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ygan\Desktop\X5 конкурс\Проект\"/>
    </mc:Choice>
  </mc:AlternateContent>
  <bookViews>
    <workbookView xWindow="0" yWindow="0" windowWidth="28800" windowHeight="12300" firstSheet="2" activeTab="7"/>
  </bookViews>
  <sheets>
    <sheet name="Потребление ЭЭ_факт" sheetId="4" r:id="rId1"/>
    <sheet name="Потребление ЭЭ_базовая линия" sheetId="6" r:id="rId2"/>
    <sheet name="Потребление ЭЭ_проектная линия" sheetId="8" r:id="rId3"/>
    <sheet name="Базовая_линия" sheetId="2" r:id="rId4"/>
    <sheet name="Проектная_линия" sheetId="10" r:id="rId5"/>
    <sheet name="Сокращения" sheetId="11" r:id="rId6"/>
    <sheet name="Коэффициенты" sheetId="9" r:id="rId7"/>
    <sheet name="Визуализация" sheetId="12" r:id="rId8"/>
    <sheet name="ПУ" sheetId="13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60" i="11" l="1"/>
  <c r="H19" i="12"/>
  <c r="G19" i="12"/>
  <c r="F19" i="12"/>
  <c r="E19" i="12"/>
  <c r="H18" i="12"/>
  <c r="G18" i="12"/>
  <c r="F18" i="12"/>
  <c r="E18" i="12"/>
  <c r="I10" i="12"/>
  <c r="H10" i="12"/>
  <c r="G10" i="12"/>
  <c r="F10" i="12"/>
  <c r="E10" i="12"/>
  <c r="I9" i="12"/>
  <c r="H9" i="12"/>
  <c r="G9" i="12"/>
  <c r="F9" i="12"/>
  <c r="E9" i="12"/>
  <c r="M154" i="10"/>
  <c r="L154" i="10"/>
  <c r="K154" i="10"/>
  <c r="J154" i="10"/>
  <c r="I154" i="10"/>
  <c r="H154" i="10"/>
  <c r="G154" i="10"/>
  <c r="F154" i="10"/>
  <c r="E154" i="10"/>
  <c r="M154" i="2"/>
  <c r="L154" i="2"/>
  <c r="K154" i="2"/>
  <c r="J154" i="2"/>
  <c r="I154" i="2"/>
  <c r="H154" i="2"/>
  <c r="G154" i="2"/>
  <c r="F154" i="2"/>
  <c r="E154" i="2"/>
  <c r="M155" i="10"/>
  <c r="L155" i="10"/>
  <c r="K155" i="10"/>
  <c r="J155" i="10"/>
  <c r="I155" i="10"/>
  <c r="H155" i="10"/>
  <c r="G155" i="10"/>
  <c r="F155" i="10"/>
  <c r="E155" i="10"/>
  <c r="M155" i="2"/>
  <c r="L155" i="2"/>
  <c r="K155" i="2"/>
  <c r="J155" i="2"/>
  <c r="I155" i="2"/>
  <c r="H155" i="2"/>
  <c r="G155" i="2"/>
  <c r="F155" i="2"/>
  <c r="E155" i="2"/>
  <c r="JN7" i="8" l="1"/>
  <c r="JO7" i="8"/>
  <c r="JP7" i="8"/>
  <c r="JQ7" i="8"/>
  <c r="JN8" i="8"/>
  <c r="JO8" i="8"/>
  <c r="JP8" i="8"/>
  <c r="JQ8" i="8"/>
  <c r="JN9" i="8"/>
  <c r="JO9" i="8"/>
  <c r="JP9" i="8"/>
  <c r="JQ9" i="8"/>
  <c r="JN10" i="8"/>
  <c r="JO10" i="8"/>
  <c r="JP10" i="8"/>
  <c r="JQ10" i="8"/>
  <c r="JN11" i="8"/>
  <c r="JO11" i="8"/>
  <c r="JP11" i="8"/>
  <c r="JQ11" i="8"/>
  <c r="JN12" i="8"/>
  <c r="JO12" i="8"/>
  <c r="JP12" i="8"/>
  <c r="JQ12" i="8"/>
  <c r="JN13" i="8"/>
  <c r="JO13" i="8"/>
  <c r="JP13" i="8"/>
  <c r="JQ13" i="8"/>
  <c r="JN14" i="8"/>
  <c r="JO14" i="8"/>
  <c r="JP14" i="8"/>
  <c r="JQ14" i="8"/>
  <c r="JN15" i="8"/>
  <c r="JO15" i="8"/>
  <c r="JP15" i="8"/>
  <c r="JQ15" i="8"/>
  <c r="JN16" i="8"/>
  <c r="JO16" i="8"/>
  <c r="JP16" i="8"/>
  <c r="JQ16" i="8"/>
  <c r="JN17" i="8"/>
  <c r="JO17" i="8"/>
  <c r="JP17" i="8"/>
  <c r="JQ17" i="8"/>
  <c r="JN18" i="8"/>
  <c r="JO18" i="8"/>
  <c r="JP18" i="8"/>
  <c r="JQ18" i="8"/>
  <c r="JN19" i="8"/>
  <c r="JO19" i="8"/>
  <c r="JP19" i="8"/>
  <c r="JQ19" i="8"/>
  <c r="JN20" i="8"/>
  <c r="JO20" i="8"/>
  <c r="JP20" i="8"/>
  <c r="JQ20" i="8"/>
  <c r="JN21" i="8"/>
  <c r="JO21" i="8"/>
  <c r="JP21" i="8"/>
  <c r="JQ21" i="8"/>
  <c r="JN22" i="8"/>
  <c r="JO22" i="8"/>
  <c r="JP22" i="8"/>
  <c r="JQ22" i="8"/>
  <c r="JN23" i="8"/>
  <c r="JO23" i="8"/>
  <c r="JP23" i="8"/>
  <c r="JQ23" i="8"/>
  <c r="JN24" i="8"/>
  <c r="JO24" i="8"/>
  <c r="JP24" i="8"/>
  <c r="JQ24" i="8"/>
  <c r="JN25" i="8"/>
  <c r="JO25" i="8"/>
  <c r="JP25" i="8"/>
  <c r="JQ25" i="8"/>
  <c r="JN26" i="8"/>
  <c r="JO26" i="8"/>
  <c r="JP26" i="8"/>
  <c r="JQ26" i="8"/>
  <c r="JN27" i="8"/>
  <c r="JO27" i="8"/>
  <c r="JP27" i="8"/>
  <c r="JQ27" i="8"/>
  <c r="JN28" i="8"/>
  <c r="JO28" i="8"/>
  <c r="JP28" i="8"/>
  <c r="JQ28" i="8"/>
  <c r="JN29" i="8"/>
  <c r="JO29" i="8"/>
  <c r="JP29" i="8"/>
  <c r="JQ29" i="8"/>
  <c r="JN30" i="8"/>
  <c r="JO30" i="8"/>
  <c r="JP30" i="8"/>
  <c r="JQ30" i="8"/>
  <c r="JN31" i="8"/>
  <c r="JO31" i="8"/>
  <c r="JP31" i="8"/>
  <c r="JQ31" i="8"/>
  <c r="JN32" i="8"/>
  <c r="JO32" i="8"/>
  <c r="JP32" i="8"/>
  <c r="JQ32" i="8"/>
  <c r="JN33" i="8"/>
  <c r="JO33" i="8"/>
  <c r="JP33" i="8"/>
  <c r="JQ33" i="8"/>
  <c r="JN34" i="8"/>
  <c r="JO34" i="8"/>
  <c r="JP34" i="8"/>
  <c r="JQ34" i="8"/>
  <c r="JN35" i="8"/>
  <c r="JO35" i="8"/>
  <c r="JP35" i="8"/>
  <c r="JQ35" i="8"/>
  <c r="JN36" i="8"/>
  <c r="JO36" i="8"/>
  <c r="JP36" i="8"/>
  <c r="JQ36" i="8"/>
  <c r="JN37" i="8"/>
  <c r="JO37" i="8"/>
  <c r="JP37" i="8"/>
  <c r="JQ37" i="8"/>
  <c r="JN38" i="8"/>
  <c r="JO38" i="8"/>
  <c r="JP38" i="8"/>
  <c r="JQ38" i="8"/>
  <c r="JN39" i="8"/>
  <c r="JO39" i="8"/>
  <c r="JP39" i="8"/>
  <c r="JQ39" i="8"/>
  <c r="JN40" i="8"/>
  <c r="JO40" i="8"/>
  <c r="JP40" i="8"/>
  <c r="JQ40" i="8"/>
  <c r="JN41" i="8"/>
  <c r="JO41" i="8"/>
  <c r="JP41" i="8"/>
  <c r="JQ41" i="8"/>
  <c r="JN42" i="8"/>
  <c r="JO42" i="8"/>
  <c r="JP42" i="8"/>
  <c r="JQ42" i="8"/>
  <c r="JN43" i="8"/>
  <c r="JO43" i="8"/>
  <c r="JP43" i="8"/>
  <c r="JQ43" i="8"/>
  <c r="JN44" i="8"/>
  <c r="JO44" i="8"/>
  <c r="JP44" i="8"/>
  <c r="JQ44" i="8"/>
  <c r="JN45" i="8"/>
  <c r="JO45" i="8"/>
  <c r="JP45" i="8"/>
  <c r="JQ45" i="8"/>
  <c r="JN46" i="8"/>
  <c r="JO46" i="8"/>
  <c r="JP46" i="8"/>
  <c r="JQ46" i="8"/>
  <c r="JN47" i="8"/>
  <c r="JO47" i="8"/>
  <c r="JP47" i="8"/>
  <c r="JQ47" i="8"/>
  <c r="JN48" i="8"/>
  <c r="JO48" i="8"/>
  <c r="JP48" i="8"/>
  <c r="JQ48" i="8"/>
  <c r="JN49" i="8"/>
  <c r="JO49" i="8"/>
  <c r="JP49" i="8"/>
  <c r="JQ49" i="8"/>
  <c r="JO50" i="8"/>
  <c r="JP50" i="8"/>
  <c r="JQ50" i="8"/>
  <c r="JO51" i="8"/>
  <c r="JP51" i="8"/>
  <c r="JQ51" i="8"/>
  <c r="JO52" i="8"/>
  <c r="JP52" i="8"/>
  <c r="JQ52" i="8"/>
  <c r="JO53" i="8"/>
  <c r="JP53" i="8"/>
  <c r="JQ53" i="8"/>
  <c r="JO54" i="8"/>
  <c r="JP54" i="8"/>
  <c r="JQ54" i="8"/>
  <c r="JO55" i="8"/>
  <c r="JP55" i="8"/>
  <c r="JQ55" i="8"/>
  <c r="JO56" i="8"/>
  <c r="JP56" i="8"/>
  <c r="JQ56" i="8"/>
  <c r="JO57" i="8"/>
  <c r="JP57" i="8"/>
  <c r="JQ57" i="8"/>
  <c r="JO58" i="8"/>
  <c r="JP58" i="8"/>
  <c r="JQ58" i="8"/>
  <c r="JO59" i="8"/>
  <c r="JP59" i="8"/>
  <c r="JQ59" i="8"/>
  <c r="JO60" i="8"/>
  <c r="JP60" i="8"/>
  <c r="JQ60" i="8"/>
  <c r="JO61" i="8"/>
  <c r="JP61" i="8"/>
  <c r="JQ61" i="8"/>
  <c r="JO62" i="8"/>
  <c r="JP62" i="8"/>
  <c r="JQ62" i="8"/>
  <c r="JI63" i="8"/>
  <c r="JP63" i="8"/>
  <c r="JQ63" i="8"/>
  <c r="JI64" i="8"/>
  <c r="JP64" i="8"/>
  <c r="JQ64" i="8"/>
  <c r="JI65" i="8"/>
  <c r="JP65" i="8"/>
  <c r="JQ65" i="8"/>
  <c r="JI66" i="8"/>
  <c r="JJ66" i="8"/>
  <c r="JQ66" i="8"/>
  <c r="JI67" i="8"/>
  <c r="JJ67" i="8"/>
  <c r="JQ67" i="8"/>
  <c r="JI68" i="8"/>
  <c r="JJ68" i="8"/>
  <c r="JQ68" i="8"/>
  <c r="JI69" i="8"/>
  <c r="JJ69" i="8"/>
  <c r="JQ69" i="8"/>
  <c r="JI70" i="8"/>
  <c r="JJ70" i="8"/>
  <c r="JQ70" i="8"/>
  <c r="JI71" i="8"/>
  <c r="JJ71" i="8"/>
  <c r="JQ71" i="8"/>
  <c r="JI72" i="8"/>
  <c r="JJ72" i="8"/>
  <c r="JQ72" i="8"/>
  <c r="JI73" i="8"/>
  <c r="JJ73" i="8"/>
  <c r="JQ73" i="8"/>
  <c r="JI74" i="8"/>
  <c r="JJ74" i="8"/>
  <c r="JQ74" i="8"/>
  <c r="JI75" i="8"/>
  <c r="JJ75" i="8"/>
  <c r="JQ75" i="8"/>
  <c r="JI76" i="8"/>
  <c r="JJ76" i="8"/>
  <c r="JQ76" i="8"/>
  <c r="JI77" i="8"/>
  <c r="JJ77" i="8"/>
  <c r="JQ77" i="8"/>
  <c r="JI78" i="8"/>
  <c r="JJ78" i="8"/>
  <c r="JQ78" i="8"/>
  <c r="JI79" i="8"/>
  <c r="JJ79" i="8"/>
  <c r="JQ79" i="8"/>
  <c r="JI80" i="8"/>
  <c r="JJ80" i="8"/>
  <c r="JQ80" i="8"/>
  <c r="JI81" i="8"/>
  <c r="JJ81" i="8"/>
  <c r="JQ81" i="8"/>
  <c r="JI82" i="8"/>
  <c r="JJ82" i="8"/>
  <c r="JQ82" i="8"/>
  <c r="JI83" i="8"/>
  <c r="JJ83" i="8"/>
  <c r="JQ83" i="8"/>
  <c r="JI84" i="8"/>
  <c r="JJ84" i="8"/>
  <c r="JQ84" i="8"/>
  <c r="JI85" i="8"/>
  <c r="JJ85" i="8"/>
  <c r="JQ85" i="8"/>
  <c r="JI86" i="8"/>
  <c r="JJ86" i="8"/>
  <c r="JQ86" i="8"/>
  <c r="JI87" i="8"/>
  <c r="JJ87" i="8"/>
  <c r="JQ87" i="8"/>
  <c r="JI88" i="8"/>
  <c r="JJ88" i="8"/>
  <c r="JQ88" i="8"/>
  <c r="JI89" i="8"/>
  <c r="JJ89" i="8"/>
  <c r="JQ89" i="8"/>
  <c r="JI90" i="8"/>
  <c r="JJ90" i="8"/>
  <c r="JQ90" i="8"/>
  <c r="JI91" i="8"/>
  <c r="JJ91" i="8"/>
  <c r="JQ91" i="8"/>
  <c r="JI92" i="8"/>
  <c r="JJ92" i="8"/>
  <c r="JQ92" i="8"/>
  <c r="JI93" i="8"/>
  <c r="JJ93" i="8"/>
  <c r="JQ93" i="8"/>
  <c r="JI94" i="8"/>
  <c r="JJ94" i="8"/>
  <c r="JQ94" i="8"/>
  <c r="JI95" i="8"/>
  <c r="JJ95" i="8"/>
  <c r="JQ95" i="8"/>
  <c r="JI96" i="8"/>
  <c r="JJ96" i="8"/>
  <c r="JQ96" i="8"/>
  <c r="JI97" i="8"/>
  <c r="JJ97" i="8"/>
  <c r="JQ97" i="8"/>
  <c r="JI98" i="8"/>
  <c r="JJ98" i="8"/>
  <c r="JQ98" i="8"/>
  <c r="JI99" i="8"/>
  <c r="JJ99" i="8"/>
  <c r="JQ99" i="8"/>
  <c r="JI100" i="8"/>
  <c r="JJ100" i="8"/>
  <c r="JQ100" i="8"/>
  <c r="JI101" i="8"/>
  <c r="JJ101" i="8"/>
  <c r="JQ101" i="8"/>
  <c r="JI102" i="8"/>
  <c r="JJ102" i="8"/>
  <c r="JQ102" i="8"/>
  <c r="JI103" i="8"/>
  <c r="JJ103" i="8"/>
  <c r="JQ103" i="8"/>
  <c r="JI104" i="8"/>
  <c r="JJ104" i="8"/>
  <c r="JQ104" i="8"/>
  <c r="JI105" i="8"/>
  <c r="JJ105" i="8"/>
  <c r="JQ105" i="8"/>
  <c r="JI106" i="8"/>
  <c r="JJ106" i="8"/>
  <c r="JQ106" i="8"/>
  <c r="JI107" i="8"/>
  <c r="JJ107" i="8"/>
  <c r="JQ107" i="8"/>
  <c r="JI108" i="8"/>
  <c r="JJ108" i="8"/>
  <c r="JQ108" i="8"/>
  <c r="JI109" i="8"/>
  <c r="JJ109" i="8"/>
  <c r="JQ109" i="8"/>
  <c r="JI110" i="8"/>
  <c r="JJ110" i="8"/>
  <c r="JQ110" i="8"/>
  <c r="JI111" i="8"/>
  <c r="JJ111" i="8"/>
  <c r="JQ111" i="8"/>
  <c r="JI112" i="8"/>
  <c r="JJ112" i="8"/>
  <c r="JQ112" i="8"/>
  <c r="JI113" i="8"/>
  <c r="JJ113" i="8"/>
  <c r="JQ113" i="8"/>
  <c r="JI114" i="8"/>
  <c r="JJ114" i="8"/>
  <c r="JQ114" i="8"/>
  <c r="JI115" i="8"/>
  <c r="JJ115" i="8"/>
  <c r="JQ115" i="8"/>
  <c r="JI116" i="8"/>
  <c r="JJ116" i="8"/>
  <c r="JQ116" i="8"/>
  <c r="JI117" i="8"/>
  <c r="JJ117" i="8"/>
  <c r="JQ117" i="8"/>
  <c r="JI118" i="8"/>
  <c r="JJ118" i="8"/>
  <c r="JQ118" i="8"/>
  <c r="JI119" i="8"/>
  <c r="JJ119" i="8"/>
  <c r="JQ119" i="8"/>
  <c r="JI120" i="8"/>
  <c r="JJ120" i="8"/>
  <c r="JQ120" i="8"/>
  <c r="JI121" i="8"/>
  <c r="JJ121" i="8"/>
  <c r="JQ121" i="8"/>
  <c r="JI122" i="8"/>
  <c r="JJ122" i="8"/>
  <c r="JQ122" i="8"/>
  <c r="JI123" i="8"/>
  <c r="JJ123" i="8"/>
  <c r="JQ123" i="8"/>
  <c r="JI124" i="8"/>
  <c r="JJ124" i="8"/>
  <c r="JQ124" i="8"/>
  <c r="JI125" i="8"/>
  <c r="JJ125" i="8"/>
  <c r="JQ125" i="8"/>
  <c r="JI126" i="8"/>
  <c r="JJ126" i="8"/>
  <c r="JQ126" i="8"/>
  <c r="JI127" i="8"/>
  <c r="JJ127" i="8"/>
  <c r="JQ127" i="8"/>
  <c r="JI128" i="8"/>
  <c r="JJ128" i="8"/>
  <c r="JQ128" i="8"/>
  <c r="JI129" i="8"/>
  <c r="JJ129" i="8"/>
  <c r="JQ129" i="8"/>
  <c r="JI130" i="8"/>
  <c r="JJ130" i="8"/>
  <c r="JQ130" i="8"/>
  <c r="JI131" i="8"/>
  <c r="JJ131" i="8"/>
  <c r="JQ131" i="8"/>
  <c r="JI132" i="8"/>
  <c r="JJ132" i="8"/>
  <c r="JQ132" i="8"/>
  <c r="JI133" i="8"/>
  <c r="JJ133" i="8"/>
  <c r="JQ133" i="8"/>
  <c r="JI134" i="8"/>
  <c r="JJ134" i="8"/>
  <c r="JQ134" i="8"/>
  <c r="JI135" i="8"/>
  <c r="JJ135" i="8"/>
  <c r="JQ135" i="8"/>
  <c r="JI136" i="8"/>
  <c r="JJ136" i="8"/>
  <c r="JQ136" i="8"/>
  <c r="JI137" i="8"/>
  <c r="JJ137" i="8"/>
  <c r="JQ137" i="8"/>
  <c r="JI138" i="8"/>
  <c r="JJ138" i="8"/>
  <c r="JQ138" i="8"/>
  <c r="JI139" i="8"/>
  <c r="JJ139" i="8"/>
  <c r="JQ139" i="8"/>
  <c r="JI140" i="8"/>
  <c r="JJ140" i="8"/>
  <c r="JQ140" i="8"/>
  <c r="JI141" i="8"/>
  <c r="JJ141" i="8"/>
  <c r="JQ141" i="8"/>
  <c r="JI142" i="8"/>
  <c r="JJ142" i="8"/>
  <c r="JQ142" i="8"/>
  <c r="JI143" i="8"/>
  <c r="JJ143" i="8"/>
  <c r="JQ143" i="8"/>
  <c r="JI144" i="8"/>
  <c r="JJ144" i="8"/>
  <c r="JQ144" i="8"/>
  <c r="JI145" i="8"/>
  <c r="JJ145" i="8"/>
  <c r="JQ145" i="8"/>
  <c r="JI146" i="8"/>
  <c r="JJ146" i="8"/>
  <c r="JQ146" i="8"/>
  <c r="JI147" i="8"/>
  <c r="JJ147" i="8"/>
  <c r="JQ147" i="8"/>
  <c r="JI148" i="8"/>
  <c r="JJ148" i="8"/>
  <c r="JQ148" i="8"/>
  <c r="JI149" i="8"/>
  <c r="JJ149" i="8"/>
  <c r="JQ149" i="8"/>
  <c r="JI150" i="8"/>
  <c r="JJ150" i="8"/>
  <c r="JQ150" i="8"/>
  <c r="JI151" i="8"/>
  <c r="JJ151" i="8"/>
  <c r="JK151" i="8"/>
  <c r="JI152" i="8"/>
  <c r="JJ152" i="8"/>
  <c r="JK152" i="8"/>
  <c r="JI153" i="8"/>
  <c r="JJ153" i="8"/>
  <c r="JK153" i="8"/>
  <c r="JI154" i="8"/>
  <c r="JJ154" i="8"/>
  <c r="JK154" i="8"/>
  <c r="JQ6" i="8"/>
  <c r="JP6" i="8"/>
  <c r="JO6" i="8"/>
  <c r="JN6" i="8"/>
  <c r="FD5" i="8"/>
  <c r="FE5" i="8" s="1"/>
  <c r="FF5" i="8" s="1"/>
  <c r="FG5" i="8" s="1"/>
  <c r="FH5" i="8" s="1"/>
  <c r="FI5" i="8" s="1"/>
  <c r="FJ5" i="8" s="1"/>
  <c r="FK5" i="8" s="1"/>
  <c r="FL5" i="8" s="1"/>
  <c r="FM5" i="8" s="1"/>
  <c r="JF7" i="6"/>
  <c r="JG7" i="6"/>
  <c r="JH7" i="6"/>
  <c r="JI7" i="6"/>
  <c r="JF8" i="6"/>
  <c r="JG8" i="6"/>
  <c r="JH8" i="6"/>
  <c r="JI8" i="6"/>
  <c r="JF9" i="6"/>
  <c r="JG9" i="6"/>
  <c r="JH9" i="6"/>
  <c r="JI9" i="6"/>
  <c r="JF10" i="6"/>
  <c r="JG10" i="6"/>
  <c r="JH10" i="6"/>
  <c r="JI10" i="6"/>
  <c r="JF11" i="6"/>
  <c r="JG11" i="6"/>
  <c r="JH11" i="6"/>
  <c r="JI11" i="6"/>
  <c r="JF12" i="6"/>
  <c r="JG12" i="6"/>
  <c r="JH12" i="6"/>
  <c r="JI12" i="6"/>
  <c r="JF13" i="6"/>
  <c r="JG13" i="6"/>
  <c r="JH13" i="6"/>
  <c r="JI13" i="6"/>
  <c r="JF14" i="6"/>
  <c r="JG14" i="6"/>
  <c r="JH14" i="6"/>
  <c r="JI14" i="6"/>
  <c r="JF15" i="6"/>
  <c r="JG15" i="6"/>
  <c r="JH15" i="6"/>
  <c r="JI15" i="6"/>
  <c r="JF16" i="6"/>
  <c r="JG16" i="6"/>
  <c r="JH16" i="6"/>
  <c r="JI16" i="6"/>
  <c r="JF17" i="6"/>
  <c r="JG17" i="6"/>
  <c r="JH17" i="6"/>
  <c r="JI17" i="6"/>
  <c r="JF18" i="6"/>
  <c r="JG18" i="6"/>
  <c r="JH18" i="6"/>
  <c r="JI18" i="6"/>
  <c r="JF19" i="6"/>
  <c r="JG19" i="6"/>
  <c r="JH19" i="6"/>
  <c r="JI19" i="6"/>
  <c r="JF20" i="6"/>
  <c r="JG20" i="6"/>
  <c r="JH20" i="6"/>
  <c r="JI20" i="6"/>
  <c r="JF21" i="6"/>
  <c r="JG21" i="6"/>
  <c r="JH21" i="6"/>
  <c r="JI21" i="6"/>
  <c r="JF22" i="6"/>
  <c r="JG22" i="6"/>
  <c r="JH22" i="6"/>
  <c r="JI22" i="6"/>
  <c r="JF23" i="6"/>
  <c r="JG23" i="6"/>
  <c r="JH23" i="6"/>
  <c r="JI23" i="6"/>
  <c r="JF24" i="6"/>
  <c r="JG24" i="6"/>
  <c r="JH24" i="6"/>
  <c r="JI24" i="6"/>
  <c r="JF25" i="6"/>
  <c r="JG25" i="6"/>
  <c r="JH25" i="6"/>
  <c r="JI25" i="6"/>
  <c r="JF26" i="6"/>
  <c r="JG26" i="6"/>
  <c r="JH26" i="6"/>
  <c r="JI26" i="6"/>
  <c r="JF27" i="6"/>
  <c r="JG27" i="6"/>
  <c r="JH27" i="6"/>
  <c r="JI27" i="6"/>
  <c r="JF28" i="6"/>
  <c r="JG28" i="6"/>
  <c r="JH28" i="6"/>
  <c r="JI28" i="6"/>
  <c r="JF29" i="6"/>
  <c r="JG29" i="6"/>
  <c r="JH29" i="6"/>
  <c r="JI29" i="6"/>
  <c r="JF30" i="6"/>
  <c r="JG30" i="6"/>
  <c r="JH30" i="6"/>
  <c r="JI30" i="6"/>
  <c r="JF31" i="6"/>
  <c r="JG31" i="6"/>
  <c r="JH31" i="6"/>
  <c r="JI31" i="6"/>
  <c r="JF32" i="6"/>
  <c r="JG32" i="6"/>
  <c r="JH32" i="6"/>
  <c r="JI32" i="6"/>
  <c r="JF33" i="6"/>
  <c r="JG33" i="6"/>
  <c r="JH33" i="6"/>
  <c r="JI33" i="6"/>
  <c r="JF34" i="6"/>
  <c r="JG34" i="6"/>
  <c r="JH34" i="6"/>
  <c r="JI34" i="6"/>
  <c r="JF35" i="6"/>
  <c r="JG35" i="6"/>
  <c r="JH35" i="6"/>
  <c r="JI35" i="6"/>
  <c r="JF36" i="6"/>
  <c r="JG36" i="6"/>
  <c r="JH36" i="6"/>
  <c r="JI36" i="6"/>
  <c r="JF37" i="6"/>
  <c r="JG37" i="6"/>
  <c r="JH37" i="6"/>
  <c r="JI37" i="6"/>
  <c r="JF38" i="6"/>
  <c r="JG38" i="6"/>
  <c r="JH38" i="6"/>
  <c r="JI38" i="6"/>
  <c r="JF39" i="6"/>
  <c r="JG39" i="6"/>
  <c r="JH39" i="6"/>
  <c r="JI39" i="6"/>
  <c r="JF40" i="6"/>
  <c r="JG40" i="6"/>
  <c r="JH40" i="6"/>
  <c r="JI40" i="6"/>
  <c r="JF41" i="6"/>
  <c r="JG41" i="6"/>
  <c r="JH41" i="6"/>
  <c r="JI41" i="6"/>
  <c r="JF42" i="6"/>
  <c r="JG42" i="6"/>
  <c r="JH42" i="6"/>
  <c r="JI42" i="6"/>
  <c r="JF43" i="6"/>
  <c r="JG43" i="6"/>
  <c r="JH43" i="6"/>
  <c r="JI43" i="6"/>
  <c r="JF44" i="6"/>
  <c r="JG44" i="6"/>
  <c r="JH44" i="6"/>
  <c r="JI44" i="6"/>
  <c r="JF45" i="6"/>
  <c r="JG45" i="6"/>
  <c r="JH45" i="6"/>
  <c r="JI45" i="6"/>
  <c r="JF46" i="6"/>
  <c r="JG46" i="6"/>
  <c r="JH46" i="6"/>
  <c r="JI46" i="6"/>
  <c r="JF47" i="6"/>
  <c r="JG47" i="6"/>
  <c r="JH47" i="6"/>
  <c r="JI47" i="6"/>
  <c r="JF48" i="6"/>
  <c r="JG48" i="6"/>
  <c r="JH48" i="6"/>
  <c r="JI48" i="6"/>
  <c r="JF49" i="6"/>
  <c r="JG49" i="6"/>
  <c r="JH49" i="6"/>
  <c r="JI49" i="6"/>
  <c r="JG50" i="6"/>
  <c r="JH50" i="6"/>
  <c r="JI50" i="6"/>
  <c r="JG51" i="6"/>
  <c r="JH51" i="6"/>
  <c r="JI51" i="6"/>
  <c r="JG52" i="6"/>
  <c r="JH52" i="6"/>
  <c r="JI52" i="6"/>
  <c r="JG53" i="6"/>
  <c r="JH53" i="6"/>
  <c r="JI53" i="6"/>
  <c r="JG54" i="6"/>
  <c r="JH54" i="6"/>
  <c r="JI54" i="6"/>
  <c r="JG55" i="6"/>
  <c r="JH55" i="6"/>
  <c r="JI55" i="6"/>
  <c r="JG56" i="6"/>
  <c r="JH56" i="6"/>
  <c r="JI56" i="6"/>
  <c r="JG57" i="6"/>
  <c r="JH57" i="6"/>
  <c r="JI57" i="6"/>
  <c r="JG58" i="6"/>
  <c r="JH58" i="6"/>
  <c r="JI58" i="6"/>
  <c r="JG59" i="6"/>
  <c r="JH59" i="6"/>
  <c r="JI59" i="6"/>
  <c r="JG60" i="6"/>
  <c r="JH60" i="6"/>
  <c r="JI60" i="6"/>
  <c r="JG61" i="6"/>
  <c r="JH61" i="6"/>
  <c r="JI61" i="6"/>
  <c r="JG62" i="6"/>
  <c r="JH62" i="6"/>
  <c r="JI62" i="6"/>
  <c r="JA63" i="6"/>
  <c r="JH63" i="6"/>
  <c r="JI63" i="6"/>
  <c r="JA64" i="6"/>
  <c r="JH64" i="6"/>
  <c r="JI64" i="6"/>
  <c r="JA65" i="6"/>
  <c r="JH65" i="6"/>
  <c r="JI65" i="6"/>
  <c r="JA66" i="6"/>
  <c r="JB66" i="6"/>
  <c r="JI66" i="6"/>
  <c r="JA67" i="6"/>
  <c r="JB67" i="6"/>
  <c r="JI67" i="6"/>
  <c r="JA68" i="6"/>
  <c r="JB68" i="6"/>
  <c r="JI68" i="6"/>
  <c r="JA69" i="6"/>
  <c r="JB69" i="6"/>
  <c r="JI69" i="6"/>
  <c r="JA70" i="6"/>
  <c r="JB70" i="6"/>
  <c r="JI70" i="6"/>
  <c r="JA71" i="6"/>
  <c r="JB71" i="6"/>
  <c r="JI71" i="6"/>
  <c r="JA72" i="6"/>
  <c r="JB72" i="6"/>
  <c r="JI72" i="6"/>
  <c r="JA73" i="6"/>
  <c r="JB73" i="6"/>
  <c r="JI73" i="6"/>
  <c r="JA74" i="6"/>
  <c r="JB74" i="6"/>
  <c r="JI74" i="6"/>
  <c r="JA75" i="6"/>
  <c r="JB75" i="6"/>
  <c r="JI75" i="6"/>
  <c r="JA76" i="6"/>
  <c r="JB76" i="6"/>
  <c r="JI76" i="6"/>
  <c r="JA77" i="6"/>
  <c r="JB77" i="6"/>
  <c r="JI77" i="6"/>
  <c r="JA78" i="6"/>
  <c r="JB78" i="6"/>
  <c r="JI78" i="6"/>
  <c r="JA79" i="6"/>
  <c r="JB79" i="6"/>
  <c r="JI79" i="6"/>
  <c r="JA80" i="6"/>
  <c r="JB80" i="6"/>
  <c r="JI80" i="6"/>
  <c r="JA81" i="6"/>
  <c r="JB81" i="6"/>
  <c r="JI81" i="6"/>
  <c r="JA82" i="6"/>
  <c r="JB82" i="6"/>
  <c r="JI82" i="6"/>
  <c r="JA83" i="6"/>
  <c r="JB83" i="6"/>
  <c r="JI83" i="6"/>
  <c r="JA84" i="6"/>
  <c r="JB84" i="6"/>
  <c r="JI84" i="6"/>
  <c r="JA85" i="6"/>
  <c r="JB85" i="6"/>
  <c r="JI85" i="6"/>
  <c r="JA86" i="6"/>
  <c r="JB86" i="6"/>
  <c r="JI86" i="6"/>
  <c r="JA87" i="6"/>
  <c r="JB87" i="6"/>
  <c r="JI87" i="6"/>
  <c r="JA88" i="6"/>
  <c r="JB88" i="6"/>
  <c r="JI88" i="6"/>
  <c r="JA89" i="6"/>
  <c r="JB89" i="6"/>
  <c r="JI89" i="6"/>
  <c r="JA90" i="6"/>
  <c r="JB90" i="6"/>
  <c r="JI90" i="6"/>
  <c r="JA91" i="6"/>
  <c r="JB91" i="6"/>
  <c r="JI91" i="6"/>
  <c r="JA92" i="6"/>
  <c r="JB92" i="6"/>
  <c r="JI92" i="6"/>
  <c r="JA93" i="6"/>
  <c r="JB93" i="6"/>
  <c r="JI93" i="6"/>
  <c r="JA94" i="6"/>
  <c r="JB94" i="6"/>
  <c r="JI94" i="6"/>
  <c r="JA95" i="6"/>
  <c r="JB95" i="6"/>
  <c r="JI95" i="6"/>
  <c r="JA96" i="6"/>
  <c r="JB96" i="6"/>
  <c r="JI96" i="6"/>
  <c r="JA97" i="6"/>
  <c r="JB97" i="6"/>
  <c r="JI97" i="6"/>
  <c r="JA98" i="6"/>
  <c r="JB98" i="6"/>
  <c r="JI98" i="6"/>
  <c r="JA99" i="6"/>
  <c r="JB99" i="6"/>
  <c r="JI99" i="6"/>
  <c r="JA100" i="6"/>
  <c r="JB100" i="6"/>
  <c r="JI100" i="6"/>
  <c r="JA101" i="6"/>
  <c r="JB101" i="6"/>
  <c r="JI101" i="6"/>
  <c r="JA102" i="6"/>
  <c r="JB102" i="6"/>
  <c r="JI102" i="6"/>
  <c r="JA103" i="6"/>
  <c r="JB103" i="6"/>
  <c r="JI103" i="6"/>
  <c r="JA104" i="6"/>
  <c r="JB104" i="6"/>
  <c r="JI104" i="6"/>
  <c r="JA105" i="6"/>
  <c r="JB105" i="6"/>
  <c r="JI105" i="6"/>
  <c r="JA106" i="6"/>
  <c r="JB106" i="6"/>
  <c r="JI106" i="6"/>
  <c r="JA107" i="6"/>
  <c r="JB107" i="6"/>
  <c r="JI107" i="6"/>
  <c r="JA108" i="6"/>
  <c r="JB108" i="6"/>
  <c r="JI108" i="6"/>
  <c r="JA109" i="6"/>
  <c r="JB109" i="6"/>
  <c r="JI109" i="6"/>
  <c r="JA110" i="6"/>
  <c r="JB110" i="6"/>
  <c r="JI110" i="6"/>
  <c r="JA111" i="6"/>
  <c r="JB111" i="6"/>
  <c r="JI111" i="6"/>
  <c r="JA112" i="6"/>
  <c r="JB112" i="6"/>
  <c r="JI112" i="6"/>
  <c r="JA113" i="6"/>
  <c r="JB113" i="6"/>
  <c r="JI113" i="6"/>
  <c r="JA114" i="6"/>
  <c r="JB114" i="6"/>
  <c r="JI114" i="6"/>
  <c r="JA115" i="6"/>
  <c r="JB115" i="6"/>
  <c r="JI115" i="6"/>
  <c r="JA116" i="6"/>
  <c r="JB116" i="6"/>
  <c r="JI116" i="6"/>
  <c r="JA117" i="6"/>
  <c r="JB117" i="6"/>
  <c r="JI117" i="6"/>
  <c r="JA118" i="6"/>
  <c r="JB118" i="6"/>
  <c r="JI118" i="6"/>
  <c r="JA119" i="6"/>
  <c r="JB119" i="6"/>
  <c r="JI119" i="6"/>
  <c r="JA120" i="6"/>
  <c r="JB120" i="6"/>
  <c r="JI120" i="6"/>
  <c r="JA121" i="6"/>
  <c r="JB121" i="6"/>
  <c r="JI121" i="6"/>
  <c r="JA122" i="6"/>
  <c r="JB122" i="6"/>
  <c r="JI122" i="6"/>
  <c r="JA123" i="6"/>
  <c r="JB123" i="6"/>
  <c r="JI123" i="6"/>
  <c r="JA124" i="6"/>
  <c r="JB124" i="6"/>
  <c r="JI124" i="6"/>
  <c r="JA125" i="6"/>
  <c r="JB125" i="6"/>
  <c r="JI125" i="6"/>
  <c r="JA126" i="6"/>
  <c r="JB126" i="6"/>
  <c r="JI126" i="6"/>
  <c r="JA127" i="6"/>
  <c r="JB127" i="6"/>
  <c r="JI127" i="6"/>
  <c r="JA128" i="6"/>
  <c r="JB128" i="6"/>
  <c r="JI128" i="6"/>
  <c r="JA129" i="6"/>
  <c r="JB129" i="6"/>
  <c r="JI129" i="6"/>
  <c r="JA130" i="6"/>
  <c r="JB130" i="6"/>
  <c r="JI130" i="6"/>
  <c r="JA131" i="6"/>
  <c r="JB131" i="6"/>
  <c r="JI131" i="6"/>
  <c r="JA132" i="6"/>
  <c r="JB132" i="6"/>
  <c r="JI132" i="6"/>
  <c r="JA133" i="6"/>
  <c r="JB133" i="6"/>
  <c r="JI133" i="6"/>
  <c r="JA134" i="6"/>
  <c r="JB134" i="6"/>
  <c r="JI134" i="6"/>
  <c r="JA135" i="6"/>
  <c r="JB135" i="6"/>
  <c r="JI135" i="6"/>
  <c r="JA136" i="6"/>
  <c r="JB136" i="6"/>
  <c r="JI136" i="6"/>
  <c r="JA137" i="6"/>
  <c r="JB137" i="6"/>
  <c r="JI137" i="6"/>
  <c r="JA138" i="6"/>
  <c r="JB138" i="6"/>
  <c r="JI138" i="6"/>
  <c r="JA139" i="6"/>
  <c r="JB139" i="6"/>
  <c r="JI139" i="6"/>
  <c r="JA140" i="6"/>
  <c r="JB140" i="6"/>
  <c r="JI140" i="6"/>
  <c r="JA141" i="6"/>
  <c r="JB141" i="6"/>
  <c r="JI141" i="6"/>
  <c r="JA142" i="6"/>
  <c r="JB142" i="6"/>
  <c r="JI142" i="6"/>
  <c r="JA143" i="6"/>
  <c r="JB143" i="6"/>
  <c r="JI143" i="6"/>
  <c r="JA144" i="6"/>
  <c r="JB144" i="6"/>
  <c r="JI144" i="6"/>
  <c r="JA145" i="6"/>
  <c r="JB145" i="6"/>
  <c r="JI145" i="6"/>
  <c r="JA146" i="6"/>
  <c r="JB146" i="6"/>
  <c r="JI146" i="6"/>
  <c r="JA147" i="6"/>
  <c r="JB147" i="6"/>
  <c r="JI147" i="6"/>
  <c r="JA148" i="6"/>
  <c r="JB148" i="6"/>
  <c r="JI148" i="6"/>
  <c r="JA149" i="6"/>
  <c r="JB149" i="6"/>
  <c r="JI149" i="6"/>
  <c r="JA150" i="6"/>
  <c r="JB150" i="6"/>
  <c r="JI150" i="6"/>
  <c r="JA151" i="6"/>
  <c r="JB151" i="6"/>
  <c r="JC151" i="6"/>
  <c r="JA152" i="6"/>
  <c r="JB152" i="6"/>
  <c r="JC152" i="6"/>
  <c r="JA153" i="6"/>
  <c r="JB153" i="6"/>
  <c r="JC153" i="6"/>
  <c r="JA154" i="6"/>
  <c r="JB154" i="6"/>
  <c r="JC154" i="6"/>
  <c r="JI6" i="6"/>
  <c r="JH6" i="6"/>
  <c r="JG6" i="6"/>
  <c r="JF6" i="6"/>
  <c r="ET5" i="6"/>
  <c r="FF5" i="6" s="1"/>
  <c r="FR5" i="6" s="1"/>
  <c r="GD5" i="6" s="1"/>
  <c r="GP5" i="6" s="1"/>
  <c r="HB5" i="6" s="1"/>
  <c r="HN5" i="6" s="1"/>
  <c r="HZ5" i="6" s="1"/>
  <c r="IL5" i="6" s="1"/>
  <c r="FE5" i="6"/>
  <c r="FQ5" i="6" s="1"/>
  <c r="GC5" i="6" s="1"/>
  <c r="GO5" i="6" s="1"/>
  <c r="HA5" i="6" s="1"/>
  <c r="HM5" i="6" s="1"/>
  <c r="HY5" i="6" s="1"/>
  <c r="IK5" i="6" s="1"/>
  <c r="FN5" i="8" l="1"/>
  <c r="FZ5" i="8" s="1"/>
  <c r="GL5" i="8" s="1"/>
  <c r="GX5" i="8" s="1"/>
  <c r="HJ5" i="8" s="1"/>
  <c r="HV5" i="8" s="1"/>
  <c r="IH5" i="8" s="1"/>
  <c r="IT5" i="8" s="1"/>
  <c r="JF5" i="8" s="1"/>
  <c r="FY5" i="8"/>
  <c r="GK5" i="8" s="1"/>
  <c r="GW5" i="8" s="1"/>
  <c r="HI5" i="8" s="1"/>
  <c r="HU5" i="8" s="1"/>
  <c r="IG5" i="8" s="1"/>
  <c r="IS5" i="8" s="1"/>
  <c r="JE5" i="8" s="1"/>
  <c r="EU5" i="6"/>
  <c r="EV5" i="6" s="1"/>
  <c r="EW5" i="6" s="1"/>
  <c r="FG5" i="6"/>
  <c r="FS5" i="6" s="1"/>
  <c r="GE5" i="6" s="1"/>
  <c r="GQ5" i="6" s="1"/>
  <c r="HC5" i="6" s="1"/>
  <c r="HO5" i="6" s="1"/>
  <c r="IA5" i="6" s="1"/>
  <c r="IM5" i="6" s="1"/>
  <c r="FH5" i="6" l="1"/>
  <c r="FT5" i="6" s="1"/>
  <c r="GF5" i="6" s="1"/>
  <c r="GR5" i="6" s="1"/>
  <c r="HD5" i="6" s="1"/>
  <c r="HP5" i="6" s="1"/>
  <c r="IB5" i="6" s="1"/>
  <c r="IN5" i="6" s="1"/>
  <c r="EX5" i="6"/>
  <c r="FI5" i="6"/>
  <c r="FU5" i="6" s="1"/>
  <c r="GG5" i="6" s="1"/>
  <c r="GS5" i="6" s="1"/>
  <c r="HE5" i="6" s="1"/>
  <c r="HQ5" i="6" s="1"/>
  <c r="IC5" i="6" s="1"/>
  <c r="IO5" i="6" s="1"/>
  <c r="L32" i="9"/>
  <c r="K32" i="9"/>
  <c r="J32" i="9"/>
  <c r="I32" i="9"/>
  <c r="H32" i="9"/>
  <c r="G32" i="9"/>
  <c r="F32" i="9"/>
  <c r="E32" i="9"/>
  <c r="D32" i="9"/>
  <c r="C32" i="9"/>
  <c r="L29" i="9"/>
  <c r="K29" i="9"/>
  <c r="J29" i="9"/>
  <c r="I29" i="9"/>
  <c r="H29" i="9"/>
  <c r="G29" i="9"/>
  <c r="F29" i="9"/>
  <c r="E29" i="9"/>
  <c r="L26" i="9"/>
  <c r="K26" i="9"/>
  <c r="J26" i="9"/>
  <c r="I26" i="9"/>
  <c r="H26" i="9"/>
  <c r="G26" i="9"/>
  <c r="F26" i="9"/>
  <c r="E26" i="9"/>
  <c r="L24" i="9"/>
  <c r="K24" i="9"/>
  <c r="J24" i="9"/>
  <c r="I24" i="9"/>
  <c r="H24" i="9"/>
  <c r="G24" i="9"/>
  <c r="F24" i="9"/>
  <c r="E24" i="9"/>
  <c r="L23" i="9"/>
  <c r="K23" i="9"/>
  <c r="J23" i="9"/>
  <c r="I23" i="9"/>
  <c r="H23" i="9"/>
  <c r="G23" i="9"/>
  <c r="F23" i="9"/>
  <c r="L14" i="9"/>
  <c r="K14" i="9"/>
  <c r="J14" i="9"/>
  <c r="I14" i="9"/>
  <c r="H14" i="9"/>
  <c r="G14" i="9"/>
  <c r="F14" i="9"/>
  <c r="L13" i="9"/>
  <c r="K13" i="9"/>
  <c r="J13" i="9"/>
  <c r="I13" i="9"/>
  <c r="H13" i="9"/>
  <c r="G13" i="9"/>
  <c r="F13" i="9"/>
  <c r="L12" i="9"/>
  <c r="K12" i="9"/>
  <c r="J12" i="9"/>
  <c r="I12" i="9"/>
  <c r="H12" i="9"/>
  <c r="G12" i="9"/>
  <c r="F12" i="9"/>
  <c r="L11" i="9"/>
  <c r="K11" i="9"/>
  <c r="J11" i="9"/>
  <c r="I11" i="9"/>
  <c r="H11" i="9"/>
  <c r="G11" i="9"/>
  <c r="F11" i="9"/>
  <c r="L10" i="9"/>
  <c r="K10" i="9"/>
  <c r="J10" i="9"/>
  <c r="I10" i="9"/>
  <c r="H10" i="9"/>
  <c r="G10" i="9"/>
  <c r="F10" i="9"/>
  <c r="L9" i="9"/>
  <c r="K9" i="9"/>
  <c r="J9" i="9"/>
  <c r="I9" i="9"/>
  <c r="H9" i="9"/>
  <c r="G9" i="9"/>
  <c r="F9" i="9"/>
  <c r="L8" i="9"/>
  <c r="K8" i="9"/>
  <c r="J8" i="9"/>
  <c r="I8" i="9"/>
  <c r="H8" i="9"/>
  <c r="G8" i="9"/>
  <c r="F8" i="9"/>
  <c r="L7" i="9"/>
  <c r="K7" i="9"/>
  <c r="J7" i="9"/>
  <c r="I7" i="9"/>
  <c r="H7" i="9"/>
  <c r="G7" i="9"/>
  <c r="F7" i="9"/>
  <c r="L6" i="9"/>
  <c r="K6" i="9"/>
  <c r="J6" i="9"/>
  <c r="I6" i="9"/>
  <c r="H6" i="9"/>
  <c r="G6" i="9"/>
  <c r="F6" i="9"/>
  <c r="L5" i="9"/>
  <c r="K5" i="9"/>
  <c r="J5" i="9"/>
  <c r="I5" i="9"/>
  <c r="H5" i="9"/>
  <c r="G5" i="9"/>
  <c r="F5" i="9"/>
  <c r="L4" i="9"/>
  <c r="K4" i="9"/>
  <c r="J4" i="9"/>
  <c r="I4" i="9"/>
  <c r="H4" i="9"/>
  <c r="G4" i="9"/>
  <c r="F4" i="9"/>
  <c r="E4" i="9"/>
  <c r="D4" i="9"/>
  <c r="M156" i="11"/>
  <c r="H17" i="12" s="1"/>
  <c r="L156" i="11"/>
  <c r="G17" i="12" s="1"/>
  <c r="K156" i="11"/>
  <c r="F17" i="12" s="1"/>
  <c r="J156" i="11"/>
  <c r="E17" i="12" s="1"/>
  <c r="I156" i="11"/>
  <c r="I8" i="12" s="1"/>
  <c r="H156" i="11"/>
  <c r="H8" i="12" s="1"/>
  <c r="G156" i="11"/>
  <c r="G8" i="12" s="1"/>
  <c r="F156" i="11"/>
  <c r="F8" i="12" s="1"/>
  <c r="E156" i="11"/>
  <c r="E8" i="12" s="1"/>
  <c r="M155" i="11"/>
  <c r="H16" i="12" s="1"/>
  <c r="L155" i="11"/>
  <c r="G16" i="12" s="1"/>
  <c r="K155" i="11"/>
  <c r="F16" i="12" s="1"/>
  <c r="J155" i="11"/>
  <c r="E16" i="12" s="1"/>
  <c r="I155" i="11"/>
  <c r="I7" i="12" s="1"/>
  <c r="H155" i="11"/>
  <c r="H7" i="12" s="1"/>
  <c r="G155" i="11"/>
  <c r="G7" i="12" s="1"/>
  <c r="F155" i="11"/>
  <c r="F7" i="12" s="1"/>
  <c r="E155" i="11"/>
  <c r="E7" i="12" s="1"/>
  <c r="E3" i="11"/>
  <c r="E4" i="10"/>
  <c r="F4" i="2"/>
  <c r="E4" i="2"/>
  <c r="E154" i="8"/>
  <c r="D154" i="8"/>
  <c r="E153" i="8"/>
  <c r="D153" i="8"/>
  <c r="E152" i="8"/>
  <c r="G152" i="8" s="1"/>
  <c r="D152" i="8"/>
  <c r="E151" i="8"/>
  <c r="D151" i="8"/>
  <c r="E150" i="8"/>
  <c r="G150" i="8" s="1"/>
  <c r="D150" i="8"/>
  <c r="E149" i="8"/>
  <c r="D149" i="8"/>
  <c r="E148" i="8"/>
  <c r="D148" i="8"/>
  <c r="E147" i="8"/>
  <c r="D147" i="8"/>
  <c r="E146" i="8"/>
  <c r="G146" i="8" s="1"/>
  <c r="D146" i="8"/>
  <c r="E145" i="8"/>
  <c r="D145" i="8"/>
  <c r="E144" i="8"/>
  <c r="D144" i="8"/>
  <c r="E143" i="8"/>
  <c r="D143" i="8"/>
  <c r="E142" i="8"/>
  <c r="D142" i="8"/>
  <c r="E141" i="8"/>
  <c r="G141" i="8" s="1"/>
  <c r="D141" i="8"/>
  <c r="E140" i="8"/>
  <c r="D140" i="8"/>
  <c r="E139" i="8"/>
  <c r="G139" i="8" s="1"/>
  <c r="D139" i="8"/>
  <c r="E138" i="8"/>
  <c r="D138" i="8"/>
  <c r="E137" i="8"/>
  <c r="D137" i="8"/>
  <c r="E136" i="8"/>
  <c r="D136" i="8"/>
  <c r="E135" i="8"/>
  <c r="D135" i="8"/>
  <c r="E134" i="8"/>
  <c r="D134" i="8"/>
  <c r="E133" i="8"/>
  <c r="D133" i="8"/>
  <c r="E132" i="8"/>
  <c r="D132" i="8"/>
  <c r="E131" i="8"/>
  <c r="D131" i="8"/>
  <c r="E130" i="8"/>
  <c r="D130" i="8"/>
  <c r="E129" i="8"/>
  <c r="D129" i="8"/>
  <c r="E128" i="8"/>
  <c r="D128" i="8"/>
  <c r="E127" i="8"/>
  <c r="D127" i="8"/>
  <c r="E126" i="8"/>
  <c r="D126" i="8"/>
  <c r="E125" i="8"/>
  <c r="D125" i="8"/>
  <c r="E124" i="8"/>
  <c r="D124" i="8"/>
  <c r="E123" i="8"/>
  <c r="G123" i="8" s="1"/>
  <c r="D123" i="8"/>
  <c r="E122" i="8"/>
  <c r="D122" i="8"/>
  <c r="E121" i="8"/>
  <c r="G121" i="8" s="1"/>
  <c r="D121" i="8"/>
  <c r="E120" i="8"/>
  <c r="G120" i="8" s="1"/>
  <c r="D120" i="8"/>
  <c r="E119" i="8"/>
  <c r="D119" i="8"/>
  <c r="E118" i="8"/>
  <c r="D118" i="8"/>
  <c r="E117" i="8"/>
  <c r="D117" i="8"/>
  <c r="E116" i="8"/>
  <c r="D116" i="8"/>
  <c r="E115" i="8"/>
  <c r="D115" i="8"/>
  <c r="E114" i="8"/>
  <c r="G114" i="8" s="1"/>
  <c r="D114" i="8"/>
  <c r="E113" i="8"/>
  <c r="D113" i="8"/>
  <c r="E112" i="8"/>
  <c r="G112" i="8" s="1"/>
  <c r="D112" i="8"/>
  <c r="E111" i="8"/>
  <c r="D111" i="8"/>
  <c r="E110" i="8"/>
  <c r="G110" i="8" s="1"/>
  <c r="D110" i="8"/>
  <c r="E109" i="8"/>
  <c r="D109" i="8"/>
  <c r="E108" i="8"/>
  <c r="D108" i="8"/>
  <c r="E107" i="8"/>
  <c r="D107" i="8"/>
  <c r="E106" i="8"/>
  <c r="D106" i="8"/>
  <c r="E105" i="8"/>
  <c r="D105" i="8"/>
  <c r="E104" i="8"/>
  <c r="D104" i="8"/>
  <c r="E103" i="8"/>
  <c r="D103" i="8"/>
  <c r="E102" i="8"/>
  <c r="D102" i="8"/>
  <c r="E101" i="8"/>
  <c r="D101" i="8"/>
  <c r="E100" i="8"/>
  <c r="D100" i="8"/>
  <c r="E99" i="8"/>
  <c r="D99" i="8"/>
  <c r="E98" i="8"/>
  <c r="D98" i="8"/>
  <c r="E97" i="8"/>
  <c r="D97" i="8"/>
  <c r="E96" i="8"/>
  <c r="D96" i="8"/>
  <c r="E95" i="8"/>
  <c r="D95" i="8"/>
  <c r="E94" i="8"/>
  <c r="G94" i="8" s="1"/>
  <c r="D94" i="8"/>
  <c r="E93" i="8"/>
  <c r="D93" i="8"/>
  <c r="E92" i="8"/>
  <c r="D92" i="8"/>
  <c r="E91" i="8"/>
  <c r="D91" i="8"/>
  <c r="E90" i="8"/>
  <c r="G90" i="8" s="1"/>
  <c r="D90" i="8"/>
  <c r="E89" i="8"/>
  <c r="D89" i="8"/>
  <c r="E88" i="8"/>
  <c r="D88" i="8"/>
  <c r="E87" i="8"/>
  <c r="D87" i="8"/>
  <c r="E86" i="8"/>
  <c r="D86" i="8"/>
  <c r="E85" i="8"/>
  <c r="D85" i="8"/>
  <c r="E84" i="8"/>
  <c r="D84" i="8"/>
  <c r="E83" i="8"/>
  <c r="D83" i="8"/>
  <c r="E82" i="8"/>
  <c r="D82" i="8"/>
  <c r="E81" i="8"/>
  <c r="D81" i="8"/>
  <c r="E80" i="8"/>
  <c r="G80" i="8" s="1"/>
  <c r="D80" i="8"/>
  <c r="E79" i="8"/>
  <c r="G79" i="8" s="1"/>
  <c r="D79" i="8"/>
  <c r="E78" i="8"/>
  <c r="D78" i="8"/>
  <c r="E77" i="8"/>
  <c r="D77" i="8"/>
  <c r="E76" i="8"/>
  <c r="D76" i="8"/>
  <c r="E75" i="8"/>
  <c r="D75" i="8"/>
  <c r="E74" i="8"/>
  <c r="G74" i="8" s="1"/>
  <c r="D74" i="8"/>
  <c r="E73" i="8"/>
  <c r="D73" i="8"/>
  <c r="E72" i="8"/>
  <c r="D72" i="8"/>
  <c r="E71" i="8"/>
  <c r="D71" i="8"/>
  <c r="E70" i="8"/>
  <c r="G70" i="8" s="1"/>
  <c r="D70" i="8"/>
  <c r="E69" i="8"/>
  <c r="D69" i="8"/>
  <c r="E68" i="8"/>
  <c r="G68" i="8" s="1"/>
  <c r="D68" i="8"/>
  <c r="E67" i="8"/>
  <c r="D67" i="8"/>
  <c r="E66" i="8"/>
  <c r="D66" i="8"/>
  <c r="E65" i="8"/>
  <c r="D65" i="8"/>
  <c r="E64" i="8"/>
  <c r="D64" i="8"/>
  <c r="E63" i="8"/>
  <c r="G63" i="8" s="1"/>
  <c r="D63" i="8"/>
  <c r="E62" i="8"/>
  <c r="D62" i="8"/>
  <c r="E61" i="8"/>
  <c r="G61" i="8" s="1"/>
  <c r="D61" i="8"/>
  <c r="E60" i="8"/>
  <c r="D60" i="8"/>
  <c r="E59" i="8"/>
  <c r="D59" i="8"/>
  <c r="E58" i="8"/>
  <c r="D58" i="8"/>
  <c r="E57" i="8"/>
  <c r="D57" i="8"/>
  <c r="E56" i="8"/>
  <c r="D56" i="8"/>
  <c r="E55" i="8"/>
  <c r="G55" i="8" s="1"/>
  <c r="D55" i="8"/>
  <c r="E54" i="8"/>
  <c r="D54" i="8"/>
  <c r="E53" i="8"/>
  <c r="D53" i="8"/>
  <c r="E52" i="8"/>
  <c r="D52" i="8"/>
  <c r="E51" i="8"/>
  <c r="D51" i="8"/>
  <c r="E50" i="8"/>
  <c r="G50" i="8" s="1"/>
  <c r="D50" i="8"/>
  <c r="E49" i="8"/>
  <c r="D49" i="8"/>
  <c r="E48" i="8"/>
  <c r="D48" i="8"/>
  <c r="E47" i="8"/>
  <c r="D47" i="8"/>
  <c r="E46" i="8"/>
  <c r="D46" i="8"/>
  <c r="E45" i="8"/>
  <c r="D45" i="8"/>
  <c r="E44" i="8"/>
  <c r="D44" i="8"/>
  <c r="E43" i="8"/>
  <c r="D43" i="8"/>
  <c r="E42" i="8"/>
  <c r="D42" i="8"/>
  <c r="E41" i="8"/>
  <c r="G41" i="8" s="1"/>
  <c r="D41" i="8"/>
  <c r="E40" i="8"/>
  <c r="D40" i="8"/>
  <c r="E39" i="8"/>
  <c r="D39" i="8"/>
  <c r="E38" i="8"/>
  <c r="D38" i="8"/>
  <c r="E37" i="8"/>
  <c r="D37" i="8"/>
  <c r="E36" i="8"/>
  <c r="D36" i="8"/>
  <c r="E35" i="8"/>
  <c r="D35" i="8"/>
  <c r="E34" i="8"/>
  <c r="D34" i="8"/>
  <c r="E33" i="8"/>
  <c r="G33" i="8" s="1"/>
  <c r="D33" i="8"/>
  <c r="E32" i="8"/>
  <c r="G32" i="8" s="1"/>
  <c r="D32" i="8"/>
  <c r="E31" i="8"/>
  <c r="G31" i="8" s="1"/>
  <c r="D31" i="8"/>
  <c r="E30" i="8"/>
  <c r="D30" i="8"/>
  <c r="E29" i="8"/>
  <c r="D29" i="8"/>
  <c r="E28" i="8"/>
  <c r="D28" i="8"/>
  <c r="E27" i="8"/>
  <c r="D27" i="8"/>
  <c r="E26" i="8"/>
  <c r="D26" i="8"/>
  <c r="E25" i="8"/>
  <c r="G25" i="8" s="1"/>
  <c r="D25" i="8"/>
  <c r="E24" i="8"/>
  <c r="D24" i="8"/>
  <c r="E23" i="8"/>
  <c r="D23" i="8"/>
  <c r="E22" i="8"/>
  <c r="G22" i="8" s="1"/>
  <c r="D22" i="8"/>
  <c r="E21" i="8"/>
  <c r="D21" i="8"/>
  <c r="E20" i="8"/>
  <c r="D20" i="8"/>
  <c r="E19" i="8"/>
  <c r="D19" i="8"/>
  <c r="E18" i="8"/>
  <c r="D18" i="8"/>
  <c r="E17" i="8"/>
  <c r="D17" i="8"/>
  <c r="E16" i="8"/>
  <c r="D16" i="8"/>
  <c r="E15" i="8"/>
  <c r="D15" i="8"/>
  <c r="E14" i="8"/>
  <c r="D14" i="8"/>
  <c r="E13" i="8"/>
  <c r="D13" i="8"/>
  <c r="E12" i="8"/>
  <c r="G12" i="8" s="1"/>
  <c r="D12" i="8"/>
  <c r="E11" i="8"/>
  <c r="D11" i="8"/>
  <c r="E10" i="8"/>
  <c r="G10" i="8" s="1"/>
  <c r="D10" i="8"/>
  <c r="E9" i="8"/>
  <c r="D9" i="8"/>
  <c r="E8" i="8"/>
  <c r="D8" i="8"/>
  <c r="E7" i="8"/>
  <c r="D7" i="8"/>
  <c r="E6" i="8"/>
  <c r="D6" i="8"/>
  <c r="Y5" i="8"/>
  <c r="N5" i="8"/>
  <c r="Z5" i="8" s="1"/>
  <c r="JJ5" i="8"/>
  <c r="JK5" i="8" s="1"/>
  <c r="JL5" i="8" s="1"/>
  <c r="JM5" i="8" s="1"/>
  <c r="JN5" i="8" s="1"/>
  <c r="JO5" i="8" s="1"/>
  <c r="JP5" i="8" s="1"/>
  <c r="JQ5" i="8" s="1"/>
  <c r="G154" i="6"/>
  <c r="F154" i="6"/>
  <c r="G153" i="6"/>
  <c r="F153" i="6"/>
  <c r="G152" i="6"/>
  <c r="F152" i="6"/>
  <c r="G151" i="6"/>
  <c r="F151" i="6"/>
  <c r="G150" i="6"/>
  <c r="F150" i="6"/>
  <c r="G149" i="6"/>
  <c r="F149" i="6"/>
  <c r="G148" i="6"/>
  <c r="F148" i="6"/>
  <c r="G147" i="6"/>
  <c r="F147" i="6"/>
  <c r="G146" i="6"/>
  <c r="F146" i="6"/>
  <c r="G145" i="6"/>
  <c r="F145" i="6"/>
  <c r="G144" i="6"/>
  <c r="F144" i="6"/>
  <c r="G143" i="6"/>
  <c r="F143" i="6"/>
  <c r="G142" i="6"/>
  <c r="F142" i="6"/>
  <c r="G141" i="6"/>
  <c r="F141" i="6"/>
  <c r="G140" i="6"/>
  <c r="F140" i="6"/>
  <c r="G139" i="6"/>
  <c r="F139" i="6"/>
  <c r="G138" i="6"/>
  <c r="F138" i="6"/>
  <c r="G137" i="6"/>
  <c r="F137" i="6"/>
  <c r="G136" i="6"/>
  <c r="F136" i="6"/>
  <c r="G135" i="6"/>
  <c r="F135" i="6"/>
  <c r="G134" i="6"/>
  <c r="F134" i="6"/>
  <c r="G133" i="6"/>
  <c r="F133" i="6"/>
  <c r="G132" i="6"/>
  <c r="F132" i="6"/>
  <c r="G131" i="6"/>
  <c r="F131" i="6"/>
  <c r="G130" i="6"/>
  <c r="F130" i="6"/>
  <c r="G129" i="6"/>
  <c r="F129" i="6"/>
  <c r="G128" i="6"/>
  <c r="F128" i="6"/>
  <c r="G127" i="6"/>
  <c r="F127" i="6"/>
  <c r="G126" i="6"/>
  <c r="F126" i="6"/>
  <c r="G125" i="6"/>
  <c r="F125" i="6"/>
  <c r="G124" i="6"/>
  <c r="F124" i="6"/>
  <c r="G123" i="6"/>
  <c r="F123" i="6"/>
  <c r="G122" i="6"/>
  <c r="F122" i="6"/>
  <c r="G121" i="6"/>
  <c r="F121" i="6"/>
  <c r="G120" i="6"/>
  <c r="F120" i="6"/>
  <c r="G119" i="6"/>
  <c r="F119" i="6"/>
  <c r="G118" i="6"/>
  <c r="F118" i="6"/>
  <c r="G117" i="6"/>
  <c r="F117" i="6"/>
  <c r="G116" i="6"/>
  <c r="F116" i="6"/>
  <c r="G115" i="6"/>
  <c r="F115" i="6"/>
  <c r="G114" i="6"/>
  <c r="F114" i="6"/>
  <c r="G113" i="6"/>
  <c r="F113" i="6"/>
  <c r="G112" i="6"/>
  <c r="F112" i="6"/>
  <c r="G111" i="6"/>
  <c r="F111" i="6"/>
  <c r="G110" i="6"/>
  <c r="F110" i="6"/>
  <c r="G109" i="6"/>
  <c r="F109" i="6"/>
  <c r="G108" i="6"/>
  <c r="F108" i="6"/>
  <c r="G107" i="6"/>
  <c r="F107" i="6"/>
  <c r="G106" i="6"/>
  <c r="F106" i="6"/>
  <c r="G105" i="6"/>
  <c r="F105" i="6"/>
  <c r="G104" i="6"/>
  <c r="F104" i="6"/>
  <c r="G103" i="6"/>
  <c r="F103" i="6"/>
  <c r="G102" i="6"/>
  <c r="F102" i="6"/>
  <c r="G101" i="6"/>
  <c r="F101" i="6"/>
  <c r="G100" i="6"/>
  <c r="F100" i="6"/>
  <c r="G99" i="6"/>
  <c r="F99" i="6"/>
  <c r="G98" i="6"/>
  <c r="F98" i="6"/>
  <c r="G97" i="6"/>
  <c r="F97" i="6"/>
  <c r="G96" i="6"/>
  <c r="F96" i="6"/>
  <c r="G95" i="6"/>
  <c r="F95" i="6"/>
  <c r="G94" i="6"/>
  <c r="F94" i="6"/>
  <c r="G93" i="6"/>
  <c r="F93" i="6"/>
  <c r="G92" i="6"/>
  <c r="F92" i="6"/>
  <c r="G91" i="6"/>
  <c r="F91" i="6"/>
  <c r="G90" i="6"/>
  <c r="F90" i="6"/>
  <c r="G89" i="6"/>
  <c r="F89" i="6"/>
  <c r="G88" i="6"/>
  <c r="F88" i="6"/>
  <c r="G87" i="6"/>
  <c r="F87" i="6"/>
  <c r="G86" i="6"/>
  <c r="F86" i="6"/>
  <c r="G85" i="6"/>
  <c r="F85" i="6"/>
  <c r="G84" i="6"/>
  <c r="F84" i="6"/>
  <c r="G83" i="6"/>
  <c r="F83" i="6"/>
  <c r="G82" i="6"/>
  <c r="F82" i="6"/>
  <c r="G81" i="6"/>
  <c r="F81" i="6"/>
  <c r="G80" i="6"/>
  <c r="F80" i="6"/>
  <c r="G79" i="6"/>
  <c r="F79" i="6"/>
  <c r="G78" i="6"/>
  <c r="F78" i="6"/>
  <c r="G77" i="6"/>
  <c r="F77" i="6"/>
  <c r="G76" i="6"/>
  <c r="F76" i="6"/>
  <c r="G75" i="6"/>
  <c r="F75" i="6"/>
  <c r="G74" i="6"/>
  <c r="F74" i="6"/>
  <c r="G73" i="6"/>
  <c r="F73" i="6"/>
  <c r="G72" i="6"/>
  <c r="F72" i="6"/>
  <c r="G71" i="6"/>
  <c r="F71" i="6"/>
  <c r="G70" i="6"/>
  <c r="F70" i="6"/>
  <c r="G69" i="6"/>
  <c r="F69" i="6"/>
  <c r="G68" i="6"/>
  <c r="F68" i="6"/>
  <c r="G67" i="6"/>
  <c r="F67" i="6"/>
  <c r="G66" i="6"/>
  <c r="F66" i="6"/>
  <c r="G65" i="6"/>
  <c r="F65" i="6"/>
  <c r="G64" i="6"/>
  <c r="F64" i="6"/>
  <c r="G63" i="6"/>
  <c r="F63" i="6"/>
  <c r="G62" i="6"/>
  <c r="F62" i="6"/>
  <c r="G61" i="6"/>
  <c r="F61" i="6"/>
  <c r="G60" i="6"/>
  <c r="F60" i="6"/>
  <c r="G59" i="6"/>
  <c r="F59" i="6"/>
  <c r="G58" i="6"/>
  <c r="F58" i="6"/>
  <c r="G57" i="6"/>
  <c r="F57" i="6"/>
  <c r="G56" i="6"/>
  <c r="F56" i="6"/>
  <c r="G55" i="6"/>
  <c r="F55" i="6"/>
  <c r="G54" i="6"/>
  <c r="F54" i="6"/>
  <c r="G53" i="6"/>
  <c r="F53" i="6"/>
  <c r="G52" i="6"/>
  <c r="F52" i="6"/>
  <c r="G51" i="6"/>
  <c r="F51" i="6"/>
  <c r="G50" i="6"/>
  <c r="F50" i="6"/>
  <c r="G49" i="6"/>
  <c r="F49" i="6"/>
  <c r="G48" i="6"/>
  <c r="F48" i="6"/>
  <c r="G47" i="6"/>
  <c r="F47" i="6"/>
  <c r="G46" i="6"/>
  <c r="F46" i="6"/>
  <c r="G45" i="6"/>
  <c r="F45" i="6"/>
  <c r="G44" i="6"/>
  <c r="F44" i="6"/>
  <c r="G43" i="6"/>
  <c r="F43" i="6"/>
  <c r="G42" i="6"/>
  <c r="F42" i="6"/>
  <c r="G41" i="6"/>
  <c r="F41" i="6"/>
  <c r="G40" i="6"/>
  <c r="F40" i="6"/>
  <c r="G39" i="6"/>
  <c r="F39" i="6"/>
  <c r="G38" i="6"/>
  <c r="F38" i="6"/>
  <c r="G37" i="6"/>
  <c r="F37" i="6"/>
  <c r="G36" i="6"/>
  <c r="F36" i="6"/>
  <c r="G35" i="6"/>
  <c r="F35" i="6"/>
  <c r="G34" i="6"/>
  <c r="F34" i="6"/>
  <c r="G33" i="6"/>
  <c r="F33" i="6"/>
  <c r="G32" i="6"/>
  <c r="F32" i="6"/>
  <c r="G31" i="6"/>
  <c r="F31" i="6"/>
  <c r="G30" i="6"/>
  <c r="F30" i="6"/>
  <c r="G29" i="6"/>
  <c r="F29" i="6"/>
  <c r="G28" i="6"/>
  <c r="F28" i="6"/>
  <c r="G27" i="6"/>
  <c r="F27" i="6"/>
  <c r="G26" i="6"/>
  <c r="F26" i="6"/>
  <c r="G25" i="6"/>
  <c r="F25" i="6"/>
  <c r="G24" i="6"/>
  <c r="F24" i="6"/>
  <c r="G23" i="6"/>
  <c r="F23" i="6"/>
  <c r="G22" i="6"/>
  <c r="F22" i="6"/>
  <c r="G21" i="6"/>
  <c r="F21" i="6"/>
  <c r="G20" i="6"/>
  <c r="F20" i="6"/>
  <c r="G19" i="6"/>
  <c r="F19" i="6"/>
  <c r="G18" i="6"/>
  <c r="F18" i="6"/>
  <c r="G17" i="6"/>
  <c r="F17" i="6"/>
  <c r="G16" i="6"/>
  <c r="F16" i="6"/>
  <c r="G15" i="6"/>
  <c r="F15" i="6"/>
  <c r="G14" i="6"/>
  <c r="F14" i="6"/>
  <c r="G13" i="6"/>
  <c r="F13" i="6"/>
  <c r="G12" i="6"/>
  <c r="F12" i="6"/>
  <c r="G11" i="6"/>
  <c r="F11" i="6"/>
  <c r="G10" i="6"/>
  <c r="F10" i="6"/>
  <c r="G9" i="6"/>
  <c r="F9" i="6"/>
  <c r="G8" i="6"/>
  <c r="F8" i="6"/>
  <c r="G7" i="6"/>
  <c r="F7" i="6"/>
  <c r="G6" i="6"/>
  <c r="F6" i="6"/>
  <c r="AA5" i="6"/>
  <c r="AM5" i="6" s="1"/>
  <c r="P5" i="6"/>
  <c r="IZ4" i="6"/>
  <c r="JA5" i="6" s="1"/>
  <c r="JB5" i="6" s="1"/>
  <c r="JC5" i="6" s="1"/>
  <c r="JD5" i="6" s="1"/>
  <c r="JE5" i="6" s="1"/>
  <c r="JF5" i="6" s="1"/>
  <c r="JG5" i="6" s="1"/>
  <c r="JH5" i="6" s="1"/>
  <c r="JI5" i="6" s="1"/>
  <c r="G154" i="4"/>
  <c r="F154" i="4"/>
  <c r="G153" i="4"/>
  <c r="I153" i="4" s="1"/>
  <c r="F153" i="4"/>
  <c r="G152" i="4"/>
  <c r="F152" i="4"/>
  <c r="G151" i="4"/>
  <c r="I151" i="4" s="1"/>
  <c r="F151" i="4"/>
  <c r="G150" i="4"/>
  <c r="F150" i="4"/>
  <c r="G149" i="4"/>
  <c r="F149" i="4"/>
  <c r="G148" i="4"/>
  <c r="I148" i="4" s="1"/>
  <c r="F148" i="4"/>
  <c r="G147" i="4"/>
  <c r="I147" i="4" s="1"/>
  <c r="F147" i="4"/>
  <c r="G146" i="4"/>
  <c r="I146" i="4" s="1"/>
  <c r="F146" i="4"/>
  <c r="G145" i="4"/>
  <c r="I145" i="4" s="1"/>
  <c r="F145" i="4"/>
  <c r="I144" i="4"/>
  <c r="G144" i="4"/>
  <c r="F144" i="4"/>
  <c r="G143" i="4"/>
  <c r="I143" i="4" s="1"/>
  <c r="F143" i="4"/>
  <c r="G142" i="4"/>
  <c r="F142" i="4"/>
  <c r="G141" i="4"/>
  <c r="I141" i="4" s="1"/>
  <c r="F141" i="4"/>
  <c r="G140" i="4"/>
  <c r="I140" i="4" s="1"/>
  <c r="F140" i="4"/>
  <c r="G139" i="4"/>
  <c r="I139" i="4" s="1"/>
  <c r="F139" i="4"/>
  <c r="H139" i="4" s="1"/>
  <c r="G138" i="4"/>
  <c r="I138" i="4" s="1"/>
  <c r="F138" i="4"/>
  <c r="G137" i="4"/>
  <c r="I137" i="4" s="1"/>
  <c r="F137" i="4"/>
  <c r="G136" i="4"/>
  <c r="F136" i="4"/>
  <c r="G135" i="4"/>
  <c r="I135" i="4" s="1"/>
  <c r="F135" i="4"/>
  <c r="G134" i="4"/>
  <c r="F134" i="4"/>
  <c r="G133" i="4"/>
  <c r="H133" i="4" s="1"/>
  <c r="F133" i="4"/>
  <c r="G132" i="4"/>
  <c r="I132" i="4" s="1"/>
  <c r="F132" i="4"/>
  <c r="G131" i="4"/>
  <c r="F131" i="4"/>
  <c r="G130" i="4"/>
  <c r="I130" i="4" s="1"/>
  <c r="F130" i="4"/>
  <c r="G129" i="4"/>
  <c r="F129" i="4"/>
  <c r="G128" i="4"/>
  <c r="H128" i="4" s="1"/>
  <c r="F128" i="4"/>
  <c r="G127" i="4"/>
  <c r="I127" i="4" s="1"/>
  <c r="F127" i="4"/>
  <c r="G126" i="4"/>
  <c r="I126" i="4" s="1"/>
  <c r="F126" i="4"/>
  <c r="G125" i="4"/>
  <c r="F125" i="4"/>
  <c r="G124" i="4"/>
  <c r="I124" i="4" s="1"/>
  <c r="F124" i="4"/>
  <c r="G123" i="4"/>
  <c r="F123" i="4"/>
  <c r="G122" i="4"/>
  <c r="I122" i="4" s="1"/>
  <c r="F122" i="4"/>
  <c r="G121" i="4"/>
  <c r="I121" i="4" s="1"/>
  <c r="F121" i="4"/>
  <c r="G120" i="4"/>
  <c r="I120" i="4" s="1"/>
  <c r="F120" i="4"/>
  <c r="G119" i="4"/>
  <c r="F119" i="4"/>
  <c r="G118" i="4"/>
  <c r="F118" i="4"/>
  <c r="G117" i="4"/>
  <c r="H117" i="4" s="1"/>
  <c r="F117" i="4"/>
  <c r="G116" i="4"/>
  <c r="I116" i="4" s="1"/>
  <c r="F116" i="4"/>
  <c r="G115" i="4"/>
  <c r="F115" i="4"/>
  <c r="G114" i="4"/>
  <c r="I114" i="4" s="1"/>
  <c r="F114" i="4"/>
  <c r="G113" i="4"/>
  <c r="I113" i="4" s="1"/>
  <c r="F113" i="4"/>
  <c r="G112" i="4"/>
  <c r="F112" i="4"/>
  <c r="G111" i="4"/>
  <c r="F111" i="4"/>
  <c r="G110" i="4"/>
  <c r="I110" i="4" s="1"/>
  <c r="F110" i="4"/>
  <c r="G109" i="4"/>
  <c r="I109" i="4" s="1"/>
  <c r="F109" i="4"/>
  <c r="G108" i="4"/>
  <c r="I108" i="4" s="1"/>
  <c r="F108" i="4"/>
  <c r="G107" i="4"/>
  <c r="I107" i="4" s="1"/>
  <c r="F107" i="4"/>
  <c r="G106" i="4"/>
  <c r="I106" i="4" s="1"/>
  <c r="F106" i="4"/>
  <c r="G105" i="4"/>
  <c r="I105" i="4" s="1"/>
  <c r="F105" i="4"/>
  <c r="G104" i="4"/>
  <c r="I104" i="4" s="1"/>
  <c r="F104" i="4"/>
  <c r="G103" i="4"/>
  <c r="I103" i="4" s="1"/>
  <c r="F103" i="4"/>
  <c r="G102" i="4"/>
  <c r="I102" i="4" s="1"/>
  <c r="F102" i="4"/>
  <c r="G101" i="4"/>
  <c r="F101" i="4"/>
  <c r="G100" i="4"/>
  <c r="I100" i="4" s="1"/>
  <c r="F100" i="4"/>
  <c r="H100" i="4" s="1"/>
  <c r="G99" i="4"/>
  <c r="I99" i="4" s="1"/>
  <c r="F99" i="4"/>
  <c r="G98" i="4"/>
  <c r="I98" i="4" s="1"/>
  <c r="F98" i="4"/>
  <c r="G97" i="4"/>
  <c r="F97" i="4"/>
  <c r="G96" i="4"/>
  <c r="F96" i="4"/>
  <c r="G95" i="4"/>
  <c r="F95" i="4"/>
  <c r="G94" i="4"/>
  <c r="I94" i="4" s="1"/>
  <c r="F94" i="4"/>
  <c r="G93" i="4"/>
  <c r="I93" i="4" s="1"/>
  <c r="F93" i="4"/>
  <c r="G92" i="4"/>
  <c r="I92" i="4" s="1"/>
  <c r="F92" i="4"/>
  <c r="H92" i="4" s="1"/>
  <c r="G91" i="4"/>
  <c r="F91" i="4"/>
  <c r="G90" i="4"/>
  <c r="I90" i="4" s="1"/>
  <c r="F90" i="4"/>
  <c r="G89" i="4"/>
  <c r="F89" i="4"/>
  <c r="G88" i="4"/>
  <c r="I88" i="4" s="1"/>
  <c r="F88" i="4"/>
  <c r="G87" i="4"/>
  <c r="I87" i="4" s="1"/>
  <c r="F87" i="4"/>
  <c r="I86" i="4"/>
  <c r="G86" i="4"/>
  <c r="F86" i="4"/>
  <c r="G85" i="4"/>
  <c r="I85" i="4" s="1"/>
  <c r="F85" i="4"/>
  <c r="G84" i="4"/>
  <c r="I84" i="4" s="1"/>
  <c r="F84" i="4"/>
  <c r="G83" i="4"/>
  <c r="I83" i="4" s="1"/>
  <c r="F83" i="4"/>
  <c r="G82" i="4"/>
  <c r="I82" i="4" s="1"/>
  <c r="F82" i="4"/>
  <c r="G81" i="4"/>
  <c r="F81" i="4"/>
  <c r="G80" i="4"/>
  <c r="I80" i="4" s="1"/>
  <c r="F80" i="4"/>
  <c r="G79" i="4"/>
  <c r="F79" i="4"/>
  <c r="G78" i="4"/>
  <c r="I78" i="4" s="1"/>
  <c r="F78" i="4"/>
  <c r="G77" i="4"/>
  <c r="I77" i="4" s="1"/>
  <c r="F77" i="4"/>
  <c r="G76" i="4"/>
  <c r="I76" i="4" s="1"/>
  <c r="F76" i="4"/>
  <c r="G75" i="4"/>
  <c r="F75" i="4"/>
  <c r="G74" i="4"/>
  <c r="I74" i="4" s="1"/>
  <c r="F74" i="4"/>
  <c r="G73" i="4"/>
  <c r="F73" i="4"/>
  <c r="G72" i="4"/>
  <c r="I72" i="4" s="1"/>
  <c r="F72" i="4"/>
  <c r="G71" i="4"/>
  <c r="F71" i="4"/>
  <c r="G70" i="4"/>
  <c r="F70" i="4"/>
  <c r="G69" i="4"/>
  <c r="I69" i="4" s="1"/>
  <c r="F69" i="4"/>
  <c r="I68" i="4"/>
  <c r="G68" i="4"/>
  <c r="H68" i="4" s="1"/>
  <c r="F68" i="4"/>
  <c r="G67" i="4"/>
  <c r="F67" i="4"/>
  <c r="G66" i="4"/>
  <c r="I66" i="4" s="1"/>
  <c r="F66" i="4"/>
  <c r="G65" i="4"/>
  <c r="F65" i="4"/>
  <c r="G64" i="4"/>
  <c r="F64" i="4"/>
  <c r="G63" i="4"/>
  <c r="F63" i="4"/>
  <c r="G62" i="4"/>
  <c r="I62" i="4" s="1"/>
  <c r="F62" i="4"/>
  <c r="G61" i="4"/>
  <c r="I61" i="4" s="1"/>
  <c r="F61" i="4"/>
  <c r="G60" i="4"/>
  <c r="I60" i="4" s="1"/>
  <c r="F60" i="4"/>
  <c r="H60" i="4" s="1"/>
  <c r="G59" i="4"/>
  <c r="F59" i="4"/>
  <c r="G58" i="4"/>
  <c r="I58" i="4" s="1"/>
  <c r="F58" i="4"/>
  <c r="G57" i="4"/>
  <c r="F57" i="4"/>
  <c r="G56" i="4"/>
  <c r="I56" i="4" s="1"/>
  <c r="F56" i="4"/>
  <c r="G55" i="4"/>
  <c r="I55" i="4" s="1"/>
  <c r="F55" i="4"/>
  <c r="G54" i="4"/>
  <c r="I54" i="4" s="1"/>
  <c r="F54" i="4"/>
  <c r="G53" i="4"/>
  <c r="I53" i="4" s="1"/>
  <c r="F53" i="4"/>
  <c r="G52" i="4"/>
  <c r="I52" i="4" s="1"/>
  <c r="F52" i="4"/>
  <c r="G51" i="4"/>
  <c r="F51" i="4"/>
  <c r="G50" i="4"/>
  <c r="I50" i="4" s="1"/>
  <c r="F50" i="4"/>
  <c r="G49" i="4"/>
  <c r="F49" i="4"/>
  <c r="G48" i="4"/>
  <c r="F48" i="4"/>
  <c r="G47" i="4"/>
  <c r="F47" i="4"/>
  <c r="G46" i="4"/>
  <c r="I46" i="4" s="1"/>
  <c r="F46" i="4"/>
  <c r="G45" i="4"/>
  <c r="I45" i="4" s="1"/>
  <c r="F45" i="4"/>
  <c r="G44" i="4"/>
  <c r="I44" i="4" s="1"/>
  <c r="F44" i="4"/>
  <c r="G43" i="4"/>
  <c r="F43" i="4"/>
  <c r="G42" i="4"/>
  <c r="I42" i="4" s="1"/>
  <c r="F42" i="4"/>
  <c r="G41" i="4"/>
  <c r="F41" i="4"/>
  <c r="G40" i="4"/>
  <c r="I40" i="4" s="1"/>
  <c r="F40" i="4"/>
  <c r="G39" i="4"/>
  <c r="F39" i="4"/>
  <c r="G38" i="4"/>
  <c r="I38" i="4" s="1"/>
  <c r="F38" i="4"/>
  <c r="G37" i="4"/>
  <c r="I37" i="4" s="1"/>
  <c r="F37" i="4"/>
  <c r="G36" i="4"/>
  <c r="H36" i="4" s="1"/>
  <c r="F36" i="4"/>
  <c r="G35" i="4"/>
  <c r="F35" i="4"/>
  <c r="G34" i="4"/>
  <c r="I34" i="4" s="1"/>
  <c r="F34" i="4"/>
  <c r="G33" i="4"/>
  <c r="F33" i="4"/>
  <c r="G32" i="4"/>
  <c r="F32" i="4"/>
  <c r="G31" i="4"/>
  <c r="F31" i="4"/>
  <c r="G30" i="4"/>
  <c r="I30" i="4" s="1"/>
  <c r="F30" i="4"/>
  <c r="G29" i="4"/>
  <c r="I29" i="4" s="1"/>
  <c r="F29" i="4"/>
  <c r="G28" i="4"/>
  <c r="I28" i="4" s="1"/>
  <c r="F28" i="4"/>
  <c r="H28" i="4" s="1"/>
  <c r="G27" i="4"/>
  <c r="F27" i="4"/>
  <c r="G26" i="4"/>
  <c r="I26" i="4" s="1"/>
  <c r="F26" i="4"/>
  <c r="G25" i="4"/>
  <c r="F25" i="4"/>
  <c r="G24" i="4"/>
  <c r="I24" i="4" s="1"/>
  <c r="F24" i="4"/>
  <c r="G23" i="4"/>
  <c r="I23" i="4" s="1"/>
  <c r="F23" i="4"/>
  <c r="G22" i="4"/>
  <c r="I22" i="4" s="1"/>
  <c r="F22" i="4"/>
  <c r="G21" i="4"/>
  <c r="I21" i="4" s="1"/>
  <c r="F21" i="4"/>
  <c r="G20" i="4"/>
  <c r="I20" i="4" s="1"/>
  <c r="F20" i="4"/>
  <c r="G19" i="4"/>
  <c r="I19" i="4" s="1"/>
  <c r="F19" i="4"/>
  <c r="G18" i="4"/>
  <c r="I18" i="4" s="1"/>
  <c r="F18" i="4"/>
  <c r="G17" i="4"/>
  <c r="H17" i="4" s="1"/>
  <c r="F17" i="4"/>
  <c r="G16" i="4"/>
  <c r="F16" i="4"/>
  <c r="G15" i="4"/>
  <c r="F15" i="4"/>
  <c r="G14" i="4"/>
  <c r="I14" i="4" s="1"/>
  <c r="F14" i="4"/>
  <c r="G13" i="4"/>
  <c r="I13" i="4" s="1"/>
  <c r="F13" i="4"/>
  <c r="G12" i="4"/>
  <c r="I12" i="4" s="1"/>
  <c r="F12" i="4"/>
  <c r="H12" i="4" s="1"/>
  <c r="G11" i="4"/>
  <c r="F11" i="4"/>
  <c r="G10" i="4"/>
  <c r="F10" i="4"/>
  <c r="G9" i="4"/>
  <c r="F9" i="4"/>
  <c r="G8" i="4"/>
  <c r="I8" i="4" s="1"/>
  <c r="F8" i="4"/>
  <c r="G7" i="4"/>
  <c r="F7" i="4"/>
  <c r="G6" i="4"/>
  <c r="H6" i="4" s="1"/>
  <c r="F6" i="4"/>
  <c r="G5" i="4"/>
  <c r="I5" i="4" s="1"/>
  <c r="F5" i="4"/>
  <c r="AH4" i="4"/>
  <c r="AT4" i="4" s="1"/>
  <c r="BF4" i="4" s="1"/>
  <c r="BR4" i="4" s="1"/>
  <c r="CD4" i="4" s="1"/>
  <c r="CP4" i="4" s="1"/>
  <c r="DB4" i="4" s="1"/>
  <c r="DN4" i="4" s="1"/>
  <c r="AG4" i="4"/>
  <c r="AS4" i="4" s="1"/>
  <c r="BE4" i="4" s="1"/>
  <c r="BQ4" i="4" s="1"/>
  <c r="CC4" i="4" s="1"/>
  <c r="CO4" i="4" s="1"/>
  <c r="DA4" i="4" s="1"/>
  <c r="DM4" i="4" s="1"/>
  <c r="AF4" i="4"/>
  <c r="AR4" i="4" s="1"/>
  <c r="BD4" i="4" s="1"/>
  <c r="BP4" i="4" s="1"/>
  <c r="CB4" i="4" s="1"/>
  <c r="CN4" i="4" s="1"/>
  <c r="CZ4" i="4" s="1"/>
  <c r="DL4" i="4" s="1"/>
  <c r="AE4" i="4"/>
  <c r="AQ4" i="4" s="1"/>
  <c r="BC4" i="4" s="1"/>
  <c r="BO4" i="4" s="1"/>
  <c r="CA4" i="4" s="1"/>
  <c r="CM4" i="4" s="1"/>
  <c r="CY4" i="4" s="1"/>
  <c r="DK4" i="4" s="1"/>
  <c r="AD4" i="4"/>
  <c r="AP4" i="4" s="1"/>
  <c r="BB4" i="4" s="1"/>
  <c r="BN4" i="4" s="1"/>
  <c r="BZ4" i="4" s="1"/>
  <c r="CL4" i="4" s="1"/>
  <c r="CX4" i="4" s="1"/>
  <c r="DJ4" i="4" s="1"/>
  <c r="AC4" i="4"/>
  <c r="AO4" i="4" s="1"/>
  <c r="BA4" i="4" s="1"/>
  <c r="BM4" i="4" s="1"/>
  <c r="BY4" i="4" s="1"/>
  <c r="CK4" i="4" s="1"/>
  <c r="CW4" i="4" s="1"/>
  <c r="DI4" i="4" s="1"/>
  <c r="AB4" i="4"/>
  <c r="AN4" i="4" s="1"/>
  <c r="AZ4" i="4" s="1"/>
  <c r="BL4" i="4" s="1"/>
  <c r="BX4" i="4" s="1"/>
  <c r="CJ4" i="4" s="1"/>
  <c r="CV4" i="4" s="1"/>
  <c r="DH4" i="4" s="1"/>
  <c r="AA4" i="4"/>
  <c r="AM4" i="4" s="1"/>
  <c r="AY4" i="4" s="1"/>
  <c r="BK4" i="4" s="1"/>
  <c r="BW4" i="4" s="1"/>
  <c r="CI4" i="4" s="1"/>
  <c r="CU4" i="4" s="1"/>
  <c r="DG4" i="4" s="1"/>
  <c r="Z4" i="4"/>
  <c r="AL4" i="4" s="1"/>
  <c r="AX4" i="4" s="1"/>
  <c r="BJ4" i="4" s="1"/>
  <c r="BV4" i="4" s="1"/>
  <c r="CH4" i="4" s="1"/>
  <c r="CT4" i="4" s="1"/>
  <c r="DF4" i="4" s="1"/>
  <c r="Y4" i="4"/>
  <c r="AK4" i="4" s="1"/>
  <c r="AW4" i="4" s="1"/>
  <c r="BI4" i="4" s="1"/>
  <c r="BU4" i="4" s="1"/>
  <c r="CG4" i="4" s="1"/>
  <c r="CS4" i="4" s="1"/>
  <c r="DE4" i="4" s="1"/>
  <c r="X4" i="4"/>
  <c r="AJ4" i="4" s="1"/>
  <c r="AV4" i="4" s="1"/>
  <c r="BH4" i="4" s="1"/>
  <c r="BT4" i="4" s="1"/>
  <c r="CF4" i="4" s="1"/>
  <c r="CR4" i="4" s="1"/>
  <c r="DD4" i="4" s="1"/>
  <c r="W4" i="4"/>
  <c r="AI4" i="4" s="1"/>
  <c r="AU4" i="4" s="1"/>
  <c r="BG4" i="4" s="1"/>
  <c r="BS4" i="4" s="1"/>
  <c r="CE4" i="4" s="1"/>
  <c r="CQ4" i="4" s="1"/>
  <c r="DC4" i="4" s="1"/>
  <c r="H58" i="4" l="1"/>
  <c r="H65" i="4"/>
  <c r="H130" i="4"/>
  <c r="H20" i="4"/>
  <c r="H97" i="4"/>
  <c r="K10" i="6"/>
  <c r="J10" i="6"/>
  <c r="K34" i="6"/>
  <c r="J34" i="6"/>
  <c r="J62" i="6"/>
  <c r="K62" i="6"/>
  <c r="K90" i="6"/>
  <c r="J90" i="6"/>
  <c r="J110" i="6"/>
  <c r="K110" i="6"/>
  <c r="K130" i="6"/>
  <c r="J130" i="6"/>
  <c r="K146" i="6"/>
  <c r="J146" i="6"/>
  <c r="K7" i="6"/>
  <c r="J7" i="6"/>
  <c r="J11" i="6"/>
  <c r="K11" i="6"/>
  <c r="K15" i="6"/>
  <c r="J15" i="6"/>
  <c r="J19" i="6"/>
  <c r="K19" i="6"/>
  <c r="K23" i="6"/>
  <c r="J23" i="6"/>
  <c r="J27" i="6"/>
  <c r="K27" i="6"/>
  <c r="K31" i="6"/>
  <c r="J31" i="6"/>
  <c r="J35" i="6"/>
  <c r="K35" i="6"/>
  <c r="K39" i="6"/>
  <c r="J39" i="6"/>
  <c r="J43" i="6"/>
  <c r="K43" i="6"/>
  <c r="K47" i="6"/>
  <c r="J47" i="6"/>
  <c r="J51" i="6"/>
  <c r="K51" i="6"/>
  <c r="J55" i="6"/>
  <c r="K55" i="6"/>
  <c r="J59" i="6"/>
  <c r="K59" i="6"/>
  <c r="J63" i="6"/>
  <c r="K63" i="6"/>
  <c r="J67" i="6"/>
  <c r="K67" i="6"/>
  <c r="J71" i="6"/>
  <c r="K71" i="6"/>
  <c r="J75" i="6"/>
  <c r="K75" i="6"/>
  <c r="J79" i="6"/>
  <c r="K79" i="6"/>
  <c r="J83" i="6"/>
  <c r="K83" i="6"/>
  <c r="J87" i="6"/>
  <c r="K87" i="6"/>
  <c r="J91" i="6"/>
  <c r="K91" i="6"/>
  <c r="J95" i="6"/>
  <c r="K95" i="6"/>
  <c r="J99" i="6"/>
  <c r="K99" i="6"/>
  <c r="J103" i="6"/>
  <c r="K103" i="6"/>
  <c r="J107" i="6"/>
  <c r="K107" i="6"/>
  <c r="J111" i="6"/>
  <c r="K111" i="6"/>
  <c r="J115" i="6"/>
  <c r="K115" i="6"/>
  <c r="J119" i="6"/>
  <c r="K119" i="6"/>
  <c r="J123" i="6"/>
  <c r="K123" i="6"/>
  <c r="J127" i="6"/>
  <c r="K127" i="6"/>
  <c r="J131" i="6"/>
  <c r="K131" i="6"/>
  <c r="J135" i="6"/>
  <c r="K135" i="6"/>
  <c r="J139" i="6"/>
  <c r="K139" i="6"/>
  <c r="J143" i="6"/>
  <c r="K143" i="6"/>
  <c r="J147" i="6"/>
  <c r="K147" i="6"/>
  <c r="J151" i="6"/>
  <c r="K151" i="6"/>
  <c r="K6" i="6"/>
  <c r="J6" i="6"/>
  <c r="K26" i="6"/>
  <c r="J26" i="6"/>
  <c r="K50" i="6"/>
  <c r="J50" i="6"/>
  <c r="K74" i="6"/>
  <c r="J74" i="6"/>
  <c r="K98" i="6"/>
  <c r="J98" i="6"/>
  <c r="K122" i="6"/>
  <c r="J122" i="6"/>
  <c r="J134" i="6"/>
  <c r="K134" i="6"/>
  <c r="J30" i="6"/>
  <c r="K30" i="6"/>
  <c r="K58" i="6"/>
  <c r="J58" i="6"/>
  <c r="K82" i="6"/>
  <c r="J82" i="6"/>
  <c r="K106" i="6"/>
  <c r="J106" i="6"/>
  <c r="K138" i="6"/>
  <c r="J138" i="6"/>
  <c r="K8" i="6"/>
  <c r="J8" i="6"/>
  <c r="J12" i="6"/>
  <c r="K12" i="6"/>
  <c r="K16" i="6"/>
  <c r="J16" i="6"/>
  <c r="J20" i="6"/>
  <c r="K20" i="6"/>
  <c r="K24" i="6"/>
  <c r="J24" i="6"/>
  <c r="J28" i="6"/>
  <c r="K28" i="6"/>
  <c r="K32" i="6"/>
  <c r="J32" i="6"/>
  <c r="J36" i="6"/>
  <c r="K36" i="6"/>
  <c r="K40" i="6"/>
  <c r="J40" i="6"/>
  <c r="J44" i="6"/>
  <c r="K44" i="6"/>
  <c r="K48" i="6"/>
  <c r="J48" i="6"/>
  <c r="J52" i="6"/>
  <c r="K52" i="6"/>
  <c r="K56" i="6"/>
  <c r="J56" i="6"/>
  <c r="J60" i="6"/>
  <c r="K60" i="6"/>
  <c r="K64" i="6"/>
  <c r="J64" i="6"/>
  <c r="J68" i="6"/>
  <c r="K68" i="6"/>
  <c r="K72" i="6"/>
  <c r="J72" i="6"/>
  <c r="J76" i="6"/>
  <c r="K76" i="6"/>
  <c r="K80" i="6"/>
  <c r="J80" i="6"/>
  <c r="J84" i="6"/>
  <c r="K84" i="6"/>
  <c r="K88" i="6"/>
  <c r="J88" i="6"/>
  <c r="J92" i="6"/>
  <c r="K92" i="6"/>
  <c r="K96" i="6"/>
  <c r="J96" i="6"/>
  <c r="J100" i="6"/>
  <c r="K100" i="6"/>
  <c r="K104" i="6"/>
  <c r="J104" i="6"/>
  <c r="J108" i="6"/>
  <c r="K108" i="6"/>
  <c r="K112" i="6"/>
  <c r="J112" i="6"/>
  <c r="J116" i="6"/>
  <c r="K116" i="6"/>
  <c r="K120" i="6"/>
  <c r="J120" i="6"/>
  <c r="J124" i="6"/>
  <c r="K124" i="6"/>
  <c r="K128" i="6"/>
  <c r="J128" i="6"/>
  <c r="J132" i="6"/>
  <c r="K132" i="6"/>
  <c r="K136" i="6"/>
  <c r="J136" i="6"/>
  <c r="J140" i="6"/>
  <c r="K140" i="6"/>
  <c r="K144" i="6"/>
  <c r="J144" i="6"/>
  <c r="J148" i="6"/>
  <c r="K148" i="6"/>
  <c r="K152" i="6"/>
  <c r="J152" i="6"/>
  <c r="K18" i="6"/>
  <c r="J18" i="6"/>
  <c r="J46" i="6"/>
  <c r="K46" i="6"/>
  <c r="K66" i="6"/>
  <c r="J66" i="6"/>
  <c r="J86" i="6"/>
  <c r="K86" i="6"/>
  <c r="J118" i="6"/>
  <c r="K118" i="6"/>
  <c r="K154" i="6"/>
  <c r="J154" i="6"/>
  <c r="J14" i="6"/>
  <c r="K14" i="6"/>
  <c r="J38" i="6"/>
  <c r="K38" i="6"/>
  <c r="J54" i="6"/>
  <c r="K54" i="6"/>
  <c r="J78" i="6"/>
  <c r="K78" i="6"/>
  <c r="J102" i="6"/>
  <c r="K102" i="6"/>
  <c r="J126" i="6"/>
  <c r="K126" i="6"/>
  <c r="J142" i="6"/>
  <c r="K142" i="6"/>
  <c r="K9" i="6"/>
  <c r="J9" i="6"/>
  <c r="J13" i="6"/>
  <c r="K13" i="6"/>
  <c r="K17" i="6"/>
  <c r="J17" i="6"/>
  <c r="J21" i="6"/>
  <c r="K21" i="6"/>
  <c r="K25" i="6"/>
  <c r="J25" i="6"/>
  <c r="J29" i="6"/>
  <c r="K29" i="6"/>
  <c r="K33" i="6"/>
  <c r="J33" i="6"/>
  <c r="J37" i="6"/>
  <c r="K37" i="6"/>
  <c r="K41" i="6"/>
  <c r="J41" i="6"/>
  <c r="J45" i="6"/>
  <c r="K45" i="6"/>
  <c r="K49" i="6"/>
  <c r="J49" i="6"/>
  <c r="J53" i="6"/>
  <c r="K53" i="6"/>
  <c r="K57" i="6"/>
  <c r="J57" i="6"/>
  <c r="J61" i="6"/>
  <c r="K61" i="6"/>
  <c r="K65" i="6"/>
  <c r="J65" i="6"/>
  <c r="J69" i="6"/>
  <c r="K69" i="6"/>
  <c r="K73" i="6"/>
  <c r="J73" i="6"/>
  <c r="J77" i="6"/>
  <c r="K77" i="6"/>
  <c r="K81" i="6"/>
  <c r="J81" i="6"/>
  <c r="J85" i="6"/>
  <c r="K85" i="6"/>
  <c r="K89" i="6"/>
  <c r="J89" i="6"/>
  <c r="J93" i="6"/>
  <c r="K93" i="6"/>
  <c r="K97" i="6"/>
  <c r="J97" i="6"/>
  <c r="J101" i="6"/>
  <c r="K101" i="6"/>
  <c r="K105" i="6"/>
  <c r="J105" i="6"/>
  <c r="J109" i="6"/>
  <c r="K109" i="6"/>
  <c r="K113" i="6"/>
  <c r="J113" i="6"/>
  <c r="J117" i="6"/>
  <c r="K117" i="6"/>
  <c r="K121" i="6"/>
  <c r="J121" i="6"/>
  <c r="J125" i="6"/>
  <c r="K125" i="6"/>
  <c r="K129" i="6"/>
  <c r="J129" i="6"/>
  <c r="J133" i="6"/>
  <c r="K133" i="6"/>
  <c r="K137" i="6"/>
  <c r="J137" i="6"/>
  <c r="J141" i="6"/>
  <c r="K141" i="6"/>
  <c r="K145" i="6"/>
  <c r="J145" i="6"/>
  <c r="J149" i="6"/>
  <c r="K149" i="6"/>
  <c r="K153" i="6"/>
  <c r="J153" i="6"/>
  <c r="J22" i="6"/>
  <c r="K22" i="6"/>
  <c r="K42" i="6"/>
  <c r="J42" i="6"/>
  <c r="J70" i="6"/>
  <c r="K70" i="6"/>
  <c r="J94" i="6"/>
  <c r="K94" i="6"/>
  <c r="K114" i="6"/>
  <c r="J114" i="6"/>
  <c r="J150" i="6"/>
  <c r="K150" i="6"/>
  <c r="E73" i="2"/>
  <c r="E81" i="2"/>
  <c r="E89" i="2"/>
  <c r="E102" i="2"/>
  <c r="E110" i="2"/>
  <c r="E118" i="2"/>
  <c r="E126" i="2"/>
  <c r="E74" i="2"/>
  <c r="E82" i="2"/>
  <c r="E90" i="2"/>
  <c r="E103" i="2"/>
  <c r="E111" i="2"/>
  <c r="E119" i="2"/>
  <c r="E127" i="2"/>
  <c r="E135" i="2"/>
  <c r="E143" i="2"/>
  <c r="E75" i="2"/>
  <c r="E83" i="2"/>
  <c r="E91" i="2"/>
  <c r="E96" i="2"/>
  <c r="E104" i="2"/>
  <c r="E112" i="2"/>
  <c r="E120" i="2"/>
  <c r="E128" i="2"/>
  <c r="E136" i="2"/>
  <c r="E76" i="2"/>
  <c r="E84" i="2"/>
  <c r="E92" i="2"/>
  <c r="E97" i="2"/>
  <c r="E105" i="2"/>
  <c r="E113" i="2"/>
  <c r="E77" i="2"/>
  <c r="E85" i="2"/>
  <c r="E93" i="2"/>
  <c r="E98" i="2"/>
  <c r="E106" i="2"/>
  <c r="E114" i="2"/>
  <c r="E122" i="2"/>
  <c r="E72" i="2"/>
  <c r="E80" i="2"/>
  <c r="E88" i="2"/>
  <c r="E101" i="2"/>
  <c r="E109" i="2"/>
  <c r="E117" i="2"/>
  <c r="E125" i="2"/>
  <c r="E133" i="2"/>
  <c r="E141" i="2"/>
  <c r="E95" i="2"/>
  <c r="E124" i="2"/>
  <c r="E138" i="2"/>
  <c r="E150" i="2"/>
  <c r="E62" i="2"/>
  <c r="E70" i="2"/>
  <c r="E78" i="2"/>
  <c r="E107" i="2"/>
  <c r="E131" i="2"/>
  <c r="E63" i="2"/>
  <c r="E71" i="2"/>
  <c r="E100" i="2"/>
  <c r="E134" i="2"/>
  <c r="E137" i="2"/>
  <c r="E144" i="2"/>
  <c r="E64" i="2"/>
  <c r="E86" i="2"/>
  <c r="E115" i="2"/>
  <c r="E130" i="2"/>
  <c r="E145" i="2"/>
  <c r="E65" i="2"/>
  <c r="E87" i="2"/>
  <c r="E139" i="2"/>
  <c r="E148" i="2"/>
  <c r="E68" i="2"/>
  <c r="E99" i="2"/>
  <c r="E142" i="2"/>
  <c r="E108" i="2"/>
  <c r="E140" i="2"/>
  <c r="E123" i="2"/>
  <c r="E66" i="2"/>
  <c r="E121" i="2"/>
  <c r="E129" i="2"/>
  <c r="E147" i="2"/>
  <c r="E67" i="2"/>
  <c r="E116" i="2"/>
  <c r="E132" i="2"/>
  <c r="E149" i="2"/>
  <c r="E69" i="2"/>
  <c r="E79" i="2"/>
  <c r="E146" i="2"/>
  <c r="E94" i="2"/>
  <c r="F72" i="2"/>
  <c r="F80" i="2"/>
  <c r="F88" i="2"/>
  <c r="F101" i="2"/>
  <c r="F109" i="2"/>
  <c r="F117" i="2"/>
  <c r="F125" i="2"/>
  <c r="F73" i="2"/>
  <c r="F81" i="2"/>
  <c r="F89" i="2"/>
  <c r="F102" i="2"/>
  <c r="F110" i="2"/>
  <c r="F118" i="2"/>
  <c r="F126" i="2"/>
  <c r="F134" i="2"/>
  <c r="F142" i="2"/>
  <c r="F74" i="2"/>
  <c r="F82" i="2"/>
  <c r="F90" i="2"/>
  <c r="F103" i="2"/>
  <c r="F111" i="2"/>
  <c r="F119" i="2"/>
  <c r="F127" i="2"/>
  <c r="F135" i="2"/>
  <c r="F143" i="2"/>
  <c r="F75" i="2"/>
  <c r="F83" i="2"/>
  <c r="F91" i="2"/>
  <c r="F96" i="2"/>
  <c r="F104" i="2"/>
  <c r="F112" i="2"/>
  <c r="F76" i="2"/>
  <c r="F84" i="2"/>
  <c r="F92" i="2"/>
  <c r="F97" i="2"/>
  <c r="F105" i="2"/>
  <c r="F113" i="2"/>
  <c r="F121" i="2"/>
  <c r="F79" i="2"/>
  <c r="F87" i="2"/>
  <c r="F95" i="2"/>
  <c r="F100" i="2"/>
  <c r="F108" i="2"/>
  <c r="F116" i="2"/>
  <c r="F124" i="2"/>
  <c r="F132" i="2"/>
  <c r="F140" i="2"/>
  <c r="F99" i="2"/>
  <c r="F128" i="2"/>
  <c r="F149" i="2"/>
  <c r="F69" i="2"/>
  <c r="F85" i="2"/>
  <c r="F114" i="2"/>
  <c r="F122" i="2"/>
  <c r="F138" i="2"/>
  <c r="F150" i="2"/>
  <c r="F70" i="2"/>
  <c r="F78" i="2"/>
  <c r="F107" i="2"/>
  <c r="F120" i="2"/>
  <c r="F131" i="2"/>
  <c r="F141" i="2"/>
  <c r="F71" i="2"/>
  <c r="F93" i="2"/>
  <c r="F137" i="2"/>
  <c r="F144" i="2"/>
  <c r="F94" i="2"/>
  <c r="F106" i="2"/>
  <c r="F139" i="2"/>
  <c r="F148" i="2"/>
  <c r="F68" i="2"/>
  <c r="F115" i="2"/>
  <c r="F145" i="2"/>
  <c r="F65" i="2"/>
  <c r="F86" i="2"/>
  <c r="F130" i="2"/>
  <c r="F129" i="2"/>
  <c r="F147" i="2"/>
  <c r="F67" i="2"/>
  <c r="F77" i="2"/>
  <c r="F66" i="2"/>
  <c r="F133" i="2"/>
  <c r="F98" i="2"/>
  <c r="F136" i="2"/>
  <c r="F123" i="2"/>
  <c r="F146" i="2"/>
  <c r="F4" i="10"/>
  <c r="E64" i="10"/>
  <c r="E63" i="11" s="1"/>
  <c r="E72" i="10"/>
  <c r="E71" i="11" s="1"/>
  <c r="E80" i="10"/>
  <c r="E65" i="10"/>
  <c r="E64" i="11" s="1"/>
  <c r="E73" i="10"/>
  <c r="E72" i="11" s="1"/>
  <c r="E81" i="10"/>
  <c r="E80" i="11" s="1"/>
  <c r="E66" i="10"/>
  <c r="E65" i="11" s="1"/>
  <c r="E69" i="10"/>
  <c r="E68" i="11" s="1"/>
  <c r="E77" i="10"/>
  <c r="E63" i="10"/>
  <c r="E62" i="11" s="1"/>
  <c r="E78" i="10"/>
  <c r="E77" i="11" s="1"/>
  <c r="E82" i="10"/>
  <c r="E81" i="11" s="1"/>
  <c r="E90" i="10"/>
  <c r="E89" i="11" s="1"/>
  <c r="E103" i="10"/>
  <c r="E102" i="11" s="1"/>
  <c r="E111" i="10"/>
  <c r="E110" i="11" s="1"/>
  <c r="E119" i="10"/>
  <c r="E118" i="11" s="1"/>
  <c r="E67" i="10"/>
  <c r="E66" i="11" s="1"/>
  <c r="E74" i="10"/>
  <c r="E83" i="10"/>
  <c r="E82" i="11" s="1"/>
  <c r="E91" i="10"/>
  <c r="E90" i="11" s="1"/>
  <c r="E96" i="10"/>
  <c r="E95" i="11" s="1"/>
  <c r="E104" i="10"/>
  <c r="E103" i="11" s="1"/>
  <c r="E112" i="10"/>
  <c r="E111" i="11" s="1"/>
  <c r="E84" i="10"/>
  <c r="E83" i="11" s="1"/>
  <c r="E92" i="10"/>
  <c r="E91" i="11" s="1"/>
  <c r="E97" i="10"/>
  <c r="E96" i="11" s="1"/>
  <c r="E105" i="10"/>
  <c r="E104" i="11" s="1"/>
  <c r="E113" i="10"/>
  <c r="E112" i="11" s="1"/>
  <c r="E121" i="10"/>
  <c r="E120" i="11" s="1"/>
  <c r="E62" i="10"/>
  <c r="E61" i="11" s="1"/>
  <c r="E85" i="10"/>
  <c r="E84" i="11" s="1"/>
  <c r="E93" i="10"/>
  <c r="E92" i="11" s="1"/>
  <c r="E98" i="10"/>
  <c r="E97" i="11" s="1"/>
  <c r="E106" i="10"/>
  <c r="E105" i="11" s="1"/>
  <c r="E114" i="10"/>
  <c r="E113" i="11" s="1"/>
  <c r="E76" i="10"/>
  <c r="E75" i="11" s="1"/>
  <c r="E87" i="10"/>
  <c r="E86" i="11" s="1"/>
  <c r="E95" i="10"/>
  <c r="E100" i="10"/>
  <c r="E99" i="11" s="1"/>
  <c r="E108" i="10"/>
  <c r="E107" i="11" s="1"/>
  <c r="E131" i="10"/>
  <c r="E139" i="10"/>
  <c r="E138" i="11" s="1"/>
  <c r="E147" i="10"/>
  <c r="E70" i="10"/>
  <c r="E69" i="11" s="1"/>
  <c r="E89" i="10"/>
  <c r="E88" i="11" s="1"/>
  <c r="E94" i="10"/>
  <c r="E93" i="11" s="1"/>
  <c r="E132" i="10"/>
  <c r="E131" i="11" s="1"/>
  <c r="E140" i="10"/>
  <c r="E139" i="11" s="1"/>
  <c r="E148" i="10"/>
  <c r="E147" i="11" s="1"/>
  <c r="E71" i="10"/>
  <c r="E70" i="11" s="1"/>
  <c r="E75" i="10"/>
  <c r="E74" i="11" s="1"/>
  <c r="E79" i="10"/>
  <c r="E78" i="11" s="1"/>
  <c r="E110" i="10"/>
  <c r="E109" i="11" s="1"/>
  <c r="E115" i="10"/>
  <c r="E114" i="11" s="1"/>
  <c r="E120" i="10"/>
  <c r="E119" i="11" s="1"/>
  <c r="E133" i="10"/>
  <c r="E132" i="11" s="1"/>
  <c r="E141" i="10"/>
  <c r="E140" i="11" s="1"/>
  <c r="E149" i="10"/>
  <c r="E148" i="11" s="1"/>
  <c r="E68" i="10"/>
  <c r="E101" i="10"/>
  <c r="E100" i="11" s="1"/>
  <c r="E126" i="10"/>
  <c r="E125" i="11" s="1"/>
  <c r="E134" i="10"/>
  <c r="E133" i="11" s="1"/>
  <c r="E142" i="10"/>
  <c r="E141" i="11" s="1"/>
  <c r="E150" i="10"/>
  <c r="E149" i="11" s="1"/>
  <c r="E124" i="10"/>
  <c r="E123" i="11" s="1"/>
  <c r="E128" i="10"/>
  <c r="E99" i="10"/>
  <c r="E98" i="11" s="1"/>
  <c r="E125" i="10"/>
  <c r="E124" i="11" s="1"/>
  <c r="E127" i="10"/>
  <c r="E126" i="11" s="1"/>
  <c r="E135" i="10"/>
  <c r="E134" i="11" s="1"/>
  <c r="E143" i="10"/>
  <c r="E102" i="10"/>
  <c r="E101" i="11" s="1"/>
  <c r="E107" i="10"/>
  <c r="E106" i="11" s="1"/>
  <c r="E116" i="10"/>
  <c r="E115" i="11" s="1"/>
  <c r="E122" i="10"/>
  <c r="E121" i="11" s="1"/>
  <c r="E130" i="10"/>
  <c r="E129" i="11" s="1"/>
  <c r="E138" i="10"/>
  <c r="E137" i="11" s="1"/>
  <c r="E146" i="10"/>
  <c r="E88" i="10"/>
  <c r="E87" i="11" s="1"/>
  <c r="E118" i="10"/>
  <c r="E117" i="11" s="1"/>
  <c r="E136" i="10"/>
  <c r="E135" i="11" s="1"/>
  <c r="E123" i="10"/>
  <c r="E122" i="11" s="1"/>
  <c r="E117" i="10"/>
  <c r="E116" i="11" s="1"/>
  <c r="E144" i="10"/>
  <c r="E143" i="11" s="1"/>
  <c r="E86" i="10"/>
  <c r="E137" i="10"/>
  <c r="E136" i="11" s="1"/>
  <c r="E129" i="10"/>
  <c r="E145" i="10"/>
  <c r="E144" i="11" s="1"/>
  <c r="E109" i="10"/>
  <c r="E108" i="11" s="1"/>
  <c r="F37" i="8"/>
  <c r="F45" i="8"/>
  <c r="F87" i="8"/>
  <c r="F19" i="8"/>
  <c r="F83" i="8"/>
  <c r="H11" i="8"/>
  <c r="I11" i="8"/>
  <c r="J11" i="8"/>
  <c r="K11" i="8"/>
  <c r="H19" i="8"/>
  <c r="I19" i="8"/>
  <c r="J19" i="8"/>
  <c r="K19" i="8"/>
  <c r="H27" i="8"/>
  <c r="I27" i="8"/>
  <c r="J27" i="8"/>
  <c r="K27" i="8"/>
  <c r="H35" i="8"/>
  <c r="I35" i="8"/>
  <c r="J35" i="8"/>
  <c r="K35" i="8"/>
  <c r="H43" i="8"/>
  <c r="I43" i="8"/>
  <c r="J43" i="8"/>
  <c r="K43" i="8"/>
  <c r="M51" i="8"/>
  <c r="H51" i="8"/>
  <c r="I51" i="8"/>
  <c r="J51" i="8"/>
  <c r="K51" i="8"/>
  <c r="H59" i="8"/>
  <c r="I59" i="8"/>
  <c r="J59" i="8"/>
  <c r="K59" i="8"/>
  <c r="H67" i="8"/>
  <c r="I67" i="8"/>
  <c r="J67" i="8"/>
  <c r="K67" i="8"/>
  <c r="H75" i="8"/>
  <c r="I75" i="8"/>
  <c r="J75" i="8"/>
  <c r="K75" i="8"/>
  <c r="H83" i="8"/>
  <c r="I83" i="8"/>
  <c r="J83" i="8"/>
  <c r="K83" i="8"/>
  <c r="H91" i="8"/>
  <c r="I91" i="8"/>
  <c r="J91" i="8"/>
  <c r="K91" i="8"/>
  <c r="H99" i="8"/>
  <c r="I99" i="8"/>
  <c r="J99" i="8"/>
  <c r="K99" i="8"/>
  <c r="H107" i="8"/>
  <c r="I107" i="8"/>
  <c r="J107" i="8"/>
  <c r="K107" i="8"/>
  <c r="M115" i="8"/>
  <c r="N115" i="8" s="1"/>
  <c r="H115" i="8"/>
  <c r="I115" i="8"/>
  <c r="J115" i="8"/>
  <c r="K115" i="8"/>
  <c r="H123" i="8"/>
  <c r="I123" i="8"/>
  <c r="J123" i="8"/>
  <c r="K123" i="8"/>
  <c r="J135" i="8"/>
  <c r="K135" i="8"/>
  <c r="H135" i="8"/>
  <c r="I135" i="8"/>
  <c r="H140" i="8"/>
  <c r="I140" i="8"/>
  <c r="J140" i="8"/>
  <c r="K140" i="8"/>
  <c r="H148" i="8"/>
  <c r="I148" i="8"/>
  <c r="J148" i="8"/>
  <c r="K148" i="8"/>
  <c r="M128" i="8"/>
  <c r="N128" i="8" s="1"/>
  <c r="J128" i="8"/>
  <c r="K128" i="8"/>
  <c r="H128" i="8"/>
  <c r="I128" i="8"/>
  <c r="J153" i="8"/>
  <c r="K153" i="8"/>
  <c r="H153" i="8"/>
  <c r="I153" i="8"/>
  <c r="I6" i="8"/>
  <c r="H6" i="8"/>
  <c r="K6" i="8"/>
  <c r="J6" i="8"/>
  <c r="J14" i="8"/>
  <c r="K14" i="8"/>
  <c r="H14" i="8"/>
  <c r="I14" i="8"/>
  <c r="J22" i="8"/>
  <c r="K22" i="8"/>
  <c r="H22" i="8"/>
  <c r="I22" i="8"/>
  <c r="J30" i="8"/>
  <c r="K30" i="8"/>
  <c r="H30" i="8"/>
  <c r="I30" i="8"/>
  <c r="J38" i="8"/>
  <c r="K38" i="8"/>
  <c r="H38" i="8"/>
  <c r="I38" i="8"/>
  <c r="J46" i="8"/>
  <c r="K46" i="8"/>
  <c r="H46" i="8"/>
  <c r="I46" i="8"/>
  <c r="J54" i="8"/>
  <c r="K54" i="8"/>
  <c r="H54" i="8"/>
  <c r="I54" i="8"/>
  <c r="J62" i="8"/>
  <c r="K62" i="8"/>
  <c r="H62" i="8"/>
  <c r="I62" i="8"/>
  <c r="J70" i="8"/>
  <c r="K70" i="8"/>
  <c r="H70" i="8"/>
  <c r="I70" i="8"/>
  <c r="J78" i="8"/>
  <c r="K78" i="8"/>
  <c r="H78" i="8"/>
  <c r="I78" i="8"/>
  <c r="J86" i="8"/>
  <c r="K86" i="8"/>
  <c r="H86" i="8"/>
  <c r="I86" i="8"/>
  <c r="J94" i="8"/>
  <c r="K94" i="8"/>
  <c r="H94" i="8"/>
  <c r="I94" i="8"/>
  <c r="J102" i="8"/>
  <c r="K102" i="8"/>
  <c r="H102" i="8"/>
  <c r="I102" i="8"/>
  <c r="J110" i="8"/>
  <c r="K110" i="8"/>
  <c r="H110" i="8"/>
  <c r="I110" i="8"/>
  <c r="J118" i="8"/>
  <c r="K118" i="8"/>
  <c r="H118" i="8"/>
  <c r="I118" i="8"/>
  <c r="J126" i="8"/>
  <c r="K126" i="8"/>
  <c r="H126" i="8"/>
  <c r="I126" i="8"/>
  <c r="H130" i="8"/>
  <c r="I130" i="8"/>
  <c r="J130" i="8"/>
  <c r="K130" i="8"/>
  <c r="H138" i="8"/>
  <c r="I138" i="8"/>
  <c r="J138" i="8"/>
  <c r="K138" i="8"/>
  <c r="J143" i="8"/>
  <c r="K143" i="8"/>
  <c r="H143" i="8"/>
  <c r="I143" i="8"/>
  <c r="J151" i="8"/>
  <c r="K151" i="8"/>
  <c r="H151" i="8"/>
  <c r="I151" i="8"/>
  <c r="J32" i="8"/>
  <c r="K32" i="8"/>
  <c r="H32" i="8"/>
  <c r="I32" i="8"/>
  <c r="J145" i="8"/>
  <c r="K145" i="8"/>
  <c r="H145" i="8"/>
  <c r="I145" i="8"/>
  <c r="H9" i="8"/>
  <c r="I9" i="8"/>
  <c r="J9" i="8"/>
  <c r="K9" i="8"/>
  <c r="H17" i="8"/>
  <c r="I17" i="8"/>
  <c r="J17" i="8"/>
  <c r="K17" i="8"/>
  <c r="H25" i="8"/>
  <c r="I25" i="8"/>
  <c r="J25" i="8"/>
  <c r="K25" i="8"/>
  <c r="M33" i="8"/>
  <c r="N33" i="8" s="1"/>
  <c r="H33" i="8"/>
  <c r="I33" i="8"/>
  <c r="J33" i="8"/>
  <c r="K33" i="8"/>
  <c r="H41" i="8"/>
  <c r="I41" i="8"/>
  <c r="J41" i="8"/>
  <c r="K41" i="8"/>
  <c r="H49" i="8"/>
  <c r="I49" i="8"/>
  <c r="J49" i="8"/>
  <c r="K49" i="8"/>
  <c r="H57" i="8"/>
  <c r="I57" i="8"/>
  <c r="J57" i="8"/>
  <c r="K57" i="8"/>
  <c r="M65" i="8"/>
  <c r="H65" i="8"/>
  <c r="I65" i="8"/>
  <c r="J65" i="8"/>
  <c r="K65" i="8"/>
  <c r="H73" i="8"/>
  <c r="I73" i="8"/>
  <c r="J73" i="8"/>
  <c r="K73" i="8"/>
  <c r="H81" i="8"/>
  <c r="I81" i="8"/>
  <c r="J81" i="8"/>
  <c r="K81" i="8"/>
  <c r="H89" i="8"/>
  <c r="I89" i="8"/>
  <c r="J89" i="8"/>
  <c r="K89" i="8"/>
  <c r="H97" i="8"/>
  <c r="I97" i="8"/>
  <c r="J97" i="8"/>
  <c r="K97" i="8"/>
  <c r="H105" i="8"/>
  <c r="I105" i="8"/>
  <c r="J105" i="8"/>
  <c r="K105" i="8"/>
  <c r="H113" i="8"/>
  <c r="I113" i="8"/>
  <c r="J113" i="8"/>
  <c r="K113" i="8"/>
  <c r="H121" i="8"/>
  <c r="I121" i="8"/>
  <c r="J121" i="8"/>
  <c r="K121" i="8"/>
  <c r="H129" i="8"/>
  <c r="I129" i="8"/>
  <c r="J129" i="8"/>
  <c r="K129" i="8"/>
  <c r="J133" i="8"/>
  <c r="K133" i="8"/>
  <c r="H133" i="8"/>
  <c r="I133" i="8"/>
  <c r="H146" i="8"/>
  <c r="I146" i="8"/>
  <c r="J146" i="8"/>
  <c r="K146" i="8"/>
  <c r="H154" i="8"/>
  <c r="I154" i="8"/>
  <c r="J154" i="8"/>
  <c r="K154" i="8"/>
  <c r="J24" i="8"/>
  <c r="K24" i="8"/>
  <c r="I24" i="8"/>
  <c r="H24" i="8"/>
  <c r="J72" i="8"/>
  <c r="K72" i="8"/>
  <c r="H72" i="8"/>
  <c r="I72" i="8"/>
  <c r="J88" i="8"/>
  <c r="K88" i="8"/>
  <c r="H88" i="8"/>
  <c r="I88" i="8"/>
  <c r="J12" i="8"/>
  <c r="K12" i="8"/>
  <c r="H12" i="8"/>
  <c r="I12" i="8"/>
  <c r="J20" i="8"/>
  <c r="K20" i="8"/>
  <c r="H20" i="8"/>
  <c r="I20" i="8"/>
  <c r="J28" i="8"/>
  <c r="K28" i="8"/>
  <c r="H28" i="8"/>
  <c r="I28" i="8"/>
  <c r="J36" i="8"/>
  <c r="K36" i="8"/>
  <c r="H36" i="8"/>
  <c r="I36" i="8"/>
  <c r="J44" i="8"/>
  <c r="K44" i="8"/>
  <c r="H44" i="8"/>
  <c r="I44" i="8"/>
  <c r="J52" i="8"/>
  <c r="K52" i="8"/>
  <c r="H52" i="8"/>
  <c r="I52" i="8"/>
  <c r="J60" i="8"/>
  <c r="K60" i="8"/>
  <c r="H60" i="8"/>
  <c r="I60" i="8"/>
  <c r="J68" i="8"/>
  <c r="K68" i="8"/>
  <c r="H68" i="8"/>
  <c r="I68" i="8"/>
  <c r="F73" i="8"/>
  <c r="J76" i="8"/>
  <c r="K76" i="8"/>
  <c r="H76" i="8"/>
  <c r="I76" i="8"/>
  <c r="J84" i="8"/>
  <c r="K84" i="8"/>
  <c r="H84" i="8"/>
  <c r="I84" i="8"/>
  <c r="J92" i="8"/>
  <c r="K92" i="8"/>
  <c r="H92" i="8"/>
  <c r="I92" i="8"/>
  <c r="F97" i="8"/>
  <c r="J100" i="8"/>
  <c r="K100" i="8"/>
  <c r="H100" i="8"/>
  <c r="I100" i="8"/>
  <c r="J108" i="8"/>
  <c r="K108" i="8"/>
  <c r="H108" i="8"/>
  <c r="I108" i="8"/>
  <c r="J116" i="8"/>
  <c r="K116" i="8"/>
  <c r="H116" i="8"/>
  <c r="I116" i="8"/>
  <c r="J124" i="8"/>
  <c r="K124" i="8"/>
  <c r="H124" i="8"/>
  <c r="I124" i="8"/>
  <c r="H136" i="8"/>
  <c r="I136" i="8"/>
  <c r="J136" i="8"/>
  <c r="K136" i="8"/>
  <c r="J141" i="8"/>
  <c r="K141" i="8"/>
  <c r="H141" i="8"/>
  <c r="I141" i="8"/>
  <c r="J149" i="8"/>
  <c r="K149" i="8"/>
  <c r="H149" i="8"/>
  <c r="I149" i="8"/>
  <c r="J16" i="8"/>
  <c r="K16" i="8"/>
  <c r="H16" i="8"/>
  <c r="I16" i="8"/>
  <c r="J40" i="8"/>
  <c r="K40" i="8"/>
  <c r="H40" i="8"/>
  <c r="I40" i="8"/>
  <c r="J48" i="8"/>
  <c r="K48" i="8"/>
  <c r="H48" i="8"/>
  <c r="I48" i="8"/>
  <c r="J64" i="8"/>
  <c r="K64" i="8"/>
  <c r="H64" i="8"/>
  <c r="I64" i="8"/>
  <c r="M80" i="8"/>
  <c r="N80" i="8" s="1"/>
  <c r="J80" i="8"/>
  <c r="K80" i="8"/>
  <c r="H80" i="8"/>
  <c r="I80" i="8"/>
  <c r="J96" i="8"/>
  <c r="K96" i="8"/>
  <c r="H96" i="8"/>
  <c r="I96" i="8"/>
  <c r="J112" i="8"/>
  <c r="K112" i="8"/>
  <c r="H112" i="8"/>
  <c r="I112" i="8"/>
  <c r="H7" i="8"/>
  <c r="I7" i="8"/>
  <c r="J7" i="8"/>
  <c r="K7" i="8"/>
  <c r="H15" i="8"/>
  <c r="I15" i="8"/>
  <c r="J15" i="8"/>
  <c r="K15" i="8"/>
  <c r="H23" i="8"/>
  <c r="I23" i="8"/>
  <c r="J23" i="8"/>
  <c r="K23" i="8"/>
  <c r="H31" i="8"/>
  <c r="I31" i="8"/>
  <c r="J31" i="8"/>
  <c r="K31" i="8"/>
  <c r="H39" i="8"/>
  <c r="I39" i="8"/>
  <c r="J39" i="8"/>
  <c r="K39" i="8"/>
  <c r="H47" i="8"/>
  <c r="I47" i="8"/>
  <c r="J47" i="8"/>
  <c r="K47" i="8"/>
  <c r="H55" i="8"/>
  <c r="I55" i="8"/>
  <c r="J55" i="8"/>
  <c r="K55" i="8"/>
  <c r="M63" i="8"/>
  <c r="H63" i="8"/>
  <c r="I63" i="8"/>
  <c r="J63" i="8"/>
  <c r="K63" i="8"/>
  <c r="H71" i="8"/>
  <c r="I71" i="8"/>
  <c r="J71" i="8"/>
  <c r="K71" i="8"/>
  <c r="M79" i="8"/>
  <c r="N79" i="8" s="1"/>
  <c r="H79" i="8"/>
  <c r="I79" i="8"/>
  <c r="J79" i="8"/>
  <c r="K79" i="8"/>
  <c r="H87" i="8"/>
  <c r="I87" i="8"/>
  <c r="J87" i="8"/>
  <c r="K87" i="8"/>
  <c r="H95" i="8"/>
  <c r="I95" i="8"/>
  <c r="J95" i="8"/>
  <c r="K95" i="8"/>
  <c r="H103" i="8"/>
  <c r="I103" i="8"/>
  <c r="J103" i="8"/>
  <c r="K103" i="8"/>
  <c r="H111" i="8"/>
  <c r="I111" i="8"/>
  <c r="J111" i="8"/>
  <c r="K111" i="8"/>
  <c r="M119" i="8"/>
  <c r="N119" i="8" s="1"/>
  <c r="H119" i="8"/>
  <c r="I119" i="8"/>
  <c r="J119" i="8"/>
  <c r="K119" i="8"/>
  <c r="H127" i="8"/>
  <c r="I127" i="8"/>
  <c r="J127" i="8"/>
  <c r="K127" i="8"/>
  <c r="J131" i="8"/>
  <c r="K131" i="8"/>
  <c r="H131" i="8"/>
  <c r="I131" i="8"/>
  <c r="J139" i="8"/>
  <c r="K139" i="8"/>
  <c r="H139" i="8"/>
  <c r="I139" i="8"/>
  <c r="H144" i="8"/>
  <c r="I144" i="8"/>
  <c r="J144" i="8"/>
  <c r="K144" i="8"/>
  <c r="F152" i="8"/>
  <c r="H152" i="8"/>
  <c r="I152" i="8"/>
  <c r="J152" i="8"/>
  <c r="K152" i="8"/>
  <c r="J8" i="8"/>
  <c r="K8" i="8"/>
  <c r="H8" i="8"/>
  <c r="I8" i="8"/>
  <c r="M56" i="8"/>
  <c r="J56" i="8"/>
  <c r="K56" i="8"/>
  <c r="H56" i="8"/>
  <c r="I56" i="8"/>
  <c r="H132" i="8"/>
  <c r="I132" i="8"/>
  <c r="J132" i="8"/>
  <c r="K132" i="8"/>
  <c r="J10" i="8"/>
  <c r="K10" i="8"/>
  <c r="H10" i="8"/>
  <c r="I10" i="8"/>
  <c r="J18" i="8"/>
  <c r="K18" i="8"/>
  <c r="H18" i="8"/>
  <c r="I18" i="8"/>
  <c r="J26" i="8"/>
  <c r="K26" i="8"/>
  <c r="H26" i="8"/>
  <c r="I26" i="8"/>
  <c r="J34" i="8"/>
  <c r="K34" i="8"/>
  <c r="H34" i="8"/>
  <c r="I34" i="8"/>
  <c r="J42" i="8"/>
  <c r="K42" i="8"/>
  <c r="H42" i="8"/>
  <c r="I42" i="8"/>
  <c r="J50" i="8"/>
  <c r="K50" i="8"/>
  <c r="H50" i="8"/>
  <c r="I50" i="8"/>
  <c r="J58" i="8"/>
  <c r="K58" i="8"/>
  <c r="H58" i="8"/>
  <c r="I58" i="8"/>
  <c r="J66" i="8"/>
  <c r="K66" i="8"/>
  <c r="H66" i="8"/>
  <c r="I66" i="8"/>
  <c r="J74" i="8"/>
  <c r="K74" i="8"/>
  <c r="H74" i="8"/>
  <c r="I74" i="8"/>
  <c r="J82" i="8"/>
  <c r="K82" i="8"/>
  <c r="H82" i="8"/>
  <c r="I82" i="8"/>
  <c r="J90" i="8"/>
  <c r="K90" i="8"/>
  <c r="H90" i="8"/>
  <c r="I90" i="8"/>
  <c r="J98" i="8"/>
  <c r="K98" i="8"/>
  <c r="H98" i="8"/>
  <c r="I98" i="8"/>
  <c r="J106" i="8"/>
  <c r="K106" i="8"/>
  <c r="H106" i="8"/>
  <c r="I106" i="8"/>
  <c r="J114" i="8"/>
  <c r="K114" i="8"/>
  <c r="H114" i="8"/>
  <c r="I114" i="8"/>
  <c r="J122" i="8"/>
  <c r="K122" i="8"/>
  <c r="H122" i="8"/>
  <c r="I122" i="8"/>
  <c r="H134" i="8"/>
  <c r="I134" i="8"/>
  <c r="J134" i="8"/>
  <c r="K134" i="8"/>
  <c r="J147" i="8"/>
  <c r="K147" i="8"/>
  <c r="H147" i="8"/>
  <c r="I147" i="8"/>
  <c r="J104" i="8"/>
  <c r="K104" i="8"/>
  <c r="H104" i="8"/>
  <c r="I104" i="8"/>
  <c r="J120" i="8"/>
  <c r="K120" i="8"/>
  <c r="H120" i="8"/>
  <c r="I120" i="8"/>
  <c r="H13" i="8"/>
  <c r="I13" i="8"/>
  <c r="J13" i="8"/>
  <c r="K13" i="8"/>
  <c r="H21" i="8"/>
  <c r="I21" i="8"/>
  <c r="J21" i="8"/>
  <c r="K21" i="8"/>
  <c r="H29" i="8"/>
  <c r="I29" i="8"/>
  <c r="J29" i="8"/>
  <c r="K29" i="8"/>
  <c r="H37" i="8"/>
  <c r="I37" i="8"/>
  <c r="J37" i="8"/>
  <c r="K37" i="8"/>
  <c r="H45" i="8"/>
  <c r="I45" i="8"/>
  <c r="J45" i="8"/>
  <c r="K45" i="8"/>
  <c r="H53" i="8"/>
  <c r="I53" i="8"/>
  <c r="J53" i="8"/>
  <c r="K53" i="8"/>
  <c r="H61" i="8"/>
  <c r="I61" i="8"/>
  <c r="J61" i="8"/>
  <c r="K61" i="8"/>
  <c r="H69" i="8"/>
  <c r="I69" i="8"/>
  <c r="J69" i="8"/>
  <c r="K69" i="8"/>
  <c r="H77" i="8"/>
  <c r="I77" i="8"/>
  <c r="J77" i="8"/>
  <c r="K77" i="8"/>
  <c r="H85" i="8"/>
  <c r="I85" i="8"/>
  <c r="J85" i="8"/>
  <c r="K85" i="8"/>
  <c r="H93" i="8"/>
  <c r="I93" i="8"/>
  <c r="J93" i="8"/>
  <c r="K93" i="8"/>
  <c r="H101" i="8"/>
  <c r="I101" i="8"/>
  <c r="J101" i="8"/>
  <c r="K101" i="8"/>
  <c r="H109" i="8"/>
  <c r="I109" i="8"/>
  <c r="J109" i="8"/>
  <c r="K109" i="8"/>
  <c r="H117" i="8"/>
  <c r="I117" i="8"/>
  <c r="J117" i="8"/>
  <c r="K117" i="8"/>
  <c r="H125" i="8"/>
  <c r="I125" i="8"/>
  <c r="J125" i="8"/>
  <c r="K125" i="8"/>
  <c r="M137" i="8"/>
  <c r="J137" i="8"/>
  <c r="K137" i="8"/>
  <c r="H137" i="8"/>
  <c r="I137" i="8"/>
  <c r="M142" i="8"/>
  <c r="N142" i="8" s="1"/>
  <c r="H142" i="8"/>
  <c r="I142" i="8"/>
  <c r="J142" i="8"/>
  <c r="K142" i="8"/>
  <c r="M150" i="8"/>
  <c r="H150" i="8"/>
  <c r="I150" i="8"/>
  <c r="J150" i="8"/>
  <c r="K150" i="8"/>
  <c r="M149" i="8"/>
  <c r="N149" i="8" s="1"/>
  <c r="G144" i="8"/>
  <c r="G149" i="8"/>
  <c r="M117" i="8"/>
  <c r="N117" i="8" s="1"/>
  <c r="M141" i="8"/>
  <c r="N141" i="8" s="1"/>
  <c r="M45" i="8"/>
  <c r="N45" i="8" s="1"/>
  <c r="M50" i="8"/>
  <c r="N50" i="8" s="1"/>
  <c r="M23" i="8"/>
  <c r="N23" i="8" s="1"/>
  <c r="M25" i="8"/>
  <c r="N25" i="8" s="1"/>
  <c r="F110" i="8"/>
  <c r="M127" i="8"/>
  <c r="N127" i="8" s="1"/>
  <c r="G130" i="8"/>
  <c r="F123" i="8"/>
  <c r="F107" i="8"/>
  <c r="M126" i="8"/>
  <c r="N126" i="8" s="1"/>
  <c r="F149" i="8"/>
  <c r="FJ5" i="6"/>
  <c r="FV5" i="6" s="1"/>
  <c r="GH5" i="6" s="1"/>
  <c r="GT5" i="6" s="1"/>
  <c r="HF5" i="6" s="1"/>
  <c r="HR5" i="6" s="1"/>
  <c r="ID5" i="6" s="1"/>
  <c r="IP5" i="6" s="1"/>
  <c r="EY5" i="6"/>
  <c r="M33" i="6"/>
  <c r="L33" i="6"/>
  <c r="L87" i="6"/>
  <c r="M87" i="6"/>
  <c r="M101" i="6"/>
  <c r="L101" i="6"/>
  <c r="M115" i="6"/>
  <c r="L115" i="6"/>
  <c r="M129" i="6"/>
  <c r="L129" i="6"/>
  <c r="L140" i="6"/>
  <c r="M140" i="6"/>
  <c r="M16" i="6"/>
  <c r="L16" i="6"/>
  <c r="M24" i="6"/>
  <c r="L24" i="6"/>
  <c r="M32" i="6"/>
  <c r="L32" i="6"/>
  <c r="M40" i="6"/>
  <c r="L40" i="6"/>
  <c r="M48" i="6"/>
  <c r="L48" i="6"/>
  <c r="M68" i="6"/>
  <c r="L68" i="6"/>
  <c r="M76" i="6"/>
  <c r="L76" i="6"/>
  <c r="M49" i="6"/>
  <c r="L49" i="6"/>
  <c r="M59" i="6"/>
  <c r="L59" i="6"/>
  <c r="L79" i="6"/>
  <c r="M79" i="6"/>
  <c r="M95" i="6"/>
  <c r="L95" i="6"/>
  <c r="M107" i="6"/>
  <c r="L107" i="6"/>
  <c r="M121" i="6"/>
  <c r="L121" i="6"/>
  <c r="M136" i="6"/>
  <c r="L136" i="6"/>
  <c r="L150" i="6"/>
  <c r="M150" i="6"/>
  <c r="L15" i="6"/>
  <c r="M15" i="6"/>
  <c r="L23" i="6"/>
  <c r="M23" i="6"/>
  <c r="L31" i="6"/>
  <c r="M31" i="6"/>
  <c r="L39" i="6"/>
  <c r="M39" i="6"/>
  <c r="L47" i="6"/>
  <c r="M47" i="6"/>
  <c r="L54" i="6"/>
  <c r="M54" i="6"/>
  <c r="M58" i="6"/>
  <c r="L58" i="6"/>
  <c r="M62" i="6"/>
  <c r="L62" i="6"/>
  <c r="M65" i="6"/>
  <c r="L65" i="6"/>
  <c r="M73" i="6"/>
  <c r="L73" i="6"/>
  <c r="M25" i="6"/>
  <c r="L25" i="6"/>
  <c r="L71" i="6"/>
  <c r="M71" i="6"/>
  <c r="M89" i="6"/>
  <c r="L89" i="6"/>
  <c r="M105" i="6"/>
  <c r="L105" i="6"/>
  <c r="M125" i="6"/>
  <c r="L125" i="6"/>
  <c r="M144" i="6"/>
  <c r="L144" i="6"/>
  <c r="L14" i="6"/>
  <c r="M14" i="6"/>
  <c r="L22" i="6"/>
  <c r="M22" i="6"/>
  <c r="M30" i="6"/>
  <c r="L30" i="6"/>
  <c r="L38" i="6"/>
  <c r="M38" i="6"/>
  <c r="L46" i="6"/>
  <c r="M46" i="6"/>
  <c r="L70" i="6"/>
  <c r="M70" i="6"/>
  <c r="L78" i="6"/>
  <c r="M78" i="6"/>
  <c r="M41" i="6"/>
  <c r="L41" i="6"/>
  <c r="L63" i="6"/>
  <c r="M63" i="6"/>
  <c r="L85" i="6"/>
  <c r="M85" i="6"/>
  <c r="M99" i="6"/>
  <c r="L99" i="6"/>
  <c r="M113" i="6"/>
  <c r="L113" i="6"/>
  <c r="M123" i="6"/>
  <c r="L123" i="6"/>
  <c r="M134" i="6"/>
  <c r="L134" i="6"/>
  <c r="M152" i="6"/>
  <c r="L152" i="6"/>
  <c r="M13" i="6"/>
  <c r="L13" i="6"/>
  <c r="M21" i="6"/>
  <c r="L21" i="6"/>
  <c r="M29" i="6"/>
  <c r="L29" i="6"/>
  <c r="M37" i="6"/>
  <c r="L37" i="6"/>
  <c r="L45" i="6"/>
  <c r="M45" i="6"/>
  <c r="L53" i="6"/>
  <c r="M53" i="6"/>
  <c r="M57" i="6"/>
  <c r="L57" i="6"/>
  <c r="L61" i="6"/>
  <c r="M61" i="6"/>
  <c r="L67" i="6"/>
  <c r="M67" i="6"/>
  <c r="M75" i="6"/>
  <c r="L75" i="6"/>
  <c r="L80" i="6"/>
  <c r="M80" i="6"/>
  <c r="L82" i="6"/>
  <c r="M82" i="6"/>
  <c r="M84" i="6"/>
  <c r="L84" i="6"/>
  <c r="L86" i="6"/>
  <c r="M86" i="6"/>
  <c r="L88" i="6"/>
  <c r="M88" i="6"/>
  <c r="M90" i="6"/>
  <c r="L90" i="6"/>
  <c r="M92" i="6"/>
  <c r="L92" i="6"/>
  <c r="L94" i="6"/>
  <c r="M94" i="6"/>
  <c r="M96" i="6"/>
  <c r="L96" i="6"/>
  <c r="M98" i="6"/>
  <c r="L98" i="6"/>
  <c r="M100" i="6"/>
  <c r="L100" i="6"/>
  <c r="L102" i="6"/>
  <c r="M102" i="6"/>
  <c r="M104" i="6"/>
  <c r="L104" i="6"/>
  <c r="L106" i="6"/>
  <c r="M106" i="6"/>
  <c r="M108" i="6"/>
  <c r="L108" i="6"/>
  <c r="L110" i="6"/>
  <c r="M110" i="6"/>
  <c r="L112" i="6"/>
  <c r="M112" i="6"/>
  <c r="M114" i="6"/>
  <c r="L114" i="6"/>
  <c r="M116" i="6"/>
  <c r="L116" i="6"/>
  <c r="L118" i="6"/>
  <c r="M118" i="6"/>
  <c r="L120" i="6"/>
  <c r="M120" i="6"/>
  <c r="M122" i="6"/>
  <c r="L122" i="6"/>
  <c r="M124" i="6"/>
  <c r="L124" i="6"/>
  <c r="L126" i="6"/>
  <c r="M126" i="6"/>
  <c r="M128" i="6"/>
  <c r="L128" i="6"/>
  <c r="M131" i="6"/>
  <c r="L131" i="6"/>
  <c r="L133" i="6"/>
  <c r="M133" i="6"/>
  <c r="M135" i="6"/>
  <c r="L135" i="6"/>
  <c r="M137" i="6"/>
  <c r="L137" i="6"/>
  <c r="M139" i="6"/>
  <c r="L139" i="6"/>
  <c r="L141" i="6"/>
  <c r="M141" i="6"/>
  <c r="L143" i="6"/>
  <c r="M143" i="6"/>
  <c r="M145" i="6"/>
  <c r="L145" i="6"/>
  <c r="M147" i="6"/>
  <c r="L147" i="6"/>
  <c r="L149" i="6"/>
  <c r="M149" i="6"/>
  <c r="L151" i="6"/>
  <c r="M151" i="6"/>
  <c r="L153" i="6"/>
  <c r="M153" i="6"/>
  <c r="L55" i="6"/>
  <c r="M55" i="6"/>
  <c r="M83" i="6"/>
  <c r="L83" i="6"/>
  <c r="M97" i="6"/>
  <c r="L97" i="6"/>
  <c r="L109" i="6"/>
  <c r="M109" i="6"/>
  <c r="L119" i="6"/>
  <c r="M119" i="6"/>
  <c r="M132" i="6"/>
  <c r="L132" i="6"/>
  <c r="M146" i="6"/>
  <c r="L146" i="6"/>
  <c r="M12" i="6"/>
  <c r="L12" i="6"/>
  <c r="M20" i="6"/>
  <c r="L20" i="6"/>
  <c r="M28" i="6"/>
  <c r="L28" i="6"/>
  <c r="M36" i="6"/>
  <c r="L36" i="6"/>
  <c r="M44" i="6"/>
  <c r="L44" i="6"/>
  <c r="M52" i="6"/>
  <c r="L52" i="6"/>
  <c r="L64" i="6"/>
  <c r="M64" i="6"/>
  <c r="M72" i="6"/>
  <c r="L72" i="6"/>
  <c r="M81" i="6"/>
  <c r="L81" i="6"/>
  <c r="M93" i="6"/>
  <c r="L93" i="6"/>
  <c r="L103" i="6"/>
  <c r="M103" i="6"/>
  <c r="M117" i="6"/>
  <c r="L117" i="6"/>
  <c r="M130" i="6"/>
  <c r="L130" i="6"/>
  <c r="M138" i="6"/>
  <c r="L138" i="6"/>
  <c r="M148" i="6"/>
  <c r="L148" i="6"/>
  <c r="M6" i="6"/>
  <c r="L6" i="6"/>
  <c r="L7" i="6"/>
  <c r="M7" i="6"/>
  <c r="M8" i="6"/>
  <c r="L8" i="6"/>
  <c r="M9" i="6"/>
  <c r="L9" i="6"/>
  <c r="L10" i="6"/>
  <c r="M10" i="6"/>
  <c r="L11" i="6"/>
  <c r="M11" i="6"/>
  <c r="M19" i="6"/>
  <c r="L19" i="6"/>
  <c r="M27" i="6"/>
  <c r="L27" i="6"/>
  <c r="L35" i="6"/>
  <c r="M35" i="6"/>
  <c r="M43" i="6"/>
  <c r="L43" i="6"/>
  <c r="M51" i="6"/>
  <c r="L51" i="6"/>
  <c r="L56" i="6"/>
  <c r="M56" i="6"/>
  <c r="L60" i="6"/>
  <c r="M60" i="6"/>
  <c r="M69" i="6"/>
  <c r="L69" i="6"/>
  <c r="M77" i="6"/>
  <c r="L77" i="6"/>
  <c r="M17" i="6"/>
  <c r="L17" i="6"/>
  <c r="M91" i="6"/>
  <c r="L91" i="6"/>
  <c r="L111" i="6"/>
  <c r="M111" i="6"/>
  <c r="L127" i="6"/>
  <c r="M127" i="6"/>
  <c r="L142" i="6"/>
  <c r="M142" i="6"/>
  <c r="M18" i="6"/>
  <c r="L18" i="6"/>
  <c r="L26" i="6"/>
  <c r="M26" i="6"/>
  <c r="M34" i="6"/>
  <c r="L34" i="6"/>
  <c r="L42" i="6"/>
  <c r="M42" i="6"/>
  <c r="L50" i="6"/>
  <c r="M50" i="6"/>
  <c r="M66" i="6"/>
  <c r="L66" i="6"/>
  <c r="M74" i="6"/>
  <c r="L74" i="6"/>
  <c r="M154" i="6"/>
  <c r="L154" i="6"/>
  <c r="H39" i="6"/>
  <c r="H62" i="6"/>
  <c r="I105" i="6"/>
  <c r="H107" i="6"/>
  <c r="I111" i="6"/>
  <c r="I119" i="6"/>
  <c r="I136" i="6"/>
  <c r="I21" i="6"/>
  <c r="I46" i="6"/>
  <c r="I73" i="6"/>
  <c r="I12" i="6"/>
  <c r="I28" i="6"/>
  <c r="I67" i="6"/>
  <c r="H6" i="6"/>
  <c r="I9" i="6"/>
  <c r="AA9" i="6" s="1"/>
  <c r="I11" i="6"/>
  <c r="I27" i="6"/>
  <c r="H28" i="6"/>
  <c r="I52" i="6"/>
  <c r="AM52" i="6" s="1"/>
  <c r="ES52" i="6" s="1"/>
  <c r="I80" i="6"/>
  <c r="I84" i="6"/>
  <c r="I18" i="6"/>
  <c r="I51" i="6"/>
  <c r="I56" i="6"/>
  <c r="I96" i="6"/>
  <c r="I112" i="6"/>
  <c r="I114" i="6"/>
  <c r="I120" i="6"/>
  <c r="I122" i="6"/>
  <c r="I128" i="6"/>
  <c r="I143" i="6"/>
  <c r="I147" i="6"/>
  <c r="I153" i="6"/>
  <c r="I16" i="6"/>
  <c r="I24" i="6"/>
  <c r="I59" i="6"/>
  <c r="I71" i="6"/>
  <c r="H40" i="6"/>
  <c r="I48" i="6"/>
  <c r="I83" i="6"/>
  <c r="H93" i="6"/>
  <c r="I107" i="6"/>
  <c r="I135" i="6"/>
  <c r="H139" i="6"/>
  <c r="H134" i="6"/>
  <c r="H32" i="6"/>
  <c r="H57" i="6"/>
  <c r="H55" i="6"/>
  <c r="I76" i="6"/>
  <c r="I75" i="6"/>
  <c r="H90" i="6"/>
  <c r="H125" i="4"/>
  <c r="H131" i="4"/>
  <c r="H49" i="4"/>
  <c r="H84" i="4"/>
  <c r="H33" i="4"/>
  <c r="I36" i="4"/>
  <c r="H102" i="4"/>
  <c r="H147" i="4"/>
  <c r="H52" i="4"/>
  <c r="H90" i="4"/>
  <c r="H7" i="4"/>
  <c r="H111" i="4"/>
  <c r="I125" i="4"/>
  <c r="H42" i="4"/>
  <c r="H119" i="4"/>
  <c r="H105" i="4"/>
  <c r="I119" i="4"/>
  <c r="H136" i="4"/>
  <c r="H150" i="4"/>
  <c r="H26" i="4"/>
  <c r="H44" i="4"/>
  <c r="H124" i="4"/>
  <c r="I97" i="4"/>
  <c r="H81" i="4"/>
  <c r="I111" i="4"/>
  <c r="H122" i="4"/>
  <c r="H74" i="4"/>
  <c r="H76" i="4"/>
  <c r="H25" i="6"/>
  <c r="I26" i="6"/>
  <c r="H31" i="6"/>
  <c r="H64" i="6"/>
  <c r="H101" i="6"/>
  <c r="H154" i="6"/>
  <c r="I13" i="6"/>
  <c r="H29" i="6"/>
  <c r="I32" i="6"/>
  <c r="H88" i="6"/>
  <c r="H75" i="6"/>
  <c r="H135" i="6"/>
  <c r="H73" i="6"/>
  <c r="I74" i="6"/>
  <c r="H132" i="6"/>
  <c r="G84" i="8"/>
  <c r="G85" i="8"/>
  <c r="G82" i="8"/>
  <c r="G134" i="8"/>
  <c r="G62" i="8"/>
  <c r="G54" i="8"/>
  <c r="M83" i="8"/>
  <c r="N83" i="8" s="1"/>
  <c r="G13" i="8"/>
  <c r="G15" i="8"/>
  <c r="F23" i="8"/>
  <c r="G37" i="8"/>
  <c r="M97" i="8"/>
  <c r="N97" i="8" s="1"/>
  <c r="M123" i="8"/>
  <c r="N123" i="8" s="1"/>
  <c r="G140" i="8"/>
  <c r="F151" i="8"/>
  <c r="M64" i="8"/>
  <c r="N64" i="8" s="1"/>
  <c r="F114" i="8"/>
  <c r="F33" i="8"/>
  <c r="F50" i="8"/>
  <c r="G64" i="8"/>
  <c r="M84" i="8"/>
  <c r="N84" i="8" s="1"/>
  <c r="G17" i="8"/>
  <c r="G23" i="8"/>
  <c r="M55" i="8"/>
  <c r="N55" i="8" s="1"/>
  <c r="G151" i="8"/>
  <c r="G42" i="8"/>
  <c r="G83" i="8"/>
  <c r="G153" i="8"/>
  <c r="G76" i="8"/>
  <c r="F59" i="8"/>
  <c r="M66" i="8"/>
  <c r="N66" i="8" s="1"/>
  <c r="F88" i="8"/>
  <c r="M99" i="8"/>
  <c r="N99" i="8" s="1"/>
  <c r="M120" i="8"/>
  <c r="N120" i="8" s="1"/>
  <c r="F130" i="8"/>
  <c r="H35" i="4"/>
  <c r="H67" i="4"/>
  <c r="H118" i="4"/>
  <c r="H134" i="4"/>
  <c r="I35" i="4"/>
  <c r="I67" i="4"/>
  <c r="I7" i="4"/>
  <c r="H16" i="4"/>
  <c r="H22" i="4"/>
  <c r="H32" i="4"/>
  <c r="H38" i="4"/>
  <c r="H48" i="4"/>
  <c r="H54" i="4"/>
  <c r="H64" i="4"/>
  <c r="H70" i="4"/>
  <c r="H86" i="4"/>
  <c r="H96" i="4"/>
  <c r="H116" i="4"/>
  <c r="H132" i="4"/>
  <c r="H149" i="4"/>
  <c r="H152" i="4"/>
  <c r="I6" i="4"/>
  <c r="H43" i="4"/>
  <c r="H75" i="4"/>
  <c r="H115" i="4"/>
  <c r="I117" i="4"/>
  <c r="H123" i="4"/>
  <c r="I133" i="4"/>
  <c r="I136" i="4"/>
  <c r="H142" i="4"/>
  <c r="H153" i="4"/>
  <c r="H112" i="4"/>
  <c r="I123" i="4"/>
  <c r="I142" i="4"/>
  <c r="H51" i="4"/>
  <c r="H95" i="4"/>
  <c r="I131" i="4"/>
  <c r="H154" i="4"/>
  <c r="I51" i="4"/>
  <c r="H107" i="4"/>
  <c r="H129" i="4"/>
  <c r="I134" i="4"/>
  <c r="H140" i="4"/>
  <c r="I70" i="4"/>
  <c r="H108" i="4"/>
  <c r="H138" i="4"/>
  <c r="H144" i="4"/>
  <c r="I149" i="4"/>
  <c r="I152" i="4"/>
  <c r="H27" i="4"/>
  <c r="H59" i="4"/>
  <c r="H91" i="4"/>
  <c r="H103" i="4"/>
  <c r="I150" i="4"/>
  <c r="H9" i="4"/>
  <c r="H106" i="4"/>
  <c r="H109" i="4"/>
  <c r="I115" i="4"/>
  <c r="H148" i="4"/>
  <c r="I9" i="4"/>
  <c r="H19" i="4"/>
  <c r="H83" i="4"/>
  <c r="H101" i="4"/>
  <c r="H121" i="4"/>
  <c r="H146" i="4"/>
  <c r="H99" i="4"/>
  <c r="I101" i="4"/>
  <c r="H113" i="4"/>
  <c r="I118" i="4"/>
  <c r="H127" i="4"/>
  <c r="H137" i="4"/>
  <c r="I154" i="4"/>
  <c r="I8" i="6"/>
  <c r="AA8" i="6" s="1"/>
  <c r="H14" i="6"/>
  <c r="I14" i="6"/>
  <c r="H33" i="6"/>
  <c r="Q5" i="6"/>
  <c r="R5" i="6" s="1"/>
  <c r="AB5" i="6"/>
  <c r="AN5" i="6" s="1"/>
  <c r="I151" i="6"/>
  <c r="H151" i="6"/>
  <c r="H106" i="6"/>
  <c r="I106" i="6"/>
  <c r="I44" i="6"/>
  <c r="I54" i="6"/>
  <c r="I40" i="6"/>
  <c r="I53" i="6"/>
  <c r="H34" i="6"/>
  <c r="H124" i="6"/>
  <c r="H133" i="6"/>
  <c r="H149" i="6"/>
  <c r="I36" i="6"/>
  <c r="H41" i="6"/>
  <c r="H50" i="6"/>
  <c r="H60" i="6"/>
  <c r="H66" i="6"/>
  <c r="I92" i="6"/>
  <c r="H117" i="6"/>
  <c r="H120" i="6"/>
  <c r="I141" i="6"/>
  <c r="I148" i="6"/>
  <c r="I149" i="6"/>
  <c r="I20" i="6"/>
  <c r="I50" i="6"/>
  <c r="AM50" i="6" s="1"/>
  <c r="ES50" i="6" s="1"/>
  <c r="H65" i="6"/>
  <c r="I95" i="6"/>
  <c r="I98" i="6"/>
  <c r="I117" i="6"/>
  <c r="H126" i="6"/>
  <c r="I23" i="6"/>
  <c r="I38" i="6"/>
  <c r="H61" i="6"/>
  <c r="I65" i="6"/>
  <c r="H83" i="6"/>
  <c r="H91" i="6"/>
  <c r="H104" i="6"/>
  <c r="H109" i="6"/>
  <c r="H122" i="6"/>
  <c r="I126" i="6"/>
  <c r="I127" i="6"/>
  <c r="H140" i="6"/>
  <c r="H144" i="6"/>
  <c r="H36" i="6"/>
  <c r="H114" i="6"/>
  <c r="I138" i="6"/>
  <c r="H9" i="6"/>
  <c r="H22" i="6"/>
  <c r="I60" i="6"/>
  <c r="I61" i="6"/>
  <c r="H63" i="6"/>
  <c r="H80" i="6"/>
  <c r="I91" i="6"/>
  <c r="I109" i="6"/>
  <c r="H112" i="6"/>
  <c r="I140" i="6"/>
  <c r="H143" i="6"/>
  <c r="I144" i="6"/>
  <c r="H150" i="6"/>
  <c r="H47" i="6"/>
  <c r="H99" i="6"/>
  <c r="H148" i="6"/>
  <c r="I150" i="6"/>
  <c r="H20" i="6"/>
  <c r="I47" i="6"/>
  <c r="H95" i="6"/>
  <c r="H98" i="6"/>
  <c r="I99" i="6"/>
  <c r="I124" i="6"/>
  <c r="I133" i="6"/>
  <c r="I41" i="6"/>
  <c r="I66" i="6"/>
  <c r="H78" i="6"/>
  <c r="H127" i="6"/>
  <c r="H145" i="6"/>
  <c r="I6" i="6"/>
  <c r="AA6" i="6" s="1"/>
  <c r="I39" i="6"/>
  <c r="I63" i="6"/>
  <c r="H74" i="6"/>
  <c r="I90" i="6"/>
  <c r="I101" i="6"/>
  <c r="H136" i="6"/>
  <c r="F96" i="8"/>
  <c r="M118" i="8"/>
  <c r="N118" i="8" s="1"/>
  <c r="M124" i="8"/>
  <c r="N124" i="8" s="1"/>
  <c r="F154" i="8"/>
  <c r="F26" i="8"/>
  <c r="G34" i="8"/>
  <c r="G57" i="8"/>
  <c r="G66" i="8"/>
  <c r="G72" i="8"/>
  <c r="G96" i="8"/>
  <c r="G118" i="8"/>
  <c r="F128" i="8"/>
  <c r="G154" i="8"/>
  <c r="M24" i="8"/>
  <c r="N24" i="8" s="1"/>
  <c r="G29" i="8"/>
  <c r="F29" i="8"/>
  <c r="M34" i="8"/>
  <c r="N34" i="8" s="1"/>
  <c r="G73" i="8"/>
  <c r="M96" i="8"/>
  <c r="N96" i="8" s="1"/>
  <c r="M133" i="8"/>
  <c r="N133" i="8" s="1"/>
  <c r="G24" i="8"/>
  <c r="F24" i="8"/>
  <c r="M9" i="8"/>
  <c r="N9" i="8" s="1"/>
  <c r="G26" i="8"/>
  <c r="M48" i="8"/>
  <c r="N48" i="8" s="1"/>
  <c r="G56" i="8"/>
  <c r="F65" i="8"/>
  <c r="M69" i="8"/>
  <c r="N69" i="8" s="1"/>
  <c r="F72" i="8"/>
  <c r="F95" i="8"/>
  <c r="G137" i="8"/>
  <c r="G46" i="8"/>
  <c r="M20" i="8"/>
  <c r="N20" i="8" s="1"/>
  <c r="F46" i="8"/>
  <c r="G148" i="8"/>
  <c r="G7" i="8"/>
  <c r="G65" i="8"/>
  <c r="G95" i="8"/>
  <c r="G51" i="8"/>
  <c r="F71" i="8"/>
  <c r="G98" i="8"/>
  <c r="M98" i="8"/>
  <c r="N98" i="8" s="1"/>
  <c r="G11" i="8"/>
  <c r="F11" i="8"/>
  <c r="G19" i="8"/>
  <c r="M29" i="8"/>
  <c r="N29" i="8" s="1"/>
  <c r="M73" i="8"/>
  <c r="N73" i="8" s="1"/>
  <c r="G97" i="8"/>
  <c r="G129" i="8"/>
  <c r="F9" i="8"/>
  <c r="F20" i="8"/>
  <c r="G117" i="8"/>
  <c r="F127" i="8"/>
  <c r="F132" i="8"/>
  <c r="F136" i="8"/>
  <c r="G9" i="8"/>
  <c r="G20" i="8"/>
  <c r="G27" i="8"/>
  <c r="F32" i="8"/>
  <c r="G48" i="8"/>
  <c r="F53" i="8"/>
  <c r="F69" i="8"/>
  <c r="F78" i="8"/>
  <c r="F80" i="8"/>
  <c r="F112" i="8"/>
  <c r="F121" i="8"/>
  <c r="G126" i="8"/>
  <c r="G127" i="8"/>
  <c r="G132" i="8"/>
  <c r="G136" i="8"/>
  <c r="F139" i="8"/>
  <c r="F140" i="8"/>
  <c r="G69" i="8"/>
  <c r="G45" i="8"/>
  <c r="F55" i="8"/>
  <c r="F61" i="8"/>
  <c r="G116" i="8"/>
  <c r="M135" i="8"/>
  <c r="N135" i="8" s="1"/>
  <c r="G53" i="8"/>
  <c r="G78" i="8"/>
  <c r="F13" i="8"/>
  <c r="F25" i="8"/>
  <c r="F42" i="8"/>
  <c r="G49" i="8"/>
  <c r="F62" i="8"/>
  <c r="F76" i="8"/>
  <c r="G115" i="8"/>
  <c r="F134" i="8"/>
  <c r="H10" i="4"/>
  <c r="H39" i="4"/>
  <c r="H71" i="4"/>
  <c r="H80" i="4"/>
  <c r="I129" i="4"/>
  <c r="H143" i="4"/>
  <c r="H8" i="4"/>
  <c r="I10" i="4"/>
  <c r="H14" i="4"/>
  <c r="I16" i="4"/>
  <c r="H21" i="4"/>
  <c r="H30" i="4"/>
  <c r="I32" i="4"/>
  <c r="H37" i="4"/>
  <c r="I39" i="4"/>
  <c r="H46" i="4"/>
  <c r="I48" i="4"/>
  <c r="H53" i="4"/>
  <c r="H62" i="4"/>
  <c r="I64" i="4"/>
  <c r="H69" i="4"/>
  <c r="I71" i="4"/>
  <c r="H78" i="4"/>
  <c r="H85" i="4"/>
  <c r="H94" i="4"/>
  <c r="I96" i="4"/>
  <c r="H110" i="4"/>
  <c r="I112" i="4"/>
  <c r="H126" i="4"/>
  <c r="I128" i="4"/>
  <c r="H141" i="4"/>
  <c r="H5" i="4"/>
  <c r="H11" i="4"/>
  <c r="H18" i="4"/>
  <c r="H25" i="4"/>
  <c r="I27" i="4"/>
  <c r="H34" i="4"/>
  <c r="H41" i="4"/>
  <c r="I43" i="4"/>
  <c r="H50" i="4"/>
  <c r="H57" i="4"/>
  <c r="I59" i="4"/>
  <c r="H66" i="4"/>
  <c r="H73" i="4"/>
  <c r="I75" i="4"/>
  <c r="H82" i="4"/>
  <c r="H89" i="4"/>
  <c r="I91" i="4"/>
  <c r="H98" i="4"/>
  <c r="H114" i="4"/>
  <c r="H145" i="4"/>
  <c r="I25" i="4"/>
  <c r="H23" i="4"/>
  <c r="I89" i="4"/>
  <c r="I11" i="4"/>
  <c r="I41" i="4"/>
  <c r="I57" i="4"/>
  <c r="I73" i="4"/>
  <c r="H15" i="4"/>
  <c r="I17" i="4"/>
  <c r="H24" i="4"/>
  <c r="H31" i="4"/>
  <c r="I33" i="4"/>
  <c r="H40" i="4"/>
  <c r="H47" i="4"/>
  <c r="I49" i="4"/>
  <c r="H56" i="4"/>
  <c r="H63" i="4"/>
  <c r="I65" i="4"/>
  <c r="H72" i="4"/>
  <c r="H79" i="4"/>
  <c r="I81" i="4"/>
  <c r="H88" i="4"/>
  <c r="H104" i="4"/>
  <c r="H120" i="4"/>
  <c r="H135" i="4"/>
  <c r="H151" i="4"/>
  <c r="H55" i="4"/>
  <c r="H87" i="4"/>
  <c r="H13" i="4"/>
  <c r="I15" i="4"/>
  <c r="H29" i="4"/>
  <c r="I31" i="4"/>
  <c r="H45" i="4"/>
  <c r="I47" i="4"/>
  <c r="H61" i="4"/>
  <c r="I63" i="4"/>
  <c r="H77" i="4"/>
  <c r="I79" i="4"/>
  <c r="H93" i="4"/>
  <c r="I95" i="4"/>
  <c r="H48" i="6"/>
  <c r="H7" i="6"/>
  <c r="H35" i="6"/>
  <c r="I35" i="6"/>
  <c r="I7" i="6"/>
  <c r="AA7" i="6" s="1"/>
  <c r="H10" i="6"/>
  <c r="I15" i="6"/>
  <c r="I31" i="6"/>
  <c r="I42" i="6"/>
  <c r="H42" i="6"/>
  <c r="I116" i="6"/>
  <c r="H116" i="6"/>
  <c r="H15" i="6"/>
  <c r="H27" i="6"/>
  <c r="I10" i="6"/>
  <c r="AA10" i="6" s="1"/>
  <c r="H8" i="6"/>
  <c r="H16" i="6"/>
  <c r="H17" i="6"/>
  <c r="H18" i="6"/>
  <c r="I19" i="6"/>
  <c r="I34" i="6"/>
  <c r="H37" i="6"/>
  <c r="I37" i="6"/>
  <c r="I43" i="6"/>
  <c r="H43" i="6"/>
  <c r="I49" i="6"/>
  <c r="H49" i="6"/>
  <c r="I72" i="6"/>
  <c r="H11" i="6"/>
  <c r="H12" i="6"/>
  <c r="H13" i="6"/>
  <c r="I17" i="6"/>
  <c r="H19" i="6"/>
  <c r="H23" i="6"/>
  <c r="H72" i="6"/>
  <c r="I82" i="6"/>
  <c r="H82" i="6"/>
  <c r="I22" i="6"/>
  <c r="H53" i="6"/>
  <c r="I25" i="6"/>
  <c r="AY5" i="6"/>
  <c r="H26" i="6"/>
  <c r="I29" i="6"/>
  <c r="H46" i="6"/>
  <c r="H54" i="6"/>
  <c r="I58" i="6"/>
  <c r="H58" i="6"/>
  <c r="H84" i="6"/>
  <c r="H21" i="6"/>
  <c r="H30" i="6"/>
  <c r="H45" i="6"/>
  <c r="I81" i="6"/>
  <c r="H81" i="6"/>
  <c r="H24" i="6"/>
  <c r="I30" i="6"/>
  <c r="I33" i="6"/>
  <c r="H38" i="6"/>
  <c r="I45" i="6"/>
  <c r="AM51" i="6"/>
  <c r="ES51" i="6" s="1"/>
  <c r="H56" i="6"/>
  <c r="I93" i="6"/>
  <c r="H52" i="6"/>
  <c r="I68" i="6"/>
  <c r="H68" i="6"/>
  <c r="I69" i="6"/>
  <c r="H69" i="6"/>
  <c r="H70" i="6"/>
  <c r="H44" i="6"/>
  <c r="H51" i="6"/>
  <c r="I55" i="6"/>
  <c r="I62" i="6"/>
  <c r="I77" i="6"/>
  <c r="H77" i="6"/>
  <c r="H71" i="6"/>
  <c r="H76" i="6"/>
  <c r="H85" i="6"/>
  <c r="I57" i="6"/>
  <c r="I64" i="6"/>
  <c r="H79" i="6"/>
  <c r="H86" i="6"/>
  <c r="I87" i="6"/>
  <c r="I100" i="6"/>
  <c r="H100" i="6"/>
  <c r="I115" i="6"/>
  <c r="H115" i="6"/>
  <c r="H59" i="6"/>
  <c r="H67" i="6"/>
  <c r="I79" i="6"/>
  <c r="H87" i="6"/>
  <c r="H89" i="6"/>
  <c r="I86" i="6"/>
  <c r="I108" i="6"/>
  <c r="H108" i="6"/>
  <c r="I118" i="6"/>
  <c r="H118" i="6"/>
  <c r="I70" i="6"/>
  <c r="I78" i="6"/>
  <c r="I85" i="6"/>
  <c r="I89" i="6"/>
  <c r="H96" i="6"/>
  <c r="H113" i="6"/>
  <c r="I113" i="6"/>
  <c r="I88" i="6"/>
  <c r="I94" i="6"/>
  <c r="H94" i="6"/>
  <c r="H121" i="6"/>
  <c r="I121" i="6"/>
  <c r="H97" i="6"/>
  <c r="I102" i="6"/>
  <c r="I110" i="6"/>
  <c r="H92" i="6"/>
  <c r="I97" i="6"/>
  <c r="H102" i="6"/>
  <c r="I104" i="6"/>
  <c r="H110" i="6"/>
  <c r="I134" i="6"/>
  <c r="I103" i="6"/>
  <c r="H105" i="6"/>
  <c r="I123" i="6"/>
  <c r="H123" i="6"/>
  <c r="H103" i="6"/>
  <c r="H111" i="6"/>
  <c r="H119" i="6"/>
  <c r="I129" i="6"/>
  <c r="H129" i="6"/>
  <c r="I142" i="6"/>
  <c r="H142" i="6"/>
  <c r="I125" i="6"/>
  <c r="H125" i="6"/>
  <c r="I131" i="6"/>
  <c r="H131" i="6"/>
  <c r="I130" i="6"/>
  <c r="H130" i="6"/>
  <c r="I132" i="6"/>
  <c r="H128" i="6"/>
  <c r="H147" i="6"/>
  <c r="I137" i="6"/>
  <c r="I146" i="6"/>
  <c r="I152" i="6"/>
  <c r="H152" i="6"/>
  <c r="H137" i="6"/>
  <c r="H138" i="6"/>
  <c r="H141" i="6"/>
  <c r="H146" i="6"/>
  <c r="I139" i="6"/>
  <c r="I145" i="6"/>
  <c r="I154" i="6"/>
  <c r="H153" i="6"/>
  <c r="G8" i="8"/>
  <c r="F8" i="8"/>
  <c r="F28" i="8"/>
  <c r="G36" i="8"/>
  <c r="M38" i="8"/>
  <c r="N38" i="8" s="1"/>
  <c r="G38" i="8"/>
  <c r="F6" i="8"/>
  <c r="Z12" i="8"/>
  <c r="M18" i="8"/>
  <c r="N18" i="8" s="1"/>
  <c r="M21" i="8"/>
  <c r="F27" i="8"/>
  <c r="M27" i="8"/>
  <c r="N27" i="8" s="1"/>
  <c r="F38" i="8"/>
  <c r="AL5" i="8"/>
  <c r="AL53" i="8" s="1"/>
  <c r="G14" i="8"/>
  <c r="F14" i="8"/>
  <c r="G28" i="8"/>
  <c r="G6" i="8"/>
  <c r="G18" i="8"/>
  <c r="F18" i="8"/>
  <c r="G21" i="8"/>
  <c r="Z13" i="8"/>
  <c r="Y6" i="8"/>
  <c r="M7" i="8"/>
  <c r="F21" i="8"/>
  <c r="G35" i="8"/>
  <c r="F35" i="8"/>
  <c r="M37" i="8"/>
  <c r="AK5" i="8"/>
  <c r="AK52" i="8" s="1"/>
  <c r="M28" i="8"/>
  <c r="N28" i="8" s="1"/>
  <c r="M6" i="8"/>
  <c r="M16" i="8"/>
  <c r="M39" i="8"/>
  <c r="N39" i="8" s="1"/>
  <c r="G39" i="8"/>
  <c r="F39" i="8"/>
  <c r="G47" i="8"/>
  <c r="M52" i="8"/>
  <c r="N52" i="8" s="1"/>
  <c r="M30" i="8"/>
  <c r="N30" i="8" s="1"/>
  <c r="M14" i="8"/>
  <c r="G30" i="8"/>
  <c r="F30" i="8"/>
  <c r="F36" i="8"/>
  <c r="F7" i="8"/>
  <c r="Y7" i="8"/>
  <c r="M8" i="8"/>
  <c r="N8" i="8" s="1"/>
  <c r="Y8" i="8"/>
  <c r="Z11" i="8"/>
  <c r="G16" i="8"/>
  <c r="F16" i="8"/>
  <c r="F47" i="8"/>
  <c r="G52" i="8"/>
  <c r="F52" i="8"/>
  <c r="M10" i="8"/>
  <c r="M12" i="8"/>
  <c r="N12" i="8" s="1"/>
  <c r="M15" i="8"/>
  <c r="N15" i="8" s="1"/>
  <c r="M17" i="8"/>
  <c r="N17" i="8" s="1"/>
  <c r="M22" i="8"/>
  <c r="N22" i="8" s="1"/>
  <c r="M40" i="8"/>
  <c r="N40" i="8" s="1"/>
  <c r="N150" i="8"/>
  <c r="N137" i="8"/>
  <c r="N63" i="8"/>
  <c r="M13" i="8"/>
  <c r="N13" i="8" s="1"/>
  <c r="M19" i="8"/>
  <c r="N19" i="8" s="1"/>
  <c r="F40" i="8"/>
  <c r="M41" i="8"/>
  <c r="G43" i="8"/>
  <c r="G60" i="8"/>
  <c r="F60" i="8"/>
  <c r="O5" i="8"/>
  <c r="Y9" i="8"/>
  <c r="Z9" i="8" s="1"/>
  <c r="M11" i="8"/>
  <c r="N11" i="8" s="1"/>
  <c r="G40" i="8"/>
  <c r="F41" i="8"/>
  <c r="F43" i="8"/>
  <c r="N56" i="8"/>
  <c r="M26" i="8"/>
  <c r="M31" i="8"/>
  <c r="F34" i="8"/>
  <c r="N51" i="8"/>
  <c r="F57" i="8"/>
  <c r="M57" i="8"/>
  <c r="N57" i="8" s="1"/>
  <c r="F10" i="8"/>
  <c r="Y10" i="8"/>
  <c r="F12" i="8"/>
  <c r="F15" i="8"/>
  <c r="F17" i="8"/>
  <c r="F22" i="8"/>
  <c r="F31" i="8"/>
  <c r="M35" i="8"/>
  <c r="M36" i="8"/>
  <c r="N36" i="8" s="1"/>
  <c r="M44" i="8"/>
  <c r="N44" i="8" s="1"/>
  <c r="F49" i="8"/>
  <c r="G59" i="8"/>
  <c r="G102" i="8"/>
  <c r="F102" i="8"/>
  <c r="M32" i="8"/>
  <c r="N32" i="8" s="1"/>
  <c r="G44" i="8"/>
  <c r="F44" i="8"/>
  <c r="G77" i="8"/>
  <c r="F77" i="8"/>
  <c r="F51" i="8"/>
  <c r="M58" i="8"/>
  <c r="N58" i="8" s="1"/>
  <c r="F89" i="8"/>
  <c r="G89" i="8"/>
  <c r="G58" i="8"/>
  <c r="F58" i="8"/>
  <c r="M68" i="8"/>
  <c r="N68" i="8" s="1"/>
  <c r="M42" i="8"/>
  <c r="N42" i="8" s="1"/>
  <c r="M59" i="8"/>
  <c r="N59" i="8" s="1"/>
  <c r="F68" i="8"/>
  <c r="M46" i="8"/>
  <c r="N46" i="8" s="1"/>
  <c r="M54" i="8"/>
  <c r="N54" i="8" s="1"/>
  <c r="N65" i="8"/>
  <c r="G71" i="8"/>
  <c r="M74" i="8"/>
  <c r="M53" i="8"/>
  <c r="M61" i="8"/>
  <c r="N61" i="8" s="1"/>
  <c r="M62" i="8"/>
  <c r="N62" i="8" s="1"/>
  <c r="G67" i="8"/>
  <c r="M43" i="8"/>
  <c r="N43" i="8" s="1"/>
  <c r="M47" i="8"/>
  <c r="N47" i="8" s="1"/>
  <c r="F48" i="8"/>
  <c r="M49" i="8"/>
  <c r="N49" i="8" s="1"/>
  <c r="F56" i="8"/>
  <c r="M60" i="8"/>
  <c r="F63" i="8"/>
  <c r="F67" i="8"/>
  <c r="M81" i="8"/>
  <c r="N81" i="8" s="1"/>
  <c r="G75" i="8"/>
  <c r="G81" i="8"/>
  <c r="F81" i="8"/>
  <c r="F54" i="8"/>
  <c r="F64" i="8"/>
  <c r="F75" i="8"/>
  <c r="M67" i="8"/>
  <c r="M70" i="8"/>
  <c r="M71" i="8"/>
  <c r="F85" i="8"/>
  <c r="M85" i="8"/>
  <c r="N85" i="8" s="1"/>
  <c r="M87" i="8"/>
  <c r="N87" i="8" s="1"/>
  <c r="M75" i="8"/>
  <c r="N75" i="8" s="1"/>
  <c r="M86" i="8"/>
  <c r="G87" i="8"/>
  <c r="G86" i="8"/>
  <c r="F86" i="8"/>
  <c r="G88" i="8"/>
  <c r="M92" i="8"/>
  <c r="N92" i="8" s="1"/>
  <c r="M105" i="8"/>
  <c r="F66" i="8"/>
  <c r="F70" i="8"/>
  <c r="M72" i="8"/>
  <c r="F74" i="8"/>
  <c r="M76" i="8"/>
  <c r="N76" i="8" s="1"/>
  <c r="M78" i="8"/>
  <c r="N78" i="8" s="1"/>
  <c r="G92" i="8"/>
  <c r="F92" i="8"/>
  <c r="M93" i="8"/>
  <c r="N93" i="8" s="1"/>
  <c r="M77" i="8"/>
  <c r="F82" i="8"/>
  <c r="F90" i="8"/>
  <c r="M104" i="8"/>
  <c r="N104" i="8" s="1"/>
  <c r="F79" i="8"/>
  <c r="M89" i="8"/>
  <c r="M103" i="8"/>
  <c r="M108" i="8"/>
  <c r="G108" i="8"/>
  <c r="F108" i="8"/>
  <c r="G93" i="8"/>
  <c r="F93" i="8"/>
  <c r="G104" i="8"/>
  <c r="F104" i="8"/>
  <c r="M91" i="8"/>
  <c r="G103" i="8"/>
  <c r="F103" i="8"/>
  <c r="M88" i="8"/>
  <c r="M82" i="8"/>
  <c r="M90" i="8"/>
  <c r="N90" i="8" s="1"/>
  <c r="G91" i="8"/>
  <c r="F91" i="8"/>
  <c r="G105" i="8"/>
  <c r="F105" i="8"/>
  <c r="M106" i="8"/>
  <c r="N106" i="8" s="1"/>
  <c r="G106" i="8"/>
  <c r="F106" i="8"/>
  <c r="F84" i="8"/>
  <c r="F94" i="8"/>
  <c r="M100" i="8"/>
  <c r="M107" i="8"/>
  <c r="G107" i="8"/>
  <c r="G100" i="8"/>
  <c r="F100" i="8"/>
  <c r="M101" i="8"/>
  <c r="G101" i="8"/>
  <c r="F101" i="8"/>
  <c r="M102" i="8"/>
  <c r="M109" i="8"/>
  <c r="N109" i="8" s="1"/>
  <c r="M111" i="8"/>
  <c r="N111" i="8" s="1"/>
  <c r="M113" i="8"/>
  <c r="M95" i="8"/>
  <c r="N95" i="8" s="1"/>
  <c r="F99" i="8"/>
  <c r="F109" i="8"/>
  <c r="F111" i="8"/>
  <c r="F113" i="8"/>
  <c r="M94" i="8"/>
  <c r="N94" i="8" s="1"/>
  <c r="F98" i="8"/>
  <c r="G99" i="8"/>
  <c r="G109" i="8"/>
  <c r="G111" i="8"/>
  <c r="G113" i="8"/>
  <c r="M110" i="8"/>
  <c r="M112" i="8"/>
  <c r="N112" i="8" s="1"/>
  <c r="M114" i="8"/>
  <c r="F116" i="8"/>
  <c r="F117" i="8"/>
  <c r="F122" i="8"/>
  <c r="M122" i="8"/>
  <c r="M125" i="8"/>
  <c r="M116" i="8"/>
  <c r="N116" i="8" s="1"/>
  <c r="G122" i="8"/>
  <c r="G125" i="8"/>
  <c r="F125" i="8"/>
  <c r="F115" i="8"/>
  <c r="F118" i="8"/>
  <c r="M121" i="8"/>
  <c r="N121" i="8" s="1"/>
  <c r="M131" i="8"/>
  <c r="N131" i="8" s="1"/>
  <c r="F119" i="8"/>
  <c r="F124" i="8"/>
  <c r="G119" i="8"/>
  <c r="F120" i="8"/>
  <c r="G124" i="8"/>
  <c r="F129" i="8"/>
  <c r="M129" i="8"/>
  <c r="G131" i="8"/>
  <c r="F131" i="8"/>
  <c r="M138" i="8"/>
  <c r="F138" i="8"/>
  <c r="F126" i="8"/>
  <c r="G128" i="8"/>
  <c r="G138" i="8"/>
  <c r="M130" i="8"/>
  <c r="M132" i="8"/>
  <c r="N132" i="8" s="1"/>
  <c r="F133" i="8"/>
  <c r="M134" i="8"/>
  <c r="N134" i="8" s="1"/>
  <c r="F135" i="8"/>
  <c r="M136" i="8"/>
  <c r="N136" i="8" s="1"/>
  <c r="M139" i="8"/>
  <c r="N139" i="8" s="1"/>
  <c r="G133" i="8"/>
  <c r="G135" i="8"/>
  <c r="F137" i="8"/>
  <c r="G142" i="8"/>
  <c r="F142" i="8"/>
  <c r="M140" i="8"/>
  <c r="M143" i="8"/>
  <c r="M145" i="8"/>
  <c r="N145" i="8" s="1"/>
  <c r="M144" i="8"/>
  <c r="F145" i="8"/>
  <c r="F141" i="8"/>
  <c r="F143" i="8"/>
  <c r="G145" i="8"/>
  <c r="G147" i="8"/>
  <c r="M147" i="8"/>
  <c r="N147" i="8" s="1"/>
  <c r="F147" i="8"/>
  <c r="G143" i="8"/>
  <c r="F144" i="8"/>
  <c r="M146" i="8"/>
  <c r="F146" i="8"/>
  <c r="M148" i="8"/>
  <c r="N148" i="8" s="1"/>
  <c r="M153" i="8"/>
  <c r="N153" i="8" s="1"/>
  <c r="F150" i="8"/>
  <c r="F148" i="8"/>
  <c r="M151" i="8"/>
  <c r="M152" i="8"/>
  <c r="M154" i="8"/>
  <c r="N154" i="8" s="1"/>
  <c r="F153" i="8"/>
  <c r="G4" i="2"/>
  <c r="G4" i="10"/>
  <c r="F3" i="11"/>
  <c r="E130" i="11" l="1"/>
  <c r="E76" i="11"/>
  <c r="E128" i="11"/>
  <c r="E142" i="11"/>
  <c r="E145" i="11"/>
  <c r="E94" i="11"/>
  <c r="E85" i="11"/>
  <c r="E67" i="11"/>
  <c r="E146" i="11"/>
  <c r="E79" i="11"/>
  <c r="E127" i="11"/>
  <c r="E73" i="11"/>
  <c r="G148" i="2"/>
  <c r="G149" i="2"/>
  <c r="G150" i="2"/>
  <c r="G147" i="2"/>
  <c r="G147" i="10"/>
  <c r="G148" i="10"/>
  <c r="G147" i="11" s="1"/>
  <c r="G149" i="10"/>
  <c r="G150" i="10"/>
  <c r="G149" i="11" s="1"/>
  <c r="F71" i="10"/>
  <c r="F70" i="11" s="1"/>
  <c r="F79" i="10"/>
  <c r="F78" i="11" s="1"/>
  <c r="F72" i="10"/>
  <c r="F71" i="11" s="1"/>
  <c r="F80" i="10"/>
  <c r="F79" i="11" s="1"/>
  <c r="F65" i="10"/>
  <c r="F64" i="11" s="1"/>
  <c r="F73" i="10"/>
  <c r="F72" i="11" s="1"/>
  <c r="F68" i="10"/>
  <c r="F67" i="11" s="1"/>
  <c r="F76" i="10"/>
  <c r="F75" i="11" s="1"/>
  <c r="F70" i="10"/>
  <c r="F69" i="11" s="1"/>
  <c r="F75" i="10"/>
  <c r="F74" i="11" s="1"/>
  <c r="F89" i="10"/>
  <c r="F88" i="11" s="1"/>
  <c r="F102" i="10"/>
  <c r="F101" i="11" s="1"/>
  <c r="F110" i="10"/>
  <c r="F109" i="11" s="1"/>
  <c r="F118" i="10"/>
  <c r="F117" i="11" s="1"/>
  <c r="F78" i="10"/>
  <c r="F77" i="11" s="1"/>
  <c r="F81" i="10"/>
  <c r="F80" i="11" s="1"/>
  <c r="F82" i="10"/>
  <c r="F81" i="11" s="1"/>
  <c r="F90" i="10"/>
  <c r="F89" i="11" s="1"/>
  <c r="F103" i="10"/>
  <c r="F102" i="11" s="1"/>
  <c r="F111" i="10"/>
  <c r="F110" i="11" s="1"/>
  <c r="F67" i="10"/>
  <c r="F66" i="11" s="1"/>
  <c r="F74" i="10"/>
  <c r="F73" i="11" s="1"/>
  <c r="F83" i="10"/>
  <c r="F82" i="11" s="1"/>
  <c r="F91" i="10"/>
  <c r="F90" i="11" s="1"/>
  <c r="F96" i="10"/>
  <c r="F95" i="11" s="1"/>
  <c r="F104" i="10"/>
  <c r="F103" i="11" s="1"/>
  <c r="F112" i="10"/>
  <c r="F111" i="11" s="1"/>
  <c r="F120" i="10"/>
  <c r="F119" i="11" s="1"/>
  <c r="F69" i="10"/>
  <c r="F68" i="11" s="1"/>
  <c r="F77" i="10"/>
  <c r="F76" i="11" s="1"/>
  <c r="F84" i="10"/>
  <c r="F83" i="11" s="1"/>
  <c r="F92" i="10"/>
  <c r="F91" i="11" s="1"/>
  <c r="F97" i="10"/>
  <c r="F96" i="11" s="1"/>
  <c r="F105" i="10"/>
  <c r="F104" i="11" s="1"/>
  <c r="F113" i="10"/>
  <c r="F112" i="11" s="1"/>
  <c r="F66" i="10"/>
  <c r="F65" i="11" s="1"/>
  <c r="F86" i="10"/>
  <c r="F85" i="11" s="1"/>
  <c r="F94" i="10"/>
  <c r="F93" i="11" s="1"/>
  <c r="F99" i="10"/>
  <c r="F98" i="11" s="1"/>
  <c r="F107" i="10"/>
  <c r="F106" i="11" s="1"/>
  <c r="F115" i="10"/>
  <c r="F114" i="11" s="1"/>
  <c r="F100" i="10"/>
  <c r="F99" i="11" s="1"/>
  <c r="F116" i="10"/>
  <c r="F115" i="11" s="1"/>
  <c r="F122" i="10"/>
  <c r="F121" i="11" s="1"/>
  <c r="F130" i="10"/>
  <c r="F129" i="11" s="1"/>
  <c r="F138" i="10"/>
  <c r="F137" i="11" s="1"/>
  <c r="F146" i="10"/>
  <c r="F145" i="11" s="1"/>
  <c r="F98" i="10"/>
  <c r="F97" i="11" s="1"/>
  <c r="F121" i="10"/>
  <c r="F120" i="11" s="1"/>
  <c r="F131" i="10"/>
  <c r="F130" i="11" s="1"/>
  <c r="F139" i="10"/>
  <c r="F138" i="11" s="1"/>
  <c r="F147" i="10"/>
  <c r="F146" i="11" s="1"/>
  <c r="F87" i="10"/>
  <c r="F86" i="11" s="1"/>
  <c r="F132" i="10"/>
  <c r="F131" i="11" s="1"/>
  <c r="F140" i="10"/>
  <c r="F139" i="11" s="1"/>
  <c r="F148" i="10"/>
  <c r="F147" i="11" s="1"/>
  <c r="F85" i="10"/>
  <c r="F84" i="11" s="1"/>
  <c r="F108" i="10"/>
  <c r="F107" i="11" s="1"/>
  <c r="F133" i="10"/>
  <c r="F132" i="11" s="1"/>
  <c r="F141" i="10"/>
  <c r="F140" i="11" s="1"/>
  <c r="F149" i="10"/>
  <c r="F148" i="11" s="1"/>
  <c r="F95" i="10"/>
  <c r="F94" i="11" s="1"/>
  <c r="F135" i="10"/>
  <c r="F134" i="11" s="1"/>
  <c r="F101" i="10"/>
  <c r="F100" i="11" s="1"/>
  <c r="F106" i="10"/>
  <c r="F105" i="11" s="1"/>
  <c r="F119" i="10"/>
  <c r="F118" i="11" s="1"/>
  <c r="F126" i="10"/>
  <c r="F125" i="11" s="1"/>
  <c r="F134" i="10"/>
  <c r="F133" i="11" s="1"/>
  <c r="F142" i="10"/>
  <c r="F141" i="11" s="1"/>
  <c r="F150" i="10"/>
  <c r="F149" i="11" s="1"/>
  <c r="F109" i="10"/>
  <c r="F108" i="11" s="1"/>
  <c r="F114" i="10"/>
  <c r="F113" i="11" s="1"/>
  <c r="F117" i="10"/>
  <c r="F116" i="11" s="1"/>
  <c r="F123" i="10"/>
  <c r="F122" i="11" s="1"/>
  <c r="F129" i="10"/>
  <c r="F128" i="11" s="1"/>
  <c r="F137" i="10"/>
  <c r="F136" i="11" s="1"/>
  <c r="F145" i="10"/>
  <c r="F144" i="11" s="1"/>
  <c r="F125" i="10"/>
  <c r="F124" i="11" s="1"/>
  <c r="F127" i="10"/>
  <c r="F126" i="11" s="1"/>
  <c r="F124" i="10"/>
  <c r="F123" i="11" s="1"/>
  <c r="F143" i="10"/>
  <c r="F142" i="11" s="1"/>
  <c r="F144" i="10"/>
  <c r="F143" i="11" s="1"/>
  <c r="F93" i="10"/>
  <c r="F92" i="11" s="1"/>
  <c r="F88" i="10"/>
  <c r="F87" i="11" s="1"/>
  <c r="F128" i="10"/>
  <c r="F127" i="11" s="1"/>
  <c r="F136" i="10"/>
  <c r="F135" i="11" s="1"/>
  <c r="O150" i="8"/>
  <c r="O131" i="8"/>
  <c r="O90" i="8"/>
  <c r="O139" i="8"/>
  <c r="O147" i="8"/>
  <c r="O153" i="8"/>
  <c r="O154" i="8"/>
  <c r="O142" i="8"/>
  <c r="O42" i="8"/>
  <c r="O104" i="8"/>
  <c r="O79" i="8"/>
  <c r="O44" i="8"/>
  <c r="O43" i="8"/>
  <c r="O109" i="8"/>
  <c r="O32" i="8"/>
  <c r="O75" i="8"/>
  <c r="O137" i="8"/>
  <c r="O48" i="8"/>
  <c r="O69" i="8"/>
  <c r="O50" i="8"/>
  <c r="FK5" i="6"/>
  <c r="FW5" i="6" s="1"/>
  <c r="GI5" i="6" s="1"/>
  <c r="GU5" i="6" s="1"/>
  <c r="HG5" i="6" s="1"/>
  <c r="HS5" i="6" s="1"/>
  <c r="IE5" i="6" s="1"/>
  <c r="IQ5" i="6" s="1"/>
  <c r="EZ5" i="6"/>
  <c r="AB12" i="6"/>
  <c r="AN12" i="6" s="1"/>
  <c r="AB11" i="6"/>
  <c r="AN11" i="6" s="1"/>
  <c r="AB13" i="6"/>
  <c r="AN13" i="6" s="1"/>
  <c r="AC5" i="6"/>
  <c r="AC14" i="6" s="1"/>
  <c r="AO14" i="6" s="1"/>
  <c r="AB7" i="6"/>
  <c r="AN7" i="6" s="1"/>
  <c r="AB10" i="6"/>
  <c r="AN10" i="6" s="1"/>
  <c r="AN53" i="6"/>
  <c r="AZ53" i="6" s="1"/>
  <c r="AB6" i="6"/>
  <c r="AN6" i="6" s="1"/>
  <c r="AN51" i="6"/>
  <c r="O134" i="8"/>
  <c r="O92" i="8"/>
  <c r="O87" i="8"/>
  <c r="O49" i="8"/>
  <c r="O46" i="8"/>
  <c r="O94" i="8"/>
  <c r="O19" i="8"/>
  <c r="O115" i="8"/>
  <c r="O93" i="8"/>
  <c r="O132" i="8"/>
  <c r="O111" i="8"/>
  <c r="O73" i="8"/>
  <c r="O124" i="8"/>
  <c r="O20" i="8"/>
  <c r="AN50" i="6"/>
  <c r="O63" i="8"/>
  <c r="O9" i="8"/>
  <c r="O28" i="8"/>
  <c r="O62" i="8"/>
  <c r="O47" i="8"/>
  <c r="O64" i="8"/>
  <c r="O56" i="8"/>
  <c r="O58" i="8"/>
  <c r="O30" i="8"/>
  <c r="O148" i="8"/>
  <c r="O120" i="8"/>
  <c r="O36" i="8"/>
  <c r="O17" i="8"/>
  <c r="O126" i="8"/>
  <c r="O97" i="8"/>
  <c r="O85" i="8"/>
  <c r="O55" i="8"/>
  <c r="O68" i="8"/>
  <c r="O13" i="8"/>
  <c r="O78" i="8"/>
  <c r="O45" i="8"/>
  <c r="O145" i="8"/>
  <c r="O123" i="8"/>
  <c r="O112" i="8"/>
  <c r="O54" i="8"/>
  <c r="O65" i="8"/>
  <c r="O141" i="8"/>
  <c r="O33" i="8"/>
  <c r="AL52" i="8"/>
  <c r="FD52" i="8" s="1"/>
  <c r="O136" i="8"/>
  <c r="O61" i="8"/>
  <c r="O11" i="8"/>
  <c r="O119" i="8"/>
  <c r="O96" i="8"/>
  <c r="O95" i="8"/>
  <c r="O98" i="8"/>
  <c r="O83" i="8"/>
  <c r="O76" i="8"/>
  <c r="O81" i="8"/>
  <c r="O84" i="8"/>
  <c r="BK5" i="6"/>
  <c r="BK77" i="6" s="1"/>
  <c r="AY50" i="6"/>
  <c r="FE50" i="6" s="1"/>
  <c r="S5" i="6"/>
  <c r="AD5" i="6"/>
  <c r="AM8" i="6"/>
  <c r="ES8" i="6" s="1"/>
  <c r="AB8" i="6"/>
  <c r="AN8" i="6" s="1"/>
  <c r="AM7" i="6"/>
  <c r="ES7" i="6" s="1"/>
  <c r="AY52" i="6"/>
  <c r="FE52" i="6" s="1"/>
  <c r="AN52" i="6"/>
  <c r="AM10" i="6"/>
  <c r="ES10" i="6" s="1"/>
  <c r="AY51" i="6"/>
  <c r="FE51" i="6" s="1"/>
  <c r="AM9" i="6"/>
  <c r="ES9" i="6" s="1"/>
  <c r="AZ5" i="6"/>
  <c r="AZ64" i="6" s="1"/>
  <c r="BL64" i="6" s="1"/>
  <c r="AB9" i="6"/>
  <c r="AN9" i="6" s="1"/>
  <c r="AM6" i="6"/>
  <c r="ES6" i="6" s="1"/>
  <c r="N129" i="8"/>
  <c r="O129" i="8" s="1"/>
  <c r="Z10" i="8"/>
  <c r="N37" i="8"/>
  <c r="O37" i="8" s="1"/>
  <c r="N26" i="8"/>
  <c r="O26" i="8" s="1"/>
  <c r="N146" i="8"/>
  <c r="O146" i="8" s="1"/>
  <c r="N60" i="8"/>
  <c r="O60" i="8" s="1"/>
  <c r="N151" i="8"/>
  <c r="N152" i="8"/>
  <c r="N140" i="8"/>
  <c r="O140" i="8" s="1"/>
  <c r="N130" i="8"/>
  <c r="O130" i="8" s="1"/>
  <c r="N77" i="8"/>
  <c r="O77" i="8" s="1"/>
  <c r="N105" i="8"/>
  <c r="O105" i="8" s="1"/>
  <c r="N125" i="8"/>
  <c r="O125" i="8" s="1"/>
  <c r="N144" i="8"/>
  <c r="O144" i="8" s="1"/>
  <c r="N103" i="8"/>
  <c r="O103" i="8" s="1"/>
  <c r="N72" i="8"/>
  <c r="O72" i="8" s="1"/>
  <c r="N143" i="8"/>
  <c r="O143" i="8" s="1"/>
  <c r="N122" i="8"/>
  <c r="O122" i="8" s="1"/>
  <c r="N82" i="8"/>
  <c r="O82" i="8" s="1"/>
  <c r="N138" i="8"/>
  <c r="O138" i="8" s="1"/>
  <c r="N114" i="8"/>
  <c r="O114" i="8" s="1"/>
  <c r="N74" i="8"/>
  <c r="O74" i="8" s="1"/>
  <c r="N107" i="8"/>
  <c r="O107" i="8" s="1"/>
  <c r="N70" i="8"/>
  <c r="O70" i="8" s="1"/>
  <c r="N41" i="8"/>
  <c r="O41" i="8" s="1"/>
  <c r="N53" i="8"/>
  <c r="O53" i="8" s="1"/>
  <c r="N113" i="8"/>
  <c r="O113" i="8" s="1"/>
  <c r="N88" i="8"/>
  <c r="N89" i="8"/>
  <c r="O89" i="8" s="1"/>
  <c r="N71" i="8"/>
  <c r="O71" i="8" s="1"/>
  <c r="N67" i="8"/>
  <c r="N102" i="8"/>
  <c r="O102" i="8" s="1"/>
  <c r="N101" i="8"/>
  <c r="O101" i="8" s="1"/>
  <c r="N91" i="8"/>
  <c r="O91" i="8" s="1"/>
  <c r="N31" i="8"/>
  <c r="O31" i="8" s="1"/>
  <c r="N110" i="8"/>
  <c r="O110" i="8" s="1"/>
  <c r="N100" i="8"/>
  <c r="O100" i="8" s="1"/>
  <c r="N108" i="8"/>
  <c r="O108" i="8" s="1"/>
  <c r="N86" i="8"/>
  <c r="O86" i="8" s="1"/>
  <c r="O29" i="8"/>
  <c r="O24" i="8"/>
  <c r="N35" i="8"/>
  <c r="O35" i="8" s="1"/>
  <c r="O22" i="8"/>
  <c r="O15" i="8"/>
  <c r="N14" i="8"/>
  <c r="O14" i="8" s="1"/>
  <c r="Z7" i="8"/>
  <c r="N16" i="8"/>
  <c r="O16" i="8" s="1"/>
  <c r="N21" i="8"/>
  <c r="O40" i="8"/>
  <c r="O39" i="8"/>
  <c r="O38" i="8"/>
  <c r="O57" i="8"/>
  <c r="O34" i="8"/>
  <c r="O149" i="8"/>
  <c r="O151" i="8"/>
  <c r="O127" i="8"/>
  <c r="O128" i="8"/>
  <c r="O121" i="8"/>
  <c r="O135" i="8"/>
  <c r="O133" i="8"/>
  <c r="O118" i="8"/>
  <c r="O106" i="8"/>
  <c r="O116" i="8"/>
  <c r="O117" i="8"/>
  <c r="O99" i="8"/>
  <c r="O80" i="8"/>
  <c r="O66" i="8"/>
  <c r="O51" i="8"/>
  <c r="O23" i="8"/>
  <c r="O59" i="8"/>
  <c r="P5" i="8"/>
  <c r="O27" i="8"/>
  <c r="O25" i="8"/>
  <c r="O18" i="8"/>
  <c r="AA5" i="8"/>
  <c r="N10" i="8"/>
  <c r="O52" i="8"/>
  <c r="Z6" i="8"/>
  <c r="N7" i="8"/>
  <c r="O7" i="8" s="1"/>
  <c r="O12" i="8"/>
  <c r="N6" i="8"/>
  <c r="O6" i="8" s="1"/>
  <c r="Z8" i="8"/>
  <c r="AK50" i="8"/>
  <c r="AW5" i="8"/>
  <c r="AK51" i="8"/>
  <c r="AL51" i="8" s="1"/>
  <c r="FD51" i="8" s="1"/>
  <c r="AX5" i="8"/>
  <c r="O8" i="8"/>
  <c r="H4" i="2"/>
  <c r="H4" i="10"/>
  <c r="G3" i="11"/>
  <c r="G148" i="11" l="1"/>
  <c r="G146" i="11"/>
  <c r="AZ52" i="6"/>
  <c r="ET52" i="6"/>
  <c r="AZ12" i="6"/>
  <c r="ET12" i="6"/>
  <c r="AZ7" i="6"/>
  <c r="ET7" i="6"/>
  <c r="BA14" i="6"/>
  <c r="EU14" i="6"/>
  <c r="BX64" i="6"/>
  <c r="FR64" i="6"/>
  <c r="AZ13" i="6"/>
  <c r="ET13" i="6"/>
  <c r="AZ6" i="6"/>
  <c r="ET6" i="6"/>
  <c r="AZ11" i="6"/>
  <c r="ET11" i="6"/>
  <c r="AZ50" i="6"/>
  <c r="ET50" i="6"/>
  <c r="BL53" i="6"/>
  <c r="FF53" i="6"/>
  <c r="AZ51" i="6"/>
  <c r="ET51" i="6"/>
  <c r="AZ9" i="6"/>
  <c r="ET9" i="6"/>
  <c r="AZ8" i="6"/>
  <c r="ET8" i="6"/>
  <c r="AZ10" i="6"/>
  <c r="ET10" i="6"/>
  <c r="FA5" i="6"/>
  <c r="FL5" i="6"/>
  <c r="FX5" i="6" s="1"/>
  <c r="GJ5" i="6" s="1"/>
  <c r="GV5" i="6" s="1"/>
  <c r="HH5" i="6" s="1"/>
  <c r="HT5" i="6" s="1"/>
  <c r="IF5" i="6" s="1"/>
  <c r="IR5" i="6" s="1"/>
  <c r="AC12" i="6"/>
  <c r="AO12" i="6" s="1"/>
  <c r="AC13" i="6"/>
  <c r="AO13" i="6" s="1"/>
  <c r="AO5" i="6"/>
  <c r="AO58" i="6" s="1"/>
  <c r="BA58" i="6" s="1"/>
  <c r="AC7" i="6"/>
  <c r="AO7" i="6" s="1"/>
  <c r="AC17" i="6"/>
  <c r="AO17" i="6" s="1"/>
  <c r="AC6" i="6"/>
  <c r="AO6" i="6" s="1"/>
  <c r="AC15" i="6"/>
  <c r="AO15" i="6" s="1"/>
  <c r="BK78" i="6"/>
  <c r="BW78" i="6" s="1"/>
  <c r="AC11" i="6"/>
  <c r="AO11" i="6" s="1"/>
  <c r="BK72" i="6"/>
  <c r="BW72" i="6" s="1"/>
  <c r="AC16" i="6"/>
  <c r="AO16" i="6" s="1"/>
  <c r="AC10" i="6"/>
  <c r="AO10" i="6" s="1"/>
  <c r="AC9" i="6"/>
  <c r="AO9" i="6" s="1"/>
  <c r="AC8" i="6"/>
  <c r="AO8" i="6" s="1"/>
  <c r="BK70" i="6"/>
  <c r="BW70" i="6" s="1"/>
  <c r="AD28" i="6"/>
  <c r="AP28" i="6" s="1"/>
  <c r="AD24" i="6"/>
  <c r="AP24" i="6" s="1"/>
  <c r="AP5" i="6"/>
  <c r="AD18" i="6"/>
  <c r="AP18" i="6" s="1"/>
  <c r="AD20" i="6"/>
  <c r="AP20" i="6" s="1"/>
  <c r="AD27" i="6"/>
  <c r="AP27" i="6" s="1"/>
  <c r="AD14" i="6"/>
  <c r="AP14" i="6" s="1"/>
  <c r="AD23" i="6"/>
  <c r="AP23" i="6" s="1"/>
  <c r="AD22" i="6"/>
  <c r="AP22" i="6" s="1"/>
  <c r="AD26" i="6"/>
  <c r="AP26" i="6" s="1"/>
  <c r="AD21" i="6"/>
  <c r="AP21" i="6" s="1"/>
  <c r="AD19" i="6"/>
  <c r="AP19" i="6" s="1"/>
  <c r="AD29" i="6"/>
  <c r="AP29" i="6" s="1"/>
  <c r="AD25" i="6"/>
  <c r="AP25" i="6" s="1"/>
  <c r="AY10" i="6"/>
  <c r="FE10" i="6" s="1"/>
  <c r="BW77" i="6"/>
  <c r="AZ63" i="6"/>
  <c r="BL63" i="6" s="1"/>
  <c r="BL5" i="6"/>
  <c r="BK52" i="6"/>
  <c r="FQ52" i="6" s="1"/>
  <c r="T5" i="6"/>
  <c r="AE5" i="6"/>
  <c r="BK50" i="6"/>
  <c r="FQ50" i="6" s="1"/>
  <c r="AY6" i="6"/>
  <c r="FE6" i="6" s="1"/>
  <c r="AY9" i="6"/>
  <c r="FE9" i="6" s="1"/>
  <c r="BK51" i="6"/>
  <c r="FQ51" i="6" s="1"/>
  <c r="AY7" i="6"/>
  <c r="FE7" i="6" s="1"/>
  <c r="BK69" i="6"/>
  <c r="AY8" i="6"/>
  <c r="FE8" i="6" s="1"/>
  <c r="BW5" i="6"/>
  <c r="BK66" i="6"/>
  <c r="BK71" i="6"/>
  <c r="BK75" i="6"/>
  <c r="BK73" i="6"/>
  <c r="BK74" i="6"/>
  <c r="BK67" i="6"/>
  <c r="BK68" i="6"/>
  <c r="BK76" i="6"/>
  <c r="P144" i="8"/>
  <c r="P145" i="8"/>
  <c r="P143" i="8"/>
  <c r="P142" i="8"/>
  <c r="P128" i="8"/>
  <c r="P124" i="8"/>
  <c r="P114" i="8"/>
  <c r="P112" i="8"/>
  <c r="P110" i="8"/>
  <c r="P106" i="8"/>
  <c r="P100" i="8"/>
  <c r="P101" i="8"/>
  <c r="P94" i="8"/>
  <c r="P91" i="8"/>
  <c r="P107" i="8"/>
  <c r="P82" i="8"/>
  <c r="P90" i="8"/>
  <c r="P49" i="8"/>
  <c r="P41" i="8"/>
  <c r="P40" i="8"/>
  <c r="P75" i="8"/>
  <c r="P58" i="8"/>
  <c r="P25" i="8"/>
  <c r="P24" i="8"/>
  <c r="P18" i="8"/>
  <c r="P11" i="8"/>
  <c r="P7" i="8"/>
  <c r="P59" i="8"/>
  <c r="P31" i="8"/>
  <c r="P16" i="8"/>
  <c r="AB5" i="8"/>
  <c r="Q5" i="8"/>
  <c r="P29" i="8"/>
  <c r="P8" i="8"/>
  <c r="P36" i="8"/>
  <c r="P20" i="8"/>
  <c r="P43" i="8"/>
  <c r="P54" i="8"/>
  <c r="P62" i="8"/>
  <c r="P38" i="8"/>
  <c r="P9" i="8"/>
  <c r="P68" i="8"/>
  <c r="P74" i="8"/>
  <c r="P47" i="8"/>
  <c r="P60" i="8"/>
  <c r="P19" i="8"/>
  <c r="P32" i="8"/>
  <c r="P55" i="8"/>
  <c r="P61" i="8"/>
  <c r="P27" i="8"/>
  <c r="P28" i="8"/>
  <c r="P39" i="8"/>
  <c r="P35" i="8"/>
  <c r="P57" i="8"/>
  <c r="P33" i="8"/>
  <c r="P51" i="8"/>
  <c r="P56" i="8"/>
  <c r="P64" i="8"/>
  <c r="P86" i="8"/>
  <c r="P30" i="8"/>
  <c r="P23" i="8"/>
  <c r="P26" i="8"/>
  <c r="P99" i="8"/>
  <c r="P95" i="8"/>
  <c r="P52" i="8"/>
  <c r="P65" i="8"/>
  <c r="P37" i="8"/>
  <c r="P42" i="8"/>
  <c r="P63" i="8"/>
  <c r="P85" i="8"/>
  <c r="P116" i="8"/>
  <c r="P115" i="8"/>
  <c r="P125" i="8"/>
  <c r="P131" i="8"/>
  <c r="P122" i="8"/>
  <c r="P6" i="8"/>
  <c r="P15" i="8"/>
  <c r="P34" i="8"/>
  <c r="P81" i="8"/>
  <c r="P79" i="8"/>
  <c r="P104" i="8"/>
  <c r="P78" i="8"/>
  <c r="P76" i="8"/>
  <c r="P77" i="8"/>
  <c r="P103" i="8"/>
  <c r="P83" i="8"/>
  <c r="P98" i="8"/>
  <c r="P12" i="8"/>
  <c r="P87" i="8"/>
  <c r="P66" i="8"/>
  <c r="P105" i="8"/>
  <c r="P89" i="8"/>
  <c r="P71" i="8"/>
  <c r="P70" i="8"/>
  <c r="P80" i="8"/>
  <c r="P93" i="8"/>
  <c r="P113" i="8"/>
  <c r="P17" i="8"/>
  <c r="P84" i="8"/>
  <c r="P127" i="8"/>
  <c r="P135" i="8"/>
  <c r="P139" i="8"/>
  <c r="P154" i="8"/>
  <c r="P117" i="8"/>
  <c r="P140" i="8"/>
  <c r="P108" i="8"/>
  <c r="P102" i="8"/>
  <c r="P129" i="8"/>
  <c r="P123" i="8"/>
  <c r="P136" i="8"/>
  <c r="P45" i="8"/>
  <c r="P148" i="8"/>
  <c r="P22" i="8"/>
  <c r="P13" i="8"/>
  <c r="P109" i="8"/>
  <c r="P120" i="8"/>
  <c r="P134" i="8"/>
  <c r="P150" i="8"/>
  <c r="P151" i="8"/>
  <c r="P138" i="8"/>
  <c r="P48" i="8"/>
  <c r="P46" i="8"/>
  <c r="P53" i="8"/>
  <c r="P92" i="8"/>
  <c r="P69" i="8"/>
  <c r="P97" i="8"/>
  <c r="P119" i="8"/>
  <c r="P132" i="8"/>
  <c r="P149" i="8"/>
  <c r="P44" i="8"/>
  <c r="P50" i="8"/>
  <c r="P111" i="8"/>
  <c r="P121" i="8"/>
  <c r="P133" i="8"/>
  <c r="P141" i="8"/>
  <c r="P146" i="8"/>
  <c r="P137" i="8"/>
  <c r="P73" i="8"/>
  <c r="P72" i="8"/>
  <c r="P96" i="8"/>
  <c r="P118" i="8"/>
  <c r="P130" i="8"/>
  <c r="P147" i="8"/>
  <c r="P14" i="8"/>
  <c r="P126" i="8"/>
  <c r="P153" i="8"/>
  <c r="O67" i="8"/>
  <c r="AA9" i="8"/>
  <c r="AM5" i="8"/>
  <c r="AA15" i="8"/>
  <c r="AA10" i="8"/>
  <c r="AA17" i="8"/>
  <c r="AA12" i="8"/>
  <c r="AA13" i="8"/>
  <c r="AA7" i="8"/>
  <c r="AA11" i="8"/>
  <c r="AA16" i="8"/>
  <c r="AA6" i="8"/>
  <c r="AA8" i="8"/>
  <c r="AA14" i="8"/>
  <c r="BJ5" i="8"/>
  <c r="AX64" i="8"/>
  <c r="AX63" i="8"/>
  <c r="O10" i="8"/>
  <c r="BI5" i="8"/>
  <c r="AL50" i="8"/>
  <c r="FD50" i="8" s="1"/>
  <c r="O21" i="8"/>
  <c r="O152" i="8"/>
  <c r="O88" i="8"/>
  <c r="I4" i="2"/>
  <c r="I4" i="10"/>
  <c r="H3" i="11"/>
  <c r="BL7" i="6" l="1"/>
  <c r="FF7" i="6"/>
  <c r="BB26" i="6"/>
  <c r="EV26" i="6"/>
  <c r="BA12" i="6"/>
  <c r="EU12" i="6"/>
  <c r="BB25" i="6"/>
  <c r="EV25" i="6"/>
  <c r="BA9" i="6"/>
  <c r="EU9" i="6"/>
  <c r="BM14" i="6"/>
  <c r="FG14" i="6"/>
  <c r="BB29" i="6"/>
  <c r="EV29" i="6"/>
  <c r="BB20" i="6"/>
  <c r="EV20" i="6"/>
  <c r="BA10" i="6"/>
  <c r="EU10" i="6"/>
  <c r="BA7" i="6"/>
  <c r="EU7" i="6"/>
  <c r="BL9" i="6"/>
  <c r="FF9" i="6"/>
  <c r="BL50" i="6"/>
  <c r="FF50" i="6"/>
  <c r="BL13" i="6"/>
  <c r="FF13" i="6"/>
  <c r="BB24" i="6"/>
  <c r="EV24" i="6"/>
  <c r="BB27" i="6"/>
  <c r="EV27" i="6"/>
  <c r="BA17" i="6"/>
  <c r="EU17" i="6"/>
  <c r="BB19" i="6"/>
  <c r="EV19" i="6"/>
  <c r="BB18" i="6"/>
  <c r="EV18" i="6"/>
  <c r="BA16" i="6"/>
  <c r="EU16" i="6"/>
  <c r="BM58" i="6"/>
  <c r="FG58" i="6"/>
  <c r="GC72" i="6"/>
  <c r="CI72" i="6"/>
  <c r="BB28" i="6"/>
  <c r="EV28" i="6"/>
  <c r="BL10" i="6"/>
  <c r="FF10" i="6"/>
  <c r="BX53" i="6"/>
  <c r="FR53" i="6"/>
  <c r="GD64" i="6"/>
  <c r="CJ64" i="6"/>
  <c r="BL12" i="6"/>
  <c r="FF12" i="6"/>
  <c r="BA13" i="6"/>
  <c r="EU13" i="6"/>
  <c r="BL51" i="6"/>
  <c r="FF51" i="6"/>
  <c r="BA11" i="6"/>
  <c r="EU11" i="6"/>
  <c r="BB22" i="6"/>
  <c r="EV22" i="6"/>
  <c r="GC77" i="6"/>
  <c r="CI77" i="6"/>
  <c r="BB23" i="6"/>
  <c r="EV23" i="6"/>
  <c r="GC70" i="6"/>
  <c r="CI70" i="6"/>
  <c r="BA15" i="6"/>
  <c r="EU15" i="6"/>
  <c r="BL6" i="6"/>
  <c r="FF6" i="6"/>
  <c r="BB21" i="6"/>
  <c r="EV21" i="6"/>
  <c r="BL11" i="6"/>
  <c r="FF11" i="6"/>
  <c r="BX63" i="6"/>
  <c r="FR63" i="6"/>
  <c r="GC78" i="6"/>
  <c r="CI78" i="6"/>
  <c r="BB14" i="6"/>
  <c r="EV14" i="6"/>
  <c r="BA8" i="6"/>
  <c r="EU8" i="6"/>
  <c r="BA6" i="6"/>
  <c r="EU6" i="6"/>
  <c r="BL8" i="6"/>
  <c r="FF8" i="6"/>
  <c r="BL52" i="6"/>
  <c r="FF52" i="6"/>
  <c r="FB5" i="6"/>
  <c r="FM5" i="6"/>
  <c r="FY5" i="6" s="1"/>
  <c r="GK5" i="6" s="1"/>
  <c r="GW5" i="6" s="1"/>
  <c r="HI5" i="6" s="1"/>
  <c r="HU5" i="6" s="1"/>
  <c r="IG5" i="6" s="1"/>
  <c r="IS5" i="6" s="1"/>
  <c r="AD13" i="6"/>
  <c r="AP13" i="6" s="1"/>
  <c r="AO57" i="6"/>
  <c r="BA57" i="6" s="1"/>
  <c r="AD9" i="6"/>
  <c r="AP9" i="6" s="1"/>
  <c r="AO59" i="6"/>
  <c r="BA59" i="6" s="1"/>
  <c r="AD17" i="6"/>
  <c r="AP17" i="6" s="1"/>
  <c r="AD12" i="6"/>
  <c r="AP12" i="6" s="1"/>
  <c r="AO51" i="6"/>
  <c r="AO56" i="6"/>
  <c r="BA56" i="6" s="1"/>
  <c r="AO50" i="6"/>
  <c r="AO54" i="6"/>
  <c r="BA54" i="6" s="1"/>
  <c r="AD6" i="6"/>
  <c r="AE6" i="6" s="1"/>
  <c r="AQ6" i="6" s="1"/>
  <c r="AO53" i="6"/>
  <c r="AD10" i="6"/>
  <c r="AP10" i="6" s="1"/>
  <c r="EV10" i="6" s="1"/>
  <c r="AO60" i="6"/>
  <c r="BA60" i="6" s="1"/>
  <c r="AO52" i="6"/>
  <c r="AO55" i="6"/>
  <c r="BA55" i="6" s="1"/>
  <c r="BA5" i="6"/>
  <c r="BA64" i="6" s="1"/>
  <c r="AD7" i="6"/>
  <c r="AP7" i="6" s="1"/>
  <c r="AD15" i="6"/>
  <c r="AP15" i="6" s="1"/>
  <c r="AD11" i="6"/>
  <c r="AP11" i="6" s="1"/>
  <c r="AD16" i="6"/>
  <c r="AP16" i="6" s="1"/>
  <c r="AD8" i="6"/>
  <c r="AP8" i="6" s="1"/>
  <c r="BW69" i="6"/>
  <c r="BB5" i="6"/>
  <c r="AP58" i="6"/>
  <c r="AP61" i="6"/>
  <c r="BB61" i="6" s="1"/>
  <c r="BW52" i="6"/>
  <c r="BW74" i="6"/>
  <c r="BW67" i="6"/>
  <c r="BW71" i="6"/>
  <c r="BK7" i="6"/>
  <c r="FQ7" i="6" s="1"/>
  <c r="BW51" i="6"/>
  <c r="BW75" i="6"/>
  <c r="BW66" i="6"/>
  <c r="BW50" i="6"/>
  <c r="BW68" i="6"/>
  <c r="BK8" i="6"/>
  <c r="FQ8" i="6" s="1"/>
  <c r="BW76" i="6"/>
  <c r="BW151" i="6"/>
  <c r="CI151" i="6" s="1"/>
  <c r="CI5" i="6"/>
  <c r="BW152" i="6"/>
  <c r="CI152" i="6" s="1"/>
  <c r="BK9" i="6"/>
  <c r="FQ9" i="6" s="1"/>
  <c r="BK6" i="6"/>
  <c r="FQ6" i="6" s="1"/>
  <c r="AQ5" i="6"/>
  <c r="AE24" i="6"/>
  <c r="AQ24" i="6" s="1"/>
  <c r="AE21" i="6"/>
  <c r="AQ21" i="6" s="1"/>
  <c r="AE28" i="6"/>
  <c r="AQ28" i="6" s="1"/>
  <c r="AE18" i="6"/>
  <c r="AQ18" i="6" s="1"/>
  <c r="AE26" i="6"/>
  <c r="AQ26" i="6" s="1"/>
  <c r="AE20" i="6"/>
  <c r="AQ20" i="6" s="1"/>
  <c r="AE14" i="6"/>
  <c r="AQ14" i="6" s="1"/>
  <c r="AE32" i="6"/>
  <c r="AQ32" i="6" s="1"/>
  <c r="AE22" i="6"/>
  <c r="AQ22" i="6" s="1"/>
  <c r="AE30" i="6"/>
  <c r="AQ30" i="6" s="1"/>
  <c r="AE23" i="6"/>
  <c r="AQ23" i="6" s="1"/>
  <c r="AE27" i="6"/>
  <c r="AQ27" i="6" s="1"/>
  <c r="AE29" i="6"/>
  <c r="AQ29" i="6" s="1"/>
  <c r="AE25" i="6"/>
  <c r="AQ25" i="6" s="1"/>
  <c r="AE31" i="6"/>
  <c r="AQ31" i="6" s="1"/>
  <c r="AE19" i="6"/>
  <c r="AQ19" i="6" s="1"/>
  <c r="BL83" i="6"/>
  <c r="BX83" i="6" s="1"/>
  <c r="BL92" i="6"/>
  <c r="BX92" i="6" s="1"/>
  <c r="BL80" i="6"/>
  <c r="BX80" i="6" s="1"/>
  <c r="BL95" i="6"/>
  <c r="BX95" i="6" s="1"/>
  <c r="BL67" i="6"/>
  <c r="BX5" i="6"/>
  <c r="BL84" i="6"/>
  <c r="BX84" i="6" s="1"/>
  <c r="BL96" i="6"/>
  <c r="BX96" i="6" s="1"/>
  <c r="BL73" i="6"/>
  <c r="BL99" i="6"/>
  <c r="BX99" i="6" s="1"/>
  <c r="BL74" i="6"/>
  <c r="BL91" i="6"/>
  <c r="BX91" i="6" s="1"/>
  <c r="BL82" i="6"/>
  <c r="BX82" i="6" s="1"/>
  <c r="BL71" i="6"/>
  <c r="BL88" i="6"/>
  <c r="BX88" i="6" s="1"/>
  <c r="BL75" i="6"/>
  <c r="BL90" i="6"/>
  <c r="BX90" i="6" s="1"/>
  <c r="BL94" i="6"/>
  <c r="BX94" i="6" s="1"/>
  <c r="BL76" i="6"/>
  <c r="BL66" i="6"/>
  <c r="BL98" i="6"/>
  <c r="BX98" i="6" s="1"/>
  <c r="BL85" i="6"/>
  <c r="BX85" i="6" s="1"/>
  <c r="BL69" i="6"/>
  <c r="BL70" i="6"/>
  <c r="FR70" i="6" s="1"/>
  <c r="BL81" i="6"/>
  <c r="BX81" i="6" s="1"/>
  <c r="BL89" i="6"/>
  <c r="BX89" i="6" s="1"/>
  <c r="BL87" i="6"/>
  <c r="BX87" i="6" s="1"/>
  <c r="BL77" i="6"/>
  <c r="FR77" i="6" s="1"/>
  <c r="BL93" i="6"/>
  <c r="BX93" i="6" s="1"/>
  <c r="BL97" i="6"/>
  <c r="BX97" i="6" s="1"/>
  <c r="BL86" i="6"/>
  <c r="BX86" i="6" s="1"/>
  <c r="BL68" i="6"/>
  <c r="BL72" i="6"/>
  <c r="FR72" i="6" s="1"/>
  <c r="BL79" i="6"/>
  <c r="BX79" i="6" s="1"/>
  <c r="BL78" i="6"/>
  <c r="FR78" i="6" s="1"/>
  <c r="BK10" i="6"/>
  <c r="FQ10" i="6" s="1"/>
  <c r="BW73" i="6"/>
  <c r="U5" i="6"/>
  <c r="AF5" i="6"/>
  <c r="P10" i="8"/>
  <c r="Q10" i="8" s="1"/>
  <c r="P21" i="8"/>
  <c r="Q21" i="8" s="1"/>
  <c r="P152" i="8"/>
  <c r="Q152" i="8" s="1"/>
  <c r="P67" i="8"/>
  <c r="Q67" i="8" s="1"/>
  <c r="BJ97" i="8"/>
  <c r="BJ99" i="8"/>
  <c r="BJ84" i="8"/>
  <c r="BJ98" i="8"/>
  <c r="BJ87" i="8"/>
  <c r="BJ88" i="8"/>
  <c r="BV5" i="8"/>
  <c r="BJ86" i="8"/>
  <c r="BJ81" i="8"/>
  <c r="BJ79" i="8"/>
  <c r="BJ96" i="8"/>
  <c r="BJ85" i="8"/>
  <c r="BJ82" i="8"/>
  <c r="BJ95" i="8"/>
  <c r="BJ91" i="8"/>
  <c r="BJ90" i="8"/>
  <c r="BJ94" i="8"/>
  <c r="BJ83" i="8"/>
  <c r="BJ92" i="8"/>
  <c r="BJ93" i="8"/>
  <c r="BJ80" i="8"/>
  <c r="BJ89" i="8"/>
  <c r="P88" i="8"/>
  <c r="Q88" i="8" s="1"/>
  <c r="BI70" i="8"/>
  <c r="BJ70" i="8" s="1"/>
  <c r="GB70" i="8" s="1"/>
  <c r="BI69" i="8"/>
  <c r="BJ69" i="8" s="1"/>
  <c r="GB69" i="8" s="1"/>
  <c r="BI66" i="8"/>
  <c r="BI74" i="8"/>
  <c r="BI73" i="8"/>
  <c r="BI67" i="8"/>
  <c r="BJ67" i="8" s="1"/>
  <c r="GB67" i="8" s="1"/>
  <c r="BU5" i="8"/>
  <c r="BI68" i="8"/>
  <c r="BI75" i="8"/>
  <c r="BJ75" i="8" s="1"/>
  <c r="GB75" i="8" s="1"/>
  <c r="BI77" i="8"/>
  <c r="BJ77" i="8" s="1"/>
  <c r="GB77" i="8" s="1"/>
  <c r="BI78" i="8"/>
  <c r="BJ78" i="8" s="1"/>
  <c r="GB78" i="8" s="1"/>
  <c r="BI72" i="8"/>
  <c r="BJ72" i="8" s="1"/>
  <c r="GB72" i="8" s="1"/>
  <c r="BI76" i="8"/>
  <c r="BJ76" i="8" s="1"/>
  <c r="GB76" i="8" s="1"/>
  <c r="BI71" i="8"/>
  <c r="BJ71" i="8" s="1"/>
  <c r="GB71" i="8" s="1"/>
  <c r="AM58" i="8"/>
  <c r="AM59" i="8"/>
  <c r="AY5" i="8"/>
  <c r="AM50" i="8"/>
  <c r="FE50" i="8" s="1"/>
  <c r="AM51" i="8"/>
  <c r="FE51" i="8" s="1"/>
  <c r="AM55" i="8"/>
  <c r="AM56" i="8"/>
  <c r="AM52" i="8"/>
  <c r="FE52" i="8" s="1"/>
  <c r="AM57" i="8"/>
  <c r="AM53" i="8"/>
  <c r="FE53" i="8" s="1"/>
  <c r="AM60" i="8"/>
  <c r="AM54" i="8"/>
  <c r="Q146" i="8"/>
  <c r="Q148" i="8"/>
  <c r="Q145" i="8"/>
  <c r="Q147" i="8"/>
  <c r="Q136" i="8"/>
  <c r="Q134" i="8"/>
  <c r="Q132" i="8"/>
  <c r="Q139" i="8"/>
  <c r="Q128" i="8"/>
  <c r="Q144" i="8"/>
  <c r="Q130" i="8"/>
  <c r="Q123" i="8"/>
  <c r="Q140" i="8"/>
  <c r="Q124" i="8"/>
  <c r="Q114" i="8"/>
  <c r="Q112" i="8"/>
  <c r="Q110" i="8"/>
  <c r="Q109" i="8"/>
  <c r="Q95" i="8"/>
  <c r="Q111" i="8"/>
  <c r="Q113" i="8"/>
  <c r="Q107" i="8"/>
  <c r="Q94" i="8"/>
  <c r="Q73" i="8"/>
  <c r="Q83" i="8"/>
  <c r="Q82" i="8"/>
  <c r="Q76" i="8"/>
  <c r="Q72" i="8"/>
  <c r="Q55" i="8"/>
  <c r="Q50" i="8"/>
  <c r="Q69" i="8"/>
  <c r="Q62" i="8"/>
  <c r="Q33" i="8"/>
  <c r="Q75" i="8"/>
  <c r="Q40" i="8"/>
  <c r="Q29" i="8"/>
  <c r="AC5" i="8"/>
  <c r="Q61" i="8"/>
  <c r="Q49" i="8"/>
  <c r="Q6" i="8"/>
  <c r="Q41" i="8"/>
  <c r="Q19" i="8"/>
  <c r="Q13" i="8"/>
  <c r="Q53" i="8"/>
  <c r="Q31" i="8"/>
  <c r="R5" i="8"/>
  <c r="Q90" i="8"/>
  <c r="Q18" i="8"/>
  <c r="Q30" i="8"/>
  <c r="Q14" i="8"/>
  <c r="Q25" i="8"/>
  <c r="Q81" i="8"/>
  <c r="Q39" i="8"/>
  <c r="Q8" i="8"/>
  <c r="Q9" i="8"/>
  <c r="Q32" i="8"/>
  <c r="Q74" i="8"/>
  <c r="Q27" i="8"/>
  <c r="Q34" i="8"/>
  <c r="Q22" i="8"/>
  <c r="Q56" i="8"/>
  <c r="Q65" i="8"/>
  <c r="Q86" i="8"/>
  <c r="Q92" i="8"/>
  <c r="Q37" i="8"/>
  <c r="Q52" i="8"/>
  <c r="Q7" i="8"/>
  <c r="Q11" i="8"/>
  <c r="Q36" i="8"/>
  <c r="Q12" i="8"/>
  <c r="Q68" i="8"/>
  <c r="Q16" i="8"/>
  <c r="Q47" i="8"/>
  <c r="Q23" i="8"/>
  <c r="Q60" i="8"/>
  <c r="Q46" i="8"/>
  <c r="Q89" i="8"/>
  <c r="Q99" i="8"/>
  <c r="Q38" i="8"/>
  <c r="Q24" i="8"/>
  <c r="Q26" i="8"/>
  <c r="Q77" i="8"/>
  <c r="Q51" i="8"/>
  <c r="Q45" i="8"/>
  <c r="Q48" i="8"/>
  <c r="Q54" i="8"/>
  <c r="Q87" i="8"/>
  <c r="Q70" i="8"/>
  <c r="Q100" i="8"/>
  <c r="Q15" i="8"/>
  <c r="Q35" i="8"/>
  <c r="Q44" i="8"/>
  <c r="Q64" i="8"/>
  <c r="Q80" i="8"/>
  <c r="Q104" i="8"/>
  <c r="Q78" i="8"/>
  <c r="Q91" i="8"/>
  <c r="Q101" i="8"/>
  <c r="Q102" i="8"/>
  <c r="Q122" i="8"/>
  <c r="Q138" i="8"/>
  <c r="Q85" i="8"/>
  <c r="Q79" i="8"/>
  <c r="Q106" i="8"/>
  <c r="Q84" i="8"/>
  <c r="Q115" i="8"/>
  <c r="Q117" i="8"/>
  <c r="Q20" i="8"/>
  <c r="Q42" i="8"/>
  <c r="Q57" i="8"/>
  <c r="Q58" i="8"/>
  <c r="Q63" i="8"/>
  <c r="Q66" i="8"/>
  <c r="Q105" i="8"/>
  <c r="Q103" i="8"/>
  <c r="Q96" i="8"/>
  <c r="Q125" i="8"/>
  <c r="Q108" i="8"/>
  <c r="Q116" i="8"/>
  <c r="Q118" i="8"/>
  <c r="Q120" i="8"/>
  <c r="Q135" i="8"/>
  <c r="Q154" i="8"/>
  <c r="Q153" i="8"/>
  <c r="Q59" i="8"/>
  <c r="Q150" i="8"/>
  <c r="Q137" i="8"/>
  <c r="Q43" i="8"/>
  <c r="Q71" i="8"/>
  <c r="Q97" i="8"/>
  <c r="Q129" i="8"/>
  <c r="Q17" i="8"/>
  <c r="Q121" i="8"/>
  <c r="Q126" i="8"/>
  <c r="Q151" i="8"/>
  <c r="Q28" i="8"/>
  <c r="Q119" i="8"/>
  <c r="Q133" i="8"/>
  <c r="Q149" i="8"/>
  <c r="Q93" i="8"/>
  <c r="Q98" i="8"/>
  <c r="Q127" i="8"/>
  <c r="Q143" i="8"/>
  <c r="Q141" i="8"/>
  <c r="Q131" i="8"/>
  <c r="Q142" i="8"/>
  <c r="AB10" i="8"/>
  <c r="AN5" i="8"/>
  <c r="AB15" i="8"/>
  <c r="AB17" i="8"/>
  <c r="AB12" i="8"/>
  <c r="AB6" i="8"/>
  <c r="AB29" i="8"/>
  <c r="AB22" i="8"/>
  <c r="AB20" i="8"/>
  <c r="AB9" i="8"/>
  <c r="AB7" i="8"/>
  <c r="AB13" i="8"/>
  <c r="AB25" i="8"/>
  <c r="AB27" i="8"/>
  <c r="AB28" i="8"/>
  <c r="AB16" i="8"/>
  <c r="AB19" i="8"/>
  <c r="AB11" i="8"/>
  <c r="AB21" i="8"/>
  <c r="AB8" i="8"/>
  <c r="AB23" i="8"/>
  <c r="AB24" i="8"/>
  <c r="AB26" i="8"/>
  <c r="AB14" i="8"/>
  <c r="AB18" i="8"/>
  <c r="J4" i="2"/>
  <c r="J4" i="10"/>
  <c r="I3" i="11"/>
  <c r="BX71" i="6" l="1"/>
  <c r="FR71" i="6"/>
  <c r="BM8" i="6"/>
  <c r="FG8" i="6"/>
  <c r="BX6" i="6"/>
  <c r="FR6" i="6"/>
  <c r="GC73" i="6"/>
  <c r="CI73" i="6"/>
  <c r="CU152" i="6"/>
  <c r="GO152" i="6"/>
  <c r="BB13" i="6"/>
  <c r="EV13" i="6"/>
  <c r="BM13" i="6"/>
  <c r="FG13" i="6"/>
  <c r="BN24" i="6"/>
  <c r="FH24" i="6"/>
  <c r="BM7" i="6"/>
  <c r="FG7" i="6"/>
  <c r="BY14" i="6"/>
  <c r="FS14" i="6"/>
  <c r="BN26" i="6"/>
  <c r="FH26" i="6"/>
  <c r="BX66" i="6"/>
  <c r="FR66" i="6"/>
  <c r="GD91" i="6"/>
  <c r="CJ91" i="6"/>
  <c r="GD95" i="6"/>
  <c r="CJ95" i="6"/>
  <c r="BC27" i="6"/>
  <c r="EW27" i="6"/>
  <c r="BC18" i="6"/>
  <c r="EW18" i="6"/>
  <c r="GC51" i="6"/>
  <c r="CI51" i="6"/>
  <c r="BM55" i="6"/>
  <c r="FG55" i="6"/>
  <c r="BM56" i="6"/>
  <c r="FG56" i="6"/>
  <c r="BX52" i="6"/>
  <c r="FR52" i="6"/>
  <c r="BN14" i="6"/>
  <c r="FH14" i="6"/>
  <c r="BM15" i="6"/>
  <c r="FG15" i="6"/>
  <c r="BX10" i="6"/>
  <c r="FR10" i="6"/>
  <c r="BY58" i="6"/>
  <c r="FS58" i="6"/>
  <c r="BB7" i="6"/>
  <c r="EV7" i="6"/>
  <c r="BM54" i="6"/>
  <c r="FG54" i="6"/>
  <c r="GD93" i="6"/>
  <c r="CJ93" i="6"/>
  <c r="BC26" i="6"/>
  <c r="EW26" i="6"/>
  <c r="GC75" i="6"/>
  <c r="CI75" i="6"/>
  <c r="BX76" i="6"/>
  <c r="FR76" i="6"/>
  <c r="BC23" i="6"/>
  <c r="EW23" i="6"/>
  <c r="BA52" i="6"/>
  <c r="FG52" i="6" s="1"/>
  <c r="EU52" i="6"/>
  <c r="GD79" i="6"/>
  <c r="CJ79" i="6"/>
  <c r="GD94" i="6"/>
  <c r="CJ94" i="6"/>
  <c r="GD99" i="6"/>
  <c r="CJ99" i="6"/>
  <c r="GD92" i="6"/>
  <c r="CJ92" i="6"/>
  <c r="BC30" i="6"/>
  <c r="EW30" i="6"/>
  <c r="BC21" i="6"/>
  <c r="EW21" i="6"/>
  <c r="GC76" i="6"/>
  <c r="CI76" i="6"/>
  <c r="GC71" i="6"/>
  <c r="CI71" i="6"/>
  <c r="BB8" i="6"/>
  <c r="EV8" i="6"/>
  <c r="BM60" i="6"/>
  <c r="FG60" i="6"/>
  <c r="BB12" i="6"/>
  <c r="EV12" i="6"/>
  <c r="BX8" i="6"/>
  <c r="FR8" i="6"/>
  <c r="BX12" i="6"/>
  <c r="FR12" i="6"/>
  <c r="BN28" i="6"/>
  <c r="FH28" i="6"/>
  <c r="BM16" i="6"/>
  <c r="FG16" i="6"/>
  <c r="BM17" i="6"/>
  <c r="FG17" i="6"/>
  <c r="BC25" i="6"/>
  <c r="EW25" i="6"/>
  <c r="GD53" i="6"/>
  <c r="CJ53" i="6"/>
  <c r="BX67" i="6"/>
  <c r="FR67" i="6"/>
  <c r="BB58" i="6"/>
  <c r="EV58" i="6"/>
  <c r="CU151" i="6"/>
  <c r="GO151" i="6"/>
  <c r="CU70" i="6"/>
  <c r="GO70" i="6"/>
  <c r="BX13" i="6"/>
  <c r="FR13" i="6"/>
  <c r="BM9" i="6"/>
  <c r="FG9" i="6"/>
  <c r="GD81" i="6"/>
  <c r="CJ81" i="6"/>
  <c r="GD90" i="6"/>
  <c r="CJ90" i="6"/>
  <c r="BX73" i="6"/>
  <c r="FR73" i="6"/>
  <c r="GD83" i="6"/>
  <c r="CJ83" i="6"/>
  <c r="BC22" i="6"/>
  <c r="EW22" i="6"/>
  <c r="BC24" i="6"/>
  <c r="EW24" i="6"/>
  <c r="GC67" i="6"/>
  <c r="CI67" i="6"/>
  <c r="BB16" i="6"/>
  <c r="EV16" i="6"/>
  <c r="BB17" i="6"/>
  <c r="EV17" i="6"/>
  <c r="CU78" i="6"/>
  <c r="GO78" i="6"/>
  <c r="BN21" i="6"/>
  <c r="FH21" i="6"/>
  <c r="BM11" i="6"/>
  <c r="FG11" i="6"/>
  <c r="GP64" i="6"/>
  <c r="CV64" i="6"/>
  <c r="BX50" i="6"/>
  <c r="FR50" i="6"/>
  <c r="BN20" i="6"/>
  <c r="FH20" i="6"/>
  <c r="BN25" i="6"/>
  <c r="FH25" i="6"/>
  <c r="GD85" i="6"/>
  <c r="CJ85" i="6"/>
  <c r="BC20" i="6"/>
  <c r="EW20" i="6"/>
  <c r="GC66" i="6"/>
  <c r="CI66" i="6"/>
  <c r="GD63" i="6"/>
  <c r="CJ63" i="6"/>
  <c r="GD98" i="6"/>
  <c r="CJ98" i="6"/>
  <c r="BC29" i="6"/>
  <c r="EW29" i="6"/>
  <c r="BM64" i="6"/>
  <c r="FG64" i="6"/>
  <c r="AP50" i="6"/>
  <c r="EU50" i="6"/>
  <c r="GD87" i="6"/>
  <c r="CJ87" i="6"/>
  <c r="GD80" i="6"/>
  <c r="CJ80" i="6"/>
  <c r="GC69" i="6"/>
  <c r="CI69" i="6"/>
  <c r="BX11" i="6"/>
  <c r="FR11" i="6"/>
  <c r="BN22" i="6"/>
  <c r="FH22" i="6"/>
  <c r="BX7" i="6"/>
  <c r="FR7" i="6"/>
  <c r="GD89" i="6"/>
  <c r="CJ89" i="6"/>
  <c r="BX68" i="6"/>
  <c r="FR68" i="6"/>
  <c r="BX75" i="6"/>
  <c r="FR75" i="6"/>
  <c r="GD96" i="6"/>
  <c r="CJ96" i="6"/>
  <c r="BC19" i="6"/>
  <c r="EW19" i="6"/>
  <c r="BC32" i="6"/>
  <c r="EW32" i="6"/>
  <c r="GC68" i="6"/>
  <c r="CI68" i="6"/>
  <c r="GC74" i="6"/>
  <c r="CI74" i="6"/>
  <c r="BB11" i="6"/>
  <c r="EV11" i="6"/>
  <c r="BA53" i="6"/>
  <c r="EU53" i="6"/>
  <c r="BM59" i="6"/>
  <c r="FG59" i="6"/>
  <c r="BM6" i="6"/>
  <c r="FG6" i="6"/>
  <c r="BN23" i="6"/>
  <c r="FH23" i="6"/>
  <c r="CU72" i="6"/>
  <c r="GO72" i="6"/>
  <c r="BN18" i="6"/>
  <c r="FH18" i="6"/>
  <c r="BN27" i="6"/>
  <c r="FH27" i="6"/>
  <c r="GD97" i="6"/>
  <c r="CJ97" i="6"/>
  <c r="BN61" i="6"/>
  <c r="FH61" i="6"/>
  <c r="BM57" i="6"/>
  <c r="FG57" i="6"/>
  <c r="BN19" i="6"/>
  <c r="FH19" i="6"/>
  <c r="GD82" i="6"/>
  <c r="CJ82" i="6"/>
  <c r="BX74" i="6"/>
  <c r="FR74" i="6"/>
  <c r="BC28" i="6"/>
  <c r="EW28" i="6"/>
  <c r="BA51" i="6"/>
  <c r="FG51" i="6" s="1"/>
  <c r="EU51" i="6"/>
  <c r="BM10" i="6"/>
  <c r="FG10" i="6"/>
  <c r="GD86" i="6"/>
  <c r="CJ86" i="6"/>
  <c r="BX69" i="6"/>
  <c r="FR69" i="6"/>
  <c r="GD88" i="6"/>
  <c r="CJ88" i="6"/>
  <c r="GD84" i="6"/>
  <c r="CJ84" i="6"/>
  <c r="BC31" i="6"/>
  <c r="EW31" i="6"/>
  <c r="BC14" i="6"/>
  <c r="EW14" i="6"/>
  <c r="GC50" i="6"/>
  <c r="CI50" i="6"/>
  <c r="GC52" i="6"/>
  <c r="CI52" i="6"/>
  <c r="BB15" i="6"/>
  <c r="EV15" i="6"/>
  <c r="BC6" i="6"/>
  <c r="EW6" i="6"/>
  <c r="BB9" i="6"/>
  <c r="EV9" i="6"/>
  <c r="GO77" i="6"/>
  <c r="CU77" i="6"/>
  <c r="BX51" i="6"/>
  <c r="FR51" i="6"/>
  <c r="BX9" i="6"/>
  <c r="FR9" i="6"/>
  <c r="BN29" i="6"/>
  <c r="FH29" i="6"/>
  <c r="BM12" i="6"/>
  <c r="FG12" i="6"/>
  <c r="J35" i="2"/>
  <c r="J43" i="2"/>
  <c r="J36" i="2"/>
  <c r="J44" i="2"/>
  <c r="J37" i="2"/>
  <c r="J45" i="2"/>
  <c r="J38" i="2"/>
  <c r="J46" i="2"/>
  <c r="J12" i="2"/>
  <c r="J20" i="2"/>
  <c r="J28" i="2"/>
  <c r="J42" i="2"/>
  <c r="J9" i="2"/>
  <c r="J13" i="2"/>
  <c r="J21" i="2"/>
  <c r="J29" i="2"/>
  <c r="J39" i="2"/>
  <c r="J6" i="2"/>
  <c r="J14" i="2"/>
  <c r="J22" i="2"/>
  <c r="J30" i="2"/>
  <c r="J48" i="2"/>
  <c r="J15" i="2"/>
  <c r="J23" i="2"/>
  <c r="J31" i="2"/>
  <c r="J41" i="2"/>
  <c r="J8" i="2"/>
  <c r="J16" i="2"/>
  <c r="J24" i="2"/>
  <c r="J32" i="2"/>
  <c r="J5" i="2"/>
  <c r="J34" i="2"/>
  <c r="J17" i="2"/>
  <c r="J25" i="2"/>
  <c r="J33" i="2"/>
  <c r="J7" i="2"/>
  <c r="J19" i="2"/>
  <c r="J27" i="2"/>
  <c r="J10" i="2"/>
  <c r="J47" i="2"/>
  <c r="J18" i="2"/>
  <c r="J11" i="2"/>
  <c r="J40" i="2"/>
  <c r="J26" i="2"/>
  <c r="J10" i="10"/>
  <c r="J18" i="10"/>
  <c r="J17" i="11" s="1"/>
  <c r="J26" i="10"/>
  <c r="J25" i="11" s="1"/>
  <c r="J34" i="10"/>
  <c r="J33" i="11" s="1"/>
  <c r="J42" i="10"/>
  <c r="J41" i="11" s="1"/>
  <c r="J11" i="10"/>
  <c r="J10" i="11" s="1"/>
  <c r="J19" i="10"/>
  <c r="J18" i="11" s="1"/>
  <c r="J27" i="10"/>
  <c r="J26" i="11" s="1"/>
  <c r="J35" i="10"/>
  <c r="J34" i="11" s="1"/>
  <c r="J43" i="10"/>
  <c r="J12" i="10"/>
  <c r="J11" i="11" s="1"/>
  <c r="J20" i="10"/>
  <c r="J28" i="10"/>
  <c r="J27" i="11" s="1"/>
  <c r="J36" i="10"/>
  <c r="J35" i="11" s="1"/>
  <c r="J44" i="10"/>
  <c r="J43" i="11" s="1"/>
  <c r="J13" i="10"/>
  <c r="J12" i="11" s="1"/>
  <c r="J21" i="10"/>
  <c r="J29" i="10"/>
  <c r="J28" i="11" s="1"/>
  <c r="J37" i="10"/>
  <c r="J36" i="11" s="1"/>
  <c r="J45" i="10"/>
  <c r="J44" i="11" s="1"/>
  <c r="J6" i="10"/>
  <c r="J14" i="10"/>
  <c r="J13" i="11" s="1"/>
  <c r="J22" i="10"/>
  <c r="J21" i="11" s="1"/>
  <c r="J30" i="10"/>
  <c r="J29" i="11" s="1"/>
  <c r="J38" i="10"/>
  <c r="J46" i="10"/>
  <c r="J45" i="11" s="1"/>
  <c r="J8" i="10"/>
  <c r="J7" i="11" s="1"/>
  <c r="J16" i="10"/>
  <c r="J15" i="11" s="1"/>
  <c r="J24" i="10"/>
  <c r="J23" i="11" s="1"/>
  <c r="J32" i="10"/>
  <c r="J31" i="11" s="1"/>
  <c r="J40" i="10"/>
  <c r="J39" i="11" s="1"/>
  <c r="J48" i="10"/>
  <c r="J47" i="11" s="1"/>
  <c r="J17" i="10"/>
  <c r="J16" i="11" s="1"/>
  <c r="J7" i="10"/>
  <c r="J6" i="11" s="1"/>
  <c r="J39" i="10"/>
  <c r="J38" i="11" s="1"/>
  <c r="J25" i="10"/>
  <c r="J15" i="10"/>
  <c r="J33" i="10"/>
  <c r="J32" i="11" s="1"/>
  <c r="J47" i="10"/>
  <c r="J46" i="11" s="1"/>
  <c r="J9" i="10"/>
  <c r="J8" i="11" s="1"/>
  <c r="J41" i="10"/>
  <c r="J23" i="10"/>
  <c r="J22" i="11" s="1"/>
  <c r="J31" i="10"/>
  <c r="J30" i="11" s="1"/>
  <c r="J5" i="10"/>
  <c r="FN5" i="6"/>
  <c r="FZ5" i="6" s="1"/>
  <c r="GL5" i="6" s="1"/>
  <c r="GX5" i="6" s="1"/>
  <c r="HJ5" i="6" s="1"/>
  <c r="HV5" i="6" s="1"/>
  <c r="IH5" i="6" s="1"/>
  <c r="IT5" i="6" s="1"/>
  <c r="FC5" i="6"/>
  <c r="AE13" i="6"/>
  <c r="AQ13" i="6" s="1"/>
  <c r="AE7" i="6"/>
  <c r="AQ7" i="6" s="1"/>
  <c r="AP57" i="6"/>
  <c r="AP52" i="6"/>
  <c r="AE17" i="6"/>
  <c r="AQ17" i="6" s="1"/>
  <c r="AE9" i="6"/>
  <c r="AF9" i="6" s="1"/>
  <c r="AR9" i="6" s="1"/>
  <c r="BA63" i="6"/>
  <c r="AP51" i="6"/>
  <c r="BM5" i="6"/>
  <c r="BM111" i="6" s="1"/>
  <c r="BY111" i="6" s="1"/>
  <c r="AE12" i="6"/>
  <c r="AQ12" i="6" s="1"/>
  <c r="AE11" i="6"/>
  <c r="AQ11" i="6" s="1"/>
  <c r="AP59" i="6"/>
  <c r="AE8" i="6"/>
  <c r="AF8" i="6" s="1"/>
  <c r="AR8" i="6" s="1"/>
  <c r="AE10" i="6"/>
  <c r="AQ10" i="6" s="1"/>
  <c r="BA50" i="6"/>
  <c r="AP56" i="6"/>
  <c r="AE16" i="6"/>
  <c r="AQ16" i="6" s="1"/>
  <c r="AP55" i="6"/>
  <c r="AE15" i="6"/>
  <c r="AQ15" i="6" s="1"/>
  <c r="AP54" i="6"/>
  <c r="AP60" i="6"/>
  <c r="AP6" i="6"/>
  <c r="AP53" i="6"/>
  <c r="BX72" i="6"/>
  <c r="BX78" i="6"/>
  <c r="BW9" i="6"/>
  <c r="CU5" i="6"/>
  <c r="DG5" i="6" s="1"/>
  <c r="DS5" i="6" s="1"/>
  <c r="EE5" i="6" s="1"/>
  <c r="BW7" i="6"/>
  <c r="AF24" i="6"/>
  <c r="AR24" i="6" s="1"/>
  <c r="AR5" i="6"/>
  <c r="AF23" i="6"/>
  <c r="AR23" i="6" s="1"/>
  <c r="AF14" i="6"/>
  <c r="AR14" i="6" s="1"/>
  <c r="AF6" i="6"/>
  <c r="AF26" i="6"/>
  <c r="AR26" i="6" s="1"/>
  <c r="AF28" i="6"/>
  <c r="AR28" i="6" s="1"/>
  <c r="AF18" i="6"/>
  <c r="AR18" i="6" s="1"/>
  <c r="AF31" i="6"/>
  <c r="AR31" i="6" s="1"/>
  <c r="AF21" i="6"/>
  <c r="AR21" i="6" s="1"/>
  <c r="AF32" i="6"/>
  <c r="AR32" i="6" s="1"/>
  <c r="AF20" i="6"/>
  <c r="AR20" i="6" s="1"/>
  <c r="AF34" i="6"/>
  <c r="AR34" i="6" s="1"/>
  <c r="AF36" i="6"/>
  <c r="AR36" i="6" s="1"/>
  <c r="AF27" i="6"/>
  <c r="AR27" i="6" s="1"/>
  <c r="AF29" i="6"/>
  <c r="AR29" i="6" s="1"/>
  <c r="AF19" i="6"/>
  <c r="AR19" i="6" s="1"/>
  <c r="AF25" i="6"/>
  <c r="AR25" i="6" s="1"/>
  <c r="AF35" i="6"/>
  <c r="AR35" i="6" s="1"/>
  <c r="AF33" i="6"/>
  <c r="AR33" i="6" s="1"/>
  <c r="AF22" i="6"/>
  <c r="AR22" i="6" s="1"/>
  <c r="AF30" i="6"/>
  <c r="AR30" i="6" s="1"/>
  <c r="BW8" i="6"/>
  <c r="AG5" i="6"/>
  <c r="V5" i="6"/>
  <c r="BB10" i="6"/>
  <c r="FH10" i="6" s="1"/>
  <c r="BM83" i="6"/>
  <c r="BM117" i="6"/>
  <c r="BY117" i="6" s="1"/>
  <c r="BM103" i="6"/>
  <c r="BY103" i="6" s="1"/>
  <c r="BM113" i="6"/>
  <c r="BY113" i="6" s="1"/>
  <c r="BM85" i="6"/>
  <c r="BX70" i="6"/>
  <c r="BW6" i="6"/>
  <c r="BX77" i="6"/>
  <c r="BW10" i="6"/>
  <c r="BX153" i="6"/>
  <c r="CJ153" i="6" s="1"/>
  <c r="CJ5" i="6"/>
  <c r="BX151" i="6"/>
  <c r="BX152" i="6"/>
  <c r="AQ61" i="6"/>
  <c r="BC5" i="6"/>
  <c r="AQ58" i="6"/>
  <c r="BN5" i="6"/>
  <c r="BB64" i="6"/>
  <c r="R154" i="8"/>
  <c r="R151" i="8"/>
  <c r="R149" i="8"/>
  <c r="R144" i="8"/>
  <c r="R145" i="8"/>
  <c r="R140" i="8"/>
  <c r="R147" i="8"/>
  <c r="R136" i="8"/>
  <c r="R134" i="8"/>
  <c r="R132" i="8"/>
  <c r="R139" i="8"/>
  <c r="R130" i="8"/>
  <c r="R127" i="8"/>
  <c r="R115" i="8"/>
  <c r="R123" i="8"/>
  <c r="R114" i="8"/>
  <c r="R112" i="8"/>
  <c r="R110" i="8"/>
  <c r="R109" i="8"/>
  <c r="R95" i="8"/>
  <c r="R111" i="8"/>
  <c r="R113" i="8"/>
  <c r="R94" i="8"/>
  <c r="R73" i="8"/>
  <c r="R84" i="8"/>
  <c r="R80" i="8"/>
  <c r="R83" i="8"/>
  <c r="R107" i="8"/>
  <c r="R96" i="8"/>
  <c r="R82" i="8"/>
  <c r="R55" i="8"/>
  <c r="R50" i="8"/>
  <c r="R65" i="8"/>
  <c r="R63" i="8"/>
  <c r="R56" i="8"/>
  <c r="R48" i="8"/>
  <c r="R45" i="8"/>
  <c r="R78" i="8"/>
  <c r="R69" i="8"/>
  <c r="R76" i="8"/>
  <c r="R72" i="8"/>
  <c r="R62" i="8"/>
  <c r="R33" i="8"/>
  <c r="R54" i="8"/>
  <c r="R46" i="8"/>
  <c r="R20" i="8"/>
  <c r="R9" i="8"/>
  <c r="AD5" i="8"/>
  <c r="R61" i="8"/>
  <c r="R41" i="8"/>
  <c r="R27" i="8"/>
  <c r="R19" i="8"/>
  <c r="R13" i="8"/>
  <c r="R12" i="8"/>
  <c r="R53" i="8"/>
  <c r="R22" i="8"/>
  <c r="R32" i="8"/>
  <c r="R17" i="8"/>
  <c r="S5" i="8"/>
  <c r="R10" i="8"/>
  <c r="R6" i="8"/>
  <c r="R15" i="8"/>
  <c r="R40" i="8"/>
  <c r="R18" i="8"/>
  <c r="R37" i="8"/>
  <c r="R52" i="8"/>
  <c r="R30" i="8"/>
  <c r="R14" i="8"/>
  <c r="R26" i="8"/>
  <c r="R28" i="8"/>
  <c r="R8" i="8"/>
  <c r="R29" i="8"/>
  <c r="R59" i="8"/>
  <c r="R74" i="8"/>
  <c r="R43" i="8"/>
  <c r="R34" i="8"/>
  <c r="R81" i="8"/>
  <c r="R71" i="8"/>
  <c r="R86" i="8"/>
  <c r="R92" i="8"/>
  <c r="R38" i="8"/>
  <c r="R11" i="8"/>
  <c r="R47" i="8"/>
  <c r="R36" i="8"/>
  <c r="R77" i="8"/>
  <c r="R7" i="8"/>
  <c r="R16" i="8"/>
  <c r="R31" i="8"/>
  <c r="R23" i="8"/>
  <c r="R68" i="8"/>
  <c r="R64" i="8"/>
  <c r="R99" i="8"/>
  <c r="R66" i="8"/>
  <c r="R100" i="8"/>
  <c r="R75" i="8"/>
  <c r="R79" i="8"/>
  <c r="R104" i="8"/>
  <c r="R91" i="8"/>
  <c r="R101" i="8"/>
  <c r="R102" i="8"/>
  <c r="R25" i="8"/>
  <c r="R60" i="8"/>
  <c r="R49" i="8"/>
  <c r="R70" i="8"/>
  <c r="R106" i="8"/>
  <c r="R117" i="8"/>
  <c r="R122" i="8"/>
  <c r="R24" i="8"/>
  <c r="R85" i="8"/>
  <c r="R21" i="8"/>
  <c r="R39" i="8"/>
  <c r="R35" i="8"/>
  <c r="R44" i="8"/>
  <c r="R42" i="8"/>
  <c r="R105" i="8"/>
  <c r="R103" i="8"/>
  <c r="R108" i="8"/>
  <c r="R89" i="8"/>
  <c r="R126" i="8"/>
  <c r="R135" i="8"/>
  <c r="R150" i="8"/>
  <c r="R98" i="8"/>
  <c r="R125" i="8"/>
  <c r="R87" i="8"/>
  <c r="R120" i="8"/>
  <c r="R118" i="8"/>
  <c r="R124" i="8"/>
  <c r="R119" i="8"/>
  <c r="R138" i="8"/>
  <c r="R148" i="8"/>
  <c r="R67" i="8"/>
  <c r="R116" i="8"/>
  <c r="R121" i="8"/>
  <c r="R128" i="8"/>
  <c r="R129" i="8"/>
  <c r="R133" i="8"/>
  <c r="R142" i="8"/>
  <c r="R143" i="8"/>
  <c r="R97" i="8"/>
  <c r="R93" i="8"/>
  <c r="R153" i="8"/>
  <c r="R57" i="8"/>
  <c r="R88" i="8"/>
  <c r="R131" i="8"/>
  <c r="R137" i="8"/>
  <c r="R51" i="8"/>
  <c r="R58" i="8"/>
  <c r="R90" i="8"/>
  <c r="R141" i="8"/>
  <c r="R152" i="8"/>
  <c r="R146" i="8"/>
  <c r="BJ73" i="8"/>
  <c r="GB73" i="8" s="1"/>
  <c r="AC29" i="8"/>
  <c r="AC9" i="8"/>
  <c r="AO5" i="8"/>
  <c r="AC27" i="8"/>
  <c r="AC20" i="8"/>
  <c r="AC23" i="8"/>
  <c r="AC12" i="8"/>
  <c r="AC19" i="8"/>
  <c r="AC11" i="8"/>
  <c r="AC32" i="8"/>
  <c r="AC28" i="8"/>
  <c r="AC16" i="8"/>
  <c r="AC15" i="8"/>
  <c r="AC21" i="8"/>
  <c r="AC17" i="8"/>
  <c r="AC22" i="8"/>
  <c r="AC26" i="8"/>
  <c r="AC18" i="8"/>
  <c r="AC14" i="8"/>
  <c r="AC7" i="8"/>
  <c r="AC6" i="8"/>
  <c r="AC30" i="8"/>
  <c r="AC10" i="8"/>
  <c r="AC31" i="8"/>
  <c r="AC13" i="8"/>
  <c r="AC8" i="8"/>
  <c r="AC25" i="8"/>
  <c r="AC24" i="8"/>
  <c r="AY63" i="8"/>
  <c r="FQ63" i="8" s="1"/>
  <c r="BK5" i="8"/>
  <c r="AY64" i="8"/>
  <c r="FQ64" i="8" s="1"/>
  <c r="BU151" i="8"/>
  <c r="BV151" i="8" s="1"/>
  <c r="GN151" i="8" s="1"/>
  <c r="BU152" i="8"/>
  <c r="BV152" i="8" s="1"/>
  <c r="GN152" i="8" s="1"/>
  <c r="CG5" i="8"/>
  <c r="CS5" i="8" s="1"/>
  <c r="DE5" i="8" s="1"/>
  <c r="DQ5" i="8" s="1"/>
  <c r="EC5" i="8" s="1"/>
  <c r="EO5" i="8" s="1"/>
  <c r="BJ66" i="8"/>
  <c r="GB66" i="8" s="1"/>
  <c r="AZ5" i="8"/>
  <c r="AN58" i="8"/>
  <c r="FF58" i="8" s="1"/>
  <c r="AN52" i="8"/>
  <c r="FF52" i="8" s="1"/>
  <c r="AN56" i="8"/>
  <c r="FF56" i="8" s="1"/>
  <c r="AN57" i="8"/>
  <c r="FF57" i="8" s="1"/>
  <c r="AN51" i="8"/>
  <c r="FF51" i="8" s="1"/>
  <c r="AN53" i="8"/>
  <c r="FF53" i="8" s="1"/>
  <c r="AN61" i="8"/>
  <c r="AN60" i="8"/>
  <c r="FF60" i="8" s="1"/>
  <c r="AN55" i="8"/>
  <c r="FF55" i="8" s="1"/>
  <c r="AN54" i="8"/>
  <c r="FF54" i="8" s="1"/>
  <c r="AN59" i="8"/>
  <c r="FF59" i="8" s="1"/>
  <c r="AN50" i="8"/>
  <c r="FF50" i="8" s="1"/>
  <c r="BJ68" i="8"/>
  <c r="GB68" i="8" s="1"/>
  <c r="CH5" i="8"/>
  <c r="CT5" i="8" s="1"/>
  <c r="DF5" i="8" s="1"/>
  <c r="DR5" i="8" s="1"/>
  <c r="ED5" i="8" s="1"/>
  <c r="EP5" i="8" s="1"/>
  <c r="BV153" i="8"/>
  <c r="BJ74" i="8"/>
  <c r="GB74" i="8" s="1"/>
  <c r="K4" i="2"/>
  <c r="K4" i="10"/>
  <c r="J3" i="11"/>
  <c r="J14" i="11" l="1"/>
  <c r="J5" i="11"/>
  <c r="J4" i="11"/>
  <c r="J24" i="11"/>
  <c r="J19" i="11"/>
  <c r="J42" i="11"/>
  <c r="J40" i="11"/>
  <c r="J37" i="11"/>
  <c r="J20" i="11"/>
  <c r="J9" i="11"/>
  <c r="BC58" i="6"/>
  <c r="EW58" i="6"/>
  <c r="GD77" i="6"/>
  <c r="CJ77" i="6"/>
  <c r="BB51" i="6"/>
  <c r="EV51" i="6"/>
  <c r="GD11" i="6"/>
  <c r="CJ11" i="6"/>
  <c r="BO22" i="6"/>
  <c r="FI22" i="6"/>
  <c r="GD8" i="6"/>
  <c r="CJ8" i="6"/>
  <c r="BO26" i="6"/>
  <c r="FI26" i="6"/>
  <c r="GD52" i="6"/>
  <c r="CJ52" i="6"/>
  <c r="BY7" i="6"/>
  <c r="FS7" i="6"/>
  <c r="BD21" i="6"/>
  <c r="EX21" i="6"/>
  <c r="BB50" i="6"/>
  <c r="EV50" i="6"/>
  <c r="BY16" i="6"/>
  <c r="FS16" i="6"/>
  <c r="GP99" i="6"/>
  <c r="CV99" i="6"/>
  <c r="GP93" i="6"/>
  <c r="CV93" i="6"/>
  <c r="BD19" i="6"/>
  <c r="EX19" i="6"/>
  <c r="BD24" i="6"/>
  <c r="EX24" i="6"/>
  <c r="BB6" i="6"/>
  <c r="FH6" i="6" s="1"/>
  <c r="EV6" i="6"/>
  <c r="BC10" i="6"/>
  <c r="EW10" i="6"/>
  <c r="BD9" i="6"/>
  <c r="EX9" i="6"/>
  <c r="BO6" i="6"/>
  <c r="FI6" i="6"/>
  <c r="CU74" i="6"/>
  <c r="GO74" i="6"/>
  <c r="CV96" i="6"/>
  <c r="GP96" i="6"/>
  <c r="CU66" i="6"/>
  <c r="GO66" i="6"/>
  <c r="GO67" i="6"/>
  <c r="CU67" i="6"/>
  <c r="BN12" i="6"/>
  <c r="FH12" i="6"/>
  <c r="BO23" i="6"/>
  <c r="FI23" i="6"/>
  <c r="GD10" i="6"/>
  <c r="CJ10" i="6"/>
  <c r="BY56" i="6"/>
  <c r="FS56" i="6"/>
  <c r="BO27" i="6"/>
  <c r="FI27" i="6"/>
  <c r="BZ24" i="6"/>
  <c r="FT24" i="6"/>
  <c r="GO73" i="6"/>
  <c r="CU73" i="6"/>
  <c r="BD35" i="6"/>
  <c r="EX35" i="6"/>
  <c r="GD72" i="6"/>
  <c r="CJ72" i="6"/>
  <c r="BO18" i="6"/>
  <c r="FI18" i="6"/>
  <c r="BZ19" i="6"/>
  <c r="FT19" i="6"/>
  <c r="BO19" i="6"/>
  <c r="FI19" i="6"/>
  <c r="BZ25" i="6"/>
  <c r="FT25" i="6"/>
  <c r="DG151" i="6"/>
  <c r="HA151" i="6"/>
  <c r="CU76" i="6"/>
  <c r="GO76" i="6"/>
  <c r="BD29" i="6"/>
  <c r="EX29" i="6"/>
  <c r="BD18" i="6"/>
  <c r="EX18" i="6"/>
  <c r="BM51" i="6"/>
  <c r="FS51" i="6" s="1"/>
  <c r="BB60" i="6"/>
  <c r="EV60" i="6"/>
  <c r="BD8" i="6"/>
  <c r="EX8" i="6"/>
  <c r="BC17" i="6"/>
  <c r="EW17" i="6"/>
  <c r="GD51" i="6"/>
  <c r="CJ51" i="6"/>
  <c r="BO14" i="6"/>
  <c r="FI14" i="6"/>
  <c r="GD69" i="6"/>
  <c r="CJ69" i="6"/>
  <c r="BO28" i="6"/>
  <c r="FI28" i="6"/>
  <c r="BY57" i="6"/>
  <c r="FS57" i="6"/>
  <c r="BZ18" i="6"/>
  <c r="FT18" i="6"/>
  <c r="BY6" i="6"/>
  <c r="FS6" i="6"/>
  <c r="BY64" i="6"/>
  <c r="FS64" i="6"/>
  <c r="BZ20" i="6"/>
  <c r="FT20" i="6"/>
  <c r="BZ21" i="6"/>
  <c r="FT21" i="6"/>
  <c r="BY9" i="6"/>
  <c r="FS9" i="6"/>
  <c r="BZ28" i="6"/>
  <c r="FT28" i="6"/>
  <c r="CV94" i="6"/>
  <c r="GP94" i="6"/>
  <c r="GP95" i="6"/>
  <c r="CV95" i="6"/>
  <c r="BZ27" i="6"/>
  <c r="FT27" i="6"/>
  <c r="GO69" i="6"/>
  <c r="CU69" i="6"/>
  <c r="BY11" i="6"/>
  <c r="FS11" i="6"/>
  <c r="GD71" i="6"/>
  <c r="CJ71" i="6"/>
  <c r="GD70" i="6"/>
  <c r="CJ70" i="6"/>
  <c r="CJ151" i="6"/>
  <c r="GD151" i="6"/>
  <c r="GC8" i="6"/>
  <c r="CI8" i="6"/>
  <c r="BB54" i="6"/>
  <c r="EV54" i="6"/>
  <c r="BB59" i="6"/>
  <c r="EV59" i="6"/>
  <c r="BB52" i="6"/>
  <c r="EV52" i="6"/>
  <c r="BY12" i="6"/>
  <c r="FS12" i="6"/>
  <c r="DG77" i="6"/>
  <c r="HA77" i="6"/>
  <c r="BN15" i="6"/>
  <c r="FH15" i="6"/>
  <c r="CV86" i="6"/>
  <c r="GP86" i="6"/>
  <c r="CU68" i="6"/>
  <c r="GO68" i="6"/>
  <c r="GD7" i="6"/>
  <c r="CJ7" i="6"/>
  <c r="GP80" i="6"/>
  <c r="CV80" i="6"/>
  <c r="GD73" i="6"/>
  <c r="CJ73" i="6"/>
  <c r="BN58" i="6"/>
  <c r="FH58" i="6"/>
  <c r="BO25" i="6"/>
  <c r="FI25" i="6"/>
  <c r="BY60" i="6"/>
  <c r="FS60" i="6"/>
  <c r="BO21" i="6"/>
  <c r="FI21" i="6"/>
  <c r="GD76" i="6"/>
  <c r="CJ76" i="6"/>
  <c r="BY54" i="6"/>
  <c r="FS54" i="6"/>
  <c r="BY15" i="6"/>
  <c r="FS15" i="6"/>
  <c r="BY55" i="6"/>
  <c r="FS55" i="6"/>
  <c r="BZ26" i="6"/>
  <c r="FT26" i="6"/>
  <c r="BY13" i="6"/>
  <c r="FS13" i="6"/>
  <c r="BD23" i="6"/>
  <c r="EX23" i="6"/>
  <c r="GD9" i="6"/>
  <c r="CJ9" i="6"/>
  <c r="GP88" i="6"/>
  <c r="CV88" i="6"/>
  <c r="BZ23" i="6"/>
  <c r="FT23" i="6"/>
  <c r="GD68" i="6"/>
  <c r="CJ68" i="6"/>
  <c r="BB53" i="6"/>
  <c r="EV53" i="6"/>
  <c r="BM50" i="6"/>
  <c r="FS50" i="6" s="1"/>
  <c r="FG50" i="6"/>
  <c r="BN11" i="6"/>
  <c r="FH11" i="6"/>
  <c r="CV83" i="6"/>
  <c r="GP83" i="6"/>
  <c r="BC61" i="6"/>
  <c r="EW61" i="6"/>
  <c r="CJ152" i="6"/>
  <c r="GD152" i="6"/>
  <c r="BD27" i="6"/>
  <c r="EX27" i="6"/>
  <c r="BN64" i="6"/>
  <c r="FH64" i="6"/>
  <c r="GE103" i="6"/>
  <c r="CK103" i="6"/>
  <c r="BD30" i="6"/>
  <c r="EX30" i="6"/>
  <c r="BD36" i="6"/>
  <c r="EX36" i="6"/>
  <c r="BD26" i="6"/>
  <c r="EX26" i="6"/>
  <c r="BC15" i="6"/>
  <c r="EW15" i="6"/>
  <c r="BC11" i="6"/>
  <c r="EW11" i="6"/>
  <c r="BB57" i="6"/>
  <c r="EV57" i="6"/>
  <c r="CU52" i="6"/>
  <c r="GO52" i="6"/>
  <c r="BO31" i="6"/>
  <c r="FI31" i="6"/>
  <c r="GD74" i="6"/>
  <c r="CJ74" i="6"/>
  <c r="BZ61" i="6"/>
  <c r="FT61" i="6"/>
  <c r="DG72" i="6"/>
  <c r="HA72" i="6"/>
  <c r="BY59" i="6"/>
  <c r="FS59" i="6"/>
  <c r="GD75" i="6"/>
  <c r="CJ75" i="6"/>
  <c r="BO29" i="6"/>
  <c r="FI29" i="6"/>
  <c r="BO20" i="6"/>
  <c r="FI20" i="6"/>
  <c r="GD50" i="6"/>
  <c r="CJ50" i="6"/>
  <c r="DG78" i="6"/>
  <c r="HA78" i="6"/>
  <c r="CV90" i="6"/>
  <c r="GP90" i="6"/>
  <c r="GD13" i="6"/>
  <c r="CJ13" i="6"/>
  <c r="GD12" i="6"/>
  <c r="CJ12" i="6"/>
  <c r="CV79" i="6"/>
  <c r="GP79" i="6"/>
  <c r="GO75" i="6"/>
  <c r="CU75" i="6"/>
  <c r="GO51" i="6"/>
  <c r="CU51" i="6"/>
  <c r="GP91" i="6"/>
  <c r="CV91" i="6"/>
  <c r="GD6" i="6"/>
  <c r="CJ6" i="6"/>
  <c r="BB56" i="6"/>
  <c r="EV56" i="6"/>
  <c r="BN9" i="6"/>
  <c r="FH9" i="6"/>
  <c r="GE58" i="6"/>
  <c r="CK58" i="6"/>
  <c r="GC6" i="6"/>
  <c r="CI6" i="6"/>
  <c r="BM63" i="6"/>
  <c r="FG63" i="6"/>
  <c r="DG152" i="6"/>
  <c r="HA152" i="6"/>
  <c r="BY85" i="6"/>
  <c r="FS85" i="6"/>
  <c r="GE113" i="6"/>
  <c r="CK113" i="6"/>
  <c r="GC7" i="6"/>
  <c r="CI7" i="6"/>
  <c r="CV153" i="6"/>
  <c r="GP153" i="6"/>
  <c r="GE117" i="6"/>
  <c r="CK117" i="6"/>
  <c r="BD22" i="6"/>
  <c r="EX22" i="6"/>
  <c r="BD34" i="6"/>
  <c r="EX34" i="6"/>
  <c r="GC9" i="6"/>
  <c r="CI9" i="6"/>
  <c r="BB55" i="6"/>
  <c r="EV55" i="6"/>
  <c r="BC12" i="6"/>
  <c r="EW12" i="6"/>
  <c r="BC7" i="6"/>
  <c r="EW7" i="6"/>
  <c r="BZ29" i="6"/>
  <c r="FT29" i="6"/>
  <c r="GP84" i="6"/>
  <c r="CV84" i="6"/>
  <c r="GP82" i="6"/>
  <c r="CV82" i="6"/>
  <c r="GP97" i="6"/>
  <c r="CV97" i="6"/>
  <c r="BZ22" i="6"/>
  <c r="FT22" i="6"/>
  <c r="CV87" i="6"/>
  <c r="GP87" i="6"/>
  <c r="CV98" i="6"/>
  <c r="GP98" i="6"/>
  <c r="GP85" i="6"/>
  <c r="CV85" i="6"/>
  <c r="DH64" i="6"/>
  <c r="HB64" i="6"/>
  <c r="BO24" i="6"/>
  <c r="FI24" i="6"/>
  <c r="GD67" i="6"/>
  <c r="CJ67" i="6"/>
  <c r="BN8" i="6"/>
  <c r="FH8" i="6"/>
  <c r="BO30" i="6"/>
  <c r="FI30" i="6"/>
  <c r="BN7" i="6"/>
  <c r="FH7" i="6"/>
  <c r="BZ14" i="6"/>
  <c r="FT14" i="6"/>
  <c r="GE14" i="6"/>
  <c r="CK14" i="6"/>
  <c r="BD32" i="6"/>
  <c r="EX32" i="6"/>
  <c r="CV63" i="6"/>
  <c r="GP63" i="6"/>
  <c r="GD66" i="6"/>
  <c r="CJ66" i="6"/>
  <c r="BD25" i="6"/>
  <c r="EX25" i="6"/>
  <c r="GP89" i="6"/>
  <c r="CV89" i="6"/>
  <c r="BN16" i="6"/>
  <c r="FH16" i="6"/>
  <c r="BD31" i="6"/>
  <c r="EX31" i="6"/>
  <c r="BM52" i="6"/>
  <c r="FS52" i="6" s="1"/>
  <c r="BD28" i="6"/>
  <c r="EX28" i="6"/>
  <c r="AQ50" i="6"/>
  <c r="EW50" i="6" s="1"/>
  <c r="GC10" i="6"/>
  <c r="CI10" i="6"/>
  <c r="BY83" i="6"/>
  <c r="FS83" i="6"/>
  <c r="BD33" i="6"/>
  <c r="EX33" i="6"/>
  <c r="BD20" i="6"/>
  <c r="EX20" i="6"/>
  <c r="BD14" i="6"/>
  <c r="EX14" i="6"/>
  <c r="GD78" i="6"/>
  <c r="CJ78" i="6"/>
  <c r="BC16" i="6"/>
  <c r="EW16" i="6"/>
  <c r="GE111" i="6"/>
  <c r="CK111" i="6"/>
  <c r="BC13" i="6"/>
  <c r="EW13" i="6"/>
  <c r="CU50" i="6"/>
  <c r="GO50" i="6"/>
  <c r="BY10" i="6"/>
  <c r="FS10" i="6"/>
  <c r="BM53" i="6"/>
  <c r="FG53" i="6"/>
  <c r="BO32" i="6"/>
  <c r="FI32" i="6"/>
  <c r="BN17" i="6"/>
  <c r="FH17" i="6"/>
  <c r="CV81" i="6"/>
  <c r="GP81" i="6"/>
  <c r="DG70" i="6"/>
  <c r="HA70" i="6"/>
  <c r="CV53" i="6"/>
  <c r="GP53" i="6"/>
  <c r="BY17" i="6"/>
  <c r="FS17" i="6"/>
  <c r="GO71" i="6"/>
  <c r="CU71" i="6"/>
  <c r="CV92" i="6"/>
  <c r="GP92" i="6"/>
  <c r="BN13" i="6"/>
  <c r="FH13" i="6"/>
  <c r="BY8" i="6"/>
  <c r="FS8" i="6"/>
  <c r="K56" i="2"/>
  <c r="K34" i="2"/>
  <c r="K42" i="2"/>
  <c r="K50" i="2"/>
  <c r="K9" i="2"/>
  <c r="K57" i="2"/>
  <c r="K35" i="2"/>
  <c r="K43" i="2"/>
  <c r="K51" i="2"/>
  <c r="K58" i="2"/>
  <c r="K36" i="2"/>
  <c r="K44" i="2"/>
  <c r="K52" i="2"/>
  <c r="K59" i="2"/>
  <c r="K37" i="2"/>
  <c r="K45" i="2"/>
  <c r="K53" i="2"/>
  <c r="K40" i="2"/>
  <c r="K7" i="2"/>
  <c r="K11" i="2"/>
  <c r="K19" i="2"/>
  <c r="K27" i="2"/>
  <c r="K55" i="2"/>
  <c r="K49" i="2"/>
  <c r="K12" i="2"/>
  <c r="K20" i="2"/>
  <c r="K28" i="2"/>
  <c r="K46" i="2"/>
  <c r="K13" i="2"/>
  <c r="K21" i="2"/>
  <c r="K29" i="2"/>
  <c r="K38" i="2"/>
  <c r="K61" i="2"/>
  <c r="K39" i="2"/>
  <c r="K6" i="2"/>
  <c r="K14" i="2"/>
  <c r="K22" i="2"/>
  <c r="K30" i="2"/>
  <c r="K5" i="2"/>
  <c r="K48" i="2"/>
  <c r="K15" i="2"/>
  <c r="K23" i="2"/>
  <c r="K31" i="2"/>
  <c r="K41" i="2"/>
  <c r="K8" i="2"/>
  <c r="K16" i="2"/>
  <c r="K24" i="2"/>
  <c r="K32" i="2"/>
  <c r="K60" i="2"/>
  <c r="K26" i="2"/>
  <c r="K17" i="2"/>
  <c r="K10" i="2"/>
  <c r="K54" i="2"/>
  <c r="K25" i="2"/>
  <c r="K47" i="2"/>
  <c r="K18" i="2"/>
  <c r="K33" i="2"/>
  <c r="K9" i="10"/>
  <c r="K8" i="11" s="1"/>
  <c r="K17" i="10"/>
  <c r="K16" i="11" s="1"/>
  <c r="K25" i="10"/>
  <c r="K33" i="10"/>
  <c r="K41" i="10"/>
  <c r="K40" i="11" s="1"/>
  <c r="K10" i="10"/>
  <c r="K9" i="11" s="1"/>
  <c r="K18" i="10"/>
  <c r="K17" i="11" s="1"/>
  <c r="K26" i="10"/>
  <c r="K34" i="10"/>
  <c r="K33" i="11" s="1"/>
  <c r="K42" i="10"/>
  <c r="K41" i="11" s="1"/>
  <c r="K50" i="10"/>
  <c r="K49" i="11" s="1"/>
  <c r="K58" i="10"/>
  <c r="K11" i="10"/>
  <c r="K10" i="11" s="1"/>
  <c r="K19" i="10"/>
  <c r="K18" i="11" s="1"/>
  <c r="K27" i="10"/>
  <c r="K26" i="11" s="1"/>
  <c r="K35" i="10"/>
  <c r="K34" i="11" s="1"/>
  <c r="K43" i="10"/>
  <c r="K42" i="11" s="1"/>
  <c r="K51" i="10"/>
  <c r="K50" i="11" s="1"/>
  <c r="K59" i="10"/>
  <c r="K58" i="11" s="1"/>
  <c r="K12" i="10"/>
  <c r="K11" i="11" s="1"/>
  <c r="K20" i="10"/>
  <c r="K28" i="10"/>
  <c r="K36" i="10"/>
  <c r="K44" i="10"/>
  <c r="K43" i="11" s="1"/>
  <c r="K52" i="10"/>
  <c r="K51" i="11" s="1"/>
  <c r="K60" i="10"/>
  <c r="K59" i="11" s="1"/>
  <c r="K13" i="10"/>
  <c r="K12" i="11" s="1"/>
  <c r="K21" i="10"/>
  <c r="K20" i="11" s="1"/>
  <c r="K29" i="10"/>
  <c r="K28" i="11" s="1"/>
  <c r="K37" i="10"/>
  <c r="K36" i="11" s="1"/>
  <c r="K45" i="10"/>
  <c r="K44" i="11" s="1"/>
  <c r="K7" i="10"/>
  <c r="K15" i="10"/>
  <c r="K14" i="11" s="1"/>
  <c r="K23" i="10"/>
  <c r="K22" i="11" s="1"/>
  <c r="K31" i="10"/>
  <c r="K39" i="10"/>
  <c r="K47" i="10"/>
  <c r="K46" i="11" s="1"/>
  <c r="K55" i="10"/>
  <c r="K54" i="11" s="1"/>
  <c r="K6" i="10"/>
  <c r="K24" i="10"/>
  <c r="K23" i="11" s="1"/>
  <c r="K48" i="10"/>
  <c r="K47" i="11" s="1"/>
  <c r="K14" i="10"/>
  <c r="K13" i="11" s="1"/>
  <c r="K46" i="10"/>
  <c r="K45" i="11" s="1"/>
  <c r="K57" i="10"/>
  <c r="K56" i="11" s="1"/>
  <c r="K32" i="10"/>
  <c r="K31" i="11" s="1"/>
  <c r="K61" i="10"/>
  <c r="K60" i="11" s="1"/>
  <c r="K22" i="10"/>
  <c r="K21" i="11" s="1"/>
  <c r="K54" i="10"/>
  <c r="K53" i="11" s="1"/>
  <c r="K8" i="10"/>
  <c r="K7" i="11" s="1"/>
  <c r="K40" i="10"/>
  <c r="K39" i="11" s="1"/>
  <c r="K56" i="10"/>
  <c r="K55" i="11" s="1"/>
  <c r="K16" i="10"/>
  <c r="K15" i="11" s="1"/>
  <c r="K53" i="10"/>
  <c r="K52" i="11" s="1"/>
  <c r="K49" i="10"/>
  <c r="K48" i="11" s="1"/>
  <c r="K38" i="10"/>
  <c r="K37" i="11" s="1"/>
  <c r="K30" i="10"/>
  <c r="K29" i="11" s="1"/>
  <c r="K5" i="10"/>
  <c r="K4" i="11" s="1"/>
  <c r="FD5" i="6"/>
  <c r="FP5" i="6" s="1"/>
  <c r="GB5" i="6" s="1"/>
  <c r="GN5" i="6" s="1"/>
  <c r="GZ5" i="6" s="1"/>
  <c r="HL5" i="6" s="1"/>
  <c r="HX5" i="6" s="1"/>
  <c r="IJ5" i="6" s="1"/>
  <c r="IV5" i="6" s="1"/>
  <c r="FO5" i="6"/>
  <c r="GA5" i="6" s="1"/>
  <c r="GM5" i="6" s="1"/>
  <c r="GY5" i="6" s="1"/>
  <c r="HK5" i="6" s="1"/>
  <c r="HW5" i="6" s="1"/>
  <c r="II5" i="6" s="1"/>
  <c r="IU5" i="6" s="1"/>
  <c r="BM67" i="6"/>
  <c r="BY5" i="6"/>
  <c r="BM72" i="6"/>
  <c r="BM76" i="6"/>
  <c r="BM114" i="6"/>
  <c r="BY114" i="6" s="1"/>
  <c r="BM86" i="6"/>
  <c r="BM90" i="6"/>
  <c r="BM110" i="6"/>
  <c r="BY110" i="6" s="1"/>
  <c r="AF13" i="6"/>
  <c r="AR13" i="6" s="1"/>
  <c r="BM71" i="6"/>
  <c r="BM108" i="6"/>
  <c r="BY108" i="6" s="1"/>
  <c r="BM73" i="6"/>
  <c r="AQ52" i="6"/>
  <c r="BB63" i="6"/>
  <c r="AF16" i="6"/>
  <c r="AR16" i="6" s="1"/>
  <c r="AQ57" i="6"/>
  <c r="AF7" i="6"/>
  <c r="AG7" i="6" s="1"/>
  <c r="AS7" i="6" s="1"/>
  <c r="AQ59" i="6"/>
  <c r="AQ9" i="6"/>
  <c r="AF17" i="6"/>
  <c r="AR17" i="6" s="1"/>
  <c r="AF11" i="6"/>
  <c r="AR11" i="6" s="1"/>
  <c r="BM115" i="6"/>
  <c r="BY115" i="6" s="1"/>
  <c r="BM100" i="6"/>
  <c r="BY100" i="6" s="1"/>
  <c r="BM74" i="6"/>
  <c r="AQ8" i="6"/>
  <c r="BM75" i="6"/>
  <c r="BM101" i="6"/>
  <c r="BY101" i="6" s="1"/>
  <c r="AQ53" i="6"/>
  <c r="BM69" i="6"/>
  <c r="BM87" i="6"/>
  <c r="BM104" i="6"/>
  <c r="BY104" i="6" s="1"/>
  <c r="BM93" i="6"/>
  <c r="BM116" i="6"/>
  <c r="BY116" i="6" s="1"/>
  <c r="BM98" i="6"/>
  <c r="AQ55" i="6"/>
  <c r="BM77" i="6"/>
  <c r="BM82" i="6"/>
  <c r="BM89" i="6"/>
  <c r="BM79" i="6"/>
  <c r="BM99" i="6"/>
  <c r="BM107" i="6"/>
  <c r="BY107" i="6" s="1"/>
  <c r="BM80" i="6"/>
  <c r="BM78" i="6"/>
  <c r="BM66" i="6"/>
  <c r="BM84" i="6"/>
  <c r="BM109" i="6"/>
  <c r="BY109" i="6" s="1"/>
  <c r="AQ51" i="6"/>
  <c r="AQ56" i="6"/>
  <c r="BM102" i="6"/>
  <c r="BY102" i="6" s="1"/>
  <c r="BM88" i="6"/>
  <c r="BM105" i="6"/>
  <c r="BY105" i="6" s="1"/>
  <c r="BM97" i="6"/>
  <c r="BM112" i="6"/>
  <c r="BY112" i="6" s="1"/>
  <c r="BM95" i="6"/>
  <c r="BM94" i="6"/>
  <c r="BM70" i="6"/>
  <c r="BM106" i="6"/>
  <c r="BY106" i="6" s="1"/>
  <c r="BM81" i="6"/>
  <c r="BM68" i="6"/>
  <c r="BM91" i="6"/>
  <c r="BM92" i="6"/>
  <c r="BM96" i="6"/>
  <c r="AF12" i="6"/>
  <c r="AR12" i="6" s="1"/>
  <c r="AF15" i="6"/>
  <c r="AR15" i="6" s="1"/>
  <c r="AQ60" i="6"/>
  <c r="AQ54" i="6"/>
  <c r="AF10" i="6"/>
  <c r="AG10" i="6" s="1"/>
  <c r="AS10" i="6" s="1"/>
  <c r="AR6" i="6"/>
  <c r="EX6" i="6" s="1"/>
  <c r="BY51" i="6"/>
  <c r="CV5" i="6"/>
  <c r="DH5" i="6" s="1"/>
  <c r="DT5" i="6" s="1"/>
  <c r="EF5" i="6" s="1"/>
  <c r="V144" i="6"/>
  <c r="V136" i="6"/>
  <c r="V128" i="6"/>
  <c r="V106" i="6"/>
  <c r="V122" i="6"/>
  <c r="V119" i="6"/>
  <c r="V105" i="6"/>
  <c r="V112" i="6"/>
  <c r="V114" i="6"/>
  <c r="V80" i="6"/>
  <c r="V98" i="6"/>
  <c r="V76" i="6"/>
  <c r="V101" i="6"/>
  <c r="V51" i="6"/>
  <c r="V13" i="6"/>
  <c r="V23" i="6"/>
  <c r="V18" i="6"/>
  <c r="V24" i="6"/>
  <c r="AH5" i="6"/>
  <c r="V32" i="6"/>
  <c r="V44" i="6"/>
  <c r="W5" i="6"/>
  <c r="V63" i="6"/>
  <c r="V16" i="6"/>
  <c r="V36" i="6"/>
  <c r="V48" i="6"/>
  <c r="V6" i="6"/>
  <c r="V14" i="6"/>
  <c r="V59" i="6"/>
  <c r="V8" i="6"/>
  <c r="V52" i="6"/>
  <c r="V21" i="6"/>
  <c r="V11" i="6"/>
  <c r="V9" i="6"/>
  <c r="V54" i="6"/>
  <c r="V31" i="6"/>
  <c r="V45" i="6"/>
  <c r="V99" i="6"/>
  <c r="V93" i="6"/>
  <c r="V100" i="6"/>
  <c r="V116" i="6"/>
  <c r="V123" i="6"/>
  <c r="V53" i="6"/>
  <c r="V38" i="6"/>
  <c r="V40" i="6"/>
  <c r="V67" i="6"/>
  <c r="V60" i="6"/>
  <c r="V92" i="6"/>
  <c r="V91" i="6"/>
  <c r="V110" i="6"/>
  <c r="V20" i="6"/>
  <c r="V65" i="6"/>
  <c r="V39" i="6"/>
  <c r="V47" i="6"/>
  <c r="V50" i="6"/>
  <c r="V41" i="6"/>
  <c r="V107" i="6"/>
  <c r="V111" i="6"/>
  <c r="V120" i="6"/>
  <c r="V140" i="6"/>
  <c r="V143" i="6"/>
  <c r="V12" i="6"/>
  <c r="V127" i="6"/>
  <c r="V56" i="6"/>
  <c r="V61" i="6"/>
  <c r="V66" i="6"/>
  <c r="V75" i="6"/>
  <c r="V84" i="6"/>
  <c r="V73" i="6"/>
  <c r="V109" i="6"/>
  <c r="V133" i="6"/>
  <c r="V130" i="6"/>
  <c r="V138" i="6"/>
  <c r="V71" i="6"/>
  <c r="V83" i="6"/>
  <c r="V124" i="6"/>
  <c r="V148" i="6"/>
  <c r="V150" i="6"/>
  <c r="V10" i="6"/>
  <c r="V55" i="6"/>
  <c r="V22" i="6"/>
  <c r="V46" i="6"/>
  <c r="V28" i="6"/>
  <c r="V43" i="6"/>
  <c r="V90" i="6"/>
  <c r="V27" i="6"/>
  <c r="V88" i="6"/>
  <c r="V74" i="6"/>
  <c r="V108" i="6"/>
  <c r="V141" i="6"/>
  <c r="V153" i="6"/>
  <c r="V26" i="6"/>
  <c r="V49" i="6"/>
  <c r="V86" i="6"/>
  <c r="V95" i="6"/>
  <c r="V102" i="6"/>
  <c r="V126" i="6"/>
  <c r="V96" i="6"/>
  <c r="V117" i="6"/>
  <c r="V149" i="6"/>
  <c r="V154" i="6"/>
  <c r="V70" i="6"/>
  <c r="V134" i="6"/>
  <c r="V147" i="6"/>
  <c r="V121" i="6"/>
  <c r="V135" i="6"/>
  <c r="V151" i="6"/>
  <c r="V29" i="6"/>
  <c r="V129" i="6"/>
  <c r="V131" i="6"/>
  <c r="V30" i="6"/>
  <c r="V15" i="6"/>
  <c r="V64" i="6"/>
  <c r="V146" i="6"/>
  <c r="V42" i="6"/>
  <c r="V78" i="6"/>
  <c r="V152" i="6"/>
  <c r="V33" i="6"/>
  <c r="V104" i="6"/>
  <c r="V79" i="6"/>
  <c r="V89" i="6"/>
  <c r="V115" i="6"/>
  <c r="V118" i="6"/>
  <c r="V82" i="6"/>
  <c r="V57" i="6"/>
  <c r="V132" i="6"/>
  <c r="V72" i="6"/>
  <c r="V125" i="6"/>
  <c r="V85" i="6"/>
  <c r="V19" i="6"/>
  <c r="V7" i="6"/>
  <c r="V103" i="6"/>
  <c r="V58" i="6"/>
  <c r="V77" i="6"/>
  <c r="V35" i="6"/>
  <c r="V81" i="6"/>
  <c r="V94" i="6"/>
  <c r="V113" i="6"/>
  <c r="V17" i="6"/>
  <c r="V34" i="6"/>
  <c r="V25" i="6"/>
  <c r="V145" i="6"/>
  <c r="V69" i="6"/>
  <c r="V68" i="6"/>
  <c r="V137" i="6"/>
  <c r="V37" i="6"/>
  <c r="V139" i="6"/>
  <c r="V142" i="6"/>
  <c r="V87" i="6"/>
  <c r="V62" i="6"/>
  <c r="V97" i="6"/>
  <c r="AG41" i="6"/>
  <c r="AS41" i="6" s="1"/>
  <c r="AS5" i="6"/>
  <c r="AG9" i="6"/>
  <c r="AG36" i="6"/>
  <c r="AS36" i="6" s="1"/>
  <c r="AG21" i="6"/>
  <c r="AS21" i="6" s="1"/>
  <c r="AG27" i="6"/>
  <c r="AS27" i="6" s="1"/>
  <c r="AG13" i="6"/>
  <c r="AS13" i="6" s="1"/>
  <c r="AG11" i="6"/>
  <c r="AS11" i="6" s="1"/>
  <c r="AG26" i="6"/>
  <c r="AS26" i="6" s="1"/>
  <c r="AG14" i="6"/>
  <c r="AS14" i="6" s="1"/>
  <c r="AG32" i="6"/>
  <c r="AS32" i="6" s="1"/>
  <c r="AG8" i="6"/>
  <c r="AG18" i="6"/>
  <c r="AS18" i="6" s="1"/>
  <c r="AG39" i="6"/>
  <c r="AS39" i="6" s="1"/>
  <c r="AG6" i="6"/>
  <c r="AS6" i="6" s="1"/>
  <c r="AG28" i="6"/>
  <c r="AS28" i="6" s="1"/>
  <c r="AG23" i="6"/>
  <c r="AS23" i="6" s="1"/>
  <c r="AG22" i="6"/>
  <c r="AS22" i="6" s="1"/>
  <c r="AG24" i="6"/>
  <c r="AS24" i="6" s="1"/>
  <c r="AG20" i="6"/>
  <c r="AS20" i="6" s="1"/>
  <c r="AG38" i="6"/>
  <c r="AS38" i="6" s="1"/>
  <c r="AG40" i="6"/>
  <c r="AS40" i="6" s="1"/>
  <c r="AG30" i="6"/>
  <c r="AS30" i="6" s="1"/>
  <c r="AG35" i="6"/>
  <c r="AS35" i="6" s="1"/>
  <c r="AG42" i="6"/>
  <c r="AS42" i="6" s="1"/>
  <c r="AG31" i="6"/>
  <c r="AS31" i="6" s="1"/>
  <c r="AG29" i="6"/>
  <c r="AS29" i="6" s="1"/>
  <c r="AG33" i="6"/>
  <c r="AS33" i="6" s="1"/>
  <c r="AG19" i="6"/>
  <c r="AS19" i="6" s="1"/>
  <c r="AG34" i="6"/>
  <c r="AS34" i="6" s="1"/>
  <c r="AG37" i="6"/>
  <c r="AS37" i="6" s="1"/>
  <c r="AG25" i="6"/>
  <c r="AS25" i="6" s="1"/>
  <c r="BN6" i="6"/>
  <c r="FT6" i="6" s="1"/>
  <c r="BN83" i="6"/>
  <c r="BZ5" i="6"/>
  <c r="BN127" i="6"/>
  <c r="BZ127" i="6" s="1"/>
  <c r="BN117" i="6"/>
  <c r="BN111" i="6"/>
  <c r="BN119" i="6"/>
  <c r="BZ119" i="6" s="1"/>
  <c r="BN126" i="6"/>
  <c r="BZ126" i="6" s="1"/>
  <c r="BN121" i="6"/>
  <c r="BZ121" i="6" s="1"/>
  <c r="BN122" i="6"/>
  <c r="BZ122" i="6" s="1"/>
  <c r="BN85" i="6"/>
  <c r="BN118" i="6"/>
  <c r="BZ118" i="6" s="1"/>
  <c r="BN124" i="6"/>
  <c r="BZ124" i="6" s="1"/>
  <c r="BN120" i="6"/>
  <c r="BZ120" i="6" s="1"/>
  <c r="BN113" i="6"/>
  <c r="BN123" i="6"/>
  <c r="BZ123" i="6" s="1"/>
  <c r="BN125" i="6"/>
  <c r="BZ125" i="6" s="1"/>
  <c r="BN103" i="6"/>
  <c r="CK5" i="6"/>
  <c r="CW5" i="6" s="1"/>
  <c r="DI5" i="6" s="1"/>
  <c r="DU5" i="6" s="1"/>
  <c r="EG5" i="6" s="1"/>
  <c r="BY152" i="6"/>
  <c r="BY151" i="6"/>
  <c r="BY153" i="6"/>
  <c r="BY154" i="6"/>
  <c r="CK154" i="6" s="1"/>
  <c r="BY52" i="6"/>
  <c r="AR61" i="6"/>
  <c r="BD5" i="6"/>
  <c r="AR58" i="6"/>
  <c r="BN10" i="6"/>
  <c r="FT10" i="6" s="1"/>
  <c r="BO5" i="6"/>
  <c r="BC65" i="6"/>
  <c r="BO65" i="6" s="1"/>
  <c r="BC64" i="6"/>
  <c r="AD24" i="8"/>
  <c r="AD23" i="8"/>
  <c r="AD27" i="8"/>
  <c r="AD33" i="8"/>
  <c r="AD20" i="8"/>
  <c r="AD7" i="8"/>
  <c r="AD34" i="8"/>
  <c r="AD9" i="8"/>
  <c r="AP5" i="8"/>
  <c r="AD17" i="8"/>
  <c r="AD13" i="8"/>
  <c r="AD35" i="8"/>
  <c r="AD29" i="8"/>
  <c r="AD32" i="8"/>
  <c r="AD18" i="8"/>
  <c r="AD21" i="8"/>
  <c r="AD6" i="8"/>
  <c r="AD22" i="8"/>
  <c r="AD31" i="8"/>
  <c r="AD8" i="8"/>
  <c r="AD10" i="8"/>
  <c r="AD14" i="8"/>
  <c r="AD28" i="8"/>
  <c r="AD30" i="8"/>
  <c r="AD12" i="8"/>
  <c r="AD25" i="8"/>
  <c r="AD11" i="8"/>
  <c r="AD15" i="8"/>
  <c r="AD19" i="8"/>
  <c r="AD26" i="8"/>
  <c r="AD16" i="8"/>
  <c r="AD36" i="8"/>
  <c r="AZ63" i="8"/>
  <c r="FR63" i="8" s="1"/>
  <c r="BL5" i="8"/>
  <c r="AZ64" i="8"/>
  <c r="FR64" i="8" s="1"/>
  <c r="BK116" i="8"/>
  <c r="BK115" i="8"/>
  <c r="BK100" i="8"/>
  <c r="BK106" i="8"/>
  <c r="BK99" i="8"/>
  <c r="GC99" i="8" s="1"/>
  <c r="BK78" i="8"/>
  <c r="GC78" i="8" s="1"/>
  <c r="BK66" i="8"/>
  <c r="GC66" i="8" s="1"/>
  <c r="BK74" i="8"/>
  <c r="GC74" i="8" s="1"/>
  <c r="BW5" i="8"/>
  <c r="BK71" i="8"/>
  <c r="GC71" i="8" s="1"/>
  <c r="BK68" i="8"/>
  <c r="GC68" i="8" s="1"/>
  <c r="BK81" i="8"/>
  <c r="GC81" i="8" s="1"/>
  <c r="BK67" i="8"/>
  <c r="GC67" i="8" s="1"/>
  <c r="BK77" i="8"/>
  <c r="GC77" i="8" s="1"/>
  <c r="BK75" i="8"/>
  <c r="GC75" i="8" s="1"/>
  <c r="BK105" i="8"/>
  <c r="BK79" i="8"/>
  <c r="GC79" i="8" s="1"/>
  <c r="BK88" i="8"/>
  <c r="GC88" i="8" s="1"/>
  <c r="BK97" i="8"/>
  <c r="GC97" i="8" s="1"/>
  <c r="BK93" i="8"/>
  <c r="GC93" i="8" s="1"/>
  <c r="BK89" i="8"/>
  <c r="GC89" i="8" s="1"/>
  <c r="BK83" i="8"/>
  <c r="GC83" i="8" s="1"/>
  <c r="BK102" i="8"/>
  <c r="BK82" i="8"/>
  <c r="GC82" i="8" s="1"/>
  <c r="BK96" i="8"/>
  <c r="GC96" i="8" s="1"/>
  <c r="BK117" i="8"/>
  <c r="BK108" i="8"/>
  <c r="BK70" i="8"/>
  <c r="GC70" i="8" s="1"/>
  <c r="BK85" i="8"/>
  <c r="GC85" i="8" s="1"/>
  <c r="BK92" i="8"/>
  <c r="GC92" i="8" s="1"/>
  <c r="BK69" i="8"/>
  <c r="GC69" i="8" s="1"/>
  <c r="BK101" i="8"/>
  <c r="BK95" i="8"/>
  <c r="GC95" i="8" s="1"/>
  <c r="BK107" i="8"/>
  <c r="BK86" i="8"/>
  <c r="GC86" i="8" s="1"/>
  <c r="BK73" i="8"/>
  <c r="GC73" i="8" s="1"/>
  <c r="BK72" i="8"/>
  <c r="GC72" i="8" s="1"/>
  <c r="BK76" i="8"/>
  <c r="GC76" i="8" s="1"/>
  <c r="BK87" i="8"/>
  <c r="GC87" i="8" s="1"/>
  <c r="BK80" i="8"/>
  <c r="GC80" i="8" s="1"/>
  <c r="BK94" i="8"/>
  <c r="GC94" i="8" s="1"/>
  <c r="BK104" i="8"/>
  <c r="BK84" i="8"/>
  <c r="GC84" i="8" s="1"/>
  <c r="BK109" i="8"/>
  <c r="BK98" i="8"/>
  <c r="GC98" i="8" s="1"/>
  <c r="BK103" i="8"/>
  <c r="BK114" i="8"/>
  <c r="BK111" i="8"/>
  <c r="BK110" i="8"/>
  <c r="BK90" i="8"/>
  <c r="GC90" i="8" s="1"/>
  <c r="BK113" i="8"/>
  <c r="BK91" i="8"/>
  <c r="GC91" i="8" s="1"/>
  <c r="BK112" i="8"/>
  <c r="S154" i="8"/>
  <c r="S151" i="8"/>
  <c r="S145" i="8"/>
  <c r="S140" i="8"/>
  <c r="S139" i="8"/>
  <c r="S141" i="8"/>
  <c r="S130" i="8"/>
  <c r="S134" i="8"/>
  <c r="S132" i="8"/>
  <c r="S129" i="8"/>
  <c r="S126" i="8"/>
  <c r="S123" i="8"/>
  <c r="S121" i="8"/>
  <c r="S120" i="8"/>
  <c r="S122" i="8"/>
  <c r="S95" i="8"/>
  <c r="S97" i="8"/>
  <c r="S96" i="8"/>
  <c r="S136" i="8"/>
  <c r="S84" i="8"/>
  <c r="S83" i="8"/>
  <c r="S73" i="8"/>
  <c r="S90" i="8"/>
  <c r="S69" i="8"/>
  <c r="S65" i="8"/>
  <c r="S63" i="8"/>
  <c r="S56" i="8"/>
  <c r="S48" i="8"/>
  <c r="S45" i="8"/>
  <c r="S78" i="8"/>
  <c r="S76" i="8"/>
  <c r="S50" i="8"/>
  <c r="S54" i="8"/>
  <c r="S61" i="8"/>
  <c r="S46" i="8"/>
  <c r="S72" i="8"/>
  <c r="S62" i="8"/>
  <c r="S55" i="8"/>
  <c r="S20" i="8"/>
  <c r="S9" i="8"/>
  <c r="S23" i="8"/>
  <c r="AE5" i="8"/>
  <c r="S53" i="8"/>
  <c r="S22" i="8"/>
  <c r="S12" i="8"/>
  <c r="S13" i="8"/>
  <c r="T5" i="8"/>
  <c r="S10" i="8"/>
  <c r="S27" i="8"/>
  <c r="S15" i="8"/>
  <c r="S32" i="8"/>
  <c r="S17" i="8"/>
  <c r="S19" i="8"/>
  <c r="S8" i="8"/>
  <c r="S31" i="8"/>
  <c r="S37" i="8"/>
  <c r="S38" i="8"/>
  <c r="S39" i="8"/>
  <c r="S40" i="8"/>
  <c r="S41" i="8"/>
  <c r="S59" i="8"/>
  <c r="S74" i="8"/>
  <c r="S81" i="8"/>
  <c r="S7" i="8"/>
  <c r="S34" i="8"/>
  <c r="S24" i="8"/>
  <c r="S42" i="8"/>
  <c r="S60" i="8"/>
  <c r="S25" i="8"/>
  <c r="S44" i="8"/>
  <c r="S33" i="8"/>
  <c r="S64" i="8"/>
  <c r="S30" i="8"/>
  <c r="S16" i="8"/>
  <c r="S29" i="8"/>
  <c r="S77" i="8"/>
  <c r="S58" i="8"/>
  <c r="S68" i="8"/>
  <c r="S43" i="8"/>
  <c r="S21" i="8"/>
  <c r="S18" i="8"/>
  <c r="S52" i="8"/>
  <c r="S14" i="8"/>
  <c r="S11" i="8"/>
  <c r="S26" i="8"/>
  <c r="S28" i="8"/>
  <c r="S70" i="8"/>
  <c r="S57" i="8"/>
  <c r="S36" i="8"/>
  <c r="S47" i="8"/>
  <c r="S89" i="8"/>
  <c r="S100" i="8"/>
  <c r="S109" i="8"/>
  <c r="S6" i="8"/>
  <c r="S104" i="8"/>
  <c r="S91" i="8"/>
  <c r="S101" i="8"/>
  <c r="S102" i="8"/>
  <c r="S51" i="8"/>
  <c r="S86" i="8"/>
  <c r="S92" i="8"/>
  <c r="S79" i="8"/>
  <c r="S108" i="8"/>
  <c r="S88" i="8"/>
  <c r="S106" i="8"/>
  <c r="S110" i="8"/>
  <c r="S117" i="8"/>
  <c r="S127" i="8"/>
  <c r="S35" i="8"/>
  <c r="S85" i="8"/>
  <c r="S75" i="8"/>
  <c r="S94" i="8"/>
  <c r="S107" i="8"/>
  <c r="S112" i="8"/>
  <c r="S115" i="8"/>
  <c r="S131" i="8"/>
  <c r="S71" i="8"/>
  <c r="S67" i="8"/>
  <c r="S80" i="8"/>
  <c r="S93" i="8"/>
  <c r="S87" i="8"/>
  <c r="S99" i="8"/>
  <c r="S98" i="8"/>
  <c r="S125" i="8"/>
  <c r="S142" i="8"/>
  <c r="S128" i="8"/>
  <c r="S114" i="8"/>
  <c r="S113" i="8"/>
  <c r="S124" i="8"/>
  <c r="S119" i="8"/>
  <c r="S137" i="8"/>
  <c r="S143" i="8"/>
  <c r="S150" i="8"/>
  <c r="S66" i="8"/>
  <c r="S149" i="8"/>
  <c r="S148" i="8"/>
  <c r="S105" i="8"/>
  <c r="S118" i="8"/>
  <c r="S138" i="8"/>
  <c r="S133" i="8"/>
  <c r="S144" i="8"/>
  <c r="S147" i="8"/>
  <c r="S103" i="8"/>
  <c r="S152" i="8"/>
  <c r="S82" i="8"/>
  <c r="S111" i="8"/>
  <c r="S135" i="8"/>
  <c r="S146" i="8"/>
  <c r="S49" i="8"/>
  <c r="S116" i="8"/>
  <c r="S153" i="8"/>
  <c r="AO55" i="8"/>
  <c r="FG55" i="8" s="1"/>
  <c r="AO50" i="8"/>
  <c r="FG50" i="8" s="1"/>
  <c r="AO61" i="8"/>
  <c r="FG61" i="8" s="1"/>
  <c r="AO53" i="8"/>
  <c r="FG53" i="8" s="1"/>
  <c r="BA5" i="8"/>
  <c r="AO58" i="8"/>
  <c r="FG58" i="8" s="1"/>
  <c r="AO59" i="8"/>
  <c r="FG59" i="8" s="1"/>
  <c r="AO60" i="8"/>
  <c r="FG60" i="8" s="1"/>
  <c r="AO54" i="8"/>
  <c r="FG54" i="8" s="1"/>
  <c r="AO52" i="8"/>
  <c r="FG52" i="8" s="1"/>
  <c r="AO56" i="8"/>
  <c r="FG56" i="8" s="1"/>
  <c r="AO57" i="8"/>
  <c r="FG57" i="8" s="1"/>
  <c r="AO51" i="8"/>
  <c r="FG51" i="8" s="1"/>
  <c r="L4" i="2"/>
  <c r="L4" i="10"/>
  <c r="K3" i="11"/>
  <c r="K6" i="11" l="1"/>
  <c r="K25" i="11"/>
  <c r="K5" i="11"/>
  <c r="K35" i="11"/>
  <c r="K27" i="11"/>
  <c r="K19" i="11"/>
  <c r="K38" i="11"/>
  <c r="K57" i="11"/>
  <c r="K32" i="11"/>
  <c r="K30" i="11"/>
  <c r="K24" i="11"/>
  <c r="GE52" i="6"/>
  <c r="CK52" i="6"/>
  <c r="BY70" i="6"/>
  <c r="FS70" i="6"/>
  <c r="BC57" i="6"/>
  <c r="EW57" i="6"/>
  <c r="BE35" i="6"/>
  <c r="EY35" i="6"/>
  <c r="GE100" i="6"/>
  <c r="CK100" i="6"/>
  <c r="DH92" i="6"/>
  <c r="HB92" i="6"/>
  <c r="DH63" i="6"/>
  <c r="HB63" i="6"/>
  <c r="BP30" i="6"/>
  <c r="FJ30" i="6"/>
  <c r="DH88" i="6"/>
  <c r="HB88" i="6"/>
  <c r="GP76" i="6"/>
  <c r="CV76" i="6"/>
  <c r="DH86" i="6"/>
  <c r="HB86" i="6"/>
  <c r="CA6" i="6"/>
  <c r="FU6" i="6"/>
  <c r="BY96" i="6"/>
  <c r="FS96" i="6"/>
  <c r="DG71" i="6"/>
  <c r="HA71" i="6"/>
  <c r="BY53" i="6"/>
  <c r="FS53" i="6"/>
  <c r="BP20" i="6"/>
  <c r="FJ20" i="6"/>
  <c r="BZ7" i="6"/>
  <c r="FT7" i="6"/>
  <c r="HB98" i="6"/>
  <c r="DH98" i="6"/>
  <c r="DH82" i="6"/>
  <c r="HB82" i="6"/>
  <c r="BO7" i="6"/>
  <c r="FI7" i="6"/>
  <c r="BP34" i="6"/>
  <c r="FJ34" i="6"/>
  <c r="BY63" i="6"/>
  <c r="FS63" i="6"/>
  <c r="BZ9" i="6"/>
  <c r="FT9" i="6"/>
  <c r="CV13" i="6"/>
  <c r="DH13" i="6" s="1"/>
  <c r="DT13" i="6" s="1"/>
  <c r="EF13" i="6" s="1"/>
  <c r="GP13" i="6"/>
  <c r="GE59" i="6"/>
  <c r="CK59" i="6"/>
  <c r="CA31" i="6"/>
  <c r="FU31" i="6"/>
  <c r="GQ103" i="6"/>
  <c r="CW103" i="6"/>
  <c r="GF26" i="6"/>
  <c r="CL26" i="6"/>
  <c r="BZ58" i="6"/>
  <c r="FT58" i="6"/>
  <c r="GP70" i="6"/>
  <c r="CV70" i="6"/>
  <c r="GF21" i="6"/>
  <c r="CL21" i="6"/>
  <c r="GE6" i="6"/>
  <c r="CK6" i="6"/>
  <c r="BP8" i="6"/>
  <c r="FJ8" i="6"/>
  <c r="BZ12" i="6"/>
  <c r="FT12" i="6"/>
  <c r="BP24" i="6"/>
  <c r="FJ24" i="6"/>
  <c r="GE16" i="6"/>
  <c r="CK16" i="6"/>
  <c r="BE42" i="6"/>
  <c r="EY42" i="6"/>
  <c r="BE25" i="6"/>
  <c r="EY25" i="6"/>
  <c r="GO7" i="6"/>
  <c r="CU7" i="6"/>
  <c r="DG7" i="6" s="1"/>
  <c r="DS7" i="6" s="1"/>
  <c r="EE7" i="6" s="1"/>
  <c r="HB94" i="6"/>
  <c r="DH94" i="6"/>
  <c r="CK153" i="6"/>
  <c r="GE153" i="6"/>
  <c r="BE6" i="6"/>
  <c r="EY6" i="6"/>
  <c r="BC50" i="6"/>
  <c r="FI50" i="6" s="1"/>
  <c r="BY87" i="6"/>
  <c r="FS87" i="6"/>
  <c r="GE151" i="6"/>
  <c r="CK151" i="6"/>
  <c r="GF120" i="6"/>
  <c r="CL120" i="6"/>
  <c r="BZ111" i="6"/>
  <c r="FT111" i="6"/>
  <c r="BE34" i="6"/>
  <c r="EY34" i="6"/>
  <c r="BE40" i="6"/>
  <c r="EY40" i="6"/>
  <c r="BE39" i="6"/>
  <c r="EY39" i="6"/>
  <c r="BE27" i="6"/>
  <c r="EY27" i="6"/>
  <c r="GE51" i="6"/>
  <c r="CK51" i="6"/>
  <c r="BY92" i="6"/>
  <c r="FS92" i="6"/>
  <c r="GE112" i="6"/>
  <c r="CK112" i="6"/>
  <c r="BY84" i="6"/>
  <c r="FS84" i="6"/>
  <c r="BY82" i="6"/>
  <c r="FS82" i="6"/>
  <c r="BY69" i="6"/>
  <c r="FS69" i="6"/>
  <c r="BD11" i="6"/>
  <c r="EX11" i="6"/>
  <c r="BC52" i="6"/>
  <c r="EW52" i="6"/>
  <c r="GE114" i="6"/>
  <c r="CK114" i="6"/>
  <c r="BZ13" i="6"/>
  <c r="FT13" i="6"/>
  <c r="DH81" i="6"/>
  <c r="HB81" i="6"/>
  <c r="BP28" i="6"/>
  <c r="FJ28" i="6"/>
  <c r="BP32" i="6"/>
  <c r="FJ32" i="6"/>
  <c r="CW113" i="6"/>
  <c r="GQ113" i="6"/>
  <c r="GO6" i="6"/>
  <c r="CU6" i="6"/>
  <c r="DG6" i="6" s="1"/>
  <c r="DS6" i="6" s="1"/>
  <c r="EE6" i="6" s="1"/>
  <c r="DG75" i="6"/>
  <c r="HA75" i="6"/>
  <c r="CA20" i="6"/>
  <c r="FU20" i="6"/>
  <c r="BO15" i="6"/>
  <c r="FI15" i="6"/>
  <c r="BO61" i="6"/>
  <c r="FI61" i="6"/>
  <c r="BN53" i="6"/>
  <c r="FH53" i="6"/>
  <c r="GP9" i="6"/>
  <c r="CV9" i="6"/>
  <c r="DH9" i="6" s="1"/>
  <c r="DT9" i="6" s="1"/>
  <c r="EF9" i="6" s="1"/>
  <c r="CV73" i="6"/>
  <c r="GP73" i="6"/>
  <c r="BZ15" i="6"/>
  <c r="FT15" i="6"/>
  <c r="BN59" i="6"/>
  <c r="FH59" i="6"/>
  <c r="GF27" i="6"/>
  <c r="CL27" i="6"/>
  <c r="GF28" i="6"/>
  <c r="CL28" i="6"/>
  <c r="HA76" i="6"/>
  <c r="DG76" i="6"/>
  <c r="GF19" i="6"/>
  <c r="CL19" i="6"/>
  <c r="BP35" i="6"/>
  <c r="FJ35" i="6"/>
  <c r="GE56" i="6"/>
  <c r="CK56" i="6"/>
  <c r="HB96" i="6"/>
  <c r="DH96" i="6"/>
  <c r="GF125" i="6"/>
  <c r="CL125" i="6"/>
  <c r="BY99" i="6"/>
  <c r="FS99" i="6"/>
  <c r="GE110" i="6"/>
  <c r="CK110" i="6"/>
  <c r="CA65" i="6"/>
  <c r="FU65" i="6"/>
  <c r="BE28" i="6"/>
  <c r="EY28" i="6"/>
  <c r="BC51" i="6"/>
  <c r="EW51" i="6"/>
  <c r="BY90" i="6"/>
  <c r="FS90" i="6"/>
  <c r="CV151" i="6"/>
  <c r="GP151" i="6"/>
  <c r="CV69" i="6"/>
  <c r="GP69" i="6"/>
  <c r="BP29" i="6"/>
  <c r="FJ29" i="6"/>
  <c r="CA19" i="6"/>
  <c r="FU19" i="6"/>
  <c r="CA27" i="6"/>
  <c r="FU27" i="6"/>
  <c r="GP11" i="6"/>
  <c r="CV11" i="6"/>
  <c r="DH11" i="6" s="1"/>
  <c r="DT11" i="6" s="1"/>
  <c r="EF11" i="6" s="1"/>
  <c r="GF119" i="6"/>
  <c r="CL119" i="6"/>
  <c r="BY89" i="6"/>
  <c r="FS89" i="6"/>
  <c r="GF124" i="6"/>
  <c r="CL124" i="6"/>
  <c r="BY66" i="6"/>
  <c r="FS66" i="6"/>
  <c r="GE10" i="6"/>
  <c r="CK10" i="6"/>
  <c r="BO16" i="6"/>
  <c r="FI16" i="6"/>
  <c r="BP33" i="6"/>
  <c r="FJ33" i="6"/>
  <c r="BP25" i="6"/>
  <c r="FJ25" i="6"/>
  <c r="CW14" i="6"/>
  <c r="DI14" i="6" s="1"/>
  <c r="DU14" i="6" s="1"/>
  <c r="EG14" i="6" s="1"/>
  <c r="GQ14" i="6"/>
  <c r="CA24" i="6"/>
  <c r="FU24" i="6"/>
  <c r="DH87" i="6"/>
  <c r="HB87" i="6"/>
  <c r="DH84" i="6"/>
  <c r="HB84" i="6"/>
  <c r="BO12" i="6"/>
  <c r="FI12" i="6"/>
  <c r="BP22" i="6"/>
  <c r="FJ22" i="6"/>
  <c r="BN56" i="6"/>
  <c r="FH56" i="6"/>
  <c r="DS72" i="6"/>
  <c r="HM72" i="6"/>
  <c r="DG52" i="6"/>
  <c r="DS52" i="6" s="1"/>
  <c r="EE52" i="6" s="1"/>
  <c r="HA52" i="6"/>
  <c r="JF52" i="6" s="1"/>
  <c r="J51" i="2" s="1"/>
  <c r="GE55" i="6"/>
  <c r="CK55" i="6"/>
  <c r="CA21" i="6"/>
  <c r="FU21" i="6"/>
  <c r="CV71" i="6"/>
  <c r="GP71" i="6"/>
  <c r="GF20" i="6"/>
  <c r="CL20" i="6"/>
  <c r="GF18" i="6"/>
  <c r="CL18" i="6"/>
  <c r="CA14" i="6"/>
  <c r="FU14" i="6"/>
  <c r="BN60" i="6"/>
  <c r="FH60" i="6"/>
  <c r="DG73" i="6"/>
  <c r="HA73" i="6"/>
  <c r="CV10" i="6"/>
  <c r="DH10" i="6" s="1"/>
  <c r="DT10" i="6" s="1"/>
  <c r="EF10" i="6" s="1"/>
  <c r="GP10" i="6"/>
  <c r="DG67" i="6"/>
  <c r="HA67" i="6"/>
  <c r="BP9" i="6"/>
  <c r="FJ9" i="6"/>
  <c r="BP19" i="6"/>
  <c r="FJ19" i="6"/>
  <c r="BN50" i="6"/>
  <c r="FH50" i="6"/>
  <c r="CA26" i="6"/>
  <c r="FU26" i="6"/>
  <c r="BO64" i="6"/>
  <c r="FI64" i="6"/>
  <c r="BE26" i="6"/>
  <c r="EY26" i="6"/>
  <c r="BY74" i="6"/>
  <c r="FS74" i="6"/>
  <c r="GF123" i="6"/>
  <c r="CL123" i="6"/>
  <c r="BE11" i="6"/>
  <c r="EY11" i="6"/>
  <c r="BY94" i="6"/>
  <c r="FS94" i="6"/>
  <c r="BO11" i="6"/>
  <c r="FI11" i="6"/>
  <c r="GP7" i="6"/>
  <c r="CV7" i="6"/>
  <c r="DH7" i="6" s="1"/>
  <c r="DT7" i="6" s="1"/>
  <c r="EF7" i="6" s="1"/>
  <c r="BZ113" i="6"/>
  <c r="FT113" i="6"/>
  <c r="BE13" i="6"/>
  <c r="EY13" i="6"/>
  <c r="BY95" i="6"/>
  <c r="FS95" i="6"/>
  <c r="BY86" i="6"/>
  <c r="FS86" i="6"/>
  <c r="BZ117" i="6"/>
  <c r="FT117" i="6"/>
  <c r="BE18" i="6"/>
  <c r="EY18" i="6"/>
  <c r="BY97" i="6"/>
  <c r="FS97" i="6"/>
  <c r="BC53" i="6"/>
  <c r="EW53" i="6"/>
  <c r="BY73" i="6"/>
  <c r="FS73" i="6"/>
  <c r="GF127" i="6"/>
  <c r="CL127" i="6"/>
  <c r="BE33" i="6"/>
  <c r="EY33" i="6"/>
  <c r="BE36" i="6"/>
  <c r="EY36" i="6"/>
  <c r="BE10" i="6"/>
  <c r="EY10" i="6"/>
  <c r="BY68" i="6"/>
  <c r="FS68" i="6"/>
  <c r="GE105" i="6"/>
  <c r="CK105" i="6"/>
  <c r="BY78" i="6"/>
  <c r="FS78" i="6"/>
  <c r="BC55" i="6"/>
  <c r="EW55" i="6"/>
  <c r="GE101" i="6"/>
  <c r="CK101" i="6"/>
  <c r="BC9" i="6"/>
  <c r="FI9" i="6" s="1"/>
  <c r="EW9" i="6"/>
  <c r="GE108" i="6"/>
  <c r="CK108" i="6"/>
  <c r="BY72" i="6"/>
  <c r="FS72" i="6"/>
  <c r="GE17" i="6"/>
  <c r="CK17" i="6"/>
  <c r="BZ17" i="6"/>
  <c r="FT17" i="6"/>
  <c r="GP78" i="6"/>
  <c r="CV78" i="6"/>
  <c r="GP66" i="6"/>
  <c r="CV66" i="6"/>
  <c r="CA30" i="6"/>
  <c r="FU30" i="6"/>
  <c r="GQ117" i="6"/>
  <c r="CW117" i="6"/>
  <c r="GP6" i="6"/>
  <c r="CV6" i="6"/>
  <c r="DH6" i="6" s="1"/>
  <c r="DT6" i="6" s="1"/>
  <c r="EF6" i="6" s="1"/>
  <c r="DH90" i="6"/>
  <c r="HB90" i="6"/>
  <c r="CA29" i="6"/>
  <c r="FU29" i="6"/>
  <c r="BP26" i="6"/>
  <c r="FJ26" i="6"/>
  <c r="BZ64" i="6"/>
  <c r="FT64" i="6"/>
  <c r="DH83" i="6"/>
  <c r="HB83" i="6"/>
  <c r="GP68" i="6"/>
  <c r="CV68" i="6"/>
  <c r="DG68" i="6"/>
  <c r="HA68" i="6"/>
  <c r="DS77" i="6"/>
  <c r="HM77" i="6"/>
  <c r="BN54" i="6"/>
  <c r="FH54" i="6"/>
  <c r="DH95" i="6"/>
  <c r="HB95" i="6"/>
  <c r="CV51" i="6"/>
  <c r="DH51" i="6" s="1"/>
  <c r="DT51" i="6" s="1"/>
  <c r="EF51" i="6" s="1"/>
  <c r="GP51" i="6"/>
  <c r="DS151" i="6"/>
  <c r="HM151" i="6"/>
  <c r="CA18" i="6"/>
  <c r="FU18" i="6"/>
  <c r="HA74" i="6"/>
  <c r="DG74" i="6"/>
  <c r="DH93" i="6"/>
  <c r="HB93" i="6"/>
  <c r="CV8" i="6"/>
  <c r="DH8" i="6" s="1"/>
  <c r="DT8" i="6" s="1"/>
  <c r="EF8" i="6" s="1"/>
  <c r="GP8" i="6"/>
  <c r="BN51" i="6"/>
  <c r="FH51" i="6"/>
  <c r="BE23" i="6"/>
  <c r="EY23" i="6"/>
  <c r="BC56" i="6"/>
  <c r="EW56" i="6"/>
  <c r="GF126" i="6"/>
  <c r="CL126" i="6"/>
  <c r="BY79" i="6"/>
  <c r="FS79" i="6"/>
  <c r="BD16" i="6"/>
  <c r="EX16" i="6"/>
  <c r="DS70" i="6"/>
  <c r="HM70" i="6"/>
  <c r="HB89" i="6"/>
  <c r="DH89" i="6"/>
  <c r="DG51" i="6"/>
  <c r="DS51" i="6" s="1"/>
  <c r="EE51" i="6" s="1"/>
  <c r="HA51" i="6"/>
  <c r="JF51" i="6" s="1"/>
  <c r="J50" i="2" s="1"/>
  <c r="GP152" i="6"/>
  <c r="CV152" i="6"/>
  <c r="BN52" i="6"/>
  <c r="FH52" i="6"/>
  <c r="BO58" i="6"/>
  <c r="FI58" i="6"/>
  <c r="BE37" i="6"/>
  <c r="EY37" i="6"/>
  <c r="GE109" i="6"/>
  <c r="CK109" i="6"/>
  <c r="BN63" i="6"/>
  <c r="FH63" i="6"/>
  <c r="BD58" i="6"/>
  <c r="EX58" i="6"/>
  <c r="BE19" i="6"/>
  <c r="EY19" i="6"/>
  <c r="BE21" i="6"/>
  <c r="EY21" i="6"/>
  <c r="BY91" i="6"/>
  <c r="FS91" i="6"/>
  <c r="BY77" i="6"/>
  <c r="FS77" i="6"/>
  <c r="BD17" i="6"/>
  <c r="EX17" i="6"/>
  <c r="BY76" i="6"/>
  <c r="FS76" i="6"/>
  <c r="AR50" i="6"/>
  <c r="GF118" i="6"/>
  <c r="CL118" i="6"/>
  <c r="BE20" i="6"/>
  <c r="EY20" i="6"/>
  <c r="BY50" i="6"/>
  <c r="BZ85" i="6"/>
  <c r="FT85" i="6"/>
  <c r="BE29" i="6"/>
  <c r="EY29" i="6"/>
  <c r="BE24" i="6"/>
  <c r="EY24" i="6"/>
  <c r="BE32" i="6"/>
  <c r="EY32" i="6"/>
  <c r="BC54" i="6"/>
  <c r="EW54" i="6"/>
  <c r="BY81" i="6"/>
  <c r="FS81" i="6"/>
  <c r="BY88" i="6"/>
  <c r="FS88" i="6"/>
  <c r="BY80" i="6"/>
  <c r="FS80" i="6"/>
  <c r="BY98" i="6"/>
  <c r="FS98" i="6"/>
  <c r="BY75" i="6"/>
  <c r="FS75" i="6"/>
  <c r="BC59" i="6"/>
  <c r="EW59" i="6"/>
  <c r="BY71" i="6"/>
  <c r="FS71" i="6"/>
  <c r="HA50" i="6"/>
  <c r="JF50" i="6" s="1"/>
  <c r="J49" i="2" s="1"/>
  <c r="DG50" i="6"/>
  <c r="DS50" i="6" s="1"/>
  <c r="EE50" i="6" s="1"/>
  <c r="GE83" i="6"/>
  <c r="CK83" i="6"/>
  <c r="BP31" i="6"/>
  <c r="FJ31" i="6"/>
  <c r="DT64" i="6"/>
  <c r="EF64" i="6" s="1"/>
  <c r="HN64" i="6"/>
  <c r="GF22" i="6"/>
  <c r="CL22" i="6"/>
  <c r="BN55" i="6"/>
  <c r="FH55" i="6"/>
  <c r="GE85" i="6"/>
  <c r="CK85" i="6"/>
  <c r="CW58" i="6"/>
  <c r="GQ58" i="6"/>
  <c r="DH79" i="6"/>
  <c r="HB79" i="6"/>
  <c r="CV75" i="6"/>
  <c r="GP75" i="6"/>
  <c r="GF61" i="6"/>
  <c r="CL61" i="6"/>
  <c r="BP23" i="6"/>
  <c r="FJ23" i="6"/>
  <c r="GE15" i="6"/>
  <c r="CK15" i="6"/>
  <c r="GE60" i="6"/>
  <c r="CK60" i="6"/>
  <c r="CU8" i="6"/>
  <c r="DG8" i="6" s="1"/>
  <c r="DS8" i="6" s="1"/>
  <c r="EE8" i="6" s="1"/>
  <c r="GO8" i="6"/>
  <c r="GE9" i="6"/>
  <c r="CK9" i="6"/>
  <c r="GE57" i="6"/>
  <c r="CK57" i="6"/>
  <c r="BO10" i="6"/>
  <c r="FI10" i="6"/>
  <c r="BP21" i="6"/>
  <c r="FJ21" i="6"/>
  <c r="CV77" i="6"/>
  <c r="GP77" i="6"/>
  <c r="GF121" i="6"/>
  <c r="CL121" i="6"/>
  <c r="BD15" i="6"/>
  <c r="EX15" i="6"/>
  <c r="BY93" i="6"/>
  <c r="FS93" i="6"/>
  <c r="CW154" i="6"/>
  <c r="GQ154" i="6"/>
  <c r="BE41" i="6"/>
  <c r="EY41" i="6"/>
  <c r="BD12" i="6"/>
  <c r="EX12" i="6"/>
  <c r="GE104" i="6"/>
  <c r="CK104" i="6"/>
  <c r="GE8" i="6"/>
  <c r="CK8" i="6"/>
  <c r="CW111" i="6"/>
  <c r="GQ111" i="6"/>
  <c r="GP52" i="6"/>
  <c r="CV52" i="6"/>
  <c r="DH52" i="6" s="1"/>
  <c r="DT52" i="6" s="1"/>
  <c r="EF52" i="6" s="1"/>
  <c r="BE30" i="6"/>
  <c r="EY30" i="6"/>
  <c r="GE115" i="6"/>
  <c r="CK115" i="6"/>
  <c r="CK152" i="6"/>
  <c r="GE152" i="6"/>
  <c r="BE38" i="6"/>
  <c r="EY38" i="6"/>
  <c r="BD61" i="6"/>
  <c r="EX61" i="6"/>
  <c r="BZ103" i="6"/>
  <c r="FT103" i="6"/>
  <c r="GF122" i="6"/>
  <c r="CL122" i="6"/>
  <c r="BZ83" i="6"/>
  <c r="FT83" i="6"/>
  <c r="BE31" i="6"/>
  <c r="EY31" i="6"/>
  <c r="BE22" i="6"/>
  <c r="EY22" i="6"/>
  <c r="BE14" i="6"/>
  <c r="EY14" i="6"/>
  <c r="AG16" i="6"/>
  <c r="AS16" i="6" s="1"/>
  <c r="BC60" i="6"/>
  <c r="EW60" i="6"/>
  <c r="GE106" i="6"/>
  <c r="CK106" i="6"/>
  <c r="GE102" i="6"/>
  <c r="CK102" i="6"/>
  <c r="GE107" i="6"/>
  <c r="CK107" i="6"/>
  <c r="GE116" i="6"/>
  <c r="CK116" i="6"/>
  <c r="BC8" i="6"/>
  <c r="FI8" i="6" s="1"/>
  <c r="EW8" i="6"/>
  <c r="BE7" i="6"/>
  <c r="EY7" i="6"/>
  <c r="BD13" i="6"/>
  <c r="EX13" i="6"/>
  <c r="BY67" i="6"/>
  <c r="FS67" i="6"/>
  <c r="DH53" i="6"/>
  <c r="DT53" i="6" s="1"/>
  <c r="EF53" i="6" s="1"/>
  <c r="HB53" i="6"/>
  <c r="CU10" i="6"/>
  <c r="DG10" i="6" s="1"/>
  <c r="DS10" i="6" s="1"/>
  <c r="EE10" i="6" s="1"/>
  <c r="GO10" i="6"/>
  <c r="BZ8" i="6"/>
  <c r="FT8" i="6"/>
  <c r="DH85" i="6"/>
  <c r="HB85" i="6"/>
  <c r="GO9" i="6"/>
  <c r="CU9" i="6"/>
  <c r="DG9" i="6" s="1"/>
  <c r="DS9" i="6" s="1"/>
  <c r="EE9" i="6" s="1"/>
  <c r="DH91" i="6"/>
  <c r="HB91" i="6"/>
  <c r="CV12" i="6"/>
  <c r="DH12" i="6" s="1"/>
  <c r="DT12" i="6" s="1"/>
  <c r="EF12" i="6" s="1"/>
  <c r="GP12" i="6"/>
  <c r="DS78" i="6"/>
  <c r="HM78" i="6"/>
  <c r="GP74" i="6"/>
  <c r="CV74" i="6"/>
  <c r="BN57" i="6"/>
  <c r="FH57" i="6"/>
  <c r="BP36" i="6"/>
  <c r="FJ36" i="6"/>
  <c r="BP27" i="6"/>
  <c r="FJ27" i="6"/>
  <c r="BZ11" i="6"/>
  <c r="FT11" i="6"/>
  <c r="DH80" i="6"/>
  <c r="HB80" i="6"/>
  <c r="GE12" i="6"/>
  <c r="CK12" i="6"/>
  <c r="GE11" i="6"/>
  <c r="CK11" i="6"/>
  <c r="GE64" i="6"/>
  <c r="CK64" i="6"/>
  <c r="BP18" i="6"/>
  <c r="FJ18" i="6"/>
  <c r="GF25" i="6"/>
  <c r="CL25" i="6"/>
  <c r="GF24" i="6"/>
  <c r="CL24" i="6"/>
  <c r="CA23" i="6"/>
  <c r="FU23" i="6"/>
  <c r="HA66" i="6"/>
  <c r="DG66" i="6"/>
  <c r="DH99" i="6"/>
  <c r="HB99" i="6"/>
  <c r="CA32" i="6"/>
  <c r="FU32" i="6"/>
  <c r="BO13" i="6"/>
  <c r="FI13" i="6"/>
  <c r="BP14" i="6"/>
  <c r="FJ14" i="6"/>
  <c r="BZ16" i="6"/>
  <c r="FT16" i="6"/>
  <c r="GF14" i="6"/>
  <c r="CL14" i="6"/>
  <c r="CV67" i="6"/>
  <c r="GP67" i="6"/>
  <c r="DH97" i="6"/>
  <c r="HB97" i="6"/>
  <c r="GF29" i="6"/>
  <c r="CL29" i="6"/>
  <c r="DH153" i="6"/>
  <c r="HB153" i="6"/>
  <c r="DS152" i="6"/>
  <c r="HM152" i="6"/>
  <c r="GP50" i="6"/>
  <c r="CV50" i="6"/>
  <c r="DH50" i="6" s="1"/>
  <c r="DT50" i="6" s="1"/>
  <c r="EF50" i="6" s="1"/>
  <c r="GF23" i="6"/>
  <c r="CL23" i="6"/>
  <c r="GE13" i="6"/>
  <c r="CK13" i="6"/>
  <c r="GE54" i="6"/>
  <c r="CK54" i="6"/>
  <c r="CA25" i="6"/>
  <c r="FU25" i="6"/>
  <c r="DG69" i="6"/>
  <c r="HA69" i="6"/>
  <c r="CA28" i="6"/>
  <c r="FU28" i="6"/>
  <c r="BO17" i="6"/>
  <c r="FI17" i="6"/>
  <c r="GP72" i="6"/>
  <c r="CV72" i="6"/>
  <c r="GE7" i="6"/>
  <c r="CK7" i="6"/>
  <c r="CA22" i="6"/>
  <c r="FU22" i="6"/>
  <c r="L55" i="2"/>
  <c r="L63" i="2"/>
  <c r="L41" i="2"/>
  <c r="L49" i="2"/>
  <c r="L8" i="2"/>
  <c r="L56" i="2"/>
  <c r="L64" i="2"/>
  <c r="L34" i="2"/>
  <c r="L42" i="2"/>
  <c r="L50" i="2"/>
  <c r="L9" i="2"/>
  <c r="L57" i="2"/>
  <c r="L35" i="2"/>
  <c r="L43" i="2"/>
  <c r="L51" i="2"/>
  <c r="L58" i="2"/>
  <c r="L36" i="2"/>
  <c r="L44" i="2"/>
  <c r="L52" i="2"/>
  <c r="L47" i="2"/>
  <c r="L10" i="2"/>
  <c r="L18" i="2"/>
  <c r="L26" i="2"/>
  <c r="L62" i="2"/>
  <c r="L40" i="2"/>
  <c r="L7" i="2"/>
  <c r="L11" i="2"/>
  <c r="L19" i="2"/>
  <c r="L27" i="2"/>
  <c r="L59" i="2"/>
  <c r="L37" i="2"/>
  <c r="L53" i="2"/>
  <c r="L12" i="2"/>
  <c r="L20" i="2"/>
  <c r="L28" i="2"/>
  <c r="L5" i="2"/>
  <c r="L46" i="2"/>
  <c r="L13" i="2"/>
  <c r="L21" i="2"/>
  <c r="L29" i="2"/>
  <c r="L61" i="2"/>
  <c r="L39" i="2"/>
  <c r="L6" i="2"/>
  <c r="L14" i="2"/>
  <c r="L22" i="2"/>
  <c r="L30" i="2"/>
  <c r="L48" i="2"/>
  <c r="L15" i="2"/>
  <c r="L23" i="2"/>
  <c r="L31" i="2"/>
  <c r="L33" i="2"/>
  <c r="L16" i="2"/>
  <c r="L54" i="2"/>
  <c r="L25" i="2"/>
  <c r="L38" i="2"/>
  <c r="L45" i="2"/>
  <c r="L24" i="2"/>
  <c r="L17" i="2"/>
  <c r="L60" i="2"/>
  <c r="L32" i="2"/>
  <c r="L8" i="10"/>
  <c r="L7" i="11" s="1"/>
  <c r="L16" i="10"/>
  <c r="L24" i="10"/>
  <c r="L32" i="10"/>
  <c r="L40" i="10"/>
  <c r="L39" i="11" s="1"/>
  <c r="L9" i="10"/>
  <c r="L8" i="11" s="1"/>
  <c r="L17" i="10"/>
  <c r="L25" i="10"/>
  <c r="L24" i="11" s="1"/>
  <c r="L33" i="10"/>
  <c r="L41" i="10"/>
  <c r="L49" i="10"/>
  <c r="L57" i="10"/>
  <c r="L56" i="11" s="1"/>
  <c r="L10" i="10"/>
  <c r="L9" i="11" s="1"/>
  <c r="L18" i="10"/>
  <c r="L17" i="11" s="1"/>
  <c r="L26" i="10"/>
  <c r="L25" i="11" s="1"/>
  <c r="L34" i="10"/>
  <c r="L33" i="11" s="1"/>
  <c r="L42" i="10"/>
  <c r="L41" i="11" s="1"/>
  <c r="L50" i="10"/>
  <c r="L58" i="10"/>
  <c r="L57" i="11" s="1"/>
  <c r="L11" i="10"/>
  <c r="L19" i="10"/>
  <c r="L27" i="10"/>
  <c r="L26" i="11" s="1"/>
  <c r="L35" i="10"/>
  <c r="L34" i="11" s="1"/>
  <c r="L43" i="10"/>
  <c r="L42" i="11" s="1"/>
  <c r="L51" i="10"/>
  <c r="L50" i="11" s="1"/>
  <c r="L59" i="10"/>
  <c r="L58" i="11" s="1"/>
  <c r="L12" i="10"/>
  <c r="L11" i="11" s="1"/>
  <c r="L20" i="10"/>
  <c r="L28" i="10"/>
  <c r="L36" i="10"/>
  <c r="L35" i="11" s="1"/>
  <c r="L44" i="10"/>
  <c r="L6" i="10"/>
  <c r="L5" i="11" s="1"/>
  <c r="L14" i="10"/>
  <c r="L22" i="10"/>
  <c r="L21" i="11" s="1"/>
  <c r="L30" i="10"/>
  <c r="L29" i="11" s="1"/>
  <c r="L38" i="10"/>
  <c r="L37" i="11" s="1"/>
  <c r="L46" i="10"/>
  <c r="L45" i="11" s="1"/>
  <c r="L54" i="10"/>
  <c r="L53" i="11" s="1"/>
  <c r="L62" i="10"/>
  <c r="L61" i="11" s="1"/>
  <c r="L31" i="10"/>
  <c r="L55" i="10"/>
  <c r="L54" i="11" s="1"/>
  <c r="L21" i="10"/>
  <c r="L20" i="11" s="1"/>
  <c r="L48" i="10"/>
  <c r="L47" i="11" s="1"/>
  <c r="L64" i="10"/>
  <c r="L63" i="11" s="1"/>
  <c r="L7" i="10"/>
  <c r="L39" i="10"/>
  <c r="L38" i="11" s="1"/>
  <c r="L52" i="10"/>
  <c r="L51" i="11" s="1"/>
  <c r="L29" i="10"/>
  <c r="L28" i="11" s="1"/>
  <c r="L61" i="10"/>
  <c r="L60" i="11" s="1"/>
  <c r="L15" i="10"/>
  <c r="L14" i="11" s="1"/>
  <c r="L63" i="10"/>
  <c r="L23" i="10"/>
  <c r="L22" i="11" s="1"/>
  <c r="L60" i="10"/>
  <c r="L37" i="10"/>
  <c r="L36" i="11" s="1"/>
  <c r="L56" i="10"/>
  <c r="L55" i="11" s="1"/>
  <c r="L13" i="10"/>
  <c r="L12" i="11" s="1"/>
  <c r="L53" i="10"/>
  <c r="L52" i="11" s="1"/>
  <c r="L45" i="10"/>
  <c r="L44" i="11" s="1"/>
  <c r="L5" i="10"/>
  <c r="L4" i="11" s="1"/>
  <c r="L47" i="10"/>
  <c r="L46" i="11" s="1"/>
  <c r="BN72" i="6"/>
  <c r="BN114" i="6"/>
  <c r="BN67" i="6"/>
  <c r="BN74" i="6"/>
  <c r="BN110" i="6"/>
  <c r="AR7" i="6"/>
  <c r="AR52" i="6"/>
  <c r="BN76" i="6"/>
  <c r="BN89" i="6"/>
  <c r="BN90" i="6"/>
  <c r="BN82" i="6"/>
  <c r="BN108" i="6"/>
  <c r="BN77" i="6"/>
  <c r="BN73" i="6"/>
  <c r="BN105" i="6"/>
  <c r="BN86" i="6"/>
  <c r="BC63" i="6"/>
  <c r="BN81" i="6"/>
  <c r="AR59" i="6"/>
  <c r="BN71" i="6"/>
  <c r="BN84" i="6"/>
  <c r="BN88" i="6"/>
  <c r="BN75" i="6"/>
  <c r="BN100" i="6"/>
  <c r="AR57" i="6"/>
  <c r="BN94" i="6"/>
  <c r="AR56" i="6"/>
  <c r="BN93" i="6"/>
  <c r="AR60" i="6"/>
  <c r="BN87" i="6"/>
  <c r="BN69" i="6"/>
  <c r="BN102" i="6"/>
  <c r="BN112" i="6"/>
  <c r="AR54" i="6"/>
  <c r="BN92" i="6"/>
  <c r="BN115" i="6"/>
  <c r="BN98" i="6"/>
  <c r="BN107" i="6"/>
  <c r="BN116" i="6"/>
  <c r="BN66" i="6"/>
  <c r="AR51" i="6"/>
  <c r="BN97" i="6"/>
  <c r="AR53" i="6"/>
  <c r="BN104" i="6"/>
  <c r="BN91" i="6"/>
  <c r="AG17" i="6"/>
  <c r="AS17" i="6" s="1"/>
  <c r="BN79" i="6"/>
  <c r="BN80" i="6"/>
  <c r="BN101" i="6"/>
  <c r="AR55" i="6"/>
  <c r="BN78" i="6"/>
  <c r="BN70" i="6"/>
  <c r="AG12" i="6"/>
  <c r="AS12" i="6" s="1"/>
  <c r="BN106" i="6"/>
  <c r="BN99" i="6"/>
  <c r="AG15" i="6"/>
  <c r="AS15" i="6" s="1"/>
  <c r="BN96" i="6"/>
  <c r="BN109" i="6"/>
  <c r="AR10" i="6"/>
  <c r="BN68" i="6"/>
  <c r="BN95" i="6"/>
  <c r="BO50" i="6"/>
  <c r="FU50" i="6" s="1"/>
  <c r="BO9" i="6"/>
  <c r="FU9" i="6" s="1"/>
  <c r="BZ6" i="6"/>
  <c r="AT5" i="6"/>
  <c r="AH38" i="6"/>
  <c r="AT38" i="6" s="1"/>
  <c r="AH9" i="6"/>
  <c r="AT9" i="6" s="1"/>
  <c r="AH20" i="6"/>
  <c r="AT20" i="6" s="1"/>
  <c r="AH41" i="6"/>
  <c r="AT41" i="6" s="1"/>
  <c r="AH16" i="6"/>
  <c r="AT16" i="6" s="1"/>
  <c r="AH32" i="6"/>
  <c r="AT32" i="6" s="1"/>
  <c r="AH24" i="6"/>
  <c r="AT24" i="6" s="1"/>
  <c r="AH6" i="6"/>
  <c r="AT6" i="6" s="1"/>
  <c r="AH27" i="6"/>
  <c r="AT27" i="6" s="1"/>
  <c r="AH13" i="6"/>
  <c r="AT13" i="6" s="1"/>
  <c r="AH14" i="6"/>
  <c r="AT14" i="6" s="1"/>
  <c r="AH26" i="6"/>
  <c r="AT26" i="6" s="1"/>
  <c r="AH28" i="6"/>
  <c r="AT28" i="6" s="1"/>
  <c r="AH10" i="6"/>
  <c r="AH23" i="6"/>
  <c r="AT23" i="6" s="1"/>
  <c r="AH36" i="6"/>
  <c r="AT36" i="6" s="1"/>
  <c r="AH8" i="6"/>
  <c r="AT8" i="6" s="1"/>
  <c r="AH22" i="6"/>
  <c r="AT22" i="6" s="1"/>
  <c r="AH40" i="6"/>
  <c r="AT40" i="6" s="1"/>
  <c r="AH11" i="6"/>
  <c r="AT11" i="6" s="1"/>
  <c r="AH34" i="6"/>
  <c r="AT34" i="6" s="1"/>
  <c r="AH18" i="6"/>
  <c r="AT18" i="6" s="1"/>
  <c r="AH21" i="6"/>
  <c r="AT21" i="6" s="1"/>
  <c r="AH39" i="6"/>
  <c r="AT39" i="6" s="1"/>
  <c r="AH42" i="6"/>
  <c r="AT42" i="6" s="1"/>
  <c r="AH29" i="6"/>
  <c r="AT29" i="6" s="1"/>
  <c r="AH30" i="6"/>
  <c r="AT30" i="6" s="1"/>
  <c r="AH25" i="6"/>
  <c r="AT25" i="6" s="1"/>
  <c r="AH35" i="6"/>
  <c r="AT35" i="6" s="1"/>
  <c r="AH19" i="6"/>
  <c r="AT19" i="6" s="1"/>
  <c r="AH7" i="6"/>
  <c r="AH37" i="6"/>
  <c r="AT37" i="6" s="1"/>
  <c r="AH31" i="6"/>
  <c r="AT31" i="6" s="1"/>
  <c r="AH33" i="6"/>
  <c r="AT33" i="6" s="1"/>
  <c r="BO8" i="6"/>
  <c r="FU8" i="6" s="1"/>
  <c r="AS8" i="6"/>
  <c r="EY8" i="6" s="1"/>
  <c r="BE5" i="6"/>
  <c r="AS52" i="6"/>
  <c r="AS50" i="6"/>
  <c r="EY50" i="6" s="1"/>
  <c r="AS53" i="6"/>
  <c r="AS61" i="6"/>
  <c r="AS58" i="6"/>
  <c r="CA5" i="6"/>
  <c r="BO124" i="6"/>
  <c r="BO117" i="6"/>
  <c r="BO120" i="6"/>
  <c r="BO119" i="6"/>
  <c r="BO122" i="6"/>
  <c r="BO126" i="6"/>
  <c r="BO127" i="6"/>
  <c r="BO114" i="6"/>
  <c r="BO111" i="6"/>
  <c r="BO125" i="6"/>
  <c r="BO83" i="6"/>
  <c r="BO103" i="6"/>
  <c r="BO128" i="6"/>
  <c r="CA128" i="6" s="1"/>
  <c r="BO129" i="6"/>
  <c r="CA129" i="6" s="1"/>
  <c r="BO84" i="6"/>
  <c r="BO113" i="6"/>
  <c r="BO85" i="6"/>
  <c r="BO123" i="6"/>
  <c r="BO72" i="6"/>
  <c r="FU72" i="6" s="1"/>
  <c r="BO121" i="6"/>
  <c r="BO118" i="6"/>
  <c r="BZ10" i="6"/>
  <c r="BP5" i="6"/>
  <c r="BD65" i="6"/>
  <c r="BD64" i="6"/>
  <c r="BZ153" i="6"/>
  <c r="CL5" i="6"/>
  <c r="CX5" i="6" s="1"/>
  <c r="DJ5" i="6" s="1"/>
  <c r="DV5" i="6" s="1"/>
  <c r="EH5" i="6" s="1"/>
  <c r="BZ151" i="6"/>
  <c r="BZ152" i="6"/>
  <c r="BZ154" i="6"/>
  <c r="AS9" i="6"/>
  <c r="EY9" i="6" s="1"/>
  <c r="W122" i="6"/>
  <c r="W119" i="6"/>
  <c r="W124" i="6"/>
  <c r="W105" i="6"/>
  <c r="W117" i="6"/>
  <c r="W106" i="6"/>
  <c r="W75" i="6"/>
  <c r="W66" i="6"/>
  <c r="W60" i="6"/>
  <c r="AI5" i="6"/>
  <c r="W54" i="6"/>
  <c r="X5" i="6"/>
  <c r="W18" i="6"/>
  <c r="W48" i="6"/>
  <c r="W13" i="6"/>
  <c r="W21" i="6"/>
  <c r="W6" i="6"/>
  <c r="W11" i="6"/>
  <c r="W16" i="6"/>
  <c r="W127" i="6"/>
  <c r="W50" i="6"/>
  <c r="W23" i="6"/>
  <c r="W72" i="6"/>
  <c r="W120" i="6"/>
  <c r="W92" i="6"/>
  <c r="W95" i="6"/>
  <c r="W104" i="6"/>
  <c r="W112" i="6"/>
  <c r="W109" i="6"/>
  <c r="W135" i="6"/>
  <c r="W148" i="6"/>
  <c r="W59" i="6"/>
  <c r="W28" i="6"/>
  <c r="W94" i="6"/>
  <c r="W110" i="6"/>
  <c r="W126" i="6"/>
  <c r="W116" i="6"/>
  <c r="W140" i="6"/>
  <c r="W134" i="6"/>
  <c r="W147" i="6"/>
  <c r="W76" i="6"/>
  <c r="W65" i="6"/>
  <c r="W74" i="6"/>
  <c r="W93" i="6"/>
  <c r="W144" i="6"/>
  <c r="W8" i="6"/>
  <c r="W38" i="6"/>
  <c r="W44" i="6"/>
  <c r="W67" i="6"/>
  <c r="W63" i="6"/>
  <c r="W98" i="6"/>
  <c r="W114" i="6"/>
  <c r="W136" i="6"/>
  <c r="W151" i="6"/>
  <c r="W12" i="6"/>
  <c r="W52" i="6"/>
  <c r="W9" i="6"/>
  <c r="W26" i="6"/>
  <c r="W32" i="6"/>
  <c r="W45" i="6"/>
  <c r="W71" i="6"/>
  <c r="W84" i="6"/>
  <c r="W83" i="6"/>
  <c r="W101" i="6"/>
  <c r="W111" i="6"/>
  <c r="W36" i="6"/>
  <c r="W24" i="6"/>
  <c r="W56" i="6"/>
  <c r="W20" i="6"/>
  <c r="W39" i="6"/>
  <c r="W51" i="6"/>
  <c r="W40" i="6"/>
  <c r="W14" i="6"/>
  <c r="W49" i="6"/>
  <c r="W46" i="6"/>
  <c r="W80" i="6"/>
  <c r="W88" i="6"/>
  <c r="W99" i="6"/>
  <c r="W30" i="6"/>
  <c r="W41" i="6"/>
  <c r="W96" i="6"/>
  <c r="W73" i="6"/>
  <c r="W91" i="6"/>
  <c r="W133" i="6"/>
  <c r="W47" i="6"/>
  <c r="W81" i="6"/>
  <c r="W128" i="6"/>
  <c r="W86" i="6"/>
  <c r="W107" i="6"/>
  <c r="W153" i="6"/>
  <c r="W82" i="6"/>
  <c r="W145" i="6"/>
  <c r="W61" i="6"/>
  <c r="W90" i="6"/>
  <c r="W150" i="6"/>
  <c r="W22" i="6"/>
  <c r="W27" i="6"/>
  <c r="W154" i="6"/>
  <c r="W53" i="6"/>
  <c r="W138" i="6"/>
  <c r="W149" i="6"/>
  <c r="W141" i="6"/>
  <c r="W143" i="6"/>
  <c r="W113" i="6"/>
  <c r="W131" i="6"/>
  <c r="W19" i="6"/>
  <c r="W17" i="6"/>
  <c r="W68" i="6"/>
  <c r="W137" i="6"/>
  <c r="W103" i="6"/>
  <c r="W118" i="6"/>
  <c r="W79" i="6"/>
  <c r="W43" i="6"/>
  <c r="W85" i="6"/>
  <c r="W57" i="6"/>
  <c r="W132" i="6"/>
  <c r="W102" i="6"/>
  <c r="W97" i="6"/>
  <c r="W139" i="6"/>
  <c r="W25" i="6"/>
  <c r="W129" i="6"/>
  <c r="W58" i="6"/>
  <c r="W7" i="6"/>
  <c r="W142" i="6"/>
  <c r="W87" i="6"/>
  <c r="W152" i="6"/>
  <c r="W125" i="6"/>
  <c r="W70" i="6"/>
  <c r="W146" i="6"/>
  <c r="W62" i="6"/>
  <c r="W35" i="6"/>
  <c r="W37" i="6"/>
  <c r="W15" i="6"/>
  <c r="W10" i="6"/>
  <c r="W42" i="6"/>
  <c r="W115" i="6"/>
  <c r="W108" i="6"/>
  <c r="W69" i="6"/>
  <c r="W34" i="6"/>
  <c r="W121" i="6"/>
  <c r="W77" i="6"/>
  <c r="W64" i="6"/>
  <c r="W31" i="6"/>
  <c r="W123" i="6"/>
  <c r="W33" i="6"/>
  <c r="W89" i="6"/>
  <c r="W130" i="6"/>
  <c r="W55" i="6"/>
  <c r="W29" i="6"/>
  <c r="W78" i="6"/>
  <c r="W100" i="6"/>
  <c r="BD6" i="6"/>
  <c r="FJ6" i="6" s="1"/>
  <c r="AE23" i="8"/>
  <c r="AE25" i="8"/>
  <c r="AE35" i="8"/>
  <c r="AE34" i="8"/>
  <c r="AQ5" i="8"/>
  <c r="AE27" i="8"/>
  <c r="AE17" i="8"/>
  <c r="AE8" i="8"/>
  <c r="AE15" i="8"/>
  <c r="AE22" i="8"/>
  <c r="AE26" i="8"/>
  <c r="AE24" i="8"/>
  <c r="AE41" i="8"/>
  <c r="AE29" i="8"/>
  <c r="AE18" i="8"/>
  <c r="AE36" i="8"/>
  <c r="AE10" i="8"/>
  <c r="AE12" i="8"/>
  <c r="AE33" i="8"/>
  <c r="AE14" i="8"/>
  <c r="AE20" i="8"/>
  <c r="AE6" i="8"/>
  <c r="AE37" i="8"/>
  <c r="AE38" i="8"/>
  <c r="AE39" i="8"/>
  <c r="AE40" i="8"/>
  <c r="AE42" i="8"/>
  <c r="AE16" i="8"/>
  <c r="AE21" i="8"/>
  <c r="AE9" i="8"/>
  <c r="AE13" i="8"/>
  <c r="AE19" i="8"/>
  <c r="AE30" i="8"/>
  <c r="AE28" i="8"/>
  <c r="AE11" i="8"/>
  <c r="AE32" i="8"/>
  <c r="AE7" i="8"/>
  <c r="AE31" i="8"/>
  <c r="BW154" i="8"/>
  <c r="CI5" i="8"/>
  <c r="CU5" i="8" s="1"/>
  <c r="DG5" i="8" s="1"/>
  <c r="DS5" i="8" s="1"/>
  <c r="EE5" i="8" s="1"/>
  <c r="EQ5" i="8" s="1"/>
  <c r="FO5" i="8" s="1"/>
  <c r="GA5" i="8" s="1"/>
  <c r="GM5" i="8" s="1"/>
  <c r="GY5" i="8" s="1"/>
  <c r="HK5" i="8" s="1"/>
  <c r="HW5" i="8" s="1"/>
  <c r="II5" i="8" s="1"/>
  <c r="IU5" i="8" s="1"/>
  <c r="BW151" i="8"/>
  <c r="GO151" i="8" s="1"/>
  <c r="BW152" i="8"/>
  <c r="GO152" i="8" s="1"/>
  <c r="BW153" i="8"/>
  <c r="GO153" i="8" s="1"/>
  <c r="BL127" i="8"/>
  <c r="BL124" i="8"/>
  <c r="BL112" i="8"/>
  <c r="GD112" i="8" s="1"/>
  <c r="BL110" i="8"/>
  <c r="GD110" i="8" s="1"/>
  <c r="BL113" i="8"/>
  <c r="GD113" i="8" s="1"/>
  <c r="BL121" i="8"/>
  <c r="BL109" i="8"/>
  <c r="GD109" i="8" s="1"/>
  <c r="BL107" i="8"/>
  <c r="GD107" i="8" s="1"/>
  <c r="BL106" i="8"/>
  <c r="GD106" i="8" s="1"/>
  <c r="BL82" i="8"/>
  <c r="GD82" i="8" s="1"/>
  <c r="BL80" i="8"/>
  <c r="GD80" i="8" s="1"/>
  <c r="BL111" i="8"/>
  <c r="GD111" i="8" s="1"/>
  <c r="BL94" i="8"/>
  <c r="GD94" i="8" s="1"/>
  <c r="BL92" i="8"/>
  <c r="GD92" i="8" s="1"/>
  <c r="BL88" i="8"/>
  <c r="GD88" i="8" s="1"/>
  <c r="BL105" i="8"/>
  <c r="GD105" i="8" s="1"/>
  <c r="BL71" i="8"/>
  <c r="GD71" i="8" s="1"/>
  <c r="BL67" i="8"/>
  <c r="GD67" i="8" s="1"/>
  <c r="BX5" i="8"/>
  <c r="BL75" i="8"/>
  <c r="GD75" i="8" s="1"/>
  <c r="BL77" i="8"/>
  <c r="GD77" i="8" s="1"/>
  <c r="BL70" i="8"/>
  <c r="GD70" i="8" s="1"/>
  <c r="BL68" i="8"/>
  <c r="GD68" i="8" s="1"/>
  <c r="BL89" i="8"/>
  <c r="GD89" i="8" s="1"/>
  <c r="BL87" i="8"/>
  <c r="GD87" i="8" s="1"/>
  <c r="BL100" i="8"/>
  <c r="GD100" i="8" s="1"/>
  <c r="BL74" i="8"/>
  <c r="GD74" i="8" s="1"/>
  <c r="BL66" i="8"/>
  <c r="GD66" i="8" s="1"/>
  <c r="BL86" i="8"/>
  <c r="GD86" i="8" s="1"/>
  <c r="BL76" i="8"/>
  <c r="GD76" i="8" s="1"/>
  <c r="BL83" i="8"/>
  <c r="GD83" i="8" s="1"/>
  <c r="BL102" i="8"/>
  <c r="GD102" i="8" s="1"/>
  <c r="BL98" i="8"/>
  <c r="GD98" i="8" s="1"/>
  <c r="BL69" i="8"/>
  <c r="GD69" i="8" s="1"/>
  <c r="BL73" i="8"/>
  <c r="GD73" i="8" s="1"/>
  <c r="BL72" i="8"/>
  <c r="GD72" i="8" s="1"/>
  <c r="BL84" i="8"/>
  <c r="GD84" i="8" s="1"/>
  <c r="BL99" i="8"/>
  <c r="GD99" i="8" s="1"/>
  <c r="BL97" i="8"/>
  <c r="GD97" i="8" s="1"/>
  <c r="BL125" i="8"/>
  <c r="BL104" i="8"/>
  <c r="GD104" i="8" s="1"/>
  <c r="BL103" i="8"/>
  <c r="GD103" i="8" s="1"/>
  <c r="BL108" i="8"/>
  <c r="GD108" i="8" s="1"/>
  <c r="BL96" i="8"/>
  <c r="GD96" i="8" s="1"/>
  <c r="BL119" i="8"/>
  <c r="BL85" i="8"/>
  <c r="GD85" i="8" s="1"/>
  <c r="BL78" i="8"/>
  <c r="GD78" i="8" s="1"/>
  <c r="BL81" i="8"/>
  <c r="GD81" i="8" s="1"/>
  <c r="BL93" i="8"/>
  <c r="GD93" i="8" s="1"/>
  <c r="BL79" i="8"/>
  <c r="GD79" i="8" s="1"/>
  <c r="BL101" i="8"/>
  <c r="GD101" i="8" s="1"/>
  <c r="BL90" i="8"/>
  <c r="GD90" i="8" s="1"/>
  <c r="BL114" i="8"/>
  <c r="GD114" i="8" s="1"/>
  <c r="BL115" i="8"/>
  <c r="GD115" i="8" s="1"/>
  <c r="BL120" i="8"/>
  <c r="BL95" i="8"/>
  <c r="GD95" i="8" s="1"/>
  <c r="BL116" i="8"/>
  <c r="GD116" i="8" s="1"/>
  <c r="BL117" i="8"/>
  <c r="GD117" i="8" s="1"/>
  <c r="BL126" i="8"/>
  <c r="BL118" i="8"/>
  <c r="BL91" i="8"/>
  <c r="GD91" i="8" s="1"/>
  <c r="BL122" i="8"/>
  <c r="BL123" i="8"/>
  <c r="BA63" i="8"/>
  <c r="FS63" i="8" s="1"/>
  <c r="BA64" i="8"/>
  <c r="FS64" i="8" s="1"/>
  <c r="BM5" i="8"/>
  <c r="BA65" i="8"/>
  <c r="T154" i="8"/>
  <c r="T150" i="8"/>
  <c r="T149" i="8"/>
  <c r="T140" i="8"/>
  <c r="T141" i="8"/>
  <c r="T137" i="8"/>
  <c r="T123" i="8"/>
  <c r="T129" i="8"/>
  <c r="T119" i="8"/>
  <c r="T127" i="8"/>
  <c r="T121" i="8"/>
  <c r="T120" i="8"/>
  <c r="T95" i="8"/>
  <c r="T97" i="8"/>
  <c r="T96" i="8"/>
  <c r="T122" i="8"/>
  <c r="T98" i="8"/>
  <c r="T83" i="8"/>
  <c r="T80" i="8"/>
  <c r="T84" i="8"/>
  <c r="T79" i="8"/>
  <c r="T78" i="8"/>
  <c r="T73" i="8"/>
  <c r="T69" i="8"/>
  <c r="T85" i="8"/>
  <c r="T54" i="8"/>
  <c r="T63" i="8"/>
  <c r="T46" i="8"/>
  <c r="T56" i="8"/>
  <c r="T50" i="8"/>
  <c r="T55" i="8"/>
  <c r="T25" i="8"/>
  <c r="T24" i="8"/>
  <c r="T48" i="8"/>
  <c r="T33" i="8"/>
  <c r="T32" i="8"/>
  <c r="U5" i="8"/>
  <c r="T17" i="8"/>
  <c r="T12" i="8"/>
  <c r="T10" i="8"/>
  <c r="T9" i="8"/>
  <c r="T15" i="8"/>
  <c r="AF5" i="8"/>
  <c r="T45" i="8"/>
  <c r="T22" i="8"/>
  <c r="T20" i="8"/>
  <c r="T13" i="8"/>
  <c r="T59" i="8"/>
  <c r="T74" i="8"/>
  <c r="T81" i="8"/>
  <c r="T64" i="8"/>
  <c r="T7" i="8"/>
  <c r="T26" i="8"/>
  <c r="T41" i="8"/>
  <c r="T42" i="8"/>
  <c r="T39" i="8"/>
  <c r="T19" i="8"/>
  <c r="T11" i="8"/>
  <c r="T44" i="8"/>
  <c r="T61" i="8"/>
  <c r="T62" i="8"/>
  <c r="T27" i="8"/>
  <c r="T28" i="8"/>
  <c r="T38" i="8"/>
  <c r="T30" i="8"/>
  <c r="T16" i="8"/>
  <c r="T40" i="8"/>
  <c r="T29" i="8"/>
  <c r="T58" i="8"/>
  <c r="T21" i="8"/>
  <c r="T6" i="8"/>
  <c r="T18" i="8"/>
  <c r="T8" i="8"/>
  <c r="T52" i="8"/>
  <c r="T14" i="8"/>
  <c r="T68" i="8"/>
  <c r="T53" i="8"/>
  <c r="T60" i="8"/>
  <c r="T70" i="8"/>
  <c r="T35" i="8"/>
  <c r="T100" i="8"/>
  <c r="T49" i="8"/>
  <c r="T87" i="8"/>
  <c r="T72" i="8"/>
  <c r="T104" i="8"/>
  <c r="T91" i="8"/>
  <c r="T101" i="8"/>
  <c r="T102" i="8"/>
  <c r="T94" i="8"/>
  <c r="T110" i="8"/>
  <c r="T82" i="8"/>
  <c r="T88" i="8"/>
  <c r="T106" i="8"/>
  <c r="T112" i="8"/>
  <c r="T117" i="8"/>
  <c r="T89" i="8"/>
  <c r="T113" i="8"/>
  <c r="T131" i="8"/>
  <c r="T57" i="8"/>
  <c r="T36" i="8"/>
  <c r="T65" i="8"/>
  <c r="T75" i="8"/>
  <c r="T93" i="8"/>
  <c r="T111" i="8"/>
  <c r="T37" i="8"/>
  <c r="T23" i="8"/>
  <c r="T51" i="8"/>
  <c r="T43" i="8"/>
  <c r="T47" i="8"/>
  <c r="T71" i="8"/>
  <c r="T67" i="8"/>
  <c r="T76" i="8"/>
  <c r="T99" i="8"/>
  <c r="T109" i="8"/>
  <c r="T90" i="8"/>
  <c r="T116" i="8"/>
  <c r="T132" i="8"/>
  <c r="T134" i="8"/>
  <c r="T136" i="8"/>
  <c r="T139" i="8"/>
  <c r="T118" i="8"/>
  <c r="T147" i="8"/>
  <c r="T31" i="8"/>
  <c r="T34" i="8"/>
  <c r="T105" i="8"/>
  <c r="T107" i="8"/>
  <c r="T114" i="8"/>
  <c r="T146" i="8"/>
  <c r="T151" i="8"/>
  <c r="T124" i="8"/>
  <c r="T145" i="8"/>
  <c r="T86" i="8"/>
  <c r="T138" i="8"/>
  <c r="T153" i="8"/>
  <c r="T152" i="8"/>
  <c r="T92" i="8"/>
  <c r="T108" i="8"/>
  <c r="T125" i="8"/>
  <c r="T133" i="8"/>
  <c r="T144" i="8"/>
  <c r="T148" i="8"/>
  <c r="T128" i="8"/>
  <c r="T143" i="8"/>
  <c r="T103" i="8"/>
  <c r="T142" i="8"/>
  <c r="T66" i="8"/>
  <c r="T77" i="8"/>
  <c r="T115" i="8"/>
  <c r="T130" i="8"/>
  <c r="T135" i="8"/>
  <c r="T126" i="8"/>
  <c r="AP55" i="8"/>
  <c r="FH55" i="8" s="1"/>
  <c r="AP50" i="8"/>
  <c r="FH50" i="8" s="1"/>
  <c r="AP56" i="8"/>
  <c r="FH56" i="8" s="1"/>
  <c r="AP54" i="8"/>
  <c r="FH54" i="8" s="1"/>
  <c r="AP61" i="8"/>
  <c r="FH61" i="8" s="1"/>
  <c r="AP53" i="8"/>
  <c r="FH53" i="8" s="1"/>
  <c r="BB5" i="8"/>
  <c r="AP60" i="8"/>
  <c r="FH60" i="8" s="1"/>
  <c r="AP58" i="8"/>
  <c r="FH58" i="8" s="1"/>
  <c r="AP52" i="8"/>
  <c r="FH52" i="8" s="1"/>
  <c r="AP57" i="8"/>
  <c r="FH57" i="8" s="1"/>
  <c r="AP59" i="8"/>
  <c r="FH59" i="8" s="1"/>
  <c r="AP51" i="8"/>
  <c r="FH51" i="8" s="1"/>
  <c r="M4" i="2"/>
  <c r="M4" i="10"/>
  <c r="L3" i="11"/>
  <c r="L43" i="11" l="1"/>
  <c r="L16" i="11"/>
  <c r="L59" i="11"/>
  <c r="L6" i="11"/>
  <c r="L27" i="11"/>
  <c r="L18" i="11"/>
  <c r="L19" i="11"/>
  <c r="L10" i="11"/>
  <c r="L31" i="11"/>
  <c r="L62" i="11"/>
  <c r="L48" i="11"/>
  <c r="L23" i="11"/>
  <c r="L49" i="11"/>
  <c r="L40" i="11"/>
  <c r="L15" i="11"/>
  <c r="L13" i="11"/>
  <c r="L32" i="11"/>
  <c r="L30" i="11"/>
  <c r="GG129" i="6"/>
  <c r="CM129" i="6"/>
  <c r="BZ68" i="6"/>
  <c r="FT68" i="6"/>
  <c r="BZ71" i="6"/>
  <c r="FT71" i="6"/>
  <c r="GE98" i="6"/>
  <c r="CK98" i="6"/>
  <c r="BO54" i="6"/>
  <c r="FI54" i="6"/>
  <c r="GE76" i="6"/>
  <c r="CK76" i="6"/>
  <c r="BQ21" i="6"/>
  <c r="FK21" i="6"/>
  <c r="BP16" i="6"/>
  <c r="FJ16" i="6"/>
  <c r="DS68" i="6"/>
  <c r="HM68" i="6"/>
  <c r="CB26" i="6"/>
  <c r="FV26" i="6"/>
  <c r="DH78" i="6"/>
  <c r="HB78" i="6"/>
  <c r="BO55" i="6"/>
  <c r="FI55" i="6"/>
  <c r="GF117" i="6"/>
  <c r="CL117" i="6"/>
  <c r="GG21" i="6"/>
  <c r="CM21" i="6"/>
  <c r="DT84" i="6"/>
  <c r="HN84" i="6"/>
  <c r="GE66" i="6"/>
  <c r="CK66" i="6"/>
  <c r="GE99" i="6"/>
  <c r="CK99" i="6"/>
  <c r="CB35" i="6"/>
  <c r="FV35" i="6"/>
  <c r="BO52" i="6"/>
  <c r="FI52" i="6"/>
  <c r="GE84" i="6"/>
  <c r="CK84" i="6"/>
  <c r="GF111" i="6"/>
  <c r="CL111" i="6"/>
  <c r="CB34" i="6"/>
  <c r="FV34" i="6"/>
  <c r="GE96" i="6"/>
  <c r="CK96" i="6"/>
  <c r="CL152" i="6"/>
  <c r="GF152" i="6"/>
  <c r="CA118" i="6"/>
  <c r="FU118" i="6"/>
  <c r="GG128" i="6"/>
  <c r="CM128" i="6"/>
  <c r="CA122" i="6"/>
  <c r="FU122" i="6"/>
  <c r="BE58" i="6"/>
  <c r="EY58" i="6"/>
  <c r="BF33" i="6"/>
  <c r="EZ33" i="6"/>
  <c r="BF29" i="6"/>
  <c r="EZ29" i="6"/>
  <c r="BF22" i="6"/>
  <c r="EZ22" i="6"/>
  <c r="BF13" i="6"/>
  <c r="EZ13" i="6"/>
  <c r="BF9" i="6"/>
  <c r="EZ9" i="6"/>
  <c r="BD10" i="6"/>
  <c r="FJ10" i="6" s="1"/>
  <c r="EX10" i="6"/>
  <c r="BZ78" i="6"/>
  <c r="FT78" i="6"/>
  <c r="BD53" i="6"/>
  <c r="EX53" i="6"/>
  <c r="BZ92" i="6"/>
  <c r="FT92" i="6"/>
  <c r="BD56" i="6"/>
  <c r="EX56" i="6"/>
  <c r="BD59" i="6"/>
  <c r="EX59" i="6"/>
  <c r="BZ82" i="6"/>
  <c r="FT82" i="6"/>
  <c r="BZ67" i="6"/>
  <c r="FT67" i="6"/>
  <c r="DH72" i="6"/>
  <c r="HB72" i="6"/>
  <c r="DT153" i="6"/>
  <c r="HN153" i="6"/>
  <c r="CX14" i="6"/>
  <c r="DJ14" i="6" s="1"/>
  <c r="DV14" i="6" s="1"/>
  <c r="EH14" i="6" s="1"/>
  <c r="GR14" i="6"/>
  <c r="CA13" i="6"/>
  <c r="FU13" i="6"/>
  <c r="DS66" i="6"/>
  <c r="HM66" i="6"/>
  <c r="CB36" i="6"/>
  <c r="FV36" i="6"/>
  <c r="GQ107" i="6"/>
  <c r="CW107" i="6"/>
  <c r="BE16" i="6"/>
  <c r="EY16" i="6"/>
  <c r="GF83" i="6"/>
  <c r="CL83" i="6"/>
  <c r="BQ38" i="6"/>
  <c r="FK38" i="6"/>
  <c r="GR61" i="6"/>
  <c r="CX61" i="6"/>
  <c r="DI58" i="6"/>
  <c r="DU58" i="6" s="1"/>
  <c r="EG58" i="6" s="1"/>
  <c r="HC58" i="6"/>
  <c r="GE50" i="6"/>
  <c r="CK50" i="6"/>
  <c r="DH68" i="6"/>
  <c r="HB68" i="6"/>
  <c r="CW108" i="6"/>
  <c r="GQ108" i="6"/>
  <c r="BQ11" i="6"/>
  <c r="FK11" i="6"/>
  <c r="CA64" i="6"/>
  <c r="FU64" i="6"/>
  <c r="CB9" i="6"/>
  <c r="FV9" i="6"/>
  <c r="GQ55" i="6"/>
  <c r="CW55" i="6"/>
  <c r="BZ56" i="6"/>
  <c r="FT56" i="6"/>
  <c r="GR124" i="6"/>
  <c r="CX124" i="6"/>
  <c r="DH69" i="6"/>
  <c r="HB69" i="6"/>
  <c r="CX125" i="6"/>
  <c r="GR125" i="6"/>
  <c r="CX19" i="6"/>
  <c r="DJ19" i="6" s="1"/>
  <c r="DV19" i="6" s="1"/>
  <c r="EH19" i="6" s="1"/>
  <c r="GR19" i="6"/>
  <c r="DT81" i="6"/>
  <c r="HN81" i="6"/>
  <c r="GQ112" i="6"/>
  <c r="CW112" i="6"/>
  <c r="GR120" i="6"/>
  <c r="CX120" i="6"/>
  <c r="BQ6" i="6"/>
  <c r="FK6" i="6"/>
  <c r="BQ25" i="6"/>
  <c r="FK25" i="6"/>
  <c r="GF12" i="6"/>
  <c r="CL12" i="6"/>
  <c r="DH70" i="6"/>
  <c r="HB70" i="6"/>
  <c r="DI103" i="6"/>
  <c r="HC103" i="6"/>
  <c r="BF40" i="6"/>
  <c r="EZ40" i="6"/>
  <c r="BZ104" i="6"/>
  <c r="FT104" i="6"/>
  <c r="BZ74" i="6"/>
  <c r="FT74" i="6"/>
  <c r="HM69" i="6"/>
  <c r="DS69" i="6"/>
  <c r="CX23" i="6"/>
  <c r="DJ23" i="6" s="1"/>
  <c r="DV23" i="6" s="1"/>
  <c r="EH23" i="6" s="1"/>
  <c r="GR23" i="6"/>
  <c r="DH67" i="6"/>
  <c r="HB67" i="6"/>
  <c r="HN99" i="6"/>
  <c r="DT99" i="6"/>
  <c r="CW12" i="6"/>
  <c r="DI12" i="6" s="1"/>
  <c r="DU12" i="6" s="1"/>
  <c r="EG12" i="6" s="1"/>
  <c r="GQ12" i="6"/>
  <c r="DT85" i="6"/>
  <c r="HN85" i="6"/>
  <c r="GE67" i="6"/>
  <c r="CK67" i="6"/>
  <c r="BO60" i="6"/>
  <c r="FI60" i="6"/>
  <c r="GE93" i="6"/>
  <c r="CK93" i="6"/>
  <c r="CB21" i="6"/>
  <c r="FV21" i="6"/>
  <c r="GF85" i="6"/>
  <c r="CL85" i="6"/>
  <c r="BQ23" i="6"/>
  <c r="FK23" i="6"/>
  <c r="DI117" i="6"/>
  <c r="HC117" i="6"/>
  <c r="GE72" i="6"/>
  <c r="CK72" i="6"/>
  <c r="BQ10" i="6"/>
  <c r="FK10" i="6"/>
  <c r="GE73" i="6"/>
  <c r="CK73" i="6"/>
  <c r="GF113" i="6"/>
  <c r="CL113" i="6"/>
  <c r="DS73" i="6"/>
  <c r="HM73" i="6"/>
  <c r="CX20" i="6"/>
  <c r="DJ20" i="6" s="1"/>
  <c r="DV20" i="6" s="1"/>
  <c r="EH20" i="6" s="1"/>
  <c r="GR20" i="6"/>
  <c r="CB25" i="6"/>
  <c r="FV25" i="6"/>
  <c r="BO51" i="6"/>
  <c r="FI51" i="6"/>
  <c r="CX27" i="6"/>
  <c r="DJ27" i="6" s="1"/>
  <c r="DV27" i="6" s="1"/>
  <c r="EH27" i="6" s="1"/>
  <c r="GR27" i="6"/>
  <c r="DH73" i="6"/>
  <c r="HB73" i="6"/>
  <c r="CA15" i="6"/>
  <c r="FU15" i="6"/>
  <c r="BQ27" i="6"/>
  <c r="FK27" i="6"/>
  <c r="GF7" i="6"/>
  <c r="CL7" i="6"/>
  <c r="DT88" i="6"/>
  <c r="HN88" i="6"/>
  <c r="GF151" i="6"/>
  <c r="CL151" i="6"/>
  <c r="CA121" i="6"/>
  <c r="FU121" i="6"/>
  <c r="CA103" i="6"/>
  <c r="FU103" i="6"/>
  <c r="CA119" i="6"/>
  <c r="FU119" i="6"/>
  <c r="BE61" i="6"/>
  <c r="EY61" i="6"/>
  <c r="BF31" i="6"/>
  <c r="EZ31" i="6"/>
  <c r="BF42" i="6"/>
  <c r="EZ42" i="6"/>
  <c r="BF8" i="6"/>
  <c r="EZ8" i="6"/>
  <c r="BF27" i="6"/>
  <c r="EZ27" i="6"/>
  <c r="BF38" i="6"/>
  <c r="EZ38" i="6"/>
  <c r="BZ109" i="6"/>
  <c r="FT109" i="6"/>
  <c r="BD55" i="6"/>
  <c r="EX55" i="6"/>
  <c r="BZ97" i="6"/>
  <c r="FT97" i="6"/>
  <c r="BD54" i="6"/>
  <c r="EX54" i="6"/>
  <c r="BZ94" i="6"/>
  <c r="FT94" i="6"/>
  <c r="BZ81" i="6"/>
  <c r="FT81" i="6"/>
  <c r="BZ90" i="6"/>
  <c r="FT90" i="6"/>
  <c r="BZ114" i="6"/>
  <c r="FT114" i="6"/>
  <c r="CB18" i="6"/>
  <c r="FV18" i="6"/>
  <c r="GF8" i="6"/>
  <c r="CL8" i="6"/>
  <c r="BP13" i="6"/>
  <c r="FJ13" i="6"/>
  <c r="GR122" i="6"/>
  <c r="CX122" i="6"/>
  <c r="BP12" i="6"/>
  <c r="FJ12" i="6"/>
  <c r="BP15" i="6"/>
  <c r="FJ15" i="6"/>
  <c r="CA10" i="6"/>
  <c r="FU10" i="6"/>
  <c r="CW60" i="6"/>
  <c r="GQ60" i="6"/>
  <c r="GQ85" i="6"/>
  <c r="CW85" i="6"/>
  <c r="GE71" i="6"/>
  <c r="CK71" i="6"/>
  <c r="GE80" i="6"/>
  <c r="CK80" i="6"/>
  <c r="BQ32" i="6"/>
  <c r="FK32" i="6"/>
  <c r="BP17" i="6"/>
  <c r="FJ17" i="6"/>
  <c r="BQ19" i="6"/>
  <c r="FK19" i="6"/>
  <c r="BQ37" i="6"/>
  <c r="FK37" i="6"/>
  <c r="GE79" i="6"/>
  <c r="CK79" i="6"/>
  <c r="BZ51" i="6"/>
  <c r="FT51" i="6"/>
  <c r="DT95" i="6"/>
  <c r="HN95" i="6"/>
  <c r="GG29" i="6"/>
  <c r="CM29" i="6"/>
  <c r="GE78" i="6"/>
  <c r="CK78" i="6"/>
  <c r="BQ36" i="6"/>
  <c r="FK36" i="6"/>
  <c r="BO53" i="6"/>
  <c r="FI53" i="6"/>
  <c r="GE86" i="6"/>
  <c r="CK86" i="6"/>
  <c r="CX123" i="6"/>
  <c r="GR123" i="6"/>
  <c r="DT87" i="6"/>
  <c r="HN87" i="6"/>
  <c r="CB33" i="6"/>
  <c r="FV33" i="6"/>
  <c r="GG27" i="6"/>
  <c r="CM27" i="6"/>
  <c r="BQ28" i="6"/>
  <c r="FK28" i="6"/>
  <c r="BP11" i="6"/>
  <c r="FJ11" i="6"/>
  <c r="BQ39" i="6"/>
  <c r="FK39" i="6"/>
  <c r="CA7" i="6"/>
  <c r="FU7" i="6"/>
  <c r="CB20" i="6"/>
  <c r="FV20" i="6"/>
  <c r="GG6" i="6"/>
  <c r="CM6" i="6"/>
  <c r="CB30" i="6"/>
  <c r="FV30" i="6"/>
  <c r="BQ35" i="6"/>
  <c r="FK35" i="6"/>
  <c r="GF10" i="6"/>
  <c r="CL10" i="6"/>
  <c r="BZ70" i="6"/>
  <c r="FT70" i="6"/>
  <c r="BZ108" i="6"/>
  <c r="FT108" i="6"/>
  <c r="BE53" i="6"/>
  <c r="EY53" i="6"/>
  <c r="BF6" i="6"/>
  <c r="EZ6" i="6"/>
  <c r="BD57" i="6"/>
  <c r="EX57" i="6"/>
  <c r="GG25" i="6"/>
  <c r="CM25" i="6"/>
  <c r="CX29" i="6"/>
  <c r="DJ29" i="6" s="1"/>
  <c r="DV29" i="6" s="1"/>
  <c r="EH29" i="6" s="1"/>
  <c r="GR29" i="6"/>
  <c r="BZ57" i="6"/>
  <c r="FT57" i="6"/>
  <c r="CW102" i="6"/>
  <c r="GQ102" i="6"/>
  <c r="GR126" i="6"/>
  <c r="CX126" i="6"/>
  <c r="GQ105" i="6"/>
  <c r="CW105" i="6"/>
  <c r="DH71" i="6"/>
  <c r="HB71" i="6"/>
  <c r="CA123" i="6"/>
  <c r="FU123" i="6"/>
  <c r="CA125" i="6"/>
  <c r="FU125" i="6"/>
  <c r="CA117" i="6"/>
  <c r="FU117" i="6"/>
  <c r="BF21" i="6"/>
  <c r="EZ21" i="6"/>
  <c r="BF23" i="6"/>
  <c r="EZ23" i="6"/>
  <c r="BF24" i="6"/>
  <c r="EZ24" i="6"/>
  <c r="GF6" i="6"/>
  <c r="CL6" i="6"/>
  <c r="BE15" i="6"/>
  <c r="EY15" i="6"/>
  <c r="BZ80" i="6"/>
  <c r="FT80" i="6"/>
  <c r="BZ66" i="6"/>
  <c r="FT66" i="6"/>
  <c r="BZ102" i="6"/>
  <c r="FT102" i="6"/>
  <c r="BZ100" i="6"/>
  <c r="FT100" i="6"/>
  <c r="BZ86" i="6"/>
  <c r="FT86" i="6"/>
  <c r="BO76" i="6"/>
  <c r="FT76" i="6"/>
  <c r="CA17" i="6"/>
  <c r="FU17" i="6"/>
  <c r="CW54" i="6"/>
  <c r="GQ54" i="6"/>
  <c r="GF16" i="6"/>
  <c r="CL16" i="6"/>
  <c r="GG23" i="6"/>
  <c r="CM23" i="6"/>
  <c r="DH74" i="6"/>
  <c r="HB74" i="6"/>
  <c r="BQ7" i="6"/>
  <c r="FK7" i="6"/>
  <c r="GQ115" i="6"/>
  <c r="CW115" i="6"/>
  <c r="DI111" i="6"/>
  <c r="HC111" i="6"/>
  <c r="BQ41" i="6"/>
  <c r="FK41" i="6"/>
  <c r="GQ57" i="6"/>
  <c r="CW57" i="6"/>
  <c r="GQ15" i="6"/>
  <c r="CW15" i="6"/>
  <c r="DI15" i="6" s="1"/>
  <c r="DU15" i="6" s="1"/>
  <c r="EG15" i="6" s="1"/>
  <c r="DH75" i="6"/>
  <c r="HB75" i="6"/>
  <c r="CW83" i="6"/>
  <c r="GQ83" i="6"/>
  <c r="BO59" i="6"/>
  <c r="FI59" i="6"/>
  <c r="GE88" i="6"/>
  <c r="CK88" i="6"/>
  <c r="BQ24" i="6"/>
  <c r="FK24" i="6"/>
  <c r="CX118" i="6"/>
  <c r="GR118" i="6"/>
  <c r="GE77" i="6"/>
  <c r="CK77" i="6"/>
  <c r="BP58" i="6"/>
  <c r="FJ58" i="6"/>
  <c r="CA58" i="6"/>
  <c r="FU58" i="6"/>
  <c r="GG18" i="6"/>
  <c r="CM18" i="6"/>
  <c r="BZ54" i="6"/>
  <c r="FT54" i="6"/>
  <c r="DT83" i="6"/>
  <c r="HN83" i="6"/>
  <c r="DT90" i="6"/>
  <c r="HN90" i="6"/>
  <c r="GG30" i="6"/>
  <c r="CM30" i="6"/>
  <c r="GF17" i="6"/>
  <c r="CL17" i="6"/>
  <c r="BQ33" i="6"/>
  <c r="FK33" i="6"/>
  <c r="GE97" i="6"/>
  <c r="CK97" i="6"/>
  <c r="GE95" i="6"/>
  <c r="CK95" i="6"/>
  <c r="CA11" i="6"/>
  <c r="FU11" i="6"/>
  <c r="DS67" i="6"/>
  <c r="HM67" i="6"/>
  <c r="CB22" i="6"/>
  <c r="FV22" i="6"/>
  <c r="GG24" i="6"/>
  <c r="CM24" i="6"/>
  <c r="CA16" i="6"/>
  <c r="FU16" i="6"/>
  <c r="GE89" i="6"/>
  <c r="CK89" i="6"/>
  <c r="DH151" i="6"/>
  <c r="HB151" i="6"/>
  <c r="GG65" i="6"/>
  <c r="CM65" i="6"/>
  <c r="BZ59" i="6"/>
  <c r="FT59" i="6"/>
  <c r="BZ53" i="6"/>
  <c r="FT53" i="6"/>
  <c r="GG20" i="6"/>
  <c r="CM20" i="6"/>
  <c r="GF13" i="6"/>
  <c r="CL13" i="6"/>
  <c r="GE69" i="6"/>
  <c r="CK69" i="6"/>
  <c r="GE92" i="6"/>
  <c r="CK92" i="6"/>
  <c r="BQ40" i="6"/>
  <c r="FK40" i="6"/>
  <c r="DT94" i="6"/>
  <c r="HN94" i="6"/>
  <c r="CW16" i="6"/>
  <c r="DI16" i="6" s="1"/>
  <c r="DU16" i="6" s="1"/>
  <c r="EG16" i="6" s="1"/>
  <c r="GQ16" i="6"/>
  <c r="CB8" i="6"/>
  <c r="FV8" i="6"/>
  <c r="GG31" i="6"/>
  <c r="CM31" i="6"/>
  <c r="DT82" i="6"/>
  <c r="HN82" i="6"/>
  <c r="GE53" i="6"/>
  <c r="CK53" i="6"/>
  <c r="DT86" i="6"/>
  <c r="HN86" i="6"/>
  <c r="DT63" i="6"/>
  <c r="EF63" i="6" s="1"/>
  <c r="HN63" i="6"/>
  <c r="BO57" i="6"/>
  <c r="FI57" i="6"/>
  <c r="CL154" i="6"/>
  <c r="GF154" i="6"/>
  <c r="BF20" i="6"/>
  <c r="EZ20" i="6"/>
  <c r="BF37" i="6"/>
  <c r="EZ37" i="6"/>
  <c r="BZ96" i="6"/>
  <c r="FT96" i="6"/>
  <c r="BZ112" i="6"/>
  <c r="FT112" i="6"/>
  <c r="BZ89" i="6"/>
  <c r="FT89" i="6"/>
  <c r="CW64" i="6"/>
  <c r="GQ64" i="6"/>
  <c r="DT96" i="6"/>
  <c r="HN96" i="6"/>
  <c r="DS76" i="6"/>
  <c r="HM76" i="6"/>
  <c r="DI113" i="6"/>
  <c r="HC113" i="6"/>
  <c r="CW151" i="6"/>
  <c r="GQ151" i="6"/>
  <c r="CW153" i="6"/>
  <c r="GQ153" i="6"/>
  <c r="BQ42" i="6"/>
  <c r="FK42" i="6"/>
  <c r="GF9" i="6"/>
  <c r="CL9" i="6"/>
  <c r="CL153" i="6"/>
  <c r="GF153" i="6"/>
  <c r="BP64" i="6"/>
  <c r="FJ64" i="6"/>
  <c r="CA85" i="6"/>
  <c r="FU85" i="6"/>
  <c r="CA111" i="6"/>
  <c r="FU111" i="6"/>
  <c r="BO82" i="6"/>
  <c r="BE52" i="6"/>
  <c r="EY52" i="6"/>
  <c r="BF19" i="6"/>
  <c r="EZ19" i="6"/>
  <c r="BF18" i="6"/>
  <c r="EZ18" i="6"/>
  <c r="BF32" i="6"/>
  <c r="EZ32" i="6"/>
  <c r="BZ99" i="6"/>
  <c r="FT99" i="6"/>
  <c r="BZ79" i="6"/>
  <c r="FT79" i="6"/>
  <c r="BZ116" i="6"/>
  <c r="FT116" i="6"/>
  <c r="BZ69" i="6"/>
  <c r="FT69" i="6"/>
  <c r="BZ75" i="6"/>
  <c r="FT75" i="6"/>
  <c r="BZ105" i="6"/>
  <c r="FT105" i="6"/>
  <c r="BD52" i="6"/>
  <c r="FJ52" i="6" s="1"/>
  <c r="EX52" i="6"/>
  <c r="CX24" i="6"/>
  <c r="DJ24" i="6" s="1"/>
  <c r="DV24" i="6" s="1"/>
  <c r="EH24" i="6" s="1"/>
  <c r="GR24" i="6"/>
  <c r="GQ11" i="6"/>
  <c r="CW11" i="6"/>
  <c r="DI11" i="6" s="1"/>
  <c r="DU11" i="6" s="1"/>
  <c r="EG11" i="6" s="1"/>
  <c r="GF11" i="6"/>
  <c r="CL11" i="6"/>
  <c r="CW106" i="6"/>
  <c r="GQ106" i="6"/>
  <c r="BQ22" i="6"/>
  <c r="FK22" i="6"/>
  <c r="GF103" i="6"/>
  <c r="CL103" i="6"/>
  <c r="CW8" i="6"/>
  <c r="DI8" i="6" s="1"/>
  <c r="DU8" i="6" s="1"/>
  <c r="EG8" i="6" s="1"/>
  <c r="GQ8" i="6"/>
  <c r="BZ55" i="6"/>
  <c r="FT55" i="6"/>
  <c r="DH66" i="6"/>
  <c r="HB66" i="6"/>
  <c r="GQ17" i="6"/>
  <c r="CW17" i="6"/>
  <c r="DI17" i="6" s="1"/>
  <c r="DU17" i="6" s="1"/>
  <c r="EG17" i="6" s="1"/>
  <c r="GQ101" i="6"/>
  <c r="CW101" i="6"/>
  <c r="CX127" i="6"/>
  <c r="GR127" i="6"/>
  <c r="GE74" i="6"/>
  <c r="CK74" i="6"/>
  <c r="BZ50" i="6"/>
  <c r="FT50" i="6"/>
  <c r="GG14" i="6"/>
  <c r="CM14" i="6"/>
  <c r="CW10" i="6"/>
  <c r="DI10" i="6" s="1"/>
  <c r="DU10" i="6" s="1"/>
  <c r="EG10" i="6" s="1"/>
  <c r="GQ10" i="6"/>
  <c r="GR119" i="6"/>
  <c r="CX119" i="6"/>
  <c r="GG19" i="6"/>
  <c r="CM19" i="6"/>
  <c r="CW110" i="6"/>
  <c r="GQ110" i="6"/>
  <c r="CW56" i="6"/>
  <c r="GQ56" i="6"/>
  <c r="CB32" i="6"/>
  <c r="FV32" i="6"/>
  <c r="CW114" i="6"/>
  <c r="GQ114" i="6"/>
  <c r="CW51" i="6"/>
  <c r="DI51" i="6" s="1"/>
  <c r="DU51" i="6" s="1"/>
  <c r="EG51" i="6" s="1"/>
  <c r="GQ51" i="6"/>
  <c r="CW6" i="6"/>
  <c r="DI6" i="6" s="1"/>
  <c r="DU6" i="6" s="1"/>
  <c r="EG6" i="6" s="1"/>
  <c r="GQ6" i="6"/>
  <c r="GF58" i="6"/>
  <c r="CL58" i="6"/>
  <c r="GQ59" i="6"/>
  <c r="CW59" i="6"/>
  <c r="GE63" i="6"/>
  <c r="CK63" i="6"/>
  <c r="DT98" i="6"/>
  <c r="HN98" i="6"/>
  <c r="DH76" i="6"/>
  <c r="HB76" i="6"/>
  <c r="BF30" i="6"/>
  <c r="EZ30" i="6"/>
  <c r="BZ115" i="6"/>
  <c r="FT115" i="6"/>
  <c r="CA120" i="6"/>
  <c r="FU120" i="6"/>
  <c r="BF36" i="6"/>
  <c r="EZ36" i="6"/>
  <c r="BD51" i="6"/>
  <c r="FJ51" i="6" s="1"/>
  <c r="EX51" i="6"/>
  <c r="BZ72" i="6"/>
  <c r="FT72" i="6"/>
  <c r="DT80" i="6"/>
  <c r="HN80" i="6"/>
  <c r="HN91" i="6"/>
  <c r="DT91" i="6"/>
  <c r="GQ152" i="6"/>
  <c r="CW152" i="6"/>
  <c r="CB31" i="6"/>
  <c r="FV31" i="6"/>
  <c r="DT89" i="6"/>
  <c r="HN89" i="6"/>
  <c r="GG26" i="6"/>
  <c r="CM26" i="6"/>
  <c r="BZ60" i="6"/>
  <c r="FT60" i="6"/>
  <c r="BP65" i="6"/>
  <c r="FJ65" i="6"/>
  <c r="CA113" i="6"/>
  <c r="FU113" i="6"/>
  <c r="CA114" i="6"/>
  <c r="FU114" i="6"/>
  <c r="BO67" i="6"/>
  <c r="FU67" i="6" s="1"/>
  <c r="BF35" i="6"/>
  <c r="EZ35" i="6"/>
  <c r="BF34" i="6"/>
  <c r="EZ34" i="6"/>
  <c r="BF28" i="6"/>
  <c r="EZ28" i="6"/>
  <c r="BF16" i="6"/>
  <c r="EZ16" i="6"/>
  <c r="BZ106" i="6"/>
  <c r="FT106" i="6"/>
  <c r="BE17" i="6"/>
  <c r="EY17" i="6"/>
  <c r="BZ107" i="6"/>
  <c r="FT107" i="6"/>
  <c r="BZ87" i="6"/>
  <c r="FT87" i="6"/>
  <c r="BZ88" i="6"/>
  <c r="FT88" i="6"/>
  <c r="BZ73" i="6"/>
  <c r="FT73" i="6"/>
  <c r="BD7" i="6"/>
  <c r="FJ7" i="6" s="1"/>
  <c r="EX7" i="6"/>
  <c r="GG22" i="6"/>
  <c r="CM22" i="6"/>
  <c r="GG28" i="6"/>
  <c r="CM28" i="6"/>
  <c r="GQ13" i="6"/>
  <c r="CW13" i="6"/>
  <c r="DI13" i="6" s="1"/>
  <c r="DU13" i="6" s="1"/>
  <c r="EG13" i="6" s="1"/>
  <c r="DT97" i="6"/>
  <c r="HN97" i="6"/>
  <c r="DI154" i="6"/>
  <c r="HC154" i="6"/>
  <c r="DH77" i="6"/>
  <c r="HB77" i="6"/>
  <c r="CW9" i="6"/>
  <c r="DI9" i="6" s="1"/>
  <c r="DU9" i="6" s="1"/>
  <c r="EG9" i="6" s="1"/>
  <c r="GQ9" i="6"/>
  <c r="CX22" i="6"/>
  <c r="DJ22" i="6" s="1"/>
  <c r="DV22" i="6" s="1"/>
  <c r="EH22" i="6" s="1"/>
  <c r="GR22" i="6"/>
  <c r="GE75" i="6"/>
  <c r="CK75" i="6"/>
  <c r="GE81" i="6"/>
  <c r="CK81" i="6"/>
  <c r="BQ29" i="6"/>
  <c r="FK29" i="6"/>
  <c r="BD50" i="6"/>
  <c r="EX50" i="6"/>
  <c r="GE91" i="6"/>
  <c r="CK91" i="6"/>
  <c r="BZ63" i="6"/>
  <c r="FT63" i="6"/>
  <c r="BZ52" i="6"/>
  <c r="FT52" i="6"/>
  <c r="EE70" i="6"/>
  <c r="HY70" i="6"/>
  <c r="JH70" i="6" s="1"/>
  <c r="L69" i="2" s="1"/>
  <c r="BO56" i="6"/>
  <c r="FI56" i="6"/>
  <c r="DT93" i="6"/>
  <c r="HN93" i="6"/>
  <c r="EE151" i="6"/>
  <c r="IK151" i="6" s="1"/>
  <c r="JI151" i="6" s="1"/>
  <c r="HY151" i="6"/>
  <c r="EE77" i="6"/>
  <c r="HY77" i="6"/>
  <c r="JH77" i="6" s="1"/>
  <c r="L76" i="2" s="1"/>
  <c r="GF64" i="6"/>
  <c r="CL64" i="6"/>
  <c r="GE68" i="6"/>
  <c r="CK68" i="6"/>
  <c r="BQ18" i="6"/>
  <c r="FK18" i="6"/>
  <c r="BQ13" i="6"/>
  <c r="FK13" i="6"/>
  <c r="CX18" i="6"/>
  <c r="DJ18" i="6" s="1"/>
  <c r="DV18" i="6" s="1"/>
  <c r="EH18" i="6" s="1"/>
  <c r="GR18" i="6"/>
  <c r="EE72" i="6"/>
  <c r="HY72" i="6"/>
  <c r="JH72" i="6" s="1"/>
  <c r="L71" i="2" s="1"/>
  <c r="CA12" i="6"/>
  <c r="FU12" i="6"/>
  <c r="GE90" i="6"/>
  <c r="CK90" i="6"/>
  <c r="CX28" i="6"/>
  <c r="DJ28" i="6" s="1"/>
  <c r="DV28" i="6" s="1"/>
  <c r="EH28" i="6" s="1"/>
  <c r="GR28" i="6"/>
  <c r="GF15" i="6"/>
  <c r="CL15" i="6"/>
  <c r="CA61" i="6"/>
  <c r="FU61" i="6"/>
  <c r="HM75" i="6"/>
  <c r="DS75" i="6"/>
  <c r="GE82" i="6"/>
  <c r="CK82" i="6"/>
  <c r="BQ34" i="6"/>
  <c r="FK34" i="6"/>
  <c r="GE87" i="6"/>
  <c r="CK87" i="6"/>
  <c r="CX26" i="6"/>
  <c r="DJ26" i="6" s="1"/>
  <c r="DV26" i="6" s="1"/>
  <c r="EH26" i="6" s="1"/>
  <c r="GR26" i="6"/>
  <c r="DS71" i="6"/>
  <c r="HM71" i="6"/>
  <c r="DT92" i="6"/>
  <c r="HN92" i="6"/>
  <c r="GE70" i="6"/>
  <c r="CK70" i="6"/>
  <c r="CA126" i="6"/>
  <c r="FU126" i="6"/>
  <c r="BF14" i="6"/>
  <c r="EZ14" i="6"/>
  <c r="BZ93" i="6"/>
  <c r="FT93" i="6"/>
  <c r="CA83" i="6"/>
  <c r="FU83" i="6"/>
  <c r="BF39" i="6"/>
  <c r="EZ39" i="6"/>
  <c r="BZ101" i="6"/>
  <c r="FT101" i="6"/>
  <c r="BO63" i="6"/>
  <c r="FI63" i="6"/>
  <c r="GG32" i="6"/>
  <c r="CM32" i="6"/>
  <c r="BQ14" i="6"/>
  <c r="FK14" i="6"/>
  <c r="CX121" i="6"/>
  <c r="GR121" i="6"/>
  <c r="BQ20" i="6"/>
  <c r="FK20" i="6"/>
  <c r="CA84" i="6"/>
  <c r="FU84" i="6"/>
  <c r="CA127" i="6"/>
  <c r="FU127" i="6"/>
  <c r="CA124" i="6"/>
  <c r="FU124" i="6"/>
  <c r="BF25" i="6"/>
  <c r="EZ25" i="6"/>
  <c r="BF11" i="6"/>
  <c r="EZ11" i="6"/>
  <c r="BF26" i="6"/>
  <c r="EZ26" i="6"/>
  <c r="BF41" i="6"/>
  <c r="EZ41" i="6"/>
  <c r="BZ95" i="6"/>
  <c r="FT95" i="6"/>
  <c r="BE12" i="6"/>
  <c r="EY12" i="6"/>
  <c r="BZ91" i="6"/>
  <c r="FT91" i="6"/>
  <c r="BZ98" i="6"/>
  <c r="FT98" i="6"/>
  <c r="BD60" i="6"/>
  <c r="EX60" i="6"/>
  <c r="BZ84" i="6"/>
  <c r="FT84" i="6"/>
  <c r="BO77" i="6"/>
  <c r="FT77" i="6"/>
  <c r="BZ110" i="6"/>
  <c r="FT110" i="6"/>
  <c r="CW7" i="6"/>
  <c r="DI7" i="6" s="1"/>
  <c r="DU7" i="6" s="1"/>
  <c r="EG7" i="6" s="1"/>
  <c r="GQ7" i="6"/>
  <c r="EE152" i="6"/>
  <c r="IK152" i="6" s="1"/>
  <c r="JI152" i="6" s="1"/>
  <c r="HY152" i="6"/>
  <c r="CB14" i="6"/>
  <c r="FV14" i="6"/>
  <c r="CX25" i="6"/>
  <c r="DJ25" i="6" s="1"/>
  <c r="DV25" i="6" s="1"/>
  <c r="EH25" i="6" s="1"/>
  <c r="GR25" i="6"/>
  <c r="CB27" i="6"/>
  <c r="FV27" i="6"/>
  <c r="HY78" i="6"/>
  <c r="JH78" i="6" s="1"/>
  <c r="L77" i="2" s="1"/>
  <c r="EE78" i="6"/>
  <c r="CW116" i="6"/>
  <c r="GQ116" i="6"/>
  <c r="BQ31" i="6"/>
  <c r="FK31" i="6"/>
  <c r="BP61" i="6"/>
  <c r="FJ61" i="6"/>
  <c r="BQ30" i="6"/>
  <c r="FK30" i="6"/>
  <c r="CW104" i="6"/>
  <c r="GQ104" i="6"/>
  <c r="CB23" i="6"/>
  <c r="FV23" i="6"/>
  <c r="DT79" i="6"/>
  <c r="HN79" i="6"/>
  <c r="GQ109" i="6"/>
  <c r="CW109" i="6"/>
  <c r="DH152" i="6"/>
  <c r="HB152" i="6"/>
  <c r="DS74" i="6"/>
  <c r="HM74" i="6"/>
  <c r="GE94" i="6"/>
  <c r="CK94" i="6"/>
  <c r="BQ26" i="6"/>
  <c r="FK26" i="6"/>
  <c r="CB19" i="6"/>
  <c r="FV19" i="6"/>
  <c r="CB29" i="6"/>
  <c r="FV29" i="6"/>
  <c r="CB28" i="6"/>
  <c r="FV28" i="6"/>
  <c r="CB24" i="6"/>
  <c r="FV24" i="6"/>
  <c r="CX21" i="6"/>
  <c r="DJ21" i="6" s="1"/>
  <c r="DV21" i="6" s="1"/>
  <c r="EH21" i="6" s="1"/>
  <c r="GR21" i="6"/>
  <c r="CW100" i="6"/>
  <c r="GQ100" i="6"/>
  <c r="GQ52" i="6"/>
  <c r="CW52" i="6"/>
  <c r="DI52" i="6" s="1"/>
  <c r="DU52" i="6" s="1"/>
  <c r="EG52" i="6" s="1"/>
  <c r="M73" i="2"/>
  <c r="M81" i="2"/>
  <c r="M89" i="2"/>
  <c r="M102" i="2"/>
  <c r="M110" i="2"/>
  <c r="M118" i="2"/>
  <c r="M74" i="2"/>
  <c r="M82" i="2"/>
  <c r="M90" i="2"/>
  <c r="M103" i="2"/>
  <c r="M111" i="2"/>
  <c r="M119" i="2"/>
  <c r="M127" i="2"/>
  <c r="M135" i="2"/>
  <c r="M143" i="2"/>
  <c r="M75" i="2"/>
  <c r="M83" i="2"/>
  <c r="M91" i="2"/>
  <c r="M96" i="2"/>
  <c r="M104" i="2"/>
  <c r="M112" i="2"/>
  <c r="M120" i="2"/>
  <c r="M128" i="2"/>
  <c r="M136" i="2"/>
  <c r="M76" i="2"/>
  <c r="M84" i="2"/>
  <c r="M92" i="2"/>
  <c r="M97" i="2"/>
  <c r="M105" i="2"/>
  <c r="M113" i="2"/>
  <c r="M77" i="2"/>
  <c r="M85" i="2"/>
  <c r="M93" i="2"/>
  <c r="M98" i="2"/>
  <c r="M106" i="2"/>
  <c r="M114" i="2"/>
  <c r="M122" i="2"/>
  <c r="M72" i="2"/>
  <c r="M80" i="2"/>
  <c r="M88" i="2"/>
  <c r="M101" i="2"/>
  <c r="M109" i="2"/>
  <c r="M117" i="2"/>
  <c r="M125" i="2"/>
  <c r="M133" i="2"/>
  <c r="M141" i="2"/>
  <c r="M87" i="2"/>
  <c r="M116" i="2"/>
  <c r="M121" i="2"/>
  <c r="M130" i="2"/>
  <c r="M62" i="2"/>
  <c r="M70" i="2"/>
  <c r="M40" i="2"/>
  <c r="M48" i="2"/>
  <c r="M7" i="2"/>
  <c r="M99" i="2"/>
  <c r="M140" i="2"/>
  <c r="M55" i="2"/>
  <c r="M63" i="2"/>
  <c r="M71" i="2"/>
  <c r="M41" i="2"/>
  <c r="M49" i="2"/>
  <c r="M8" i="2"/>
  <c r="M95" i="2"/>
  <c r="M126" i="2"/>
  <c r="M129" i="2"/>
  <c r="M144" i="2"/>
  <c r="M56" i="2"/>
  <c r="M64" i="2"/>
  <c r="M34" i="2"/>
  <c r="M42" i="2"/>
  <c r="M50" i="2"/>
  <c r="M9" i="2"/>
  <c r="M78" i="2"/>
  <c r="M107" i="2"/>
  <c r="M124" i="2"/>
  <c r="M139" i="2"/>
  <c r="M145" i="2"/>
  <c r="M57" i="2"/>
  <c r="M65" i="2"/>
  <c r="M35" i="2"/>
  <c r="M43" i="2"/>
  <c r="M51" i="2"/>
  <c r="M79" i="2"/>
  <c r="M60" i="2"/>
  <c r="M38" i="2"/>
  <c r="M54" i="2"/>
  <c r="M17" i="2"/>
  <c r="M25" i="2"/>
  <c r="M33" i="2"/>
  <c r="M94" i="2"/>
  <c r="M123" i="2"/>
  <c r="M69" i="2"/>
  <c r="M47" i="2"/>
  <c r="M10" i="2"/>
  <c r="M18" i="2"/>
  <c r="M26" i="2"/>
  <c r="M5" i="2"/>
  <c r="M100" i="2"/>
  <c r="M142" i="2"/>
  <c r="M146" i="2"/>
  <c r="M66" i="2"/>
  <c r="M44" i="2"/>
  <c r="M11" i="2"/>
  <c r="M19" i="2"/>
  <c r="M27" i="2"/>
  <c r="M132" i="2"/>
  <c r="M58" i="2"/>
  <c r="M115" i="2"/>
  <c r="M59" i="2"/>
  <c r="M37" i="2"/>
  <c r="M53" i="2"/>
  <c r="M12" i="2"/>
  <c r="M20" i="2"/>
  <c r="M28" i="2"/>
  <c r="M108" i="2"/>
  <c r="M131" i="2"/>
  <c r="M148" i="2"/>
  <c r="M68" i="2"/>
  <c r="M46" i="2"/>
  <c r="M13" i="2"/>
  <c r="M21" i="2"/>
  <c r="M29" i="2"/>
  <c r="M134" i="2"/>
  <c r="M137" i="2"/>
  <c r="M61" i="2"/>
  <c r="M39" i="2"/>
  <c r="M6" i="2"/>
  <c r="M14" i="2"/>
  <c r="M22" i="2"/>
  <c r="M30" i="2"/>
  <c r="M36" i="2"/>
  <c r="M147" i="2"/>
  <c r="M86" i="2"/>
  <c r="M67" i="2"/>
  <c r="M23" i="2"/>
  <c r="M16" i="2"/>
  <c r="M52" i="2"/>
  <c r="M31" i="2"/>
  <c r="M138" i="2"/>
  <c r="M45" i="2"/>
  <c r="M24" i="2"/>
  <c r="M15" i="2"/>
  <c r="M32" i="2"/>
  <c r="M6" i="10"/>
  <c r="M5" i="11" s="1"/>
  <c r="M7" i="10"/>
  <c r="M6" i="11" s="1"/>
  <c r="M15" i="10"/>
  <c r="M14" i="11" s="1"/>
  <c r="M23" i="10"/>
  <c r="M22" i="11" s="1"/>
  <c r="M31" i="10"/>
  <c r="M30" i="11" s="1"/>
  <c r="M39" i="10"/>
  <c r="M38" i="11" s="1"/>
  <c r="M47" i="10"/>
  <c r="M46" i="11" s="1"/>
  <c r="M8" i="10"/>
  <c r="M7" i="11" s="1"/>
  <c r="M16" i="10"/>
  <c r="M15" i="11" s="1"/>
  <c r="M24" i="10"/>
  <c r="M32" i="10"/>
  <c r="M31" i="11" s="1"/>
  <c r="M40" i="10"/>
  <c r="M48" i="10"/>
  <c r="M47" i="11" s="1"/>
  <c r="M56" i="10"/>
  <c r="M55" i="11" s="1"/>
  <c r="M64" i="10"/>
  <c r="M72" i="10"/>
  <c r="M71" i="11" s="1"/>
  <c r="M80" i="10"/>
  <c r="M79" i="11" s="1"/>
  <c r="M9" i="10"/>
  <c r="M8" i="11" s="1"/>
  <c r="M17" i="10"/>
  <c r="M16" i="11" s="1"/>
  <c r="M25" i="10"/>
  <c r="M24" i="11" s="1"/>
  <c r="M33" i="10"/>
  <c r="M32" i="11" s="1"/>
  <c r="M41" i="10"/>
  <c r="M49" i="10"/>
  <c r="M48" i="11" s="1"/>
  <c r="M57" i="10"/>
  <c r="M56" i="11" s="1"/>
  <c r="M65" i="10"/>
  <c r="M64" i="11" s="1"/>
  <c r="M73" i="10"/>
  <c r="M72" i="11" s="1"/>
  <c r="M10" i="10"/>
  <c r="M9" i="11" s="1"/>
  <c r="M18" i="10"/>
  <c r="M17" i="11" s="1"/>
  <c r="M26" i="10"/>
  <c r="M25" i="11" s="1"/>
  <c r="M34" i="10"/>
  <c r="M33" i="11" s="1"/>
  <c r="M42" i="10"/>
  <c r="M41" i="11" s="1"/>
  <c r="M50" i="10"/>
  <c r="M49" i="11" s="1"/>
  <c r="M58" i="10"/>
  <c r="M57" i="11" s="1"/>
  <c r="M66" i="10"/>
  <c r="M65" i="11" s="1"/>
  <c r="M11" i="10"/>
  <c r="M10" i="11" s="1"/>
  <c r="M19" i="10"/>
  <c r="M18" i="11" s="1"/>
  <c r="M27" i="10"/>
  <c r="M26" i="11" s="1"/>
  <c r="M35" i="10"/>
  <c r="M34" i="11" s="1"/>
  <c r="M43" i="10"/>
  <c r="M42" i="11" s="1"/>
  <c r="M13" i="10"/>
  <c r="M12" i="11" s="1"/>
  <c r="M21" i="10"/>
  <c r="M20" i="11" s="1"/>
  <c r="M29" i="10"/>
  <c r="M28" i="11" s="1"/>
  <c r="M37" i="10"/>
  <c r="M36" i="11" s="1"/>
  <c r="M45" i="10"/>
  <c r="M53" i="10"/>
  <c r="M52" i="11" s="1"/>
  <c r="M61" i="10"/>
  <c r="M60" i="11" s="1"/>
  <c r="M69" i="10"/>
  <c r="M77" i="10"/>
  <c r="M76" i="11" s="1"/>
  <c r="M38" i="10"/>
  <c r="M37" i="11" s="1"/>
  <c r="M62" i="10"/>
  <c r="M61" i="11" s="1"/>
  <c r="M28" i="10"/>
  <c r="M27" i="11" s="1"/>
  <c r="M55" i="10"/>
  <c r="M54" i="11" s="1"/>
  <c r="M71" i="10"/>
  <c r="M70" i="11" s="1"/>
  <c r="M82" i="10"/>
  <c r="M81" i="11" s="1"/>
  <c r="M90" i="10"/>
  <c r="M89" i="11" s="1"/>
  <c r="M103" i="10"/>
  <c r="M102" i="11" s="1"/>
  <c r="M111" i="10"/>
  <c r="M110" i="11" s="1"/>
  <c r="M119" i="10"/>
  <c r="M118" i="11" s="1"/>
  <c r="M14" i="10"/>
  <c r="M13" i="11" s="1"/>
  <c r="M46" i="10"/>
  <c r="M45" i="11" s="1"/>
  <c r="M59" i="10"/>
  <c r="M58" i="11" s="1"/>
  <c r="M83" i="10"/>
  <c r="M82" i="11" s="1"/>
  <c r="M91" i="10"/>
  <c r="M90" i="11" s="1"/>
  <c r="M96" i="10"/>
  <c r="M95" i="11" s="1"/>
  <c r="M104" i="10"/>
  <c r="M103" i="11" s="1"/>
  <c r="M112" i="10"/>
  <c r="M36" i="10"/>
  <c r="M35" i="11" s="1"/>
  <c r="M52" i="10"/>
  <c r="M51" i="11" s="1"/>
  <c r="M68" i="10"/>
  <c r="M67" i="11" s="1"/>
  <c r="M76" i="10"/>
  <c r="M75" i="11" s="1"/>
  <c r="M84" i="10"/>
  <c r="M83" i="11" s="1"/>
  <c r="M92" i="10"/>
  <c r="M91" i="11" s="1"/>
  <c r="M97" i="10"/>
  <c r="M96" i="11" s="1"/>
  <c r="M105" i="10"/>
  <c r="M113" i="10"/>
  <c r="M112" i="11" s="1"/>
  <c r="M121" i="10"/>
  <c r="M120" i="11" s="1"/>
  <c r="M22" i="10"/>
  <c r="M21" i="11" s="1"/>
  <c r="M54" i="10"/>
  <c r="M53" i="11" s="1"/>
  <c r="M70" i="10"/>
  <c r="M69" i="11" s="1"/>
  <c r="M79" i="10"/>
  <c r="M78" i="11" s="1"/>
  <c r="M85" i="10"/>
  <c r="M84" i="11" s="1"/>
  <c r="M93" i="10"/>
  <c r="M92" i="11" s="1"/>
  <c r="M98" i="10"/>
  <c r="M97" i="11" s="1"/>
  <c r="M106" i="10"/>
  <c r="M105" i="11" s="1"/>
  <c r="M114" i="10"/>
  <c r="M113" i="11" s="1"/>
  <c r="M30" i="10"/>
  <c r="M29" i="11" s="1"/>
  <c r="M51" i="10"/>
  <c r="M50" i="11" s="1"/>
  <c r="M67" i="10"/>
  <c r="M66" i="11" s="1"/>
  <c r="M78" i="10"/>
  <c r="M77" i="11" s="1"/>
  <c r="M87" i="10"/>
  <c r="M86" i="11" s="1"/>
  <c r="M95" i="10"/>
  <c r="M94" i="11" s="1"/>
  <c r="M100" i="10"/>
  <c r="M99" i="11" s="1"/>
  <c r="M108" i="10"/>
  <c r="M107" i="11" s="1"/>
  <c r="M63" i="10"/>
  <c r="M62" i="11" s="1"/>
  <c r="M88" i="10"/>
  <c r="M87" i="11" s="1"/>
  <c r="M120" i="10"/>
  <c r="M119" i="11" s="1"/>
  <c r="M131" i="10"/>
  <c r="M139" i="10"/>
  <c r="M74" i="10"/>
  <c r="M73" i="11" s="1"/>
  <c r="M81" i="10"/>
  <c r="M80" i="11" s="1"/>
  <c r="M86" i="10"/>
  <c r="M85" i="11" s="1"/>
  <c r="M109" i="10"/>
  <c r="M108" i="11" s="1"/>
  <c r="M132" i="10"/>
  <c r="M131" i="11" s="1"/>
  <c r="M140" i="10"/>
  <c r="M139" i="11" s="1"/>
  <c r="M60" i="10"/>
  <c r="M12" i="10"/>
  <c r="M11" i="11" s="1"/>
  <c r="M102" i="10"/>
  <c r="M101" i="11" s="1"/>
  <c r="M107" i="10"/>
  <c r="M106" i="11" s="1"/>
  <c r="M125" i="10"/>
  <c r="M124" i="11" s="1"/>
  <c r="M133" i="10"/>
  <c r="M141" i="10"/>
  <c r="M140" i="11" s="1"/>
  <c r="M75" i="10"/>
  <c r="M74" i="11" s="1"/>
  <c r="M118" i="10"/>
  <c r="M117" i="11" s="1"/>
  <c r="M124" i="10"/>
  <c r="M123" i="11" s="1"/>
  <c r="M126" i="10"/>
  <c r="M125" i="11" s="1"/>
  <c r="M134" i="10"/>
  <c r="M133" i="11" s="1"/>
  <c r="M142" i="10"/>
  <c r="M141" i="11" s="1"/>
  <c r="M116" i="10"/>
  <c r="M115" i="11" s="1"/>
  <c r="M136" i="10"/>
  <c r="M135" i="11" s="1"/>
  <c r="M44" i="10"/>
  <c r="M43" i="11" s="1"/>
  <c r="M89" i="10"/>
  <c r="M88" i="11" s="1"/>
  <c r="M94" i="10"/>
  <c r="M93" i="11" s="1"/>
  <c r="M117" i="10"/>
  <c r="M116" i="11" s="1"/>
  <c r="M123" i="10"/>
  <c r="M122" i="11" s="1"/>
  <c r="M127" i="10"/>
  <c r="M126" i="11" s="1"/>
  <c r="M135" i="10"/>
  <c r="M134" i="11" s="1"/>
  <c r="M143" i="10"/>
  <c r="M142" i="11" s="1"/>
  <c r="M5" i="10"/>
  <c r="M4" i="11" s="1"/>
  <c r="M20" i="10"/>
  <c r="M19" i="11" s="1"/>
  <c r="M99" i="10"/>
  <c r="M98" i="11" s="1"/>
  <c r="M130" i="10"/>
  <c r="M129" i="11" s="1"/>
  <c r="M138" i="10"/>
  <c r="M137" i="11" s="1"/>
  <c r="M146" i="10"/>
  <c r="M145" i="11" s="1"/>
  <c r="M110" i="10"/>
  <c r="M122" i="10"/>
  <c r="M128" i="10"/>
  <c r="M127" i="11" s="1"/>
  <c r="M137" i="10"/>
  <c r="M145" i="10"/>
  <c r="M144" i="11" s="1"/>
  <c r="M129" i="10"/>
  <c r="M128" i="11" s="1"/>
  <c r="M115" i="10"/>
  <c r="M101" i="10"/>
  <c r="M100" i="11" s="1"/>
  <c r="M144" i="10"/>
  <c r="M143" i="11" s="1"/>
  <c r="BO110" i="6"/>
  <c r="BZ76" i="6"/>
  <c r="BO86" i="6"/>
  <c r="BP86" i="6" s="1"/>
  <c r="BO105" i="6"/>
  <c r="BO74" i="6"/>
  <c r="CA74" i="6" s="1"/>
  <c r="BO108" i="6"/>
  <c r="AS59" i="6"/>
  <c r="BZ77" i="6"/>
  <c r="BO71" i="6"/>
  <c r="BO98" i="6"/>
  <c r="BO79" i="6"/>
  <c r="BO73" i="6"/>
  <c r="BO90" i="6"/>
  <c r="BO89" i="6"/>
  <c r="BD63" i="6"/>
  <c r="AS60" i="6"/>
  <c r="BO81" i="6"/>
  <c r="BO69" i="6"/>
  <c r="BO116" i="6"/>
  <c r="BO75" i="6"/>
  <c r="BO88" i="6"/>
  <c r="BO115" i="6"/>
  <c r="BO92" i="6"/>
  <c r="BO94" i="6"/>
  <c r="BO112" i="6"/>
  <c r="BO93" i="6"/>
  <c r="BO100" i="6"/>
  <c r="BO102" i="6"/>
  <c r="AS56" i="6"/>
  <c r="BO101" i="6"/>
  <c r="AS57" i="6"/>
  <c r="BO106" i="6"/>
  <c r="AS54" i="6"/>
  <c r="BO87" i="6"/>
  <c r="BO107" i="6"/>
  <c r="AH17" i="6"/>
  <c r="AT17" i="6" s="1"/>
  <c r="BO97" i="6"/>
  <c r="AS51" i="6"/>
  <c r="BO95" i="6"/>
  <c r="BO91" i="6"/>
  <c r="BO104" i="6"/>
  <c r="BO66" i="6"/>
  <c r="BO80" i="6"/>
  <c r="BO68" i="6"/>
  <c r="BO70" i="6"/>
  <c r="AH15" i="6"/>
  <c r="AT15" i="6" s="1"/>
  <c r="BO109" i="6"/>
  <c r="BO78" i="6"/>
  <c r="AS55" i="6"/>
  <c r="BO99" i="6"/>
  <c r="AH12" i="6"/>
  <c r="AT12" i="6" s="1"/>
  <c r="BO96" i="6"/>
  <c r="AT61" i="6"/>
  <c r="BF5" i="6"/>
  <c r="AT52" i="6"/>
  <c r="EZ52" i="6" s="1"/>
  <c r="AT53" i="6"/>
  <c r="AT50" i="6"/>
  <c r="AT62" i="6"/>
  <c r="BF62" i="6" s="1"/>
  <c r="AT58" i="6"/>
  <c r="CA72" i="6"/>
  <c r="CA67" i="6"/>
  <c r="BP6" i="6"/>
  <c r="FV6" i="6" s="1"/>
  <c r="X144" i="6"/>
  <c r="X140" i="6"/>
  <c r="X141" i="6"/>
  <c r="X128" i="6"/>
  <c r="X117" i="6"/>
  <c r="X124" i="6"/>
  <c r="X111" i="6"/>
  <c r="X80" i="6"/>
  <c r="X91" i="6"/>
  <c r="X101" i="6"/>
  <c r="X105" i="6"/>
  <c r="X24" i="6"/>
  <c r="X23" i="6"/>
  <c r="X46" i="6"/>
  <c r="X26" i="6"/>
  <c r="X16" i="6"/>
  <c r="AJ5" i="6"/>
  <c r="X76" i="6"/>
  <c r="X38" i="6"/>
  <c r="X32" i="6"/>
  <c r="Y5" i="6"/>
  <c r="X18" i="6"/>
  <c r="X54" i="6"/>
  <c r="X83" i="6"/>
  <c r="X8" i="6"/>
  <c r="X6" i="6"/>
  <c r="X14" i="6"/>
  <c r="X12" i="6"/>
  <c r="X27" i="6"/>
  <c r="X9" i="6"/>
  <c r="X10" i="6"/>
  <c r="X51" i="6"/>
  <c r="X71" i="6"/>
  <c r="X66" i="6"/>
  <c r="X99" i="6"/>
  <c r="X119" i="6"/>
  <c r="X100" i="6"/>
  <c r="X15" i="6"/>
  <c r="X31" i="6"/>
  <c r="X61" i="6"/>
  <c r="X75" i="6"/>
  <c r="X96" i="6"/>
  <c r="X122" i="6"/>
  <c r="X127" i="6"/>
  <c r="X143" i="6"/>
  <c r="X59" i="6"/>
  <c r="X52" i="6"/>
  <c r="X40" i="6"/>
  <c r="X65" i="6"/>
  <c r="X93" i="6"/>
  <c r="X104" i="6"/>
  <c r="X136" i="6"/>
  <c r="X149" i="6"/>
  <c r="X48" i="6"/>
  <c r="X56" i="6"/>
  <c r="X33" i="6"/>
  <c r="X50" i="6"/>
  <c r="X45" i="6"/>
  <c r="X60" i="6"/>
  <c r="X134" i="6"/>
  <c r="X135" i="6"/>
  <c r="X67" i="6"/>
  <c r="X36" i="6"/>
  <c r="X90" i="6"/>
  <c r="X47" i="6"/>
  <c r="X95" i="6"/>
  <c r="X120" i="6"/>
  <c r="X73" i="6"/>
  <c r="X107" i="6"/>
  <c r="X116" i="6"/>
  <c r="X130" i="6"/>
  <c r="X148" i="6"/>
  <c r="X11" i="6"/>
  <c r="X13" i="6"/>
  <c r="X118" i="6"/>
  <c r="X20" i="6"/>
  <c r="X97" i="6"/>
  <c r="X63" i="6"/>
  <c r="X84" i="6"/>
  <c r="X112" i="6"/>
  <c r="X30" i="6"/>
  <c r="X34" i="6"/>
  <c r="X58" i="6"/>
  <c r="X110" i="6"/>
  <c r="X81" i="6"/>
  <c r="X92" i="6"/>
  <c r="X114" i="6"/>
  <c r="X126" i="6"/>
  <c r="X53" i="6"/>
  <c r="X28" i="6"/>
  <c r="X37" i="6"/>
  <c r="X41" i="6"/>
  <c r="X74" i="6"/>
  <c r="X150" i="6"/>
  <c r="X153" i="6"/>
  <c r="X109" i="6"/>
  <c r="X123" i="6"/>
  <c r="X145" i="6"/>
  <c r="X106" i="6"/>
  <c r="X133" i="6"/>
  <c r="X151" i="6"/>
  <c r="X21" i="6"/>
  <c r="X39" i="6"/>
  <c r="X98" i="6"/>
  <c r="X147" i="6"/>
  <c r="X44" i="6"/>
  <c r="X138" i="6"/>
  <c r="X49" i="6"/>
  <c r="X87" i="6"/>
  <c r="X125" i="6"/>
  <c r="X62" i="6"/>
  <c r="X68" i="6"/>
  <c r="X22" i="6"/>
  <c r="X55" i="6"/>
  <c r="X129" i="6"/>
  <c r="X152" i="6"/>
  <c r="X43" i="6"/>
  <c r="X131" i="6"/>
  <c r="X57" i="6"/>
  <c r="X72" i="6"/>
  <c r="X88" i="6"/>
  <c r="X85" i="6"/>
  <c r="X17" i="6"/>
  <c r="X69" i="6"/>
  <c r="X35" i="6"/>
  <c r="X86" i="6"/>
  <c r="X121" i="6"/>
  <c r="X146" i="6"/>
  <c r="X142" i="6"/>
  <c r="X29" i="6"/>
  <c r="X154" i="6"/>
  <c r="X70" i="6"/>
  <c r="X25" i="6"/>
  <c r="X82" i="6"/>
  <c r="X115" i="6"/>
  <c r="X108" i="6"/>
  <c r="X102" i="6"/>
  <c r="X78" i="6"/>
  <c r="X113" i="6"/>
  <c r="X77" i="6"/>
  <c r="X42" i="6"/>
  <c r="X132" i="6"/>
  <c r="X79" i="6"/>
  <c r="X19" i="6"/>
  <c r="X7" i="6"/>
  <c r="X137" i="6"/>
  <c r="X89" i="6"/>
  <c r="X139" i="6"/>
  <c r="X64" i="6"/>
  <c r="X94" i="6"/>
  <c r="X103" i="6"/>
  <c r="BE9" i="6"/>
  <c r="FK9" i="6" s="1"/>
  <c r="BP10" i="6"/>
  <c r="FV10" i="6" s="1"/>
  <c r="BP51" i="6"/>
  <c r="FV51" i="6" s="1"/>
  <c r="AT7" i="6"/>
  <c r="EZ7" i="6" s="1"/>
  <c r="CA9" i="6"/>
  <c r="BP114" i="6"/>
  <c r="BP126" i="6"/>
  <c r="CB5" i="6"/>
  <c r="BP67" i="6"/>
  <c r="BP105" i="6"/>
  <c r="BP111" i="6"/>
  <c r="BP76" i="6"/>
  <c r="BP119" i="6"/>
  <c r="BP120" i="6"/>
  <c r="BP128" i="6"/>
  <c r="BP125" i="6"/>
  <c r="BP83" i="6"/>
  <c r="BP98" i="6"/>
  <c r="BP121" i="6"/>
  <c r="BP122" i="6"/>
  <c r="BP127" i="6"/>
  <c r="BP129" i="6"/>
  <c r="BP124" i="6"/>
  <c r="BP84" i="6"/>
  <c r="BP117" i="6"/>
  <c r="BP77" i="6"/>
  <c r="FV77" i="6" s="1"/>
  <c r="BP85" i="6"/>
  <c r="BP123" i="6"/>
  <c r="BP108" i="6"/>
  <c r="BP103" i="6"/>
  <c r="BP118" i="6"/>
  <c r="BP72" i="6"/>
  <c r="BP113" i="6"/>
  <c r="BP82" i="6"/>
  <c r="BP130" i="6"/>
  <c r="CB130" i="6" s="1"/>
  <c r="BQ5" i="6"/>
  <c r="BE65" i="6"/>
  <c r="BE64" i="6"/>
  <c r="AT10" i="6"/>
  <c r="EZ10" i="6" s="1"/>
  <c r="CA8" i="6"/>
  <c r="CA50" i="6"/>
  <c r="AI39" i="6"/>
  <c r="AU39" i="6" s="1"/>
  <c r="AI32" i="6"/>
  <c r="AU32" i="6" s="1"/>
  <c r="AI40" i="6"/>
  <c r="AU40" i="6" s="1"/>
  <c r="AU5" i="6"/>
  <c r="AI16" i="6"/>
  <c r="AU16" i="6" s="1"/>
  <c r="AI14" i="6"/>
  <c r="AU14" i="6" s="1"/>
  <c r="AI21" i="6"/>
  <c r="AU21" i="6" s="1"/>
  <c r="AI18" i="6"/>
  <c r="AU18" i="6" s="1"/>
  <c r="AI11" i="6"/>
  <c r="AU11" i="6" s="1"/>
  <c r="AI23" i="6"/>
  <c r="AU23" i="6" s="1"/>
  <c r="AI20" i="6"/>
  <c r="AU20" i="6" s="1"/>
  <c r="AI26" i="6"/>
  <c r="AU26" i="6" s="1"/>
  <c r="AI41" i="6"/>
  <c r="AU41" i="6" s="1"/>
  <c r="AI22" i="6"/>
  <c r="AU22" i="6" s="1"/>
  <c r="AI28" i="6"/>
  <c r="AU28" i="6" s="1"/>
  <c r="AI24" i="6"/>
  <c r="AU24" i="6" s="1"/>
  <c r="AI44" i="6"/>
  <c r="AU44" i="6" s="1"/>
  <c r="AI38" i="6"/>
  <c r="AU38" i="6" s="1"/>
  <c r="AI10" i="6"/>
  <c r="AU10" i="6" s="1"/>
  <c r="AI6" i="6"/>
  <c r="AI46" i="6"/>
  <c r="AU46" i="6" s="1"/>
  <c r="AI27" i="6"/>
  <c r="AU27" i="6" s="1"/>
  <c r="AI13" i="6"/>
  <c r="AU13" i="6" s="1"/>
  <c r="AI9" i="6"/>
  <c r="AI8" i="6"/>
  <c r="AI43" i="6"/>
  <c r="AU43" i="6" s="1"/>
  <c r="AI36" i="6"/>
  <c r="AU36" i="6" s="1"/>
  <c r="AI19" i="6"/>
  <c r="AU19" i="6" s="1"/>
  <c r="AI30" i="6"/>
  <c r="AU30" i="6" s="1"/>
  <c r="AI29" i="6"/>
  <c r="AU29" i="6" s="1"/>
  <c r="AI35" i="6"/>
  <c r="AU35" i="6" s="1"/>
  <c r="AI42" i="6"/>
  <c r="AU42" i="6" s="1"/>
  <c r="AI7" i="6"/>
  <c r="AU7" i="6" s="1"/>
  <c r="AI37" i="6"/>
  <c r="AU37" i="6" s="1"/>
  <c r="AI25" i="6"/>
  <c r="AU25" i="6" s="1"/>
  <c r="AI34" i="6"/>
  <c r="AU34" i="6" s="1"/>
  <c r="AI31" i="6"/>
  <c r="AU31" i="6" s="1"/>
  <c r="AI45" i="6"/>
  <c r="AU45" i="6" s="1"/>
  <c r="AI33" i="6"/>
  <c r="AU33" i="6" s="1"/>
  <c r="BE50" i="6"/>
  <c r="FK50" i="6" s="1"/>
  <c r="BE8" i="6"/>
  <c r="FK8" i="6" s="1"/>
  <c r="BP7" i="6"/>
  <c r="FV7" i="6" s="1"/>
  <c r="CM5" i="6"/>
  <c r="CY5" i="6" s="1"/>
  <c r="DK5" i="6" s="1"/>
  <c r="DW5" i="6" s="1"/>
  <c r="EI5" i="6" s="1"/>
  <c r="CA151" i="6"/>
  <c r="CA153" i="6"/>
  <c r="CA154" i="6"/>
  <c r="CA152" i="6"/>
  <c r="BP52" i="6"/>
  <c r="FV52" i="6" s="1"/>
  <c r="AQ56" i="8"/>
  <c r="FI56" i="8" s="1"/>
  <c r="AQ54" i="8"/>
  <c r="FI54" i="8" s="1"/>
  <c r="AQ61" i="8"/>
  <c r="FI61" i="8" s="1"/>
  <c r="AQ53" i="8"/>
  <c r="FI53" i="8" s="1"/>
  <c r="AQ50" i="8"/>
  <c r="FI50" i="8" s="1"/>
  <c r="BC5" i="8"/>
  <c r="AQ55" i="8"/>
  <c r="FI55" i="8" s="1"/>
  <c r="AQ58" i="8"/>
  <c r="FI58" i="8" s="1"/>
  <c r="AQ57" i="8"/>
  <c r="FI57" i="8" s="1"/>
  <c r="AQ51" i="8"/>
  <c r="FI51" i="8" s="1"/>
  <c r="AQ52" i="8"/>
  <c r="FI52" i="8" s="1"/>
  <c r="AQ60" i="8"/>
  <c r="FI60" i="8" s="1"/>
  <c r="AQ59" i="8"/>
  <c r="FI59" i="8" s="1"/>
  <c r="BB64" i="8"/>
  <c r="FT64" i="8" s="1"/>
  <c r="BN5" i="8"/>
  <c r="BB63" i="8"/>
  <c r="FT63" i="8" s="1"/>
  <c r="BB65" i="8"/>
  <c r="FT65" i="8" s="1"/>
  <c r="U149" i="8"/>
  <c r="U142" i="8"/>
  <c r="U137" i="8"/>
  <c r="U141" i="8"/>
  <c r="U135" i="8"/>
  <c r="U133" i="8"/>
  <c r="U129" i="8"/>
  <c r="U126" i="8"/>
  <c r="U127" i="8"/>
  <c r="U121" i="8"/>
  <c r="U118" i="8"/>
  <c r="U123" i="8"/>
  <c r="U120" i="8"/>
  <c r="U119" i="8"/>
  <c r="U96" i="8"/>
  <c r="U115" i="8"/>
  <c r="U116" i="8"/>
  <c r="U122" i="8"/>
  <c r="U99" i="8"/>
  <c r="U98" i="8"/>
  <c r="U97" i="8"/>
  <c r="U87" i="8"/>
  <c r="U79" i="8"/>
  <c r="U83" i="8"/>
  <c r="U84" i="8"/>
  <c r="U73" i="8"/>
  <c r="U69" i="8"/>
  <c r="U85" i="8"/>
  <c r="U80" i="8"/>
  <c r="U70" i="8"/>
  <c r="U66" i="8"/>
  <c r="U63" i="8"/>
  <c r="U56" i="8"/>
  <c r="U65" i="8"/>
  <c r="U25" i="8"/>
  <c r="U24" i="8"/>
  <c r="U23" i="8"/>
  <c r="U29" i="8"/>
  <c r="U48" i="8"/>
  <c r="U33" i="8"/>
  <c r="V5" i="8"/>
  <c r="U9" i="8"/>
  <c r="U20" i="8"/>
  <c r="AG5" i="8"/>
  <c r="U64" i="8"/>
  <c r="U55" i="8"/>
  <c r="U50" i="8"/>
  <c r="U45" i="8"/>
  <c r="U7" i="8"/>
  <c r="U6" i="8"/>
  <c r="U30" i="8"/>
  <c r="U12" i="8"/>
  <c r="U19" i="8"/>
  <c r="U11" i="8"/>
  <c r="U57" i="8"/>
  <c r="U32" i="8"/>
  <c r="U51" i="8"/>
  <c r="U42" i="8"/>
  <c r="U54" i="8"/>
  <c r="U61" i="8"/>
  <c r="U71" i="8"/>
  <c r="U39" i="8"/>
  <c r="U15" i="8"/>
  <c r="U44" i="8"/>
  <c r="U41" i="8"/>
  <c r="U28" i="8"/>
  <c r="U17" i="8"/>
  <c r="U36" i="8"/>
  <c r="U47" i="8"/>
  <c r="U60" i="8"/>
  <c r="U67" i="8"/>
  <c r="U38" i="8"/>
  <c r="U16" i="8"/>
  <c r="U22" i="8"/>
  <c r="U40" i="8"/>
  <c r="U21" i="8"/>
  <c r="U31" i="8"/>
  <c r="U37" i="8"/>
  <c r="U13" i="8"/>
  <c r="U27" i="8"/>
  <c r="U8" i="8"/>
  <c r="U59" i="8"/>
  <c r="U81" i="8"/>
  <c r="U105" i="8"/>
  <c r="U104" i="8"/>
  <c r="U101" i="8"/>
  <c r="U102" i="8"/>
  <c r="U110" i="8"/>
  <c r="U58" i="8"/>
  <c r="U74" i="8"/>
  <c r="U76" i="8"/>
  <c r="U77" i="8"/>
  <c r="U88" i="8"/>
  <c r="U106" i="8"/>
  <c r="U18" i="8"/>
  <c r="U89" i="8"/>
  <c r="U113" i="8"/>
  <c r="U95" i="8"/>
  <c r="U131" i="8"/>
  <c r="U52" i="8"/>
  <c r="U10" i="8"/>
  <c r="U78" i="8"/>
  <c r="U91" i="8"/>
  <c r="U94" i="8"/>
  <c r="U26" i="8"/>
  <c r="U35" i="8"/>
  <c r="U62" i="8"/>
  <c r="U92" i="8"/>
  <c r="U103" i="8"/>
  <c r="U108" i="8"/>
  <c r="U82" i="8"/>
  <c r="U14" i="8"/>
  <c r="U49" i="8"/>
  <c r="U72" i="8"/>
  <c r="U100" i="8"/>
  <c r="U125" i="8"/>
  <c r="U53" i="8"/>
  <c r="U130" i="8"/>
  <c r="U111" i="8"/>
  <c r="U117" i="8"/>
  <c r="U132" i="8"/>
  <c r="U153" i="8"/>
  <c r="U150" i="8"/>
  <c r="U86" i="8"/>
  <c r="U34" i="8"/>
  <c r="U43" i="8"/>
  <c r="U75" i="8"/>
  <c r="U90" i="8"/>
  <c r="U124" i="8"/>
  <c r="U144" i="8"/>
  <c r="U151" i="8"/>
  <c r="U93" i="8"/>
  <c r="U68" i="8"/>
  <c r="U134" i="8"/>
  <c r="U146" i="8"/>
  <c r="U154" i="8"/>
  <c r="U138" i="8"/>
  <c r="U112" i="8"/>
  <c r="U114" i="8"/>
  <c r="U145" i="8"/>
  <c r="U152" i="8"/>
  <c r="U143" i="8"/>
  <c r="U139" i="8"/>
  <c r="U140" i="8"/>
  <c r="U46" i="8"/>
  <c r="U128" i="8"/>
  <c r="U147" i="8"/>
  <c r="U148" i="8"/>
  <c r="U136" i="8"/>
  <c r="U107" i="8"/>
  <c r="U109" i="8"/>
  <c r="BM128" i="8"/>
  <c r="BM127" i="8"/>
  <c r="GE127" i="8" s="1"/>
  <c r="BM126" i="8"/>
  <c r="GE126" i="8" s="1"/>
  <c r="BM123" i="8"/>
  <c r="GE123" i="8" s="1"/>
  <c r="BM121" i="8"/>
  <c r="GE121" i="8" s="1"/>
  <c r="BM112" i="8"/>
  <c r="GE112" i="8" s="1"/>
  <c r="BM110" i="8"/>
  <c r="GE110" i="8" s="1"/>
  <c r="BM114" i="8"/>
  <c r="GE114" i="8" s="1"/>
  <c r="BM95" i="8"/>
  <c r="GE95" i="8" s="1"/>
  <c r="BM109" i="8"/>
  <c r="GE109" i="8" s="1"/>
  <c r="BM111" i="8"/>
  <c r="GE111" i="8" s="1"/>
  <c r="BM80" i="8"/>
  <c r="GE80" i="8" s="1"/>
  <c r="BM73" i="8"/>
  <c r="GE73" i="8" s="1"/>
  <c r="BM69" i="8"/>
  <c r="GE69" i="8" s="1"/>
  <c r="BM113" i="8"/>
  <c r="GE113" i="8" s="1"/>
  <c r="BM83" i="8"/>
  <c r="GE83" i="8" s="1"/>
  <c r="BM124" i="8"/>
  <c r="GE124" i="8" s="1"/>
  <c r="BM88" i="8"/>
  <c r="GE88" i="8" s="1"/>
  <c r="BM79" i="8"/>
  <c r="GE79" i="8" s="1"/>
  <c r="BM78" i="8"/>
  <c r="GE78" i="8" s="1"/>
  <c r="BM76" i="8"/>
  <c r="GE76" i="8" s="1"/>
  <c r="BM93" i="8"/>
  <c r="GE93" i="8" s="1"/>
  <c r="BM72" i="8"/>
  <c r="GE72" i="8" s="1"/>
  <c r="BM82" i="8"/>
  <c r="GE82" i="8" s="1"/>
  <c r="BY5" i="8"/>
  <c r="BM71" i="8"/>
  <c r="GE71" i="8" s="1"/>
  <c r="BM67" i="8"/>
  <c r="GE67" i="8" s="1"/>
  <c r="BM68" i="8"/>
  <c r="GE68" i="8" s="1"/>
  <c r="BM70" i="8"/>
  <c r="GE70" i="8" s="1"/>
  <c r="BM77" i="8"/>
  <c r="GE77" i="8" s="1"/>
  <c r="BM85" i="8"/>
  <c r="GE85" i="8" s="1"/>
  <c r="BM105" i="8"/>
  <c r="GE105" i="8" s="1"/>
  <c r="BM103" i="8"/>
  <c r="GE103" i="8" s="1"/>
  <c r="BM84" i="8"/>
  <c r="GE84" i="8" s="1"/>
  <c r="BM99" i="8"/>
  <c r="GE99" i="8" s="1"/>
  <c r="BM66" i="8"/>
  <c r="GE66" i="8" s="1"/>
  <c r="BM86" i="8"/>
  <c r="GE86" i="8" s="1"/>
  <c r="BM92" i="8"/>
  <c r="GE92" i="8" s="1"/>
  <c r="BM94" i="8"/>
  <c r="GE94" i="8" s="1"/>
  <c r="BM100" i="8"/>
  <c r="GE100" i="8" s="1"/>
  <c r="BM98" i="8"/>
  <c r="GE98" i="8" s="1"/>
  <c r="BM97" i="8"/>
  <c r="GE97" i="8" s="1"/>
  <c r="BM116" i="8"/>
  <c r="GE116" i="8" s="1"/>
  <c r="BM120" i="8"/>
  <c r="GE120" i="8" s="1"/>
  <c r="BM74" i="8"/>
  <c r="GE74" i="8" s="1"/>
  <c r="BM75" i="8"/>
  <c r="GE75" i="8" s="1"/>
  <c r="BM89" i="8"/>
  <c r="GE89" i="8" s="1"/>
  <c r="BM106" i="8"/>
  <c r="GE106" i="8" s="1"/>
  <c r="BM90" i="8"/>
  <c r="GE90" i="8" s="1"/>
  <c r="BM115" i="8"/>
  <c r="GE115" i="8" s="1"/>
  <c r="BM108" i="8"/>
  <c r="GE108" i="8" s="1"/>
  <c r="BM119" i="8"/>
  <c r="GE119" i="8" s="1"/>
  <c r="BM125" i="8"/>
  <c r="GE125" i="8" s="1"/>
  <c r="BM122" i="8"/>
  <c r="GE122" i="8" s="1"/>
  <c r="BM129" i="8"/>
  <c r="BM81" i="8"/>
  <c r="GE81" i="8" s="1"/>
  <c r="BM107" i="8"/>
  <c r="GE107" i="8" s="1"/>
  <c r="BM87" i="8"/>
  <c r="GE87" i="8" s="1"/>
  <c r="BM101" i="8"/>
  <c r="GE101" i="8" s="1"/>
  <c r="BM91" i="8"/>
  <c r="GE91" i="8" s="1"/>
  <c r="BM96" i="8"/>
  <c r="GE96" i="8" s="1"/>
  <c r="BM117" i="8"/>
  <c r="GE117" i="8" s="1"/>
  <c r="BM118" i="8"/>
  <c r="GE118" i="8" s="1"/>
  <c r="BM104" i="8"/>
  <c r="GE104" i="8" s="1"/>
  <c r="BM102" i="8"/>
  <c r="GE102" i="8" s="1"/>
  <c r="AF25" i="8"/>
  <c r="AF24" i="8"/>
  <c r="AF37" i="8"/>
  <c r="AF11" i="8"/>
  <c r="AF35" i="8"/>
  <c r="AF6" i="8"/>
  <c r="AR5" i="8"/>
  <c r="AF16" i="8"/>
  <c r="AF7" i="8"/>
  <c r="AF14" i="8"/>
  <c r="AF21" i="8"/>
  <c r="AF28" i="8"/>
  <c r="AF38" i="8"/>
  <c r="AF40" i="8"/>
  <c r="AF26" i="8"/>
  <c r="AF31" i="8"/>
  <c r="AF27" i="8"/>
  <c r="AF8" i="8"/>
  <c r="AF34" i="8"/>
  <c r="AF33" i="8"/>
  <c r="AF20" i="8"/>
  <c r="AF41" i="8"/>
  <c r="AF39" i="8"/>
  <c r="AF9" i="8"/>
  <c r="AF18" i="8"/>
  <c r="AF36" i="8"/>
  <c r="AF23" i="8"/>
  <c r="AF19" i="8"/>
  <c r="AF32" i="8"/>
  <c r="AF42" i="8"/>
  <c r="AF30" i="8"/>
  <c r="AF29" i="8"/>
  <c r="AF10" i="8"/>
  <c r="AF12" i="8"/>
  <c r="AF15" i="8"/>
  <c r="AF17" i="8"/>
  <c r="AF22" i="8"/>
  <c r="AF13" i="8"/>
  <c r="BX154" i="8"/>
  <c r="GP154" i="8" s="1"/>
  <c r="BX152" i="8"/>
  <c r="GP152" i="8" s="1"/>
  <c r="CJ5" i="8"/>
  <c r="CV5" i="8" s="1"/>
  <c r="DH5" i="8" s="1"/>
  <c r="DT5" i="8" s="1"/>
  <c r="EF5" i="8" s="1"/>
  <c r="ER5" i="8" s="1"/>
  <c r="FP5" i="8" s="1"/>
  <c r="GB5" i="8" s="1"/>
  <c r="GN5" i="8" s="1"/>
  <c r="GZ5" i="8" s="1"/>
  <c r="HL5" i="8" s="1"/>
  <c r="HX5" i="8" s="1"/>
  <c r="IJ5" i="8" s="1"/>
  <c r="IV5" i="8" s="1"/>
  <c r="BX153" i="8"/>
  <c r="GP153" i="8" s="1"/>
  <c r="BX151" i="8"/>
  <c r="GP151" i="8" s="1"/>
  <c r="M3" i="11"/>
  <c r="M109" i="11" l="1"/>
  <c r="M132" i="11"/>
  <c r="M40" i="11"/>
  <c r="M44" i="11"/>
  <c r="M39" i="11"/>
  <c r="M138" i="11"/>
  <c r="M104" i="11"/>
  <c r="M111" i="11"/>
  <c r="M23" i="11"/>
  <c r="M136" i="11"/>
  <c r="M59" i="11"/>
  <c r="M130" i="11"/>
  <c r="M114" i="11"/>
  <c r="M121" i="11"/>
  <c r="M68" i="11"/>
  <c r="M63" i="11"/>
  <c r="CB113" i="6"/>
  <c r="FV113" i="6"/>
  <c r="BE54" i="6"/>
  <c r="EY54" i="6"/>
  <c r="CW90" i="6"/>
  <c r="GQ90" i="6"/>
  <c r="CY28" i="6"/>
  <c r="DK28" i="6" s="1"/>
  <c r="DW28" i="6" s="1"/>
  <c r="EI28" i="6" s="1"/>
  <c r="GS28" i="6"/>
  <c r="GR117" i="6"/>
  <c r="CX117" i="6"/>
  <c r="BG43" i="6"/>
  <c r="FA43" i="6"/>
  <c r="BG23" i="6"/>
  <c r="FA23" i="6"/>
  <c r="GH130" i="6"/>
  <c r="CN130" i="6"/>
  <c r="CB122" i="6"/>
  <c r="FV122" i="6"/>
  <c r="BF12" i="6"/>
  <c r="EZ12" i="6"/>
  <c r="BG7" i="6"/>
  <c r="FA7" i="6"/>
  <c r="BG44" i="6"/>
  <c r="FA44" i="6"/>
  <c r="BG11" i="6"/>
  <c r="FA11" i="6"/>
  <c r="BG39" i="6"/>
  <c r="FA39" i="6"/>
  <c r="CB82" i="6"/>
  <c r="FV82" i="6"/>
  <c r="CB121" i="6"/>
  <c r="FV121" i="6"/>
  <c r="CB76" i="6"/>
  <c r="FV76" i="6"/>
  <c r="BR62" i="6"/>
  <c r="FL62" i="6"/>
  <c r="CA99" i="6"/>
  <c r="FU99" i="6"/>
  <c r="CA66" i="6"/>
  <c r="FU66" i="6"/>
  <c r="CA87" i="6"/>
  <c r="FU87" i="6"/>
  <c r="CA93" i="6"/>
  <c r="FU93" i="6"/>
  <c r="CA69" i="6"/>
  <c r="FU69" i="6"/>
  <c r="CA98" i="6"/>
  <c r="FU98" i="6"/>
  <c r="GF76" i="6"/>
  <c r="CL76" i="6"/>
  <c r="GH24" i="6"/>
  <c r="CN24" i="6"/>
  <c r="GH29" i="6"/>
  <c r="CN29" i="6"/>
  <c r="CB61" i="6"/>
  <c r="FV61" i="6"/>
  <c r="GF84" i="6"/>
  <c r="CL84" i="6"/>
  <c r="BQ12" i="6"/>
  <c r="FK12" i="6"/>
  <c r="BR11" i="6"/>
  <c r="FL11" i="6"/>
  <c r="GG84" i="6"/>
  <c r="CM84" i="6"/>
  <c r="CC14" i="6"/>
  <c r="FW14" i="6"/>
  <c r="CX64" i="6"/>
  <c r="GR64" i="6"/>
  <c r="GQ91" i="6"/>
  <c r="CW91" i="6"/>
  <c r="GQ75" i="6"/>
  <c r="CW75" i="6"/>
  <c r="GF73" i="6"/>
  <c r="CL73" i="6"/>
  <c r="BQ17" i="6"/>
  <c r="FK17" i="6"/>
  <c r="BR34" i="6"/>
  <c r="FL34" i="6"/>
  <c r="BR36" i="6"/>
  <c r="FL36" i="6"/>
  <c r="DT66" i="6"/>
  <c r="EF66" i="6" s="1"/>
  <c r="HN66" i="6"/>
  <c r="GF55" i="6"/>
  <c r="CL55" i="6"/>
  <c r="GF69" i="6"/>
  <c r="CL69" i="6"/>
  <c r="BR32" i="6"/>
  <c r="FL32" i="6"/>
  <c r="GR9" i="6"/>
  <c r="CX9" i="6"/>
  <c r="DJ9" i="6" s="1"/>
  <c r="DV9" i="6" s="1"/>
  <c r="EH9" i="6" s="1"/>
  <c r="CY31" i="6"/>
  <c r="DK31" i="6" s="1"/>
  <c r="DW31" i="6" s="1"/>
  <c r="EI31" i="6" s="1"/>
  <c r="GS31" i="6"/>
  <c r="CY20" i="6"/>
  <c r="DK20" i="6" s="1"/>
  <c r="DW20" i="6" s="1"/>
  <c r="EI20" i="6" s="1"/>
  <c r="GS20" i="6"/>
  <c r="GQ95" i="6"/>
  <c r="CW95" i="6"/>
  <c r="CY30" i="6"/>
  <c r="DK30" i="6" s="1"/>
  <c r="DW30" i="6" s="1"/>
  <c r="EI30" i="6" s="1"/>
  <c r="GS30" i="6"/>
  <c r="GS18" i="6"/>
  <c r="CY18" i="6"/>
  <c r="DK18" i="6" s="1"/>
  <c r="DW18" i="6" s="1"/>
  <c r="EI18" i="6" s="1"/>
  <c r="CC7" i="6"/>
  <c r="FW7" i="6"/>
  <c r="DI54" i="6"/>
  <c r="DU54" i="6" s="1"/>
  <c r="EG54" i="6" s="1"/>
  <c r="HC54" i="6"/>
  <c r="GF100" i="6"/>
  <c r="CL100" i="6"/>
  <c r="BQ15" i="6"/>
  <c r="FK15" i="6"/>
  <c r="BR21" i="6"/>
  <c r="FL21" i="6"/>
  <c r="GF108" i="6"/>
  <c r="CL108" i="6"/>
  <c r="GH30" i="6"/>
  <c r="CN30" i="6"/>
  <c r="GS27" i="6"/>
  <c r="CY27" i="6"/>
  <c r="DK27" i="6" s="1"/>
  <c r="DW27" i="6" s="1"/>
  <c r="EI27" i="6" s="1"/>
  <c r="CW86" i="6"/>
  <c r="GQ86" i="6"/>
  <c r="CY29" i="6"/>
  <c r="DK29" i="6" s="1"/>
  <c r="DW29" i="6" s="1"/>
  <c r="EI29" i="6" s="1"/>
  <c r="GS29" i="6"/>
  <c r="CW80" i="6"/>
  <c r="GQ80" i="6"/>
  <c r="CX113" i="6"/>
  <c r="GR113" i="6"/>
  <c r="DT69" i="6"/>
  <c r="EF69" i="6" s="1"/>
  <c r="HN69" i="6"/>
  <c r="GH9" i="6"/>
  <c r="CN9" i="6"/>
  <c r="DI108" i="6"/>
  <c r="HC108" i="6"/>
  <c r="HY66" i="6"/>
  <c r="JH66" i="6" s="1"/>
  <c r="L65" i="2" s="1"/>
  <c r="EE66" i="6"/>
  <c r="DT72" i="6"/>
  <c r="EF72" i="6" s="1"/>
  <c r="HN72" i="6"/>
  <c r="BP56" i="6"/>
  <c r="FJ56" i="6"/>
  <c r="BR29" i="6"/>
  <c r="FL29" i="6"/>
  <c r="GH34" i="6"/>
  <c r="CN34" i="6"/>
  <c r="GH35" i="6"/>
  <c r="CN35" i="6"/>
  <c r="GH26" i="6"/>
  <c r="CN26" i="6"/>
  <c r="CW76" i="6"/>
  <c r="GQ76" i="6"/>
  <c r="BG24" i="6"/>
  <c r="FA24" i="6"/>
  <c r="EE75" i="6"/>
  <c r="HY75" i="6"/>
  <c r="JH75" i="6" s="1"/>
  <c r="L74" i="2" s="1"/>
  <c r="DU154" i="6"/>
  <c r="HO154" i="6"/>
  <c r="EF89" i="6"/>
  <c r="HZ89" i="6"/>
  <c r="HC110" i="6"/>
  <c r="DI110" i="6"/>
  <c r="DI106" i="6"/>
  <c r="HC106" i="6"/>
  <c r="CY6" i="6"/>
  <c r="DK6" i="6" s="1"/>
  <c r="DW6" i="6" s="1"/>
  <c r="EI6" i="6" s="1"/>
  <c r="GS6" i="6"/>
  <c r="BR31" i="6"/>
  <c r="FL31" i="6"/>
  <c r="CM152" i="6"/>
  <c r="GG152" i="6"/>
  <c r="BG35" i="6"/>
  <c r="FA35" i="6"/>
  <c r="BG13" i="6"/>
  <c r="FA13" i="6"/>
  <c r="BG28" i="6"/>
  <c r="FA28" i="6"/>
  <c r="BG21" i="6"/>
  <c r="FA21" i="6"/>
  <c r="GG8" i="6"/>
  <c r="CM8" i="6"/>
  <c r="CB72" i="6"/>
  <c r="FV72" i="6"/>
  <c r="CB117" i="6"/>
  <c r="FV117" i="6"/>
  <c r="CB83" i="6"/>
  <c r="FV83" i="6"/>
  <c r="CB105" i="6"/>
  <c r="FV105" i="6"/>
  <c r="GG74" i="6"/>
  <c r="CM74" i="6"/>
  <c r="BF53" i="6"/>
  <c r="EZ53" i="6"/>
  <c r="CA78" i="6"/>
  <c r="FU78" i="6"/>
  <c r="CA91" i="6"/>
  <c r="FU91" i="6"/>
  <c r="CA106" i="6"/>
  <c r="FU106" i="6"/>
  <c r="CA94" i="6"/>
  <c r="FU94" i="6"/>
  <c r="BE60" i="6"/>
  <c r="EY60" i="6"/>
  <c r="GF77" i="6"/>
  <c r="CL77" i="6"/>
  <c r="DI109" i="6"/>
  <c r="HC109" i="6"/>
  <c r="CC31" i="6"/>
  <c r="FW31" i="6"/>
  <c r="BP60" i="6"/>
  <c r="FJ60" i="6"/>
  <c r="GF95" i="6"/>
  <c r="CL95" i="6"/>
  <c r="BR25" i="6"/>
  <c r="FL25" i="6"/>
  <c r="CY32" i="6"/>
  <c r="DK32" i="6" s="1"/>
  <c r="DW32" i="6" s="1"/>
  <c r="EI32" i="6" s="1"/>
  <c r="GS32" i="6"/>
  <c r="CW70" i="6"/>
  <c r="GQ70" i="6"/>
  <c r="GQ87" i="6"/>
  <c r="CW87" i="6"/>
  <c r="GF88" i="6"/>
  <c r="CL88" i="6"/>
  <c r="GF106" i="6"/>
  <c r="CL106" i="6"/>
  <c r="BR35" i="6"/>
  <c r="FL35" i="6"/>
  <c r="EF80" i="6"/>
  <c r="HZ80" i="6"/>
  <c r="GG120" i="6"/>
  <c r="CM120" i="6"/>
  <c r="HC114" i="6"/>
  <c r="DI114" i="6"/>
  <c r="CY14" i="6"/>
  <c r="DK14" i="6" s="1"/>
  <c r="DW14" i="6" s="1"/>
  <c r="EI14" i="6" s="1"/>
  <c r="GS14" i="6"/>
  <c r="GF116" i="6"/>
  <c r="CL116" i="6"/>
  <c r="BR18" i="6"/>
  <c r="FL18" i="6"/>
  <c r="CW92" i="6"/>
  <c r="GQ92" i="6"/>
  <c r="DT151" i="6"/>
  <c r="HN151" i="6"/>
  <c r="GH22" i="6"/>
  <c r="CN22" i="6"/>
  <c r="GQ97" i="6"/>
  <c r="CW97" i="6"/>
  <c r="DT74" i="6"/>
  <c r="EF74" i="6" s="1"/>
  <c r="HN74" i="6"/>
  <c r="GG17" i="6"/>
  <c r="CM17" i="6"/>
  <c r="GF102" i="6"/>
  <c r="CL102" i="6"/>
  <c r="GG117" i="6"/>
  <c r="CM117" i="6"/>
  <c r="DI102" i="6"/>
  <c r="HC102" i="6"/>
  <c r="BP57" i="6"/>
  <c r="FJ57" i="6"/>
  <c r="GF70" i="6"/>
  <c r="CL70" i="6"/>
  <c r="GQ71" i="6"/>
  <c r="CW71" i="6"/>
  <c r="CX8" i="6"/>
  <c r="DJ8" i="6" s="1"/>
  <c r="DV8" i="6" s="1"/>
  <c r="EH8" i="6" s="1"/>
  <c r="GR8" i="6"/>
  <c r="CX151" i="6"/>
  <c r="GR151" i="6"/>
  <c r="GQ73" i="6"/>
  <c r="CW73" i="6"/>
  <c r="GQ93" i="6"/>
  <c r="CW93" i="6"/>
  <c r="EE69" i="6"/>
  <c r="HY69" i="6"/>
  <c r="JH69" i="6" s="1"/>
  <c r="L68" i="2" s="1"/>
  <c r="GG64" i="6"/>
  <c r="CM64" i="6"/>
  <c r="BQ16" i="6"/>
  <c r="FK16" i="6"/>
  <c r="GG13" i="6"/>
  <c r="CM13" i="6"/>
  <c r="GF67" i="6"/>
  <c r="CL67" i="6"/>
  <c r="GF92" i="6"/>
  <c r="CL92" i="6"/>
  <c r="BR9" i="6"/>
  <c r="FL9" i="6"/>
  <c r="BR33" i="6"/>
  <c r="FL33" i="6"/>
  <c r="GG118" i="6"/>
  <c r="CM118" i="6"/>
  <c r="EE68" i="6"/>
  <c r="HY68" i="6"/>
  <c r="JH68" i="6" s="1"/>
  <c r="L67" i="2" s="1"/>
  <c r="CY129" i="6"/>
  <c r="GS129" i="6"/>
  <c r="GG50" i="6"/>
  <c r="CM50" i="6"/>
  <c r="BF50" i="6"/>
  <c r="EZ50" i="6"/>
  <c r="CA71" i="6"/>
  <c r="FU71" i="6"/>
  <c r="DT152" i="6"/>
  <c r="HN152" i="6"/>
  <c r="DI64" i="6"/>
  <c r="DU64" i="6" s="1"/>
  <c r="EG64" i="6" s="1"/>
  <c r="HC64" i="6"/>
  <c r="CC40" i="6"/>
  <c r="FW40" i="6"/>
  <c r="CC41" i="6"/>
  <c r="FW41" i="6"/>
  <c r="GR6" i="6"/>
  <c r="CX6" i="6"/>
  <c r="DJ6" i="6" s="1"/>
  <c r="DV6" i="6" s="1"/>
  <c r="EH6" i="6" s="1"/>
  <c r="DT71" i="6"/>
  <c r="EF71" i="6" s="1"/>
  <c r="HN71" i="6"/>
  <c r="GG10" i="6"/>
  <c r="CM10" i="6"/>
  <c r="GF114" i="6"/>
  <c r="CL114" i="6"/>
  <c r="BR38" i="6"/>
  <c r="FL38" i="6"/>
  <c r="GG121" i="6"/>
  <c r="CM121" i="6"/>
  <c r="CA51" i="6"/>
  <c r="FU51" i="6"/>
  <c r="DU117" i="6"/>
  <c r="HO117" i="6"/>
  <c r="BR40" i="6"/>
  <c r="FL40" i="6"/>
  <c r="CC25" i="6"/>
  <c r="FW25" i="6"/>
  <c r="EF81" i="6"/>
  <c r="HZ81" i="6"/>
  <c r="DJ124" i="6"/>
  <c r="HD124" i="6"/>
  <c r="CX111" i="6"/>
  <c r="GR111" i="6"/>
  <c r="CM154" i="6"/>
  <c r="GG154" i="6"/>
  <c r="BG29" i="6"/>
  <c r="FA29" i="6"/>
  <c r="BG27" i="6"/>
  <c r="FA27" i="6"/>
  <c r="BG14" i="6"/>
  <c r="FA14" i="6"/>
  <c r="CB118" i="6"/>
  <c r="FV118" i="6"/>
  <c r="CB84" i="6"/>
  <c r="FV84" i="6"/>
  <c r="CB125" i="6"/>
  <c r="FV125" i="6"/>
  <c r="CB67" i="6"/>
  <c r="FV67" i="6"/>
  <c r="CA109" i="6"/>
  <c r="FU109" i="6"/>
  <c r="CA95" i="6"/>
  <c r="FU95" i="6"/>
  <c r="BE57" i="6"/>
  <c r="EY57" i="6"/>
  <c r="CA92" i="6"/>
  <c r="FU92" i="6"/>
  <c r="BP63" i="6"/>
  <c r="FJ63" i="6"/>
  <c r="BE59" i="6"/>
  <c r="EY59" i="6"/>
  <c r="HC100" i="6"/>
  <c r="DI100" i="6"/>
  <c r="GG83" i="6"/>
  <c r="CM83" i="6"/>
  <c r="CC13" i="6"/>
  <c r="FW13" i="6"/>
  <c r="BP50" i="6"/>
  <c r="FJ50" i="6"/>
  <c r="CY22" i="6"/>
  <c r="DK22" i="6" s="1"/>
  <c r="DW22" i="6" s="1"/>
  <c r="EI22" i="6" s="1"/>
  <c r="GS22" i="6"/>
  <c r="CY19" i="6"/>
  <c r="DK19" i="6" s="1"/>
  <c r="DW19" i="6" s="1"/>
  <c r="EI19" i="6" s="1"/>
  <c r="GS19" i="6"/>
  <c r="DI101" i="6"/>
  <c r="HC101" i="6"/>
  <c r="GR11" i="6"/>
  <c r="CX11" i="6"/>
  <c r="DJ11" i="6" s="1"/>
  <c r="DV11" i="6" s="1"/>
  <c r="EH11" i="6" s="1"/>
  <c r="GG85" i="6"/>
  <c r="CM85" i="6"/>
  <c r="CC42" i="6"/>
  <c r="FW42" i="6"/>
  <c r="DU113" i="6"/>
  <c r="HO113" i="6"/>
  <c r="GF89" i="6"/>
  <c r="CL89" i="6"/>
  <c r="BR20" i="6"/>
  <c r="FL20" i="6"/>
  <c r="EF86" i="6"/>
  <c r="HZ86" i="6"/>
  <c r="GH8" i="6"/>
  <c r="CN8" i="6"/>
  <c r="GF53" i="6"/>
  <c r="CL53" i="6"/>
  <c r="GQ89" i="6"/>
  <c r="CW89" i="6"/>
  <c r="EF90" i="6"/>
  <c r="HZ90" i="6"/>
  <c r="GG58" i="6"/>
  <c r="CM58" i="6"/>
  <c r="CC24" i="6"/>
  <c r="FW24" i="6"/>
  <c r="DT75" i="6"/>
  <c r="EF75" i="6" s="1"/>
  <c r="HN75" i="6"/>
  <c r="DU111" i="6"/>
  <c r="HO111" i="6"/>
  <c r="CY23" i="6"/>
  <c r="DK23" i="6" s="1"/>
  <c r="DW23" i="6" s="1"/>
  <c r="EI23" i="6" s="1"/>
  <c r="GS23" i="6"/>
  <c r="DI105" i="6"/>
  <c r="HC105" i="6"/>
  <c r="CX10" i="6"/>
  <c r="DJ10" i="6" s="1"/>
  <c r="DV10" i="6" s="1"/>
  <c r="EH10" i="6" s="1"/>
  <c r="GR10" i="6"/>
  <c r="CC39" i="6"/>
  <c r="FW39" i="6"/>
  <c r="GH33" i="6"/>
  <c r="CN33" i="6"/>
  <c r="CA53" i="6"/>
  <c r="FU53" i="6"/>
  <c r="EF95" i="6"/>
  <c r="HZ95" i="6"/>
  <c r="CC19" i="6"/>
  <c r="FW19" i="6"/>
  <c r="CB15" i="6"/>
  <c r="FV15" i="6"/>
  <c r="GF90" i="6"/>
  <c r="CL90" i="6"/>
  <c r="GF97" i="6"/>
  <c r="CL97" i="6"/>
  <c r="BR27" i="6"/>
  <c r="FL27" i="6"/>
  <c r="BQ61" i="6"/>
  <c r="FK61" i="6"/>
  <c r="GG15" i="6"/>
  <c r="CM15" i="6"/>
  <c r="GH25" i="6"/>
  <c r="CN25" i="6"/>
  <c r="CC23" i="6"/>
  <c r="FW23" i="6"/>
  <c r="DU103" i="6"/>
  <c r="HO103" i="6"/>
  <c r="CC6" i="6"/>
  <c r="FW6" i="6"/>
  <c r="DT68" i="6"/>
  <c r="EF68" i="6" s="1"/>
  <c r="HN68" i="6"/>
  <c r="DJ61" i="6"/>
  <c r="DV61" i="6" s="1"/>
  <c r="EH61" i="6" s="1"/>
  <c r="HD61" i="6"/>
  <c r="DI107" i="6"/>
  <c r="HC107" i="6"/>
  <c r="GQ84" i="6"/>
  <c r="CW84" i="6"/>
  <c r="CW66" i="6"/>
  <c r="GQ66" i="6"/>
  <c r="CA54" i="6"/>
  <c r="FU54" i="6"/>
  <c r="CB86" i="6"/>
  <c r="FV86" i="6"/>
  <c r="BE55" i="6"/>
  <c r="EY55" i="6"/>
  <c r="CA110" i="6"/>
  <c r="FU110" i="6"/>
  <c r="GH23" i="6"/>
  <c r="CN23" i="6"/>
  <c r="BR39" i="6"/>
  <c r="FL39" i="6"/>
  <c r="CA56" i="6"/>
  <c r="FU56" i="6"/>
  <c r="CX58" i="6"/>
  <c r="DJ58" i="6" s="1"/>
  <c r="DV58" i="6" s="1"/>
  <c r="EH58" i="6" s="1"/>
  <c r="GR58" i="6"/>
  <c r="BR37" i="6"/>
  <c r="FL37" i="6"/>
  <c r="CC37" i="6"/>
  <c r="FW37" i="6"/>
  <c r="BP54" i="6"/>
  <c r="FJ54" i="6"/>
  <c r="GH21" i="6"/>
  <c r="CN21" i="6"/>
  <c r="BG33" i="6"/>
  <c r="FA33" i="6"/>
  <c r="BG45" i="6"/>
  <c r="FA45" i="6"/>
  <c r="BG22" i="6"/>
  <c r="FA22" i="6"/>
  <c r="CM153" i="6"/>
  <c r="GG153" i="6"/>
  <c r="BG31" i="6"/>
  <c r="FA31" i="6"/>
  <c r="BG30" i="6"/>
  <c r="FA30" i="6"/>
  <c r="BG46" i="6"/>
  <c r="FA46" i="6"/>
  <c r="BG41" i="6"/>
  <c r="FA41" i="6"/>
  <c r="BG16" i="6"/>
  <c r="FA16" i="6"/>
  <c r="BQ64" i="6"/>
  <c r="FK64" i="6"/>
  <c r="CB103" i="6"/>
  <c r="FV103" i="6"/>
  <c r="CB124" i="6"/>
  <c r="FV124" i="6"/>
  <c r="BP110" i="6"/>
  <c r="BF15" i="6"/>
  <c r="EZ15" i="6"/>
  <c r="BE51" i="6"/>
  <c r="EY51" i="6"/>
  <c r="CA101" i="6"/>
  <c r="FU101" i="6"/>
  <c r="CA115" i="6"/>
  <c r="FU115" i="6"/>
  <c r="CA89" i="6"/>
  <c r="FU89" i="6"/>
  <c r="CA108" i="6"/>
  <c r="FU108" i="6"/>
  <c r="GH19" i="6"/>
  <c r="CN19" i="6"/>
  <c r="DI104" i="6"/>
  <c r="HC104" i="6"/>
  <c r="HC116" i="6"/>
  <c r="DI116" i="6"/>
  <c r="GF110" i="6"/>
  <c r="CL110" i="6"/>
  <c r="GF98" i="6"/>
  <c r="CL98" i="6"/>
  <c r="BR41" i="6"/>
  <c r="FL41" i="6"/>
  <c r="GG124" i="6"/>
  <c r="CM124" i="6"/>
  <c r="CC20" i="6"/>
  <c r="FW20" i="6"/>
  <c r="GG61" i="6"/>
  <c r="CM61" i="6"/>
  <c r="GG12" i="6"/>
  <c r="CM12" i="6"/>
  <c r="GF87" i="6"/>
  <c r="CL87" i="6"/>
  <c r="BR16" i="6"/>
  <c r="FL16" i="6"/>
  <c r="GF60" i="6"/>
  <c r="CL60" i="6"/>
  <c r="GH31" i="6"/>
  <c r="CN31" i="6"/>
  <c r="GF72" i="6"/>
  <c r="CL72" i="6"/>
  <c r="GF115" i="6"/>
  <c r="CL115" i="6"/>
  <c r="EF98" i="6"/>
  <c r="HZ98" i="6"/>
  <c r="GH32" i="6"/>
  <c r="CN32" i="6"/>
  <c r="GR103" i="6"/>
  <c r="CX103" i="6"/>
  <c r="GF105" i="6"/>
  <c r="CL105" i="6"/>
  <c r="GF79" i="6"/>
  <c r="CL79" i="6"/>
  <c r="BR19" i="6"/>
  <c r="FL19" i="6"/>
  <c r="GQ53" i="6"/>
  <c r="CW53" i="6"/>
  <c r="DI53" i="6" s="1"/>
  <c r="DU53" i="6" s="1"/>
  <c r="EG53" i="6" s="1"/>
  <c r="GQ69" i="6"/>
  <c r="CW69" i="6"/>
  <c r="EE67" i="6"/>
  <c r="HY67" i="6"/>
  <c r="JH67" i="6" s="1"/>
  <c r="L66" i="2" s="1"/>
  <c r="CW88" i="6"/>
  <c r="GQ88" i="6"/>
  <c r="DI115" i="6"/>
  <c r="HC115" i="6"/>
  <c r="CA76" i="6"/>
  <c r="FU76" i="6"/>
  <c r="GF66" i="6"/>
  <c r="CL66" i="6"/>
  <c r="BR24" i="6"/>
  <c r="FL24" i="6"/>
  <c r="GG125" i="6"/>
  <c r="CM125" i="6"/>
  <c r="GF57" i="6"/>
  <c r="CL57" i="6"/>
  <c r="BR6" i="6"/>
  <c r="FL6" i="6"/>
  <c r="GH20" i="6"/>
  <c r="CN20" i="6"/>
  <c r="DI85" i="6"/>
  <c r="HC85" i="6"/>
  <c r="EF99" i="6"/>
  <c r="HZ99" i="6"/>
  <c r="DJ120" i="6"/>
  <c r="HD120" i="6"/>
  <c r="GF56" i="6"/>
  <c r="CL56" i="6"/>
  <c r="CC11" i="6"/>
  <c r="FW11" i="6"/>
  <c r="GF82" i="6"/>
  <c r="CL82" i="6"/>
  <c r="BP53" i="6"/>
  <c r="FJ53" i="6"/>
  <c r="BR13" i="6"/>
  <c r="FL13" i="6"/>
  <c r="BQ58" i="6"/>
  <c r="FK58" i="6"/>
  <c r="GR152" i="6"/>
  <c r="CX152" i="6"/>
  <c r="CA55" i="6"/>
  <c r="FU55" i="6"/>
  <c r="CW98" i="6"/>
  <c r="GQ98" i="6"/>
  <c r="BG42" i="6"/>
  <c r="FA42" i="6"/>
  <c r="CB111" i="6"/>
  <c r="FV111" i="6"/>
  <c r="CA104" i="6"/>
  <c r="FU104" i="6"/>
  <c r="GG126" i="6"/>
  <c r="CM126" i="6"/>
  <c r="CB65" i="6"/>
  <c r="FV65" i="6"/>
  <c r="DJ118" i="6"/>
  <c r="HD118" i="6"/>
  <c r="CB13" i="6"/>
  <c r="FV13" i="6"/>
  <c r="CC27" i="6"/>
  <c r="FW27" i="6"/>
  <c r="HZ85" i="6"/>
  <c r="EF85" i="6"/>
  <c r="GF68" i="6"/>
  <c r="CL68" i="6"/>
  <c r="CM151" i="6"/>
  <c r="GG151" i="6"/>
  <c r="BG34" i="6"/>
  <c r="FA34" i="6"/>
  <c r="BG19" i="6"/>
  <c r="FA19" i="6"/>
  <c r="BG26" i="6"/>
  <c r="FA26" i="6"/>
  <c r="BQ65" i="6"/>
  <c r="FK65" i="6"/>
  <c r="CB108" i="6"/>
  <c r="FV108" i="6"/>
  <c r="CB129" i="6"/>
  <c r="FV129" i="6"/>
  <c r="CB128" i="6"/>
  <c r="FV128" i="6"/>
  <c r="CB126" i="6"/>
  <c r="FV126" i="6"/>
  <c r="GG67" i="6"/>
  <c r="CM67" i="6"/>
  <c r="BF61" i="6"/>
  <c r="EZ61" i="6"/>
  <c r="CA70" i="6"/>
  <c r="FU70" i="6"/>
  <c r="CA97" i="6"/>
  <c r="FU97" i="6"/>
  <c r="BE56" i="6"/>
  <c r="EY56" i="6"/>
  <c r="CA88" i="6"/>
  <c r="FU88" i="6"/>
  <c r="CA90" i="6"/>
  <c r="FU90" i="6"/>
  <c r="BP74" i="6"/>
  <c r="FU74" i="6"/>
  <c r="GH28" i="6"/>
  <c r="CN28" i="6"/>
  <c r="GH14" i="6"/>
  <c r="CN14" i="6"/>
  <c r="CA63" i="6"/>
  <c r="FU63" i="6"/>
  <c r="GF93" i="6"/>
  <c r="CL93" i="6"/>
  <c r="EF92" i="6"/>
  <c r="HZ92" i="6"/>
  <c r="CC34" i="6"/>
  <c r="FW34" i="6"/>
  <c r="CX15" i="6"/>
  <c r="DJ15" i="6" s="1"/>
  <c r="DV15" i="6" s="1"/>
  <c r="EH15" i="6" s="1"/>
  <c r="GR15" i="6"/>
  <c r="CC18" i="6"/>
  <c r="FW18" i="6"/>
  <c r="GF52" i="6"/>
  <c r="CL52" i="6"/>
  <c r="CC29" i="6"/>
  <c r="FW29" i="6"/>
  <c r="EF97" i="6"/>
  <c r="HZ97" i="6"/>
  <c r="GG114" i="6"/>
  <c r="CM114" i="6"/>
  <c r="GS26" i="6"/>
  <c r="CY26" i="6"/>
  <c r="DK26" i="6" s="1"/>
  <c r="DW26" i="6" s="1"/>
  <c r="EI26" i="6" s="1"/>
  <c r="DI152" i="6"/>
  <c r="HC152" i="6"/>
  <c r="GQ63" i="6"/>
  <c r="CW63" i="6"/>
  <c r="HD119" i="6"/>
  <c r="DJ119" i="6"/>
  <c r="GF50" i="6"/>
  <c r="CL50" i="6"/>
  <c r="CB64" i="6"/>
  <c r="FV64" i="6"/>
  <c r="DI153" i="6"/>
  <c r="HC153" i="6"/>
  <c r="HY76" i="6"/>
  <c r="JH76" i="6" s="1"/>
  <c r="L75" i="2" s="1"/>
  <c r="EE76" i="6"/>
  <c r="GF112" i="6"/>
  <c r="CL112" i="6"/>
  <c r="CX154" i="6"/>
  <c r="GR154" i="6"/>
  <c r="GF59" i="6"/>
  <c r="CL59" i="6"/>
  <c r="CC33" i="6"/>
  <c r="FW33" i="6"/>
  <c r="EF83" i="6"/>
  <c r="HZ83" i="6"/>
  <c r="CB58" i="6"/>
  <c r="FV58" i="6"/>
  <c r="CX16" i="6"/>
  <c r="DJ16" i="6" s="1"/>
  <c r="DV16" i="6" s="1"/>
  <c r="EH16" i="6" s="1"/>
  <c r="GR16" i="6"/>
  <c r="DJ126" i="6"/>
  <c r="HD126" i="6"/>
  <c r="CB11" i="6"/>
  <c r="FV11" i="6"/>
  <c r="EF87" i="6"/>
  <c r="HZ87" i="6"/>
  <c r="CC36" i="6"/>
  <c r="FW36" i="6"/>
  <c r="GF51" i="6"/>
  <c r="CL51" i="6"/>
  <c r="CB17" i="6"/>
  <c r="FV17" i="6"/>
  <c r="CB12" i="6"/>
  <c r="FV12" i="6"/>
  <c r="GH18" i="6"/>
  <c r="CN18" i="6"/>
  <c r="GF81" i="6"/>
  <c r="CL81" i="6"/>
  <c r="BP55" i="6"/>
  <c r="FJ55" i="6"/>
  <c r="BR8" i="6"/>
  <c r="FL8" i="6"/>
  <c r="GG119" i="6"/>
  <c r="CM119" i="6"/>
  <c r="EF88" i="6"/>
  <c r="HZ88" i="6"/>
  <c r="DT73" i="6"/>
  <c r="EF73" i="6" s="1"/>
  <c r="HN73" i="6"/>
  <c r="CC10" i="6"/>
  <c r="FW10" i="6"/>
  <c r="CX85" i="6"/>
  <c r="GR85" i="6"/>
  <c r="CA60" i="6"/>
  <c r="FU60" i="6"/>
  <c r="GF74" i="6"/>
  <c r="CL74" i="6"/>
  <c r="DT70" i="6"/>
  <c r="EF70" i="6" s="1"/>
  <c r="HN70" i="6"/>
  <c r="DI55" i="6"/>
  <c r="DU55" i="6" s="1"/>
  <c r="EG55" i="6" s="1"/>
  <c r="HC55" i="6"/>
  <c r="CW50" i="6"/>
  <c r="DI50" i="6" s="1"/>
  <c r="DU50" i="6" s="1"/>
  <c r="EG50" i="6" s="1"/>
  <c r="GQ50" i="6"/>
  <c r="CW96" i="6"/>
  <c r="GQ96" i="6"/>
  <c r="CB16" i="6"/>
  <c r="FV16" i="6"/>
  <c r="BG18" i="6"/>
  <c r="FA18" i="6"/>
  <c r="CA81" i="6"/>
  <c r="FU81" i="6"/>
  <c r="DT76" i="6"/>
  <c r="EF76" i="6" s="1"/>
  <c r="HN76" i="6"/>
  <c r="DI83" i="6"/>
  <c r="HC83" i="6"/>
  <c r="GQ99" i="6"/>
  <c r="CW99" i="6"/>
  <c r="BG25" i="6"/>
  <c r="FA25" i="6"/>
  <c r="BG36" i="6"/>
  <c r="FA36" i="6"/>
  <c r="BG10" i="6"/>
  <c r="FA10" i="6"/>
  <c r="BG20" i="6"/>
  <c r="FA20" i="6"/>
  <c r="BG40" i="6"/>
  <c r="FA40" i="6"/>
  <c r="CB123" i="6"/>
  <c r="FV123" i="6"/>
  <c r="CB127" i="6"/>
  <c r="FV127" i="6"/>
  <c r="CB120" i="6"/>
  <c r="FV120" i="6"/>
  <c r="CB114" i="6"/>
  <c r="FV114" i="6"/>
  <c r="GG72" i="6"/>
  <c r="CM72" i="6"/>
  <c r="CA96" i="6"/>
  <c r="FU96" i="6"/>
  <c r="CA68" i="6"/>
  <c r="FU68" i="6"/>
  <c r="BF17" i="6"/>
  <c r="EZ17" i="6"/>
  <c r="CA102" i="6"/>
  <c r="FU102" i="6"/>
  <c r="CA75" i="6"/>
  <c r="FU75" i="6"/>
  <c r="CA73" i="6"/>
  <c r="FU73" i="6"/>
  <c r="CA105" i="6"/>
  <c r="FU105" i="6"/>
  <c r="CC26" i="6"/>
  <c r="FW26" i="6"/>
  <c r="CC30" i="6"/>
  <c r="FW30" i="6"/>
  <c r="CA77" i="6"/>
  <c r="FU77" i="6"/>
  <c r="GF91" i="6"/>
  <c r="CL91" i="6"/>
  <c r="BR26" i="6"/>
  <c r="FL26" i="6"/>
  <c r="CM127" i="6"/>
  <c r="GG127" i="6"/>
  <c r="DJ121" i="6"/>
  <c r="HD121" i="6"/>
  <c r="CW68" i="6"/>
  <c r="GQ68" i="6"/>
  <c r="CW81" i="6"/>
  <c r="GQ81" i="6"/>
  <c r="GF107" i="6"/>
  <c r="CL107" i="6"/>
  <c r="BR28" i="6"/>
  <c r="FL28" i="6"/>
  <c r="BR30" i="6"/>
  <c r="FL30" i="6"/>
  <c r="CW74" i="6"/>
  <c r="GQ74" i="6"/>
  <c r="GF75" i="6"/>
  <c r="CL75" i="6"/>
  <c r="GF99" i="6"/>
  <c r="CL99" i="6"/>
  <c r="BQ52" i="6"/>
  <c r="FK52" i="6"/>
  <c r="CX13" i="6"/>
  <c r="DJ13" i="6" s="1"/>
  <c r="DV13" i="6" s="1"/>
  <c r="EH13" i="6" s="1"/>
  <c r="GR13" i="6"/>
  <c r="GG16" i="6"/>
  <c r="CM16" i="6"/>
  <c r="CX17" i="6"/>
  <c r="DJ17" i="6" s="1"/>
  <c r="DV17" i="6" s="1"/>
  <c r="EH17" i="6" s="1"/>
  <c r="GR17" i="6"/>
  <c r="GQ77" i="6"/>
  <c r="CW77" i="6"/>
  <c r="DI57" i="6"/>
  <c r="DU57" i="6" s="1"/>
  <c r="EG57" i="6" s="1"/>
  <c r="HC57" i="6"/>
  <c r="GF86" i="6"/>
  <c r="CL86" i="6"/>
  <c r="GF80" i="6"/>
  <c r="CL80" i="6"/>
  <c r="BR23" i="6"/>
  <c r="FL23" i="6"/>
  <c r="GG123" i="6"/>
  <c r="CM123" i="6"/>
  <c r="BQ53" i="6"/>
  <c r="FK53" i="6"/>
  <c r="CC35" i="6"/>
  <c r="FW35" i="6"/>
  <c r="GG7" i="6"/>
  <c r="CM7" i="6"/>
  <c r="CW78" i="6"/>
  <c r="GQ78" i="6"/>
  <c r="CW79" i="6"/>
  <c r="GQ79" i="6"/>
  <c r="DJ122" i="6"/>
  <c r="HD122" i="6"/>
  <c r="GR7" i="6"/>
  <c r="CX7" i="6"/>
  <c r="DJ7" i="6" s="1"/>
  <c r="DV7" i="6" s="1"/>
  <c r="EH7" i="6" s="1"/>
  <c r="CW72" i="6"/>
  <c r="GQ72" i="6"/>
  <c r="GQ67" i="6"/>
  <c r="CW67" i="6"/>
  <c r="CX12" i="6"/>
  <c r="DJ12" i="6" s="1"/>
  <c r="DV12" i="6" s="1"/>
  <c r="EH12" i="6" s="1"/>
  <c r="GR12" i="6"/>
  <c r="DI112" i="6"/>
  <c r="HC112" i="6"/>
  <c r="DJ125" i="6"/>
  <c r="HD125" i="6"/>
  <c r="CC38" i="6"/>
  <c r="FW38" i="6"/>
  <c r="GH36" i="6"/>
  <c r="CN36" i="6"/>
  <c r="EF153" i="6"/>
  <c r="IL153" i="6" s="1"/>
  <c r="HZ153" i="6"/>
  <c r="BP59" i="6"/>
  <c r="FJ59" i="6"/>
  <c r="GF78" i="6"/>
  <c r="CL78" i="6"/>
  <c r="BR22" i="6"/>
  <c r="FL22" i="6"/>
  <c r="GG122" i="6"/>
  <c r="CM122" i="6"/>
  <c r="CA52" i="6"/>
  <c r="FU52" i="6"/>
  <c r="HZ84" i="6"/>
  <c r="EF84" i="6"/>
  <c r="DT78" i="6"/>
  <c r="EF78" i="6" s="1"/>
  <c r="HN78" i="6"/>
  <c r="CB98" i="6"/>
  <c r="FV98" i="6"/>
  <c r="CA112" i="6"/>
  <c r="FU112" i="6"/>
  <c r="GH27" i="6"/>
  <c r="CN27" i="6"/>
  <c r="HD127" i="6"/>
  <c r="DJ127" i="6"/>
  <c r="GG111" i="6"/>
  <c r="CM111" i="6"/>
  <c r="BG37" i="6"/>
  <c r="FA37" i="6"/>
  <c r="BG38" i="6"/>
  <c r="FA38" i="6"/>
  <c r="BG32" i="6"/>
  <c r="FA32" i="6"/>
  <c r="CB85" i="6"/>
  <c r="FV85" i="6"/>
  <c r="CB119" i="6"/>
  <c r="FV119" i="6"/>
  <c r="GG9" i="6"/>
  <c r="CM9" i="6"/>
  <c r="BF58" i="6"/>
  <c r="EZ58" i="6"/>
  <c r="CA80" i="6"/>
  <c r="FU80" i="6"/>
  <c r="CA107" i="6"/>
  <c r="FU107" i="6"/>
  <c r="CA100" i="6"/>
  <c r="FU100" i="6"/>
  <c r="CA116" i="6"/>
  <c r="FU116" i="6"/>
  <c r="CA79" i="6"/>
  <c r="FU79" i="6"/>
  <c r="CA86" i="6"/>
  <c r="FU86" i="6"/>
  <c r="CW94" i="6"/>
  <c r="GQ94" i="6"/>
  <c r="EE74" i="6"/>
  <c r="HY74" i="6"/>
  <c r="JH74" i="6" s="1"/>
  <c r="L73" i="2" s="1"/>
  <c r="EF79" i="6"/>
  <c r="HZ79" i="6"/>
  <c r="GF101" i="6"/>
  <c r="CL101" i="6"/>
  <c r="BR14" i="6"/>
  <c r="FL14" i="6"/>
  <c r="EE71" i="6"/>
  <c r="HY71" i="6"/>
  <c r="JH71" i="6" s="1"/>
  <c r="L70" i="2" s="1"/>
  <c r="CW82" i="6"/>
  <c r="GQ82" i="6"/>
  <c r="EF93" i="6"/>
  <c r="HZ93" i="6"/>
  <c r="GF63" i="6"/>
  <c r="CL63" i="6"/>
  <c r="DT77" i="6"/>
  <c r="EF77" i="6" s="1"/>
  <c r="HN77" i="6"/>
  <c r="GG113" i="6"/>
  <c r="CM113" i="6"/>
  <c r="EF91" i="6"/>
  <c r="HZ91" i="6"/>
  <c r="DI59" i="6"/>
  <c r="DU59" i="6" s="1"/>
  <c r="EG59" i="6" s="1"/>
  <c r="HC59" i="6"/>
  <c r="DI56" i="6"/>
  <c r="DU56" i="6" s="1"/>
  <c r="EG56" i="6" s="1"/>
  <c r="HC56" i="6"/>
  <c r="CC22" i="6"/>
  <c r="FW22" i="6"/>
  <c r="CA82" i="6"/>
  <c r="FU82" i="6"/>
  <c r="CX153" i="6"/>
  <c r="GR153" i="6"/>
  <c r="DI151" i="6"/>
  <c r="HC151" i="6"/>
  <c r="EF96" i="6"/>
  <c r="HZ96" i="6"/>
  <c r="GF96" i="6"/>
  <c r="CL96" i="6"/>
  <c r="CA57" i="6"/>
  <c r="FU57" i="6"/>
  <c r="EF82" i="6"/>
  <c r="HZ82" i="6"/>
  <c r="EF94" i="6"/>
  <c r="HZ94" i="6"/>
  <c r="CY65" i="6"/>
  <c r="GS65" i="6"/>
  <c r="GS24" i="6"/>
  <c r="CY24" i="6"/>
  <c r="DK24" i="6" s="1"/>
  <c r="DW24" i="6" s="1"/>
  <c r="EI24" i="6" s="1"/>
  <c r="GG11" i="6"/>
  <c r="CM11" i="6"/>
  <c r="GF54" i="6"/>
  <c r="CL54" i="6"/>
  <c r="CA59" i="6"/>
  <c r="FU59" i="6"/>
  <c r="GS25" i="6"/>
  <c r="CY25" i="6"/>
  <c r="DK25" i="6" s="1"/>
  <c r="DW25" i="6" s="1"/>
  <c r="EI25" i="6" s="1"/>
  <c r="CC28" i="6"/>
  <c r="FW28" i="6"/>
  <c r="HD123" i="6"/>
  <c r="DJ123" i="6"/>
  <c r="CC32" i="6"/>
  <c r="FW32" i="6"/>
  <c r="DI60" i="6"/>
  <c r="DU60" i="6" s="1"/>
  <c r="EG60" i="6" s="1"/>
  <c r="HC60" i="6"/>
  <c r="GF94" i="6"/>
  <c r="CL94" i="6"/>
  <c r="GF109" i="6"/>
  <c r="CL109" i="6"/>
  <c r="BR42" i="6"/>
  <c r="FL42" i="6"/>
  <c r="GG103" i="6"/>
  <c r="CM103" i="6"/>
  <c r="EE73" i="6"/>
  <c r="HY73" i="6"/>
  <c r="JH73" i="6" s="1"/>
  <c r="L72" i="2" s="1"/>
  <c r="DT67" i="6"/>
  <c r="EF67" i="6" s="1"/>
  <c r="HN67" i="6"/>
  <c r="GF104" i="6"/>
  <c r="CL104" i="6"/>
  <c r="GR83" i="6"/>
  <c r="CX83" i="6"/>
  <c r="CY128" i="6"/>
  <c r="GS128" i="6"/>
  <c r="CY21" i="6"/>
  <c r="DK21" i="6" s="1"/>
  <c r="DW21" i="6" s="1"/>
  <c r="EI21" i="6" s="1"/>
  <c r="GS21" i="6"/>
  <c r="CC21" i="6"/>
  <c r="FW21" i="6"/>
  <c r="GF71" i="6"/>
  <c r="CL71" i="6"/>
  <c r="BE63" i="6"/>
  <c r="BP69" i="6"/>
  <c r="BP71" i="6"/>
  <c r="BP81" i="6"/>
  <c r="BP90" i="6"/>
  <c r="BP116" i="6"/>
  <c r="AT59" i="6"/>
  <c r="BP89" i="6"/>
  <c r="BP115" i="6"/>
  <c r="BP73" i="6"/>
  <c r="BP79" i="6"/>
  <c r="AT60" i="6"/>
  <c r="BP102" i="6"/>
  <c r="BP75" i="6"/>
  <c r="BP88" i="6"/>
  <c r="BP92" i="6"/>
  <c r="BP95" i="6"/>
  <c r="AT57" i="6"/>
  <c r="BP94" i="6"/>
  <c r="BP112" i="6"/>
  <c r="BP93" i="6"/>
  <c r="BP107" i="6"/>
  <c r="BP100" i="6"/>
  <c r="BP70" i="6"/>
  <c r="BP80" i="6"/>
  <c r="BP97" i="6"/>
  <c r="BP101" i="6"/>
  <c r="BP106" i="6"/>
  <c r="AT56" i="6"/>
  <c r="BP109" i="6"/>
  <c r="BP87" i="6"/>
  <c r="BP78" i="6"/>
  <c r="AI17" i="6"/>
  <c r="AU17" i="6" s="1"/>
  <c r="AI12" i="6"/>
  <c r="AU12" i="6" s="1"/>
  <c r="BP68" i="6"/>
  <c r="AT55" i="6"/>
  <c r="AT54" i="6"/>
  <c r="AT51" i="6"/>
  <c r="BP91" i="6"/>
  <c r="BP104" i="6"/>
  <c r="AI15" i="6"/>
  <c r="AU15" i="6" s="1"/>
  <c r="BP99" i="6"/>
  <c r="BP66" i="6"/>
  <c r="BP96" i="6"/>
  <c r="BG5" i="6"/>
  <c r="AU52" i="6"/>
  <c r="AU61" i="6"/>
  <c r="AU53" i="6"/>
  <c r="AU50" i="6"/>
  <c r="FA50" i="6" s="1"/>
  <c r="AU58" i="6"/>
  <c r="AU62" i="6"/>
  <c r="Y138" i="6"/>
  <c r="Y117" i="6"/>
  <c r="Y111" i="6"/>
  <c r="Y91" i="6"/>
  <c r="Y99" i="6"/>
  <c r="Y80" i="6"/>
  <c r="Y96" i="6"/>
  <c r="Y92" i="6"/>
  <c r="Z5" i="6"/>
  <c r="Y26" i="6"/>
  <c r="Y16" i="6"/>
  <c r="AK5" i="6"/>
  <c r="Y21" i="6"/>
  <c r="Y48" i="6"/>
  <c r="Y59" i="6"/>
  <c r="Y12" i="6"/>
  <c r="Y27" i="6"/>
  <c r="Y13" i="6"/>
  <c r="Y50" i="6"/>
  <c r="Y14" i="6"/>
  <c r="Y36" i="6"/>
  <c r="Y11" i="6"/>
  <c r="Y38" i="6"/>
  <c r="Y66" i="6"/>
  <c r="Y65" i="6"/>
  <c r="Y83" i="6"/>
  <c r="Y98" i="6"/>
  <c r="Y112" i="6"/>
  <c r="Y124" i="6"/>
  <c r="Y128" i="6"/>
  <c r="Y127" i="6"/>
  <c r="Y148" i="6"/>
  <c r="Y52" i="6"/>
  <c r="Y32" i="6"/>
  <c r="Y56" i="6"/>
  <c r="Y61" i="6"/>
  <c r="Y116" i="6"/>
  <c r="Y122" i="6"/>
  <c r="Y120" i="6"/>
  <c r="Y147" i="6"/>
  <c r="Y150" i="6"/>
  <c r="Y144" i="6"/>
  <c r="Y8" i="6"/>
  <c r="Y6" i="6"/>
  <c r="Y22" i="6"/>
  <c r="Y101" i="6"/>
  <c r="Y135" i="6"/>
  <c r="Y18" i="6"/>
  <c r="Y10" i="6"/>
  <c r="Y47" i="6"/>
  <c r="Y74" i="6"/>
  <c r="Y41" i="6"/>
  <c r="Y39" i="6"/>
  <c r="Y76" i="6"/>
  <c r="Y84" i="6"/>
  <c r="Y126" i="6"/>
  <c r="Y129" i="6"/>
  <c r="Y133" i="6"/>
  <c r="Y134" i="6"/>
  <c r="Y9" i="6"/>
  <c r="Y46" i="6"/>
  <c r="Y20" i="6"/>
  <c r="Y71" i="6"/>
  <c r="Y67" i="6"/>
  <c r="Y63" i="6"/>
  <c r="Y75" i="6"/>
  <c r="Y95" i="6"/>
  <c r="Y105" i="6"/>
  <c r="Y107" i="6"/>
  <c r="Y53" i="6"/>
  <c r="Y54" i="6"/>
  <c r="Y51" i="6"/>
  <c r="Y86" i="6"/>
  <c r="Y93" i="6"/>
  <c r="Y110" i="6"/>
  <c r="Y24" i="6"/>
  <c r="Y44" i="6"/>
  <c r="Y97" i="6"/>
  <c r="Y73" i="6"/>
  <c r="Y90" i="6"/>
  <c r="Y23" i="6"/>
  <c r="Y25" i="6"/>
  <c r="Y55" i="6"/>
  <c r="Y114" i="6"/>
  <c r="Y60" i="6"/>
  <c r="Y149" i="6"/>
  <c r="Y153" i="6"/>
  <c r="Y140" i="6"/>
  <c r="Y64" i="6"/>
  <c r="Y119" i="6"/>
  <c r="Y109" i="6"/>
  <c r="Y152" i="6"/>
  <c r="Y143" i="6"/>
  <c r="Y141" i="6"/>
  <c r="Y104" i="6"/>
  <c r="Y136" i="6"/>
  <c r="Y151" i="6"/>
  <c r="Y106" i="6"/>
  <c r="Y40" i="6"/>
  <c r="Y78" i="6"/>
  <c r="Y28" i="6"/>
  <c r="Y142" i="6"/>
  <c r="Y68" i="6"/>
  <c r="Y100" i="6"/>
  <c r="Y58" i="6"/>
  <c r="Y82" i="6"/>
  <c r="Y42" i="6"/>
  <c r="Y85" i="6"/>
  <c r="Y17" i="6"/>
  <c r="Y87" i="6"/>
  <c r="Y130" i="6"/>
  <c r="Y125" i="6"/>
  <c r="Y77" i="6"/>
  <c r="Y115" i="6"/>
  <c r="Y69" i="6"/>
  <c r="Y57" i="6"/>
  <c r="Y154" i="6"/>
  <c r="Y70" i="6"/>
  <c r="Y118" i="6"/>
  <c r="Y30" i="6"/>
  <c r="Y146" i="6"/>
  <c r="Y108" i="6"/>
  <c r="Y35" i="6"/>
  <c r="Y123" i="6"/>
  <c r="Y45" i="6"/>
  <c r="Y81" i="6"/>
  <c r="Y79" i="6"/>
  <c r="Y34" i="6"/>
  <c r="Y131" i="6"/>
  <c r="Y19" i="6"/>
  <c r="Y29" i="6"/>
  <c r="Y43" i="6"/>
  <c r="Y62" i="6"/>
  <c r="Y37" i="6"/>
  <c r="Y7" i="6"/>
  <c r="Y139" i="6"/>
  <c r="Y137" i="6"/>
  <c r="Y113" i="6"/>
  <c r="Y103" i="6"/>
  <c r="Y94" i="6"/>
  <c r="Y89" i="6"/>
  <c r="Y31" i="6"/>
  <c r="Y132" i="6"/>
  <c r="Y33" i="6"/>
  <c r="Y49" i="6"/>
  <c r="Y102" i="6"/>
  <c r="Y15" i="6"/>
  <c r="Y121" i="6"/>
  <c r="Y88" i="6"/>
  <c r="Y145" i="6"/>
  <c r="Y72" i="6"/>
  <c r="AU6" i="6"/>
  <c r="FA6" i="6" s="1"/>
  <c r="BQ8" i="6"/>
  <c r="FW8" i="6" s="1"/>
  <c r="AU9" i="6"/>
  <c r="FA9" i="6" s="1"/>
  <c r="BF10" i="6"/>
  <c r="FL10" i="6" s="1"/>
  <c r="BQ9" i="6"/>
  <c r="FW9" i="6" s="1"/>
  <c r="BQ50" i="6"/>
  <c r="FW50" i="6" s="1"/>
  <c r="CN5" i="6"/>
  <c r="CZ5" i="6" s="1"/>
  <c r="DL5" i="6" s="1"/>
  <c r="DX5" i="6" s="1"/>
  <c r="EJ5" i="6" s="1"/>
  <c r="CB151" i="6"/>
  <c r="CB153" i="6"/>
  <c r="CB154" i="6"/>
  <c r="CB152" i="6"/>
  <c r="BF7" i="6"/>
  <c r="FL7" i="6" s="1"/>
  <c r="AU8" i="6"/>
  <c r="FA8" i="6" s="1"/>
  <c r="CB52" i="6"/>
  <c r="CB7" i="6"/>
  <c r="CC5" i="6"/>
  <c r="BQ83" i="6"/>
  <c r="BQ117" i="6"/>
  <c r="BQ122" i="6"/>
  <c r="BQ128" i="6"/>
  <c r="BQ76" i="6"/>
  <c r="BQ119" i="6"/>
  <c r="BQ116" i="6"/>
  <c r="BQ134" i="6"/>
  <c r="CC134" i="6" s="1"/>
  <c r="BQ127" i="6"/>
  <c r="BQ82" i="6"/>
  <c r="BQ111" i="6"/>
  <c r="BQ114" i="6"/>
  <c r="BQ126" i="6"/>
  <c r="BQ135" i="6"/>
  <c r="CC135" i="6" s="1"/>
  <c r="BQ74" i="6"/>
  <c r="BQ84" i="6"/>
  <c r="BQ98" i="6"/>
  <c r="BQ133" i="6"/>
  <c r="CC133" i="6" s="1"/>
  <c r="BQ72" i="6"/>
  <c r="BQ67" i="6"/>
  <c r="BQ86" i="6"/>
  <c r="BQ118" i="6"/>
  <c r="BQ103" i="6"/>
  <c r="BQ124" i="6"/>
  <c r="BQ132" i="6"/>
  <c r="CC132" i="6" s="1"/>
  <c r="BQ110" i="6"/>
  <c r="BQ105" i="6"/>
  <c r="BQ120" i="6"/>
  <c r="BQ131" i="6"/>
  <c r="CC131" i="6" s="1"/>
  <c r="BQ123" i="6"/>
  <c r="BQ121" i="6"/>
  <c r="BQ129" i="6"/>
  <c r="BQ108" i="6"/>
  <c r="BQ85" i="6"/>
  <c r="BQ130" i="6"/>
  <c r="BQ125" i="6"/>
  <c r="BQ113" i="6"/>
  <c r="BQ69" i="6"/>
  <c r="FW69" i="6" s="1"/>
  <c r="BQ77" i="6"/>
  <c r="CB77" i="6"/>
  <c r="AJ39" i="6"/>
  <c r="AV39" i="6" s="1"/>
  <c r="AJ44" i="6"/>
  <c r="AV44" i="6" s="1"/>
  <c r="AJ16" i="6"/>
  <c r="AV16" i="6" s="1"/>
  <c r="AV5" i="6"/>
  <c r="AJ32" i="6"/>
  <c r="AV32" i="6" s="1"/>
  <c r="AJ24" i="6"/>
  <c r="AV24" i="6" s="1"/>
  <c r="AJ21" i="6"/>
  <c r="AV21" i="6" s="1"/>
  <c r="AJ11" i="6"/>
  <c r="AV11" i="6" s="1"/>
  <c r="AJ9" i="6"/>
  <c r="AV9" i="6" s="1"/>
  <c r="AJ8" i="6"/>
  <c r="AV8" i="6" s="1"/>
  <c r="AJ18" i="6"/>
  <c r="AV18" i="6" s="1"/>
  <c r="AJ36" i="6"/>
  <c r="AV36" i="6" s="1"/>
  <c r="AJ38" i="6"/>
  <c r="AV38" i="6" s="1"/>
  <c r="AJ46" i="6"/>
  <c r="AV46" i="6" s="1"/>
  <c r="AJ45" i="6"/>
  <c r="AV45" i="6" s="1"/>
  <c r="AJ22" i="6"/>
  <c r="AV22" i="6" s="1"/>
  <c r="AJ41" i="6"/>
  <c r="AV41" i="6" s="1"/>
  <c r="AJ23" i="6"/>
  <c r="AV23" i="6" s="1"/>
  <c r="AJ43" i="6"/>
  <c r="AV43" i="6" s="1"/>
  <c r="AJ14" i="6"/>
  <c r="AV14" i="6" s="1"/>
  <c r="AJ40" i="6"/>
  <c r="AV40" i="6" s="1"/>
  <c r="AJ20" i="6"/>
  <c r="AV20" i="6" s="1"/>
  <c r="AJ26" i="6"/>
  <c r="AV26" i="6" s="1"/>
  <c r="AJ6" i="6"/>
  <c r="AV6" i="6" s="1"/>
  <c r="AJ10" i="6"/>
  <c r="AV10" i="6" s="1"/>
  <c r="AJ25" i="6"/>
  <c r="AV25" i="6" s="1"/>
  <c r="AJ28" i="6"/>
  <c r="AV28" i="6" s="1"/>
  <c r="AJ27" i="6"/>
  <c r="AV27" i="6" s="1"/>
  <c r="AJ13" i="6"/>
  <c r="AV13" i="6" s="1"/>
  <c r="AJ37" i="6"/>
  <c r="AV37" i="6" s="1"/>
  <c r="AJ34" i="6"/>
  <c r="AV34" i="6" s="1"/>
  <c r="AJ31" i="6"/>
  <c r="AV31" i="6" s="1"/>
  <c r="AJ7" i="6"/>
  <c r="AV7" i="6" s="1"/>
  <c r="AJ33" i="6"/>
  <c r="AV33" i="6" s="1"/>
  <c r="AJ35" i="6"/>
  <c r="AV35" i="6" s="1"/>
  <c r="AJ19" i="6"/>
  <c r="AV19" i="6" s="1"/>
  <c r="AJ42" i="6"/>
  <c r="AV42" i="6" s="1"/>
  <c r="AJ30" i="6"/>
  <c r="AV30" i="6" s="1"/>
  <c r="AJ29" i="6"/>
  <c r="AV29" i="6" s="1"/>
  <c r="BR5" i="6"/>
  <c r="BF65" i="6"/>
  <c r="BF64" i="6"/>
  <c r="CB6" i="6"/>
  <c r="BF52" i="6"/>
  <c r="FL52" i="6" s="1"/>
  <c r="CB51" i="6"/>
  <c r="CB10" i="6"/>
  <c r="AG33" i="8"/>
  <c r="AS5" i="8"/>
  <c r="AG37" i="8"/>
  <c r="AG25" i="8"/>
  <c r="AG31" i="8"/>
  <c r="AG21" i="8"/>
  <c r="AG24" i="8"/>
  <c r="AG19" i="8"/>
  <c r="AG13" i="8"/>
  <c r="AG11" i="8"/>
  <c r="AG23" i="8"/>
  <c r="AG27" i="8"/>
  <c r="AG20" i="8"/>
  <c r="AG34" i="8"/>
  <c r="AG6" i="8"/>
  <c r="AG44" i="8"/>
  <c r="AG16" i="8"/>
  <c r="AG28" i="8"/>
  <c r="AG38" i="8"/>
  <c r="AG41" i="8"/>
  <c r="AG26" i="8"/>
  <c r="AG22" i="8"/>
  <c r="AG35" i="8"/>
  <c r="AG42" i="8"/>
  <c r="AG7" i="8"/>
  <c r="AG36" i="8"/>
  <c r="AG39" i="8"/>
  <c r="AG8" i="8"/>
  <c r="AG10" i="8"/>
  <c r="AG18" i="8"/>
  <c r="AG46" i="8"/>
  <c r="AG32" i="8"/>
  <c r="AG9" i="8"/>
  <c r="AG40" i="8"/>
  <c r="AG29" i="8"/>
  <c r="AG15" i="8"/>
  <c r="AG45" i="8"/>
  <c r="AG30" i="8"/>
  <c r="AG14" i="8"/>
  <c r="AG12" i="8"/>
  <c r="AG17" i="8"/>
  <c r="AG43" i="8"/>
  <c r="BC63" i="8"/>
  <c r="FU63" i="8" s="1"/>
  <c r="BO5" i="8"/>
  <c r="BC65" i="8"/>
  <c r="FU65" i="8" s="1"/>
  <c r="BC64" i="8"/>
  <c r="FU64" i="8" s="1"/>
  <c r="BN130" i="8"/>
  <c r="BN123" i="8"/>
  <c r="GF123" i="8" s="1"/>
  <c r="BN126" i="8"/>
  <c r="GF126" i="8" s="1"/>
  <c r="BN127" i="8"/>
  <c r="GF127" i="8" s="1"/>
  <c r="BN114" i="8"/>
  <c r="GF114" i="8" s="1"/>
  <c r="BN124" i="8"/>
  <c r="GF124" i="8" s="1"/>
  <c r="BN96" i="8"/>
  <c r="GF96" i="8" s="1"/>
  <c r="BN73" i="8"/>
  <c r="GF73" i="8" s="1"/>
  <c r="BN69" i="8"/>
  <c r="GF69" i="8" s="1"/>
  <c r="BN95" i="8"/>
  <c r="GF95" i="8" s="1"/>
  <c r="BN84" i="8"/>
  <c r="GF84" i="8" s="1"/>
  <c r="BN83" i="8"/>
  <c r="GF83" i="8" s="1"/>
  <c r="BN76" i="8"/>
  <c r="GF76" i="8" s="1"/>
  <c r="BN72" i="8"/>
  <c r="GF72" i="8" s="1"/>
  <c r="BN82" i="8"/>
  <c r="GF82" i="8" s="1"/>
  <c r="BN80" i="8"/>
  <c r="GF80" i="8" s="1"/>
  <c r="BN78" i="8"/>
  <c r="GF78" i="8" s="1"/>
  <c r="BZ5" i="8"/>
  <c r="BN70" i="8"/>
  <c r="GF70" i="8" s="1"/>
  <c r="BN85" i="8"/>
  <c r="GF85" i="8" s="1"/>
  <c r="BN81" i="8"/>
  <c r="GF81" i="8" s="1"/>
  <c r="BN71" i="8"/>
  <c r="GF71" i="8" s="1"/>
  <c r="BN93" i="8"/>
  <c r="GF93" i="8" s="1"/>
  <c r="BN74" i="8"/>
  <c r="GF74" i="8" s="1"/>
  <c r="BN87" i="8"/>
  <c r="GF87" i="8" s="1"/>
  <c r="BN77" i="8"/>
  <c r="GF77" i="8" s="1"/>
  <c r="BN105" i="8"/>
  <c r="GF105" i="8" s="1"/>
  <c r="BN89" i="8"/>
  <c r="GF89" i="8" s="1"/>
  <c r="BN103" i="8"/>
  <c r="GF103" i="8" s="1"/>
  <c r="BN108" i="8"/>
  <c r="GF108" i="8" s="1"/>
  <c r="BN111" i="8"/>
  <c r="GF111" i="8" s="1"/>
  <c r="BN68" i="8"/>
  <c r="GF68" i="8" s="1"/>
  <c r="BN88" i="8"/>
  <c r="GF88" i="8" s="1"/>
  <c r="BN99" i="8"/>
  <c r="GF99" i="8" s="1"/>
  <c r="BN115" i="8"/>
  <c r="GF115" i="8" s="1"/>
  <c r="BN119" i="8"/>
  <c r="GF119" i="8" s="1"/>
  <c r="BN100" i="8"/>
  <c r="GF100" i="8" s="1"/>
  <c r="BN109" i="8"/>
  <c r="GF109" i="8" s="1"/>
  <c r="BN98" i="8"/>
  <c r="GF98" i="8" s="1"/>
  <c r="BN116" i="8"/>
  <c r="GF116" i="8" s="1"/>
  <c r="BN125" i="8"/>
  <c r="GF125" i="8" s="1"/>
  <c r="BN120" i="8"/>
  <c r="GF120" i="8" s="1"/>
  <c r="BN66" i="8"/>
  <c r="GF66" i="8" s="1"/>
  <c r="BN75" i="8"/>
  <c r="GF75" i="8" s="1"/>
  <c r="BN86" i="8"/>
  <c r="GF86" i="8" s="1"/>
  <c r="BN92" i="8"/>
  <c r="GF92" i="8" s="1"/>
  <c r="BN106" i="8"/>
  <c r="GF106" i="8" s="1"/>
  <c r="BN67" i="8"/>
  <c r="GF67" i="8" s="1"/>
  <c r="BN107" i="8"/>
  <c r="GF107" i="8" s="1"/>
  <c r="BN113" i="8"/>
  <c r="GF113" i="8" s="1"/>
  <c r="BN122" i="8"/>
  <c r="GF122" i="8" s="1"/>
  <c r="BN94" i="8"/>
  <c r="GF94" i="8" s="1"/>
  <c r="BN129" i="8"/>
  <c r="GF129" i="8" s="1"/>
  <c r="BN128" i="8"/>
  <c r="GF128" i="8" s="1"/>
  <c r="BN101" i="8"/>
  <c r="GF101" i="8" s="1"/>
  <c r="BN112" i="8"/>
  <c r="GF112" i="8" s="1"/>
  <c r="BN118" i="8"/>
  <c r="GF118" i="8" s="1"/>
  <c r="BN91" i="8"/>
  <c r="GF91" i="8" s="1"/>
  <c r="BN97" i="8"/>
  <c r="GF97" i="8" s="1"/>
  <c r="BN90" i="8"/>
  <c r="GF90" i="8" s="1"/>
  <c r="BN104" i="8"/>
  <c r="GF104" i="8" s="1"/>
  <c r="BN102" i="8"/>
  <c r="GF102" i="8" s="1"/>
  <c r="BN110" i="8"/>
  <c r="GF110" i="8" s="1"/>
  <c r="BN79" i="8"/>
  <c r="GF79" i="8" s="1"/>
  <c r="BN117" i="8"/>
  <c r="GF117" i="8" s="1"/>
  <c r="BN121" i="8"/>
  <c r="GF121" i="8" s="1"/>
  <c r="AR54" i="8"/>
  <c r="FJ54" i="8" s="1"/>
  <c r="AR56" i="8"/>
  <c r="FJ56" i="8" s="1"/>
  <c r="AR55" i="8"/>
  <c r="FJ55" i="8" s="1"/>
  <c r="AR50" i="8"/>
  <c r="FJ50" i="8" s="1"/>
  <c r="BD5" i="8"/>
  <c r="AR58" i="8"/>
  <c r="FJ58" i="8" s="1"/>
  <c r="AR57" i="8"/>
  <c r="FJ57" i="8" s="1"/>
  <c r="AR51" i="8"/>
  <c r="FJ51" i="8" s="1"/>
  <c r="AR53" i="8"/>
  <c r="FJ53" i="8" s="1"/>
  <c r="AR60" i="8"/>
  <c r="FJ60" i="8" s="1"/>
  <c r="AR52" i="8"/>
  <c r="FJ52" i="8" s="1"/>
  <c r="AR61" i="8"/>
  <c r="FJ61" i="8" s="1"/>
  <c r="AR59" i="8"/>
  <c r="FJ59" i="8" s="1"/>
  <c r="AR62" i="8"/>
  <c r="V151" i="8"/>
  <c r="V149" i="8"/>
  <c r="V148" i="8"/>
  <c r="V142" i="8"/>
  <c r="V141" i="8"/>
  <c r="V137" i="8"/>
  <c r="V127" i="8"/>
  <c r="V123" i="8"/>
  <c r="V118" i="8"/>
  <c r="V119" i="8"/>
  <c r="V116" i="8"/>
  <c r="V97" i="8"/>
  <c r="V115" i="8"/>
  <c r="V126" i="8"/>
  <c r="V106" i="8"/>
  <c r="V99" i="8"/>
  <c r="V98" i="8"/>
  <c r="V91" i="8"/>
  <c r="V100" i="8"/>
  <c r="V73" i="8"/>
  <c r="V69" i="8"/>
  <c r="V88" i="8"/>
  <c r="V80" i="8"/>
  <c r="V79" i="8"/>
  <c r="V66" i="8"/>
  <c r="V84" i="8"/>
  <c r="V86" i="8"/>
  <c r="V56" i="8"/>
  <c r="V45" i="8"/>
  <c r="V65" i="8"/>
  <c r="V58" i="8"/>
  <c r="V48" i="8"/>
  <c r="V33" i="8"/>
  <c r="W5" i="8"/>
  <c r="V74" i="8"/>
  <c r="V67" i="8"/>
  <c r="V64" i="8"/>
  <c r="V9" i="8"/>
  <c r="V24" i="8"/>
  <c r="AH5" i="8"/>
  <c r="V18" i="8"/>
  <c r="V23" i="8"/>
  <c r="V20" i="8"/>
  <c r="V57" i="8"/>
  <c r="V14" i="8"/>
  <c r="V39" i="8"/>
  <c r="V11" i="8"/>
  <c r="V51" i="8"/>
  <c r="V49" i="8"/>
  <c r="V6" i="8"/>
  <c r="V22" i="8"/>
  <c r="V35" i="8"/>
  <c r="V55" i="8"/>
  <c r="V63" i="8"/>
  <c r="V38" i="8"/>
  <c r="V27" i="8"/>
  <c r="V8" i="8"/>
  <c r="V40" i="8"/>
  <c r="V10" i="8"/>
  <c r="V16" i="8"/>
  <c r="V21" i="8"/>
  <c r="V7" i="8"/>
  <c r="V37" i="8"/>
  <c r="V12" i="8"/>
  <c r="V26" i="8"/>
  <c r="V36" i="8"/>
  <c r="V28" i="8"/>
  <c r="V52" i="8"/>
  <c r="V30" i="8"/>
  <c r="V17" i="8"/>
  <c r="V13" i="8"/>
  <c r="V29" i="8"/>
  <c r="V32" i="8"/>
  <c r="V50" i="8"/>
  <c r="V54" i="8"/>
  <c r="V47" i="8"/>
  <c r="V71" i="8"/>
  <c r="V44" i="8"/>
  <c r="V68" i="8"/>
  <c r="V104" i="8"/>
  <c r="V103" i="8"/>
  <c r="V102" i="8"/>
  <c r="V112" i="8"/>
  <c r="V53" i="8"/>
  <c r="V62" i="8"/>
  <c r="V43" i="8"/>
  <c r="V60" i="8"/>
  <c r="V78" i="8"/>
  <c r="V77" i="8"/>
  <c r="V89" i="8"/>
  <c r="V108" i="8"/>
  <c r="V101" i="8"/>
  <c r="V113" i="8"/>
  <c r="V19" i="8"/>
  <c r="V46" i="8"/>
  <c r="V105" i="8"/>
  <c r="V121" i="8"/>
  <c r="V61" i="8"/>
  <c r="V93" i="8"/>
  <c r="V111" i="8"/>
  <c r="V96" i="8"/>
  <c r="V122" i="8"/>
  <c r="V129" i="8"/>
  <c r="V25" i="8"/>
  <c r="V31" i="8"/>
  <c r="V42" i="8"/>
  <c r="V90" i="8"/>
  <c r="V109" i="8"/>
  <c r="V15" i="8"/>
  <c r="V59" i="8"/>
  <c r="V85" i="8"/>
  <c r="V75" i="8"/>
  <c r="V110" i="8"/>
  <c r="V125" i="8"/>
  <c r="V131" i="8"/>
  <c r="V128" i="8"/>
  <c r="V150" i="8"/>
  <c r="V154" i="8"/>
  <c r="V95" i="8"/>
  <c r="V120" i="8"/>
  <c r="V76" i="8"/>
  <c r="V94" i="8"/>
  <c r="V117" i="8"/>
  <c r="V132" i="8"/>
  <c r="V144" i="8"/>
  <c r="V153" i="8"/>
  <c r="V83" i="8"/>
  <c r="V136" i="8"/>
  <c r="V92" i="8"/>
  <c r="V124" i="8"/>
  <c r="V135" i="8"/>
  <c r="V146" i="8"/>
  <c r="V152" i="8"/>
  <c r="V72" i="8"/>
  <c r="V70" i="8"/>
  <c r="V107" i="8"/>
  <c r="V134" i="8"/>
  <c r="V147" i="8"/>
  <c r="V82" i="8"/>
  <c r="V130" i="8"/>
  <c r="V140" i="8"/>
  <c r="V143" i="8"/>
  <c r="V145" i="8"/>
  <c r="V41" i="8"/>
  <c r="V87" i="8"/>
  <c r="V114" i="8"/>
  <c r="V138" i="8"/>
  <c r="V133" i="8"/>
  <c r="V139" i="8"/>
  <c r="V34" i="8"/>
  <c r="V81" i="8"/>
  <c r="CK5" i="8"/>
  <c r="CW5" i="8" s="1"/>
  <c r="DI5" i="8" s="1"/>
  <c r="DU5" i="8" s="1"/>
  <c r="EG5" i="8" s="1"/>
  <c r="ES5" i="8" s="1"/>
  <c r="FQ5" i="8" s="1"/>
  <c r="GC5" i="8" s="1"/>
  <c r="GO5" i="8" s="1"/>
  <c r="HA5" i="8" s="1"/>
  <c r="HM5" i="8" s="1"/>
  <c r="HY5" i="8" s="1"/>
  <c r="IK5" i="8" s="1"/>
  <c r="IW5" i="8" s="1"/>
  <c r="BY153" i="8"/>
  <c r="GQ153" i="8" s="1"/>
  <c r="BY151" i="8"/>
  <c r="GQ151" i="8" s="1"/>
  <c r="BY152" i="8"/>
  <c r="GQ152" i="8" s="1"/>
  <c r="BY154" i="8"/>
  <c r="GQ154" i="8" s="1"/>
  <c r="BH45" i="6" l="1"/>
  <c r="FB45" i="6"/>
  <c r="CC103" i="6"/>
  <c r="FW103" i="6"/>
  <c r="CB95" i="6"/>
  <c r="FV95" i="6"/>
  <c r="CD42" i="6"/>
  <c r="FX42" i="6"/>
  <c r="CY111" i="6"/>
  <c r="GS111" i="6"/>
  <c r="GR75" i="6"/>
  <c r="CX75" i="6"/>
  <c r="GI36" i="6"/>
  <c r="CO36" i="6"/>
  <c r="CX93" i="6"/>
  <c r="GR93" i="6"/>
  <c r="BS34" i="6"/>
  <c r="FM34" i="6"/>
  <c r="BS42" i="6"/>
  <c r="FM42" i="6"/>
  <c r="GI24" i="6"/>
  <c r="CO24" i="6"/>
  <c r="CY118" i="6"/>
  <c r="GS118" i="6"/>
  <c r="GH105" i="6"/>
  <c r="CN105" i="6"/>
  <c r="GH51" i="6"/>
  <c r="CN51" i="6"/>
  <c r="BH46" i="6"/>
  <c r="FB46" i="6"/>
  <c r="CC123" i="6"/>
  <c r="FW123" i="6"/>
  <c r="CC118" i="6"/>
  <c r="FW118" i="6"/>
  <c r="GI135" i="6"/>
  <c r="CO135" i="6"/>
  <c r="CC119" i="6"/>
  <c r="FW119" i="6"/>
  <c r="GH52" i="6"/>
  <c r="CN52" i="6"/>
  <c r="BG53" i="6"/>
  <c r="FA53" i="6"/>
  <c r="CB104" i="6"/>
  <c r="FV104" i="6"/>
  <c r="CB78" i="6"/>
  <c r="FV78" i="6"/>
  <c r="BQ70" i="6"/>
  <c r="FV70" i="6"/>
  <c r="CB92" i="6"/>
  <c r="FV92" i="6"/>
  <c r="CB89" i="6"/>
  <c r="FV89" i="6"/>
  <c r="GR71" i="6"/>
  <c r="CX71" i="6"/>
  <c r="GR109" i="6"/>
  <c r="CX109" i="6"/>
  <c r="GH98" i="6"/>
  <c r="CN98" i="6"/>
  <c r="DI72" i="6"/>
  <c r="HC72" i="6"/>
  <c r="DI79" i="6"/>
  <c r="HC79" i="6"/>
  <c r="CC53" i="6"/>
  <c r="FW53" i="6"/>
  <c r="GR107" i="6"/>
  <c r="CX107" i="6"/>
  <c r="GI26" i="6"/>
  <c r="CO26" i="6"/>
  <c r="GG102" i="6"/>
  <c r="CM102" i="6"/>
  <c r="GH123" i="6"/>
  <c r="CN123" i="6"/>
  <c r="BS36" i="6"/>
  <c r="FM36" i="6"/>
  <c r="DI63" i="6"/>
  <c r="DU63" i="6" s="1"/>
  <c r="EG63" i="6" s="1"/>
  <c r="HC63" i="6"/>
  <c r="GI18" i="6"/>
  <c r="CO18" i="6"/>
  <c r="CY126" i="6"/>
  <c r="GS126" i="6"/>
  <c r="CC58" i="6"/>
  <c r="FW58" i="6"/>
  <c r="GI11" i="6"/>
  <c r="CO11" i="6"/>
  <c r="CX66" i="6"/>
  <c r="GR66" i="6"/>
  <c r="CY124" i="6"/>
  <c r="GS124" i="6"/>
  <c r="DU116" i="6"/>
  <c r="HO116" i="6"/>
  <c r="CC64" i="6"/>
  <c r="FW64" i="6"/>
  <c r="BS30" i="6"/>
  <c r="FM30" i="6"/>
  <c r="BS45" i="6"/>
  <c r="FM45" i="6"/>
  <c r="GI37" i="6"/>
  <c r="CO37" i="6"/>
  <c r="GG56" i="6"/>
  <c r="CM56" i="6"/>
  <c r="BQ55" i="6"/>
  <c r="FK55" i="6"/>
  <c r="CZ25" i="6"/>
  <c r="DL25" i="6" s="1"/>
  <c r="DX25" i="6" s="1"/>
  <c r="EJ25" i="6" s="1"/>
  <c r="GT25" i="6"/>
  <c r="CD27" i="6"/>
  <c r="FX27" i="6"/>
  <c r="GS58" i="6"/>
  <c r="CY58" i="6"/>
  <c r="DK58" i="6" s="1"/>
  <c r="DW58" i="6" s="1"/>
  <c r="EI58" i="6" s="1"/>
  <c r="GI25" i="6"/>
  <c r="CO25" i="6"/>
  <c r="BR50" i="6"/>
  <c r="FL50" i="6"/>
  <c r="EF151" i="6"/>
  <c r="HZ151" i="6"/>
  <c r="CD35" i="6"/>
  <c r="FX35" i="6"/>
  <c r="CZ35" i="6"/>
  <c r="DL35" i="6" s="1"/>
  <c r="DX35" i="6" s="1"/>
  <c r="EJ35" i="6" s="1"/>
  <c r="GT35" i="6"/>
  <c r="CX108" i="6"/>
  <c r="GR108" i="6"/>
  <c r="DI95" i="6"/>
  <c r="HC95" i="6"/>
  <c r="CX84" i="6"/>
  <c r="GR84" i="6"/>
  <c r="GG93" i="6"/>
  <c r="CM93" i="6"/>
  <c r="CD62" i="6"/>
  <c r="FX62" i="6"/>
  <c r="BS39" i="6"/>
  <c r="FM39" i="6"/>
  <c r="BR12" i="6"/>
  <c r="FL12" i="6"/>
  <c r="BS43" i="6"/>
  <c r="FM43" i="6"/>
  <c r="BQ54" i="6"/>
  <c r="FK54" i="6"/>
  <c r="BH34" i="6"/>
  <c r="FB34" i="6"/>
  <c r="GH7" i="6"/>
  <c r="CN7" i="6"/>
  <c r="CB57" i="6"/>
  <c r="FV57" i="6"/>
  <c r="BS35" i="6"/>
  <c r="FM35" i="6"/>
  <c r="EG154" i="6"/>
  <c r="IM154" i="6" s="1"/>
  <c r="IA154" i="6"/>
  <c r="CB56" i="6"/>
  <c r="FV56" i="6"/>
  <c r="DI80" i="6"/>
  <c r="HC80" i="6"/>
  <c r="CC12" i="6"/>
  <c r="FW12" i="6"/>
  <c r="GT24" i="6"/>
  <c r="CZ24" i="6"/>
  <c r="DL24" i="6" s="1"/>
  <c r="DX24" i="6" s="1"/>
  <c r="EJ24" i="6" s="1"/>
  <c r="BH13" i="6"/>
  <c r="FB13" i="6"/>
  <c r="BH38" i="6"/>
  <c r="FB38" i="6"/>
  <c r="GI131" i="6"/>
  <c r="CO131" i="6"/>
  <c r="CC86" i="6"/>
  <c r="FW86" i="6"/>
  <c r="CC126" i="6"/>
  <c r="FW126" i="6"/>
  <c r="CC76" i="6"/>
  <c r="FW76" i="6"/>
  <c r="BG61" i="6"/>
  <c r="FA61" i="6"/>
  <c r="CB91" i="6"/>
  <c r="FV91" i="6"/>
  <c r="CB87" i="6"/>
  <c r="FV87" i="6"/>
  <c r="CB100" i="6"/>
  <c r="FV100" i="6"/>
  <c r="CB88" i="6"/>
  <c r="FV88" i="6"/>
  <c r="BF59" i="6"/>
  <c r="EZ59" i="6"/>
  <c r="DV123" i="6"/>
  <c r="HP123" i="6"/>
  <c r="GG57" i="6"/>
  <c r="CM57" i="6"/>
  <c r="DJ153" i="6"/>
  <c r="HD153" i="6"/>
  <c r="GR63" i="6"/>
  <c r="CX63" i="6"/>
  <c r="GG116" i="6"/>
  <c r="CM116" i="6"/>
  <c r="BR58" i="6"/>
  <c r="FL58" i="6"/>
  <c r="BS32" i="6"/>
  <c r="FM32" i="6"/>
  <c r="DV127" i="6"/>
  <c r="HP127" i="6"/>
  <c r="CZ36" i="6"/>
  <c r="DL36" i="6" s="1"/>
  <c r="DX36" i="6" s="1"/>
  <c r="EJ36" i="6" s="1"/>
  <c r="GT36" i="6"/>
  <c r="DU112" i="6"/>
  <c r="HO112" i="6"/>
  <c r="GS123" i="6"/>
  <c r="CY123" i="6"/>
  <c r="GI10" i="6"/>
  <c r="CO10" i="6"/>
  <c r="CD8" i="6"/>
  <c r="FX8" i="6"/>
  <c r="GH12" i="6"/>
  <c r="CN12" i="6"/>
  <c r="DU153" i="6"/>
  <c r="HO153" i="6"/>
  <c r="CB74" i="6"/>
  <c r="FV74" i="6"/>
  <c r="GG97" i="6"/>
  <c r="CM97" i="6"/>
  <c r="GH126" i="6"/>
  <c r="CN126" i="6"/>
  <c r="CC65" i="6"/>
  <c r="FW65" i="6"/>
  <c r="CY151" i="6"/>
  <c r="GS151" i="6"/>
  <c r="GH13" i="6"/>
  <c r="CN13" i="6"/>
  <c r="DI98" i="6"/>
  <c r="HC98" i="6"/>
  <c r="CX56" i="6"/>
  <c r="DJ56" i="6" s="1"/>
  <c r="DV56" i="6" s="1"/>
  <c r="EH56" i="6" s="1"/>
  <c r="GR56" i="6"/>
  <c r="CD6" i="6"/>
  <c r="FX6" i="6"/>
  <c r="CZ32" i="6"/>
  <c r="DL32" i="6" s="1"/>
  <c r="DX32" i="6" s="1"/>
  <c r="EJ32" i="6" s="1"/>
  <c r="GT32" i="6"/>
  <c r="CZ31" i="6"/>
  <c r="DL31" i="6" s="1"/>
  <c r="DX31" i="6" s="1"/>
  <c r="EJ31" i="6" s="1"/>
  <c r="GT31" i="6"/>
  <c r="GG89" i="6"/>
  <c r="CM89" i="6"/>
  <c r="BR15" i="6"/>
  <c r="FL15" i="6"/>
  <c r="GI6" i="6"/>
  <c r="CO6" i="6"/>
  <c r="CX97" i="6"/>
  <c r="GR97" i="6"/>
  <c r="GT8" i="6"/>
  <c r="CZ8" i="6"/>
  <c r="DL8" i="6" s="1"/>
  <c r="DX8" i="6" s="1"/>
  <c r="EJ8" i="6" s="1"/>
  <c r="GG92" i="6"/>
  <c r="CM92" i="6"/>
  <c r="GH67" i="6"/>
  <c r="CN67" i="6"/>
  <c r="BS14" i="6"/>
  <c r="FM14" i="6"/>
  <c r="DJ111" i="6"/>
  <c r="HD111" i="6"/>
  <c r="GS50" i="6"/>
  <c r="CY50" i="6"/>
  <c r="DK50" i="6" s="1"/>
  <c r="DW50" i="6" s="1"/>
  <c r="EI50" i="6" s="1"/>
  <c r="GS13" i="6"/>
  <c r="CY13" i="6"/>
  <c r="DK13" i="6" s="1"/>
  <c r="DW13" i="6" s="1"/>
  <c r="EI13" i="6" s="1"/>
  <c r="DI93" i="6"/>
  <c r="HC93" i="6"/>
  <c r="DU102" i="6"/>
  <c r="HO102" i="6"/>
  <c r="DU114" i="6"/>
  <c r="HO114" i="6"/>
  <c r="CX106" i="6"/>
  <c r="GR106" i="6"/>
  <c r="DI70" i="6"/>
  <c r="HC70" i="6"/>
  <c r="CB60" i="6"/>
  <c r="FV60" i="6"/>
  <c r="BQ60" i="6"/>
  <c r="FK60" i="6"/>
  <c r="GG78" i="6"/>
  <c r="CM78" i="6"/>
  <c r="GH83" i="6"/>
  <c r="CN83" i="6"/>
  <c r="BS21" i="6"/>
  <c r="FM21" i="6"/>
  <c r="CY152" i="6"/>
  <c r="GS152" i="6"/>
  <c r="DU106" i="6"/>
  <c r="HO106" i="6"/>
  <c r="CD32" i="6"/>
  <c r="FX32" i="6"/>
  <c r="CD36" i="6"/>
  <c r="FX36" i="6"/>
  <c r="DI75" i="6"/>
  <c r="HC75" i="6"/>
  <c r="GI14" i="6"/>
  <c r="CO14" i="6"/>
  <c r="CX76" i="6"/>
  <c r="GR76" i="6"/>
  <c r="DJ117" i="6"/>
  <c r="HD117" i="6"/>
  <c r="BH26" i="6"/>
  <c r="FB26" i="6"/>
  <c r="CC74" i="6"/>
  <c r="FW74" i="6"/>
  <c r="CB115" i="6"/>
  <c r="FV115" i="6"/>
  <c r="GI32" i="6"/>
  <c r="CO32" i="6"/>
  <c r="DI82" i="6"/>
  <c r="HC82" i="6"/>
  <c r="CY16" i="6"/>
  <c r="DK16" i="6" s="1"/>
  <c r="DW16" i="6" s="1"/>
  <c r="EI16" i="6" s="1"/>
  <c r="GS16" i="6"/>
  <c r="GS72" i="6"/>
  <c r="CY72" i="6"/>
  <c r="DJ85" i="6"/>
  <c r="HD85" i="6"/>
  <c r="DJ103" i="6"/>
  <c r="HD103" i="6"/>
  <c r="BQ51" i="6"/>
  <c r="FK51" i="6"/>
  <c r="GG109" i="6"/>
  <c r="CM109" i="6"/>
  <c r="GG91" i="6"/>
  <c r="CM91" i="6"/>
  <c r="BH37" i="6"/>
  <c r="FB37" i="6"/>
  <c r="BH27" i="6"/>
  <c r="FB27" i="6"/>
  <c r="BH36" i="6"/>
  <c r="FB36" i="6"/>
  <c r="CC120" i="6"/>
  <c r="FW120" i="6"/>
  <c r="CC114" i="6"/>
  <c r="FW114" i="6"/>
  <c r="CC128" i="6"/>
  <c r="FW128" i="6"/>
  <c r="BG52" i="6"/>
  <c r="FA52" i="6"/>
  <c r="BF51" i="6"/>
  <c r="FL51" i="6" s="1"/>
  <c r="EZ51" i="6"/>
  <c r="CB109" i="6"/>
  <c r="FV109" i="6"/>
  <c r="CB107" i="6"/>
  <c r="FV107" i="6"/>
  <c r="CB75" i="6"/>
  <c r="FV75" i="6"/>
  <c r="CB116" i="6"/>
  <c r="FV116" i="6"/>
  <c r="DJ83" i="6"/>
  <c r="HD83" i="6"/>
  <c r="GR94" i="6"/>
  <c r="CX94" i="6"/>
  <c r="GG59" i="6"/>
  <c r="CM59" i="6"/>
  <c r="GR96" i="6"/>
  <c r="CX96" i="6"/>
  <c r="CY9" i="6"/>
  <c r="DK9" i="6" s="1"/>
  <c r="DW9" i="6" s="1"/>
  <c r="EI9" i="6" s="1"/>
  <c r="GS9" i="6"/>
  <c r="CD22" i="6"/>
  <c r="FX22" i="6"/>
  <c r="DI78" i="6"/>
  <c r="HC78" i="6"/>
  <c r="DI74" i="6"/>
  <c r="HC74" i="6"/>
  <c r="DV121" i="6"/>
  <c r="HP121" i="6"/>
  <c r="GG77" i="6"/>
  <c r="CM77" i="6"/>
  <c r="GG105" i="6"/>
  <c r="CM105" i="6"/>
  <c r="BR17" i="6"/>
  <c r="FL17" i="6"/>
  <c r="GH114" i="6"/>
  <c r="CN114" i="6"/>
  <c r="BS40" i="6"/>
  <c r="FM40" i="6"/>
  <c r="BS25" i="6"/>
  <c r="FM25" i="6"/>
  <c r="DI96" i="6"/>
  <c r="HC96" i="6"/>
  <c r="CX74" i="6"/>
  <c r="GR74" i="6"/>
  <c r="GH58" i="6"/>
  <c r="CN58" i="6"/>
  <c r="GG63" i="6"/>
  <c r="CM63" i="6"/>
  <c r="CX68" i="6"/>
  <c r="GR68" i="6"/>
  <c r="CD13" i="6"/>
  <c r="FX13" i="6"/>
  <c r="GR57" i="6"/>
  <c r="CX57" i="6"/>
  <c r="DJ57" i="6" s="1"/>
  <c r="DV57" i="6" s="1"/>
  <c r="EH57" i="6" s="1"/>
  <c r="DI69" i="6"/>
  <c r="HC69" i="6"/>
  <c r="CD19" i="6"/>
  <c r="FX19" i="6"/>
  <c r="CY12" i="6"/>
  <c r="DK12" i="6" s="1"/>
  <c r="DW12" i="6" s="1"/>
  <c r="EI12" i="6" s="1"/>
  <c r="GS12" i="6"/>
  <c r="CB110" i="6"/>
  <c r="FV110" i="6"/>
  <c r="BS16" i="6"/>
  <c r="FM16" i="6"/>
  <c r="BS31" i="6"/>
  <c r="FM31" i="6"/>
  <c r="BS33" i="6"/>
  <c r="FM33" i="6"/>
  <c r="CD39" i="6"/>
  <c r="FX39" i="6"/>
  <c r="GH86" i="6"/>
  <c r="CN86" i="6"/>
  <c r="CY15" i="6"/>
  <c r="DK15" i="6" s="1"/>
  <c r="DW15" i="6" s="1"/>
  <c r="EI15" i="6" s="1"/>
  <c r="GS15" i="6"/>
  <c r="GI19" i="6"/>
  <c r="CO19" i="6"/>
  <c r="GI39" i="6"/>
  <c r="CO39" i="6"/>
  <c r="EG113" i="6"/>
  <c r="IA113" i="6"/>
  <c r="CB50" i="6"/>
  <c r="FV50" i="6"/>
  <c r="DU100" i="6"/>
  <c r="HO100" i="6"/>
  <c r="CD40" i="6"/>
  <c r="FX40" i="6"/>
  <c r="CD38" i="6"/>
  <c r="FX38" i="6"/>
  <c r="CD33" i="6"/>
  <c r="FX33" i="6"/>
  <c r="DI71" i="6"/>
  <c r="HC71" i="6"/>
  <c r="CY117" i="6"/>
  <c r="GS117" i="6"/>
  <c r="DI92" i="6"/>
  <c r="HC92" i="6"/>
  <c r="DU110" i="6"/>
  <c r="HO110" i="6"/>
  <c r="CZ34" i="6"/>
  <c r="DL34" i="6" s="1"/>
  <c r="DX34" i="6" s="1"/>
  <c r="EJ34" i="6" s="1"/>
  <c r="GT34" i="6"/>
  <c r="GR69" i="6"/>
  <c r="CX69" i="6"/>
  <c r="GS84" i="6"/>
  <c r="CY84" i="6"/>
  <c r="GG87" i="6"/>
  <c r="CM87" i="6"/>
  <c r="GH76" i="6"/>
  <c r="CN76" i="6"/>
  <c r="BS11" i="6"/>
  <c r="FM11" i="6"/>
  <c r="GH122" i="6"/>
  <c r="CN122" i="6"/>
  <c r="GH113" i="6"/>
  <c r="CN113" i="6"/>
  <c r="CC116" i="6"/>
  <c r="FW116" i="6"/>
  <c r="BG15" i="6"/>
  <c r="FA15" i="6"/>
  <c r="BQ56" i="6"/>
  <c r="FK56" i="6"/>
  <c r="GI20" i="6"/>
  <c r="CO20" i="6"/>
  <c r="GR53" i="6"/>
  <c r="CX53" i="6"/>
  <c r="DJ53" i="6" s="1"/>
  <c r="DV53" i="6" s="1"/>
  <c r="EH53" i="6" s="1"/>
  <c r="GR67" i="6"/>
  <c r="CX67" i="6"/>
  <c r="BH24" i="6"/>
  <c r="FB24" i="6"/>
  <c r="BH40" i="6"/>
  <c r="FB40" i="6"/>
  <c r="CC113" i="6"/>
  <c r="FW113" i="6"/>
  <c r="GH6" i="6"/>
  <c r="CN6" i="6"/>
  <c r="BH19" i="6"/>
  <c r="FB19" i="6"/>
  <c r="BH14" i="6"/>
  <c r="FB14" i="6"/>
  <c r="CC125" i="6"/>
  <c r="FW125" i="6"/>
  <c r="CC67" i="6"/>
  <c r="FW67" i="6"/>
  <c r="BR64" i="6"/>
  <c r="FL64" i="6"/>
  <c r="BH35" i="6"/>
  <c r="FB35" i="6"/>
  <c r="BH28" i="6"/>
  <c r="FB28" i="6"/>
  <c r="BH43" i="6"/>
  <c r="FB43" i="6"/>
  <c r="BH18" i="6"/>
  <c r="FB18" i="6"/>
  <c r="BH16" i="6"/>
  <c r="FB16" i="6"/>
  <c r="CC130" i="6"/>
  <c r="FW130" i="6"/>
  <c r="CC105" i="6"/>
  <c r="FW105" i="6"/>
  <c r="CC72" i="6"/>
  <c r="FW72" i="6"/>
  <c r="CC111" i="6"/>
  <c r="FW111" i="6"/>
  <c r="CC122" i="6"/>
  <c r="FW122" i="6"/>
  <c r="CN152" i="6"/>
  <c r="GH152" i="6"/>
  <c r="BF54" i="6"/>
  <c r="EZ54" i="6"/>
  <c r="BF56" i="6"/>
  <c r="EZ56" i="6"/>
  <c r="CB93" i="6"/>
  <c r="FV93" i="6"/>
  <c r="CB102" i="6"/>
  <c r="FV102" i="6"/>
  <c r="CB90" i="6"/>
  <c r="FV90" i="6"/>
  <c r="GI21" i="6"/>
  <c r="CO21" i="6"/>
  <c r="DK65" i="6"/>
  <c r="HE65" i="6"/>
  <c r="GG82" i="6"/>
  <c r="CM82" i="6"/>
  <c r="CD14" i="6"/>
  <c r="FX14" i="6"/>
  <c r="DI94" i="6"/>
  <c r="HC94" i="6"/>
  <c r="GG100" i="6"/>
  <c r="CM100" i="6"/>
  <c r="BS38" i="6"/>
  <c r="FM38" i="6"/>
  <c r="CZ27" i="6"/>
  <c r="DL27" i="6" s="1"/>
  <c r="DX27" i="6" s="1"/>
  <c r="EJ27" i="6" s="1"/>
  <c r="GT27" i="6"/>
  <c r="CX78" i="6"/>
  <c r="GR78" i="6"/>
  <c r="CY7" i="6"/>
  <c r="DK7" i="6" s="1"/>
  <c r="DW7" i="6" s="1"/>
  <c r="EI7" i="6" s="1"/>
  <c r="GS7" i="6"/>
  <c r="DI77" i="6"/>
  <c r="HC77" i="6"/>
  <c r="DI99" i="6"/>
  <c r="HC99" i="6"/>
  <c r="GG81" i="6"/>
  <c r="CM81" i="6"/>
  <c r="CB55" i="6"/>
  <c r="FV55" i="6"/>
  <c r="GH17" i="6"/>
  <c r="CN17" i="6"/>
  <c r="GH11" i="6"/>
  <c r="CN11" i="6"/>
  <c r="DJ154" i="6"/>
  <c r="HD154" i="6"/>
  <c r="GH64" i="6"/>
  <c r="CN64" i="6"/>
  <c r="DU152" i="6"/>
  <c r="HO152" i="6"/>
  <c r="GG90" i="6"/>
  <c r="CM90" i="6"/>
  <c r="GG70" i="6"/>
  <c r="CM70" i="6"/>
  <c r="GH128" i="6"/>
  <c r="CN128" i="6"/>
  <c r="BS26" i="6"/>
  <c r="FM26" i="6"/>
  <c r="DV118" i="6"/>
  <c r="HP118" i="6"/>
  <c r="GG104" i="6"/>
  <c r="CM104" i="6"/>
  <c r="GG55" i="6"/>
  <c r="CM55" i="6"/>
  <c r="HO85" i="6"/>
  <c r="DU85" i="6"/>
  <c r="EG85" i="6" s="1"/>
  <c r="GG76" i="6"/>
  <c r="CM76" i="6"/>
  <c r="GR79" i="6"/>
  <c r="CX79" i="6"/>
  <c r="CX60" i="6"/>
  <c r="DJ60" i="6" s="1"/>
  <c r="DV60" i="6" s="1"/>
  <c r="EH60" i="6" s="1"/>
  <c r="GR60" i="6"/>
  <c r="CD41" i="6"/>
  <c r="FX41" i="6"/>
  <c r="DU104" i="6"/>
  <c r="HO104" i="6"/>
  <c r="GG115" i="6"/>
  <c r="CM115" i="6"/>
  <c r="CZ21" i="6"/>
  <c r="DL21" i="6" s="1"/>
  <c r="DX21" i="6" s="1"/>
  <c r="EJ21" i="6" s="1"/>
  <c r="GT21" i="6"/>
  <c r="CZ23" i="6"/>
  <c r="DL23" i="6" s="1"/>
  <c r="DX23" i="6" s="1"/>
  <c r="EJ23" i="6" s="1"/>
  <c r="GT23" i="6"/>
  <c r="HO107" i="6"/>
  <c r="DU107" i="6"/>
  <c r="EG103" i="6"/>
  <c r="IA103" i="6"/>
  <c r="GR90" i="6"/>
  <c r="CX90" i="6"/>
  <c r="EG111" i="6"/>
  <c r="IA111" i="6"/>
  <c r="HO101" i="6"/>
  <c r="DU101" i="6"/>
  <c r="BQ57" i="6"/>
  <c r="FK57" i="6"/>
  <c r="GH125" i="6"/>
  <c r="CN125" i="6"/>
  <c r="BS27" i="6"/>
  <c r="FM27" i="6"/>
  <c r="CX114" i="6"/>
  <c r="GR114" i="6"/>
  <c r="DI73" i="6"/>
  <c r="HC73" i="6"/>
  <c r="DI97" i="6"/>
  <c r="HC97" i="6"/>
  <c r="CY120" i="6"/>
  <c r="GS120" i="6"/>
  <c r="GR88" i="6"/>
  <c r="CX88" i="6"/>
  <c r="GI31" i="6"/>
  <c r="CO31" i="6"/>
  <c r="GG94" i="6"/>
  <c r="CM94" i="6"/>
  <c r="BR53" i="6"/>
  <c r="FL53" i="6"/>
  <c r="GH117" i="6"/>
  <c r="CN117" i="6"/>
  <c r="BS28" i="6"/>
  <c r="FM28" i="6"/>
  <c r="BS24" i="6"/>
  <c r="FM24" i="6"/>
  <c r="DJ113" i="6"/>
  <c r="HD113" i="6"/>
  <c r="DI86" i="6"/>
  <c r="HC86" i="6"/>
  <c r="CD21" i="6"/>
  <c r="FX21" i="6"/>
  <c r="GI7" i="6"/>
  <c r="CO7" i="6"/>
  <c r="DI91" i="6"/>
  <c r="HC91" i="6"/>
  <c r="GH61" i="6"/>
  <c r="CN61" i="6"/>
  <c r="CZ130" i="6"/>
  <c r="GT130" i="6"/>
  <c r="BH29" i="6"/>
  <c r="FB29" i="6"/>
  <c r="CC77" i="6"/>
  <c r="FW77" i="6"/>
  <c r="BG17" i="6"/>
  <c r="FA17" i="6"/>
  <c r="DK128" i="6"/>
  <c r="HE128" i="6"/>
  <c r="GH85" i="6"/>
  <c r="CN85" i="6"/>
  <c r="GR86" i="6"/>
  <c r="CX86" i="6"/>
  <c r="CD28" i="6"/>
  <c r="FX28" i="6"/>
  <c r="GH16" i="6"/>
  <c r="CN16" i="6"/>
  <c r="GR59" i="6"/>
  <c r="CX59" i="6"/>
  <c r="DJ59" i="6" s="1"/>
  <c r="DV59" i="6" s="1"/>
  <c r="EH59" i="6" s="1"/>
  <c r="GI27" i="6"/>
  <c r="CO27" i="6"/>
  <c r="DI88" i="6"/>
  <c r="HC88" i="6"/>
  <c r="CX72" i="6"/>
  <c r="GR72" i="6"/>
  <c r="GH15" i="6"/>
  <c r="CN15" i="6"/>
  <c r="CX89" i="6"/>
  <c r="GR89" i="6"/>
  <c r="GH118" i="6"/>
  <c r="CN118" i="6"/>
  <c r="GS17" i="6"/>
  <c r="CY17" i="6"/>
  <c r="DK17" i="6" s="1"/>
  <c r="DW17" i="6" s="1"/>
  <c r="EI17" i="6" s="1"/>
  <c r="BH30" i="6"/>
  <c r="FB30" i="6"/>
  <c r="BH33" i="6"/>
  <c r="FB33" i="6"/>
  <c r="BH23" i="6"/>
  <c r="FB23" i="6"/>
  <c r="BH44" i="6"/>
  <c r="FB44" i="6"/>
  <c r="CC110" i="6"/>
  <c r="FW110" i="6"/>
  <c r="GI133" i="6"/>
  <c r="CO133" i="6"/>
  <c r="CC117" i="6"/>
  <c r="FW117" i="6"/>
  <c r="CN154" i="6"/>
  <c r="GH154" i="6"/>
  <c r="CB96" i="6"/>
  <c r="FV96" i="6"/>
  <c r="BF55" i="6"/>
  <c r="EZ55" i="6"/>
  <c r="CB106" i="6"/>
  <c r="FV106" i="6"/>
  <c r="CB112" i="6"/>
  <c r="FV112" i="6"/>
  <c r="BF60" i="6"/>
  <c r="EZ60" i="6"/>
  <c r="CB81" i="6"/>
  <c r="FV81" i="6"/>
  <c r="CX104" i="6"/>
  <c r="GR104" i="6"/>
  <c r="GS103" i="6"/>
  <c r="CY103" i="6"/>
  <c r="GI28" i="6"/>
  <c r="CO28" i="6"/>
  <c r="CX54" i="6"/>
  <c r="DJ54" i="6" s="1"/>
  <c r="DV54" i="6" s="1"/>
  <c r="EH54" i="6" s="1"/>
  <c r="GR54" i="6"/>
  <c r="GR101" i="6"/>
  <c r="CX101" i="6"/>
  <c r="GI38" i="6"/>
  <c r="CO38" i="6"/>
  <c r="CD23" i="6"/>
  <c r="FX23" i="6"/>
  <c r="CC52" i="6"/>
  <c r="FW52" i="6"/>
  <c r="DI81" i="6"/>
  <c r="HC81" i="6"/>
  <c r="CY127" i="6"/>
  <c r="GS127" i="6"/>
  <c r="GG73" i="6"/>
  <c r="CM73" i="6"/>
  <c r="GG68" i="6"/>
  <c r="CM68" i="6"/>
  <c r="GH120" i="6"/>
  <c r="CN120" i="6"/>
  <c r="BS20" i="6"/>
  <c r="FM20" i="6"/>
  <c r="GR81" i="6"/>
  <c r="CX81" i="6"/>
  <c r="GR51" i="6"/>
  <c r="CX51" i="6"/>
  <c r="DJ51" i="6" s="1"/>
  <c r="DV51" i="6" s="1"/>
  <c r="EH51" i="6" s="1"/>
  <c r="CX112" i="6"/>
  <c r="GR112" i="6"/>
  <c r="CX50" i="6"/>
  <c r="DJ50" i="6" s="1"/>
  <c r="DV50" i="6" s="1"/>
  <c r="EH50" i="6" s="1"/>
  <c r="GR50" i="6"/>
  <c r="GI29" i="6"/>
  <c r="CO29" i="6"/>
  <c r="GI34" i="6"/>
  <c r="CO34" i="6"/>
  <c r="GT14" i="6"/>
  <c r="CZ14" i="6"/>
  <c r="DL14" i="6" s="1"/>
  <c r="DX14" i="6" s="1"/>
  <c r="EJ14" i="6" s="1"/>
  <c r="CB53" i="6"/>
  <c r="FV53" i="6"/>
  <c r="HP120" i="6"/>
  <c r="DV120" i="6"/>
  <c r="GS125" i="6"/>
  <c r="CY125" i="6"/>
  <c r="CY61" i="6"/>
  <c r="DK61" i="6" s="1"/>
  <c r="DW61" i="6" s="1"/>
  <c r="EI61" i="6" s="1"/>
  <c r="GS61" i="6"/>
  <c r="GR98" i="6"/>
  <c r="CX98" i="6"/>
  <c r="CZ19" i="6"/>
  <c r="DL19" i="6" s="1"/>
  <c r="DX19" i="6" s="1"/>
  <c r="EJ19" i="6" s="1"/>
  <c r="GT19" i="6"/>
  <c r="GH124" i="6"/>
  <c r="CN124" i="6"/>
  <c r="BS41" i="6"/>
  <c r="FM41" i="6"/>
  <c r="CY153" i="6"/>
  <c r="GS153" i="6"/>
  <c r="CD37" i="6"/>
  <c r="FX37" i="6"/>
  <c r="GG54" i="6"/>
  <c r="CM54" i="6"/>
  <c r="GI42" i="6"/>
  <c r="CO42" i="6"/>
  <c r="GI13" i="6"/>
  <c r="CO13" i="6"/>
  <c r="DV124" i="6"/>
  <c r="HP124" i="6"/>
  <c r="EG117" i="6"/>
  <c r="IA117" i="6"/>
  <c r="GI41" i="6"/>
  <c r="CO41" i="6"/>
  <c r="EF152" i="6"/>
  <c r="HZ152" i="6"/>
  <c r="DK129" i="6"/>
  <c r="HE129" i="6"/>
  <c r="CD9" i="6"/>
  <c r="FX9" i="6"/>
  <c r="CC16" i="6"/>
  <c r="FW16" i="6"/>
  <c r="CX70" i="6"/>
  <c r="GR70" i="6"/>
  <c r="CD18" i="6"/>
  <c r="FX18" i="6"/>
  <c r="GS74" i="6"/>
  <c r="CY74" i="6"/>
  <c r="CD31" i="6"/>
  <c r="FX31" i="6"/>
  <c r="GR55" i="6"/>
  <c r="CX55" i="6"/>
  <c r="DJ55" i="6" s="1"/>
  <c r="DV55" i="6" s="1"/>
  <c r="EH55" i="6" s="1"/>
  <c r="CD34" i="6"/>
  <c r="FX34" i="6"/>
  <c r="GG98" i="6"/>
  <c r="CM98" i="6"/>
  <c r="GG66" i="6"/>
  <c r="CM66" i="6"/>
  <c r="GH121" i="6"/>
  <c r="CN121" i="6"/>
  <c r="BS44" i="6"/>
  <c r="FM44" i="6"/>
  <c r="BH21" i="6"/>
  <c r="FB21" i="6"/>
  <c r="CB80" i="6"/>
  <c r="FV80" i="6"/>
  <c r="DU151" i="6"/>
  <c r="HO151" i="6"/>
  <c r="GG80" i="6"/>
  <c r="CM80" i="6"/>
  <c r="CY122" i="6"/>
  <c r="GS122" i="6"/>
  <c r="CX91" i="6"/>
  <c r="GR91" i="6"/>
  <c r="CX87" i="6"/>
  <c r="GR87" i="6"/>
  <c r="CZ33" i="6"/>
  <c r="DL33" i="6" s="1"/>
  <c r="DX33" i="6" s="1"/>
  <c r="EJ33" i="6" s="1"/>
  <c r="GT33" i="6"/>
  <c r="BH20" i="6"/>
  <c r="FB20" i="6"/>
  <c r="BH42" i="6"/>
  <c r="FB42" i="6"/>
  <c r="BH32" i="6"/>
  <c r="FB32" i="6"/>
  <c r="BR65" i="6"/>
  <c r="FL65" i="6"/>
  <c r="BH25" i="6"/>
  <c r="FB25" i="6"/>
  <c r="BH8" i="6"/>
  <c r="FB8" i="6"/>
  <c r="CC85" i="6"/>
  <c r="FW85" i="6"/>
  <c r="CC82" i="6"/>
  <c r="FW82" i="6"/>
  <c r="BH7" i="6"/>
  <c r="FB7" i="6"/>
  <c r="BH10" i="6"/>
  <c r="FB10" i="6"/>
  <c r="BH41" i="6"/>
  <c r="FB41" i="6"/>
  <c r="BH9" i="6"/>
  <c r="FB9" i="6"/>
  <c r="BH39" i="6"/>
  <c r="FB39" i="6"/>
  <c r="CC108" i="6"/>
  <c r="FW108" i="6"/>
  <c r="GI132" i="6"/>
  <c r="CO132" i="6"/>
  <c r="CC98" i="6"/>
  <c r="FW98" i="6"/>
  <c r="CC127" i="6"/>
  <c r="FW127" i="6"/>
  <c r="CC83" i="6"/>
  <c r="FW83" i="6"/>
  <c r="CN153" i="6"/>
  <c r="GH153" i="6"/>
  <c r="BG62" i="6"/>
  <c r="FA62" i="6"/>
  <c r="CB66" i="6"/>
  <c r="FV66" i="6"/>
  <c r="CB68" i="6"/>
  <c r="FV68" i="6"/>
  <c r="CB101" i="6"/>
  <c r="FV101" i="6"/>
  <c r="CB94" i="6"/>
  <c r="FV94" i="6"/>
  <c r="CB79" i="6"/>
  <c r="FV79" i="6"/>
  <c r="CB71" i="6"/>
  <c r="FV71" i="6"/>
  <c r="GI22" i="6"/>
  <c r="CO22" i="6"/>
  <c r="CY113" i="6"/>
  <c r="GS113" i="6"/>
  <c r="GG86" i="6"/>
  <c r="CM86" i="6"/>
  <c r="CM107" i="6"/>
  <c r="GG107" i="6"/>
  <c r="GH119" i="6"/>
  <c r="CN119" i="6"/>
  <c r="BS37" i="6"/>
  <c r="FM37" i="6"/>
  <c r="DI67" i="6"/>
  <c r="HC67" i="6"/>
  <c r="CX80" i="6"/>
  <c r="GR80" i="6"/>
  <c r="CX99" i="6"/>
  <c r="GR99" i="6"/>
  <c r="CD30" i="6"/>
  <c r="FX30" i="6"/>
  <c r="GI30" i="6"/>
  <c r="CO30" i="6"/>
  <c r="BS18" i="6"/>
  <c r="FM18" i="6"/>
  <c r="GG60" i="6"/>
  <c r="CM60" i="6"/>
  <c r="HP126" i="6"/>
  <c r="DV126" i="6"/>
  <c r="CX52" i="6"/>
  <c r="DJ52" i="6" s="1"/>
  <c r="DV52" i="6" s="1"/>
  <c r="EH52" i="6" s="1"/>
  <c r="GR52" i="6"/>
  <c r="GG88" i="6"/>
  <c r="CM88" i="6"/>
  <c r="BR61" i="6"/>
  <c r="FL61" i="6"/>
  <c r="GH129" i="6"/>
  <c r="CN129" i="6"/>
  <c r="BS19" i="6"/>
  <c r="FM19" i="6"/>
  <c r="GH111" i="6"/>
  <c r="CN111" i="6"/>
  <c r="DJ152" i="6"/>
  <c r="HD152" i="6"/>
  <c r="CX82" i="6"/>
  <c r="GR82" i="6"/>
  <c r="GT20" i="6"/>
  <c r="CZ20" i="6"/>
  <c r="DL20" i="6" s="1"/>
  <c r="DX20" i="6" s="1"/>
  <c r="EJ20" i="6" s="1"/>
  <c r="DU115" i="6"/>
  <c r="HO115" i="6"/>
  <c r="GR105" i="6"/>
  <c r="CX105" i="6"/>
  <c r="CX115" i="6"/>
  <c r="GR115" i="6"/>
  <c r="GG101" i="6"/>
  <c r="CM101" i="6"/>
  <c r="DI89" i="6"/>
  <c r="HC89" i="6"/>
  <c r="GS85" i="6"/>
  <c r="CY85" i="6"/>
  <c r="BQ59" i="6"/>
  <c r="FK59" i="6"/>
  <c r="GG95" i="6"/>
  <c r="CM95" i="6"/>
  <c r="GH84" i="6"/>
  <c r="CN84" i="6"/>
  <c r="BS29" i="6"/>
  <c r="FM29" i="6"/>
  <c r="GS10" i="6"/>
  <c r="CY10" i="6"/>
  <c r="DK10" i="6" s="1"/>
  <c r="DW10" i="6" s="1"/>
  <c r="EI10" i="6" s="1"/>
  <c r="GR92" i="6"/>
  <c r="CX92" i="6"/>
  <c r="GS64" i="6"/>
  <c r="CY64" i="6"/>
  <c r="CX102" i="6"/>
  <c r="GR102" i="6"/>
  <c r="GT22" i="6"/>
  <c r="CZ22" i="6"/>
  <c r="DL22" i="6" s="1"/>
  <c r="DX22" i="6" s="1"/>
  <c r="EJ22" i="6" s="1"/>
  <c r="CX116" i="6"/>
  <c r="GR116" i="6"/>
  <c r="CD25" i="6"/>
  <c r="FX25" i="6"/>
  <c r="DU109" i="6"/>
  <c r="HO109" i="6"/>
  <c r="GG106" i="6"/>
  <c r="CM106" i="6"/>
  <c r="GH72" i="6"/>
  <c r="CN72" i="6"/>
  <c r="BS13" i="6"/>
  <c r="FM13" i="6"/>
  <c r="DI76" i="6"/>
  <c r="HC76" i="6"/>
  <c r="CD29" i="6"/>
  <c r="FX29" i="6"/>
  <c r="DU108" i="6"/>
  <c r="HO108" i="6"/>
  <c r="CC15" i="6"/>
  <c r="FW15" i="6"/>
  <c r="CD11" i="6"/>
  <c r="FX11" i="6"/>
  <c r="CZ29" i="6"/>
  <c r="DL29" i="6" s="1"/>
  <c r="DX29" i="6" s="1"/>
  <c r="EJ29" i="6" s="1"/>
  <c r="GT29" i="6"/>
  <c r="GH10" i="6"/>
  <c r="CN10" i="6"/>
  <c r="CC121" i="6"/>
  <c r="FW121" i="6"/>
  <c r="BQ63" i="6"/>
  <c r="FK63" i="6"/>
  <c r="GG79" i="6"/>
  <c r="CM79" i="6"/>
  <c r="DV125" i="6"/>
  <c r="HP125" i="6"/>
  <c r="GH108" i="6"/>
  <c r="CN108" i="6"/>
  <c r="CD24" i="6"/>
  <c r="FX24" i="6"/>
  <c r="GG108" i="6"/>
  <c r="CM108" i="6"/>
  <c r="DI84" i="6"/>
  <c r="HC84" i="6"/>
  <c r="CB63" i="6"/>
  <c r="FV63" i="6"/>
  <c r="CY154" i="6"/>
  <c r="GS154" i="6"/>
  <c r="GS121" i="6"/>
  <c r="CY121" i="6"/>
  <c r="GR73" i="6"/>
  <c r="CX73" i="6"/>
  <c r="BF63" i="6"/>
  <c r="BH31" i="6"/>
  <c r="FB31" i="6"/>
  <c r="BH6" i="6"/>
  <c r="FB6" i="6"/>
  <c r="BH22" i="6"/>
  <c r="FB22" i="6"/>
  <c r="BH11" i="6"/>
  <c r="FB11" i="6"/>
  <c r="GH77" i="6"/>
  <c r="CN77" i="6"/>
  <c r="CC129" i="6"/>
  <c r="FW129" i="6"/>
  <c r="CC124" i="6"/>
  <c r="FW124" i="6"/>
  <c r="CC84" i="6"/>
  <c r="FW84" i="6"/>
  <c r="GI134" i="6"/>
  <c r="CO134" i="6"/>
  <c r="CN151" i="6"/>
  <c r="GH151" i="6"/>
  <c r="BG58" i="6"/>
  <c r="FA58" i="6"/>
  <c r="CB99" i="6"/>
  <c r="FV99" i="6"/>
  <c r="BG12" i="6"/>
  <c r="FA12" i="6"/>
  <c r="CB97" i="6"/>
  <c r="FV97" i="6"/>
  <c r="BF57" i="6"/>
  <c r="EZ57" i="6"/>
  <c r="CB73" i="6"/>
  <c r="FV73" i="6"/>
  <c r="CB69" i="6"/>
  <c r="FV69" i="6"/>
  <c r="CY11" i="6"/>
  <c r="DK11" i="6" s="1"/>
  <c r="DW11" i="6" s="1"/>
  <c r="EI11" i="6" s="1"/>
  <c r="GS11" i="6"/>
  <c r="GG112" i="6"/>
  <c r="CM112" i="6"/>
  <c r="GG52" i="6"/>
  <c r="CM52" i="6"/>
  <c r="CB59" i="6"/>
  <c r="FV59" i="6"/>
  <c r="HP122" i="6"/>
  <c r="DV122" i="6"/>
  <c r="GI35" i="6"/>
  <c r="CO35" i="6"/>
  <c r="DI68" i="6"/>
  <c r="HC68" i="6"/>
  <c r="CD26" i="6"/>
  <c r="FX26" i="6"/>
  <c r="GG75" i="6"/>
  <c r="CM75" i="6"/>
  <c r="GG96" i="6"/>
  <c r="CM96" i="6"/>
  <c r="GH127" i="6"/>
  <c r="CN127" i="6"/>
  <c r="BS10" i="6"/>
  <c r="FM10" i="6"/>
  <c r="DU83" i="6"/>
  <c r="EG83" i="6" s="1"/>
  <c r="HO83" i="6"/>
  <c r="CY119" i="6"/>
  <c r="GS119" i="6"/>
  <c r="GT18" i="6"/>
  <c r="CZ18" i="6"/>
  <c r="DL18" i="6" s="1"/>
  <c r="DX18" i="6" s="1"/>
  <c r="EJ18" i="6" s="1"/>
  <c r="GI33" i="6"/>
  <c r="CO33" i="6"/>
  <c r="DV119" i="6"/>
  <c r="HP119" i="6"/>
  <c r="CY114" i="6"/>
  <c r="GS114" i="6"/>
  <c r="GT28" i="6"/>
  <c r="CZ28" i="6"/>
  <c r="DL28" i="6" s="1"/>
  <c r="DX28" i="6" s="1"/>
  <c r="EJ28" i="6" s="1"/>
  <c r="CY67" i="6"/>
  <c r="GS67" i="6"/>
  <c r="GH65" i="6"/>
  <c r="CN65" i="6"/>
  <c r="CD16" i="6"/>
  <c r="FX16" i="6"/>
  <c r="CX110" i="6"/>
  <c r="GR110" i="6"/>
  <c r="GH103" i="6"/>
  <c r="CN103" i="6"/>
  <c r="BS46" i="6"/>
  <c r="FM46" i="6"/>
  <c r="BS22" i="6"/>
  <c r="FM22" i="6"/>
  <c r="CB54" i="6"/>
  <c r="FV54" i="6"/>
  <c r="GG110" i="6"/>
  <c r="CM110" i="6"/>
  <c r="DI66" i="6"/>
  <c r="HC66" i="6"/>
  <c r="GI23" i="6"/>
  <c r="CO23" i="6"/>
  <c r="CC61" i="6"/>
  <c r="FW61" i="6"/>
  <c r="GG53" i="6"/>
  <c r="CM53" i="6"/>
  <c r="HO105" i="6"/>
  <c r="DU105" i="6"/>
  <c r="CD20" i="6"/>
  <c r="FX20" i="6"/>
  <c r="CY83" i="6"/>
  <c r="GS83" i="6"/>
  <c r="GG51" i="6"/>
  <c r="CM51" i="6"/>
  <c r="GI40" i="6"/>
  <c r="CO40" i="6"/>
  <c r="GG71" i="6"/>
  <c r="CM71" i="6"/>
  <c r="DJ151" i="6"/>
  <c r="HD151" i="6"/>
  <c r="DI87" i="6"/>
  <c r="HC87" i="6"/>
  <c r="CX95" i="6"/>
  <c r="GR95" i="6"/>
  <c r="GR77" i="6"/>
  <c r="CX77" i="6"/>
  <c r="GS8" i="6"/>
  <c r="CY8" i="6"/>
  <c r="DK8" i="6" s="1"/>
  <c r="DW8" i="6" s="1"/>
  <c r="EI8" i="6" s="1"/>
  <c r="GT26" i="6"/>
  <c r="CZ26" i="6"/>
  <c r="DL26" i="6" s="1"/>
  <c r="DX26" i="6" s="1"/>
  <c r="EJ26" i="6" s="1"/>
  <c r="CZ9" i="6"/>
  <c r="DL9" i="6" s="1"/>
  <c r="DX9" i="6" s="1"/>
  <c r="EJ9" i="6" s="1"/>
  <c r="GT9" i="6"/>
  <c r="GT30" i="6"/>
  <c r="CZ30" i="6"/>
  <c r="DL30" i="6" s="1"/>
  <c r="DX30" i="6" s="1"/>
  <c r="EJ30" i="6" s="1"/>
  <c r="CX100" i="6"/>
  <c r="GR100" i="6"/>
  <c r="CC17" i="6"/>
  <c r="FW17" i="6"/>
  <c r="DJ64" i="6"/>
  <c r="DV64" i="6" s="1"/>
  <c r="EH64" i="6" s="1"/>
  <c r="HD64" i="6"/>
  <c r="GG69" i="6"/>
  <c r="CM69" i="6"/>
  <c r="GG99" i="6"/>
  <c r="CM99" i="6"/>
  <c r="GH82" i="6"/>
  <c r="CN82" i="6"/>
  <c r="BS7" i="6"/>
  <c r="FM7" i="6"/>
  <c r="BS23" i="6"/>
  <c r="FM23" i="6"/>
  <c r="DI90" i="6"/>
  <c r="HC90" i="6"/>
  <c r="BQ90" i="6"/>
  <c r="AU59" i="6"/>
  <c r="BQ81" i="6"/>
  <c r="BR81" i="6" s="1"/>
  <c r="BQ71" i="6"/>
  <c r="BQ79" i="6"/>
  <c r="BQ115" i="6"/>
  <c r="BQ89" i="6"/>
  <c r="BR89" i="6" s="1"/>
  <c r="BQ93" i="6"/>
  <c r="BQ73" i="6"/>
  <c r="AU60" i="6"/>
  <c r="BQ88" i="6"/>
  <c r="BQ112" i="6"/>
  <c r="BQ102" i="6"/>
  <c r="BQ75" i="6"/>
  <c r="AU55" i="6"/>
  <c r="BQ95" i="6"/>
  <c r="CB70" i="6"/>
  <c r="BQ92" i="6"/>
  <c r="BQ101" i="6"/>
  <c r="BQ94" i="6"/>
  <c r="AU57" i="6"/>
  <c r="AU51" i="6"/>
  <c r="AJ12" i="6"/>
  <c r="AV12" i="6" s="1"/>
  <c r="BQ107" i="6"/>
  <c r="BQ106" i="6"/>
  <c r="BQ68" i="6"/>
  <c r="BQ109" i="6"/>
  <c r="BQ100" i="6"/>
  <c r="BQ99" i="6"/>
  <c r="BQ97" i="6"/>
  <c r="BQ80" i="6"/>
  <c r="AU56" i="6"/>
  <c r="AJ17" i="6"/>
  <c r="AV17" i="6" s="1"/>
  <c r="BQ78" i="6"/>
  <c r="BQ91" i="6"/>
  <c r="AJ15" i="6"/>
  <c r="AV15" i="6" s="1"/>
  <c r="BQ87" i="6"/>
  <c r="AU54" i="6"/>
  <c r="BQ104" i="6"/>
  <c r="BQ96" i="6"/>
  <c r="BQ66" i="6"/>
  <c r="BS5" i="6"/>
  <c r="BG65" i="6"/>
  <c r="BG64" i="6"/>
  <c r="BG8" i="6"/>
  <c r="FM8" i="6" s="1"/>
  <c r="BG50" i="6"/>
  <c r="FM50" i="6" s="1"/>
  <c r="Z151" i="6"/>
  <c r="Z135" i="6"/>
  <c r="AA135" i="6" s="1"/>
  <c r="Z114" i="6"/>
  <c r="Z91" i="6"/>
  <c r="Z96" i="6"/>
  <c r="Z73" i="6"/>
  <c r="Z27" i="6"/>
  <c r="Z20" i="6"/>
  <c r="AA20" i="6" s="1"/>
  <c r="Z32" i="6"/>
  <c r="Z9" i="6"/>
  <c r="Z63" i="6"/>
  <c r="AA63" i="6" s="1"/>
  <c r="Z26" i="6"/>
  <c r="AL5" i="6"/>
  <c r="Z40" i="6"/>
  <c r="AA40" i="6" s="1"/>
  <c r="Z16" i="6"/>
  <c r="AA16" i="6" s="1"/>
  <c r="Z21" i="6"/>
  <c r="Z18" i="6"/>
  <c r="Z50" i="6"/>
  <c r="Z8" i="6"/>
  <c r="Z10" i="6"/>
  <c r="Z53" i="6"/>
  <c r="AA53" i="6" s="1"/>
  <c r="Z6" i="6"/>
  <c r="Z46" i="6"/>
  <c r="Z47" i="6"/>
  <c r="AA47" i="6" s="1"/>
  <c r="Z54" i="6"/>
  <c r="Z39" i="6"/>
  <c r="Z71" i="6"/>
  <c r="Z75" i="6"/>
  <c r="Z94" i="6"/>
  <c r="AA94" i="6" s="1"/>
  <c r="Z128" i="6"/>
  <c r="Z12" i="6"/>
  <c r="AA12" i="6" s="1"/>
  <c r="Z41" i="6"/>
  <c r="Z36" i="6"/>
  <c r="Z44" i="6"/>
  <c r="Z112" i="6"/>
  <c r="AA112" i="6" s="1"/>
  <c r="Z129" i="6"/>
  <c r="Z134" i="6"/>
  <c r="Z122" i="6"/>
  <c r="Z147" i="6"/>
  <c r="AA147" i="6" s="1"/>
  <c r="Z138" i="6"/>
  <c r="AA138" i="6" s="1"/>
  <c r="Z141" i="6"/>
  <c r="Z43" i="6"/>
  <c r="Z98" i="6"/>
  <c r="Z110" i="6"/>
  <c r="Z143" i="6"/>
  <c r="AA143" i="6" s="1"/>
  <c r="Z133" i="6"/>
  <c r="Z140" i="6"/>
  <c r="Z144" i="6"/>
  <c r="Z127" i="6"/>
  <c r="Z14" i="6"/>
  <c r="Z33" i="6"/>
  <c r="Z52" i="6"/>
  <c r="AA52" i="6" s="1"/>
  <c r="Z76" i="6"/>
  <c r="AA76" i="6" s="1"/>
  <c r="Z93" i="6"/>
  <c r="Z101" i="6"/>
  <c r="AA101" i="6" s="1"/>
  <c r="Z109" i="6"/>
  <c r="AA109" i="6" s="1"/>
  <c r="Z120" i="6"/>
  <c r="Z149" i="6"/>
  <c r="AA149" i="6" s="1"/>
  <c r="Z23" i="6"/>
  <c r="Z59" i="6"/>
  <c r="Z11" i="6"/>
  <c r="Z38" i="6"/>
  <c r="Z51" i="6"/>
  <c r="Z83" i="6"/>
  <c r="AA83" i="6" s="1"/>
  <c r="Z99" i="6"/>
  <c r="Z105" i="6"/>
  <c r="Z104" i="6"/>
  <c r="Z90" i="6"/>
  <c r="Z79" i="6"/>
  <c r="Z118" i="6"/>
  <c r="Z56" i="6"/>
  <c r="Z24" i="6"/>
  <c r="AA24" i="6" s="1"/>
  <c r="Z66" i="6"/>
  <c r="AA66" i="6" s="1"/>
  <c r="Z82" i="6"/>
  <c r="AA82" i="6" s="1"/>
  <c r="Z117" i="6"/>
  <c r="Z106" i="6"/>
  <c r="Z7" i="6"/>
  <c r="Z64" i="6"/>
  <c r="Z34" i="6"/>
  <c r="AA34" i="6" s="1"/>
  <c r="Z48" i="6"/>
  <c r="Z65" i="6"/>
  <c r="AA65" i="6" s="1"/>
  <c r="Z95" i="6"/>
  <c r="Z116" i="6"/>
  <c r="AA116" i="6" s="1"/>
  <c r="Z60" i="6"/>
  <c r="Z84" i="6"/>
  <c r="Z80" i="6"/>
  <c r="AA80" i="6" s="1"/>
  <c r="Z111" i="6"/>
  <c r="AA111" i="6" s="1"/>
  <c r="Z13" i="6"/>
  <c r="Z28" i="6"/>
  <c r="AA28" i="6" s="1"/>
  <c r="Z67" i="6"/>
  <c r="Z58" i="6"/>
  <c r="Z68" i="6"/>
  <c r="AA68" i="6" s="1"/>
  <c r="Z139" i="6"/>
  <c r="Z150" i="6"/>
  <c r="Z146" i="6"/>
  <c r="Z86" i="6"/>
  <c r="Z113" i="6"/>
  <c r="Z126" i="6"/>
  <c r="AA126" i="6" s="1"/>
  <c r="Z61" i="6"/>
  <c r="Z107" i="6"/>
  <c r="Z145" i="6"/>
  <c r="Z124" i="6"/>
  <c r="AA124" i="6" s="1"/>
  <c r="Z136" i="6"/>
  <c r="Z42" i="6"/>
  <c r="Z148" i="6"/>
  <c r="Z92" i="6"/>
  <c r="Z74" i="6"/>
  <c r="AA74" i="6" s="1"/>
  <c r="Z119" i="6"/>
  <c r="Z153" i="6"/>
  <c r="Z77" i="6"/>
  <c r="Z102" i="6"/>
  <c r="Z130" i="6"/>
  <c r="Z88" i="6"/>
  <c r="Z22" i="6"/>
  <c r="AA22" i="6" s="1"/>
  <c r="Z132" i="6"/>
  <c r="Z97" i="6"/>
  <c r="Z154" i="6"/>
  <c r="AA154" i="6" s="1"/>
  <c r="Z19" i="6"/>
  <c r="AA19" i="6" s="1"/>
  <c r="Z142" i="6"/>
  <c r="AA142" i="6" s="1"/>
  <c r="Z29" i="6"/>
  <c r="Z45" i="6"/>
  <c r="AA45" i="6" s="1"/>
  <c r="Z70" i="6"/>
  <c r="Z72" i="6"/>
  <c r="AA72" i="6" s="1"/>
  <c r="Z81" i="6"/>
  <c r="AA81" i="6" s="1"/>
  <c r="Z137" i="6"/>
  <c r="Z31" i="6"/>
  <c r="Z87" i="6"/>
  <c r="AA87" i="6" s="1"/>
  <c r="Z78" i="6"/>
  <c r="Z152" i="6"/>
  <c r="AA152" i="6" s="1"/>
  <c r="Z100" i="6"/>
  <c r="Z49" i="6"/>
  <c r="Z115" i="6"/>
  <c r="Z57" i="6"/>
  <c r="Z121" i="6"/>
  <c r="AA121" i="6" s="1"/>
  <c r="Z131" i="6"/>
  <c r="AA131" i="6" s="1"/>
  <c r="Z17" i="6"/>
  <c r="Z85" i="6"/>
  <c r="Z69" i="6"/>
  <c r="AA69" i="6" s="1"/>
  <c r="Z89" i="6"/>
  <c r="AA89" i="6" s="1"/>
  <c r="Z37" i="6"/>
  <c r="Z25" i="6"/>
  <c r="Z35" i="6"/>
  <c r="Z15" i="6"/>
  <c r="AA15" i="6" s="1"/>
  <c r="Z108" i="6"/>
  <c r="Z62" i="6"/>
  <c r="Z30" i="6"/>
  <c r="Z123" i="6"/>
  <c r="AA123" i="6" s="1"/>
  <c r="Z55" i="6"/>
  <c r="Z103" i="6"/>
  <c r="Z125" i="6"/>
  <c r="CC69" i="6"/>
  <c r="BR51" i="6"/>
  <c r="FX51" i="6" s="1"/>
  <c r="BR114" i="6"/>
  <c r="BR105" i="6"/>
  <c r="BR76" i="6"/>
  <c r="BR98" i="6"/>
  <c r="CD5" i="6"/>
  <c r="BR127" i="6"/>
  <c r="BR74" i="6"/>
  <c r="BR119" i="6"/>
  <c r="BR133" i="6"/>
  <c r="BR136" i="6"/>
  <c r="CD136" i="6" s="1"/>
  <c r="BR117" i="6"/>
  <c r="BR130" i="6"/>
  <c r="BR116" i="6"/>
  <c r="BR126" i="6"/>
  <c r="BR122" i="6"/>
  <c r="BR128" i="6"/>
  <c r="BR67" i="6"/>
  <c r="BR120" i="6"/>
  <c r="BR135" i="6"/>
  <c r="BR118" i="6"/>
  <c r="BR125" i="6"/>
  <c r="BR83" i="6"/>
  <c r="BR103" i="6"/>
  <c r="BR84" i="6"/>
  <c r="BR123" i="6"/>
  <c r="BR71" i="6"/>
  <c r="BR111" i="6"/>
  <c r="BR124" i="6"/>
  <c r="BR129" i="6"/>
  <c r="BR132" i="6"/>
  <c r="BR110" i="6"/>
  <c r="BR86" i="6"/>
  <c r="BR70" i="6"/>
  <c r="BR113" i="6"/>
  <c r="BR85" i="6"/>
  <c r="BR69" i="6"/>
  <c r="BR72" i="6"/>
  <c r="BR77" i="6"/>
  <c r="BR108" i="6"/>
  <c r="BR121" i="6"/>
  <c r="BR93" i="6"/>
  <c r="BR131" i="6"/>
  <c r="BR134" i="6"/>
  <c r="BR82" i="6"/>
  <c r="BR137" i="6"/>
  <c r="CD137" i="6" s="1"/>
  <c r="CO5" i="6"/>
  <c r="DA5" i="6" s="1"/>
  <c r="DM5" i="6" s="1"/>
  <c r="DY5" i="6" s="1"/>
  <c r="EK5" i="6" s="1"/>
  <c r="CC151" i="6"/>
  <c r="CC153" i="6"/>
  <c r="CC154" i="6"/>
  <c r="CC152" i="6"/>
  <c r="BR7" i="6"/>
  <c r="FX7" i="6" s="1"/>
  <c r="BR10" i="6"/>
  <c r="FX10" i="6" s="1"/>
  <c r="BG6" i="6"/>
  <c r="FM6" i="6" s="1"/>
  <c r="CC8" i="6"/>
  <c r="AK44" i="6"/>
  <c r="AW44" i="6" s="1"/>
  <c r="AW5" i="6"/>
  <c r="AK38" i="6"/>
  <c r="AW38" i="6" s="1"/>
  <c r="AK21" i="6"/>
  <c r="AW21" i="6" s="1"/>
  <c r="AK8" i="6"/>
  <c r="AW8" i="6" s="1"/>
  <c r="AK11" i="6"/>
  <c r="AW11" i="6" s="1"/>
  <c r="AK48" i="6"/>
  <c r="AW48" i="6" s="1"/>
  <c r="AK9" i="6"/>
  <c r="AW9" i="6" s="1"/>
  <c r="AK16" i="6"/>
  <c r="AW16" i="6" s="1"/>
  <c r="AK23" i="6"/>
  <c r="AW23" i="6" s="1"/>
  <c r="AK47" i="6"/>
  <c r="AW47" i="6" s="1"/>
  <c r="AK24" i="6"/>
  <c r="AW24" i="6" s="1"/>
  <c r="AK14" i="6"/>
  <c r="AW14" i="6" s="1"/>
  <c r="AK10" i="6"/>
  <c r="AW10" i="6" s="1"/>
  <c r="AK6" i="6"/>
  <c r="AW6" i="6" s="1"/>
  <c r="AK27" i="6"/>
  <c r="AW27" i="6" s="1"/>
  <c r="AK13" i="6"/>
  <c r="AW13" i="6" s="1"/>
  <c r="AK32" i="6"/>
  <c r="AW32" i="6" s="1"/>
  <c r="AK20" i="6"/>
  <c r="AW20" i="6" s="1"/>
  <c r="AK26" i="6"/>
  <c r="AW26" i="6" s="1"/>
  <c r="AK46" i="6"/>
  <c r="AW46" i="6" s="1"/>
  <c r="AK36" i="6"/>
  <c r="AW36" i="6" s="1"/>
  <c r="AK22" i="6"/>
  <c r="AW22" i="6" s="1"/>
  <c r="AK28" i="6"/>
  <c r="AW28" i="6" s="1"/>
  <c r="AK39" i="6"/>
  <c r="AW39" i="6" s="1"/>
  <c r="AK43" i="6"/>
  <c r="AW43" i="6" s="1"/>
  <c r="AK41" i="6"/>
  <c r="AW41" i="6" s="1"/>
  <c r="AK40" i="6"/>
  <c r="AW40" i="6" s="1"/>
  <c r="AK18" i="6"/>
  <c r="AW18" i="6" s="1"/>
  <c r="AK37" i="6"/>
  <c r="AW37" i="6" s="1"/>
  <c r="AK45" i="6"/>
  <c r="AW45" i="6" s="1"/>
  <c r="AK42" i="6"/>
  <c r="AW42" i="6" s="1"/>
  <c r="AK7" i="6"/>
  <c r="AW7" i="6" s="1"/>
  <c r="AK33" i="6"/>
  <c r="AW33" i="6" s="1"/>
  <c r="AK29" i="6"/>
  <c r="AW29" i="6" s="1"/>
  <c r="AK19" i="6"/>
  <c r="AW19" i="6" s="1"/>
  <c r="AK34" i="6"/>
  <c r="AW34" i="6" s="1"/>
  <c r="AK30" i="6"/>
  <c r="AW30" i="6" s="1"/>
  <c r="AK31" i="6"/>
  <c r="AW31" i="6" s="1"/>
  <c r="AK35" i="6"/>
  <c r="AW35" i="6" s="1"/>
  <c r="AK25" i="6"/>
  <c r="AW25" i="6" s="1"/>
  <c r="BH5" i="6"/>
  <c r="AV58" i="6"/>
  <c r="AV50" i="6"/>
  <c r="AV56" i="6"/>
  <c r="AV53" i="6"/>
  <c r="AV61" i="6"/>
  <c r="AV52" i="6"/>
  <c r="AV62" i="6"/>
  <c r="BR52" i="6"/>
  <c r="FX52" i="6" s="1"/>
  <c r="CC50" i="6"/>
  <c r="CC9" i="6"/>
  <c r="BG9" i="6"/>
  <c r="FM9" i="6" s="1"/>
  <c r="BZ151" i="8"/>
  <c r="BZ153" i="8"/>
  <c r="CL5" i="8"/>
  <c r="CX5" i="8" s="1"/>
  <c r="DJ5" i="8" s="1"/>
  <c r="DV5" i="8" s="1"/>
  <c r="EH5" i="8" s="1"/>
  <c r="ET5" i="8" s="1"/>
  <c r="FR5" i="8" s="1"/>
  <c r="GD5" i="8" s="1"/>
  <c r="GP5" i="8" s="1"/>
  <c r="HB5" i="8" s="1"/>
  <c r="HN5" i="8" s="1"/>
  <c r="HZ5" i="8" s="1"/>
  <c r="IL5" i="8" s="1"/>
  <c r="IX5" i="8" s="1"/>
  <c r="BZ152" i="8"/>
  <c r="BZ154" i="8"/>
  <c r="AH45" i="8"/>
  <c r="AH33" i="8"/>
  <c r="AH32" i="8"/>
  <c r="AH40" i="8"/>
  <c r="AH20" i="8"/>
  <c r="AH9" i="8"/>
  <c r="AT5" i="8"/>
  <c r="AH31" i="8"/>
  <c r="AH46" i="8"/>
  <c r="AH42" i="8"/>
  <c r="AH17" i="8"/>
  <c r="AH12" i="8"/>
  <c r="AH10" i="8"/>
  <c r="AH15" i="8"/>
  <c r="AH19" i="8"/>
  <c r="AH13" i="8"/>
  <c r="AH23" i="8"/>
  <c r="AH22" i="8"/>
  <c r="AH24" i="8"/>
  <c r="AH11" i="8"/>
  <c r="AH38" i="8"/>
  <c r="AH6" i="8"/>
  <c r="AH34" i="8"/>
  <c r="AH44" i="8"/>
  <c r="AH26" i="8"/>
  <c r="AH36" i="8"/>
  <c r="AH16" i="8"/>
  <c r="AH39" i="8"/>
  <c r="AH28" i="8"/>
  <c r="AH21" i="8"/>
  <c r="AH25" i="8"/>
  <c r="AH35" i="8"/>
  <c r="AH37" i="8"/>
  <c r="AH8" i="8"/>
  <c r="AH43" i="8"/>
  <c r="AH27" i="8"/>
  <c r="AH41" i="8"/>
  <c r="AH7" i="8"/>
  <c r="AH29" i="8"/>
  <c r="AH18" i="8"/>
  <c r="AH30" i="8"/>
  <c r="AH14" i="8"/>
  <c r="AS56" i="8"/>
  <c r="FK56" i="8" s="1"/>
  <c r="AS55" i="8"/>
  <c r="FK55" i="8" s="1"/>
  <c r="AS50" i="8"/>
  <c r="FK50" i="8" s="1"/>
  <c r="BE5" i="8"/>
  <c r="AS58" i="8"/>
  <c r="FK58" i="8" s="1"/>
  <c r="AS51" i="8"/>
  <c r="FK51" i="8" s="1"/>
  <c r="AS57" i="8"/>
  <c r="FK57" i="8" s="1"/>
  <c r="AS52" i="8"/>
  <c r="FK52" i="8" s="1"/>
  <c r="AS59" i="8"/>
  <c r="FK59" i="8" s="1"/>
  <c r="AS61" i="8"/>
  <c r="FK61" i="8" s="1"/>
  <c r="AS54" i="8"/>
  <c r="FK54" i="8" s="1"/>
  <c r="AS53" i="8"/>
  <c r="FK53" i="8" s="1"/>
  <c r="AS62" i="8"/>
  <c r="FK62" i="8" s="1"/>
  <c r="AS60" i="8"/>
  <c r="FK60" i="8" s="1"/>
  <c r="W152" i="8"/>
  <c r="W151" i="8"/>
  <c r="W153" i="8"/>
  <c r="W149" i="8"/>
  <c r="W146" i="8"/>
  <c r="W147" i="8"/>
  <c r="W143" i="8"/>
  <c r="W127" i="8"/>
  <c r="W148" i="8"/>
  <c r="W128" i="8"/>
  <c r="W115" i="8"/>
  <c r="W106" i="8"/>
  <c r="W88" i="8"/>
  <c r="W80" i="8"/>
  <c r="W71" i="8"/>
  <c r="W87" i="8"/>
  <c r="W63" i="8"/>
  <c r="W91" i="8"/>
  <c r="W51" i="8"/>
  <c r="W75" i="8"/>
  <c r="W74" i="8"/>
  <c r="W65" i="8"/>
  <c r="W42" i="8"/>
  <c r="W58" i="8"/>
  <c r="W67" i="8"/>
  <c r="W25" i="8"/>
  <c r="AI5" i="8"/>
  <c r="X5" i="8"/>
  <c r="W23" i="8"/>
  <c r="W21" i="8"/>
  <c r="W18" i="8"/>
  <c r="W26" i="8"/>
  <c r="W44" i="8"/>
  <c r="W15" i="8"/>
  <c r="W22" i="8"/>
  <c r="W24" i="8"/>
  <c r="W29" i="8"/>
  <c r="W55" i="8"/>
  <c r="W10" i="8"/>
  <c r="W12" i="8"/>
  <c r="W33" i="8"/>
  <c r="W59" i="8"/>
  <c r="W8" i="8"/>
  <c r="W36" i="8"/>
  <c r="W28" i="8"/>
  <c r="W31" i="8"/>
  <c r="W56" i="8"/>
  <c r="W81" i="8"/>
  <c r="W61" i="8"/>
  <c r="W62" i="8"/>
  <c r="W64" i="8"/>
  <c r="W16" i="8"/>
  <c r="W30" i="8"/>
  <c r="W20" i="8"/>
  <c r="W57" i="8"/>
  <c r="W27" i="8"/>
  <c r="W34" i="8"/>
  <c r="W32" i="8"/>
  <c r="W7" i="8"/>
  <c r="W52" i="8"/>
  <c r="W17" i="8"/>
  <c r="W35" i="8"/>
  <c r="W48" i="8"/>
  <c r="W47" i="8"/>
  <c r="W37" i="8"/>
  <c r="W45" i="8"/>
  <c r="W70" i="8"/>
  <c r="W73" i="8"/>
  <c r="W72" i="8"/>
  <c r="W76" i="8"/>
  <c r="W9" i="8"/>
  <c r="W13" i="8"/>
  <c r="W11" i="8"/>
  <c r="W40" i="8"/>
  <c r="W49" i="8"/>
  <c r="W79" i="8"/>
  <c r="W93" i="8"/>
  <c r="W90" i="8"/>
  <c r="W19" i="8"/>
  <c r="W105" i="8"/>
  <c r="W89" i="8"/>
  <c r="W94" i="8"/>
  <c r="W111" i="8"/>
  <c r="W131" i="8"/>
  <c r="W14" i="8"/>
  <c r="W38" i="8"/>
  <c r="W43" i="8"/>
  <c r="W85" i="8"/>
  <c r="W116" i="8"/>
  <c r="W110" i="8"/>
  <c r="W114" i="8"/>
  <c r="W126" i="8"/>
  <c r="W77" i="8"/>
  <c r="W78" i="8"/>
  <c r="W104" i="8"/>
  <c r="W103" i="8"/>
  <c r="W83" i="8"/>
  <c r="W101" i="8"/>
  <c r="W82" i="8"/>
  <c r="W50" i="8"/>
  <c r="W54" i="8"/>
  <c r="W53" i="8"/>
  <c r="W92" i="8"/>
  <c r="W84" i="8"/>
  <c r="W102" i="8"/>
  <c r="W98" i="8"/>
  <c r="W66" i="8"/>
  <c r="W100" i="8"/>
  <c r="W118" i="8"/>
  <c r="W121" i="8"/>
  <c r="W133" i="8"/>
  <c r="W132" i="8"/>
  <c r="W134" i="8"/>
  <c r="W136" i="8"/>
  <c r="W139" i="8"/>
  <c r="W117" i="8"/>
  <c r="W96" i="8"/>
  <c r="W107" i="8"/>
  <c r="W113" i="8"/>
  <c r="W129" i="8"/>
  <c r="W124" i="8"/>
  <c r="W137" i="8"/>
  <c r="W154" i="8"/>
  <c r="W120" i="8"/>
  <c r="W135" i="8"/>
  <c r="W145" i="8"/>
  <c r="W130" i="8"/>
  <c r="W109" i="8"/>
  <c r="W95" i="8"/>
  <c r="W108" i="8"/>
  <c r="W123" i="8"/>
  <c r="W142" i="8"/>
  <c r="W6" i="8"/>
  <c r="W86" i="8"/>
  <c r="W97" i="8"/>
  <c r="W122" i="8"/>
  <c r="W112" i="8"/>
  <c r="W150" i="8"/>
  <c r="W39" i="8"/>
  <c r="W68" i="8"/>
  <c r="W60" i="8"/>
  <c r="W69" i="8"/>
  <c r="W99" i="8"/>
  <c r="W125" i="8"/>
  <c r="W119" i="8"/>
  <c r="W138" i="8"/>
  <c r="W141" i="8"/>
  <c r="W140" i="8"/>
  <c r="W41" i="8"/>
  <c r="W46" i="8"/>
  <c r="W144" i="8"/>
  <c r="BO130" i="8"/>
  <c r="BO132" i="8"/>
  <c r="CA132" i="8" s="1"/>
  <c r="BO123" i="8"/>
  <c r="BO126" i="8"/>
  <c r="BO121" i="8"/>
  <c r="BO120" i="8"/>
  <c r="BO96" i="8"/>
  <c r="BO134" i="8"/>
  <c r="CA134" i="8" s="1"/>
  <c r="BO97" i="8"/>
  <c r="BO95" i="8"/>
  <c r="BO84" i="8"/>
  <c r="BO83" i="8"/>
  <c r="BO79" i="8"/>
  <c r="BO72" i="8"/>
  <c r="BO66" i="8"/>
  <c r="BO69" i="8"/>
  <c r="BO82" i="8"/>
  <c r="BO73" i="8"/>
  <c r="CA5" i="8"/>
  <c r="CM5" i="8" s="1"/>
  <c r="CY5" i="8" s="1"/>
  <c r="DK5" i="8" s="1"/>
  <c r="DW5" i="8" s="1"/>
  <c r="EI5" i="8" s="1"/>
  <c r="EU5" i="8" s="1"/>
  <c r="FS5" i="8" s="1"/>
  <c r="GE5" i="8" s="1"/>
  <c r="GQ5" i="8" s="1"/>
  <c r="HC5" i="8" s="1"/>
  <c r="HO5" i="8" s="1"/>
  <c r="IA5" i="8" s="1"/>
  <c r="IM5" i="8" s="1"/>
  <c r="IY5" i="8" s="1"/>
  <c r="BO76" i="8"/>
  <c r="BO68" i="8"/>
  <c r="BO74" i="8"/>
  <c r="BO67" i="8"/>
  <c r="BO78" i="8"/>
  <c r="BO87" i="8"/>
  <c r="BO75" i="8"/>
  <c r="BO71" i="8"/>
  <c r="BO70" i="8"/>
  <c r="BO105" i="8"/>
  <c r="BO103" i="8"/>
  <c r="BO111" i="8"/>
  <c r="BO81" i="8"/>
  <c r="BO99" i="8"/>
  <c r="BO100" i="8"/>
  <c r="BO109" i="8"/>
  <c r="BO116" i="8"/>
  <c r="BO125" i="8"/>
  <c r="BO104" i="8"/>
  <c r="BO91" i="8"/>
  <c r="BO101" i="8"/>
  <c r="BO102" i="8"/>
  <c r="BO114" i="8"/>
  <c r="BO86" i="8"/>
  <c r="BO92" i="8"/>
  <c r="BO94" i="8"/>
  <c r="BO85" i="8"/>
  <c r="BO80" i="8"/>
  <c r="BO90" i="8"/>
  <c r="BO93" i="8"/>
  <c r="BO107" i="8"/>
  <c r="BO113" i="8"/>
  <c r="BO117" i="8"/>
  <c r="BO98" i="8"/>
  <c r="BO115" i="8"/>
  <c r="BO127" i="8"/>
  <c r="BO135" i="8"/>
  <c r="CA135" i="8" s="1"/>
  <c r="BO119" i="8"/>
  <c r="BO122" i="8"/>
  <c r="BO108" i="8"/>
  <c r="BO89" i="8"/>
  <c r="BO106" i="8"/>
  <c r="BO129" i="8"/>
  <c r="BO88" i="8"/>
  <c r="BO112" i="8"/>
  <c r="BO131" i="8"/>
  <c r="CA131" i="8" s="1"/>
  <c r="BO110" i="8"/>
  <c r="BO118" i="8"/>
  <c r="BO128" i="8"/>
  <c r="BO77" i="8"/>
  <c r="BO124" i="8"/>
  <c r="BO133" i="8"/>
  <c r="CA133" i="8" s="1"/>
  <c r="BD64" i="8"/>
  <c r="FV64" i="8" s="1"/>
  <c r="BP5" i="8"/>
  <c r="BD65" i="8"/>
  <c r="FV65" i="8" s="1"/>
  <c r="BD63" i="8"/>
  <c r="FV63" i="8" s="1"/>
  <c r="CD89" i="6" l="1"/>
  <c r="FX89" i="6"/>
  <c r="BI27" i="6"/>
  <c r="FC27" i="6"/>
  <c r="CC104" i="6"/>
  <c r="FW104" i="6"/>
  <c r="GH96" i="6"/>
  <c r="CN96" i="6"/>
  <c r="BI43" i="6"/>
  <c r="FC43" i="6"/>
  <c r="BI23" i="6"/>
  <c r="FC23" i="6"/>
  <c r="CD121" i="6"/>
  <c r="FX121" i="6"/>
  <c r="CD123" i="6"/>
  <c r="FX123" i="6"/>
  <c r="CD120" i="6"/>
  <c r="FX120" i="6"/>
  <c r="CD105" i="6"/>
  <c r="FX105" i="6"/>
  <c r="CC66" i="6"/>
  <c r="FW66" i="6"/>
  <c r="CC106" i="6"/>
  <c r="FW106" i="6"/>
  <c r="GH70" i="6"/>
  <c r="CN70" i="6"/>
  <c r="CC90" i="6"/>
  <c r="FW90" i="6"/>
  <c r="GI17" i="6"/>
  <c r="CO17" i="6"/>
  <c r="DU87" i="6"/>
  <c r="EG87" i="6" s="1"/>
  <c r="HO87" i="6"/>
  <c r="GJ26" i="6"/>
  <c r="CP26" i="6"/>
  <c r="GU134" i="6"/>
  <c r="DA134" i="6"/>
  <c r="DK121" i="6"/>
  <c r="HE121" i="6"/>
  <c r="GH66" i="6"/>
  <c r="CN66" i="6"/>
  <c r="BH62" i="6"/>
  <c r="FB62" i="6"/>
  <c r="BI25" i="6"/>
  <c r="FC25" i="6"/>
  <c r="BI7" i="6"/>
  <c r="FC7" i="6"/>
  <c r="BI39" i="6"/>
  <c r="FC39" i="6"/>
  <c r="BI13" i="6"/>
  <c r="FC13" i="6"/>
  <c r="BI16" i="6"/>
  <c r="FC16" i="6"/>
  <c r="BI44" i="6"/>
  <c r="FC44" i="6"/>
  <c r="CO151" i="6"/>
  <c r="GI151" i="6"/>
  <c r="CD108" i="6"/>
  <c r="FX108" i="6"/>
  <c r="CD86" i="6"/>
  <c r="FX86" i="6"/>
  <c r="CD84" i="6"/>
  <c r="FX84" i="6"/>
  <c r="CD67" i="6"/>
  <c r="FX67" i="6"/>
  <c r="CD133" i="6"/>
  <c r="FX133" i="6"/>
  <c r="CD114" i="6"/>
  <c r="FX114" i="6"/>
  <c r="CC96" i="6"/>
  <c r="FW96" i="6"/>
  <c r="BG56" i="6"/>
  <c r="FA56" i="6"/>
  <c r="CC107" i="6"/>
  <c r="FW107" i="6"/>
  <c r="CC95" i="6"/>
  <c r="FW95" i="6"/>
  <c r="CC93" i="6"/>
  <c r="FW93" i="6"/>
  <c r="GS99" i="6"/>
  <c r="CY99" i="6"/>
  <c r="CZ127" i="6"/>
  <c r="GT127" i="6"/>
  <c r="GH59" i="6"/>
  <c r="CN59" i="6"/>
  <c r="GH69" i="6"/>
  <c r="CN69" i="6"/>
  <c r="BS12" i="6"/>
  <c r="FM12" i="6"/>
  <c r="BT31" i="6"/>
  <c r="FN31" i="6"/>
  <c r="EG108" i="6"/>
  <c r="IA108" i="6"/>
  <c r="DJ116" i="6"/>
  <c r="HD116" i="6"/>
  <c r="GS95" i="6"/>
  <c r="CY95" i="6"/>
  <c r="GT111" i="6"/>
  <c r="CZ111" i="6"/>
  <c r="GS88" i="6"/>
  <c r="CY88" i="6"/>
  <c r="GS80" i="6"/>
  <c r="CY80" i="6"/>
  <c r="DK74" i="6"/>
  <c r="HE74" i="6"/>
  <c r="GI16" i="6"/>
  <c r="CO16" i="6"/>
  <c r="DA42" i="6"/>
  <c r="DM42" i="6" s="1"/>
  <c r="DY42" i="6" s="1"/>
  <c r="EK42" i="6" s="1"/>
  <c r="GU42" i="6"/>
  <c r="GU28" i="6"/>
  <c r="DA28" i="6"/>
  <c r="DM28" i="6" s="1"/>
  <c r="DY28" i="6" s="1"/>
  <c r="EK28" i="6" s="1"/>
  <c r="CZ15" i="6"/>
  <c r="DL15" i="6" s="1"/>
  <c r="DX15" i="6" s="1"/>
  <c r="EJ15" i="6" s="1"/>
  <c r="GT15" i="6"/>
  <c r="GT61" i="6"/>
  <c r="CZ61" i="6"/>
  <c r="DL61" i="6" s="1"/>
  <c r="DX61" i="6" s="1"/>
  <c r="EJ61" i="6" s="1"/>
  <c r="GT117" i="6"/>
  <c r="CZ117" i="6"/>
  <c r="DJ88" i="6"/>
  <c r="HD88" i="6"/>
  <c r="DU73" i="6"/>
  <c r="EG73" i="6" s="1"/>
  <c r="HO73" i="6"/>
  <c r="CE26" i="6"/>
  <c r="FY26" i="6"/>
  <c r="EG152" i="6"/>
  <c r="IA152" i="6"/>
  <c r="GT122" i="6"/>
  <c r="CZ122" i="6"/>
  <c r="DK84" i="6"/>
  <c r="HE84" i="6"/>
  <c r="EG110" i="6"/>
  <c r="IA110" i="6"/>
  <c r="GJ13" i="6"/>
  <c r="CP13" i="6"/>
  <c r="CY77" i="6"/>
  <c r="GS77" i="6"/>
  <c r="GH75" i="6"/>
  <c r="CN75" i="6"/>
  <c r="BS52" i="6"/>
  <c r="FM52" i="6"/>
  <c r="BT36" i="6"/>
  <c r="FN36" i="6"/>
  <c r="GH115" i="6"/>
  <c r="CN115" i="6"/>
  <c r="GT83" i="6"/>
  <c r="CZ83" i="6"/>
  <c r="GT126" i="6"/>
  <c r="CZ126" i="6"/>
  <c r="CZ12" i="6"/>
  <c r="DL12" i="6" s="1"/>
  <c r="DX12" i="6" s="1"/>
  <c r="EJ12" i="6" s="1"/>
  <c r="GT12" i="6"/>
  <c r="EH127" i="6"/>
  <c r="IB127" i="6"/>
  <c r="BR59" i="6"/>
  <c r="FL59" i="6"/>
  <c r="GH91" i="6"/>
  <c r="CN91" i="6"/>
  <c r="GI86" i="6"/>
  <c r="CO86" i="6"/>
  <c r="BT34" i="6"/>
  <c r="FN34" i="6"/>
  <c r="CE39" i="6"/>
  <c r="FY39" i="6"/>
  <c r="DU95" i="6"/>
  <c r="EG95" i="6" s="1"/>
  <c r="HO95" i="6"/>
  <c r="GS56" i="6"/>
  <c r="CY56" i="6"/>
  <c r="DK56" i="6" s="1"/>
  <c r="DW56" i="6" s="1"/>
  <c r="EI56" i="6" s="1"/>
  <c r="DJ66" i="6"/>
  <c r="HD66" i="6"/>
  <c r="CZ123" i="6"/>
  <c r="GT123" i="6"/>
  <c r="GH92" i="6"/>
  <c r="CN92" i="6"/>
  <c r="BS53" i="6"/>
  <c r="FM53" i="6"/>
  <c r="GI118" i="6"/>
  <c r="CO118" i="6"/>
  <c r="CE34" i="6"/>
  <c r="FY34" i="6"/>
  <c r="DK111" i="6"/>
  <c r="HE111" i="6"/>
  <c r="BT45" i="6"/>
  <c r="FN45" i="6"/>
  <c r="BI28" i="6"/>
  <c r="FC28" i="6"/>
  <c r="CD119" i="6"/>
  <c r="FX119" i="6"/>
  <c r="BG55" i="6"/>
  <c r="FA55" i="6"/>
  <c r="GI98" i="6"/>
  <c r="CO98" i="6"/>
  <c r="CD64" i="6"/>
  <c r="FX64" i="6"/>
  <c r="BI45" i="6"/>
  <c r="FC45" i="6"/>
  <c r="CD72" i="6"/>
  <c r="FX72" i="6"/>
  <c r="CC115" i="6"/>
  <c r="FW115" i="6"/>
  <c r="DA23" i="6"/>
  <c r="DM23" i="6" s="1"/>
  <c r="DY23" i="6" s="1"/>
  <c r="EK23" i="6" s="1"/>
  <c r="GU23" i="6"/>
  <c r="DA35" i="6"/>
  <c r="DM35" i="6" s="1"/>
  <c r="DY35" i="6" s="1"/>
  <c r="EK35" i="6" s="1"/>
  <c r="GU35" i="6"/>
  <c r="BT11" i="6"/>
  <c r="FN11" i="6"/>
  <c r="GS101" i="6"/>
  <c r="CY101" i="6"/>
  <c r="CE18" i="6"/>
  <c r="FY18" i="6"/>
  <c r="GT119" i="6"/>
  <c r="CZ119" i="6"/>
  <c r="DA132" i="6"/>
  <c r="GU132" i="6"/>
  <c r="CZ121" i="6"/>
  <c r="GT121" i="6"/>
  <c r="GJ9" i="6"/>
  <c r="CP9" i="6"/>
  <c r="CY54" i="6"/>
  <c r="DK54" i="6" s="1"/>
  <c r="DW54" i="6" s="1"/>
  <c r="EI54" i="6" s="1"/>
  <c r="GS54" i="6"/>
  <c r="GT124" i="6"/>
  <c r="CZ124" i="6"/>
  <c r="DK125" i="6"/>
  <c r="HE125" i="6"/>
  <c r="CE20" i="6"/>
  <c r="FY20" i="6"/>
  <c r="DK127" i="6"/>
  <c r="HE127" i="6"/>
  <c r="GU38" i="6"/>
  <c r="DA38" i="6"/>
  <c r="DM38" i="6" s="1"/>
  <c r="DY38" i="6" s="1"/>
  <c r="EK38" i="6" s="1"/>
  <c r="DK103" i="6"/>
  <c r="HE103" i="6"/>
  <c r="GT16" i="6"/>
  <c r="CZ16" i="6"/>
  <c r="DL16" i="6" s="1"/>
  <c r="DX16" i="6" s="1"/>
  <c r="EJ16" i="6" s="1"/>
  <c r="EG101" i="6"/>
  <c r="IA101" i="6"/>
  <c r="CY115" i="6"/>
  <c r="GS115" i="6"/>
  <c r="DJ79" i="6"/>
  <c r="HD79" i="6"/>
  <c r="GH55" i="6"/>
  <c r="CN55" i="6"/>
  <c r="DU77" i="6"/>
  <c r="EG77" i="6" s="1"/>
  <c r="HO77" i="6"/>
  <c r="GS82" i="6"/>
  <c r="CY82" i="6"/>
  <c r="CZ6" i="6"/>
  <c r="DL6" i="6" s="1"/>
  <c r="DX6" i="6" s="1"/>
  <c r="EJ6" i="6" s="1"/>
  <c r="GT6" i="6"/>
  <c r="DJ67" i="6"/>
  <c r="HD67" i="6"/>
  <c r="GT86" i="6"/>
  <c r="CZ86" i="6"/>
  <c r="DJ68" i="6"/>
  <c r="HD68" i="6"/>
  <c r="DJ74" i="6"/>
  <c r="HD74" i="6"/>
  <c r="CZ114" i="6"/>
  <c r="GT114" i="6"/>
  <c r="GH107" i="6"/>
  <c r="CN107" i="6"/>
  <c r="GI128" i="6"/>
  <c r="CO128" i="6"/>
  <c r="BT27" i="6"/>
  <c r="FN27" i="6"/>
  <c r="CC51" i="6"/>
  <c r="FW51" i="6"/>
  <c r="GI74" i="6"/>
  <c r="CO74" i="6"/>
  <c r="GU14" i="6"/>
  <c r="DA14" i="6"/>
  <c r="DM14" i="6" s="1"/>
  <c r="DY14" i="6" s="1"/>
  <c r="EK14" i="6" s="1"/>
  <c r="GS78" i="6"/>
  <c r="CY78" i="6"/>
  <c r="GT67" i="6"/>
  <c r="CZ67" i="6"/>
  <c r="DA6" i="6"/>
  <c r="DM6" i="6" s="1"/>
  <c r="DY6" i="6" s="1"/>
  <c r="EK6" i="6" s="1"/>
  <c r="GU6" i="6"/>
  <c r="CZ13" i="6"/>
  <c r="DL13" i="6" s="1"/>
  <c r="DX13" i="6" s="1"/>
  <c r="EJ13" i="6" s="1"/>
  <c r="GT13" i="6"/>
  <c r="GS97" i="6"/>
  <c r="CY97" i="6"/>
  <c r="CE32" i="6"/>
  <c r="FY32" i="6"/>
  <c r="DV153" i="6"/>
  <c r="HP153" i="6"/>
  <c r="GH88" i="6"/>
  <c r="CN88" i="6"/>
  <c r="BS61" i="6"/>
  <c r="FM61" i="6"/>
  <c r="GI12" i="6"/>
  <c r="CO12" i="6"/>
  <c r="CE35" i="6"/>
  <c r="FY35" i="6"/>
  <c r="CC54" i="6"/>
  <c r="FW54" i="6"/>
  <c r="GJ62" i="6"/>
  <c r="CP62" i="6"/>
  <c r="DJ108" i="6"/>
  <c r="HD108" i="6"/>
  <c r="DA37" i="6"/>
  <c r="DM37" i="6" s="1"/>
  <c r="DY37" i="6" s="1"/>
  <c r="EK37" i="6" s="1"/>
  <c r="GU37" i="6"/>
  <c r="CY102" i="6"/>
  <c r="GS102" i="6"/>
  <c r="CC70" i="6"/>
  <c r="FW70" i="6"/>
  <c r="GI123" i="6"/>
  <c r="CO123" i="6"/>
  <c r="DK118" i="6"/>
  <c r="HE118" i="6"/>
  <c r="HD93" i="6"/>
  <c r="DJ93" i="6"/>
  <c r="GJ42" i="6"/>
  <c r="CP42" i="6"/>
  <c r="BI35" i="6"/>
  <c r="FC35" i="6"/>
  <c r="CD110" i="6"/>
  <c r="FX110" i="6"/>
  <c r="CC80" i="6"/>
  <c r="FW80" i="6"/>
  <c r="CE41" i="6"/>
  <c r="FY41" i="6"/>
  <c r="GJ23" i="6"/>
  <c r="CP23" i="6"/>
  <c r="DU86" i="6"/>
  <c r="EG86" i="6" s="1"/>
  <c r="HO86" i="6"/>
  <c r="GH90" i="6"/>
  <c r="CN90" i="6"/>
  <c r="BT19" i="6"/>
  <c r="FN19" i="6"/>
  <c r="GJ33" i="6"/>
  <c r="CP33" i="6"/>
  <c r="GJ19" i="6"/>
  <c r="CP19" i="6"/>
  <c r="GJ32" i="6"/>
  <c r="CP32" i="6"/>
  <c r="DU70" i="6"/>
  <c r="EG70" i="6" s="1"/>
  <c r="HO70" i="6"/>
  <c r="CE14" i="6"/>
  <c r="FY14" i="6"/>
  <c r="DU98" i="6"/>
  <c r="EG98" i="6" s="1"/>
  <c r="HO98" i="6"/>
  <c r="DA131" i="6"/>
  <c r="GU131" i="6"/>
  <c r="DA11" i="6"/>
  <c r="DM11" i="6" s="1"/>
  <c r="DY11" i="6" s="1"/>
  <c r="EK11" i="6" s="1"/>
  <c r="GU11" i="6"/>
  <c r="GU18" i="6"/>
  <c r="DA18" i="6"/>
  <c r="DM18" i="6" s="1"/>
  <c r="DY18" i="6" s="1"/>
  <c r="EK18" i="6" s="1"/>
  <c r="DJ109" i="6"/>
  <c r="HD109" i="6"/>
  <c r="GT52" i="6"/>
  <c r="CZ52" i="6"/>
  <c r="DL52" i="6" s="1"/>
  <c r="DX52" i="6" s="1"/>
  <c r="EJ52" i="6" s="1"/>
  <c r="BH61" i="6"/>
  <c r="FB61" i="6"/>
  <c r="GJ137" i="6"/>
  <c r="CP137" i="6"/>
  <c r="CD74" i="6"/>
  <c r="FX74" i="6"/>
  <c r="CC97" i="6"/>
  <c r="FW97" i="6"/>
  <c r="BG51" i="6"/>
  <c r="FA51" i="6"/>
  <c r="DJ77" i="6"/>
  <c r="HD77" i="6"/>
  <c r="DK154" i="6"/>
  <c r="HE154" i="6"/>
  <c r="BH53" i="6"/>
  <c r="FB53" i="6"/>
  <c r="BI37" i="6"/>
  <c r="FC37" i="6"/>
  <c r="BI11" i="6"/>
  <c r="FC11" i="6"/>
  <c r="CD82" i="6"/>
  <c r="FX82" i="6"/>
  <c r="CD69" i="6"/>
  <c r="FX69" i="6"/>
  <c r="CD129" i="6"/>
  <c r="FX129" i="6"/>
  <c r="CD126" i="6"/>
  <c r="FX126" i="6"/>
  <c r="CD127" i="6"/>
  <c r="FX127" i="6"/>
  <c r="BS64" i="6"/>
  <c r="FM64" i="6"/>
  <c r="CC87" i="6"/>
  <c r="FW87" i="6"/>
  <c r="CC99" i="6"/>
  <c r="FW99" i="6"/>
  <c r="BG57" i="6"/>
  <c r="FA57" i="6"/>
  <c r="CC102" i="6"/>
  <c r="FW102" i="6"/>
  <c r="CC79" i="6"/>
  <c r="FW79" i="6"/>
  <c r="CE23" i="6"/>
  <c r="FY23" i="6"/>
  <c r="GJ20" i="6"/>
  <c r="CP20" i="6"/>
  <c r="CE22" i="6"/>
  <c r="FY22" i="6"/>
  <c r="GJ16" i="6"/>
  <c r="CP16" i="6"/>
  <c r="DK114" i="6"/>
  <c r="HE114" i="6"/>
  <c r="DK119" i="6"/>
  <c r="HE119" i="6"/>
  <c r="GS112" i="6"/>
  <c r="CY112" i="6"/>
  <c r="DJ73" i="6"/>
  <c r="HD73" i="6"/>
  <c r="GT108" i="6"/>
  <c r="CZ108" i="6"/>
  <c r="CC59" i="6"/>
  <c r="FW59" i="6"/>
  <c r="CE19" i="6"/>
  <c r="FY19" i="6"/>
  <c r="DJ99" i="6"/>
  <c r="HD99" i="6"/>
  <c r="GH101" i="6"/>
  <c r="CN101" i="6"/>
  <c r="CZ153" i="6"/>
  <c r="GT153" i="6"/>
  <c r="BT41" i="6"/>
  <c r="FN41" i="6"/>
  <c r="GI85" i="6"/>
  <c r="CO85" i="6"/>
  <c r="BT32" i="6"/>
  <c r="FN32" i="6"/>
  <c r="DJ87" i="6"/>
  <c r="HD87" i="6"/>
  <c r="EG151" i="6"/>
  <c r="IA151" i="6"/>
  <c r="GJ18" i="6"/>
  <c r="CP18" i="6"/>
  <c r="DJ112" i="6"/>
  <c r="HD112" i="6"/>
  <c r="CZ120" i="6"/>
  <c r="GT120" i="6"/>
  <c r="GH112" i="6"/>
  <c r="CN112" i="6"/>
  <c r="CZ154" i="6"/>
  <c r="GT154" i="6"/>
  <c r="BT44" i="6"/>
  <c r="FN44" i="6"/>
  <c r="DJ72" i="6"/>
  <c r="HD72" i="6"/>
  <c r="BT29" i="6"/>
  <c r="FN29" i="6"/>
  <c r="DU91" i="6"/>
  <c r="EG91" i="6" s="1"/>
  <c r="HO91" i="6"/>
  <c r="DV113" i="6"/>
  <c r="EH113" i="6" s="1"/>
  <c r="HP113" i="6"/>
  <c r="CD53" i="6"/>
  <c r="FX53" i="6"/>
  <c r="DK120" i="6"/>
  <c r="HE120" i="6"/>
  <c r="DJ114" i="6"/>
  <c r="HD114" i="6"/>
  <c r="EG107" i="6"/>
  <c r="IA107" i="6"/>
  <c r="CY104" i="6"/>
  <c r="GS104" i="6"/>
  <c r="GS70" i="6"/>
  <c r="CY70" i="6"/>
  <c r="CY81" i="6"/>
  <c r="GS81" i="6"/>
  <c r="CE38" i="6"/>
  <c r="FY38" i="6"/>
  <c r="GH102" i="6"/>
  <c r="CN102" i="6"/>
  <c r="CZ152" i="6"/>
  <c r="GT152" i="6"/>
  <c r="GI105" i="6"/>
  <c r="CO105" i="6"/>
  <c r="BT43" i="6"/>
  <c r="FN43" i="6"/>
  <c r="GI67" i="6"/>
  <c r="CO67" i="6"/>
  <c r="BS15" i="6"/>
  <c r="FM15" i="6"/>
  <c r="CE11" i="6"/>
  <c r="FY11" i="6"/>
  <c r="DJ69" i="6"/>
  <c r="HD69" i="6"/>
  <c r="DU92" i="6"/>
  <c r="EG92" i="6" s="1"/>
  <c r="HO92" i="6"/>
  <c r="GJ38" i="6"/>
  <c r="CP38" i="6"/>
  <c r="CE16" i="6"/>
  <c r="FY16" i="6"/>
  <c r="DU69" i="6"/>
  <c r="EG69" i="6" s="1"/>
  <c r="HO69" i="6"/>
  <c r="EH121" i="6"/>
  <c r="IB121" i="6"/>
  <c r="EG106" i="6"/>
  <c r="IA106" i="6"/>
  <c r="HD106" i="6"/>
  <c r="DJ106" i="6"/>
  <c r="GJ8" i="6"/>
  <c r="CP8" i="6"/>
  <c r="EG112" i="6"/>
  <c r="IA112" i="6"/>
  <c r="CY57" i="6"/>
  <c r="DK57" i="6" s="1"/>
  <c r="DW57" i="6" s="1"/>
  <c r="EI57" i="6" s="1"/>
  <c r="GS57" i="6"/>
  <c r="CY93" i="6"/>
  <c r="GS93" i="6"/>
  <c r="GJ27" i="6"/>
  <c r="CP27" i="6"/>
  <c r="DU79" i="6"/>
  <c r="EG79" i="6" s="1"/>
  <c r="HO79" i="6"/>
  <c r="DJ71" i="6"/>
  <c r="HD71" i="6"/>
  <c r="GU24" i="6"/>
  <c r="DA24" i="6"/>
  <c r="DM24" i="6" s="1"/>
  <c r="DY24" i="6" s="1"/>
  <c r="EK24" i="6" s="1"/>
  <c r="DA36" i="6"/>
  <c r="DM36" i="6" s="1"/>
  <c r="DY36" i="6" s="1"/>
  <c r="EK36" i="6" s="1"/>
  <c r="GU36" i="6"/>
  <c r="CD77" i="6"/>
  <c r="FX77" i="6"/>
  <c r="BR63" i="6"/>
  <c r="FL63" i="6"/>
  <c r="BS62" i="6"/>
  <c r="FM62" i="6"/>
  <c r="CD65" i="6"/>
  <c r="FX65" i="6"/>
  <c r="GJ34" i="6"/>
  <c r="CP34" i="6"/>
  <c r="BT30" i="6"/>
  <c r="FN30" i="6"/>
  <c r="GI77" i="6"/>
  <c r="CO77" i="6"/>
  <c r="CZ64" i="6"/>
  <c r="GT64" i="6"/>
  <c r="BR54" i="6"/>
  <c r="FL54" i="6"/>
  <c r="GI64" i="6"/>
  <c r="CO64" i="6"/>
  <c r="BI6" i="6"/>
  <c r="FC6" i="6"/>
  <c r="CD132" i="6"/>
  <c r="FX132" i="6"/>
  <c r="BG54" i="6"/>
  <c r="FA54" i="6"/>
  <c r="CC75" i="6"/>
  <c r="FW75" i="6"/>
  <c r="CY96" i="6"/>
  <c r="GS96" i="6"/>
  <c r="GH73" i="6"/>
  <c r="CN73" i="6"/>
  <c r="GH99" i="6"/>
  <c r="CN99" i="6"/>
  <c r="GI84" i="6"/>
  <c r="CO84" i="6"/>
  <c r="GJ24" i="6"/>
  <c r="CP24" i="6"/>
  <c r="CC63" i="6"/>
  <c r="FW63" i="6"/>
  <c r="GJ29" i="6"/>
  <c r="CP29" i="6"/>
  <c r="GU22" i="6"/>
  <c r="DA22" i="6"/>
  <c r="DM22" i="6" s="1"/>
  <c r="DY22" i="6" s="1"/>
  <c r="EK22" i="6" s="1"/>
  <c r="BI30" i="6"/>
  <c r="FC30" i="6"/>
  <c r="BI36" i="6"/>
  <c r="FC36" i="6"/>
  <c r="BI10" i="6"/>
  <c r="FC10" i="6"/>
  <c r="CD81" i="6"/>
  <c r="FX81" i="6"/>
  <c r="BH56" i="6"/>
  <c r="FB56" i="6"/>
  <c r="BI34" i="6"/>
  <c r="FC34" i="6"/>
  <c r="BI18" i="6"/>
  <c r="FC18" i="6"/>
  <c r="BI46" i="6"/>
  <c r="FC46" i="6"/>
  <c r="BI14" i="6"/>
  <c r="FC14" i="6"/>
  <c r="BI8" i="6"/>
  <c r="FC8" i="6"/>
  <c r="CD134" i="6"/>
  <c r="FX134" i="6"/>
  <c r="CD85" i="6"/>
  <c r="FX85" i="6"/>
  <c r="CD124" i="6"/>
  <c r="FX124" i="6"/>
  <c r="CD125" i="6"/>
  <c r="FX125" i="6"/>
  <c r="CD116" i="6"/>
  <c r="FX116" i="6"/>
  <c r="BG63" i="6"/>
  <c r="BH15" i="6"/>
  <c r="FB15" i="6"/>
  <c r="CC100" i="6"/>
  <c r="FW100" i="6"/>
  <c r="CC94" i="6"/>
  <c r="FW94" i="6"/>
  <c r="CC112" i="6"/>
  <c r="FW112" i="6"/>
  <c r="CC71" i="6"/>
  <c r="FW71" i="6"/>
  <c r="DA40" i="6"/>
  <c r="DM40" i="6" s="1"/>
  <c r="DY40" i="6" s="1"/>
  <c r="EK40" i="6" s="1"/>
  <c r="GU40" i="6"/>
  <c r="EG105" i="6"/>
  <c r="IA105" i="6"/>
  <c r="GT65" i="6"/>
  <c r="CZ65" i="6"/>
  <c r="CY75" i="6"/>
  <c r="GS75" i="6"/>
  <c r="EH122" i="6"/>
  <c r="IB122" i="6"/>
  <c r="BR57" i="6"/>
  <c r="FL57" i="6"/>
  <c r="BS58" i="6"/>
  <c r="FM58" i="6"/>
  <c r="GI124" i="6"/>
  <c r="CO124" i="6"/>
  <c r="BT22" i="6"/>
  <c r="FN22" i="6"/>
  <c r="GH63" i="6"/>
  <c r="CN63" i="6"/>
  <c r="GI121" i="6"/>
  <c r="CO121" i="6"/>
  <c r="GJ11" i="6"/>
  <c r="CP11" i="6"/>
  <c r="DU76" i="6"/>
  <c r="EG76" i="6" s="1"/>
  <c r="HO76" i="6"/>
  <c r="IA109" i="6"/>
  <c r="EG109" i="6"/>
  <c r="HD102" i="6"/>
  <c r="DJ102" i="6"/>
  <c r="HE85" i="6"/>
  <c r="DK85" i="6"/>
  <c r="CZ129" i="6"/>
  <c r="GT129" i="6"/>
  <c r="EH126" i="6"/>
  <c r="IB126" i="6"/>
  <c r="GS66" i="6"/>
  <c r="CY66" i="6"/>
  <c r="DW129" i="6"/>
  <c r="HQ129" i="6"/>
  <c r="EH124" i="6"/>
  <c r="IB124" i="6"/>
  <c r="EH120" i="6"/>
  <c r="IB120" i="6"/>
  <c r="DA34" i="6"/>
  <c r="DM34" i="6" s="1"/>
  <c r="DY34" i="6" s="1"/>
  <c r="EK34" i="6" s="1"/>
  <c r="GU34" i="6"/>
  <c r="DU81" i="6"/>
  <c r="EG81" i="6" s="1"/>
  <c r="HO81" i="6"/>
  <c r="DJ101" i="6"/>
  <c r="HD101" i="6"/>
  <c r="CZ118" i="6"/>
  <c r="GT118" i="6"/>
  <c r="DA7" i="6"/>
  <c r="DM7" i="6" s="1"/>
  <c r="DY7" i="6" s="1"/>
  <c r="EK7" i="6" s="1"/>
  <c r="GU7" i="6"/>
  <c r="CY94" i="6"/>
  <c r="GS94" i="6"/>
  <c r="DV154" i="6"/>
  <c r="HP154" i="6"/>
  <c r="GS100" i="6"/>
  <c r="CY100" i="6"/>
  <c r="CZ76" i="6"/>
  <c r="GT76" i="6"/>
  <c r="GU39" i="6"/>
  <c r="DA39" i="6"/>
  <c r="DM39" i="6" s="1"/>
  <c r="DY39" i="6" s="1"/>
  <c r="EK39" i="6" s="1"/>
  <c r="DU96" i="6"/>
  <c r="EG96" i="6" s="1"/>
  <c r="HO96" i="6"/>
  <c r="HP83" i="6"/>
  <c r="DV83" i="6"/>
  <c r="EH83" i="6" s="1"/>
  <c r="GH109" i="6"/>
  <c r="CN109" i="6"/>
  <c r="GI114" i="6"/>
  <c r="CO114" i="6"/>
  <c r="BT37" i="6"/>
  <c r="FN37" i="6"/>
  <c r="HP103" i="6"/>
  <c r="DV103" i="6"/>
  <c r="EH103" i="6" s="1"/>
  <c r="DU82" i="6"/>
  <c r="EG82" i="6" s="1"/>
  <c r="HO82" i="6"/>
  <c r="BT26" i="6"/>
  <c r="FN26" i="6"/>
  <c r="CY92" i="6"/>
  <c r="GS92" i="6"/>
  <c r="DA10" i="6"/>
  <c r="DM10" i="6" s="1"/>
  <c r="DY10" i="6" s="1"/>
  <c r="EK10" i="6" s="1"/>
  <c r="GU10" i="6"/>
  <c r="CD58" i="6"/>
  <c r="FX58" i="6"/>
  <c r="GH100" i="6"/>
  <c r="CN100" i="6"/>
  <c r="GI76" i="6"/>
  <c r="CO76" i="6"/>
  <c r="BT38" i="6"/>
  <c r="FN38" i="6"/>
  <c r="DU80" i="6"/>
  <c r="EG80" i="6" s="1"/>
  <c r="HO80" i="6"/>
  <c r="GH57" i="6"/>
  <c r="CN57" i="6"/>
  <c r="CE43" i="6"/>
  <c r="FY43" i="6"/>
  <c r="EG116" i="6"/>
  <c r="IA116" i="6"/>
  <c r="GI58" i="6"/>
  <c r="CO58" i="6"/>
  <c r="GU26" i="6"/>
  <c r="DA26" i="6"/>
  <c r="DM26" i="6" s="1"/>
  <c r="DY26" i="6" s="1"/>
  <c r="EK26" i="6" s="1"/>
  <c r="GH78" i="6"/>
  <c r="CN78" i="6"/>
  <c r="GI119" i="6"/>
  <c r="CO119" i="6"/>
  <c r="BT46" i="6"/>
  <c r="FN46" i="6"/>
  <c r="GH95" i="6"/>
  <c r="CN95" i="6"/>
  <c r="BI42" i="6"/>
  <c r="FC42" i="6"/>
  <c r="CD128" i="6"/>
  <c r="FX128" i="6"/>
  <c r="BH12" i="6"/>
  <c r="FB12" i="6"/>
  <c r="DU90" i="6"/>
  <c r="EG90" i="6" s="1"/>
  <c r="HO90" i="6"/>
  <c r="DV151" i="6"/>
  <c r="HP151" i="6"/>
  <c r="GH54" i="6"/>
  <c r="CN54" i="6"/>
  <c r="GS52" i="6"/>
  <c r="CY52" i="6"/>
  <c r="DK52" i="6" s="1"/>
  <c r="DW52" i="6" s="1"/>
  <c r="EI52" i="6" s="1"/>
  <c r="CY106" i="6"/>
  <c r="GS106" i="6"/>
  <c r="CE37" i="6"/>
  <c r="FY37" i="6"/>
  <c r="GH94" i="6"/>
  <c r="CN94" i="6"/>
  <c r="GI82" i="6"/>
  <c r="CO82" i="6"/>
  <c r="BR60" i="6"/>
  <c r="FL60" i="6"/>
  <c r="CC57" i="6"/>
  <c r="FW57" i="6"/>
  <c r="CY55" i="6"/>
  <c r="DK55" i="6" s="1"/>
  <c r="DW55" i="6" s="1"/>
  <c r="EI55" i="6" s="1"/>
  <c r="GS55" i="6"/>
  <c r="GT128" i="6"/>
  <c r="CZ128" i="6"/>
  <c r="GJ14" i="6"/>
  <c r="CP14" i="6"/>
  <c r="GI72" i="6"/>
  <c r="CO72" i="6"/>
  <c r="BT24" i="6"/>
  <c r="FN24" i="6"/>
  <c r="GH50" i="6"/>
  <c r="CN50" i="6"/>
  <c r="CE31" i="6"/>
  <c r="FY31" i="6"/>
  <c r="CE40" i="6"/>
  <c r="FY40" i="6"/>
  <c r="DJ94" i="6"/>
  <c r="HD94" i="6"/>
  <c r="DJ76" i="6"/>
  <c r="HD76" i="6"/>
  <c r="DU93" i="6"/>
  <c r="EG93" i="6" s="1"/>
  <c r="HO93" i="6"/>
  <c r="GI53" i="6"/>
  <c r="CO53" i="6"/>
  <c r="BI31" i="6"/>
  <c r="FC31" i="6"/>
  <c r="BI48" i="6"/>
  <c r="FC48" i="6"/>
  <c r="CD83" i="6"/>
  <c r="FX83" i="6"/>
  <c r="CY71" i="6"/>
  <c r="GS71" i="6"/>
  <c r="GI9" i="6"/>
  <c r="CO9" i="6"/>
  <c r="BH50" i="6"/>
  <c r="FB50" i="6"/>
  <c r="BI19" i="6"/>
  <c r="FC19" i="6"/>
  <c r="BI40" i="6"/>
  <c r="FC40" i="6"/>
  <c r="BI26" i="6"/>
  <c r="FC26" i="6"/>
  <c r="BI24" i="6"/>
  <c r="FC24" i="6"/>
  <c r="BI21" i="6"/>
  <c r="FC21" i="6"/>
  <c r="GI152" i="6"/>
  <c r="CO152" i="6"/>
  <c r="CD131" i="6"/>
  <c r="FX131" i="6"/>
  <c r="CD111" i="6"/>
  <c r="FX111" i="6"/>
  <c r="CD118" i="6"/>
  <c r="FX118" i="6"/>
  <c r="CD130" i="6"/>
  <c r="FX130" i="6"/>
  <c r="CD98" i="6"/>
  <c r="FX98" i="6"/>
  <c r="BS65" i="6"/>
  <c r="FM65" i="6"/>
  <c r="CC91" i="6"/>
  <c r="FW91" i="6"/>
  <c r="CC109" i="6"/>
  <c r="FW109" i="6"/>
  <c r="CC101" i="6"/>
  <c r="FW101" i="6"/>
  <c r="CC88" i="6"/>
  <c r="FW88" i="6"/>
  <c r="CC81" i="6"/>
  <c r="FW81" i="6"/>
  <c r="CE7" i="6"/>
  <c r="FY7" i="6"/>
  <c r="HD95" i="6"/>
  <c r="DJ95" i="6"/>
  <c r="DU66" i="6"/>
  <c r="EG66" i="6" s="1"/>
  <c r="HO66" i="6"/>
  <c r="CE46" i="6"/>
  <c r="FY46" i="6"/>
  <c r="IB119" i="6"/>
  <c r="EH119" i="6"/>
  <c r="GT10" i="6"/>
  <c r="CZ10" i="6"/>
  <c r="DL10" i="6" s="1"/>
  <c r="DX10" i="6" s="1"/>
  <c r="EJ10" i="6" s="1"/>
  <c r="DK64" i="6"/>
  <c r="DW64" i="6" s="1"/>
  <c r="EI64" i="6" s="1"/>
  <c r="HE64" i="6"/>
  <c r="CE29" i="6"/>
  <c r="FY29" i="6"/>
  <c r="DJ115" i="6"/>
  <c r="HD115" i="6"/>
  <c r="HD82" i="6"/>
  <c r="DJ82" i="6"/>
  <c r="GU30" i="6"/>
  <c r="DA30" i="6"/>
  <c r="DM30" i="6" s="1"/>
  <c r="DY30" i="6" s="1"/>
  <c r="EK30" i="6" s="1"/>
  <c r="HD80" i="6"/>
  <c r="DJ80" i="6"/>
  <c r="GS107" i="6"/>
  <c r="CY107" i="6"/>
  <c r="GH71" i="6"/>
  <c r="CN71" i="6"/>
  <c r="GH68" i="6"/>
  <c r="CN68" i="6"/>
  <c r="GI83" i="6"/>
  <c r="CO83" i="6"/>
  <c r="GI108" i="6"/>
  <c r="CO108" i="6"/>
  <c r="BT10" i="6"/>
  <c r="FN10" i="6"/>
  <c r="BT8" i="6"/>
  <c r="FN8" i="6"/>
  <c r="BT42" i="6"/>
  <c r="FN42" i="6"/>
  <c r="DJ91" i="6"/>
  <c r="HD91" i="6"/>
  <c r="GH80" i="6"/>
  <c r="CN80" i="6"/>
  <c r="DJ70" i="6"/>
  <c r="HD70" i="6"/>
  <c r="GJ37" i="6"/>
  <c r="CP37" i="6"/>
  <c r="GS68" i="6"/>
  <c r="CY68" i="6"/>
  <c r="DJ104" i="6"/>
  <c r="HD104" i="6"/>
  <c r="GH106" i="6"/>
  <c r="CN106" i="6"/>
  <c r="GI117" i="6"/>
  <c r="CO117" i="6"/>
  <c r="BT23" i="6"/>
  <c r="FN23" i="6"/>
  <c r="DU88" i="6"/>
  <c r="EG88" i="6" s="1"/>
  <c r="HO88" i="6"/>
  <c r="GJ28" i="6"/>
  <c r="CP28" i="6"/>
  <c r="DW128" i="6"/>
  <c r="HQ128" i="6"/>
  <c r="DL130" i="6"/>
  <c r="HF130" i="6"/>
  <c r="CE24" i="6"/>
  <c r="FY24" i="6"/>
  <c r="DU97" i="6"/>
  <c r="EG97" i="6" s="1"/>
  <c r="HO97" i="6"/>
  <c r="CE27" i="6"/>
  <c r="FY27" i="6"/>
  <c r="IA104" i="6"/>
  <c r="EG104" i="6"/>
  <c r="GS76" i="6"/>
  <c r="CY76" i="6"/>
  <c r="CY90" i="6"/>
  <c r="GS90" i="6"/>
  <c r="CZ11" i="6"/>
  <c r="DL11" i="6" s="1"/>
  <c r="DX11" i="6" s="1"/>
  <c r="EJ11" i="6" s="1"/>
  <c r="GT11" i="6"/>
  <c r="DW65" i="6"/>
  <c r="EI65" i="6" s="1"/>
  <c r="HQ65" i="6"/>
  <c r="GH93" i="6"/>
  <c r="CN93" i="6"/>
  <c r="GI122" i="6"/>
  <c r="CO122" i="6"/>
  <c r="GI130" i="6"/>
  <c r="CO130" i="6"/>
  <c r="BT28" i="6"/>
  <c r="FN28" i="6"/>
  <c r="GI125" i="6"/>
  <c r="CO125" i="6"/>
  <c r="GI113" i="6"/>
  <c r="CO113" i="6"/>
  <c r="GI116" i="6"/>
  <c r="CO116" i="6"/>
  <c r="DK117" i="6"/>
  <c r="HE117" i="6"/>
  <c r="GJ40" i="6"/>
  <c r="CP40" i="6"/>
  <c r="GJ39" i="6"/>
  <c r="CP39" i="6"/>
  <c r="GH110" i="6"/>
  <c r="CN110" i="6"/>
  <c r="CY63" i="6"/>
  <c r="GS63" i="6"/>
  <c r="CD17" i="6"/>
  <c r="FX17" i="6"/>
  <c r="DU74" i="6"/>
  <c r="EG74" i="6" s="1"/>
  <c r="HO74" i="6"/>
  <c r="DJ96" i="6"/>
  <c r="HD96" i="6"/>
  <c r="GS91" i="6"/>
  <c r="CY91" i="6"/>
  <c r="GU32" i="6"/>
  <c r="DA32" i="6"/>
  <c r="DM32" i="6" s="1"/>
  <c r="DY32" i="6" s="1"/>
  <c r="EK32" i="6" s="1"/>
  <c r="DU75" i="6"/>
  <c r="EG75" i="6" s="1"/>
  <c r="HO75" i="6"/>
  <c r="DK152" i="6"/>
  <c r="HE152" i="6"/>
  <c r="CC60" i="6"/>
  <c r="FW60" i="6"/>
  <c r="IA114" i="6"/>
  <c r="EG114" i="6"/>
  <c r="CD15" i="6"/>
  <c r="FX15" i="6"/>
  <c r="GJ6" i="6"/>
  <c r="CP6" i="6"/>
  <c r="DK151" i="6"/>
  <c r="HE151" i="6"/>
  <c r="GH74" i="6"/>
  <c r="CN74" i="6"/>
  <c r="CY116" i="6"/>
  <c r="GS116" i="6"/>
  <c r="CZ7" i="6"/>
  <c r="DL7" i="6" s="1"/>
  <c r="DX7" i="6" s="1"/>
  <c r="EJ7" i="6" s="1"/>
  <c r="GT7" i="6"/>
  <c r="CD50" i="6"/>
  <c r="FX50" i="6"/>
  <c r="CE45" i="6"/>
  <c r="FY45" i="6"/>
  <c r="DU72" i="6"/>
  <c r="EG72" i="6" s="1"/>
  <c r="HO72" i="6"/>
  <c r="DA135" i="6"/>
  <c r="GU135" i="6"/>
  <c r="GT51" i="6"/>
  <c r="CZ51" i="6"/>
  <c r="DL51" i="6" s="1"/>
  <c r="DX51" i="6" s="1"/>
  <c r="EJ51" i="6" s="1"/>
  <c r="DJ75" i="6"/>
  <c r="HD75" i="6"/>
  <c r="BI9" i="6"/>
  <c r="FC9" i="6"/>
  <c r="GI8" i="6"/>
  <c r="CO8" i="6"/>
  <c r="CC89" i="6"/>
  <c r="FW89" i="6"/>
  <c r="DJ100" i="6"/>
  <c r="HD100" i="6"/>
  <c r="DK83" i="6"/>
  <c r="HE83" i="6"/>
  <c r="DJ110" i="6"/>
  <c r="HD110" i="6"/>
  <c r="DU68" i="6"/>
  <c r="EG68" i="6" s="1"/>
  <c r="HO68" i="6"/>
  <c r="EG115" i="6"/>
  <c r="IA115" i="6"/>
  <c r="GJ30" i="6"/>
  <c r="CP30" i="6"/>
  <c r="DK113" i="6"/>
  <c r="HE113" i="6"/>
  <c r="BT9" i="6"/>
  <c r="FN9" i="6"/>
  <c r="CE44" i="6"/>
  <c r="FY44" i="6"/>
  <c r="GI110" i="6"/>
  <c r="CO110" i="6"/>
  <c r="GT85" i="6"/>
  <c r="CZ85" i="6"/>
  <c r="BT18" i="6"/>
  <c r="FN18" i="6"/>
  <c r="CC56" i="6"/>
  <c r="FW56" i="6"/>
  <c r="GJ22" i="6"/>
  <c r="CP22" i="6"/>
  <c r="HD97" i="6"/>
  <c r="DJ97" i="6"/>
  <c r="GJ35" i="6"/>
  <c r="CP35" i="6"/>
  <c r="BI22" i="6"/>
  <c r="FC22" i="6"/>
  <c r="CD122" i="6"/>
  <c r="FX122" i="6"/>
  <c r="GI69" i="6"/>
  <c r="CO69" i="6"/>
  <c r="CY69" i="6"/>
  <c r="GS69" i="6"/>
  <c r="GI50" i="6"/>
  <c r="CO50" i="6"/>
  <c r="BH58" i="6"/>
  <c r="FB58" i="6"/>
  <c r="BI29" i="6"/>
  <c r="FC29" i="6"/>
  <c r="BI41" i="6"/>
  <c r="FC41" i="6"/>
  <c r="BI20" i="6"/>
  <c r="FC20" i="6"/>
  <c r="BI47" i="6"/>
  <c r="FC47" i="6"/>
  <c r="BI38" i="6"/>
  <c r="FC38" i="6"/>
  <c r="CO154" i="6"/>
  <c r="GI154" i="6"/>
  <c r="CD93" i="6"/>
  <c r="FX93" i="6"/>
  <c r="CD113" i="6"/>
  <c r="FX113" i="6"/>
  <c r="CD71" i="6"/>
  <c r="FX71" i="6"/>
  <c r="CD135" i="6"/>
  <c r="FX135" i="6"/>
  <c r="CD117" i="6"/>
  <c r="FX117" i="6"/>
  <c r="CD76" i="6"/>
  <c r="FX76" i="6"/>
  <c r="CC78" i="6"/>
  <c r="FW78" i="6"/>
  <c r="BR68" i="6"/>
  <c r="BS68" i="6" s="1"/>
  <c r="FW68" i="6"/>
  <c r="CC92" i="6"/>
  <c r="FW92" i="6"/>
  <c r="BG60" i="6"/>
  <c r="FA60" i="6"/>
  <c r="BG59" i="6"/>
  <c r="FA59" i="6"/>
  <c r="CZ82" i="6"/>
  <c r="GT82" i="6"/>
  <c r="CY51" i="6"/>
  <c r="DK51" i="6" s="1"/>
  <c r="DW51" i="6" s="1"/>
  <c r="EI51" i="6" s="1"/>
  <c r="GS51" i="6"/>
  <c r="CY53" i="6"/>
  <c r="DK53" i="6" s="1"/>
  <c r="DW53" i="6" s="1"/>
  <c r="EI53" i="6" s="1"/>
  <c r="GS53" i="6"/>
  <c r="CY110" i="6"/>
  <c r="GS110" i="6"/>
  <c r="GT103" i="6"/>
  <c r="CZ103" i="6"/>
  <c r="GU33" i="6"/>
  <c r="DA33" i="6"/>
  <c r="DM33" i="6" s="1"/>
  <c r="DY33" i="6" s="1"/>
  <c r="EK33" i="6" s="1"/>
  <c r="GH97" i="6"/>
  <c r="CN97" i="6"/>
  <c r="CZ151" i="6"/>
  <c r="GT151" i="6"/>
  <c r="GI129" i="6"/>
  <c r="CO129" i="6"/>
  <c r="BT6" i="6"/>
  <c r="FN6" i="6"/>
  <c r="DU84" i="6"/>
  <c r="EG84" i="6" s="1"/>
  <c r="HO84" i="6"/>
  <c r="IB125" i="6"/>
  <c r="EH125" i="6"/>
  <c r="GI15" i="6"/>
  <c r="CO15" i="6"/>
  <c r="CE13" i="6"/>
  <c r="FY13" i="6"/>
  <c r="GJ25" i="6"/>
  <c r="CP25" i="6"/>
  <c r="CZ84" i="6"/>
  <c r="GT84" i="6"/>
  <c r="DJ105" i="6"/>
  <c r="HD105" i="6"/>
  <c r="CY86" i="6"/>
  <c r="GS86" i="6"/>
  <c r="CY98" i="6"/>
  <c r="GS98" i="6"/>
  <c r="GJ31" i="6"/>
  <c r="CP31" i="6"/>
  <c r="DA13" i="6"/>
  <c r="DM13" i="6" s="1"/>
  <c r="DY13" i="6" s="1"/>
  <c r="EK13" i="6" s="1"/>
  <c r="GU13" i="6"/>
  <c r="DJ98" i="6"/>
  <c r="HD98" i="6"/>
  <c r="DA29" i="6"/>
  <c r="DM29" i="6" s="1"/>
  <c r="DY29" i="6" s="1"/>
  <c r="EK29" i="6" s="1"/>
  <c r="GU29" i="6"/>
  <c r="DJ81" i="6"/>
  <c r="HD81" i="6"/>
  <c r="GI52" i="6"/>
  <c r="CO52" i="6"/>
  <c r="GU133" i="6"/>
  <c r="DA133" i="6"/>
  <c r="DA27" i="6"/>
  <c r="DM27" i="6" s="1"/>
  <c r="DY27" i="6" s="1"/>
  <c r="EK27" i="6" s="1"/>
  <c r="GU27" i="6"/>
  <c r="DJ86" i="6"/>
  <c r="HD86" i="6"/>
  <c r="DA31" i="6"/>
  <c r="DM31" i="6" s="1"/>
  <c r="DY31" i="6" s="1"/>
  <c r="EK31" i="6" s="1"/>
  <c r="GU31" i="6"/>
  <c r="CZ125" i="6"/>
  <c r="GT125" i="6"/>
  <c r="EH118" i="6"/>
  <c r="IB118" i="6"/>
  <c r="HO99" i="6"/>
  <c r="DU99" i="6"/>
  <c r="EG99" i="6" s="1"/>
  <c r="DA21" i="6"/>
  <c r="DM21" i="6" s="1"/>
  <c r="DY21" i="6" s="1"/>
  <c r="EK21" i="6" s="1"/>
  <c r="GU21" i="6"/>
  <c r="GU20" i="6"/>
  <c r="DA20" i="6"/>
  <c r="DM20" i="6" s="1"/>
  <c r="DY20" i="6" s="1"/>
  <c r="EK20" i="6" s="1"/>
  <c r="GT113" i="6"/>
  <c r="CZ113" i="6"/>
  <c r="CY87" i="6"/>
  <c r="GS87" i="6"/>
  <c r="DA19" i="6"/>
  <c r="DM19" i="6" s="1"/>
  <c r="DY19" i="6" s="1"/>
  <c r="EK19" i="6" s="1"/>
  <c r="GU19" i="6"/>
  <c r="GS105" i="6"/>
  <c r="CY105" i="6"/>
  <c r="GH116" i="6"/>
  <c r="CN116" i="6"/>
  <c r="GI120" i="6"/>
  <c r="CO120" i="6"/>
  <c r="DV85" i="6"/>
  <c r="EH85" i="6" s="1"/>
  <c r="HP85" i="6"/>
  <c r="GS89" i="6"/>
  <c r="CY89" i="6"/>
  <c r="IB123" i="6"/>
  <c r="EH123" i="6"/>
  <c r="GH87" i="6"/>
  <c r="CN87" i="6"/>
  <c r="GI126" i="6"/>
  <c r="CO126" i="6"/>
  <c r="BT13" i="6"/>
  <c r="FN13" i="6"/>
  <c r="GH56" i="6"/>
  <c r="CN56" i="6"/>
  <c r="CD12" i="6"/>
  <c r="FX12" i="6"/>
  <c r="DJ84" i="6"/>
  <c r="HD84" i="6"/>
  <c r="DA25" i="6"/>
  <c r="DM25" i="6" s="1"/>
  <c r="DY25" i="6" s="1"/>
  <c r="EK25" i="6" s="1"/>
  <c r="GU25" i="6"/>
  <c r="HE124" i="6"/>
  <c r="DK124" i="6"/>
  <c r="DK126" i="6"/>
  <c r="HE126" i="6"/>
  <c r="DJ107" i="6"/>
  <c r="HD107" i="6"/>
  <c r="GT98" i="6"/>
  <c r="CZ98" i="6"/>
  <c r="GH89" i="6"/>
  <c r="CN89" i="6"/>
  <c r="GH104" i="6"/>
  <c r="CN104" i="6"/>
  <c r="CE42" i="6"/>
  <c r="FY42" i="6"/>
  <c r="GI103" i="6"/>
  <c r="CO103" i="6"/>
  <c r="BH52" i="6"/>
  <c r="FB52" i="6"/>
  <c r="CD103" i="6"/>
  <c r="FX103" i="6"/>
  <c r="GI61" i="6"/>
  <c r="CO61" i="6"/>
  <c r="BI33" i="6"/>
  <c r="FC33" i="6"/>
  <c r="BI32" i="6"/>
  <c r="FC32" i="6"/>
  <c r="CO153" i="6"/>
  <c r="GI153" i="6"/>
  <c r="CD70" i="6"/>
  <c r="FX70" i="6"/>
  <c r="GJ136" i="6"/>
  <c r="CP136" i="6"/>
  <c r="BH17" i="6"/>
  <c r="FB17" i="6"/>
  <c r="CC73" i="6"/>
  <c r="FW73" i="6"/>
  <c r="DK67" i="6"/>
  <c r="HE67" i="6"/>
  <c r="CE10" i="6"/>
  <c r="FY10" i="6"/>
  <c r="GT77" i="6"/>
  <c r="CZ77" i="6"/>
  <c r="CY108" i="6"/>
  <c r="GS108" i="6"/>
  <c r="CY79" i="6"/>
  <c r="GS79" i="6"/>
  <c r="CZ72" i="6"/>
  <c r="GT72" i="6"/>
  <c r="DJ92" i="6"/>
  <c r="HD92" i="6"/>
  <c r="DU89" i="6"/>
  <c r="EG89" i="6" s="1"/>
  <c r="HO89" i="6"/>
  <c r="DV152" i="6"/>
  <c r="HP152" i="6"/>
  <c r="CD61" i="6"/>
  <c r="FX61" i="6"/>
  <c r="GS60" i="6"/>
  <c r="CY60" i="6"/>
  <c r="DK60" i="6" s="1"/>
  <c r="DW60" i="6" s="1"/>
  <c r="EI60" i="6" s="1"/>
  <c r="DU67" i="6"/>
  <c r="EG67" i="6" s="1"/>
  <c r="HO67" i="6"/>
  <c r="GH79" i="6"/>
  <c r="CN79" i="6"/>
  <c r="GI127" i="6"/>
  <c r="CO127" i="6"/>
  <c r="BT39" i="6"/>
  <c r="FN39" i="6"/>
  <c r="BT7" i="6"/>
  <c r="FN7" i="6"/>
  <c r="BT25" i="6"/>
  <c r="FN25" i="6"/>
  <c r="BT20" i="6"/>
  <c r="FN20" i="6"/>
  <c r="DK122" i="6"/>
  <c r="HE122" i="6"/>
  <c r="BT21" i="6"/>
  <c r="FN21" i="6"/>
  <c r="DA41" i="6"/>
  <c r="DM41" i="6" s="1"/>
  <c r="DY41" i="6" s="1"/>
  <c r="EK41" i="6" s="1"/>
  <c r="GU41" i="6"/>
  <c r="DK153" i="6"/>
  <c r="HE153" i="6"/>
  <c r="GH53" i="6"/>
  <c r="CN53" i="6"/>
  <c r="CY73" i="6"/>
  <c r="GS73" i="6"/>
  <c r="GH81" i="6"/>
  <c r="CN81" i="6"/>
  <c r="BR55" i="6"/>
  <c r="FL55" i="6"/>
  <c r="BT33" i="6"/>
  <c r="FN33" i="6"/>
  <c r="HD89" i="6"/>
  <c r="DJ89" i="6"/>
  <c r="BS17" i="6"/>
  <c r="FM17" i="6"/>
  <c r="GJ21" i="6"/>
  <c r="CP21" i="6"/>
  <c r="CE28" i="6"/>
  <c r="FY28" i="6"/>
  <c r="DJ90" i="6"/>
  <c r="HD90" i="6"/>
  <c r="GJ41" i="6"/>
  <c r="CP41" i="6"/>
  <c r="CZ17" i="6"/>
  <c r="DL17" i="6" s="1"/>
  <c r="DX17" i="6" s="1"/>
  <c r="EJ17" i="6" s="1"/>
  <c r="GT17" i="6"/>
  <c r="DJ78" i="6"/>
  <c r="HD78" i="6"/>
  <c r="DU94" i="6"/>
  <c r="EG94" i="6" s="1"/>
  <c r="HO94" i="6"/>
  <c r="BR56" i="6"/>
  <c r="FL56" i="6"/>
  <c r="GI111" i="6"/>
  <c r="CO111" i="6"/>
  <c r="BT16" i="6"/>
  <c r="FN16" i="6"/>
  <c r="BT35" i="6"/>
  <c r="FN35" i="6"/>
  <c r="BT14" i="6"/>
  <c r="FN14" i="6"/>
  <c r="BT40" i="6"/>
  <c r="FN40" i="6"/>
  <c r="HO71" i="6"/>
  <c r="DU71" i="6"/>
  <c r="EG71" i="6" s="1"/>
  <c r="IA100" i="6"/>
  <c r="EG100" i="6"/>
  <c r="CE33" i="6"/>
  <c r="FY33" i="6"/>
  <c r="CZ58" i="6"/>
  <c r="DL58" i="6" s="1"/>
  <c r="DX58" i="6" s="1"/>
  <c r="EJ58" i="6" s="1"/>
  <c r="GT58" i="6"/>
  <c r="CE25" i="6"/>
  <c r="FY25" i="6"/>
  <c r="DU78" i="6"/>
  <c r="EG78" i="6" s="1"/>
  <c r="HO78" i="6"/>
  <c r="CY59" i="6"/>
  <c r="DK59" i="6" s="1"/>
  <c r="DW59" i="6" s="1"/>
  <c r="EI59" i="6" s="1"/>
  <c r="GS59" i="6"/>
  <c r="GS109" i="6"/>
  <c r="CY109" i="6"/>
  <c r="DK72" i="6"/>
  <c r="HE72" i="6"/>
  <c r="DV117" i="6"/>
  <c r="EH117" i="6" s="1"/>
  <c r="HP117" i="6"/>
  <c r="GJ36" i="6"/>
  <c r="CP36" i="6"/>
  <c r="CE21" i="6"/>
  <c r="FY21" i="6"/>
  <c r="GH60" i="6"/>
  <c r="CN60" i="6"/>
  <c r="EG102" i="6"/>
  <c r="IA102" i="6"/>
  <c r="DV111" i="6"/>
  <c r="EH111" i="6" s="1"/>
  <c r="HP111" i="6"/>
  <c r="GI65" i="6"/>
  <c r="CO65" i="6"/>
  <c r="EG153" i="6"/>
  <c r="IA153" i="6"/>
  <c r="DK123" i="6"/>
  <c r="HE123" i="6"/>
  <c r="DJ63" i="6"/>
  <c r="DV63" i="6" s="1"/>
  <c r="EH63" i="6" s="1"/>
  <c r="HD63" i="6"/>
  <c r="CC55" i="6"/>
  <c r="FW55" i="6"/>
  <c r="CE30" i="6"/>
  <c r="FY30" i="6"/>
  <c r="CE36" i="6"/>
  <c r="FY36" i="6"/>
  <c r="GT105" i="6"/>
  <c r="CZ105" i="6"/>
  <c r="CA129" i="8"/>
  <c r="GG129" i="8"/>
  <c r="CA94" i="8"/>
  <c r="GG94" i="8"/>
  <c r="CA68" i="8"/>
  <c r="GG68" i="8"/>
  <c r="CA79" i="8"/>
  <c r="GG79" i="8"/>
  <c r="CA121" i="8"/>
  <c r="GG121" i="8"/>
  <c r="CA128" i="8"/>
  <c r="GG128" i="8"/>
  <c r="CA89" i="8"/>
  <c r="GG89" i="8"/>
  <c r="CA117" i="8"/>
  <c r="GG117" i="8"/>
  <c r="CA92" i="8"/>
  <c r="GG92" i="8"/>
  <c r="CA116" i="8"/>
  <c r="GG116" i="8"/>
  <c r="CA70" i="8"/>
  <c r="GG70" i="8"/>
  <c r="CA76" i="8"/>
  <c r="GG76" i="8"/>
  <c r="CA83" i="8"/>
  <c r="GG83" i="8"/>
  <c r="CA126" i="8"/>
  <c r="GG126" i="8"/>
  <c r="CA153" i="8"/>
  <c r="GS153" i="8" s="1"/>
  <c r="GR153" i="8"/>
  <c r="CA88" i="8"/>
  <c r="GG88" i="8"/>
  <c r="CA106" i="8"/>
  <c r="GG106" i="8"/>
  <c r="CA105" i="8"/>
  <c r="GG105" i="8"/>
  <c r="CA118" i="8"/>
  <c r="GG118" i="8"/>
  <c r="CA113" i="8"/>
  <c r="GG113" i="8"/>
  <c r="CA109" i="8"/>
  <c r="GG109" i="8"/>
  <c r="CA84" i="8"/>
  <c r="GG84" i="8"/>
  <c r="CA123" i="8"/>
  <c r="GG123" i="8"/>
  <c r="CA151" i="8"/>
  <c r="GS151" i="8" s="1"/>
  <c r="GR151" i="8"/>
  <c r="CA110" i="8"/>
  <c r="GG110" i="8"/>
  <c r="CA122" i="8"/>
  <c r="GG122" i="8"/>
  <c r="CA107" i="8"/>
  <c r="GG107" i="8"/>
  <c r="CA114" i="8"/>
  <c r="GG114" i="8"/>
  <c r="CA100" i="8"/>
  <c r="GG100" i="8"/>
  <c r="CA75" i="8"/>
  <c r="GG75" i="8"/>
  <c r="CA73" i="8"/>
  <c r="GG73" i="8"/>
  <c r="CA95" i="8"/>
  <c r="GG95" i="8"/>
  <c r="CM132" i="8"/>
  <c r="GS132" i="8"/>
  <c r="CA102" i="8"/>
  <c r="GG102" i="8"/>
  <c r="CA87" i="8"/>
  <c r="GG87" i="8"/>
  <c r="CA124" i="8"/>
  <c r="GG124" i="8"/>
  <c r="CA77" i="8"/>
  <c r="GG77" i="8"/>
  <c r="CA125" i="8"/>
  <c r="GG125" i="8"/>
  <c r="CA108" i="8"/>
  <c r="GG108" i="8"/>
  <c r="CA86" i="8"/>
  <c r="GG86" i="8"/>
  <c r="CA71" i="8"/>
  <c r="GG71" i="8"/>
  <c r="CM131" i="8"/>
  <c r="GS131" i="8"/>
  <c r="CA119" i="8"/>
  <c r="GG119" i="8"/>
  <c r="CA93" i="8"/>
  <c r="GG93" i="8"/>
  <c r="CA99" i="8"/>
  <c r="GG99" i="8"/>
  <c r="CA82" i="8"/>
  <c r="GG82" i="8"/>
  <c r="CA97" i="8"/>
  <c r="GG97" i="8"/>
  <c r="CA112" i="8"/>
  <c r="GG112" i="8"/>
  <c r="CM135" i="8"/>
  <c r="GS135" i="8"/>
  <c r="CA90" i="8"/>
  <c r="GG90" i="8"/>
  <c r="CA101" i="8"/>
  <c r="GG101" i="8"/>
  <c r="CA81" i="8"/>
  <c r="GG81" i="8"/>
  <c r="CA78" i="8"/>
  <c r="GG78" i="8"/>
  <c r="CA69" i="8"/>
  <c r="GG69" i="8"/>
  <c r="CM134" i="8"/>
  <c r="GS134" i="8"/>
  <c r="CA130" i="8"/>
  <c r="GG130" i="8"/>
  <c r="CM133" i="8"/>
  <c r="GS133" i="8"/>
  <c r="CA127" i="8"/>
  <c r="GG127" i="8"/>
  <c r="CA80" i="8"/>
  <c r="GG80" i="8"/>
  <c r="CA91" i="8"/>
  <c r="GG91" i="8"/>
  <c r="CA111" i="8"/>
  <c r="GG111" i="8"/>
  <c r="CA67" i="8"/>
  <c r="GG67" i="8"/>
  <c r="CA66" i="8"/>
  <c r="GG66" i="8"/>
  <c r="CA96" i="8"/>
  <c r="GG96" i="8"/>
  <c r="CA154" i="8"/>
  <c r="GS154" i="8" s="1"/>
  <c r="GR154" i="8"/>
  <c r="CA115" i="8"/>
  <c r="GG115" i="8"/>
  <c r="CA85" i="8"/>
  <c r="GG85" i="8"/>
  <c r="CA104" i="8"/>
  <c r="GG104" i="8"/>
  <c r="CA103" i="8"/>
  <c r="GG103" i="8"/>
  <c r="CA74" i="8"/>
  <c r="GG74" i="8"/>
  <c r="CA72" i="8"/>
  <c r="GG72" i="8"/>
  <c r="CA120" i="8"/>
  <c r="GG120" i="8"/>
  <c r="CA152" i="8"/>
  <c r="GS152" i="8" s="1"/>
  <c r="GR152" i="8"/>
  <c r="CA98" i="8"/>
  <c r="GG98" i="8"/>
  <c r="BR92" i="6"/>
  <c r="BR79" i="6"/>
  <c r="BR90" i="6"/>
  <c r="BS90" i="6" s="1"/>
  <c r="AV55" i="6"/>
  <c r="AV59" i="6"/>
  <c r="BR115" i="6"/>
  <c r="BR73" i="6"/>
  <c r="AV57" i="6"/>
  <c r="AW57" i="6" s="1"/>
  <c r="BR109" i="6"/>
  <c r="AV60" i="6"/>
  <c r="BR112" i="6"/>
  <c r="BR100" i="6"/>
  <c r="BR88" i="6"/>
  <c r="BR102" i="6"/>
  <c r="BR101" i="6"/>
  <c r="CC68" i="6"/>
  <c r="BR78" i="6"/>
  <c r="BR95" i="6"/>
  <c r="BR96" i="6"/>
  <c r="BR107" i="6"/>
  <c r="AK17" i="6"/>
  <c r="AW17" i="6" s="1"/>
  <c r="AK15" i="6"/>
  <c r="AW15" i="6" s="1"/>
  <c r="BR80" i="6"/>
  <c r="BR94" i="6"/>
  <c r="BR75" i="6"/>
  <c r="CD75" i="6" s="1"/>
  <c r="BR66" i="6"/>
  <c r="AV51" i="6"/>
  <c r="BR99" i="6"/>
  <c r="AV54" i="6"/>
  <c r="BR106" i="6"/>
  <c r="AK12" i="6"/>
  <c r="AW12" i="6" s="1"/>
  <c r="BR97" i="6"/>
  <c r="BR104" i="6"/>
  <c r="BR91" i="6"/>
  <c r="BR87" i="6"/>
  <c r="AB74" i="6"/>
  <c r="AC74" i="6" s="1"/>
  <c r="AD74" i="6" s="1"/>
  <c r="AE74" i="6" s="1"/>
  <c r="AF74" i="6" s="1"/>
  <c r="AG74" i="6" s="1"/>
  <c r="AH74" i="6" s="1"/>
  <c r="AI74" i="6" s="1"/>
  <c r="AJ74" i="6" s="1"/>
  <c r="AK74" i="6" s="1"/>
  <c r="AL74" i="6" s="1"/>
  <c r="AM74" i="6" s="1"/>
  <c r="AB52" i="6"/>
  <c r="AC52" i="6" s="1"/>
  <c r="AD52" i="6" s="1"/>
  <c r="AE52" i="6" s="1"/>
  <c r="AF52" i="6" s="1"/>
  <c r="AG52" i="6" s="1"/>
  <c r="AH52" i="6" s="1"/>
  <c r="AI52" i="6" s="1"/>
  <c r="AJ52" i="6" s="1"/>
  <c r="AK52" i="6" s="1"/>
  <c r="AL52" i="6" s="1"/>
  <c r="AA27" i="6"/>
  <c r="AA100" i="6"/>
  <c r="AA67" i="6"/>
  <c r="AB53" i="6"/>
  <c r="AC53" i="6" s="1"/>
  <c r="AD53" i="6" s="1"/>
  <c r="AE53" i="6" s="1"/>
  <c r="AF53" i="6" s="1"/>
  <c r="AG53" i="6" s="1"/>
  <c r="AH53" i="6" s="1"/>
  <c r="AI53" i="6" s="1"/>
  <c r="AJ53" i="6" s="1"/>
  <c r="AK53" i="6" s="1"/>
  <c r="AL53" i="6" s="1"/>
  <c r="AM53" i="6" s="1"/>
  <c r="CD151" i="6"/>
  <c r="CP5" i="6"/>
  <c r="DB5" i="6" s="1"/>
  <c r="DN5" i="6" s="1"/>
  <c r="DZ5" i="6" s="1"/>
  <c r="EL5" i="6" s="1"/>
  <c r="CD152" i="6"/>
  <c r="CD153" i="6"/>
  <c r="CD154" i="6"/>
  <c r="AA55" i="6"/>
  <c r="AA37" i="6"/>
  <c r="AA115" i="6"/>
  <c r="AB81" i="6"/>
  <c r="AC81" i="6" s="1"/>
  <c r="AD81" i="6" s="1"/>
  <c r="AE81" i="6" s="1"/>
  <c r="AF81" i="6" s="1"/>
  <c r="AG81" i="6" s="1"/>
  <c r="AH81" i="6" s="1"/>
  <c r="AI81" i="6" s="1"/>
  <c r="AJ81" i="6" s="1"/>
  <c r="AK81" i="6" s="1"/>
  <c r="AL81" i="6" s="1"/>
  <c r="AM81" i="6" s="1"/>
  <c r="AA97" i="6"/>
  <c r="AA119" i="6"/>
  <c r="AA107" i="6"/>
  <c r="AB68" i="6"/>
  <c r="AC68" i="6" s="1"/>
  <c r="AD68" i="6" s="1"/>
  <c r="AE68" i="6" s="1"/>
  <c r="AF68" i="6" s="1"/>
  <c r="AG68" i="6" s="1"/>
  <c r="AH68" i="6" s="1"/>
  <c r="AI68" i="6" s="1"/>
  <c r="AJ68" i="6" s="1"/>
  <c r="AK68" i="6" s="1"/>
  <c r="AL68" i="6" s="1"/>
  <c r="AM68" i="6" s="1"/>
  <c r="AA60" i="6"/>
  <c r="AA106" i="6"/>
  <c r="AA90" i="6"/>
  <c r="AA11" i="6"/>
  <c r="AB76" i="6"/>
  <c r="AC76" i="6" s="1"/>
  <c r="AD76" i="6" s="1"/>
  <c r="AE76" i="6" s="1"/>
  <c r="AF76" i="6" s="1"/>
  <c r="AG76" i="6" s="1"/>
  <c r="AH76" i="6" s="1"/>
  <c r="AI76" i="6" s="1"/>
  <c r="AJ76" i="6" s="1"/>
  <c r="AK76" i="6" s="1"/>
  <c r="AL76" i="6" s="1"/>
  <c r="AM76" i="6" s="1"/>
  <c r="AB143" i="6"/>
  <c r="AC143" i="6" s="1"/>
  <c r="AD143" i="6" s="1"/>
  <c r="AE143" i="6" s="1"/>
  <c r="AF143" i="6" s="1"/>
  <c r="AG143" i="6" s="1"/>
  <c r="AH143" i="6" s="1"/>
  <c r="AI143" i="6" s="1"/>
  <c r="AJ143" i="6" s="1"/>
  <c r="AK143" i="6" s="1"/>
  <c r="AL143" i="6" s="1"/>
  <c r="AM143" i="6" s="1"/>
  <c r="AA134" i="6"/>
  <c r="AA128" i="6"/>
  <c r="AA46" i="6"/>
  <c r="AA21" i="6"/>
  <c r="AB20" i="6"/>
  <c r="AC20" i="6" s="1"/>
  <c r="BS119" i="6"/>
  <c r="BS105" i="6"/>
  <c r="CE5" i="6"/>
  <c r="BS127" i="6"/>
  <c r="BS74" i="6"/>
  <c r="BS71" i="6"/>
  <c r="BS82" i="6"/>
  <c r="BS114" i="6"/>
  <c r="BS128" i="6"/>
  <c r="BS95" i="6"/>
  <c r="BS133" i="6"/>
  <c r="BS116" i="6"/>
  <c r="BS122" i="6"/>
  <c r="BS136" i="6"/>
  <c r="BS76" i="6"/>
  <c r="BS93" i="6"/>
  <c r="BS124" i="6"/>
  <c r="BS138" i="6"/>
  <c r="CE138" i="6" s="1"/>
  <c r="BS72" i="6"/>
  <c r="BS83" i="6"/>
  <c r="BS126" i="6"/>
  <c r="BS67" i="6"/>
  <c r="BS111" i="6"/>
  <c r="BS140" i="6"/>
  <c r="CE140" i="6" s="1"/>
  <c r="BS132" i="6"/>
  <c r="BS84" i="6"/>
  <c r="BS98" i="6"/>
  <c r="BS117" i="6"/>
  <c r="BS120" i="6"/>
  <c r="BS137" i="6"/>
  <c r="BS141" i="6"/>
  <c r="CE141" i="6" s="1"/>
  <c r="BS135" i="6"/>
  <c r="BS130" i="6"/>
  <c r="BS89" i="6"/>
  <c r="BS79" i="6"/>
  <c r="BS86" i="6"/>
  <c r="BS113" i="6"/>
  <c r="BS85" i="6"/>
  <c r="BS69" i="6"/>
  <c r="BS139" i="6"/>
  <c r="CE139" i="6" s="1"/>
  <c r="BS121" i="6"/>
  <c r="BS77" i="6"/>
  <c r="BS118" i="6"/>
  <c r="BS131" i="6"/>
  <c r="BS123" i="6"/>
  <c r="BS125" i="6"/>
  <c r="BS134" i="6"/>
  <c r="BS103" i="6"/>
  <c r="BS108" i="6"/>
  <c r="BS70" i="6"/>
  <c r="BS81" i="6"/>
  <c r="BS129" i="6"/>
  <c r="BS110" i="6"/>
  <c r="AB89" i="6"/>
  <c r="AC89" i="6" s="1"/>
  <c r="AD89" i="6" s="1"/>
  <c r="AE89" i="6" s="1"/>
  <c r="AF89" i="6" s="1"/>
  <c r="AG89" i="6" s="1"/>
  <c r="AH89" i="6" s="1"/>
  <c r="AI89" i="6" s="1"/>
  <c r="AJ89" i="6" s="1"/>
  <c r="AK89" i="6" s="1"/>
  <c r="AL89" i="6" s="1"/>
  <c r="AM89" i="6" s="1"/>
  <c r="AA61" i="6"/>
  <c r="AA59" i="6"/>
  <c r="AB22" i="6"/>
  <c r="AC22" i="6" s="1"/>
  <c r="AA23" i="6"/>
  <c r="AB40" i="6"/>
  <c r="AC40" i="6" s="1"/>
  <c r="AD40" i="6" s="1"/>
  <c r="AE40" i="6" s="1"/>
  <c r="AF40" i="6" s="1"/>
  <c r="AA62" i="6"/>
  <c r="AA85" i="6"/>
  <c r="AB152" i="6"/>
  <c r="AC152" i="6" s="1"/>
  <c r="AD152" i="6" s="1"/>
  <c r="AE152" i="6" s="1"/>
  <c r="AF152" i="6" s="1"/>
  <c r="AG152" i="6" s="1"/>
  <c r="AH152" i="6" s="1"/>
  <c r="AI152" i="6" s="1"/>
  <c r="AJ152" i="6" s="1"/>
  <c r="AK152" i="6" s="1"/>
  <c r="AL152" i="6" s="1"/>
  <c r="AM152" i="6" s="1"/>
  <c r="AB45" i="6"/>
  <c r="AC45" i="6" s="1"/>
  <c r="AD45" i="6" s="1"/>
  <c r="AE45" i="6" s="1"/>
  <c r="AF45" i="6" s="1"/>
  <c r="AG45" i="6" s="1"/>
  <c r="AH45" i="6" s="1"/>
  <c r="AA88" i="6"/>
  <c r="AA148" i="6"/>
  <c r="AA113" i="6"/>
  <c r="AB28" i="6"/>
  <c r="AC28" i="6" s="1"/>
  <c r="AB65" i="6"/>
  <c r="AC65" i="6" s="1"/>
  <c r="AD65" i="6" s="1"/>
  <c r="AE65" i="6" s="1"/>
  <c r="AF65" i="6" s="1"/>
  <c r="AG65" i="6" s="1"/>
  <c r="AH65" i="6" s="1"/>
  <c r="AI65" i="6" s="1"/>
  <c r="AJ65" i="6" s="1"/>
  <c r="AK65" i="6" s="1"/>
  <c r="AL65" i="6" s="1"/>
  <c r="AM65" i="6" s="1"/>
  <c r="AB66" i="6"/>
  <c r="AC66" i="6" s="1"/>
  <c r="AD66" i="6" s="1"/>
  <c r="AE66" i="6" s="1"/>
  <c r="AF66" i="6" s="1"/>
  <c r="AG66" i="6" s="1"/>
  <c r="AH66" i="6" s="1"/>
  <c r="AI66" i="6" s="1"/>
  <c r="AJ66" i="6" s="1"/>
  <c r="AK66" i="6" s="1"/>
  <c r="AL66" i="6" s="1"/>
  <c r="AM66" i="6" s="1"/>
  <c r="AA99" i="6"/>
  <c r="AB149" i="6"/>
  <c r="AC149" i="6" s="1"/>
  <c r="AD149" i="6" s="1"/>
  <c r="AE149" i="6" s="1"/>
  <c r="AF149" i="6" s="1"/>
  <c r="AG149" i="6" s="1"/>
  <c r="AH149" i="6" s="1"/>
  <c r="AI149" i="6" s="1"/>
  <c r="AJ149" i="6" s="1"/>
  <c r="AK149" i="6" s="1"/>
  <c r="AL149" i="6" s="1"/>
  <c r="AM149" i="6" s="1"/>
  <c r="AA14" i="6"/>
  <c r="AA43" i="6"/>
  <c r="AA44" i="6"/>
  <c r="AA75" i="6"/>
  <c r="AL44" i="6"/>
  <c r="AL23" i="6"/>
  <c r="AX5" i="6"/>
  <c r="AL32" i="6"/>
  <c r="AL18" i="6"/>
  <c r="AL36" i="6"/>
  <c r="AL9" i="6"/>
  <c r="AL11" i="6"/>
  <c r="AL16" i="6"/>
  <c r="AL8" i="6"/>
  <c r="AL46" i="6"/>
  <c r="AL21" i="6"/>
  <c r="AL27" i="6"/>
  <c r="AL49" i="6"/>
  <c r="AL48" i="6"/>
  <c r="AL14" i="6"/>
  <c r="AL24" i="6"/>
  <c r="AL31" i="6"/>
  <c r="AL45" i="6"/>
  <c r="AL26" i="6"/>
  <c r="AL43" i="6"/>
  <c r="AL6" i="6"/>
  <c r="AL39" i="6"/>
  <c r="AL47" i="6"/>
  <c r="AL41" i="6"/>
  <c r="AL7" i="6"/>
  <c r="AL38" i="6"/>
  <c r="AL28" i="6"/>
  <c r="AL13" i="6"/>
  <c r="AL20" i="6"/>
  <c r="AL40" i="6"/>
  <c r="AL10" i="6"/>
  <c r="AL37" i="6"/>
  <c r="AL22" i="6"/>
  <c r="AL19" i="6"/>
  <c r="AL33" i="6"/>
  <c r="AL42" i="6"/>
  <c r="AL25" i="6"/>
  <c r="AL34" i="6"/>
  <c r="AL35" i="6"/>
  <c r="AL29" i="6"/>
  <c r="AL30" i="6"/>
  <c r="AA96" i="6"/>
  <c r="AB123" i="6"/>
  <c r="AC123" i="6" s="1"/>
  <c r="AD123" i="6" s="1"/>
  <c r="AE123" i="6" s="1"/>
  <c r="AF123" i="6" s="1"/>
  <c r="AG123" i="6" s="1"/>
  <c r="AH123" i="6" s="1"/>
  <c r="AI123" i="6" s="1"/>
  <c r="AJ123" i="6" s="1"/>
  <c r="AK123" i="6" s="1"/>
  <c r="AL123" i="6" s="1"/>
  <c r="AB116" i="6"/>
  <c r="AC116" i="6" s="1"/>
  <c r="AD116" i="6" s="1"/>
  <c r="AE116" i="6" s="1"/>
  <c r="AF116" i="6" s="1"/>
  <c r="AG116" i="6" s="1"/>
  <c r="AH116" i="6" s="1"/>
  <c r="AI116" i="6" s="1"/>
  <c r="AJ116" i="6" s="1"/>
  <c r="AK116" i="6" s="1"/>
  <c r="AL116" i="6" s="1"/>
  <c r="AM116" i="6" s="1"/>
  <c r="AA129" i="6"/>
  <c r="AB126" i="6"/>
  <c r="AC126" i="6" s="1"/>
  <c r="AD126" i="6" s="1"/>
  <c r="AE126" i="6" s="1"/>
  <c r="AF126" i="6" s="1"/>
  <c r="AG126" i="6" s="1"/>
  <c r="AH126" i="6" s="1"/>
  <c r="AI126" i="6" s="1"/>
  <c r="AJ126" i="6" s="1"/>
  <c r="AK126" i="6" s="1"/>
  <c r="AL126" i="6" s="1"/>
  <c r="AM126" i="6" s="1"/>
  <c r="AB112" i="6"/>
  <c r="AC112" i="6" s="1"/>
  <c r="AD112" i="6" s="1"/>
  <c r="AE112" i="6" s="1"/>
  <c r="AF112" i="6" s="1"/>
  <c r="AG112" i="6" s="1"/>
  <c r="AH112" i="6" s="1"/>
  <c r="AI112" i="6" s="1"/>
  <c r="AJ112" i="6" s="1"/>
  <c r="AK112" i="6" s="1"/>
  <c r="AL112" i="6" s="1"/>
  <c r="AM112" i="6" s="1"/>
  <c r="BS6" i="6"/>
  <c r="FY6" i="6" s="1"/>
  <c r="CD7" i="6"/>
  <c r="AA108" i="6"/>
  <c r="AA17" i="6"/>
  <c r="AA78" i="6"/>
  <c r="AA29" i="6"/>
  <c r="AA130" i="6"/>
  <c r="AA42" i="6"/>
  <c r="AA86" i="6"/>
  <c r="AA13" i="6"/>
  <c r="AA48" i="6"/>
  <c r="AB24" i="6"/>
  <c r="AC24" i="6" s="1"/>
  <c r="AB83" i="6"/>
  <c r="AC83" i="6" s="1"/>
  <c r="AD83" i="6" s="1"/>
  <c r="AE83" i="6" s="1"/>
  <c r="AF83" i="6" s="1"/>
  <c r="AG83" i="6" s="1"/>
  <c r="AH83" i="6" s="1"/>
  <c r="AI83" i="6" s="1"/>
  <c r="AJ83" i="6" s="1"/>
  <c r="AK83" i="6" s="1"/>
  <c r="AL83" i="6" s="1"/>
  <c r="AM83" i="6" s="1"/>
  <c r="AA120" i="6"/>
  <c r="AA127" i="6"/>
  <c r="AA141" i="6"/>
  <c r="AA36" i="6"/>
  <c r="AA71" i="6"/>
  <c r="AA26" i="6"/>
  <c r="AA91" i="6"/>
  <c r="BS50" i="6"/>
  <c r="FY50" i="6" s="1"/>
  <c r="AA132" i="6"/>
  <c r="AA104" i="6"/>
  <c r="AB16" i="6"/>
  <c r="AA70" i="6"/>
  <c r="AA95" i="6"/>
  <c r="AB94" i="6"/>
  <c r="AC94" i="6" s="1"/>
  <c r="AD94" i="6" s="1"/>
  <c r="AE94" i="6" s="1"/>
  <c r="AF94" i="6" s="1"/>
  <c r="AG94" i="6" s="1"/>
  <c r="AH94" i="6" s="1"/>
  <c r="AI94" i="6" s="1"/>
  <c r="AJ94" i="6" s="1"/>
  <c r="AK94" i="6" s="1"/>
  <c r="AL94" i="6" s="1"/>
  <c r="BI5" i="6"/>
  <c r="AW52" i="6"/>
  <c r="AW59" i="6"/>
  <c r="AW56" i="6"/>
  <c r="AW60" i="6"/>
  <c r="AW51" i="6"/>
  <c r="AW53" i="6"/>
  <c r="AW50" i="6"/>
  <c r="AW61" i="6"/>
  <c r="AW62" i="6"/>
  <c r="AW55" i="6"/>
  <c r="AW58" i="6"/>
  <c r="AB15" i="6"/>
  <c r="AB131" i="6"/>
  <c r="AC131" i="6" s="1"/>
  <c r="AD131" i="6" s="1"/>
  <c r="AE131" i="6" s="1"/>
  <c r="AF131" i="6" s="1"/>
  <c r="AG131" i="6" s="1"/>
  <c r="AH131" i="6" s="1"/>
  <c r="AI131" i="6" s="1"/>
  <c r="AJ131" i="6" s="1"/>
  <c r="AK131" i="6" s="1"/>
  <c r="AL131" i="6" s="1"/>
  <c r="AM131" i="6" s="1"/>
  <c r="AB87" i="6"/>
  <c r="AC87" i="6" s="1"/>
  <c r="AD87" i="6" s="1"/>
  <c r="AE87" i="6" s="1"/>
  <c r="AF87" i="6" s="1"/>
  <c r="AG87" i="6" s="1"/>
  <c r="AH87" i="6" s="1"/>
  <c r="AI87" i="6" s="1"/>
  <c r="AJ87" i="6" s="1"/>
  <c r="AK87" i="6" s="1"/>
  <c r="AL87" i="6" s="1"/>
  <c r="AM87" i="6" s="1"/>
  <c r="AB142" i="6"/>
  <c r="AC142" i="6" s="1"/>
  <c r="AD142" i="6" s="1"/>
  <c r="AE142" i="6" s="1"/>
  <c r="AF142" i="6" s="1"/>
  <c r="AG142" i="6" s="1"/>
  <c r="AH142" i="6" s="1"/>
  <c r="AI142" i="6" s="1"/>
  <c r="AJ142" i="6" s="1"/>
  <c r="AK142" i="6" s="1"/>
  <c r="AL142" i="6" s="1"/>
  <c r="AM142" i="6" s="1"/>
  <c r="AA102" i="6"/>
  <c r="AA136" i="6"/>
  <c r="AA146" i="6"/>
  <c r="AB111" i="6"/>
  <c r="AC111" i="6" s="1"/>
  <c r="AD111" i="6" s="1"/>
  <c r="AE111" i="6" s="1"/>
  <c r="AF111" i="6" s="1"/>
  <c r="AG111" i="6" s="1"/>
  <c r="AH111" i="6" s="1"/>
  <c r="AI111" i="6" s="1"/>
  <c r="AJ111" i="6" s="1"/>
  <c r="AK111" i="6" s="1"/>
  <c r="AL111" i="6" s="1"/>
  <c r="AM111" i="6" s="1"/>
  <c r="AB34" i="6"/>
  <c r="AC34" i="6" s="1"/>
  <c r="AD34" i="6" s="1"/>
  <c r="AE34" i="6" s="1"/>
  <c r="AA56" i="6"/>
  <c r="AA51" i="6"/>
  <c r="AB109" i="6"/>
  <c r="AC109" i="6" s="1"/>
  <c r="AD109" i="6" s="1"/>
  <c r="AE109" i="6" s="1"/>
  <c r="AF109" i="6" s="1"/>
  <c r="AG109" i="6" s="1"/>
  <c r="AH109" i="6" s="1"/>
  <c r="AI109" i="6" s="1"/>
  <c r="AJ109" i="6" s="1"/>
  <c r="AK109" i="6" s="1"/>
  <c r="AL109" i="6" s="1"/>
  <c r="AM109" i="6" s="1"/>
  <c r="AA144" i="6"/>
  <c r="AB138" i="6"/>
  <c r="AC138" i="6" s="1"/>
  <c r="AD138" i="6" s="1"/>
  <c r="AE138" i="6" s="1"/>
  <c r="AF138" i="6" s="1"/>
  <c r="AG138" i="6" s="1"/>
  <c r="AH138" i="6" s="1"/>
  <c r="AI138" i="6" s="1"/>
  <c r="AJ138" i="6" s="1"/>
  <c r="AK138" i="6" s="1"/>
  <c r="AL138" i="6" s="1"/>
  <c r="AM138" i="6" s="1"/>
  <c r="AA41" i="6"/>
  <c r="AA39" i="6"/>
  <c r="AA50" i="6"/>
  <c r="AB63" i="6"/>
  <c r="AC63" i="6" s="1"/>
  <c r="AD63" i="6" s="1"/>
  <c r="AE63" i="6" s="1"/>
  <c r="AF63" i="6" s="1"/>
  <c r="AG63" i="6" s="1"/>
  <c r="AH63" i="6" s="1"/>
  <c r="AI63" i="6" s="1"/>
  <c r="AJ63" i="6" s="1"/>
  <c r="AK63" i="6" s="1"/>
  <c r="AL63" i="6" s="1"/>
  <c r="AM63" i="6" s="1"/>
  <c r="AA114" i="6"/>
  <c r="BS8" i="6"/>
  <c r="FY8" i="6" s="1"/>
  <c r="CD51" i="6"/>
  <c r="AA49" i="6"/>
  <c r="AA58" i="6"/>
  <c r="AA110" i="6"/>
  <c r="AB69" i="6"/>
  <c r="AC69" i="6" s="1"/>
  <c r="AD69" i="6" s="1"/>
  <c r="AE69" i="6" s="1"/>
  <c r="AF69" i="6" s="1"/>
  <c r="AG69" i="6" s="1"/>
  <c r="AH69" i="6" s="1"/>
  <c r="AI69" i="6" s="1"/>
  <c r="AJ69" i="6" s="1"/>
  <c r="AK69" i="6" s="1"/>
  <c r="AL69" i="6" s="1"/>
  <c r="AM69" i="6" s="1"/>
  <c r="AB82" i="6"/>
  <c r="AC82" i="6" s="1"/>
  <c r="AD82" i="6" s="1"/>
  <c r="AE82" i="6" s="1"/>
  <c r="AF82" i="6" s="1"/>
  <c r="AG82" i="6" s="1"/>
  <c r="AH82" i="6" s="1"/>
  <c r="AI82" i="6" s="1"/>
  <c r="AJ82" i="6" s="1"/>
  <c r="AK82" i="6" s="1"/>
  <c r="AL82" i="6" s="1"/>
  <c r="AM82" i="6" s="1"/>
  <c r="AA98" i="6"/>
  <c r="BH63" i="6"/>
  <c r="BT5" i="6"/>
  <c r="BH64" i="6"/>
  <c r="BH65" i="6"/>
  <c r="CD10" i="6"/>
  <c r="AA125" i="6"/>
  <c r="AA35" i="6"/>
  <c r="AB121" i="6"/>
  <c r="AC121" i="6" s="1"/>
  <c r="AD121" i="6" s="1"/>
  <c r="AE121" i="6" s="1"/>
  <c r="AF121" i="6" s="1"/>
  <c r="AG121" i="6" s="1"/>
  <c r="AH121" i="6" s="1"/>
  <c r="AI121" i="6" s="1"/>
  <c r="AJ121" i="6" s="1"/>
  <c r="AK121" i="6" s="1"/>
  <c r="AL121" i="6" s="1"/>
  <c r="AA31" i="6"/>
  <c r="AB19" i="6"/>
  <c r="AC19" i="6" s="1"/>
  <c r="AA77" i="6"/>
  <c r="AB124" i="6"/>
  <c r="AC124" i="6" s="1"/>
  <c r="AD124" i="6" s="1"/>
  <c r="AE124" i="6" s="1"/>
  <c r="AF124" i="6" s="1"/>
  <c r="AG124" i="6" s="1"/>
  <c r="AH124" i="6" s="1"/>
  <c r="AI124" i="6" s="1"/>
  <c r="AJ124" i="6" s="1"/>
  <c r="AK124" i="6" s="1"/>
  <c r="AL124" i="6" s="1"/>
  <c r="AM124" i="6" s="1"/>
  <c r="AA150" i="6"/>
  <c r="AB80" i="6"/>
  <c r="AC80" i="6" s="1"/>
  <c r="AD80" i="6" s="1"/>
  <c r="AE80" i="6" s="1"/>
  <c r="AF80" i="6" s="1"/>
  <c r="AG80" i="6" s="1"/>
  <c r="AH80" i="6" s="1"/>
  <c r="AI80" i="6" s="1"/>
  <c r="AJ80" i="6" s="1"/>
  <c r="AK80" i="6" s="1"/>
  <c r="AL80" i="6" s="1"/>
  <c r="AA64" i="6"/>
  <c r="AA118" i="6"/>
  <c r="AA38" i="6"/>
  <c r="AB101" i="6"/>
  <c r="AC101" i="6" s="1"/>
  <c r="AD101" i="6" s="1"/>
  <c r="AE101" i="6" s="1"/>
  <c r="AF101" i="6" s="1"/>
  <c r="AG101" i="6" s="1"/>
  <c r="AH101" i="6" s="1"/>
  <c r="AI101" i="6" s="1"/>
  <c r="AJ101" i="6" s="1"/>
  <c r="AK101" i="6" s="1"/>
  <c r="AL101" i="6" s="1"/>
  <c r="AA140" i="6"/>
  <c r="AB147" i="6"/>
  <c r="AC147" i="6" s="1"/>
  <c r="AD147" i="6" s="1"/>
  <c r="AE147" i="6" s="1"/>
  <c r="AF147" i="6" s="1"/>
  <c r="AG147" i="6" s="1"/>
  <c r="AH147" i="6" s="1"/>
  <c r="AI147" i="6" s="1"/>
  <c r="AJ147" i="6" s="1"/>
  <c r="AK147" i="6" s="1"/>
  <c r="AL147" i="6" s="1"/>
  <c r="AM147" i="6" s="1"/>
  <c r="AA54" i="6"/>
  <c r="AA18" i="6"/>
  <c r="AB135" i="6"/>
  <c r="AC135" i="6" s="1"/>
  <c r="AD135" i="6" s="1"/>
  <c r="AE135" i="6" s="1"/>
  <c r="AF135" i="6" s="1"/>
  <c r="AG135" i="6" s="1"/>
  <c r="AH135" i="6" s="1"/>
  <c r="AI135" i="6" s="1"/>
  <c r="AJ135" i="6" s="1"/>
  <c r="AK135" i="6" s="1"/>
  <c r="AL135" i="6" s="1"/>
  <c r="AM135" i="6" s="1"/>
  <c r="AB72" i="6"/>
  <c r="AC72" i="6" s="1"/>
  <c r="AD72" i="6" s="1"/>
  <c r="AE72" i="6" s="1"/>
  <c r="AF72" i="6" s="1"/>
  <c r="AG72" i="6" s="1"/>
  <c r="AH72" i="6" s="1"/>
  <c r="AI72" i="6" s="1"/>
  <c r="AJ72" i="6" s="1"/>
  <c r="AK72" i="6" s="1"/>
  <c r="AL72" i="6" s="1"/>
  <c r="AA117" i="6"/>
  <c r="CD52" i="6"/>
  <c r="AA30" i="6"/>
  <c r="AA92" i="6"/>
  <c r="AA105" i="6"/>
  <c r="AA33" i="6"/>
  <c r="AA73" i="6"/>
  <c r="BS9" i="6"/>
  <c r="FY9" i="6" s="1"/>
  <c r="AA103" i="6"/>
  <c r="AA25" i="6"/>
  <c r="AA57" i="6"/>
  <c r="AA137" i="6"/>
  <c r="AB154" i="6"/>
  <c r="AC154" i="6" s="1"/>
  <c r="AD154" i="6" s="1"/>
  <c r="AE154" i="6" s="1"/>
  <c r="AF154" i="6" s="1"/>
  <c r="AG154" i="6" s="1"/>
  <c r="AH154" i="6" s="1"/>
  <c r="AI154" i="6" s="1"/>
  <c r="AJ154" i="6" s="1"/>
  <c r="AK154" i="6" s="1"/>
  <c r="AL154" i="6" s="1"/>
  <c r="AA153" i="6"/>
  <c r="AA145" i="6"/>
  <c r="AA139" i="6"/>
  <c r="AA84" i="6"/>
  <c r="AA79" i="6"/>
  <c r="AA93" i="6"/>
  <c r="AA133" i="6"/>
  <c r="AA122" i="6"/>
  <c r="AB47" i="6"/>
  <c r="AC47" i="6" s="1"/>
  <c r="AD47" i="6" s="1"/>
  <c r="AE47" i="6" s="1"/>
  <c r="AF47" i="6" s="1"/>
  <c r="AG47" i="6" s="1"/>
  <c r="AH47" i="6" s="1"/>
  <c r="AI47" i="6" s="1"/>
  <c r="AJ47" i="6" s="1"/>
  <c r="AA32" i="6"/>
  <c r="AA151" i="6"/>
  <c r="BP137" i="8"/>
  <c r="BP127" i="8"/>
  <c r="BP123" i="8"/>
  <c r="BP120" i="8"/>
  <c r="BP119" i="8"/>
  <c r="BP95" i="8"/>
  <c r="BP96" i="8"/>
  <c r="BP98" i="8"/>
  <c r="BP84" i="8"/>
  <c r="BP83" i="8"/>
  <c r="BP82" i="8"/>
  <c r="BP97" i="8"/>
  <c r="BP79" i="8"/>
  <c r="BP73" i="8"/>
  <c r="BP69" i="8"/>
  <c r="BP80" i="8"/>
  <c r="CB5" i="8"/>
  <c r="CN5" i="8" s="1"/>
  <c r="CZ5" i="8" s="1"/>
  <c r="DL5" i="8" s="1"/>
  <c r="DX5" i="8" s="1"/>
  <c r="EJ5" i="8" s="1"/>
  <c r="EV5" i="8" s="1"/>
  <c r="FT5" i="8" s="1"/>
  <c r="GF5" i="8" s="1"/>
  <c r="GR5" i="8" s="1"/>
  <c r="HD5" i="8" s="1"/>
  <c r="HP5" i="8" s="1"/>
  <c r="IB5" i="8" s="1"/>
  <c r="IN5" i="8" s="1"/>
  <c r="IZ5" i="8" s="1"/>
  <c r="BP66" i="8"/>
  <c r="BP68" i="8"/>
  <c r="BP74" i="8"/>
  <c r="BP81" i="8"/>
  <c r="BP67" i="8"/>
  <c r="BP85" i="8"/>
  <c r="BP87" i="8"/>
  <c r="BP75" i="8"/>
  <c r="BP105" i="8"/>
  <c r="BP103" i="8"/>
  <c r="BP124" i="8"/>
  <c r="BP99" i="8"/>
  <c r="BP109" i="8"/>
  <c r="BP70" i="8"/>
  <c r="BP77" i="8"/>
  <c r="BP100" i="8"/>
  <c r="BP116" i="8"/>
  <c r="BP125" i="8"/>
  <c r="BP126" i="8"/>
  <c r="BP71" i="8"/>
  <c r="BP76" i="8"/>
  <c r="BP104" i="8"/>
  <c r="BP91" i="8"/>
  <c r="BP101" i="8"/>
  <c r="BP102" i="8"/>
  <c r="BP110" i="8"/>
  <c r="BP72" i="8"/>
  <c r="BP89" i="8"/>
  <c r="BP113" i="8"/>
  <c r="BP92" i="8"/>
  <c r="BP90" i="8"/>
  <c r="BP93" i="8"/>
  <c r="BP108" i="8"/>
  <c r="BP107" i="8"/>
  <c r="BP111" i="8"/>
  <c r="BP94" i="8"/>
  <c r="BP78" i="8"/>
  <c r="BP131" i="8"/>
  <c r="BP132" i="8"/>
  <c r="BP106" i="8"/>
  <c r="BP118" i="8"/>
  <c r="BP135" i="8"/>
  <c r="BP133" i="8"/>
  <c r="BP88" i="8"/>
  <c r="BP129" i="8"/>
  <c r="BP117" i="8"/>
  <c r="BP115" i="8"/>
  <c r="BP122" i="8"/>
  <c r="BP114" i="8"/>
  <c r="BP134" i="8"/>
  <c r="BP86" i="8"/>
  <c r="BP121" i="8"/>
  <c r="BP128" i="8"/>
  <c r="BP130" i="8"/>
  <c r="BP112" i="8"/>
  <c r="BP136" i="8"/>
  <c r="BQ5" i="8"/>
  <c r="BE65" i="8"/>
  <c r="FW65" i="8" s="1"/>
  <c r="BE64" i="8"/>
  <c r="FW64" i="8" s="1"/>
  <c r="BE63" i="8"/>
  <c r="FW63" i="8" s="1"/>
  <c r="AT56" i="8"/>
  <c r="FL56" i="8" s="1"/>
  <c r="AT51" i="8"/>
  <c r="FL51" i="8" s="1"/>
  <c r="BF5" i="8"/>
  <c r="AT58" i="8"/>
  <c r="FL58" i="8" s="1"/>
  <c r="AT57" i="8"/>
  <c r="FL57" i="8" s="1"/>
  <c r="AT52" i="8"/>
  <c r="FL52" i="8" s="1"/>
  <c r="AT50" i="8"/>
  <c r="FL50" i="8" s="1"/>
  <c r="AT54" i="8"/>
  <c r="FL54" i="8" s="1"/>
  <c r="AT55" i="8"/>
  <c r="FL55" i="8" s="1"/>
  <c r="AT62" i="8"/>
  <c r="FL62" i="8" s="1"/>
  <c r="AT60" i="8"/>
  <c r="FL60" i="8" s="1"/>
  <c r="AT59" i="8"/>
  <c r="FL59" i="8" s="1"/>
  <c r="AT61" i="8"/>
  <c r="FL61" i="8" s="1"/>
  <c r="AT53" i="8"/>
  <c r="FL53" i="8" s="1"/>
  <c r="CM153" i="8"/>
  <c r="CB153" i="8"/>
  <c r="GT153" i="8" s="1"/>
  <c r="X152" i="8"/>
  <c r="X143" i="8"/>
  <c r="X142" i="8"/>
  <c r="X127" i="8"/>
  <c r="X128" i="8"/>
  <c r="X114" i="8"/>
  <c r="X112" i="8"/>
  <c r="X110" i="8"/>
  <c r="X111" i="8"/>
  <c r="X104" i="8"/>
  <c r="X93" i="8"/>
  <c r="X82" i="8"/>
  <c r="X106" i="8"/>
  <c r="X113" i="8"/>
  <c r="X80" i="8"/>
  <c r="X71" i="8"/>
  <c r="X109" i="8"/>
  <c r="X64" i="8"/>
  <c r="X29" i="8"/>
  <c r="X24" i="8"/>
  <c r="X18" i="8"/>
  <c r="AJ5" i="8"/>
  <c r="X44" i="8"/>
  <c r="X42" i="8"/>
  <c r="X14" i="8"/>
  <c r="X26" i="8"/>
  <c r="X25" i="8"/>
  <c r="X40" i="8"/>
  <c r="X21" i="8"/>
  <c r="X38" i="8"/>
  <c r="X6" i="8"/>
  <c r="X33" i="8"/>
  <c r="X74" i="8"/>
  <c r="X56" i="8"/>
  <c r="X16" i="8"/>
  <c r="X8" i="8"/>
  <c r="X47" i="8"/>
  <c r="X20" i="8"/>
  <c r="X31" i="8"/>
  <c r="X36" i="8"/>
  <c r="X68" i="8"/>
  <c r="X27" i="8"/>
  <c r="X9" i="8"/>
  <c r="X60" i="8"/>
  <c r="X34" i="8"/>
  <c r="X59" i="8"/>
  <c r="X63" i="8"/>
  <c r="X65" i="8"/>
  <c r="X66" i="8"/>
  <c r="X11" i="8"/>
  <c r="X39" i="8"/>
  <c r="X13" i="8"/>
  <c r="X61" i="8"/>
  <c r="X28" i="8"/>
  <c r="X37" i="8"/>
  <c r="X52" i="8"/>
  <c r="X23" i="8"/>
  <c r="X41" i="8"/>
  <c r="X43" i="8"/>
  <c r="X35" i="8"/>
  <c r="X46" i="8"/>
  <c r="X67" i="8"/>
  <c r="X70" i="8"/>
  <c r="X86" i="8"/>
  <c r="X105" i="8"/>
  <c r="X91" i="8"/>
  <c r="X19" i="8"/>
  <c r="X85" i="8"/>
  <c r="X87" i="8"/>
  <c r="X79" i="8"/>
  <c r="X100" i="8"/>
  <c r="X94" i="8"/>
  <c r="X95" i="8"/>
  <c r="X92" i="8"/>
  <c r="X78" i="8"/>
  <c r="X89" i="8"/>
  <c r="X103" i="8"/>
  <c r="X124" i="8"/>
  <c r="X10" i="8"/>
  <c r="X57" i="8"/>
  <c r="X49" i="8"/>
  <c r="X55" i="8"/>
  <c r="X117" i="8"/>
  <c r="X22" i="8"/>
  <c r="X58" i="8"/>
  <c r="X51" i="8"/>
  <c r="X45" i="8"/>
  <c r="X48" i="8"/>
  <c r="X50" i="8"/>
  <c r="X53" i="8"/>
  <c r="X90" i="8"/>
  <c r="X69" i="8"/>
  <c r="X73" i="8"/>
  <c r="X72" i="8"/>
  <c r="X88" i="8"/>
  <c r="X84" i="8"/>
  <c r="X101" i="8"/>
  <c r="X17" i="8"/>
  <c r="X77" i="8"/>
  <c r="X99" i="8"/>
  <c r="X96" i="8"/>
  <c r="X121" i="8"/>
  <c r="X129" i="8"/>
  <c r="X131" i="8"/>
  <c r="X130" i="8"/>
  <c r="X116" i="8"/>
  <c r="X126" i="8"/>
  <c r="X30" i="8"/>
  <c r="X62" i="8"/>
  <c r="X76" i="8"/>
  <c r="X107" i="8"/>
  <c r="X139" i="8"/>
  <c r="X150" i="8"/>
  <c r="X151" i="8"/>
  <c r="X154" i="8"/>
  <c r="X138" i="8"/>
  <c r="X137" i="8"/>
  <c r="X7" i="8"/>
  <c r="X32" i="8"/>
  <c r="X54" i="8"/>
  <c r="X123" i="8"/>
  <c r="X136" i="8"/>
  <c r="X149" i="8"/>
  <c r="X141" i="8"/>
  <c r="X81" i="8"/>
  <c r="X102" i="8"/>
  <c r="X98" i="8"/>
  <c r="X125" i="8"/>
  <c r="X120" i="8"/>
  <c r="X133" i="8"/>
  <c r="X134" i="8"/>
  <c r="X146" i="8"/>
  <c r="X153" i="8"/>
  <c r="X148" i="8"/>
  <c r="X75" i="8"/>
  <c r="X83" i="8"/>
  <c r="X97" i="8"/>
  <c r="X119" i="8"/>
  <c r="X122" i="8"/>
  <c r="X132" i="8"/>
  <c r="X15" i="8"/>
  <c r="X135" i="8"/>
  <c r="X145" i="8"/>
  <c r="X144" i="8"/>
  <c r="X147" i="8"/>
  <c r="X140" i="8"/>
  <c r="X12" i="8"/>
  <c r="X115" i="8"/>
  <c r="X108" i="8"/>
  <c r="X118" i="8"/>
  <c r="CB154" i="8"/>
  <c r="GT154" i="8" s="1"/>
  <c r="CM154" i="8"/>
  <c r="CB151" i="8"/>
  <c r="GT151" i="8" s="1"/>
  <c r="CM151" i="8"/>
  <c r="CM152" i="8"/>
  <c r="CB152" i="8"/>
  <c r="GT152" i="8" s="1"/>
  <c r="AI48" i="8"/>
  <c r="AI45" i="8"/>
  <c r="AI20" i="8"/>
  <c r="AI9" i="8"/>
  <c r="AI29" i="8"/>
  <c r="AU5" i="8"/>
  <c r="AI26" i="8"/>
  <c r="AI17" i="8"/>
  <c r="AI12" i="8"/>
  <c r="AI15" i="8"/>
  <c r="AI19" i="8"/>
  <c r="AI13" i="8"/>
  <c r="AI23" i="8"/>
  <c r="AI22" i="8"/>
  <c r="AI46" i="8"/>
  <c r="AI32" i="8"/>
  <c r="AI25" i="8"/>
  <c r="AI10" i="8"/>
  <c r="AI44" i="8"/>
  <c r="AI47" i="8"/>
  <c r="AI27" i="8"/>
  <c r="AI6" i="8"/>
  <c r="AI11" i="8"/>
  <c r="AI36" i="8"/>
  <c r="AI28" i="8"/>
  <c r="AI16" i="8"/>
  <c r="AI31" i="8"/>
  <c r="AI37" i="8"/>
  <c r="AI38" i="8"/>
  <c r="AI39" i="8"/>
  <c r="AI40" i="8"/>
  <c r="AI21" i="8"/>
  <c r="AI33" i="8"/>
  <c r="AI18" i="8"/>
  <c r="AI14" i="8"/>
  <c r="AI7" i="8"/>
  <c r="AI34" i="8"/>
  <c r="AI41" i="8"/>
  <c r="AI42" i="8"/>
  <c r="AI8" i="8"/>
  <c r="AI30" i="8"/>
  <c r="AI35" i="8"/>
  <c r="AI43" i="8"/>
  <c r="AI24" i="8"/>
  <c r="BI57" i="6" l="1"/>
  <c r="FC57" i="6"/>
  <c r="GJ75" i="6"/>
  <c r="CP75" i="6"/>
  <c r="CE136" i="6"/>
  <c r="FY136" i="6"/>
  <c r="GI68" i="6"/>
  <c r="CO68" i="6"/>
  <c r="CF7" i="6"/>
  <c r="FZ7" i="6"/>
  <c r="GI73" i="6"/>
  <c r="CO73" i="6"/>
  <c r="DA50" i="6"/>
  <c r="DM50" i="6" s="1"/>
  <c r="DY50" i="6" s="1"/>
  <c r="EK50" i="6" s="1"/>
  <c r="GU50" i="6"/>
  <c r="GU113" i="6"/>
  <c r="DA113" i="6"/>
  <c r="GT106" i="6"/>
  <c r="CZ106" i="6"/>
  <c r="DV80" i="6"/>
  <c r="EH80" i="6" s="1"/>
  <c r="HP80" i="6"/>
  <c r="GJ130" i="6"/>
  <c r="CP130" i="6"/>
  <c r="DK71" i="6"/>
  <c r="HE71" i="6"/>
  <c r="GU72" i="6"/>
  <c r="DA72" i="6"/>
  <c r="GT73" i="6"/>
  <c r="CZ73" i="6"/>
  <c r="CF29" i="6"/>
  <c r="FZ29" i="6"/>
  <c r="CF41" i="6"/>
  <c r="FZ41" i="6"/>
  <c r="HP73" i="6"/>
  <c r="DV73" i="6"/>
  <c r="EH73" i="6" s="1"/>
  <c r="GJ110" i="6"/>
  <c r="CP110" i="6"/>
  <c r="DW118" i="6"/>
  <c r="EI118" i="6" s="1"/>
  <c r="HQ118" i="6"/>
  <c r="GU74" i="6"/>
  <c r="DA74" i="6"/>
  <c r="DW74" i="6"/>
  <c r="EI74" i="6" s="1"/>
  <c r="HQ74" i="6"/>
  <c r="GI107" i="6"/>
  <c r="CO107" i="6"/>
  <c r="BT65" i="6"/>
  <c r="FN65" i="6"/>
  <c r="BI55" i="6"/>
  <c r="FC55" i="6"/>
  <c r="BI56" i="6"/>
  <c r="FC56" i="6"/>
  <c r="CE81" i="6"/>
  <c r="FY81" i="6"/>
  <c r="CE131" i="6"/>
  <c r="FY131" i="6"/>
  <c r="CE113" i="6"/>
  <c r="FY113" i="6"/>
  <c r="CE120" i="6"/>
  <c r="FY120" i="6"/>
  <c r="CE126" i="6"/>
  <c r="FY126" i="6"/>
  <c r="CE122" i="6"/>
  <c r="FY122" i="6"/>
  <c r="CE71" i="6"/>
  <c r="FY71" i="6"/>
  <c r="BI12" i="6"/>
  <c r="FC12" i="6"/>
  <c r="CD80" i="6"/>
  <c r="FX80" i="6"/>
  <c r="CD101" i="6"/>
  <c r="FX101" i="6"/>
  <c r="CD73" i="6"/>
  <c r="FX73" i="6"/>
  <c r="GK30" i="6"/>
  <c r="CQ30" i="6"/>
  <c r="DW72" i="6"/>
  <c r="EI72" i="6" s="1"/>
  <c r="HQ72" i="6"/>
  <c r="GK25" i="6"/>
  <c r="CQ25" i="6"/>
  <c r="CF16" i="6"/>
  <c r="FZ16" i="6"/>
  <c r="DV78" i="6"/>
  <c r="EH78" i="6" s="1"/>
  <c r="HP78" i="6"/>
  <c r="GT53" i="6"/>
  <c r="CZ53" i="6"/>
  <c r="DL53" i="6" s="1"/>
  <c r="DX53" i="6" s="1"/>
  <c r="EJ53" i="6" s="1"/>
  <c r="DL77" i="6"/>
  <c r="HF77" i="6"/>
  <c r="CZ89" i="6"/>
  <c r="GT89" i="6"/>
  <c r="DW124" i="6"/>
  <c r="EI124" i="6" s="1"/>
  <c r="HQ124" i="6"/>
  <c r="CZ56" i="6"/>
  <c r="DL56" i="6" s="1"/>
  <c r="DX56" i="6" s="1"/>
  <c r="EJ56" i="6" s="1"/>
  <c r="GT56" i="6"/>
  <c r="CZ116" i="6"/>
  <c r="GT116" i="6"/>
  <c r="DA15" i="6"/>
  <c r="DM15" i="6" s="1"/>
  <c r="DY15" i="6" s="1"/>
  <c r="EK15" i="6" s="1"/>
  <c r="GU15" i="6"/>
  <c r="CF6" i="6"/>
  <c r="FZ6" i="6"/>
  <c r="GI92" i="6"/>
  <c r="CO92" i="6"/>
  <c r="GJ117" i="6"/>
  <c r="CP117" i="6"/>
  <c r="GJ93" i="6"/>
  <c r="CP93" i="6"/>
  <c r="BU20" i="6"/>
  <c r="FO20" i="6"/>
  <c r="BU22" i="6"/>
  <c r="FO22" i="6"/>
  <c r="GI56" i="6"/>
  <c r="CO56" i="6"/>
  <c r="GK44" i="6"/>
  <c r="CQ44" i="6"/>
  <c r="DV100" i="6"/>
  <c r="EH100" i="6" s="1"/>
  <c r="HP100" i="6"/>
  <c r="DV75" i="6"/>
  <c r="EH75" i="6" s="1"/>
  <c r="HP75" i="6"/>
  <c r="HE116" i="6"/>
  <c r="DK116" i="6"/>
  <c r="GJ15" i="6"/>
  <c r="CP15" i="6"/>
  <c r="DK90" i="6"/>
  <c r="HE90" i="6"/>
  <c r="CF42" i="6"/>
  <c r="FZ42" i="6"/>
  <c r="GK29" i="6"/>
  <c r="CQ29" i="6"/>
  <c r="GK40" i="6"/>
  <c r="CQ40" i="6"/>
  <c r="GI57" i="6"/>
  <c r="CO57" i="6"/>
  <c r="GK37" i="6"/>
  <c r="CQ37" i="6"/>
  <c r="EH151" i="6"/>
  <c r="IB151" i="6"/>
  <c r="BU42" i="6"/>
  <c r="FO42" i="6"/>
  <c r="GU76" i="6"/>
  <c r="DA76" i="6"/>
  <c r="DL76" i="6"/>
  <c r="HF76" i="6"/>
  <c r="HP101" i="6"/>
  <c r="DV101" i="6"/>
  <c r="EH101" i="6" s="1"/>
  <c r="DL129" i="6"/>
  <c r="HF129" i="6"/>
  <c r="CF22" i="6"/>
  <c r="FZ22" i="6"/>
  <c r="GJ125" i="6"/>
  <c r="CP125" i="6"/>
  <c r="BU8" i="6"/>
  <c r="FO8" i="6"/>
  <c r="BU34" i="6"/>
  <c r="FO34" i="6"/>
  <c r="BU36" i="6"/>
  <c r="FO36" i="6"/>
  <c r="GI63" i="6"/>
  <c r="CO63" i="6"/>
  <c r="GJ132" i="6"/>
  <c r="CP132" i="6"/>
  <c r="DL64" i="6"/>
  <c r="DX64" i="6" s="1"/>
  <c r="EJ64" i="6" s="1"/>
  <c r="HF64" i="6"/>
  <c r="GJ65" i="6"/>
  <c r="CP65" i="6"/>
  <c r="GV8" i="6"/>
  <c r="DB8" i="6"/>
  <c r="DN8" i="6" s="1"/>
  <c r="DZ8" i="6" s="1"/>
  <c r="EL8" i="6" s="1"/>
  <c r="DA67" i="6"/>
  <c r="GU67" i="6"/>
  <c r="CZ102" i="6"/>
  <c r="GT102" i="6"/>
  <c r="DB16" i="6"/>
  <c r="DN16" i="6" s="1"/>
  <c r="DZ16" i="6" s="1"/>
  <c r="EL16" i="6" s="1"/>
  <c r="GV16" i="6"/>
  <c r="GK23" i="6"/>
  <c r="CQ23" i="6"/>
  <c r="GI99" i="6"/>
  <c r="CO99" i="6"/>
  <c r="GJ126" i="6"/>
  <c r="CP126" i="6"/>
  <c r="BU11" i="6"/>
  <c r="FO11" i="6"/>
  <c r="DV77" i="6"/>
  <c r="EH77" i="6" s="1"/>
  <c r="HP77" i="6"/>
  <c r="GK14" i="6"/>
  <c r="CQ14" i="6"/>
  <c r="DB23" i="6"/>
  <c r="DN23" i="6" s="1"/>
  <c r="DZ23" i="6" s="1"/>
  <c r="EL23" i="6" s="1"/>
  <c r="GV23" i="6"/>
  <c r="GU123" i="6"/>
  <c r="DA123" i="6"/>
  <c r="GK35" i="6"/>
  <c r="CQ35" i="6"/>
  <c r="EH153" i="6"/>
  <c r="IB153" i="6"/>
  <c r="DL86" i="6"/>
  <c r="HF86" i="6"/>
  <c r="DK82" i="6"/>
  <c r="HE82" i="6"/>
  <c r="GK18" i="6"/>
  <c r="CQ18" i="6"/>
  <c r="GJ64" i="6"/>
  <c r="CP64" i="6"/>
  <c r="BU28" i="6"/>
  <c r="FO28" i="6"/>
  <c r="DV66" i="6"/>
  <c r="EH66" i="6" s="1"/>
  <c r="HP66" i="6"/>
  <c r="CF34" i="6"/>
  <c r="FZ34" i="6"/>
  <c r="GT115" i="6"/>
  <c r="CZ115" i="6"/>
  <c r="DL122" i="6"/>
  <c r="HF122" i="6"/>
  <c r="DK80" i="6"/>
  <c r="HE80" i="6"/>
  <c r="CE12" i="6"/>
  <c r="FY12" i="6"/>
  <c r="DK99" i="6"/>
  <c r="HE99" i="6"/>
  <c r="GJ120" i="6"/>
  <c r="CP120" i="6"/>
  <c r="BU43" i="6"/>
  <c r="FO43" i="6"/>
  <c r="CE129" i="6"/>
  <c r="FY129" i="6"/>
  <c r="CE82" i="6"/>
  <c r="FY82" i="6"/>
  <c r="DW126" i="6"/>
  <c r="EI126" i="6" s="1"/>
  <c r="HQ126" i="6"/>
  <c r="CZ78" i="6"/>
  <c r="GT78" i="6"/>
  <c r="DB27" i="6"/>
  <c r="DN27" i="6" s="1"/>
  <c r="DZ27" i="6" s="1"/>
  <c r="EL27" i="6" s="1"/>
  <c r="GV27" i="6"/>
  <c r="CZ70" i="6"/>
  <c r="GT70" i="6"/>
  <c r="CE70" i="6"/>
  <c r="FY70" i="6"/>
  <c r="CE118" i="6"/>
  <c r="FY118" i="6"/>
  <c r="CE86" i="6"/>
  <c r="FY86" i="6"/>
  <c r="CE117" i="6"/>
  <c r="FY117" i="6"/>
  <c r="CE83" i="6"/>
  <c r="FY83" i="6"/>
  <c r="CE116" i="6"/>
  <c r="FY116" i="6"/>
  <c r="CE74" i="6"/>
  <c r="FY74" i="6"/>
  <c r="CP154" i="6"/>
  <c r="GJ154" i="6"/>
  <c r="CD106" i="6"/>
  <c r="FX106" i="6"/>
  <c r="BI15" i="6"/>
  <c r="FC15" i="6"/>
  <c r="CD102" i="6"/>
  <c r="FX102" i="6"/>
  <c r="CD115" i="6"/>
  <c r="FX115" i="6"/>
  <c r="DA65" i="6"/>
  <c r="GU65" i="6"/>
  <c r="DK109" i="6"/>
  <c r="HE109" i="6"/>
  <c r="GU111" i="6"/>
  <c r="DA111" i="6"/>
  <c r="GK28" i="6"/>
  <c r="CQ28" i="6"/>
  <c r="CF33" i="6"/>
  <c r="FZ33" i="6"/>
  <c r="DW122" i="6"/>
  <c r="EI122" i="6" s="1"/>
  <c r="HQ122" i="6"/>
  <c r="CF39" i="6"/>
  <c r="FZ39" i="6"/>
  <c r="DV92" i="6"/>
  <c r="EH92" i="6" s="1"/>
  <c r="HP92" i="6"/>
  <c r="BT17" i="6"/>
  <c r="FN17" i="6"/>
  <c r="BU32" i="6"/>
  <c r="FO32" i="6"/>
  <c r="BT52" i="6"/>
  <c r="FN52" i="6"/>
  <c r="DK87" i="6"/>
  <c r="HE87" i="6"/>
  <c r="DV86" i="6"/>
  <c r="EH86" i="6" s="1"/>
  <c r="HP86" i="6"/>
  <c r="DB31" i="6"/>
  <c r="DN31" i="6" s="1"/>
  <c r="DZ31" i="6" s="1"/>
  <c r="EL31" i="6" s="1"/>
  <c r="GV31" i="6"/>
  <c r="HP105" i="6"/>
  <c r="DV105" i="6"/>
  <c r="EH105" i="6" s="1"/>
  <c r="GU129" i="6"/>
  <c r="DA129" i="6"/>
  <c r="DL103" i="6"/>
  <c r="HF103" i="6"/>
  <c r="DB35" i="6"/>
  <c r="DN35" i="6" s="1"/>
  <c r="DZ35" i="6" s="1"/>
  <c r="EL35" i="6" s="1"/>
  <c r="GV35" i="6"/>
  <c r="GK45" i="6"/>
  <c r="CQ45" i="6"/>
  <c r="CZ74" i="6"/>
  <c r="GT74" i="6"/>
  <c r="GV40" i="6"/>
  <c r="DB40" i="6"/>
  <c r="DN40" i="6" s="1"/>
  <c r="DZ40" i="6" s="1"/>
  <c r="EL40" i="6" s="1"/>
  <c r="DA125" i="6"/>
  <c r="GU125" i="6"/>
  <c r="CZ93" i="6"/>
  <c r="GT93" i="6"/>
  <c r="DK76" i="6"/>
  <c r="HE76" i="6"/>
  <c r="CZ68" i="6"/>
  <c r="GT68" i="6"/>
  <c r="GK46" i="6"/>
  <c r="CQ46" i="6"/>
  <c r="GI81" i="6"/>
  <c r="CO81" i="6"/>
  <c r="GI91" i="6"/>
  <c r="CO91" i="6"/>
  <c r="GJ118" i="6"/>
  <c r="CP118" i="6"/>
  <c r="BU21" i="6"/>
  <c r="FO21" i="6"/>
  <c r="BU19" i="6"/>
  <c r="FO19" i="6"/>
  <c r="GJ83" i="6"/>
  <c r="CP83" i="6"/>
  <c r="DB14" i="6"/>
  <c r="DN14" i="6" s="1"/>
  <c r="DZ14" i="6" s="1"/>
  <c r="EL14" i="6" s="1"/>
  <c r="GV14" i="6"/>
  <c r="CZ95" i="6"/>
  <c r="GT95" i="6"/>
  <c r="GK43" i="6"/>
  <c r="CQ43" i="6"/>
  <c r="DK92" i="6"/>
  <c r="HE92" i="6"/>
  <c r="DK94" i="6"/>
  <c r="HE94" i="6"/>
  <c r="DW85" i="6"/>
  <c r="EI85" i="6" s="1"/>
  <c r="HQ85" i="6"/>
  <c r="DB11" i="6"/>
  <c r="DN11" i="6" s="1"/>
  <c r="DZ11" i="6" s="1"/>
  <c r="EL11" i="6" s="1"/>
  <c r="GV11" i="6"/>
  <c r="DA124" i="6"/>
  <c r="GU124" i="6"/>
  <c r="GI100" i="6"/>
  <c r="CO100" i="6"/>
  <c r="DB24" i="6"/>
  <c r="DN24" i="6" s="1"/>
  <c r="DZ24" i="6" s="1"/>
  <c r="EL24" i="6" s="1"/>
  <c r="GV24" i="6"/>
  <c r="DA77" i="6"/>
  <c r="GU77" i="6"/>
  <c r="HE104" i="6"/>
  <c r="DK104" i="6"/>
  <c r="GJ53" i="6"/>
  <c r="CP53" i="6"/>
  <c r="DV72" i="6"/>
  <c r="EH72" i="6" s="1"/>
  <c r="HP72" i="6"/>
  <c r="DL120" i="6"/>
  <c r="HF120" i="6"/>
  <c r="DV87" i="6"/>
  <c r="EH87" i="6" s="1"/>
  <c r="HP87" i="6"/>
  <c r="DL153" i="6"/>
  <c r="HF153" i="6"/>
  <c r="GI59" i="6"/>
  <c r="CO59" i="6"/>
  <c r="BU35" i="6"/>
  <c r="FO35" i="6"/>
  <c r="GU12" i="6"/>
  <c r="DA12" i="6"/>
  <c r="DM12" i="6" s="1"/>
  <c r="DY12" i="6" s="1"/>
  <c r="EK12" i="6" s="1"/>
  <c r="DL67" i="6"/>
  <c r="HF67" i="6"/>
  <c r="HE115" i="6"/>
  <c r="DK115" i="6"/>
  <c r="HQ103" i="6"/>
  <c r="DW103" i="6"/>
  <c r="EI103" i="6" s="1"/>
  <c r="DW125" i="6"/>
  <c r="EI125" i="6" s="1"/>
  <c r="HQ125" i="6"/>
  <c r="DL121" i="6"/>
  <c r="HF121" i="6"/>
  <c r="DK101" i="6"/>
  <c r="HE101" i="6"/>
  <c r="GU98" i="6"/>
  <c r="DA98" i="6"/>
  <c r="GU86" i="6"/>
  <c r="DA86" i="6"/>
  <c r="DK77" i="6"/>
  <c r="HE77" i="6"/>
  <c r="DV88" i="6"/>
  <c r="EH88" i="6" s="1"/>
  <c r="HP88" i="6"/>
  <c r="GT69" i="6"/>
  <c r="CZ69" i="6"/>
  <c r="BS56" i="6"/>
  <c r="FM56" i="6"/>
  <c r="GJ67" i="6"/>
  <c r="CP67" i="6"/>
  <c r="GU151" i="6"/>
  <c r="DA151" i="6"/>
  <c r="BU39" i="6"/>
  <c r="FO39" i="6"/>
  <c r="CZ66" i="6"/>
  <c r="GT66" i="6"/>
  <c r="GT96" i="6"/>
  <c r="CZ96" i="6"/>
  <c r="BI60" i="6"/>
  <c r="FC60" i="6"/>
  <c r="CE67" i="6"/>
  <c r="FY67" i="6"/>
  <c r="CD97" i="6"/>
  <c r="FX97" i="6"/>
  <c r="DK73" i="6"/>
  <c r="HE73" i="6"/>
  <c r="DK108" i="6"/>
  <c r="HE108" i="6"/>
  <c r="GJ103" i="6"/>
  <c r="CP103" i="6"/>
  <c r="GU83" i="6"/>
  <c r="DA83" i="6"/>
  <c r="GK7" i="6"/>
  <c r="CQ7" i="6"/>
  <c r="BU40" i="6"/>
  <c r="FO40" i="6"/>
  <c r="GI94" i="6"/>
  <c r="CO94" i="6"/>
  <c r="CZ107" i="6"/>
  <c r="GT107" i="6"/>
  <c r="BI62" i="6"/>
  <c r="FC62" i="6"/>
  <c r="GJ52" i="6"/>
  <c r="CP52" i="6"/>
  <c r="GJ51" i="6"/>
  <c r="CP51" i="6"/>
  <c r="BI52" i="6"/>
  <c r="FC52" i="6"/>
  <c r="BS115" i="6"/>
  <c r="BT115" i="6" s="1"/>
  <c r="CE68" i="6"/>
  <c r="FY68" i="6"/>
  <c r="CE79" i="6"/>
  <c r="FY79" i="6"/>
  <c r="CE98" i="6"/>
  <c r="FY98" i="6"/>
  <c r="CE72" i="6"/>
  <c r="FY72" i="6"/>
  <c r="CE133" i="6"/>
  <c r="FY133" i="6"/>
  <c r="CE127" i="6"/>
  <c r="FY127" i="6"/>
  <c r="CP153" i="6"/>
  <c r="GJ153" i="6"/>
  <c r="BH54" i="6"/>
  <c r="FB54" i="6"/>
  <c r="BI17" i="6"/>
  <c r="FC17" i="6"/>
  <c r="CD88" i="6"/>
  <c r="FX88" i="6"/>
  <c r="BH59" i="6"/>
  <c r="FB59" i="6"/>
  <c r="GI55" i="6"/>
  <c r="CO55" i="6"/>
  <c r="GK21" i="6"/>
  <c r="CQ21" i="6"/>
  <c r="CF40" i="6"/>
  <c r="FZ40" i="6"/>
  <c r="DB21" i="6"/>
  <c r="DN21" i="6" s="1"/>
  <c r="DZ21" i="6" s="1"/>
  <c r="EL21" i="6" s="1"/>
  <c r="GV21" i="6"/>
  <c r="GU127" i="6"/>
  <c r="DA127" i="6"/>
  <c r="GV136" i="6"/>
  <c r="DB136" i="6"/>
  <c r="DA103" i="6"/>
  <c r="GU103" i="6"/>
  <c r="DL98" i="6"/>
  <c r="HF98" i="6"/>
  <c r="DK89" i="6"/>
  <c r="HE89" i="6"/>
  <c r="DL113" i="6"/>
  <c r="HF113" i="6"/>
  <c r="DV81" i="6"/>
  <c r="EH81" i="6" s="1"/>
  <c r="HP81" i="6"/>
  <c r="DL82" i="6"/>
  <c r="HF82" i="6"/>
  <c r="CD68" i="6"/>
  <c r="FX68" i="6"/>
  <c r="GJ135" i="6"/>
  <c r="CP135" i="6"/>
  <c r="DA154" i="6"/>
  <c r="GU154" i="6"/>
  <c r="BU41" i="6"/>
  <c r="FO41" i="6"/>
  <c r="HE69" i="6"/>
  <c r="DK69" i="6"/>
  <c r="CF18" i="6"/>
  <c r="FZ18" i="6"/>
  <c r="CF9" i="6"/>
  <c r="FZ9" i="6"/>
  <c r="GI89" i="6"/>
  <c r="CO89" i="6"/>
  <c r="GJ17" i="6"/>
  <c r="CP17" i="6"/>
  <c r="GK24" i="6"/>
  <c r="CQ24" i="6"/>
  <c r="DV104" i="6"/>
  <c r="EH104" i="6" s="1"/>
  <c r="HP104" i="6"/>
  <c r="DV70" i="6"/>
  <c r="EH70" i="6" s="1"/>
  <c r="HP70" i="6"/>
  <c r="CF8" i="6"/>
  <c r="FZ8" i="6"/>
  <c r="GK31" i="6"/>
  <c r="CQ31" i="6"/>
  <c r="CD60" i="6"/>
  <c r="FX60" i="6"/>
  <c r="HE106" i="6"/>
  <c r="DK106" i="6"/>
  <c r="GT57" i="6"/>
  <c r="CZ57" i="6"/>
  <c r="DL57" i="6" s="1"/>
  <c r="DX57" i="6" s="1"/>
  <c r="EJ57" i="6" s="1"/>
  <c r="GT100" i="6"/>
  <c r="CZ100" i="6"/>
  <c r="CF37" i="6"/>
  <c r="FZ37" i="6"/>
  <c r="IC129" i="6"/>
  <c r="EI129" i="6"/>
  <c r="HE75" i="6"/>
  <c r="DK75" i="6"/>
  <c r="GJ124" i="6"/>
  <c r="CP124" i="6"/>
  <c r="BU14" i="6"/>
  <c r="FO14" i="6"/>
  <c r="BT56" i="6"/>
  <c r="FN56" i="6"/>
  <c r="BU30" i="6"/>
  <c r="FO30" i="6"/>
  <c r="DK96" i="6"/>
  <c r="HE96" i="6"/>
  <c r="BU6" i="6"/>
  <c r="FO6" i="6"/>
  <c r="CE62" i="6"/>
  <c r="FY62" i="6"/>
  <c r="DK93" i="6"/>
  <c r="HE93" i="6"/>
  <c r="DV106" i="6"/>
  <c r="EH106" i="6" s="1"/>
  <c r="HP106" i="6"/>
  <c r="DV69" i="6"/>
  <c r="EH69" i="6" s="1"/>
  <c r="HP69" i="6"/>
  <c r="GT101" i="6"/>
  <c r="CZ101" i="6"/>
  <c r="DK112" i="6"/>
  <c r="HE112" i="6"/>
  <c r="GI79" i="6"/>
  <c r="CO79" i="6"/>
  <c r="GI87" i="6"/>
  <c r="CO87" i="6"/>
  <c r="GJ129" i="6"/>
  <c r="CP129" i="6"/>
  <c r="BU37" i="6"/>
  <c r="FO37" i="6"/>
  <c r="BS51" i="6"/>
  <c r="FM51" i="6"/>
  <c r="BT61" i="6"/>
  <c r="FN61" i="6"/>
  <c r="CF19" i="6"/>
  <c r="FZ19" i="6"/>
  <c r="GV42" i="6"/>
  <c r="DB42" i="6"/>
  <c r="DN42" i="6" s="1"/>
  <c r="DZ42" i="6" s="1"/>
  <c r="EL42" i="6" s="1"/>
  <c r="DV108" i="6"/>
  <c r="EH108" i="6" s="1"/>
  <c r="HP108" i="6"/>
  <c r="GK32" i="6"/>
  <c r="CQ32" i="6"/>
  <c r="GI51" i="6"/>
  <c r="CO51" i="6"/>
  <c r="DL114" i="6"/>
  <c r="HF114" i="6"/>
  <c r="DL124" i="6"/>
  <c r="HF124" i="6"/>
  <c r="GI115" i="6"/>
  <c r="CO115" i="6"/>
  <c r="CF45" i="6"/>
  <c r="FZ45" i="6"/>
  <c r="CE53" i="6"/>
  <c r="FY53" i="6"/>
  <c r="DB13" i="6"/>
  <c r="DN13" i="6" s="1"/>
  <c r="DZ13" i="6" s="1"/>
  <c r="EL13" i="6" s="1"/>
  <c r="GV13" i="6"/>
  <c r="DL117" i="6"/>
  <c r="HF117" i="6"/>
  <c r="DV116" i="6"/>
  <c r="EH116" i="6" s="1"/>
  <c r="HP116" i="6"/>
  <c r="GI106" i="6"/>
  <c r="CO106" i="6"/>
  <c r="GJ123" i="6"/>
  <c r="CP123" i="6"/>
  <c r="GJ10" i="6"/>
  <c r="CP10" i="6"/>
  <c r="CE123" i="6"/>
  <c r="FY123" i="6"/>
  <c r="BH57" i="6"/>
  <c r="FB57" i="6"/>
  <c r="EH154" i="6"/>
  <c r="IB154" i="6"/>
  <c r="BT64" i="6"/>
  <c r="FN64" i="6"/>
  <c r="BI59" i="6"/>
  <c r="FC59" i="6"/>
  <c r="BT63" i="6"/>
  <c r="FN63" i="6"/>
  <c r="BI61" i="6"/>
  <c r="FC61" i="6"/>
  <c r="CE108" i="6"/>
  <c r="FY108" i="6"/>
  <c r="CE77" i="6"/>
  <c r="FY77" i="6"/>
  <c r="CE89" i="6"/>
  <c r="FY89" i="6"/>
  <c r="CE84" i="6"/>
  <c r="FY84" i="6"/>
  <c r="GK138" i="6"/>
  <c r="CQ138" i="6"/>
  <c r="CE95" i="6"/>
  <c r="FY95" i="6"/>
  <c r="GJ152" i="6"/>
  <c r="CP152" i="6"/>
  <c r="CD99" i="6"/>
  <c r="FX99" i="6"/>
  <c r="CD107" i="6"/>
  <c r="FX107" i="6"/>
  <c r="CD100" i="6"/>
  <c r="FX100" i="6"/>
  <c r="BH55" i="6"/>
  <c r="FB55" i="6"/>
  <c r="DL105" i="6"/>
  <c r="HF105" i="6"/>
  <c r="GV36" i="6"/>
  <c r="DB36" i="6"/>
  <c r="DN36" i="6" s="1"/>
  <c r="DZ36" i="6" s="1"/>
  <c r="EL36" i="6" s="1"/>
  <c r="DB41" i="6"/>
  <c r="DN41" i="6" s="1"/>
  <c r="DZ41" i="6" s="1"/>
  <c r="EL41" i="6" s="1"/>
  <c r="GV41" i="6"/>
  <c r="CD55" i="6"/>
  <c r="FX55" i="6"/>
  <c r="DW153" i="6"/>
  <c r="HQ153" i="6"/>
  <c r="CF20" i="6"/>
  <c r="FZ20" i="6"/>
  <c r="GJ61" i="6"/>
  <c r="CP61" i="6"/>
  <c r="DL72" i="6"/>
  <c r="HF72" i="6"/>
  <c r="GK10" i="6"/>
  <c r="CQ10" i="6"/>
  <c r="BU33" i="6"/>
  <c r="FO33" i="6"/>
  <c r="CF13" i="6"/>
  <c r="FZ13" i="6"/>
  <c r="DK105" i="6"/>
  <c r="HE105" i="6"/>
  <c r="DL84" i="6"/>
  <c r="HF84" i="6"/>
  <c r="DA69" i="6"/>
  <c r="GU69" i="6"/>
  <c r="DV97" i="6"/>
  <c r="EH97" i="6" s="1"/>
  <c r="HP97" i="6"/>
  <c r="DL85" i="6"/>
  <c r="HF85" i="6"/>
  <c r="DA8" i="6"/>
  <c r="DM8" i="6" s="1"/>
  <c r="DY8" i="6" s="1"/>
  <c r="EK8" i="6" s="1"/>
  <c r="GU8" i="6"/>
  <c r="GJ50" i="6"/>
  <c r="CP50" i="6"/>
  <c r="DK91" i="6"/>
  <c r="HE91" i="6"/>
  <c r="DK68" i="6"/>
  <c r="HE68" i="6"/>
  <c r="CZ80" i="6"/>
  <c r="GT80" i="6"/>
  <c r="GT71" i="6"/>
  <c r="CZ71" i="6"/>
  <c r="DV82" i="6"/>
  <c r="EH82" i="6" s="1"/>
  <c r="HP82" i="6"/>
  <c r="GI88" i="6"/>
  <c r="CO88" i="6"/>
  <c r="CE65" i="6"/>
  <c r="FY65" i="6"/>
  <c r="GJ111" i="6"/>
  <c r="CP111" i="6"/>
  <c r="BU24" i="6"/>
  <c r="FO24" i="6"/>
  <c r="BT50" i="6"/>
  <c r="FN50" i="6"/>
  <c r="BU48" i="6"/>
  <c r="FO48" i="6"/>
  <c r="GT50" i="6"/>
  <c r="CZ50" i="6"/>
  <c r="DL50" i="6" s="1"/>
  <c r="DX50" i="6" s="1"/>
  <c r="EJ50" i="6" s="1"/>
  <c r="DL128" i="6"/>
  <c r="HF128" i="6"/>
  <c r="DA82" i="6"/>
  <c r="GU82" i="6"/>
  <c r="GU114" i="6"/>
  <c r="DA114" i="6"/>
  <c r="DK66" i="6"/>
  <c r="HE66" i="6"/>
  <c r="DV102" i="6"/>
  <c r="EH102" i="6" s="1"/>
  <c r="HP102" i="6"/>
  <c r="GU121" i="6"/>
  <c r="DA121" i="6"/>
  <c r="DL65" i="6"/>
  <c r="DX65" i="6" s="1"/>
  <c r="EJ65" i="6" s="1"/>
  <c r="HF65" i="6"/>
  <c r="GI71" i="6"/>
  <c r="CO71" i="6"/>
  <c r="BT15" i="6"/>
  <c r="FN15" i="6"/>
  <c r="DA84" i="6"/>
  <c r="GU84" i="6"/>
  <c r="GU64" i="6"/>
  <c r="DA64" i="6"/>
  <c r="CF43" i="6"/>
  <c r="FZ43" i="6"/>
  <c r="GK38" i="6"/>
  <c r="CQ38" i="6"/>
  <c r="CF44" i="6"/>
  <c r="FZ44" i="6"/>
  <c r="DV112" i="6"/>
  <c r="EH112" i="6" s="1"/>
  <c r="HP112" i="6"/>
  <c r="CF32" i="6"/>
  <c r="FZ32" i="6"/>
  <c r="GK22" i="6"/>
  <c r="CQ22" i="6"/>
  <c r="GV32" i="6"/>
  <c r="DB32" i="6"/>
  <c r="DN32" i="6" s="1"/>
  <c r="DZ32" i="6" s="1"/>
  <c r="EL32" i="6" s="1"/>
  <c r="GT90" i="6"/>
  <c r="CZ90" i="6"/>
  <c r="GK41" i="6"/>
  <c r="CQ41" i="6"/>
  <c r="GI70" i="6"/>
  <c r="CO70" i="6"/>
  <c r="GV62" i="6"/>
  <c r="DB62" i="6"/>
  <c r="DK97" i="6"/>
  <c r="HE97" i="6"/>
  <c r="DK78" i="6"/>
  <c r="HE78" i="6"/>
  <c r="DV67" i="6"/>
  <c r="EH67" i="6" s="1"/>
  <c r="HP67" i="6"/>
  <c r="DM132" i="6"/>
  <c r="HG132" i="6"/>
  <c r="GT92" i="6"/>
  <c r="CZ92" i="6"/>
  <c r="CZ91" i="6"/>
  <c r="GT91" i="6"/>
  <c r="DL126" i="6"/>
  <c r="HF126" i="6"/>
  <c r="CF36" i="6"/>
  <c r="FZ36" i="6"/>
  <c r="DK88" i="6"/>
  <c r="HE88" i="6"/>
  <c r="GT59" i="6"/>
  <c r="CZ59" i="6"/>
  <c r="DL59" i="6" s="1"/>
  <c r="DX59" i="6" s="1"/>
  <c r="EJ59" i="6" s="1"/>
  <c r="GI93" i="6"/>
  <c r="CO93" i="6"/>
  <c r="GI96" i="6"/>
  <c r="CO96" i="6"/>
  <c r="GJ84" i="6"/>
  <c r="CP84" i="6"/>
  <c r="BU44" i="6"/>
  <c r="FO44" i="6"/>
  <c r="BU7" i="6"/>
  <c r="FO7" i="6"/>
  <c r="DA17" i="6"/>
  <c r="DM17" i="6" s="1"/>
  <c r="DY17" i="6" s="1"/>
  <c r="EK17" i="6" s="1"/>
  <c r="GU17" i="6"/>
  <c r="CE137" i="6"/>
  <c r="FY137" i="6"/>
  <c r="CD94" i="6"/>
  <c r="FX94" i="6"/>
  <c r="DA153" i="6"/>
  <c r="GU153" i="6"/>
  <c r="GJ12" i="6"/>
  <c r="CP12" i="6"/>
  <c r="GK13" i="6"/>
  <c r="CQ13" i="6"/>
  <c r="DB39" i="6"/>
  <c r="DN39" i="6" s="1"/>
  <c r="DZ39" i="6" s="1"/>
  <c r="EL39" i="6" s="1"/>
  <c r="GV39" i="6"/>
  <c r="DA122" i="6"/>
  <c r="GU122" i="6"/>
  <c r="DB28" i="6"/>
  <c r="DN28" i="6" s="1"/>
  <c r="DZ28" i="6" s="1"/>
  <c r="EL28" i="6" s="1"/>
  <c r="GV28" i="6"/>
  <c r="GI109" i="6"/>
  <c r="CO109" i="6"/>
  <c r="CF38" i="6"/>
  <c r="FZ38" i="6"/>
  <c r="DL152" i="6"/>
  <c r="HF152" i="6"/>
  <c r="DW120" i="6"/>
  <c r="EI120" i="6" s="1"/>
  <c r="HQ120" i="6"/>
  <c r="GK19" i="6"/>
  <c r="CQ19" i="6"/>
  <c r="DW114" i="6"/>
  <c r="EI114" i="6" s="1"/>
  <c r="HQ114" i="6"/>
  <c r="DB137" i="6"/>
  <c r="GV137" i="6"/>
  <c r="DB33" i="6"/>
  <c r="DN33" i="6" s="1"/>
  <c r="DZ33" i="6" s="1"/>
  <c r="EL33" i="6" s="1"/>
  <c r="GV33" i="6"/>
  <c r="DV79" i="6"/>
  <c r="EH79" i="6" s="1"/>
  <c r="HP79" i="6"/>
  <c r="GK20" i="6"/>
  <c r="CQ20" i="6"/>
  <c r="GU118" i="6"/>
  <c r="DA118" i="6"/>
  <c r="DW84" i="6"/>
  <c r="EI84" i="6" s="1"/>
  <c r="HQ84" i="6"/>
  <c r="DK95" i="6"/>
  <c r="HE95" i="6"/>
  <c r="DL127" i="6"/>
  <c r="HF127" i="6"/>
  <c r="GJ133" i="6"/>
  <c r="CP133" i="6"/>
  <c r="GJ108" i="6"/>
  <c r="CP108" i="6"/>
  <c r="BU13" i="6"/>
  <c r="FO13" i="6"/>
  <c r="BT62" i="6"/>
  <c r="FN62" i="6"/>
  <c r="DB26" i="6"/>
  <c r="DN26" i="6" s="1"/>
  <c r="DZ26" i="6" s="1"/>
  <c r="EL26" i="6" s="1"/>
  <c r="GV26" i="6"/>
  <c r="BI50" i="6"/>
  <c r="FC50" i="6"/>
  <c r="CE103" i="6"/>
  <c r="FY103" i="6"/>
  <c r="CE121" i="6"/>
  <c r="FY121" i="6"/>
  <c r="CE130" i="6"/>
  <c r="FY130" i="6"/>
  <c r="CE132" i="6"/>
  <c r="FY132" i="6"/>
  <c r="CE124" i="6"/>
  <c r="FY124" i="6"/>
  <c r="CE128" i="6"/>
  <c r="FY128" i="6"/>
  <c r="CE105" i="6"/>
  <c r="FY105" i="6"/>
  <c r="CD87" i="6"/>
  <c r="FX87" i="6"/>
  <c r="BH51" i="6"/>
  <c r="FB51" i="6"/>
  <c r="CD96" i="6"/>
  <c r="FX96" i="6"/>
  <c r="CD112" i="6"/>
  <c r="FX112" i="6"/>
  <c r="CD90" i="6"/>
  <c r="FX90" i="6"/>
  <c r="GK33" i="6"/>
  <c r="CQ33" i="6"/>
  <c r="CF14" i="6"/>
  <c r="FZ14" i="6"/>
  <c r="CD56" i="6"/>
  <c r="FX56" i="6"/>
  <c r="GT81" i="6"/>
  <c r="CZ81" i="6"/>
  <c r="GT79" i="6"/>
  <c r="CZ79" i="6"/>
  <c r="DA61" i="6"/>
  <c r="DM61" i="6" s="1"/>
  <c r="DY61" i="6" s="1"/>
  <c r="EK61" i="6" s="1"/>
  <c r="GU61" i="6"/>
  <c r="DA126" i="6"/>
  <c r="GU126" i="6"/>
  <c r="DM133" i="6"/>
  <c r="HG133" i="6"/>
  <c r="DK98" i="6"/>
  <c r="HE98" i="6"/>
  <c r="DB25" i="6"/>
  <c r="DN25" i="6" s="1"/>
  <c r="DZ25" i="6" s="1"/>
  <c r="EL25" i="6" s="1"/>
  <c r="GV25" i="6"/>
  <c r="DL151" i="6"/>
  <c r="HF151" i="6"/>
  <c r="DK110" i="6"/>
  <c r="HE110" i="6"/>
  <c r="BS59" i="6"/>
  <c r="FM59" i="6"/>
  <c r="GI78" i="6"/>
  <c r="CO78" i="6"/>
  <c r="GJ71" i="6"/>
  <c r="CP71" i="6"/>
  <c r="BU38" i="6"/>
  <c r="FO38" i="6"/>
  <c r="BU29" i="6"/>
  <c r="FO29" i="6"/>
  <c r="DW113" i="6"/>
  <c r="EI113" i="6" s="1"/>
  <c r="HQ113" i="6"/>
  <c r="DV110" i="6"/>
  <c r="EH110" i="6" s="1"/>
  <c r="HP110" i="6"/>
  <c r="HG135" i="6"/>
  <c r="DM135" i="6"/>
  <c r="DW151" i="6"/>
  <c r="HQ151" i="6"/>
  <c r="GI60" i="6"/>
  <c r="CO60" i="6"/>
  <c r="HE63" i="6"/>
  <c r="DK63" i="6"/>
  <c r="DW63" i="6" s="1"/>
  <c r="EI63" i="6" s="1"/>
  <c r="DW117" i="6"/>
  <c r="EI117" i="6" s="1"/>
  <c r="HQ117" i="6"/>
  <c r="CF28" i="6"/>
  <c r="FZ28" i="6"/>
  <c r="DX130" i="6"/>
  <c r="HR130" i="6"/>
  <c r="CF23" i="6"/>
  <c r="FZ23" i="6"/>
  <c r="CF10" i="6"/>
  <c r="FZ10" i="6"/>
  <c r="DV95" i="6"/>
  <c r="EH95" i="6" s="1"/>
  <c r="HP95" i="6"/>
  <c r="DA9" i="6"/>
  <c r="DM9" i="6" s="1"/>
  <c r="DY9" i="6" s="1"/>
  <c r="EK9" i="6" s="1"/>
  <c r="GU9" i="6"/>
  <c r="DV76" i="6"/>
  <c r="EH76" i="6" s="1"/>
  <c r="HP76" i="6"/>
  <c r="BT12" i="6"/>
  <c r="FN12" i="6"/>
  <c r="CF46" i="6"/>
  <c r="FZ46" i="6"/>
  <c r="GU58" i="6"/>
  <c r="DA58" i="6"/>
  <c r="DM58" i="6" s="1"/>
  <c r="DY58" i="6" s="1"/>
  <c r="EK58" i="6" s="1"/>
  <c r="CF26" i="6"/>
  <c r="FZ26" i="6"/>
  <c r="DK100" i="6"/>
  <c r="HE100" i="6"/>
  <c r="CE58" i="6"/>
  <c r="FY58" i="6"/>
  <c r="BS63" i="6"/>
  <c r="FM63" i="6"/>
  <c r="GJ85" i="6"/>
  <c r="CP85" i="6"/>
  <c r="BU46" i="6"/>
  <c r="FO46" i="6"/>
  <c r="GJ81" i="6"/>
  <c r="CP81" i="6"/>
  <c r="GI75" i="6"/>
  <c r="CO75" i="6"/>
  <c r="CF30" i="6"/>
  <c r="FZ30" i="6"/>
  <c r="CD63" i="6"/>
  <c r="FX63" i="6"/>
  <c r="DV71" i="6"/>
  <c r="EH71" i="6" s="1"/>
  <c r="HP71" i="6"/>
  <c r="GK16" i="6"/>
  <c r="CQ16" i="6"/>
  <c r="GK11" i="6"/>
  <c r="CQ11" i="6"/>
  <c r="DA105" i="6"/>
  <c r="GU105" i="6"/>
  <c r="DB18" i="6"/>
  <c r="DN18" i="6" s="1"/>
  <c r="DZ18" i="6" s="1"/>
  <c r="EL18" i="6" s="1"/>
  <c r="GV18" i="6"/>
  <c r="DA85" i="6"/>
  <c r="GU85" i="6"/>
  <c r="DL108" i="6"/>
  <c r="HF108" i="6"/>
  <c r="DB20" i="6"/>
  <c r="DN20" i="6" s="1"/>
  <c r="DZ20" i="6" s="1"/>
  <c r="EL20" i="6" s="1"/>
  <c r="GV20" i="6"/>
  <c r="GI102" i="6"/>
  <c r="CO102" i="6"/>
  <c r="CE64" i="6"/>
  <c r="FY64" i="6"/>
  <c r="GJ69" i="6"/>
  <c r="CP69" i="6"/>
  <c r="BT53" i="6"/>
  <c r="FN53" i="6"/>
  <c r="GI97" i="6"/>
  <c r="CO97" i="6"/>
  <c r="HG131" i="6"/>
  <c r="DM131" i="6"/>
  <c r="DV93" i="6"/>
  <c r="EH93" i="6" s="1"/>
  <c r="HP93" i="6"/>
  <c r="CE61" i="6"/>
  <c r="FY61" i="6"/>
  <c r="CF27" i="6"/>
  <c r="FZ27" i="6"/>
  <c r="DV74" i="6"/>
  <c r="EH74" i="6" s="1"/>
  <c r="HP74" i="6"/>
  <c r="GT55" i="6"/>
  <c r="CZ55" i="6"/>
  <c r="DL55" i="6" s="1"/>
  <c r="DX55" i="6" s="1"/>
  <c r="EJ55" i="6" s="1"/>
  <c r="CF11" i="6"/>
  <c r="FZ11" i="6"/>
  <c r="GJ72" i="6"/>
  <c r="CP72" i="6"/>
  <c r="BS55" i="6"/>
  <c r="FM55" i="6"/>
  <c r="DW111" i="6"/>
  <c r="EI111" i="6" s="1"/>
  <c r="HQ111" i="6"/>
  <c r="GU16" i="6"/>
  <c r="DA16" i="6"/>
  <c r="DM16" i="6" s="1"/>
  <c r="DY16" i="6" s="1"/>
  <c r="EK16" i="6" s="1"/>
  <c r="HQ121" i="6"/>
  <c r="DW121" i="6"/>
  <c r="EI121" i="6" s="1"/>
  <c r="GI66" i="6"/>
  <c r="CO66" i="6"/>
  <c r="GJ121" i="6"/>
  <c r="CP121" i="6"/>
  <c r="GI104" i="6"/>
  <c r="CO104" i="6"/>
  <c r="CE85" i="6"/>
  <c r="FY85" i="6"/>
  <c r="CZ60" i="6"/>
  <c r="DL60" i="6" s="1"/>
  <c r="DX60" i="6" s="1"/>
  <c r="EJ60" i="6" s="1"/>
  <c r="GT60" i="6"/>
  <c r="CF21" i="6"/>
  <c r="FZ21" i="6"/>
  <c r="BI53" i="6"/>
  <c r="FC53" i="6"/>
  <c r="GJ7" i="6"/>
  <c r="CP7" i="6"/>
  <c r="CE134" i="6"/>
  <c r="FY134" i="6"/>
  <c r="GK139" i="6"/>
  <c r="CQ139" i="6"/>
  <c r="CE135" i="6"/>
  <c r="FY135" i="6"/>
  <c r="GK140" i="6"/>
  <c r="CQ140" i="6"/>
  <c r="CE93" i="6"/>
  <c r="FY93" i="6"/>
  <c r="CE114" i="6"/>
  <c r="FY114" i="6"/>
  <c r="CE119" i="6"/>
  <c r="FY119" i="6"/>
  <c r="GJ151" i="6"/>
  <c r="CP151" i="6"/>
  <c r="CD91" i="6"/>
  <c r="FX91" i="6"/>
  <c r="CD66" i="6"/>
  <c r="FX66" i="6"/>
  <c r="CD95" i="6"/>
  <c r="FX95" i="6"/>
  <c r="BH60" i="6"/>
  <c r="FB60" i="6"/>
  <c r="CD79" i="6"/>
  <c r="FX79" i="6"/>
  <c r="CE17" i="6"/>
  <c r="FY17" i="6"/>
  <c r="CF25" i="6"/>
  <c r="FZ25" i="6"/>
  <c r="EH152" i="6"/>
  <c r="IB152" i="6"/>
  <c r="DK79" i="6"/>
  <c r="HE79" i="6"/>
  <c r="DW67" i="6"/>
  <c r="EI67" i="6" s="1"/>
  <c r="HQ67" i="6"/>
  <c r="GJ70" i="6"/>
  <c r="CP70" i="6"/>
  <c r="GK42" i="6"/>
  <c r="CQ42" i="6"/>
  <c r="DV107" i="6"/>
  <c r="EH107" i="6" s="1"/>
  <c r="HP107" i="6"/>
  <c r="DV84" i="6"/>
  <c r="EH84" i="6" s="1"/>
  <c r="HP84" i="6"/>
  <c r="DL125" i="6"/>
  <c r="HF125" i="6"/>
  <c r="CZ97" i="6"/>
  <c r="GT97" i="6"/>
  <c r="DB22" i="6"/>
  <c r="DN22" i="6" s="1"/>
  <c r="DZ22" i="6" s="1"/>
  <c r="EL22" i="6" s="1"/>
  <c r="GV22" i="6"/>
  <c r="DA110" i="6"/>
  <c r="GU110" i="6"/>
  <c r="DB30" i="6"/>
  <c r="DN30" i="6" s="1"/>
  <c r="DZ30" i="6" s="1"/>
  <c r="EL30" i="6" s="1"/>
  <c r="GV30" i="6"/>
  <c r="DB6" i="6"/>
  <c r="DN6" i="6" s="1"/>
  <c r="DZ6" i="6" s="1"/>
  <c r="EL6" i="6" s="1"/>
  <c r="GV6" i="6"/>
  <c r="CZ110" i="6"/>
  <c r="GT110" i="6"/>
  <c r="GU116" i="6"/>
  <c r="DA116" i="6"/>
  <c r="GU130" i="6"/>
  <c r="DA130" i="6"/>
  <c r="DA117" i="6"/>
  <c r="GU117" i="6"/>
  <c r="GU108" i="6"/>
  <c r="DA108" i="6"/>
  <c r="DK107" i="6"/>
  <c r="HE107" i="6"/>
  <c r="GI101" i="6"/>
  <c r="CO101" i="6"/>
  <c r="GJ98" i="6"/>
  <c r="CP98" i="6"/>
  <c r="GJ131" i="6"/>
  <c r="CP131" i="6"/>
  <c r="BU26" i="6"/>
  <c r="FO26" i="6"/>
  <c r="BU31" i="6"/>
  <c r="FO31" i="6"/>
  <c r="GT94" i="6"/>
  <c r="CZ94" i="6"/>
  <c r="CZ54" i="6"/>
  <c r="DL54" i="6" s="1"/>
  <c r="DX54" i="6" s="1"/>
  <c r="EJ54" i="6" s="1"/>
  <c r="GT54" i="6"/>
  <c r="DA119" i="6"/>
  <c r="GU119" i="6"/>
  <c r="GJ58" i="6"/>
  <c r="CP58" i="6"/>
  <c r="CZ109" i="6"/>
  <c r="GT109" i="6"/>
  <c r="DL118" i="6"/>
  <c r="HF118" i="6"/>
  <c r="GT63" i="6"/>
  <c r="CZ63" i="6"/>
  <c r="GI112" i="6"/>
  <c r="CO112" i="6"/>
  <c r="DB29" i="6"/>
  <c r="DN29" i="6" s="1"/>
  <c r="DZ29" i="6" s="1"/>
  <c r="EL29" i="6" s="1"/>
  <c r="GV29" i="6"/>
  <c r="CZ99" i="6"/>
  <c r="GT99" i="6"/>
  <c r="GV34" i="6"/>
  <c r="DB34" i="6"/>
  <c r="DN34" i="6" s="1"/>
  <c r="DZ34" i="6" s="1"/>
  <c r="EL34" i="6" s="1"/>
  <c r="GV38" i="6"/>
  <c r="DB38" i="6"/>
  <c r="DN38" i="6" s="1"/>
  <c r="DZ38" i="6" s="1"/>
  <c r="EL38" i="6" s="1"/>
  <c r="HE81" i="6"/>
  <c r="DK81" i="6"/>
  <c r="DV114" i="6"/>
  <c r="EH114" i="6" s="1"/>
  <c r="HP114" i="6"/>
  <c r="DL154" i="6"/>
  <c r="HF154" i="6"/>
  <c r="DV99" i="6"/>
  <c r="EH99" i="6" s="1"/>
  <c r="HP99" i="6"/>
  <c r="DW119" i="6"/>
  <c r="EI119" i="6" s="1"/>
  <c r="HQ119" i="6"/>
  <c r="DB19" i="6"/>
  <c r="DN19" i="6" s="1"/>
  <c r="DZ19" i="6" s="1"/>
  <c r="EL19" i="6" s="1"/>
  <c r="GV19" i="6"/>
  <c r="GI80" i="6"/>
  <c r="CO80" i="6"/>
  <c r="HE102" i="6"/>
  <c r="DK102" i="6"/>
  <c r="CZ88" i="6"/>
  <c r="GT88" i="6"/>
  <c r="DA128" i="6"/>
  <c r="GU128" i="6"/>
  <c r="DW127" i="6"/>
  <c r="EI127" i="6" s="1"/>
  <c r="HQ127" i="6"/>
  <c r="DL119" i="6"/>
  <c r="HF119" i="6"/>
  <c r="CE52" i="6"/>
  <c r="FY52" i="6"/>
  <c r="GK26" i="6"/>
  <c r="CQ26" i="6"/>
  <c r="DL111" i="6"/>
  <c r="HF111" i="6"/>
  <c r="GI95" i="6"/>
  <c r="CO95" i="6"/>
  <c r="GJ114" i="6"/>
  <c r="CP114" i="6"/>
  <c r="GJ86" i="6"/>
  <c r="CP86" i="6"/>
  <c r="BU16" i="6"/>
  <c r="FO16" i="6"/>
  <c r="BU25" i="6"/>
  <c r="FO25" i="6"/>
  <c r="HG134" i="6"/>
  <c r="DM134" i="6"/>
  <c r="BI58" i="6"/>
  <c r="FC58" i="6"/>
  <c r="BI51" i="6"/>
  <c r="FC51" i="6"/>
  <c r="CE110" i="6"/>
  <c r="FY110" i="6"/>
  <c r="CE125" i="6"/>
  <c r="FY125" i="6"/>
  <c r="CE69" i="6"/>
  <c r="FY69" i="6"/>
  <c r="GK141" i="6"/>
  <c r="CQ141" i="6"/>
  <c r="CE111" i="6"/>
  <c r="FY111" i="6"/>
  <c r="CE76" i="6"/>
  <c r="FY76" i="6"/>
  <c r="CE90" i="6"/>
  <c r="FY90" i="6"/>
  <c r="CD104" i="6"/>
  <c r="FX104" i="6"/>
  <c r="BS75" i="6"/>
  <c r="FX75" i="6"/>
  <c r="CD78" i="6"/>
  <c r="FX78" i="6"/>
  <c r="CD109" i="6"/>
  <c r="FX109" i="6"/>
  <c r="CD92" i="6"/>
  <c r="FX92" i="6"/>
  <c r="GK36" i="6"/>
  <c r="CQ36" i="6"/>
  <c r="HQ123" i="6"/>
  <c r="DW123" i="6"/>
  <c r="EI123" i="6" s="1"/>
  <c r="CF35" i="6"/>
  <c r="FZ35" i="6"/>
  <c r="DV90" i="6"/>
  <c r="EH90" i="6" s="1"/>
  <c r="HP90" i="6"/>
  <c r="DV89" i="6"/>
  <c r="EH89" i="6" s="1"/>
  <c r="HP89" i="6"/>
  <c r="GT104" i="6"/>
  <c r="CZ104" i="6"/>
  <c r="CZ87" i="6"/>
  <c r="GT87" i="6"/>
  <c r="GU120" i="6"/>
  <c r="DA120" i="6"/>
  <c r="GU52" i="6"/>
  <c r="DA52" i="6"/>
  <c r="DM52" i="6" s="1"/>
  <c r="DY52" i="6" s="1"/>
  <c r="EK52" i="6" s="1"/>
  <c r="HP98" i="6"/>
  <c r="DV98" i="6"/>
  <c r="EH98" i="6" s="1"/>
  <c r="DK86" i="6"/>
  <c r="HE86" i="6"/>
  <c r="BS60" i="6"/>
  <c r="FM60" i="6"/>
  <c r="GJ76" i="6"/>
  <c r="CP76" i="6"/>
  <c r="GJ113" i="6"/>
  <c r="CP113" i="6"/>
  <c r="BU47" i="6"/>
  <c r="FO47" i="6"/>
  <c r="BT58" i="6"/>
  <c r="FN58" i="6"/>
  <c r="GJ122" i="6"/>
  <c r="CP122" i="6"/>
  <c r="DW83" i="6"/>
  <c r="EI83" i="6" s="1"/>
  <c r="HQ83" i="6"/>
  <c r="BU9" i="6"/>
  <c r="FO9" i="6"/>
  <c r="DW152" i="6"/>
  <c r="HQ152" i="6"/>
  <c r="HP96" i="6"/>
  <c r="DV96" i="6"/>
  <c r="EH96" i="6" s="1"/>
  <c r="GK27" i="6"/>
  <c r="CQ27" i="6"/>
  <c r="IC128" i="6"/>
  <c r="EI128" i="6"/>
  <c r="DB37" i="6"/>
  <c r="DN37" i="6" s="1"/>
  <c r="DZ37" i="6" s="1"/>
  <c r="EL37" i="6" s="1"/>
  <c r="GV37" i="6"/>
  <c r="DV91" i="6"/>
  <c r="EH91" i="6" s="1"/>
  <c r="HP91" i="6"/>
  <c r="DV115" i="6"/>
  <c r="EH115" i="6" s="1"/>
  <c r="HP115" i="6"/>
  <c r="DA152" i="6"/>
  <c r="GU152" i="6"/>
  <c r="DA53" i="6"/>
  <c r="DM53" i="6" s="1"/>
  <c r="DY53" i="6" s="1"/>
  <c r="EK53" i="6" s="1"/>
  <c r="GU53" i="6"/>
  <c r="HP94" i="6"/>
  <c r="DV94" i="6"/>
  <c r="EH94" i="6" s="1"/>
  <c r="CF24" i="6"/>
  <c r="FZ24" i="6"/>
  <c r="CP128" i="6"/>
  <c r="GJ128" i="6"/>
  <c r="CD57" i="6"/>
  <c r="FX57" i="6"/>
  <c r="GJ116" i="6"/>
  <c r="CP116" i="6"/>
  <c r="GJ134" i="6"/>
  <c r="CP134" i="6"/>
  <c r="BU18" i="6"/>
  <c r="FO18" i="6"/>
  <c r="BU10" i="6"/>
  <c r="FO10" i="6"/>
  <c r="BS54" i="6"/>
  <c r="FM54" i="6"/>
  <c r="CD54" i="6"/>
  <c r="FX54" i="6"/>
  <c r="GJ77" i="6"/>
  <c r="CP77" i="6"/>
  <c r="CE15" i="6"/>
  <c r="FY15" i="6"/>
  <c r="DK70" i="6"/>
  <c r="HE70" i="6"/>
  <c r="CZ112" i="6"/>
  <c r="GT112" i="6"/>
  <c r="BS57" i="6"/>
  <c r="FM57" i="6"/>
  <c r="GJ127" i="6"/>
  <c r="CP127" i="6"/>
  <c r="GJ82" i="6"/>
  <c r="CP82" i="6"/>
  <c r="DW154" i="6"/>
  <c r="HQ154" i="6"/>
  <c r="GJ74" i="6"/>
  <c r="CP74" i="6"/>
  <c r="DV109" i="6"/>
  <c r="EH109" i="6" s="1"/>
  <c r="HP109" i="6"/>
  <c r="GI54" i="6"/>
  <c r="CO54" i="6"/>
  <c r="DV68" i="6"/>
  <c r="EH68" i="6" s="1"/>
  <c r="HP68" i="6"/>
  <c r="DB9" i="6"/>
  <c r="DN9" i="6" s="1"/>
  <c r="DZ9" i="6" s="1"/>
  <c r="EL9" i="6" s="1"/>
  <c r="GV9" i="6"/>
  <c r="BU45" i="6"/>
  <c r="FO45" i="6"/>
  <c r="GJ119" i="6"/>
  <c r="CP119" i="6"/>
  <c r="GK34" i="6"/>
  <c r="CQ34" i="6"/>
  <c r="DL123" i="6"/>
  <c r="HF123" i="6"/>
  <c r="GK39" i="6"/>
  <c r="CQ39" i="6"/>
  <c r="CD59" i="6"/>
  <c r="FX59" i="6"/>
  <c r="DL83" i="6"/>
  <c r="HF83" i="6"/>
  <c r="GT75" i="6"/>
  <c r="CZ75" i="6"/>
  <c r="CF31" i="6"/>
  <c r="FZ31" i="6"/>
  <c r="GI90" i="6"/>
  <c r="CO90" i="6"/>
  <c r="GJ105" i="6"/>
  <c r="CP105" i="6"/>
  <c r="BU23" i="6"/>
  <c r="FO23" i="6"/>
  <c r="BU27" i="6"/>
  <c r="FO27" i="6"/>
  <c r="GJ89" i="6"/>
  <c r="CP89" i="6"/>
  <c r="CY153" i="8"/>
  <c r="HE153" i="8"/>
  <c r="CB86" i="8"/>
  <c r="GH86" i="8"/>
  <c r="CB133" i="8"/>
  <c r="GH133" i="8"/>
  <c r="CB111" i="8"/>
  <c r="GH111" i="8"/>
  <c r="CB72" i="8"/>
  <c r="GH72" i="8"/>
  <c r="CB126" i="8"/>
  <c r="GH126" i="8"/>
  <c r="CB124" i="8"/>
  <c r="GH124" i="8"/>
  <c r="CB74" i="8"/>
  <c r="GH74" i="8"/>
  <c r="CB97" i="8"/>
  <c r="GH97" i="8"/>
  <c r="CB120" i="8"/>
  <c r="GH120" i="8"/>
  <c r="CB134" i="8"/>
  <c r="GH134" i="8"/>
  <c r="CB135" i="8"/>
  <c r="GH135" i="8"/>
  <c r="CB107" i="8"/>
  <c r="GH107" i="8"/>
  <c r="CB110" i="8"/>
  <c r="GH110" i="8"/>
  <c r="CB125" i="8"/>
  <c r="GH125" i="8"/>
  <c r="CB103" i="8"/>
  <c r="GH103" i="8"/>
  <c r="CB68" i="8"/>
  <c r="GH68" i="8"/>
  <c r="CB82" i="8"/>
  <c r="GH82" i="8"/>
  <c r="CB123" i="8"/>
  <c r="GH123" i="8"/>
  <c r="CM72" i="8"/>
  <c r="GS72" i="8"/>
  <c r="CM85" i="8"/>
  <c r="GS85" i="8"/>
  <c r="CM66" i="8"/>
  <c r="GS66" i="8"/>
  <c r="CM80" i="8"/>
  <c r="GS80" i="8"/>
  <c r="CY134" i="8"/>
  <c r="HE134" i="8"/>
  <c r="CM101" i="8"/>
  <c r="GS101" i="8"/>
  <c r="CM97" i="8"/>
  <c r="GS97" i="8"/>
  <c r="CM119" i="8"/>
  <c r="GS119" i="8"/>
  <c r="CM108" i="8"/>
  <c r="GS108" i="8"/>
  <c r="CM95" i="8"/>
  <c r="GS95" i="8"/>
  <c r="CM114" i="8"/>
  <c r="GS114" i="8"/>
  <c r="CM113" i="8"/>
  <c r="GS113" i="8"/>
  <c r="CM88" i="8"/>
  <c r="GS88" i="8"/>
  <c r="CM76" i="8"/>
  <c r="GS76" i="8"/>
  <c r="CM117" i="8"/>
  <c r="GS117" i="8"/>
  <c r="CM79" i="8"/>
  <c r="GS79" i="8"/>
  <c r="CB116" i="8"/>
  <c r="GH116" i="8"/>
  <c r="CB105" i="8"/>
  <c r="GH105" i="8"/>
  <c r="CB66" i="8"/>
  <c r="GH66" i="8"/>
  <c r="CB83" i="8"/>
  <c r="GH83" i="8"/>
  <c r="CB127" i="8"/>
  <c r="GH127" i="8"/>
  <c r="CB118" i="8"/>
  <c r="GH118" i="8"/>
  <c r="CB122" i="8"/>
  <c r="GH122" i="8"/>
  <c r="CB106" i="8"/>
  <c r="GH106" i="8"/>
  <c r="CB93" i="8"/>
  <c r="GH93" i="8"/>
  <c r="CB101" i="8"/>
  <c r="GH101" i="8"/>
  <c r="CB100" i="8"/>
  <c r="GH100" i="8"/>
  <c r="CB75" i="8"/>
  <c r="GH75" i="8"/>
  <c r="CB84" i="8"/>
  <c r="GH84" i="8"/>
  <c r="CM98" i="8"/>
  <c r="GS98" i="8"/>
  <c r="CM74" i="8"/>
  <c r="GS74" i="8"/>
  <c r="CM115" i="8"/>
  <c r="GS115" i="8"/>
  <c r="CM67" i="8"/>
  <c r="GS67" i="8"/>
  <c r="CM127" i="8"/>
  <c r="GS127" i="8"/>
  <c r="CM69" i="8"/>
  <c r="GS69" i="8"/>
  <c r="CM90" i="8"/>
  <c r="GS90" i="8"/>
  <c r="CM82" i="8"/>
  <c r="GS82" i="8"/>
  <c r="CY131" i="8"/>
  <c r="HE131" i="8"/>
  <c r="CM125" i="8"/>
  <c r="GS125" i="8"/>
  <c r="CM87" i="8"/>
  <c r="GS87" i="8"/>
  <c r="CM73" i="8"/>
  <c r="GS73" i="8"/>
  <c r="CM107" i="8"/>
  <c r="GS107" i="8"/>
  <c r="CM123" i="8"/>
  <c r="GS123" i="8"/>
  <c r="CM118" i="8"/>
  <c r="GS118" i="8"/>
  <c r="CM70" i="8"/>
  <c r="GS70" i="8"/>
  <c r="CM89" i="8"/>
  <c r="GS89" i="8"/>
  <c r="CM68" i="8"/>
  <c r="GS68" i="8"/>
  <c r="CB114" i="8"/>
  <c r="GH114" i="8"/>
  <c r="CY152" i="8"/>
  <c r="HE152" i="8"/>
  <c r="CY151" i="8"/>
  <c r="HE151" i="8"/>
  <c r="CB112" i="8"/>
  <c r="GH112" i="8"/>
  <c r="CB115" i="8"/>
  <c r="GH115" i="8"/>
  <c r="CB132" i="8"/>
  <c r="GH132" i="8"/>
  <c r="CB90" i="8"/>
  <c r="GH90" i="8"/>
  <c r="CB91" i="8"/>
  <c r="GH91" i="8"/>
  <c r="CB77" i="8"/>
  <c r="GH77" i="8"/>
  <c r="CB87" i="8"/>
  <c r="GH87" i="8"/>
  <c r="CB80" i="8"/>
  <c r="GH80" i="8"/>
  <c r="CB98" i="8"/>
  <c r="GH98" i="8"/>
  <c r="CB102" i="8"/>
  <c r="GH102" i="8"/>
  <c r="CB130" i="8"/>
  <c r="GH130" i="8"/>
  <c r="CB117" i="8"/>
  <c r="GH117" i="8"/>
  <c r="CB131" i="8"/>
  <c r="GH131" i="8"/>
  <c r="CB92" i="8"/>
  <c r="GH92" i="8"/>
  <c r="CB104" i="8"/>
  <c r="GH104" i="8"/>
  <c r="CB70" i="8"/>
  <c r="GH70" i="8"/>
  <c r="CB85" i="8"/>
  <c r="GH85" i="8"/>
  <c r="CB69" i="8"/>
  <c r="GH69" i="8"/>
  <c r="CB96" i="8"/>
  <c r="GH96" i="8"/>
  <c r="CM103" i="8"/>
  <c r="GS103" i="8"/>
  <c r="CM111" i="8"/>
  <c r="GS111" i="8"/>
  <c r="CY133" i="8"/>
  <c r="HE133" i="8"/>
  <c r="CM78" i="8"/>
  <c r="GS78" i="8"/>
  <c r="CY135" i="8"/>
  <c r="HE135" i="8"/>
  <c r="CM99" i="8"/>
  <c r="GS99" i="8"/>
  <c r="CM71" i="8"/>
  <c r="GS71" i="8"/>
  <c r="CM77" i="8"/>
  <c r="GS77" i="8"/>
  <c r="CM102" i="8"/>
  <c r="GS102" i="8"/>
  <c r="CM75" i="8"/>
  <c r="GS75" i="8"/>
  <c r="CM122" i="8"/>
  <c r="GS122" i="8"/>
  <c r="CM84" i="8"/>
  <c r="GS84" i="8"/>
  <c r="CM105" i="8"/>
  <c r="GS105" i="8"/>
  <c r="CM126" i="8"/>
  <c r="GS126" i="8"/>
  <c r="CM116" i="8"/>
  <c r="GS116" i="8"/>
  <c r="CM128" i="8"/>
  <c r="GS128" i="8"/>
  <c r="CM94" i="8"/>
  <c r="GS94" i="8"/>
  <c r="CB128" i="8"/>
  <c r="GH128" i="8"/>
  <c r="CB129" i="8"/>
  <c r="GH129" i="8"/>
  <c r="CB78" i="8"/>
  <c r="GH78" i="8"/>
  <c r="CB113" i="8"/>
  <c r="GH113" i="8"/>
  <c r="CB76" i="8"/>
  <c r="GH76" i="8"/>
  <c r="CB109" i="8"/>
  <c r="GH109" i="8"/>
  <c r="CB67" i="8"/>
  <c r="GH67" i="8"/>
  <c r="CB73" i="8"/>
  <c r="GH73" i="8"/>
  <c r="CB95" i="8"/>
  <c r="GH95" i="8"/>
  <c r="CB108" i="8"/>
  <c r="GH108" i="8"/>
  <c r="CY154" i="8"/>
  <c r="HE154" i="8"/>
  <c r="CB121" i="8"/>
  <c r="GH121" i="8"/>
  <c r="CB88" i="8"/>
  <c r="GH88" i="8"/>
  <c r="CB94" i="8"/>
  <c r="GH94" i="8"/>
  <c r="CB89" i="8"/>
  <c r="GH89" i="8"/>
  <c r="CB71" i="8"/>
  <c r="GH71" i="8"/>
  <c r="CB99" i="8"/>
  <c r="GH99" i="8"/>
  <c r="CB81" i="8"/>
  <c r="GH81" i="8"/>
  <c r="CB79" i="8"/>
  <c r="GH79" i="8"/>
  <c r="CB119" i="8"/>
  <c r="GH119" i="8"/>
  <c r="CM120" i="8"/>
  <c r="GS120" i="8"/>
  <c r="CM104" i="8"/>
  <c r="GS104" i="8"/>
  <c r="CM96" i="8"/>
  <c r="GS96" i="8"/>
  <c r="CM91" i="8"/>
  <c r="GS91" i="8"/>
  <c r="CM130" i="8"/>
  <c r="GS130" i="8"/>
  <c r="CM81" i="8"/>
  <c r="GS81" i="8"/>
  <c r="CM112" i="8"/>
  <c r="GS112" i="8"/>
  <c r="CM93" i="8"/>
  <c r="GS93" i="8"/>
  <c r="CM86" i="8"/>
  <c r="GS86" i="8"/>
  <c r="CM124" i="8"/>
  <c r="GS124" i="8"/>
  <c r="CY132" i="8"/>
  <c r="HE132" i="8"/>
  <c r="CM100" i="8"/>
  <c r="GS100" i="8"/>
  <c r="CM110" i="8"/>
  <c r="GS110" i="8"/>
  <c r="CM109" i="8"/>
  <c r="GS109" i="8"/>
  <c r="CM106" i="8"/>
  <c r="GS106" i="8"/>
  <c r="CM83" i="8"/>
  <c r="GS83" i="8"/>
  <c r="CM92" i="8"/>
  <c r="GS92" i="8"/>
  <c r="CM121" i="8"/>
  <c r="GS121" i="8"/>
  <c r="CM129" i="8"/>
  <c r="GS129" i="8"/>
  <c r="BS104" i="6"/>
  <c r="AL12" i="6"/>
  <c r="BS73" i="6"/>
  <c r="BS92" i="6"/>
  <c r="BT92" i="6" s="1"/>
  <c r="BS109" i="6"/>
  <c r="BS66" i="6"/>
  <c r="BS91" i="6"/>
  <c r="AL17" i="6"/>
  <c r="AM17" i="6" s="1"/>
  <c r="ES17" i="6" s="1"/>
  <c r="AW54" i="6"/>
  <c r="BS88" i="6"/>
  <c r="BS100" i="6"/>
  <c r="BS87" i="6"/>
  <c r="BS101" i="6"/>
  <c r="BS112" i="6"/>
  <c r="BS80" i="6"/>
  <c r="BS107" i="6"/>
  <c r="BT107" i="6" s="1"/>
  <c r="BS102" i="6"/>
  <c r="BS78" i="6"/>
  <c r="BS96" i="6"/>
  <c r="AL15" i="6"/>
  <c r="BS94" i="6"/>
  <c r="BS99" i="6"/>
  <c r="BS106" i="6"/>
  <c r="BS97" i="6"/>
  <c r="AM101" i="6"/>
  <c r="AN101" i="6" s="1"/>
  <c r="AO101" i="6" s="1"/>
  <c r="AP101" i="6" s="1"/>
  <c r="AQ101" i="6" s="1"/>
  <c r="AR101" i="6" s="1"/>
  <c r="AS101" i="6" s="1"/>
  <c r="AT101" i="6" s="1"/>
  <c r="AU101" i="6" s="1"/>
  <c r="AV101" i="6" s="1"/>
  <c r="AW101" i="6" s="1"/>
  <c r="AX101" i="6" s="1"/>
  <c r="AY101" i="6" s="1"/>
  <c r="AM94" i="6"/>
  <c r="AN135" i="6"/>
  <c r="AO135" i="6" s="1"/>
  <c r="AP135" i="6" s="1"/>
  <c r="AQ135" i="6" s="1"/>
  <c r="AR135" i="6" s="1"/>
  <c r="AS135" i="6" s="1"/>
  <c r="AT135" i="6" s="1"/>
  <c r="AU135" i="6" s="1"/>
  <c r="AV135" i="6" s="1"/>
  <c r="AW135" i="6" s="1"/>
  <c r="AX135" i="6" s="1"/>
  <c r="AY135" i="6" s="1"/>
  <c r="AN76" i="6"/>
  <c r="AO76" i="6" s="1"/>
  <c r="AP76" i="6" s="1"/>
  <c r="AQ76" i="6" s="1"/>
  <c r="AR76" i="6" s="1"/>
  <c r="AS76" i="6" s="1"/>
  <c r="AT76" i="6" s="1"/>
  <c r="AU76" i="6" s="1"/>
  <c r="AV76" i="6" s="1"/>
  <c r="AW76" i="6" s="1"/>
  <c r="AX76" i="6" s="1"/>
  <c r="AY76" i="6" s="1"/>
  <c r="AM80" i="6"/>
  <c r="AN149" i="6"/>
  <c r="AO149" i="6" s="1"/>
  <c r="AP149" i="6" s="1"/>
  <c r="AQ149" i="6" s="1"/>
  <c r="AR149" i="6" s="1"/>
  <c r="AS149" i="6" s="1"/>
  <c r="AT149" i="6" s="1"/>
  <c r="AU149" i="6" s="1"/>
  <c r="AV149" i="6" s="1"/>
  <c r="AW149" i="6" s="1"/>
  <c r="AX149" i="6" s="1"/>
  <c r="AY149" i="6" s="1"/>
  <c r="AM121" i="6"/>
  <c r="AN83" i="6"/>
  <c r="AO83" i="6" s="1"/>
  <c r="AP83" i="6" s="1"/>
  <c r="AQ83" i="6" s="1"/>
  <c r="AR83" i="6" s="1"/>
  <c r="AS83" i="6" s="1"/>
  <c r="AT83" i="6" s="1"/>
  <c r="AU83" i="6" s="1"/>
  <c r="AV83" i="6" s="1"/>
  <c r="AW83" i="6" s="1"/>
  <c r="AX83" i="6" s="1"/>
  <c r="AY83" i="6" s="1"/>
  <c r="AM72" i="6"/>
  <c r="AN82" i="6"/>
  <c r="AO82" i="6" s="1"/>
  <c r="AP82" i="6" s="1"/>
  <c r="AQ82" i="6" s="1"/>
  <c r="AR82" i="6" s="1"/>
  <c r="AS82" i="6" s="1"/>
  <c r="AT82" i="6" s="1"/>
  <c r="AU82" i="6" s="1"/>
  <c r="AV82" i="6" s="1"/>
  <c r="AW82" i="6" s="1"/>
  <c r="AX82" i="6" s="1"/>
  <c r="AY82" i="6" s="1"/>
  <c r="AN111" i="6"/>
  <c r="AO111" i="6" s="1"/>
  <c r="AP111" i="6" s="1"/>
  <c r="AQ111" i="6" s="1"/>
  <c r="AR111" i="6" s="1"/>
  <c r="AS111" i="6" s="1"/>
  <c r="AT111" i="6" s="1"/>
  <c r="AU111" i="6" s="1"/>
  <c r="AV111" i="6" s="1"/>
  <c r="AW111" i="6" s="1"/>
  <c r="AX111" i="6" s="1"/>
  <c r="AY111" i="6" s="1"/>
  <c r="AN87" i="6"/>
  <c r="AO87" i="6" s="1"/>
  <c r="AP87" i="6" s="1"/>
  <c r="AQ87" i="6" s="1"/>
  <c r="AR87" i="6" s="1"/>
  <c r="AS87" i="6" s="1"/>
  <c r="AT87" i="6" s="1"/>
  <c r="AU87" i="6" s="1"/>
  <c r="AV87" i="6" s="1"/>
  <c r="AW87" i="6" s="1"/>
  <c r="AX87" i="6" s="1"/>
  <c r="AY87" i="6" s="1"/>
  <c r="AN66" i="6"/>
  <c r="AO66" i="6" s="1"/>
  <c r="AP66" i="6" s="1"/>
  <c r="AQ66" i="6" s="1"/>
  <c r="AR66" i="6" s="1"/>
  <c r="AS66" i="6" s="1"/>
  <c r="AT66" i="6" s="1"/>
  <c r="AU66" i="6" s="1"/>
  <c r="AV66" i="6" s="1"/>
  <c r="AW66" i="6" s="1"/>
  <c r="AX66" i="6" s="1"/>
  <c r="AY66" i="6" s="1"/>
  <c r="AN138" i="6"/>
  <c r="AO138" i="6" s="1"/>
  <c r="AP138" i="6" s="1"/>
  <c r="AQ138" i="6" s="1"/>
  <c r="AR138" i="6" s="1"/>
  <c r="AS138" i="6" s="1"/>
  <c r="AT138" i="6" s="1"/>
  <c r="AU138" i="6" s="1"/>
  <c r="AV138" i="6" s="1"/>
  <c r="AW138" i="6" s="1"/>
  <c r="AX138" i="6" s="1"/>
  <c r="AY138" i="6" s="1"/>
  <c r="AN63" i="6"/>
  <c r="AO63" i="6" s="1"/>
  <c r="AP63" i="6" s="1"/>
  <c r="AQ63" i="6" s="1"/>
  <c r="AR63" i="6" s="1"/>
  <c r="AS63" i="6" s="1"/>
  <c r="AT63" i="6" s="1"/>
  <c r="AU63" i="6" s="1"/>
  <c r="AV63" i="6" s="1"/>
  <c r="AW63" i="6" s="1"/>
  <c r="AX63" i="6" s="1"/>
  <c r="AY63" i="6" s="1"/>
  <c r="AN69" i="6"/>
  <c r="AO69" i="6" s="1"/>
  <c r="AP69" i="6" s="1"/>
  <c r="AQ69" i="6" s="1"/>
  <c r="AR69" i="6" s="1"/>
  <c r="AS69" i="6" s="1"/>
  <c r="AT69" i="6" s="1"/>
  <c r="AU69" i="6" s="1"/>
  <c r="AV69" i="6" s="1"/>
  <c r="AW69" i="6" s="1"/>
  <c r="AX69" i="6" s="1"/>
  <c r="AY69" i="6" s="1"/>
  <c r="AN109" i="6"/>
  <c r="AO109" i="6" s="1"/>
  <c r="AP109" i="6" s="1"/>
  <c r="AQ109" i="6" s="1"/>
  <c r="AR109" i="6" s="1"/>
  <c r="AS109" i="6" s="1"/>
  <c r="AT109" i="6" s="1"/>
  <c r="AU109" i="6" s="1"/>
  <c r="AV109" i="6" s="1"/>
  <c r="AW109" i="6" s="1"/>
  <c r="AX109" i="6" s="1"/>
  <c r="AY109" i="6" s="1"/>
  <c r="AN131" i="6"/>
  <c r="AO131" i="6" s="1"/>
  <c r="AP131" i="6" s="1"/>
  <c r="AQ131" i="6" s="1"/>
  <c r="AR131" i="6" s="1"/>
  <c r="AS131" i="6" s="1"/>
  <c r="AT131" i="6" s="1"/>
  <c r="AU131" i="6" s="1"/>
  <c r="AV131" i="6" s="1"/>
  <c r="AW131" i="6" s="1"/>
  <c r="AX131" i="6" s="1"/>
  <c r="AY131" i="6" s="1"/>
  <c r="AN116" i="6"/>
  <c r="AO116" i="6" s="1"/>
  <c r="AP116" i="6" s="1"/>
  <c r="AQ116" i="6" s="1"/>
  <c r="AR116" i="6" s="1"/>
  <c r="AS116" i="6" s="1"/>
  <c r="AT116" i="6" s="1"/>
  <c r="AU116" i="6" s="1"/>
  <c r="AV116" i="6" s="1"/>
  <c r="AW116" i="6" s="1"/>
  <c r="AX116" i="6" s="1"/>
  <c r="AY116" i="6" s="1"/>
  <c r="AN142" i="6"/>
  <c r="AO142" i="6" s="1"/>
  <c r="AP142" i="6" s="1"/>
  <c r="AQ142" i="6" s="1"/>
  <c r="AR142" i="6" s="1"/>
  <c r="AS142" i="6" s="1"/>
  <c r="AT142" i="6" s="1"/>
  <c r="AU142" i="6" s="1"/>
  <c r="AV142" i="6" s="1"/>
  <c r="AW142" i="6" s="1"/>
  <c r="AX142" i="6" s="1"/>
  <c r="AY142" i="6" s="1"/>
  <c r="AM154" i="6"/>
  <c r="AN126" i="6"/>
  <c r="AO126" i="6" s="1"/>
  <c r="AP126" i="6" s="1"/>
  <c r="AQ126" i="6" s="1"/>
  <c r="AR126" i="6" s="1"/>
  <c r="AS126" i="6" s="1"/>
  <c r="AT126" i="6" s="1"/>
  <c r="AU126" i="6" s="1"/>
  <c r="AV126" i="6" s="1"/>
  <c r="AW126" i="6" s="1"/>
  <c r="AX126" i="6" s="1"/>
  <c r="AY126" i="6" s="1"/>
  <c r="AM123" i="6"/>
  <c r="AB106" i="6"/>
  <c r="AC106" i="6" s="1"/>
  <c r="AD106" i="6" s="1"/>
  <c r="AE106" i="6" s="1"/>
  <c r="AF106" i="6" s="1"/>
  <c r="AG106" i="6" s="1"/>
  <c r="AH106" i="6" s="1"/>
  <c r="AI106" i="6" s="1"/>
  <c r="AJ106" i="6" s="1"/>
  <c r="AK106" i="6" s="1"/>
  <c r="AL106" i="6" s="1"/>
  <c r="AM106" i="6" s="1"/>
  <c r="AB119" i="6"/>
  <c r="AC119" i="6" s="1"/>
  <c r="AD119" i="6" s="1"/>
  <c r="AE119" i="6" s="1"/>
  <c r="AF119" i="6" s="1"/>
  <c r="AG119" i="6" s="1"/>
  <c r="AH119" i="6" s="1"/>
  <c r="AI119" i="6" s="1"/>
  <c r="AJ119" i="6" s="1"/>
  <c r="AK119" i="6" s="1"/>
  <c r="AL119" i="6" s="1"/>
  <c r="AM119" i="6" s="1"/>
  <c r="AB153" i="6"/>
  <c r="AC153" i="6" s="1"/>
  <c r="AD153" i="6" s="1"/>
  <c r="AE153" i="6" s="1"/>
  <c r="AF153" i="6" s="1"/>
  <c r="AG153" i="6" s="1"/>
  <c r="AH153" i="6" s="1"/>
  <c r="AI153" i="6" s="1"/>
  <c r="AJ153" i="6" s="1"/>
  <c r="AK153" i="6" s="1"/>
  <c r="AL153" i="6" s="1"/>
  <c r="AM153" i="6" s="1"/>
  <c r="AB54" i="6"/>
  <c r="AC54" i="6" s="1"/>
  <c r="AD54" i="6" s="1"/>
  <c r="AE54" i="6" s="1"/>
  <c r="AF54" i="6" s="1"/>
  <c r="AG54" i="6" s="1"/>
  <c r="AH54" i="6" s="1"/>
  <c r="AI54" i="6" s="1"/>
  <c r="AJ54" i="6" s="1"/>
  <c r="AK54" i="6" s="1"/>
  <c r="AL54" i="6" s="1"/>
  <c r="AM54" i="6" s="1"/>
  <c r="AB56" i="6"/>
  <c r="AC56" i="6" s="1"/>
  <c r="AD56" i="6" s="1"/>
  <c r="AE56" i="6" s="1"/>
  <c r="AF56" i="6" s="1"/>
  <c r="AG56" i="6" s="1"/>
  <c r="AH56" i="6" s="1"/>
  <c r="AI56" i="6" s="1"/>
  <c r="AJ56" i="6" s="1"/>
  <c r="AK56" i="6" s="1"/>
  <c r="AL56" i="6" s="1"/>
  <c r="AM56" i="6" s="1"/>
  <c r="AN68" i="6"/>
  <c r="AO68" i="6" s="1"/>
  <c r="AP68" i="6" s="1"/>
  <c r="AQ68" i="6" s="1"/>
  <c r="AR68" i="6" s="1"/>
  <c r="AS68" i="6" s="1"/>
  <c r="AT68" i="6" s="1"/>
  <c r="AU68" i="6" s="1"/>
  <c r="AV68" i="6" s="1"/>
  <c r="AW68" i="6" s="1"/>
  <c r="AX68" i="6" s="1"/>
  <c r="AY68" i="6" s="1"/>
  <c r="AX26" i="6"/>
  <c r="AM26" i="6"/>
  <c r="ES26" i="6" s="1"/>
  <c r="AN74" i="6"/>
  <c r="AO74" i="6" s="1"/>
  <c r="AP74" i="6" s="1"/>
  <c r="AQ74" i="6" s="1"/>
  <c r="AR74" i="6" s="1"/>
  <c r="AS74" i="6" s="1"/>
  <c r="AT74" i="6" s="1"/>
  <c r="AU74" i="6" s="1"/>
  <c r="AV74" i="6" s="1"/>
  <c r="AW74" i="6" s="1"/>
  <c r="AX74" i="6" s="1"/>
  <c r="AY74" i="6" s="1"/>
  <c r="AB43" i="6"/>
  <c r="AC43" i="6" s="1"/>
  <c r="AD43" i="6" s="1"/>
  <c r="AE43" i="6" s="1"/>
  <c r="AF43" i="6" s="1"/>
  <c r="AG43" i="6" s="1"/>
  <c r="AH43" i="6" s="1"/>
  <c r="AB85" i="6"/>
  <c r="AC85" i="6" s="1"/>
  <c r="AD85" i="6" s="1"/>
  <c r="AE85" i="6" s="1"/>
  <c r="AF85" i="6" s="1"/>
  <c r="AG85" i="6" s="1"/>
  <c r="AH85" i="6" s="1"/>
  <c r="AI85" i="6" s="1"/>
  <c r="AJ85" i="6" s="1"/>
  <c r="AK85" i="6" s="1"/>
  <c r="AL85" i="6" s="1"/>
  <c r="AM85" i="6" s="1"/>
  <c r="AB32" i="6"/>
  <c r="AC32" i="6" s="1"/>
  <c r="AD32" i="6" s="1"/>
  <c r="AB73" i="6"/>
  <c r="AC73" i="6" s="1"/>
  <c r="AD73" i="6" s="1"/>
  <c r="AE73" i="6" s="1"/>
  <c r="AF73" i="6" s="1"/>
  <c r="AG73" i="6" s="1"/>
  <c r="AH73" i="6" s="1"/>
  <c r="AI73" i="6" s="1"/>
  <c r="AJ73" i="6" s="1"/>
  <c r="AK73" i="6" s="1"/>
  <c r="AL73" i="6" s="1"/>
  <c r="AM73" i="6" s="1"/>
  <c r="AB30" i="6"/>
  <c r="AC30" i="6" s="1"/>
  <c r="AD30" i="6" s="1"/>
  <c r="AB38" i="6"/>
  <c r="AC38" i="6" s="1"/>
  <c r="AD38" i="6" s="1"/>
  <c r="AE38" i="6" s="1"/>
  <c r="AF38" i="6" s="1"/>
  <c r="AB150" i="6"/>
  <c r="AC150" i="6" s="1"/>
  <c r="AD150" i="6" s="1"/>
  <c r="AE150" i="6" s="1"/>
  <c r="AF150" i="6" s="1"/>
  <c r="AG150" i="6" s="1"/>
  <c r="AH150" i="6" s="1"/>
  <c r="AI150" i="6" s="1"/>
  <c r="AJ150" i="6" s="1"/>
  <c r="AK150" i="6" s="1"/>
  <c r="AL150" i="6" s="1"/>
  <c r="AM150" i="6" s="1"/>
  <c r="AB31" i="6"/>
  <c r="AC31" i="6" s="1"/>
  <c r="AD31" i="6" s="1"/>
  <c r="AB95" i="6"/>
  <c r="AC95" i="6" s="1"/>
  <c r="AD95" i="6" s="1"/>
  <c r="AE95" i="6" s="1"/>
  <c r="AF95" i="6" s="1"/>
  <c r="AG95" i="6" s="1"/>
  <c r="AH95" i="6" s="1"/>
  <c r="AI95" i="6" s="1"/>
  <c r="AJ95" i="6" s="1"/>
  <c r="AK95" i="6" s="1"/>
  <c r="AL95" i="6" s="1"/>
  <c r="AM95" i="6" s="1"/>
  <c r="CE50" i="6"/>
  <c r="AB36" i="6"/>
  <c r="AC36" i="6" s="1"/>
  <c r="AD36" i="6" s="1"/>
  <c r="AE36" i="6" s="1"/>
  <c r="AB86" i="6"/>
  <c r="AC86" i="6" s="1"/>
  <c r="AD86" i="6" s="1"/>
  <c r="AE86" i="6" s="1"/>
  <c r="AF86" i="6" s="1"/>
  <c r="AG86" i="6" s="1"/>
  <c r="AH86" i="6" s="1"/>
  <c r="AI86" i="6" s="1"/>
  <c r="AJ86" i="6" s="1"/>
  <c r="AK86" i="6" s="1"/>
  <c r="AL86" i="6" s="1"/>
  <c r="AM86" i="6" s="1"/>
  <c r="AB78" i="6"/>
  <c r="AC78" i="6" s="1"/>
  <c r="AD78" i="6" s="1"/>
  <c r="AE78" i="6" s="1"/>
  <c r="AF78" i="6" s="1"/>
  <c r="AG78" i="6" s="1"/>
  <c r="AH78" i="6" s="1"/>
  <c r="AI78" i="6" s="1"/>
  <c r="AJ78" i="6" s="1"/>
  <c r="AK78" i="6" s="1"/>
  <c r="AL78" i="6" s="1"/>
  <c r="AM78" i="6" s="1"/>
  <c r="AN152" i="6"/>
  <c r="AO152" i="6" s="1"/>
  <c r="AP152" i="6" s="1"/>
  <c r="AQ152" i="6" s="1"/>
  <c r="AR152" i="6" s="1"/>
  <c r="AS152" i="6" s="1"/>
  <c r="AT152" i="6" s="1"/>
  <c r="AU152" i="6" s="1"/>
  <c r="AV152" i="6" s="1"/>
  <c r="AW152" i="6" s="1"/>
  <c r="AX152" i="6" s="1"/>
  <c r="AY152" i="6" s="1"/>
  <c r="AX35" i="6"/>
  <c r="AM35" i="6"/>
  <c r="ES35" i="6" s="1"/>
  <c r="AX24" i="6"/>
  <c r="AM24" i="6"/>
  <c r="ES24" i="6" s="1"/>
  <c r="AN65" i="6"/>
  <c r="AO65" i="6" s="1"/>
  <c r="AP65" i="6" s="1"/>
  <c r="AQ65" i="6" s="1"/>
  <c r="AR65" i="6" s="1"/>
  <c r="AS65" i="6" s="1"/>
  <c r="AT65" i="6" s="1"/>
  <c r="AU65" i="6" s="1"/>
  <c r="AV65" i="6" s="1"/>
  <c r="AW65" i="6" s="1"/>
  <c r="AX65" i="6" s="1"/>
  <c r="AY65" i="6" s="1"/>
  <c r="AX9" i="6"/>
  <c r="FD9" i="6" s="1"/>
  <c r="JA9" i="6" s="1"/>
  <c r="E8" i="2" s="1"/>
  <c r="AB46" i="6"/>
  <c r="AC46" i="6" s="1"/>
  <c r="AD46" i="6" s="1"/>
  <c r="AE46" i="6" s="1"/>
  <c r="AF46" i="6" s="1"/>
  <c r="AG46" i="6" s="1"/>
  <c r="AH46" i="6" s="1"/>
  <c r="AB60" i="6"/>
  <c r="AC60" i="6" s="1"/>
  <c r="AD60" i="6" s="1"/>
  <c r="AE60" i="6" s="1"/>
  <c r="AF60" i="6" s="1"/>
  <c r="AG60" i="6" s="1"/>
  <c r="AH60" i="6" s="1"/>
  <c r="AI60" i="6" s="1"/>
  <c r="AJ60" i="6" s="1"/>
  <c r="AK60" i="6" s="1"/>
  <c r="AL60" i="6" s="1"/>
  <c r="AM60" i="6" s="1"/>
  <c r="AB97" i="6"/>
  <c r="AC97" i="6" s="1"/>
  <c r="AD97" i="6" s="1"/>
  <c r="AE97" i="6" s="1"/>
  <c r="AF97" i="6" s="1"/>
  <c r="AG97" i="6" s="1"/>
  <c r="AH97" i="6" s="1"/>
  <c r="AI97" i="6" s="1"/>
  <c r="AJ97" i="6" s="1"/>
  <c r="AK97" i="6" s="1"/>
  <c r="AL97" i="6" s="1"/>
  <c r="AM97" i="6" s="1"/>
  <c r="AB55" i="6"/>
  <c r="AC55" i="6" s="1"/>
  <c r="AD55" i="6" s="1"/>
  <c r="AE55" i="6" s="1"/>
  <c r="AF55" i="6" s="1"/>
  <c r="AG55" i="6" s="1"/>
  <c r="AH55" i="6" s="1"/>
  <c r="AI55" i="6" s="1"/>
  <c r="AJ55" i="6" s="1"/>
  <c r="AK55" i="6" s="1"/>
  <c r="AL55" i="6" s="1"/>
  <c r="AM55" i="6" s="1"/>
  <c r="AB120" i="6"/>
  <c r="AC120" i="6" s="1"/>
  <c r="AD120" i="6" s="1"/>
  <c r="AE120" i="6" s="1"/>
  <c r="AF120" i="6" s="1"/>
  <c r="AG120" i="6" s="1"/>
  <c r="AH120" i="6" s="1"/>
  <c r="AI120" i="6" s="1"/>
  <c r="AJ120" i="6" s="1"/>
  <c r="AK120" i="6" s="1"/>
  <c r="AL120" i="6" s="1"/>
  <c r="AM120" i="6" s="1"/>
  <c r="CE6" i="6"/>
  <c r="AB100" i="6"/>
  <c r="AC100" i="6" s="1"/>
  <c r="AD100" i="6" s="1"/>
  <c r="AE100" i="6" s="1"/>
  <c r="AF100" i="6" s="1"/>
  <c r="AG100" i="6" s="1"/>
  <c r="AH100" i="6" s="1"/>
  <c r="AI100" i="6" s="1"/>
  <c r="AJ100" i="6" s="1"/>
  <c r="AK100" i="6" s="1"/>
  <c r="AL100" i="6" s="1"/>
  <c r="AM100" i="6" s="1"/>
  <c r="AB79" i="6"/>
  <c r="AC79" i="6" s="1"/>
  <c r="AD79" i="6" s="1"/>
  <c r="AE79" i="6" s="1"/>
  <c r="AF79" i="6" s="1"/>
  <c r="AG79" i="6" s="1"/>
  <c r="AH79" i="6" s="1"/>
  <c r="AI79" i="6" s="1"/>
  <c r="AJ79" i="6" s="1"/>
  <c r="AK79" i="6" s="1"/>
  <c r="AL79" i="6" s="1"/>
  <c r="AM79" i="6" s="1"/>
  <c r="BT136" i="6"/>
  <c r="BT141" i="6"/>
  <c r="BT128" i="6"/>
  <c r="BT105" i="6"/>
  <c r="BT119" i="6"/>
  <c r="BT83" i="6"/>
  <c r="BT76" i="6"/>
  <c r="CF5" i="6"/>
  <c r="BT84" i="6"/>
  <c r="BT90" i="6"/>
  <c r="BT111" i="6"/>
  <c r="BT129" i="6"/>
  <c r="BT124" i="6"/>
  <c r="BT133" i="6"/>
  <c r="BT135" i="6"/>
  <c r="BT67" i="6"/>
  <c r="BT138" i="6"/>
  <c r="BT140" i="6"/>
  <c r="BT98" i="6"/>
  <c r="BT100" i="6"/>
  <c r="BT114" i="6"/>
  <c r="BT127" i="6"/>
  <c r="BT74" i="6"/>
  <c r="BT144" i="6"/>
  <c r="CF144" i="6" s="1"/>
  <c r="BT120" i="6"/>
  <c r="BT103" i="6"/>
  <c r="BT71" i="6"/>
  <c r="BT121" i="6"/>
  <c r="BT75" i="6"/>
  <c r="BT126" i="6"/>
  <c r="BT137" i="6"/>
  <c r="BT82" i="6"/>
  <c r="BT122" i="6"/>
  <c r="BT143" i="6"/>
  <c r="CF143" i="6" s="1"/>
  <c r="BT117" i="6"/>
  <c r="BT93" i="6"/>
  <c r="BT142" i="6"/>
  <c r="CF142" i="6" s="1"/>
  <c r="BT95" i="6"/>
  <c r="BT73" i="6"/>
  <c r="BT130" i="6"/>
  <c r="BT123" i="6"/>
  <c r="BT113" i="6"/>
  <c r="BT85" i="6"/>
  <c r="BT108" i="6"/>
  <c r="BT79" i="6"/>
  <c r="BT131" i="6"/>
  <c r="BT68" i="6"/>
  <c r="BT134" i="6"/>
  <c r="BT88" i="6"/>
  <c r="BT69" i="6"/>
  <c r="BT145" i="6"/>
  <c r="CF145" i="6" s="1"/>
  <c r="BT81" i="6"/>
  <c r="BT89" i="6"/>
  <c r="BT132" i="6"/>
  <c r="BT125" i="6"/>
  <c r="BT70" i="6"/>
  <c r="BT86" i="6"/>
  <c r="BT116" i="6"/>
  <c r="BT139" i="6"/>
  <c r="BT77" i="6"/>
  <c r="BT72" i="6"/>
  <c r="BT110" i="6"/>
  <c r="BT118" i="6"/>
  <c r="AB96" i="6"/>
  <c r="AC96" i="6" s="1"/>
  <c r="AD96" i="6" s="1"/>
  <c r="AE96" i="6" s="1"/>
  <c r="AF96" i="6" s="1"/>
  <c r="AG96" i="6" s="1"/>
  <c r="AH96" i="6" s="1"/>
  <c r="AI96" i="6" s="1"/>
  <c r="AJ96" i="6" s="1"/>
  <c r="AK96" i="6" s="1"/>
  <c r="AL96" i="6" s="1"/>
  <c r="AM96" i="6" s="1"/>
  <c r="AB133" i="6"/>
  <c r="AC133" i="6" s="1"/>
  <c r="AD133" i="6" s="1"/>
  <c r="AE133" i="6" s="1"/>
  <c r="AF133" i="6" s="1"/>
  <c r="AG133" i="6" s="1"/>
  <c r="AH133" i="6" s="1"/>
  <c r="AI133" i="6" s="1"/>
  <c r="AJ133" i="6" s="1"/>
  <c r="AK133" i="6" s="1"/>
  <c r="AL133" i="6" s="1"/>
  <c r="AM133" i="6" s="1"/>
  <c r="AB84" i="6"/>
  <c r="AC84" i="6" s="1"/>
  <c r="AD84" i="6" s="1"/>
  <c r="AE84" i="6" s="1"/>
  <c r="AF84" i="6" s="1"/>
  <c r="AG84" i="6" s="1"/>
  <c r="AH84" i="6" s="1"/>
  <c r="AI84" i="6" s="1"/>
  <c r="AJ84" i="6" s="1"/>
  <c r="AK84" i="6" s="1"/>
  <c r="AL84" i="6" s="1"/>
  <c r="AM84" i="6" s="1"/>
  <c r="AB103" i="6"/>
  <c r="AC103" i="6" s="1"/>
  <c r="AD103" i="6" s="1"/>
  <c r="AE103" i="6" s="1"/>
  <c r="AF103" i="6" s="1"/>
  <c r="AG103" i="6" s="1"/>
  <c r="AH103" i="6" s="1"/>
  <c r="AI103" i="6" s="1"/>
  <c r="AJ103" i="6" s="1"/>
  <c r="AK103" i="6" s="1"/>
  <c r="AL103" i="6" s="1"/>
  <c r="AM103" i="6" s="1"/>
  <c r="AB98" i="6"/>
  <c r="AC98" i="6" s="1"/>
  <c r="AD98" i="6" s="1"/>
  <c r="AE98" i="6" s="1"/>
  <c r="AF98" i="6" s="1"/>
  <c r="AG98" i="6" s="1"/>
  <c r="AH98" i="6" s="1"/>
  <c r="AI98" i="6" s="1"/>
  <c r="AJ98" i="6" s="1"/>
  <c r="AK98" i="6" s="1"/>
  <c r="AL98" i="6" s="1"/>
  <c r="AM98" i="6" s="1"/>
  <c r="AB58" i="6"/>
  <c r="AC58" i="6" s="1"/>
  <c r="AD58" i="6" s="1"/>
  <c r="AE58" i="6" s="1"/>
  <c r="AF58" i="6" s="1"/>
  <c r="AG58" i="6" s="1"/>
  <c r="AH58" i="6" s="1"/>
  <c r="AI58" i="6" s="1"/>
  <c r="AJ58" i="6" s="1"/>
  <c r="AK58" i="6" s="1"/>
  <c r="AL58" i="6" s="1"/>
  <c r="AM58" i="6" s="1"/>
  <c r="AB50" i="6"/>
  <c r="AC50" i="6" s="1"/>
  <c r="AD50" i="6" s="1"/>
  <c r="AE50" i="6" s="1"/>
  <c r="AF50" i="6" s="1"/>
  <c r="AG50" i="6" s="1"/>
  <c r="AH50" i="6" s="1"/>
  <c r="AI50" i="6" s="1"/>
  <c r="AJ50" i="6" s="1"/>
  <c r="AK50" i="6" s="1"/>
  <c r="AL50" i="6" s="1"/>
  <c r="AB144" i="6"/>
  <c r="AC144" i="6" s="1"/>
  <c r="AD144" i="6" s="1"/>
  <c r="AE144" i="6" s="1"/>
  <c r="AF144" i="6" s="1"/>
  <c r="AG144" i="6" s="1"/>
  <c r="AH144" i="6" s="1"/>
  <c r="AI144" i="6" s="1"/>
  <c r="AJ144" i="6" s="1"/>
  <c r="AK144" i="6" s="1"/>
  <c r="AL144" i="6" s="1"/>
  <c r="AM144" i="6" s="1"/>
  <c r="AB102" i="6"/>
  <c r="AC102" i="6" s="1"/>
  <c r="AD102" i="6" s="1"/>
  <c r="AE102" i="6" s="1"/>
  <c r="AF102" i="6" s="1"/>
  <c r="AG102" i="6" s="1"/>
  <c r="AH102" i="6" s="1"/>
  <c r="AI102" i="6" s="1"/>
  <c r="AJ102" i="6" s="1"/>
  <c r="AK102" i="6" s="1"/>
  <c r="AL102" i="6" s="1"/>
  <c r="AM102" i="6" s="1"/>
  <c r="AB132" i="6"/>
  <c r="AC132" i="6" s="1"/>
  <c r="AD132" i="6" s="1"/>
  <c r="AE132" i="6" s="1"/>
  <c r="AF132" i="6" s="1"/>
  <c r="AG132" i="6" s="1"/>
  <c r="AH132" i="6" s="1"/>
  <c r="AI132" i="6" s="1"/>
  <c r="AJ132" i="6" s="1"/>
  <c r="AK132" i="6" s="1"/>
  <c r="AL132" i="6" s="1"/>
  <c r="AM132" i="6" s="1"/>
  <c r="AX13" i="6"/>
  <c r="AM13" i="6"/>
  <c r="ES13" i="6" s="1"/>
  <c r="AX41" i="6"/>
  <c r="AM41" i="6"/>
  <c r="ES41" i="6" s="1"/>
  <c r="AX14" i="6"/>
  <c r="AM14" i="6"/>
  <c r="ES14" i="6" s="1"/>
  <c r="AX36" i="6"/>
  <c r="AM36" i="6"/>
  <c r="ES36" i="6" s="1"/>
  <c r="AB14" i="6"/>
  <c r="AB88" i="6"/>
  <c r="AC88" i="6" s="1"/>
  <c r="AD88" i="6" s="1"/>
  <c r="AE88" i="6" s="1"/>
  <c r="AF88" i="6" s="1"/>
  <c r="AG88" i="6" s="1"/>
  <c r="AH88" i="6" s="1"/>
  <c r="AI88" i="6" s="1"/>
  <c r="AJ88" i="6" s="1"/>
  <c r="AK88" i="6" s="1"/>
  <c r="AL88" i="6" s="1"/>
  <c r="AM88" i="6" s="1"/>
  <c r="AB62" i="6"/>
  <c r="AC62" i="6" s="1"/>
  <c r="AD62" i="6" s="1"/>
  <c r="AE62" i="6" s="1"/>
  <c r="AF62" i="6" s="1"/>
  <c r="AG62" i="6" s="1"/>
  <c r="AH62" i="6" s="1"/>
  <c r="AI62" i="6" s="1"/>
  <c r="AJ62" i="6" s="1"/>
  <c r="AK62" i="6" s="1"/>
  <c r="AL62" i="6" s="1"/>
  <c r="AM62" i="6" s="1"/>
  <c r="AB61" i="6"/>
  <c r="AC61" i="6" s="1"/>
  <c r="AD61" i="6" s="1"/>
  <c r="AE61" i="6" s="1"/>
  <c r="AF61" i="6" s="1"/>
  <c r="AG61" i="6" s="1"/>
  <c r="AH61" i="6" s="1"/>
  <c r="AI61" i="6" s="1"/>
  <c r="AJ61" i="6" s="1"/>
  <c r="AK61" i="6" s="1"/>
  <c r="AL61" i="6" s="1"/>
  <c r="AM61" i="6" s="1"/>
  <c r="AB27" i="6"/>
  <c r="AC27" i="6" s="1"/>
  <c r="AB29" i="6"/>
  <c r="AC29" i="6" s="1"/>
  <c r="AX25" i="6"/>
  <c r="AM25" i="6"/>
  <c r="ES25" i="6" s="1"/>
  <c r="AN124" i="6"/>
  <c r="AO124" i="6" s="1"/>
  <c r="AP124" i="6" s="1"/>
  <c r="AQ124" i="6" s="1"/>
  <c r="AR124" i="6" s="1"/>
  <c r="AS124" i="6" s="1"/>
  <c r="AT124" i="6" s="1"/>
  <c r="AU124" i="6" s="1"/>
  <c r="AV124" i="6" s="1"/>
  <c r="AW124" i="6" s="1"/>
  <c r="AX124" i="6" s="1"/>
  <c r="AY124" i="6" s="1"/>
  <c r="AB21" i="6"/>
  <c r="AC21" i="6" s="1"/>
  <c r="AB25" i="6"/>
  <c r="AC25" i="6" s="1"/>
  <c r="AX42" i="6"/>
  <c r="AM42" i="6"/>
  <c r="ES42" i="6" s="1"/>
  <c r="AN112" i="6"/>
  <c r="AO112" i="6" s="1"/>
  <c r="AP112" i="6" s="1"/>
  <c r="AQ112" i="6" s="1"/>
  <c r="AR112" i="6" s="1"/>
  <c r="AS112" i="6" s="1"/>
  <c r="AT112" i="6" s="1"/>
  <c r="AU112" i="6" s="1"/>
  <c r="AV112" i="6" s="1"/>
  <c r="AW112" i="6" s="1"/>
  <c r="AX112" i="6" s="1"/>
  <c r="AY112" i="6" s="1"/>
  <c r="AX23" i="6"/>
  <c r="AM23" i="6"/>
  <c r="ES23" i="6" s="1"/>
  <c r="AB118" i="6"/>
  <c r="AC118" i="6" s="1"/>
  <c r="AD118" i="6" s="1"/>
  <c r="AE118" i="6" s="1"/>
  <c r="AF118" i="6" s="1"/>
  <c r="AG118" i="6" s="1"/>
  <c r="AH118" i="6" s="1"/>
  <c r="AI118" i="6" s="1"/>
  <c r="AJ118" i="6" s="1"/>
  <c r="AK118" i="6" s="1"/>
  <c r="AL118" i="6" s="1"/>
  <c r="AM118" i="6" s="1"/>
  <c r="CE8" i="6"/>
  <c r="AB70" i="6"/>
  <c r="AC70" i="6" s="1"/>
  <c r="AD70" i="6" s="1"/>
  <c r="AE70" i="6" s="1"/>
  <c r="AF70" i="6" s="1"/>
  <c r="AG70" i="6" s="1"/>
  <c r="AH70" i="6" s="1"/>
  <c r="AI70" i="6" s="1"/>
  <c r="AJ70" i="6" s="1"/>
  <c r="AK70" i="6" s="1"/>
  <c r="AL70" i="6" s="1"/>
  <c r="AM70" i="6" s="1"/>
  <c r="AB91" i="6"/>
  <c r="AC91" i="6" s="1"/>
  <c r="AD91" i="6" s="1"/>
  <c r="AE91" i="6" s="1"/>
  <c r="AF91" i="6" s="1"/>
  <c r="AG91" i="6" s="1"/>
  <c r="AH91" i="6" s="1"/>
  <c r="AI91" i="6" s="1"/>
  <c r="AJ91" i="6" s="1"/>
  <c r="AK91" i="6" s="1"/>
  <c r="AL91" i="6" s="1"/>
  <c r="AM91" i="6" s="1"/>
  <c r="AB141" i="6"/>
  <c r="AC141" i="6" s="1"/>
  <c r="AD141" i="6" s="1"/>
  <c r="AE141" i="6" s="1"/>
  <c r="AF141" i="6" s="1"/>
  <c r="AG141" i="6" s="1"/>
  <c r="AH141" i="6" s="1"/>
  <c r="AI141" i="6" s="1"/>
  <c r="AJ141" i="6" s="1"/>
  <c r="AK141" i="6" s="1"/>
  <c r="AL141" i="6" s="1"/>
  <c r="AM141" i="6" s="1"/>
  <c r="AB42" i="6"/>
  <c r="AC42" i="6" s="1"/>
  <c r="AD42" i="6" s="1"/>
  <c r="AE42" i="6" s="1"/>
  <c r="AF42" i="6" s="1"/>
  <c r="AB17" i="6"/>
  <c r="AX30" i="6"/>
  <c r="AM30" i="6"/>
  <c r="ES30" i="6" s="1"/>
  <c r="AX19" i="6"/>
  <c r="AM19" i="6"/>
  <c r="ES19" i="6" s="1"/>
  <c r="AX40" i="6"/>
  <c r="AM40" i="6"/>
  <c r="ES40" i="6" s="1"/>
  <c r="AX20" i="6"/>
  <c r="AM20" i="6"/>
  <c r="ES20" i="6" s="1"/>
  <c r="AX28" i="6"/>
  <c r="AM28" i="6"/>
  <c r="ES28" i="6" s="1"/>
  <c r="AX48" i="6"/>
  <c r="AM48" i="6"/>
  <c r="ES48" i="6" s="1"/>
  <c r="AX27" i="6"/>
  <c r="AM27" i="6"/>
  <c r="ES27" i="6" s="1"/>
  <c r="AX12" i="6"/>
  <c r="AM12" i="6"/>
  <c r="ES12" i="6" s="1"/>
  <c r="AB128" i="6"/>
  <c r="AC128" i="6" s="1"/>
  <c r="AD128" i="6" s="1"/>
  <c r="AE128" i="6" s="1"/>
  <c r="AF128" i="6" s="1"/>
  <c r="AG128" i="6" s="1"/>
  <c r="AH128" i="6" s="1"/>
  <c r="AI128" i="6" s="1"/>
  <c r="AJ128" i="6" s="1"/>
  <c r="AK128" i="6" s="1"/>
  <c r="AL128" i="6" s="1"/>
  <c r="AM128" i="6" s="1"/>
  <c r="AB71" i="6"/>
  <c r="AC71" i="6" s="1"/>
  <c r="AD71" i="6" s="1"/>
  <c r="AE71" i="6" s="1"/>
  <c r="AF71" i="6" s="1"/>
  <c r="AG71" i="6" s="1"/>
  <c r="AH71" i="6" s="1"/>
  <c r="AI71" i="6" s="1"/>
  <c r="AJ71" i="6" s="1"/>
  <c r="AK71" i="6" s="1"/>
  <c r="AL71" i="6" s="1"/>
  <c r="AM71" i="6" s="1"/>
  <c r="AX29" i="6"/>
  <c r="AM29" i="6"/>
  <c r="ES29" i="6" s="1"/>
  <c r="BJ5" i="6"/>
  <c r="AX59" i="6"/>
  <c r="FD59" i="6" s="1"/>
  <c r="JA59" i="6" s="1"/>
  <c r="E58" i="2" s="1"/>
  <c r="AX50" i="6"/>
  <c r="FD50" i="6" s="1"/>
  <c r="AX52" i="6"/>
  <c r="FD52" i="6" s="1"/>
  <c r="JA52" i="6" s="1"/>
  <c r="E51" i="2" s="1"/>
  <c r="AX60" i="6"/>
  <c r="FD60" i="6" s="1"/>
  <c r="JA60" i="6" s="1"/>
  <c r="E59" i="2" s="1"/>
  <c r="AX58" i="6"/>
  <c r="FD58" i="6" s="1"/>
  <c r="JA58" i="6" s="1"/>
  <c r="E57" i="2" s="1"/>
  <c r="AX56" i="6"/>
  <c r="FD56" i="6" s="1"/>
  <c r="JA56" i="6" s="1"/>
  <c r="E55" i="2" s="1"/>
  <c r="AX53" i="6"/>
  <c r="FD53" i="6" s="1"/>
  <c r="AX54" i="6"/>
  <c r="FD54" i="6" s="1"/>
  <c r="AX61" i="6"/>
  <c r="FD61" i="6" s="1"/>
  <c r="JA61" i="6" s="1"/>
  <c r="E60" i="2" s="1"/>
  <c r="AX51" i="6"/>
  <c r="FD51" i="6" s="1"/>
  <c r="JA51" i="6" s="1"/>
  <c r="E50" i="2" s="1"/>
  <c r="AX55" i="6"/>
  <c r="FD55" i="6" s="1"/>
  <c r="AX57" i="6"/>
  <c r="FD57" i="6" s="1"/>
  <c r="AX62" i="6"/>
  <c r="FD62" i="6" s="1"/>
  <c r="AB37" i="6"/>
  <c r="AC37" i="6" s="1"/>
  <c r="AD37" i="6" s="1"/>
  <c r="AE37" i="6" s="1"/>
  <c r="AF37" i="6" s="1"/>
  <c r="AB122" i="6"/>
  <c r="AC122" i="6" s="1"/>
  <c r="AD122" i="6" s="1"/>
  <c r="AE122" i="6" s="1"/>
  <c r="AF122" i="6" s="1"/>
  <c r="AG122" i="6" s="1"/>
  <c r="AH122" i="6" s="1"/>
  <c r="AI122" i="6" s="1"/>
  <c r="AJ122" i="6" s="1"/>
  <c r="AK122" i="6" s="1"/>
  <c r="AL122" i="6" s="1"/>
  <c r="AM122" i="6" s="1"/>
  <c r="AB110" i="6"/>
  <c r="AC110" i="6" s="1"/>
  <c r="AD110" i="6" s="1"/>
  <c r="AE110" i="6" s="1"/>
  <c r="AF110" i="6" s="1"/>
  <c r="AG110" i="6" s="1"/>
  <c r="AH110" i="6" s="1"/>
  <c r="AI110" i="6" s="1"/>
  <c r="AJ110" i="6" s="1"/>
  <c r="AK110" i="6" s="1"/>
  <c r="AL110" i="6" s="1"/>
  <c r="AM110" i="6" s="1"/>
  <c r="AB136" i="6"/>
  <c r="AC136" i="6" s="1"/>
  <c r="AD136" i="6" s="1"/>
  <c r="AE136" i="6" s="1"/>
  <c r="AF136" i="6" s="1"/>
  <c r="AG136" i="6" s="1"/>
  <c r="AH136" i="6" s="1"/>
  <c r="AI136" i="6" s="1"/>
  <c r="AJ136" i="6" s="1"/>
  <c r="AK136" i="6" s="1"/>
  <c r="AL136" i="6" s="1"/>
  <c r="AM136" i="6" s="1"/>
  <c r="AX33" i="6"/>
  <c r="AM33" i="6"/>
  <c r="ES33" i="6" s="1"/>
  <c r="AX31" i="6"/>
  <c r="AM31" i="6"/>
  <c r="ES31" i="6" s="1"/>
  <c r="AX11" i="6"/>
  <c r="AM11" i="6"/>
  <c r="ES11" i="6" s="1"/>
  <c r="AB148" i="6"/>
  <c r="AC148" i="6" s="1"/>
  <c r="AD148" i="6" s="1"/>
  <c r="AE148" i="6" s="1"/>
  <c r="AF148" i="6" s="1"/>
  <c r="AG148" i="6" s="1"/>
  <c r="AH148" i="6" s="1"/>
  <c r="AI148" i="6" s="1"/>
  <c r="AJ148" i="6" s="1"/>
  <c r="AK148" i="6" s="1"/>
  <c r="AL148" i="6" s="1"/>
  <c r="AM148" i="6" s="1"/>
  <c r="AB33" i="6"/>
  <c r="AC33" i="6" s="1"/>
  <c r="AD33" i="6" s="1"/>
  <c r="AE33" i="6" s="1"/>
  <c r="AB93" i="6"/>
  <c r="AC93" i="6" s="1"/>
  <c r="AD93" i="6" s="1"/>
  <c r="AE93" i="6" s="1"/>
  <c r="AF93" i="6" s="1"/>
  <c r="AG93" i="6" s="1"/>
  <c r="AH93" i="6" s="1"/>
  <c r="AI93" i="6" s="1"/>
  <c r="AJ93" i="6" s="1"/>
  <c r="AK93" i="6" s="1"/>
  <c r="AL93" i="6" s="1"/>
  <c r="AM93" i="6" s="1"/>
  <c r="AB139" i="6"/>
  <c r="AC139" i="6" s="1"/>
  <c r="AD139" i="6" s="1"/>
  <c r="AE139" i="6" s="1"/>
  <c r="AF139" i="6" s="1"/>
  <c r="AG139" i="6" s="1"/>
  <c r="AH139" i="6" s="1"/>
  <c r="AI139" i="6" s="1"/>
  <c r="AJ139" i="6" s="1"/>
  <c r="AK139" i="6" s="1"/>
  <c r="AL139" i="6" s="1"/>
  <c r="AM139" i="6" s="1"/>
  <c r="AB137" i="6"/>
  <c r="AC137" i="6" s="1"/>
  <c r="AD137" i="6" s="1"/>
  <c r="AE137" i="6" s="1"/>
  <c r="AF137" i="6" s="1"/>
  <c r="AG137" i="6" s="1"/>
  <c r="AH137" i="6" s="1"/>
  <c r="AI137" i="6" s="1"/>
  <c r="AJ137" i="6" s="1"/>
  <c r="AK137" i="6" s="1"/>
  <c r="AL137" i="6" s="1"/>
  <c r="AM137" i="6" s="1"/>
  <c r="AB49" i="6"/>
  <c r="AC49" i="6" s="1"/>
  <c r="AD49" i="6" s="1"/>
  <c r="AE49" i="6" s="1"/>
  <c r="AF49" i="6" s="1"/>
  <c r="AG49" i="6" s="1"/>
  <c r="AH49" i="6" s="1"/>
  <c r="AI49" i="6" s="1"/>
  <c r="AJ49" i="6" s="1"/>
  <c r="AK49" i="6" s="1"/>
  <c r="AB39" i="6"/>
  <c r="AC39" i="6" s="1"/>
  <c r="AD39" i="6" s="1"/>
  <c r="AE39" i="6" s="1"/>
  <c r="AF39" i="6" s="1"/>
  <c r="AX37" i="6"/>
  <c r="AM37" i="6"/>
  <c r="ES37" i="6" s="1"/>
  <c r="AX10" i="6"/>
  <c r="FD10" i="6" s="1"/>
  <c r="JA10" i="6" s="1"/>
  <c r="E9" i="2" s="1"/>
  <c r="AX38" i="6"/>
  <c r="AM38" i="6"/>
  <c r="ES38" i="6" s="1"/>
  <c r="AX47" i="6"/>
  <c r="AM47" i="6"/>
  <c r="ES47" i="6" s="1"/>
  <c r="AX21" i="6"/>
  <c r="AM21" i="6"/>
  <c r="ES21" i="6" s="1"/>
  <c r="AX46" i="6"/>
  <c r="AM46" i="6"/>
  <c r="ES46" i="6" s="1"/>
  <c r="AX18" i="6"/>
  <c r="AM18" i="6"/>
  <c r="ES18" i="6" s="1"/>
  <c r="AX44" i="6"/>
  <c r="AM44" i="6"/>
  <c r="ES44" i="6" s="1"/>
  <c r="AB75" i="6"/>
  <c r="AC75" i="6" s="1"/>
  <c r="AD75" i="6" s="1"/>
  <c r="AE75" i="6" s="1"/>
  <c r="AF75" i="6" s="1"/>
  <c r="AG75" i="6" s="1"/>
  <c r="AH75" i="6" s="1"/>
  <c r="AI75" i="6" s="1"/>
  <c r="AJ75" i="6" s="1"/>
  <c r="AK75" i="6" s="1"/>
  <c r="AL75" i="6" s="1"/>
  <c r="AM75" i="6" s="1"/>
  <c r="CQ5" i="6"/>
  <c r="DC5" i="6" s="1"/>
  <c r="DO5" i="6" s="1"/>
  <c r="EA5" i="6" s="1"/>
  <c r="EM5" i="6" s="1"/>
  <c r="CE151" i="6"/>
  <c r="CE153" i="6"/>
  <c r="CE152" i="6"/>
  <c r="CE154" i="6"/>
  <c r="AN89" i="6"/>
  <c r="AO89" i="6" s="1"/>
  <c r="AP89" i="6" s="1"/>
  <c r="AQ89" i="6" s="1"/>
  <c r="AR89" i="6" s="1"/>
  <c r="AS89" i="6" s="1"/>
  <c r="AT89" i="6" s="1"/>
  <c r="AU89" i="6" s="1"/>
  <c r="AV89" i="6" s="1"/>
  <c r="AW89" i="6" s="1"/>
  <c r="AX89" i="6" s="1"/>
  <c r="AY89" i="6" s="1"/>
  <c r="AX49" i="6"/>
  <c r="AM49" i="6"/>
  <c r="ES49" i="6" s="1"/>
  <c r="AN147" i="6"/>
  <c r="AO147" i="6" s="1"/>
  <c r="AP147" i="6" s="1"/>
  <c r="AQ147" i="6" s="1"/>
  <c r="AR147" i="6" s="1"/>
  <c r="AS147" i="6" s="1"/>
  <c r="AT147" i="6" s="1"/>
  <c r="AU147" i="6" s="1"/>
  <c r="AV147" i="6" s="1"/>
  <c r="AW147" i="6" s="1"/>
  <c r="AX147" i="6" s="1"/>
  <c r="AY147" i="6" s="1"/>
  <c r="AB59" i="6"/>
  <c r="AC59" i="6" s="1"/>
  <c r="AD59" i="6" s="1"/>
  <c r="AE59" i="6" s="1"/>
  <c r="AF59" i="6" s="1"/>
  <c r="AG59" i="6" s="1"/>
  <c r="AH59" i="6" s="1"/>
  <c r="AI59" i="6" s="1"/>
  <c r="AJ59" i="6" s="1"/>
  <c r="AK59" i="6" s="1"/>
  <c r="AL59" i="6" s="1"/>
  <c r="AM59" i="6" s="1"/>
  <c r="CE9" i="6"/>
  <c r="AB105" i="6"/>
  <c r="AC105" i="6" s="1"/>
  <c r="AD105" i="6" s="1"/>
  <c r="AE105" i="6" s="1"/>
  <c r="AF105" i="6" s="1"/>
  <c r="AG105" i="6" s="1"/>
  <c r="AH105" i="6" s="1"/>
  <c r="AI105" i="6" s="1"/>
  <c r="AJ105" i="6" s="1"/>
  <c r="AK105" i="6" s="1"/>
  <c r="AL105" i="6" s="1"/>
  <c r="AM105" i="6" s="1"/>
  <c r="AB117" i="6"/>
  <c r="AC117" i="6" s="1"/>
  <c r="AD117" i="6" s="1"/>
  <c r="AE117" i="6" s="1"/>
  <c r="AF117" i="6" s="1"/>
  <c r="AG117" i="6" s="1"/>
  <c r="AH117" i="6" s="1"/>
  <c r="AI117" i="6" s="1"/>
  <c r="AJ117" i="6" s="1"/>
  <c r="AK117" i="6" s="1"/>
  <c r="AL117" i="6" s="1"/>
  <c r="AM117" i="6" s="1"/>
  <c r="AB140" i="6"/>
  <c r="AC140" i="6" s="1"/>
  <c r="AD140" i="6" s="1"/>
  <c r="AE140" i="6" s="1"/>
  <c r="AF140" i="6" s="1"/>
  <c r="AG140" i="6" s="1"/>
  <c r="AH140" i="6" s="1"/>
  <c r="AI140" i="6" s="1"/>
  <c r="AJ140" i="6" s="1"/>
  <c r="AK140" i="6" s="1"/>
  <c r="AL140" i="6" s="1"/>
  <c r="AM140" i="6" s="1"/>
  <c r="AB64" i="6"/>
  <c r="AC64" i="6" s="1"/>
  <c r="AD64" i="6" s="1"/>
  <c r="AE64" i="6" s="1"/>
  <c r="AF64" i="6" s="1"/>
  <c r="AG64" i="6" s="1"/>
  <c r="AH64" i="6" s="1"/>
  <c r="AI64" i="6" s="1"/>
  <c r="AJ64" i="6" s="1"/>
  <c r="AK64" i="6" s="1"/>
  <c r="AL64" i="6" s="1"/>
  <c r="AM64" i="6" s="1"/>
  <c r="AB77" i="6"/>
  <c r="AC77" i="6" s="1"/>
  <c r="AD77" i="6" s="1"/>
  <c r="AE77" i="6" s="1"/>
  <c r="AF77" i="6" s="1"/>
  <c r="AG77" i="6" s="1"/>
  <c r="AH77" i="6" s="1"/>
  <c r="AI77" i="6" s="1"/>
  <c r="AJ77" i="6" s="1"/>
  <c r="AK77" i="6" s="1"/>
  <c r="AL77" i="6" s="1"/>
  <c r="AM77" i="6" s="1"/>
  <c r="AB35" i="6"/>
  <c r="AC35" i="6" s="1"/>
  <c r="AD35" i="6" s="1"/>
  <c r="AE35" i="6" s="1"/>
  <c r="AB26" i="6"/>
  <c r="AC26" i="6" s="1"/>
  <c r="AB127" i="6"/>
  <c r="AC127" i="6" s="1"/>
  <c r="AD127" i="6" s="1"/>
  <c r="AE127" i="6" s="1"/>
  <c r="AF127" i="6" s="1"/>
  <c r="AG127" i="6" s="1"/>
  <c r="AH127" i="6" s="1"/>
  <c r="AI127" i="6" s="1"/>
  <c r="AJ127" i="6" s="1"/>
  <c r="AK127" i="6" s="1"/>
  <c r="AL127" i="6" s="1"/>
  <c r="AM127" i="6" s="1"/>
  <c r="AB48" i="6"/>
  <c r="AC48" i="6" s="1"/>
  <c r="AD48" i="6" s="1"/>
  <c r="AE48" i="6" s="1"/>
  <c r="AF48" i="6" s="1"/>
  <c r="AG48" i="6" s="1"/>
  <c r="AH48" i="6" s="1"/>
  <c r="AI48" i="6" s="1"/>
  <c r="AJ48" i="6" s="1"/>
  <c r="AB130" i="6"/>
  <c r="AC130" i="6" s="1"/>
  <c r="AD130" i="6" s="1"/>
  <c r="AE130" i="6" s="1"/>
  <c r="AF130" i="6" s="1"/>
  <c r="AG130" i="6" s="1"/>
  <c r="AH130" i="6" s="1"/>
  <c r="AI130" i="6" s="1"/>
  <c r="AJ130" i="6" s="1"/>
  <c r="AK130" i="6" s="1"/>
  <c r="AL130" i="6" s="1"/>
  <c r="AM130" i="6" s="1"/>
  <c r="AB108" i="6"/>
  <c r="AC108" i="6" s="1"/>
  <c r="AD108" i="6" s="1"/>
  <c r="AE108" i="6" s="1"/>
  <c r="AF108" i="6" s="1"/>
  <c r="AG108" i="6" s="1"/>
  <c r="AH108" i="6" s="1"/>
  <c r="AI108" i="6" s="1"/>
  <c r="AJ108" i="6" s="1"/>
  <c r="AK108" i="6" s="1"/>
  <c r="AL108" i="6" s="1"/>
  <c r="AM108" i="6" s="1"/>
  <c r="AX34" i="6"/>
  <c r="AM34" i="6"/>
  <c r="ES34" i="6" s="1"/>
  <c r="AN81" i="6"/>
  <c r="AO81" i="6" s="1"/>
  <c r="AP81" i="6" s="1"/>
  <c r="AQ81" i="6" s="1"/>
  <c r="AR81" i="6" s="1"/>
  <c r="AS81" i="6" s="1"/>
  <c r="AT81" i="6" s="1"/>
  <c r="AU81" i="6" s="1"/>
  <c r="AV81" i="6" s="1"/>
  <c r="AW81" i="6" s="1"/>
  <c r="AX81" i="6" s="1"/>
  <c r="AY81" i="6" s="1"/>
  <c r="AX7" i="6"/>
  <c r="FD7" i="6" s="1"/>
  <c r="JA7" i="6" s="1"/>
  <c r="E6" i="2" s="1"/>
  <c r="AX39" i="6"/>
  <c r="AM39" i="6"/>
  <c r="ES39" i="6" s="1"/>
  <c r="AX8" i="6"/>
  <c r="FD8" i="6" s="1"/>
  <c r="JA8" i="6" s="1"/>
  <c r="E7" i="2" s="1"/>
  <c r="AX32" i="6"/>
  <c r="AM32" i="6"/>
  <c r="ES32" i="6" s="1"/>
  <c r="AB134" i="6"/>
  <c r="AC134" i="6" s="1"/>
  <c r="AD134" i="6" s="1"/>
  <c r="AE134" i="6" s="1"/>
  <c r="AF134" i="6" s="1"/>
  <c r="AG134" i="6" s="1"/>
  <c r="AH134" i="6" s="1"/>
  <c r="AI134" i="6" s="1"/>
  <c r="AJ134" i="6" s="1"/>
  <c r="AK134" i="6" s="1"/>
  <c r="AL134" i="6" s="1"/>
  <c r="AM134" i="6" s="1"/>
  <c r="AB90" i="6"/>
  <c r="AC90" i="6" s="1"/>
  <c r="AD90" i="6" s="1"/>
  <c r="AE90" i="6" s="1"/>
  <c r="AF90" i="6" s="1"/>
  <c r="AG90" i="6" s="1"/>
  <c r="AH90" i="6" s="1"/>
  <c r="AI90" i="6" s="1"/>
  <c r="AJ90" i="6" s="1"/>
  <c r="AK90" i="6" s="1"/>
  <c r="AL90" i="6" s="1"/>
  <c r="AM90" i="6" s="1"/>
  <c r="AB107" i="6"/>
  <c r="AC107" i="6" s="1"/>
  <c r="AD107" i="6" s="1"/>
  <c r="AE107" i="6" s="1"/>
  <c r="AF107" i="6" s="1"/>
  <c r="AG107" i="6" s="1"/>
  <c r="AH107" i="6" s="1"/>
  <c r="AI107" i="6" s="1"/>
  <c r="AJ107" i="6" s="1"/>
  <c r="AK107" i="6" s="1"/>
  <c r="AL107" i="6" s="1"/>
  <c r="AM107" i="6" s="1"/>
  <c r="AB115" i="6"/>
  <c r="AC115" i="6" s="1"/>
  <c r="AD115" i="6" s="1"/>
  <c r="AE115" i="6" s="1"/>
  <c r="AF115" i="6" s="1"/>
  <c r="AG115" i="6" s="1"/>
  <c r="AH115" i="6" s="1"/>
  <c r="AI115" i="6" s="1"/>
  <c r="AJ115" i="6" s="1"/>
  <c r="AK115" i="6" s="1"/>
  <c r="AL115" i="6" s="1"/>
  <c r="AM115" i="6" s="1"/>
  <c r="AB67" i="6"/>
  <c r="AC67" i="6" s="1"/>
  <c r="AD67" i="6" s="1"/>
  <c r="AE67" i="6" s="1"/>
  <c r="AF67" i="6" s="1"/>
  <c r="AG67" i="6" s="1"/>
  <c r="AH67" i="6" s="1"/>
  <c r="AI67" i="6" s="1"/>
  <c r="AJ67" i="6" s="1"/>
  <c r="AK67" i="6" s="1"/>
  <c r="AL67" i="6" s="1"/>
  <c r="AM67" i="6" s="1"/>
  <c r="AB151" i="6"/>
  <c r="AC151" i="6" s="1"/>
  <c r="AD151" i="6" s="1"/>
  <c r="AE151" i="6" s="1"/>
  <c r="AF151" i="6" s="1"/>
  <c r="AG151" i="6" s="1"/>
  <c r="AH151" i="6" s="1"/>
  <c r="AI151" i="6" s="1"/>
  <c r="AJ151" i="6" s="1"/>
  <c r="AK151" i="6" s="1"/>
  <c r="AL151" i="6" s="1"/>
  <c r="AM151" i="6" s="1"/>
  <c r="AB92" i="6"/>
  <c r="AC92" i="6" s="1"/>
  <c r="AD92" i="6" s="1"/>
  <c r="AE92" i="6" s="1"/>
  <c r="AF92" i="6" s="1"/>
  <c r="AG92" i="6" s="1"/>
  <c r="AH92" i="6" s="1"/>
  <c r="AI92" i="6" s="1"/>
  <c r="AJ92" i="6" s="1"/>
  <c r="AK92" i="6" s="1"/>
  <c r="AL92" i="6" s="1"/>
  <c r="AM92" i="6" s="1"/>
  <c r="AB125" i="6"/>
  <c r="AC125" i="6" s="1"/>
  <c r="AD125" i="6" s="1"/>
  <c r="AE125" i="6" s="1"/>
  <c r="AF125" i="6" s="1"/>
  <c r="AG125" i="6" s="1"/>
  <c r="AH125" i="6" s="1"/>
  <c r="AI125" i="6" s="1"/>
  <c r="AJ125" i="6" s="1"/>
  <c r="AK125" i="6" s="1"/>
  <c r="AL125" i="6" s="1"/>
  <c r="AM125" i="6" s="1"/>
  <c r="AN143" i="6"/>
  <c r="AO143" i="6" s="1"/>
  <c r="AP143" i="6" s="1"/>
  <c r="AQ143" i="6" s="1"/>
  <c r="AR143" i="6" s="1"/>
  <c r="AS143" i="6" s="1"/>
  <c r="AT143" i="6" s="1"/>
  <c r="AU143" i="6" s="1"/>
  <c r="AV143" i="6" s="1"/>
  <c r="AW143" i="6" s="1"/>
  <c r="AX143" i="6" s="1"/>
  <c r="AY143" i="6" s="1"/>
  <c r="AX16" i="6"/>
  <c r="AM16" i="6"/>
  <c r="ES16" i="6" s="1"/>
  <c r="AB104" i="6"/>
  <c r="AC104" i="6" s="1"/>
  <c r="AD104" i="6" s="1"/>
  <c r="AE104" i="6" s="1"/>
  <c r="AF104" i="6" s="1"/>
  <c r="AG104" i="6" s="1"/>
  <c r="AH104" i="6" s="1"/>
  <c r="AI104" i="6" s="1"/>
  <c r="AJ104" i="6" s="1"/>
  <c r="AK104" i="6" s="1"/>
  <c r="AL104" i="6" s="1"/>
  <c r="AM104" i="6" s="1"/>
  <c r="AB145" i="6"/>
  <c r="AC145" i="6" s="1"/>
  <c r="AD145" i="6" s="1"/>
  <c r="AE145" i="6" s="1"/>
  <c r="AF145" i="6" s="1"/>
  <c r="AG145" i="6" s="1"/>
  <c r="AH145" i="6" s="1"/>
  <c r="AI145" i="6" s="1"/>
  <c r="AJ145" i="6" s="1"/>
  <c r="AK145" i="6" s="1"/>
  <c r="AL145" i="6" s="1"/>
  <c r="AM145" i="6" s="1"/>
  <c r="AB57" i="6"/>
  <c r="AC57" i="6" s="1"/>
  <c r="AD57" i="6" s="1"/>
  <c r="AE57" i="6" s="1"/>
  <c r="AF57" i="6" s="1"/>
  <c r="AG57" i="6" s="1"/>
  <c r="AH57" i="6" s="1"/>
  <c r="AI57" i="6" s="1"/>
  <c r="AJ57" i="6" s="1"/>
  <c r="AK57" i="6" s="1"/>
  <c r="AL57" i="6" s="1"/>
  <c r="AM57" i="6" s="1"/>
  <c r="AB18" i="6"/>
  <c r="AC18" i="6" s="1"/>
  <c r="AB114" i="6"/>
  <c r="AC114" i="6" s="1"/>
  <c r="AD114" i="6" s="1"/>
  <c r="AE114" i="6" s="1"/>
  <c r="AF114" i="6" s="1"/>
  <c r="AG114" i="6" s="1"/>
  <c r="AH114" i="6" s="1"/>
  <c r="AI114" i="6" s="1"/>
  <c r="AJ114" i="6" s="1"/>
  <c r="AK114" i="6" s="1"/>
  <c r="AL114" i="6" s="1"/>
  <c r="AM114" i="6" s="1"/>
  <c r="AB41" i="6"/>
  <c r="AC41" i="6" s="1"/>
  <c r="AD41" i="6" s="1"/>
  <c r="AE41" i="6" s="1"/>
  <c r="AF41" i="6" s="1"/>
  <c r="AB51" i="6"/>
  <c r="AC51" i="6" s="1"/>
  <c r="AD51" i="6" s="1"/>
  <c r="AE51" i="6" s="1"/>
  <c r="AF51" i="6" s="1"/>
  <c r="AG51" i="6" s="1"/>
  <c r="AH51" i="6" s="1"/>
  <c r="AI51" i="6" s="1"/>
  <c r="AJ51" i="6" s="1"/>
  <c r="AK51" i="6" s="1"/>
  <c r="AL51" i="6" s="1"/>
  <c r="AB146" i="6"/>
  <c r="AC146" i="6" s="1"/>
  <c r="AD146" i="6" s="1"/>
  <c r="AE146" i="6" s="1"/>
  <c r="AF146" i="6" s="1"/>
  <c r="AG146" i="6" s="1"/>
  <c r="AH146" i="6" s="1"/>
  <c r="AI146" i="6" s="1"/>
  <c r="AJ146" i="6" s="1"/>
  <c r="AK146" i="6" s="1"/>
  <c r="AL146" i="6" s="1"/>
  <c r="AM146" i="6" s="1"/>
  <c r="BU5" i="6"/>
  <c r="BI65" i="6"/>
  <c r="BI63" i="6"/>
  <c r="BI64" i="6"/>
  <c r="AB129" i="6"/>
  <c r="AC129" i="6" s="1"/>
  <c r="AD129" i="6" s="1"/>
  <c r="AE129" i="6" s="1"/>
  <c r="AF129" i="6" s="1"/>
  <c r="AG129" i="6" s="1"/>
  <c r="AH129" i="6" s="1"/>
  <c r="AI129" i="6" s="1"/>
  <c r="AJ129" i="6" s="1"/>
  <c r="AK129" i="6" s="1"/>
  <c r="AL129" i="6" s="1"/>
  <c r="AM129" i="6" s="1"/>
  <c r="AX22" i="6"/>
  <c r="AM22" i="6"/>
  <c r="ES22" i="6" s="1"/>
  <c r="AX6" i="6"/>
  <c r="FD6" i="6" s="1"/>
  <c r="JA6" i="6" s="1"/>
  <c r="E5" i="2" s="1"/>
  <c r="AX43" i="6"/>
  <c r="AM43" i="6"/>
  <c r="ES43" i="6" s="1"/>
  <c r="AX45" i="6"/>
  <c r="AM45" i="6"/>
  <c r="ES45" i="6" s="1"/>
  <c r="AB44" i="6"/>
  <c r="AC44" i="6" s="1"/>
  <c r="AD44" i="6" s="1"/>
  <c r="AE44" i="6" s="1"/>
  <c r="AF44" i="6" s="1"/>
  <c r="AG44" i="6" s="1"/>
  <c r="AH44" i="6" s="1"/>
  <c r="AB99" i="6"/>
  <c r="AC99" i="6" s="1"/>
  <c r="AD99" i="6" s="1"/>
  <c r="AE99" i="6" s="1"/>
  <c r="AF99" i="6" s="1"/>
  <c r="AG99" i="6" s="1"/>
  <c r="AH99" i="6" s="1"/>
  <c r="AI99" i="6" s="1"/>
  <c r="AJ99" i="6" s="1"/>
  <c r="AK99" i="6" s="1"/>
  <c r="AL99" i="6" s="1"/>
  <c r="AM99" i="6" s="1"/>
  <c r="AB113" i="6"/>
  <c r="AC113" i="6" s="1"/>
  <c r="AD113" i="6" s="1"/>
  <c r="AE113" i="6" s="1"/>
  <c r="AF113" i="6" s="1"/>
  <c r="AG113" i="6" s="1"/>
  <c r="AH113" i="6" s="1"/>
  <c r="AI113" i="6" s="1"/>
  <c r="AJ113" i="6" s="1"/>
  <c r="AK113" i="6" s="1"/>
  <c r="AL113" i="6" s="1"/>
  <c r="AM113" i="6" s="1"/>
  <c r="AB23" i="6"/>
  <c r="AC23" i="6" s="1"/>
  <c r="Y132" i="8"/>
  <c r="Y96" i="8"/>
  <c r="Y87" i="8"/>
  <c r="Y31" i="8"/>
  <c r="Y110" i="8"/>
  <c r="CN153" i="8"/>
  <c r="CC153" i="8"/>
  <c r="GU153" i="8" s="1"/>
  <c r="Y138" i="8"/>
  <c r="Y89" i="8"/>
  <c r="Y20" i="8"/>
  <c r="Y112" i="8"/>
  <c r="Y154" i="8"/>
  <c r="Y61" i="8"/>
  <c r="CN151" i="8"/>
  <c r="CC151" i="8"/>
  <c r="GU151" i="8" s="1"/>
  <c r="Y147" i="8"/>
  <c r="Y97" i="8"/>
  <c r="Y120" i="8"/>
  <c r="Y136" i="8"/>
  <c r="Y151" i="8"/>
  <c r="Y116" i="8"/>
  <c r="Y17" i="8"/>
  <c r="Y53" i="8"/>
  <c r="Y55" i="8"/>
  <c r="Y92" i="8"/>
  <c r="Y91" i="8"/>
  <c r="Y41" i="8"/>
  <c r="Y13" i="8"/>
  <c r="Y60" i="8"/>
  <c r="Y40" i="8"/>
  <c r="Y18" i="8"/>
  <c r="Y106" i="8"/>
  <c r="Y128" i="8"/>
  <c r="Y115" i="8"/>
  <c r="Y62" i="8"/>
  <c r="Y103" i="8"/>
  <c r="Y69" i="8"/>
  <c r="Y85" i="8"/>
  <c r="Y44" i="8"/>
  <c r="Y149" i="8"/>
  <c r="Y117" i="8"/>
  <c r="Y43" i="8"/>
  <c r="Y21" i="8"/>
  <c r="Y113" i="8"/>
  <c r="Y144" i="8"/>
  <c r="Y83" i="8"/>
  <c r="Y125" i="8"/>
  <c r="Y123" i="8"/>
  <c r="Y150" i="8"/>
  <c r="Y130" i="8"/>
  <c r="Y101" i="8"/>
  <c r="Y50" i="8"/>
  <c r="Y49" i="8"/>
  <c r="Y95" i="8"/>
  <c r="Y105" i="8"/>
  <c r="Y23" i="8"/>
  <c r="Y39" i="8"/>
  <c r="Y16" i="8"/>
  <c r="Y25" i="8"/>
  <c r="Y24" i="8"/>
  <c r="Y82" i="8"/>
  <c r="Y127" i="8"/>
  <c r="Y146" i="8"/>
  <c r="Y73" i="8"/>
  <c r="Y28" i="8"/>
  <c r="Y42" i="8"/>
  <c r="BQ137" i="8"/>
  <c r="GI137" i="8" s="1"/>
  <c r="BQ128" i="8"/>
  <c r="BQ127" i="8"/>
  <c r="BQ141" i="8"/>
  <c r="BQ123" i="8"/>
  <c r="BQ120" i="8"/>
  <c r="BQ119" i="8"/>
  <c r="BQ115" i="8"/>
  <c r="BQ96" i="8"/>
  <c r="BQ98" i="8"/>
  <c r="BQ84" i="8"/>
  <c r="BQ83" i="8"/>
  <c r="BQ97" i="8"/>
  <c r="BQ80" i="8"/>
  <c r="BQ69" i="8"/>
  <c r="BQ73" i="8"/>
  <c r="CC5" i="8"/>
  <c r="CO5" i="8" s="1"/>
  <c r="DA5" i="8" s="1"/>
  <c r="DM5" i="8" s="1"/>
  <c r="DY5" i="8" s="1"/>
  <c r="EK5" i="8" s="1"/>
  <c r="EW5" i="8" s="1"/>
  <c r="FU5" i="8" s="1"/>
  <c r="GG5" i="8" s="1"/>
  <c r="GS5" i="8" s="1"/>
  <c r="HE5" i="8" s="1"/>
  <c r="HQ5" i="8" s="1"/>
  <c r="IC5" i="8" s="1"/>
  <c r="IO5" i="8" s="1"/>
  <c r="JA5" i="8" s="1"/>
  <c r="BQ68" i="8"/>
  <c r="BQ71" i="8"/>
  <c r="BQ79" i="8"/>
  <c r="BQ92" i="8"/>
  <c r="BQ77" i="8"/>
  <c r="BQ66" i="8"/>
  <c r="BQ67" i="8"/>
  <c r="BQ86" i="8"/>
  <c r="BQ109" i="8"/>
  <c r="BQ95" i="8"/>
  <c r="BQ70" i="8"/>
  <c r="BQ105" i="8"/>
  <c r="BQ100" i="8"/>
  <c r="BQ94" i="8"/>
  <c r="BQ85" i="8"/>
  <c r="BQ87" i="8"/>
  <c r="BQ75" i="8"/>
  <c r="BQ78" i="8"/>
  <c r="BQ104" i="8"/>
  <c r="BQ91" i="8"/>
  <c r="BQ101" i="8"/>
  <c r="BQ102" i="8"/>
  <c r="BQ110" i="8"/>
  <c r="BQ114" i="8"/>
  <c r="BQ122" i="8"/>
  <c r="BQ118" i="8"/>
  <c r="BQ124" i="8"/>
  <c r="BQ74" i="8"/>
  <c r="BQ88" i="8"/>
  <c r="BQ82" i="8"/>
  <c r="BQ106" i="8"/>
  <c r="BQ112" i="8"/>
  <c r="BQ121" i="8"/>
  <c r="BQ99" i="8"/>
  <c r="BQ81" i="8"/>
  <c r="BQ72" i="8"/>
  <c r="BQ76" i="8"/>
  <c r="BQ103" i="8"/>
  <c r="BQ108" i="8"/>
  <c r="BQ107" i="8"/>
  <c r="BQ117" i="8"/>
  <c r="BQ111" i="8"/>
  <c r="BQ116" i="8"/>
  <c r="BQ126" i="8"/>
  <c r="BQ93" i="8"/>
  <c r="BQ89" i="8"/>
  <c r="BQ134" i="8"/>
  <c r="BQ133" i="8"/>
  <c r="BQ131" i="8"/>
  <c r="BQ130" i="8"/>
  <c r="BQ90" i="8"/>
  <c r="BQ113" i="8"/>
  <c r="BQ125" i="8"/>
  <c r="BQ138" i="8"/>
  <c r="BQ136" i="8"/>
  <c r="GI136" i="8" s="1"/>
  <c r="BQ139" i="8"/>
  <c r="BQ140" i="8"/>
  <c r="BQ129" i="8"/>
  <c r="BQ132" i="8"/>
  <c r="BQ135" i="8"/>
  <c r="Y134" i="8"/>
  <c r="Y99" i="8"/>
  <c r="Y35" i="8"/>
  <c r="Y38" i="8"/>
  <c r="Y119" i="8"/>
  <c r="Y126" i="8"/>
  <c r="Y19" i="8"/>
  <c r="Y47" i="8"/>
  <c r="Y114" i="8"/>
  <c r="AU51" i="8"/>
  <c r="FM51" i="8" s="1"/>
  <c r="BG5" i="8"/>
  <c r="AU52" i="8"/>
  <c r="FM52" i="8" s="1"/>
  <c r="AU58" i="8"/>
  <c r="FM58" i="8" s="1"/>
  <c r="AU54" i="8"/>
  <c r="FM54" i="8" s="1"/>
  <c r="AU60" i="8"/>
  <c r="FM60" i="8" s="1"/>
  <c r="AU50" i="8"/>
  <c r="FM50" i="8" s="1"/>
  <c r="AU55" i="8"/>
  <c r="FM55" i="8" s="1"/>
  <c r="AU57" i="8"/>
  <c r="FM57" i="8" s="1"/>
  <c r="AU53" i="8"/>
  <c r="FM53" i="8" s="1"/>
  <c r="AU61" i="8"/>
  <c r="FM61" i="8" s="1"/>
  <c r="AU56" i="8"/>
  <c r="FM56" i="8" s="1"/>
  <c r="AU59" i="8"/>
  <c r="FM59" i="8" s="1"/>
  <c r="AU62" i="8"/>
  <c r="FM62" i="8" s="1"/>
  <c r="CC154" i="8"/>
  <c r="GU154" i="8" s="1"/>
  <c r="CN154" i="8"/>
  <c r="Y145" i="8"/>
  <c r="Y75" i="8"/>
  <c r="Y98" i="8"/>
  <c r="Y54" i="8"/>
  <c r="Y139" i="8"/>
  <c r="Y131" i="8"/>
  <c r="Y84" i="8"/>
  <c r="Y48" i="8"/>
  <c r="Y57" i="8"/>
  <c r="Y94" i="8"/>
  <c r="Y86" i="8"/>
  <c r="Y11" i="8"/>
  <c r="Y27" i="8"/>
  <c r="Y56" i="8"/>
  <c r="Y29" i="8"/>
  <c r="Y93" i="8"/>
  <c r="Y142" i="8"/>
  <c r="Y141" i="8"/>
  <c r="Y58" i="8"/>
  <c r="Y63" i="8"/>
  <c r="Y71" i="8"/>
  <c r="Y122" i="8"/>
  <c r="Y22" i="8"/>
  <c r="Y59" i="8"/>
  <c r="Y133" i="8"/>
  <c r="Y77" i="8"/>
  <c r="Y78" i="8"/>
  <c r="Y34" i="8"/>
  <c r="AJ48" i="8"/>
  <c r="AK48" i="8" s="1"/>
  <c r="FC48" i="8" s="1"/>
  <c r="AJ45" i="8"/>
  <c r="AK45" i="8" s="1"/>
  <c r="FC45" i="8" s="1"/>
  <c r="AJ29" i="8"/>
  <c r="AK29" i="8" s="1"/>
  <c r="FC29" i="8" s="1"/>
  <c r="AJ33" i="8"/>
  <c r="AK33" i="8" s="1"/>
  <c r="FC33" i="8" s="1"/>
  <c r="AJ22" i="8"/>
  <c r="AK22" i="8" s="1"/>
  <c r="FC22" i="8" s="1"/>
  <c r="AJ20" i="8"/>
  <c r="AK20" i="8" s="1"/>
  <c r="FC20" i="8" s="1"/>
  <c r="AV5" i="8"/>
  <c r="AJ12" i="8"/>
  <c r="AK12" i="8" s="1"/>
  <c r="FC12" i="8" s="1"/>
  <c r="AJ46" i="8"/>
  <c r="AK46" i="8" s="1"/>
  <c r="FC46" i="8" s="1"/>
  <c r="AJ32" i="8"/>
  <c r="AK32" i="8" s="1"/>
  <c r="FC32" i="8" s="1"/>
  <c r="AJ25" i="8"/>
  <c r="AK25" i="8" s="1"/>
  <c r="FC25" i="8" s="1"/>
  <c r="AJ10" i="8"/>
  <c r="AJ9" i="8"/>
  <c r="AJ24" i="8"/>
  <c r="AK24" i="8" s="1"/>
  <c r="FC24" i="8" s="1"/>
  <c r="AJ15" i="8"/>
  <c r="AK15" i="8" s="1"/>
  <c r="FC15" i="8" s="1"/>
  <c r="AJ26" i="8"/>
  <c r="AK26" i="8" s="1"/>
  <c r="FC26" i="8" s="1"/>
  <c r="AJ17" i="8"/>
  <c r="AK17" i="8" s="1"/>
  <c r="FC17" i="8" s="1"/>
  <c r="AJ8" i="8"/>
  <c r="AJ39" i="8"/>
  <c r="AK39" i="8" s="1"/>
  <c r="FC39" i="8" s="1"/>
  <c r="AJ44" i="8"/>
  <c r="AK44" i="8" s="1"/>
  <c r="FC44" i="8" s="1"/>
  <c r="AJ27" i="8"/>
  <c r="AK27" i="8" s="1"/>
  <c r="FC27" i="8" s="1"/>
  <c r="AJ28" i="8"/>
  <c r="AK28" i="8" s="1"/>
  <c r="FC28" i="8" s="1"/>
  <c r="AJ34" i="8"/>
  <c r="AK34" i="8" s="1"/>
  <c r="FC34" i="8" s="1"/>
  <c r="AJ36" i="8"/>
  <c r="AK36" i="8" s="1"/>
  <c r="FC36" i="8" s="1"/>
  <c r="AJ38" i="8"/>
  <c r="AK38" i="8" s="1"/>
  <c r="FC38" i="8" s="1"/>
  <c r="AJ16" i="8"/>
  <c r="AK16" i="8" s="1"/>
  <c r="FC16" i="8" s="1"/>
  <c r="AJ30" i="8"/>
  <c r="AK30" i="8" s="1"/>
  <c r="FC30" i="8" s="1"/>
  <c r="AJ13" i="8"/>
  <c r="AK13" i="8" s="1"/>
  <c r="FC13" i="8" s="1"/>
  <c r="AJ40" i="8"/>
  <c r="AK40" i="8" s="1"/>
  <c r="FC40" i="8" s="1"/>
  <c r="AJ21" i="8"/>
  <c r="AK21" i="8" s="1"/>
  <c r="FC21" i="8" s="1"/>
  <c r="AJ37" i="8"/>
  <c r="AK37" i="8" s="1"/>
  <c r="FC37" i="8" s="1"/>
  <c r="AJ19" i="8"/>
  <c r="AK19" i="8" s="1"/>
  <c r="FC19" i="8" s="1"/>
  <c r="AJ11" i="8"/>
  <c r="AK11" i="8" s="1"/>
  <c r="FC11" i="8" s="1"/>
  <c r="AJ23" i="8"/>
  <c r="AK23" i="8" s="1"/>
  <c r="FC23" i="8" s="1"/>
  <c r="AJ18" i="8"/>
  <c r="AK18" i="8" s="1"/>
  <c r="FC18" i="8" s="1"/>
  <c r="AJ14" i="8"/>
  <c r="AK14" i="8" s="1"/>
  <c r="FC14" i="8" s="1"/>
  <c r="AJ7" i="8"/>
  <c r="AJ41" i="8"/>
  <c r="AK41" i="8" s="1"/>
  <c r="FC41" i="8" s="1"/>
  <c r="AJ42" i="8"/>
  <c r="AK42" i="8" s="1"/>
  <c r="FC42" i="8" s="1"/>
  <c r="AJ47" i="8"/>
  <c r="AK47" i="8" s="1"/>
  <c r="FC47" i="8" s="1"/>
  <c r="AJ49" i="8"/>
  <c r="AK49" i="8" s="1"/>
  <c r="FC49" i="8" s="1"/>
  <c r="AJ43" i="8"/>
  <c r="AK43" i="8" s="1"/>
  <c r="FC43" i="8" s="1"/>
  <c r="AJ31" i="8"/>
  <c r="AK31" i="8" s="1"/>
  <c r="FC31" i="8" s="1"/>
  <c r="AJ35" i="8"/>
  <c r="AK35" i="8" s="1"/>
  <c r="FC35" i="8" s="1"/>
  <c r="AJ6" i="8"/>
  <c r="Y118" i="8"/>
  <c r="Y135" i="8"/>
  <c r="Y148" i="8"/>
  <c r="Y102" i="8"/>
  <c r="Y32" i="8"/>
  <c r="Y107" i="8"/>
  <c r="Y129" i="8"/>
  <c r="Y88" i="8"/>
  <c r="Y45" i="8"/>
  <c r="Y100" i="8"/>
  <c r="Y70" i="8"/>
  <c r="Y52" i="8"/>
  <c r="Y66" i="8"/>
  <c r="Y68" i="8"/>
  <c r="Y74" i="8"/>
  <c r="Y26" i="8"/>
  <c r="Y64" i="8"/>
  <c r="Y104" i="8"/>
  <c r="Y143" i="8"/>
  <c r="CN152" i="8"/>
  <c r="CC152" i="8"/>
  <c r="GU152" i="8" s="1"/>
  <c r="Y137" i="8"/>
  <c r="Y46" i="8"/>
  <c r="Y12" i="8"/>
  <c r="Y30" i="8"/>
  <c r="Y80" i="8"/>
  <c r="Y140" i="8"/>
  <c r="Y90" i="8"/>
  <c r="Y108" i="8"/>
  <c r="Y15" i="8"/>
  <c r="Y153" i="8"/>
  <c r="Y81" i="8"/>
  <c r="Y76" i="8"/>
  <c r="Y121" i="8"/>
  <c r="Y72" i="8"/>
  <c r="Y51" i="8"/>
  <c r="Y124" i="8"/>
  <c r="Y79" i="8"/>
  <c r="Y67" i="8"/>
  <c r="Y37" i="8"/>
  <c r="Y65" i="8"/>
  <c r="Y36" i="8"/>
  <c r="Y33" i="8"/>
  <c r="Y14" i="8"/>
  <c r="Y109" i="8"/>
  <c r="Y111" i="8"/>
  <c r="Y152" i="8"/>
  <c r="BR5" i="8"/>
  <c r="BF65" i="8"/>
  <c r="FX65" i="8" s="1"/>
  <c r="BF63" i="8"/>
  <c r="FX63" i="8" s="1"/>
  <c r="BF64" i="8"/>
  <c r="FX64" i="8" s="1"/>
  <c r="JA57" i="6" l="1"/>
  <c r="E56" i="2" s="1"/>
  <c r="AX17" i="6"/>
  <c r="JA62" i="6"/>
  <c r="E61" i="2" s="1"/>
  <c r="JA50" i="6"/>
  <c r="E49" i="2" s="1"/>
  <c r="JA53" i="6"/>
  <c r="E52" i="2" s="1"/>
  <c r="BJ33" i="6"/>
  <c r="FD33" i="6"/>
  <c r="BJ12" i="6"/>
  <c r="FD12" i="6"/>
  <c r="CE106" i="6"/>
  <c r="FY106" i="6"/>
  <c r="GV134" i="6"/>
  <c r="DB134" i="6"/>
  <c r="DC36" i="6"/>
  <c r="DO36" i="6" s="1"/>
  <c r="EA36" i="6" s="1"/>
  <c r="EM36" i="6" s="1"/>
  <c r="GW36" i="6"/>
  <c r="GJ91" i="6"/>
  <c r="CP91" i="6"/>
  <c r="DB69" i="6"/>
  <c r="GV69" i="6"/>
  <c r="GK124" i="6"/>
  <c r="CQ124" i="6"/>
  <c r="CG44" i="6"/>
  <c r="GA44" i="6"/>
  <c r="DW78" i="6"/>
  <c r="EI78" i="6" s="1"/>
  <c r="HQ78" i="6"/>
  <c r="DA71" i="6"/>
  <c r="GU71" i="6"/>
  <c r="DL71" i="6"/>
  <c r="HF71" i="6"/>
  <c r="DW93" i="6"/>
  <c r="EI93" i="6" s="1"/>
  <c r="HQ93" i="6"/>
  <c r="GK133" i="6"/>
  <c r="CQ133" i="6"/>
  <c r="DW108" i="6"/>
  <c r="EI108" i="6" s="1"/>
  <c r="HQ108" i="6"/>
  <c r="DX120" i="6"/>
  <c r="EJ120" i="6" s="1"/>
  <c r="HR120" i="6"/>
  <c r="GL33" i="6"/>
  <c r="CR33" i="6"/>
  <c r="GJ106" i="6"/>
  <c r="CP106" i="6"/>
  <c r="GK70" i="6"/>
  <c r="CQ70" i="6"/>
  <c r="DL102" i="6"/>
  <c r="HF102" i="6"/>
  <c r="CG34" i="6"/>
  <c r="GA34" i="6"/>
  <c r="CG42" i="6"/>
  <c r="GA42" i="6"/>
  <c r="DL89" i="6"/>
  <c r="HF89" i="6"/>
  <c r="GL16" i="6"/>
  <c r="CR16" i="6"/>
  <c r="DM74" i="6"/>
  <c r="HG74" i="6"/>
  <c r="BJ43" i="6"/>
  <c r="FD43" i="6"/>
  <c r="BJ39" i="6"/>
  <c r="FD39" i="6"/>
  <c r="GK9" i="6"/>
  <c r="CQ9" i="6"/>
  <c r="CQ153" i="6"/>
  <c r="GK153" i="6"/>
  <c r="BJ14" i="6"/>
  <c r="FD14" i="6"/>
  <c r="CF118" i="6"/>
  <c r="FZ118" i="6"/>
  <c r="CF125" i="6"/>
  <c r="FZ125" i="6"/>
  <c r="CF134" i="6"/>
  <c r="FZ134" i="6"/>
  <c r="CF130" i="6"/>
  <c r="FZ130" i="6"/>
  <c r="CF82" i="6"/>
  <c r="FZ82" i="6"/>
  <c r="GL144" i="6"/>
  <c r="CR144" i="6"/>
  <c r="CF107" i="6"/>
  <c r="FZ107" i="6"/>
  <c r="CF90" i="6"/>
  <c r="FZ90" i="6"/>
  <c r="CF141" i="6"/>
  <c r="FZ141" i="6"/>
  <c r="BJ26" i="6"/>
  <c r="FD26" i="6"/>
  <c r="CE99" i="6"/>
  <c r="FY99" i="6"/>
  <c r="CE112" i="6"/>
  <c r="FY112" i="6"/>
  <c r="CE66" i="6"/>
  <c r="FY66" i="6"/>
  <c r="DX83" i="6"/>
  <c r="EJ83" i="6" s="1"/>
  <c r="HR83" i="6"/>
  <c r="EI154" i="6"/>
  <c r="IC154" i="6"/>
  <c r="DL112" i="6"/>
  <c r="HF112" i="6"/>
  <c r="GJ54" i="6"/>
  <c r="CP54" i="6"/>
  <c r="DC27" i="6"/>
  <c r="DO27" i="6" s="1"/>
  <c r="EA27" i="6" s="1"/>
  <c r="EM27" i="6" s="1"/>
  <c r="GW27" i="6"/>
  <c r="CG9" i="6"/>
  <c r="GA9" i="6"/>
  <c r="CG47" i="6"/>
  <c r="GA47" i="6"/>
  <c r="DW86" i="6"/>
  <c r="EI86" i="6" s="1"/>
  <c r="HQ86" i="6"/>
  <c r="HF87" i="6"/>
  <c r="DL87" i="6"/>
  <c r="CE75" i="6"/>
  <c r="FY75" i="6"/>
  <c r="GK111" i="6"/>
  <c r="CQ111" i="6"/>
  <c r="GK110" i="6"/>
  <c r="CQ110" i="6"/>
  <c r="CG25" i="6"/>
  <c r="GA25" i="6"/>
  <c r="DX119" i="6"/>
  <c r="EJ119" i="6" s="1"/>
  <c r="HR119" i="6"/>
  <c r="DA112" i="6"/>
  <c r="GU112" i="6"/>
  <c r="GV58" i="6"/>
  <c r="DB58" i="6"/>
  <c r="DN58" i="6" s="1"/>
  <c r="DZ58" i="6" s="1"/>
  <c r="EL58" i="6" s="1"/>
  <c r="DA101" i="6"/>
  <c r="GU101" i="6"/>
  <c r="HG130" i="6"/>
  <c r="DM130" i="6"/>
  <c r="HF97" i="6"/>
  <c r="DL97" i="6"/>
  <c r="GV151" i="6"/>
  <c r="DB151" i="6"/>
  <c r="GW140" i="6"/>
  <c r="DC140" i="6"/>
  <c r="DB7" i="6"/>
  <c r="DN7" i="6" s="1"/>
  <c r="DZ7" i="6" s="1"/>
  <c r="EL7" i="6" s="1"/>
  <c r="GV7" i="6"/>
  <c r="GU66" i="6"/>
  <c r="DA66" i="6"/>
  <c r="DX108" i="6"/>
  <c r="EJ108" i="6" s="1"/>
  <c r="HR108" i="6"/>
  <c r="GL30" i="6"/>
  <c r="CR30" i="6"/>
  <c r="GL26" i="6"/>
  <c r="CR26" i="6"/>
  <c r="GL10" i="6"/>
  <c r="CR10" i="6"/>
  <c r="CG38" i="6"/>
  <c r="GA38" i="6"/>
  <c r="DW110" i="6"/>
  <c r="EI110" i="6" s="1"/>
  <c r="HQ110" i="6"/>
  <c r="HS133" i="6"/>
  <c r="DY133" i="6"/>
  <c r="DL81" i="6"/>
  <c r="HF81" i="6"/>
  <c r="GV108" i="6"/>
  <c r="DB108" i="6"/>
  <c r="DA109" i="6"/>
  <c r="GU109" i="6"/>
  <c r="GW13" i="6"/>
  <c r="DC13" i="6"/>
  <c r="DO13" i="6" s="1"/>
  <c r="EA13" i="6" s="1"/>
  <c r="EM13" i="6" s="1"/>
  <c r="GV84" i="6"/>
  <c r="DB84" i="6"/>
  <c r="DL92" i="6"/>
  <c r="HF92" i="6"/>
  <c r="DL90" i="6"/>
  <c r="HF90" i="6"/>
  <c r="GL32" i="6"/>
  <c r="CR32" i="6"/>
  <c r="GL43" i="6"/>
  <c r="CR43" i="6"/>
  <c r="DW66" i="6"/>
  <c r="EI66" i="6" s="1"/>
  <c r="HQ66" i="6"/>
  <c r="DM69" i="6"/>
  <c r="HG69" i="6"/>
  <c r="CG33" i="6"/>
  <c r="GA33" i="6"/>
  <c r="GL20" i="6"/>
  <c r="CR20" i="6"/>
  <c r="GJ107" i="6"/>
  <c r="CP107" i="6"/>
  <c r="GK108" i="6"/>
  <c r="CQ108" i="6"/>
  <c r="CF64" i="6"/>
  <c r="FZ64" i="6"/>
  <c r="GL45" i="6"/>
  <c r="CR45" i="6"/>
  <c r="GU51" i="6"/>
  <c r="DA51" i="6"/>
  <c r="DM51" i="6" s="1"/>
  <c r="DY51" i="6" s="1"/>
  <c r="EK51" i="6" s="1"/>
  <c r="GV129" i="6"/>
  <c r="DB129" i="6"/>
  <c r="DL101" i="6"/>
  <c r="HF101" i="6"/>
  <c r="DW106" i="6"/>
  <c r="EI106" i="6" s="1"/>
  <c r="HQ106" i="6"/>
  <c r="GL8" i="6"/>
  <c r="CR8" i="6"/>
  <c r="DB17" i="6"/>
  <c r="DN17" i="6" s="1"/>
  <c r="DZ17" i="6" s="1"/>
  <c r="EL17" i="6" s="1"/>
  <c r="GV17" i="6"/>
  <c r="DW69" i="6"/>
  <c r="EI69" i="6" s="1"/>
  <c r="HQ69" i="6"/>
  <c r="HG127" i="6"/>
  <c r="DM127" i="6"/>
  <c r="DA55" i="6"/>
  <c r="DM55" i="6" s="1"/>
  <c r="DY55" i="6" s="1"/>
  <c r="EK55" i="6" s="1"/>
  <c r="GU55" i="6"/>
  <c r="CE115" i="6"/>
  <c r="FY115" i="6"/>
  <c r="BU62" i="6"/>
  <c r="FO62" i="6"/>
  <c r="DL96" i="6"/>
  <c r="HF96" i="6"/>
  <c r="DB67" i="6"/>
  <c r="GV67" i="6"/>
  <c r="DA59" i="6"/>
  <c r="DM59" i="6" s="1"/>
  <c r="DY59" i="6" s="1"/>
  <c r="EK59" i="6" s="1"/>
  <c r="GU59" i="6"/>
  <c r="HG77" i="6"/>
  <c r="DM77" i="6"/>
  <c r="CG19" i="6"/>
  <c r="GA19" i="6"/>
  <c r="DL93" i="6"/>
  <c r="HF93" i="6"/>
  <c r="HG129" i="6"/>
  <c r="DM129" i="6"/>
  <c r="DC28" i="6"/>
  <c r="DO28" i="6" s="1"/>
  <c r="EA28" i="6" s="1"/>
  <c r="EM28" i="6" s="1"/>
  <c r="GW28" i="6"/>
  <c r="DL115" i="6"/>
  <c r="HF115" i="6"/>
  <c r="GV64" i="6"/>
  <c r="DB64" i="6"/>
  <c r="DC14" i="6"/>
  <c r="DO14" i="6" s="1"/>
  <c r="EA14" i="6" s="1"/>
  <c r="EM14" i="6" s="1"/>
  <c r="GW14" i="6"/>
  <c r="DA99" i="6"/>
  <c r="GU99" i="6"/>
  <c r="GV132" i="6"/>
  <c r="DB132" i="6"/>
  <c r="GW29" i="6"/>
  <c r="DC29" i="6"/>
  <c r="DO29" i="6" s="1"/>
  <c r="EA29" i="6" s="1"/>
  <c r="EM29" i="6" s="1"/>
  <c r="DW116" i="6"/>
  <c r="EI116" i="6" s="1"/>
  <c r="HQ116" i="6"/>
  <c r="GU56" i="6"/>
  <c r="DA56" i="6"/>
  <c r="DM56" i="6" s="1"/>
  <c r="DY56" i="6" s="1"/>
  <c r="EK56" i="6" s="1"/>
  <c r="DB117" i="6"/>
  <c r="GV117" i="6"/>
  <c r="GJ73" i="6"/>
  <c r="CP73" i="6"/>
  <c r="GK71" i="6"/>
  <c r="CQ71" i="6"/>
  <c r="GK113" i="6"/>
  <c r="CQ113" i="6"/>
  <c r="BU55" i="6"/>
  <c r="FO55" i="6"/>
  <c r="GL41" i="6"/>
  <c r="CR41" i="6"/>
  <c r="DW71" i="6"/>
  <c r="EI71" i="6" s="1"/>
  <c r="HQ71" i="6"/>
  <c r="BU65" i="6"/>
  <c r="FO65" i="6"/>
  <c r="CF122" i="6"/>
  <c r="FZ122" i="6"/>
  <c r="GL38" i="6"/>
  <c r="CR38" i="6"/>
  <c r="CQ151" i="6"/>
  <c r="GK151" i="6"/>
  <c r="BJ46" i="6"/>
  <c r="FD46" i="6"/>
  <c r="BJ27" i="6"/>
  <c r="FD27" i="6"/>
  <c r="BJ40" i="6"/>
  <c r="FD40" i="6"/>
  <c r="BJ42" i="6"/>
  <c r="FD42" i="6"/>
  <c r="CF110" i="6"/>
  <c r="FZ110" i="6"/>
  <c r="CF132" i="6"/>
  <c r="FZ132" i="6"/>
  <c r="CF68" i="6"/>
  <c r="FZ68" i="6"/>
  <c r="CF73" i="6"/>
  <c r="FZ73" i="6"/>
  <c r="CF137" i="6"/>
  <c r="FZ137" i="6"/>
  <c r="CF74" i="6"/>
  <c r="FZ74" i="6"/>
  <c r="CF67" i="6"/>
  <c r="FZ67" i="6"/>
  <c r="CF84" i="6"/>
  <c r="FZ84" i="6"/>
  <c r="CF136" i="6"/>
  <c r="FZ136" i="6"/>
  <c r="CE94" i="6"/>
  <c r="FY94" i="6"/>
  <c r="CE101" i="6"/>
  <c r="FY101" i="6"/>
  <c r="CE109" i="6"/>
  <c r="FY109" i="6"/>
  <c r="CG27" i="6"/>
  <c r="GA27" i="6"/>
  <c r="DB119" i="6"/>
  <c r="GV119" i="6"/>
  <c r="GU54" i="6"/>
  <c r="DA54" i="6"/>
  <c r="DM54" i="6" s="1"/>
  <c r="DY54" i="6" s="1"/>
  <c r="EK54" i="6" s="1"/>
  <c r="GV82" i="6"/>
  <c r="DB82" i="6"/>
  <c r="GV116" i="6"/>
  <c r="DB116" i="6"/>
  <c r="GL24" i="6"/>
  <c r="CR24" i="6"/>
  <c r="DB113" i="6"/>
  <c r="GV113" i="6"/>
  <c r="DL104" i="6"/>
  <c r="HF104" i="6"/>
  <c r="DC141" i="6"/>
  <c r="GW141" i="6"/>
  <c r="DA80" i="6"/>
  <c r="GU80" i="6"/>
  <c r="CG31" i="6"/>
  <c r="GA31" i="6"/>
  <c r="GV70" i="6"/>
  <c r="DB70" i="6"/>
  <c r="BT60" i="6"/>
  <c r="FN60" i="6"/>
  <c r="CE55" i="6"/>
  <c r="FY55" i="6"/>
  <c r="DY131" i="6"/>
  <c r="HS131" i="6"/>
  <c r="DC16" i="6"/>
  <c r="DO16" i="6" s="1"/>
  <c r="EA16" i="6" s="1"/>
  <c r="EM16" i="6" s="1"/>
  <c r="GW16" i="6"/>
  <c r="DA75" i="6"/>
  <c r="GU75" i="6"/>
  <c r="DB71" i="6"/>
  <c r="GV71" i="6"/>
  <c r="GJ90" i="6"/>
  <c r="CP90" i="6"/>
  <c r="GJ87" i="6"/>
  <c r="CP87" i="6"/>
  <c r="GK132" i="6"/>
  <c r="CQ132" i="6"/>
  <c r="BU50" i="6"/>
  <c r="FO50" i="6"/>
  <c r="GK137" i="6"/>
  <c r="CQ137" i="6"/>
  <c r="DW88" i="6"/>
  <c r="EI88" i="6" s="1"/>
  <c r="HQ88" i="6"/>
  <c r="DW97" i="6"/>
  <c r="EI97" i="6" s="1"/>
  <c r="HQ97" i="6"/>
  <c r="DM64" i="6"/>
  <c r="DY64" i="6" s="1"/>
  <c r="EK64" i="6" s="1"/>
  <c r="HG64" i="6"/>
  <c r="DM114" i="6"/>
  <c r="HG114" i="6"/>
  <c r="DC10" i="6"/>
  <c r="DO10" i="6" s="1"/>
  <c r="EA10" i="6" s="1"/>
  <c r="EM10" i="6" s="1"/>
  <c r="GW10" i="6"/>
  <c r="GV123" i="6"/>
  <c r="DB123" i="6"/>
  <c r="DA115" i="6"/>
  <c r="GU115" i="6"/>
  <c r="GL19" i="6"/>
  <c r="CR19" i="6"/>
  <c r="GK62" i="6"/>
  <c r="CQ62" i="6"/>
  <c r="CF56" i="6"/>
  <c r="FZ56" i="6"/>
  <c r="GJ68" i="6"/>
  <c r="CP68" i="6"/>
  <c r="DW89" i="6"/>
  <c r="EI89" i="6" s="1"/>
  <c r="HQ89" i="6"/>
  <c r="BT54" i="6"/>
  <c r="FN54" i="6"/>
  <c r="GK72" i="6"/>
  <c r="CQ72" i="6"/>
  <c r="DM83" i="6"/>
  <c r="HG83" i="6"/>
  <c r="DW73" i="6"/>
  <c r="EI73" i="6" s="1"/>
  <c r="HQ73" i="6"/>
  <c r="DW77" i="6"/>
  <c r="EI77" i="6" s="1"/>
  <c r="HQ77" i="6"/>
  <c r="DX121" i="6"/>
  <c r="EJ121" i="6" s="1"/>
  <c r="HR121" i="6"/>
  <c r="DX67" i="6"/>
  <c r="EJ67" i="6" s="1"/>
  <c r="HR67" i="6"/>
  <c r="DC46" i="6"/>
  <c r="DO46" i="6" s="1"/>
  <c r="EA46" i="6" s="1"/>
  <c r="EM46" i="6" s="1"/>
  <c r="GW46" i="6"/>
  <c r="DW87" i="6"/>
  <c r="EI87" i="6" s="1"/>
  <c r="HQ87" i="6"/>
  <c r="GJ115" i="6"/>
  <c r="CP115" i="6"/>
  <c r="DB154" i="6"/>
  <c r="GV154" i="6"/>
  <c r="GK117" i="6"/>
  <c r="CQ117" i="6"/>
  <c r="DL70" i="6"/>
  <c r="HF70" i="6"/>
  <c r="GK82" i="6"/>
  <c r="CQ82" i="6"/>
  <c r="DW99" i="6"/>
  <c r="EI99" i="6" s="1"/>
  <c r="HQ99" i="6"/>
  <c r="DM67" i="6"/>
  <c r="HG67" i="6"/>
  <c r="CG8" i="6"/>
  <c r="GA8" i="6"/>
  <c r="DL116" i="6"/>
  <c r="HF116" i="6"/>
  <c r="DX77" i="6"/>
  <c r="EJ77" i="6" s="1"/>
  <c r="HR77" i="6"/>
  <c r="DC25" i="6"/>
  <c r="DO25" i="6" s="1"/>
  <c r="EA25" i="6" s="1"/>
  <c r="EM25" i="6" s="1"/>
  <c r="GW25" i="6"/>
  <c r="GV130" i="6"/>
  <c r="DB130" i="6"/>
  <c r="GK152" i="6"/>
  <c r="CQ152" i="6"/>
  <c r="BJ18" i="6"/>
  <c r="FD18" i="6"/>
  <c r="BJ38" i="6"/>
  <c r="FD38" i="6"/>
  <c r="CE80" i="6"/>
  <c r="FY80" i="6"/>
  <c r="DL109" i="6"/>
  <c r="HF109" i="6"/>
  <c r="GK134" i="6"/>
  <c r="CQ134" i="6"/>
  <c r="GW11" i="6"/>
  <c r="DC11" i="6"/>
  <c r="DO11" i="6" s="1"/>
  <c r="EA11" i="6" s="1"/>
  <c r="EM11" i="6" s="1"/>
  <c r="DY135" i="6"/>
  <c r="HS135" i="6"/>
  <c r="GK103" i="6"/>
  <c r="CQ103" i="6"/>
  <c r="DL91" i="6"/>
  <c r="HF91" i="6"/>
  <c r="DB111" i="6"/>
  <c r="GV111" i="6"/>
  <c r="DW112" i="6"/>
  <c r="EI112" i="6" s="1"/>
  <c r="HQ112" i="6"/>
  <c r="BU17" i="6"/>
  <c r="FO17" i="6"/>
  <c r="DW101" i="6"/>
  <c r="EI101" i="6" s="1"/>
  <c r="HQ101" i="6"/>
  <c r="GW45" i="6"/>
  <c r="DC45" i="6"/>
  <c r="DO45" i="6" s="1"/>
  <c r="EA45" i="6" s="1"/>
  <c r="EM45" i="6" s="1"/>
  <c r="DX122" i="6"/>
  <c r="EJ122" i="6" s="1"/>
  <c r="HR122" i="6"/>
  <c r="DM113" i="6"/>
  <c r="HG113" i="6"/>
  <c r="BJ37" i="6"/>
  <c r="FD37" i="6"/>
  <c r="BJ41" i="6"/>
  <c r="FD41" i="6"/>
  <c r="CF72" i="6"/>
  <c r="FZ72" i="6"/>
  <c r="CF115" i="6"/>
  <c r="FZ115" i="6"/>
  <c r="CF131" i="6"/>
  <c r="FZ131" i="6"/>
  <c r="CF95" i="6"/>
  <c r="FZ95" i="6"/>
  <c r="CF126" i="6"/>
  <c r="FZ126" i="6"/>
  <c r="CF127" i="6"/>
  <c r="FZ127" i="6"/>
  <c r="CF135" i="6"/>
  <c r="FZ135" i="6"/>
  <c r="CE87" i="6"/>
  <c r="FY87" i="6"/>
  <c r="CE92" i="6"/>
  <c r="FY92" i="6"/>
  <c r="GJ59" i="6"/>
  <c r="CP59" i="6"/>
  <c r="HQ70" i="6"/>
  <c r="DW70" i="6"/>
  <c r="EI70" i="6" s="1"/>
  <c r="CE54" i="6"/>
  <c r="FY54" i="6"/>
  <c r="GJ92" i="6"/>
  <c r="CP92" i="6"/>
  <c r="GJ104" i="6"/>
  <c r="CP104" i="6"/>
  <c r="BU51" i="6"/>
  <c r="FO51" i="6"/>
  <c r="CG16" i="6"/>
  <c r="GA16" i="6"/>
  <c r="DX111" i="6"/>
  <c r="EJ111" i="6" s="1"/>
  <c r="HR111" i="6"/>
  <c r="DX154" i="6"/>
  <c r="HR154" i="6"/>
  <c r="DL63" i="6"/>
  <c r="DX63" i="6" s="1"/>
  <c r="EJ63" i="6" s="1"/>
  <c r="HF63" i="6"/>
  <c r="DM116" i="6"/>
  <c r="HG116" i="6"/>
  <c r="DX125" i="6"/>
  <c r="EJ125" i="6" s="1"/>
  <c r="HR125" i="6"/>
  <c r="GL25" i="6"/>
  <c r="CR25" i="6"/>
  <c r="GV72" i="6"/>
  <c r="DB72" i="6"/>
  <c r="GK64" i="6"/>
  <c r="CQ64" i="6"/>
  <c r="DM85" i="6"/>
  <c r="HG85" i="6"/>
  <c r="CE63" i="6"/>
  <c r="FY63" i="6"/>
  <c r="GL23" i="6"/>
  <c r="CR23" i="6"/>
  <c r="DX151" i="6"/>
  <c r="HR151" i="6"/>
  <c r="HG126" i="6"/>
  <c r="DM126" i="6"/>
  <c r="DB133" i="6"/>
  <c r="GV133" i="6"/>
  <c r="DM118" i="6"/>
  <c r="HG118" i="6"/>
  <c r="DB12" i="6"/>
  <c r="DN12" i="6" s="1"/>
  <c r="DZ12" i="6" s="1"/>
  <c r="EL12" i="6" s="1"/>
  <c r="GV12" i="6"/>
  <c r="GU96" i="6"/>
  <c r="DA96" i="6"/>
  <c r="DN62" i="6"/>
  <c r="DZ62" i="6" s="1"/>
  <c r="EL62" i="6" s="1"/>
  <c r="HH62" i="6"/>
  <c r="CG48" i="6"/>
  <c r="GA48" i="6"/>
  <c r="GK65" i="6"/>
  <c r="CQ65" i="6"/>
  <c r="DL80" i="6"/>
  <c r="HF80" i="6"/>
  <c r="DX84" i="6"/>
  <c r="EJ84" i="6" s="1"/>
  <c r="HR84" i="6"/>
  <c r="EI153" i="6"/>
  <c r="IC153" i="6"/>
  <c r="HR105" i="6"/>
  <c r="DX105" i="6"/>
  <c r="EJ105" i="6" s="1"/>
  <c r="GJ99" i="6"/>
  <c r="CP99" i="6"/>
  <c r="GK84" i="6"/>
  <c r="CQ84" i="6"/>
  <c r="BU61" i="6"/>
  <c r="FO61" i="6"/>
  <c r="DX117" i="6"/>
  <c r="EJ117" i="6" s="1"/>
  <c r="HR117" i="6"/>
  <c r="DC32" i="6"/>
  <c r="DO32" i="6" s="1"/>
  <c r="EA32" i="6" s="1"/>
  <c r="EM32" i="6" s="1"/>
  <c r="GW32" i="6"/>
  <c r="DA87" i="6"/>
  <c r="GU87" i="6"/>
  <c r="DA89" i="6"/>
  <c r="GU89" i="6"/>
  <c r="BU52" i="6"/>
  <c r="FO52" i="6"/>
  <c r="DL107" i="6"/>
  <c r="HF107" i="6"/>
  <c r="DM86" i="6"/>
  <c r="HG86" i="6"/>
  <c r="DB53" i="6"/>
  <c r="DN53" i="6" s="1"/>
  <c r="DZ53" i="6" s="1"/>
  <c r="EL53" i="6" s="1"/>
  <c r="GV53" i="6"/>
  <c r="DL95" i="6"/>
  <c r="HF95" i="6"/>
  <c r="CG21" i="6"/>
  <c r="GA21" i="6"/>
  <c r="DM125" i="6"/>
  <c r="HG125" i="6"/>
  <c r="DM111" i="6"/>
  <c r="HG111" i="6"/>
  <c r="DC18" i="6"/>
  <c r="DO18" i="6" s="1"/>
  <c r="EA18" i="6" s="1"/>
  <c r="EM18" i="6" s="1"/>
  <c r="GW18" i="6"/>
  <c r="GW35" i="6"/>
  <c r="DC35" i="6"/>
  <c r="DO35" i="6" s="1"/>
  <c r="EA35" i="6" s="1"/>
  <c r="EM35" i="6" s="1"/>
  <c r="DC23" i="6"/>
  <c r="DO23" i="6" s="1"/>
  <c r="EA23" i="6" s="1"/>
  <c r="EM23" i="6" s="1"/>
  <c r="GW23" i="6"/>
  <c r="DA63" i="6"/>
  <c r="GU63" i="6"/>
  <c r="GV125" i="6"/>
  <c r="DB125" i="6"/>
  <c r="GW37" i="6"/>
  <c r="DC37" i="6"/>
  <c r="DO37" i="6" s="1"/>
  <c r="EA37" i="6" s="1"/>
  <c r="EM37" i="6" s="1"/>
  <c r="GU92" i="6"/>
  <c r="DA92" i="6"/>
  <c r="GJ101" i="6"/>
  <c r="CP101" i="6"/>
  <c r="GK122" i="6"/>
  <c r="CQ122" i="6"/>
  <c r="CQ131" i="6"/>
  <c r="GK131" i="6"/>
  <c r="CF65" i="6"/>
  <c r="FZ65" i="6"/>
  <c r="GL29" i="6"/>
  <c r="CR29" i="6"/>
  <c r="GK136" i="6"/>
  <c r="CQ136" i="6"/>
  <c r="CF70" i="6"/>
  <c r="FZ70" i="6"/>
  <c r="CF123" i="6"/>
  <c r="FZ123" i="6"/>
  <c r="CF138" i="6"/>
  <c r="FZ138" i="6"/>
  <c r="CF128" i="6"/>
  <c r="FZ128" i="6"/>
  <c r="BJ35" i="6"/>
  <c r="FD35" i="6"/>
  <c r="CE91" i="6"/>
  <c r="FY91" i="6"/>
  <c r="DB128" i="6"/>
  <c r="GV128" i="6"/>
  <c r="DM117" i="6"/>
  <c r="HG117" i="6"/>
  <c r="GJ79" i="6"/>
  <c r="CP79" i="6"/>
  <c r="GV85" i="6"/>
  <c r="DB85" i="6"/>
  <c r="DW95" i="6"/>
  <c r="EI95" i="6" s="1"/>
  <c r="HQ95" i="6"/>
  <c r="DB75" i="6"/>
  <c r="GV75" i="6"/>
  <c r="BJ16" i="6"/>
  <c r="FD16" i="6"/>
  <c r="BJ22" i="6"/>
  <c r="FD22" i="6"/>
  <c r="BJ21" i="6"/>
  <c r="FD21" i="6"/>
  <c r="BJ11" i="6"/>
  <c r="FD11" i="6"/>
  <c r="JA11" i="6" s="1"/>
  <c r="E10" i="2" s="1"/>
  <c r="BJ29" i="6"/>
  <c r="FD29" i="6"/>
  <c r="BJ48" i="6"/>
  <c r="FD48" i="6"/>
  <c r="BJ19" i="6"/>
  <c r="FD19" i="6"/>
  <c r="GK8" i="6"/>
  <c r="CQ8" i="6"/>
  <c r="CF77" i="6"/>
  <c r="FZ77" i="6"/>
  <c r="CF89" i="6"/>
  <c r="FZ89" i="6"/>
  <c r="CF79" i="6"/>
  <c r="FZ79" i="6"/>
  <c r="GL142" i="6"/>
  <c r="CR142" i="6"/>
  <c r="CF75" i="6"/>
  <c r="FZ75" i="6"/>
  <c r="CF114" i="6"/>
  <c r="FZ114" i="6"/>
  <c r="CF133" i="6"/>
  <c r="FZ133" i="6"/>
  <c r="CF76" i="6"/>
  <c r="FZ76" i="6"/>
  <c r="CE96" i="6"/>
  <c r="FY96" i="6"/>
  <c r="CE100" i="6"/>
  <c r="FY100" i="6"/>
  <c r="CE73" i="6"/>
  <c r="FY73" i="6"/>
  <c r="CG23" i="6"/>
  <c r="GA23" i="6"/>
  <c r="GL31" i="6"/>
  <c r="CR31" i="6"/>
  <c r="GW39" i="6"/>
  <c r="DC39" i="6"/>
  <c r="DO39" i="6" s="1"/>
  <c r="EA39" i="6" s="1"/>
  <c r="EM39" i="6" s="1"/>
  <c r="DB127" i="6"/>
  <c r="GV127" i="6"/>
  <c r="DB122" i="6"/>
  <c r="GV122" i="6"/>
  <c r="GV76" i="6"/>
  <c r="DB76" i="6"/>
  <c r="DB86" i="6"/>
  <c r="GV86" i="6"/>
  <c r="DC26" i="6"/>
  <c r="DO26" i="6" s="1"/>
  <c r="EA26" i="6" s="1"/>
  <c r="EM26" i="6" s="1"/>
  <c r="GW26" i="6"/>
  <c r="DM119" i="6"/>
  <c r="HG119" i="6"/>
  <c r="CG26" i="6"/>
  <c r="GA26" i="6"/>
  <c r="HQ107" i="6"/>
  <c r="DW107" i="6"/>
  <c r="EI107" i="6" s="1"/>
  <c r="DM110" i="6"/>
  <c r="HG110" i="6"/>
  <c r="GJ95" i="6"/>
  <c r="CP95" i="6"/>
  <c r="GK119" i="6"/>
  <c r="CQ119" i="6"/>
  <c r="GK135" i="6"/>
  <c r="CQ135" i="6"/>
  <c r="BU53" i="6"/>
  <c r="FO53" i="6"/>
  <c r="GK85" i="6"/>
  <c r="CQ85" i="6"/>
  <c r="DA97" i="6"/>
  <c r="GU97" i="6"/>
  <c r="GU102" i="6"/>
  <c r="DA102" i="6"/>
  <c r="DB81" i="6"/>
  <c r="GV81" i="6"/>
  <c r="GU60" i="6"/>
  <c r="DA60" i="6"/>
  <c r="DM60" i="6" s="1"/>
  <c r="DY60" i="6" s="1"/>
  <c r="EK60" i="6" s="1"/>
  <c r="DA78" i="6"/>
  <c r="GU78" i="6"/>
  <c r="GJ56" i="6"/>
  <c r="CP56" i="6"/>
  <c r="GJ112" i="6"/>
  <c r="CP112" i="6"/>
  <c r="GK105" i="6"/>
  <c r="CQ105" i="6"/>
  <c r="GK130" i="6"/>
  <c r="CQ130" i="6"/>
  <c r="HH137" i="6"/>
  <c r="DN137" i="6"/>
  <c r="DX152" i="6"/>
  <c r="HR152" i="6"/>
  <c r="GL36" i="6"/>
  <c r="CR36" i="6"/>
  <c r="DY132" i="6"/>
  <c r="HS132" i="6"/>
  <c r="DM121" i="6"/>
  <c r="HG121" i="6"/>
  <c r="GU88" i="6"/>
  <c r="DA88" i="6"/>
  <c r="DB152" i="6"/>
  <c r="GV152" i="6"/>
  <c r="GU106" i="6"/>
  <c r="DA106" i="6"/>
  <c r="CF61" i="6"/>
  <c r="FZ61" i="6"/>
  <c r="CG6" i="6"/>
  <c r="GA6" i="6"/>
  <c r="CG14" i="6"/>
  <c r="GA14" i="6"/>
  <c r="GL37" i="6"/>
  <c r="CR37" i="6"/>
  <c r="GJ60" i="6"/>
  <c r="CP60" i="6"/>
  <c r="CG41" i="6"/>
  <c r="GA41" i="6"/>
  <c r="DX82" i="6"/>
  <c r="EJ82" i="6" s="1"/>
  <c r="HR82" i="6"/>
  <c r="HR98" i="6"/>
  <c r="DX98" i="6"/>
  <c r="EJ98" i="6" s="1"/>
  <c r="BT59" i="6"/>
  <c r="FN59" i="6"/>
  <c r="DB153" i="6"/>
  <c r="GV153" i="6"/>
  <c r="GK98" i="6"/>
  <c r="CQ98" i="6"/>
  <c r="DB51" i="6"/>
  <c r="DN51" i="6" s="1"/>
  <c r="DZ51" i="6" s="1"/>
  <c r="EL51" i="6" s="1"/>
  <c r="GV51" i="6"/>
  <c r="GU94" i="6"/>
  <c r="DA94" i="6"/>
  <c r="GJ97" i="6"/>
  <c r="CP97" i="6"/>
  <c r="DL66" i="6"/>
  <c r="HF66" i="6"/>
  <c r="CE56" i="6"/>
  <c r="FY56" i="6"/>
  <c r="DX153" i="6"/>
  <c r="HR153" i="6"/>
  <c r="GU100" i="6"/>
  <c r="DA100" i="6"/>
  <c r="GV118" i="6"/>
  <c r="DB118" i="6"/>
  <c r="CF52" i="6"/>
  <c r="FZ52" i="6"/>
  <c r="GL39" i="6"/>
  <c r="CR39" i="6"/>
  <c r="GJ102" i="6"/>
  <c r="CP102" i="6"/>
  <c r="GK74" i="6"/>
  <c r="CQ74" i="6"/>
  <c r="GK86" i="6"/>
  <c r="CQ86" i="6"/>
  <c r="GK129" i="6"/>
  <c r="CQ129" i="6"/>
  <c r="GK12" i="6"/>
  <c r="CQ12" i="6"/>
  <c r="GL34" i="6"/>
  <c r="CR34" i="6"/>
  <c r="DX76" i="6"/>
  <c r="EJ76" i="6" s="1"/>
  <c r="HR76" i="6"/>
  <c r="GL42" i="6"/>
  <c r="CR42" i="6"/>
  <c r="CG22" i="6"/>
  <c r="GA22" i="6"/>
  <c r="DA107" i="6"/>
  <c r="GU107" i="6"/>
  <c r="DB110" i="6"/>
  <c r="GV110" i="6"/>
  <c r="DL73" i="6"/>
  <c r="HF73" i="6"/>
  <c r="DA73" i="6"/>
  <c r="GU73" i="6"/>
  <c r="BJ20" i="6"/>
  <c r="FD20" i="6"/>
  <c r="CF88" i="6"/>
  <c r="FZ88" i="6"/>
  <c r="CF120" i="6"/>
  <c r="FZ120" i="6"/>
  <c r="CF92" i="6"/>
  <c r="FZ92" i="6"/>
  <c r="DW102" i="6"/>
  <c r="EI102" i="6" s="1"/>
  <c r="HQ102" i="6"/>
  <c r="GK93" i="6"/>
  <c r="CQ93" i="6"/>
  <c r="CG13" i="6"/>
  <c r="GA13" i="6"/>
  <c r="GV50" i="6"/>
  <c r="DB50" i="6"/>
  <c r="DN50" i="6" s="1"/>
  <c r="DZ50" i="6" s="1"/>
  <c r="EL50" i="6" s="1"/>
  <c r="GV10" i="6"/>
  <c r="DB10" i="6"/>
  <c r="DN10" i="6" s="1"/>
  <c r="DZ10" i="6" s="1"/>
  <c r="EL10" i="6" s="1"/>
  <c r="DX114" i="6"/>
  <c r="EJ114" i="6" s="1"/>
  <c r="HR114" i="6"/>
  <c r="CG37" i="6"/>
  <c r="GA37" i="6"/>
  <c r="CG30" i="6"/>
  <c r="GA30" i="6"/>
  <c r="GL18" i="6"/>
  <c r="CR18" i="6"/>
  <c r="DX113" i="6"/>
  <c r="EJ113" i="6" s="1"/>
  <c r="HR113" i="6"/>
  <c r="GK68" i="6"/>
  <c r="CQ68" i="6"/>
  <c r="BU60" i="6"/>
  <c r="FO60" i="6"/>
  <c r="GW43" i="6"/>
  <c r="DC43" i="6"/>
  <c r="DO43" i="6" s="1"/>
  <c r="EA43" i="6" s="1"/>
  <c r="EM43" i="6" s="1"/>
  <c r="DA81" i="6"/>
  <c r="GU81" i="6"/>
  <c r="DX103" i="6"/>
  <c r="EJ103" i="6" s="1"/>
  <c r="HR103" i="6"/>
  <c r="CF17" i="6"/>
  <c r="FZ17" i="6"/>
  <c r="HG65" i="6"/>
  <c r="DM65" i="6"/>
  <c r="DY65" i="6" s="1"/>
  <c r="EK65" i="6" s="1"/>
  <c r="GK83" i="6"/>
  <c r="CQ83" i="6"/>
  <c r="CG28" i="6"/>
  <c r="GA28" i="6"/>
  <c r="DX86" i="6"/>
  <c r="EJ86" i="6" s="1"/>
  <c r="HR86" i="6"/>
  <c r="DX129" i="6"/>
  <c r="EJ129" i="6" s="1"/>
  <c r="HR129" i="6"/>
  <c r="BJ34" i="6"/>
  <c r="FD34" i="6"/>
  <c r="BJ49" i="6"/>
  <c r="FD49" i="6"/>
  <c r="BJ13" i="6"/>
  <c r="FD13" i="6"/>
  <c r="JA13" i="6" s="1"/>
  <c r="E12" i="2" s="1"/>
  <c r="CF139" i="6"/>
  <c r="FZ139" i="6"/>
  <c r="CF81" i="6"/>
  <c r="FZ81" i="6"/>
  <c r="CF108" i="6"/>
  <c r="FZ108" i="6"/>
  <c r="CF93" i="6"/>
  <c r="FZ93" i="6"/>
  <c r="CF121" i="6"/>
  <c r="FZ121" i="6"/>
  <c r="CF100" i="6"/>
  <c r="FZ100" i="6"/>
  <c r="CF124" i="6"/>
  <c r="FZ124" i="6"/>
  <c r="CF83" i="6"/>
  <c r="FZ83" i="6"/>
  <c r="GK6" i="6"/>
  <c r="CQ6" i="6"/>
  <c r="GK50" i="6"/>
  <c r="CQ50" i="6"/>
  <c r="CE78" i="6"/>
  <c r="FY78" i="6"/>
  <c r="CE88" i="6"/>
  <c r="FY88" i="6"/>
  <c r="DB105" i="6"/>
  <c r="GV105" i="6"/>
  <c r="CG45" i="6"/>
  <c r="GA45" i="6"/>
  <c r="GK15" i="6"/>
  <c r="CQ15" i="6"/>
  <c r="CG10" i="6"/>
  <c r="GA10" i="6"/>
  <c r="GL35" i="6"/>
  <c r="CR35" i="6"/>
  <c r="GJ109" i="6"/>
  <c r="CP109" i="6"/>
  <c r="GK90" i="6"/>
  <c r="CQ90" i="6"/>
  <c r="GK69" i="6"/>
  <c r="CQ69" i="6"/>
  <c r="BU58" i="6"/>
  <c r="FO58" i="6"/>
  <c r="DM128" i="6"/>
  <c r="HG128" i="6"/>
  <c r="HF99" i="6"/>
  <c r="DL99" i="6"/>
  <c r="DB131" i="6"/>
  <c r="GV131" i="6"/>
  <c r="DM108" i="6"/>
  <c r="HG108" i="6"/>
  <c r="GK17" i="6"/>
  <c r="CQ17" i="6"/>
  <c r="DC139" i="6"/>
  <c r="GW139" i="6"/>
  <c r="GU104" i="6"/>
  <c r="DA104" i="6"/>
  <c r="GL27" i="6"/>
  <c r="CR27" i="6"/>
  <c r="GK58" i="6"/>
  <c r="CQ58" i="6"/>
  <c r="GL46" i="6"/>
  <c r="CR46" i="6"/>
  <c r="EJ130" i="6"/>
  <c r="ID130" i="6"/>
  <c r="DC20" i="6"/>
  <c r="DO20" i="6" s="1"/>
  <c r="EA20" i="6" s="1"/>
  <c r="EM20" i="6" s="1"/>
  <c r="GW20" i="6"/>
  <c r="DA93" i="6"/>
  <c r="GU93" i="6"/>
  <c r="GU70" i="6"/>
  <c r="DA70" i="6"/>
  <c r="GL44" i="6"/>
  <c r="CR44" i="6"/>
  <c r="DM84" i="6"/>
  <c r="HG84" i="6"/>
  <c r="DM82" i="6"/>
  <c r="HG82" i="6"/>
  <c r="CF50" i="6"/>
  <c r="FZ50" i="6"/>
  <c r="DW68" i="6"/>
  <c r="EI68" i="6" s="1"/>
  <c r="HQ68" i="6"/>
  <c r="DX85" i="6"/>
  <c r="EJ85" i="6" s="1"/>
  <c r="HR85" i="6"/>
  <c r="DW105" i="6"/>
  <c r="EI105" i="6" s="1"/>
  <c r="HQ105" i="6"/>
  <c r="DX72" i="6"/>
  <c r="EJ72" i="6" s="1"/>
  <c r="HR72" i="6"/>
  <c r="GJ55" i="6"/>
  <c r="CP55" i="6"/>
  <c r="BT55" i="6"/>
  <c r="FN55" i="6"/>
  <c r="GK89" i="6"/>
  <c r="CQ89" i="6"/>
  <c r="CF63" i="6"/>
  <c r="FZ63" i="6"/>
  <c r="BT57" i="6"/>
  <c r="FN57" i="6"/>
  <c r="DX124" i="6"/>
  <c r="EJ124" i="6" s="1"/>
  <c r="HR124" i="6"/>
  <c r="DA79" i="6"/>
  <c r="GU79" i="6"/>
  <c r="DB124" i="6"/>
  <c r="GV124" i="6"/>
  <c r="DL100" i="6"/>
  <c r="HF100" i="6"/>
  <c r="DC31" i="6"/>
  <c r="DO31" i="6" s="1"/>
  <c r="EA31" i="6" s="1"/>
  <c r="EM31" i="6" s="1"/>
  <c r="GW31" i="6"/>
  <c r="DB103" i="6"/>
  <c r="GV103" i="6"/>
  <c r="DL69" i="6"/>
  <c r="HF69" i="6"/>
  <c r="DM98" i="6"/>
  <c r="HG98" i="6"/>
  <c r="DW104" i="6"/>
  <c r="EI104" i="6" s="1"/>
  <c r="HQ104" i="6"/>
  <c r="DW94" i="6"/>
  <c r="EI94" i="6" s="1"/>
  <c r="HQ94" i="6"/>
  <c r="DL68" i="6"/>
  <c r="HF68" i="6"/>
  <c r="DM123" i="6"/>
  <c r="HG123" i="6"/>
  <c r="DB65" i="6"/>
  <c r="GV65" i="6"/>
  <c r="DM76" i="6"/>
  <c r="HG76" i="6"/>
  <c r="DA57" i="6"/>
  <c r="DM57" i="6" s="1"/>
  <c r="DY57" i="6" s="1"/>
  <c r="EK57" i="6" s="1"/>
  <c r="GU57" i="6"/>
  <c r="GJ80" i="6"/>
  <c r="CP80" i="6"/>
  <c r="GK126" i="6"/>
  <c r="CQ126" i="6"/>
  <c r="GK81" i="6"/>
  <c r="CQ81" i="6"/>
  <c r="DC34" i="6"/>
  <c r="DO34" i="6" s="1"/>
  <c r="EA34" i="6" s="1"/>
  <c r="EM34" i="6" s="1"/>
  <c r="GW34" i="6"/>
  <c r="DM152" i="6"/>
  <c r="HG152" i="6"/>
  <c r="DA95" i="6"/>
  <c r="GU95" i="6"/>
  <c r="DC42" i="6"/>
  <c r="DO42" i="6" s="1"/>
  <c r="EA42" i="6" s="1"/>
  <c r="EM42" i="6" s="1"/>
  <c r="GW42" i="6"/>
  <c r="GL21" i="6"/>
  <c r="CR21" i="6"/>
  <c r="BT51" i="6"/>
  <c r="FN51" i="6"/>
  <c r="GJ94" i="6"/>
  <c r="CP94" i="6"/>
  <c r="GW138" i="6"/>
  <c r="DC138" i="6"/>
  <c r="GW7" i="6"/>
  <c r="DC7" i="6"/>
  <c r="DO7" i="6" s="1"/>
  <c r="EA7" i="6" s="1"/>
  <c r="EM7" i="6" s="1"/>
  <c r="GU68" i="6"/>
  <c r="DA68" i="6"/>
  <c r="BU64" i="6"/>
  <c r="FO64" i="6"/>
  <c r="BJ32" i="6"/>
  <c r="FD32" i="6"/>
  <c r="BJ44" i="6"/>
  <c r="FD44" i="6"/>
  <c r="BJ47" i="6"/>
  <c r="FD47" i="6"/>
  <c r="BJ31" i="6"/>
  <c r="FD31" i="6"/>
  <c r="BJ28" i="6"/>
  <c r="FD28" i="6"/>
  <c r="BJ30" i="6"/>
  <c r="FD30" i="6"/>
  <c r="BJ17" i="6"/>
  <c r="FD17" i="6"/>
  <c r="CF116" i="6"/>
  <c r="FZ116" i="6"/>
  <c r="GL145" i="6"/>
  <c r="CR145" i="6"/>
  <c r="CF85" i="6"/>
  <c r="FZ85" i="6"/>
  <c r="CF117" i="6"/>
  <c r="FZ117" i="6"/>
  <c r="CF71" i="6"/>
  <c r="FZ71" i="6"/>
  <c r="CF98" i="6"/>
  <c r="FZ98" i="6"/>
  <c r="CF129" i="6"/>
  <c r="FZ129" i="6"/>
  <c r="CF119" i="6"/>
  <c r="FZ119" i="6"/>
  <c r="BJ24" i="6"/>
  <c r="FD24" i="6"/>
  <c r="CE102" i="6"/>
  <c r="FY102" i="6"/>
  <c r="BI54" i="6"/>
  <c r="FC54" i="6"/>
  <c r="JA54" i="6" s="1"/>
  <c r="E53" i="2" s="1"/>
  <c r="CE104" i="6"/>
  <c r="FY104" i="6"/>
  <c r="DL75" i="6"/>
  <c r="HF75" i="6"/>
  <c r="GV74" i="6"/>
  <c r="DB74" i="6"/>
  <c r="DB77" i="6"/>
  <c r="GV77" i="6"/>
  <c r="GJ57" i="6"/>
  <c r="CP57" i="6"/>
  <c r="EI152" i="6"/>
  <c r="IC152" i="6"/>
  <c r="DM120" i="6"/>
  <c r="HG120" i="6"/>
  <c r="DY134" i="6"/>
  <c r="HS134" i="6"/>
  <c r="DB114" i="6"/>
  <c r="GV114" i="6"/>
  <c r="DW81" i="6"/>
  <c r="EI81" i="6" s="1"/>
  <c r="HQ81" i="6"/>
  <c r="DX118" i="6"/>
  <c r="EJ118" i="6" s="1"/>
  <c r="HR118" i="6"/>
  <c r="DL110" i="6"/>
  <c r="HF110" i="6"/>
  <c r="GJ66" i="6"/>
  <c r="CP66" i="6"/>
  <c r="GK114" i="6"/>
  <c r="CQ114" i="6"/>
  <c r="GL11" i="6"/>
  <c r="CR11" i="6"/>
  <c r="GL14" i="6"/>
  <c r="CR14" i="6"/>
  <c r="GJ96" i="6"/>
  <c r="CP96" i="6"/>
  <c r="GK128" i="6"/>
  <c r="CQ128" i="6"/>
  <c r="GK121" i="6"/>
  <c r="CQ121" i="6"/>
  <c r="CF62" i="6"/>
  <c r="FZ62" i="6"/>
  <c r="DX127" i="6"/>
  <c r="EJ127" i="6" s="1"/>
  <c r="HR127" i="6"/>
  <c r="DM122" i="6"/>
  <c r="HG122" i="6"/>
  <c r="DM153" i="6"/>
  <c r="HG153" i="6"/>
  <c r="CG7" i="6"/>
  <c r="GA7" i="6"/>
  <c r="DX126" i="6"/>
  <c r="EJ126" i="6" s="1"/>
  <c r="HR126" i="6"/>
  <c r="DC22" i="6"/>
  <c r="DO22" i="6" s="1"/>
  <c r="EA22" i="6" s="1"/>
  <c r="EM22" i="6" s="1"/>
  <c r="GW22" i="6"/>
  <c r="DC38" i="6"/>
  <c r="DO38" i="6" s="1"/>
  <c r="EA38" i="6" s="1"/>
  <c r="EM38" i="6" s="1"/>
  <c r="GW38" i="6"/>
  <c r="DB61" i="6"/>
  <c r="DN61" i="6" s="1"/>
  <c r="DZ61" i="6" s="1"/>
  <c r="EL61" i="6" s="1"/>
  <c r="GV61" i="6"/>
  <c r="CE51" i="6"/>
  <c r="FY51" i="6"/>
  <c r="DW96" i="6"/>
  <c r="EI96" i="6" s="1"/>
  <c r="HQ96" i="6"/>
  <c r="DC24" i="6"/>
  <c r="DO24" i="6" s="1"/>
  <c r="EA24" i="6" s="1"/>
  <c r="EM24" i="6" s="1"/>
  <c r="GW24" i="6"/>
  <c r="GL9" i="6"/>
  <c r="CR9" i="6"/>
  <c r="DM154" i="6"/>
  <c r="HG154" i="6"/>
  <c r="DM103" i="6"/>
  <c r="HG103" i="6"/>
  <c r="GL40" i="6"/>
  <c r="CR40" i="6"/>
  <c r="GJ88" i="6"/>
  <c r="CP88" i="6"/>
  <c r="GK127" i="6"/>
  <c r="CQ127" i="6"/>
  <c r="GK79" i="6"/>
  <c r="CQ79" i="6"/>
  <c r="GV52" i="6"/>
  <c r="DB52" i="6"/>
  <c r="DN52" i="6" s="1"/>
  <c r="DZ52" i="6" s="1"/>
  <c r="EL52" i="6" s="1"/>
  <c r="GK67" i="6"/>
  <c r="CQ67" i="6"/>
  <c r="CG39" i="6"/>
  <c r="GA39" i="6"/>
  <c r="CG35" i="6"/>
  <c r="GA35" i="6"/>
  <c r="DB83" i="6"/>
  <c r="GV83" i="6"/>
  <c r="DA91" i="6"/>
  <c r="GU91" i="6"/>
  <c r="CG32" i="6"/>
  <c r="GA32" i="6"/>
  <c r="DW109" i="6"/>
  <c r="EI109" i="6" s="1"/>
  <c r="HQ109" i="6"/>
  <c r="BU15" i="6"/>
  <c r="FO15" i="6"/>
  <c r="GK116" i="6"/>
  <c r="CQ116" i="6"/>
  <c r="GK118" i="6"/>
  <c r="CQ118" i="6"/>
  <c r="HF78" i="6"/>
  <c r="DL78" i="6"/>
  <c r="CG43" i="6"/>
  <c r="GA43" i="6"/>
  <c r="HQ80" i="6"/>
  <c r="DW80" i="6"/>
  <c r="EI80" i="6" s="1"/>
  <c r="HQ82" i="6"/>
  <c r="DW82" i="6"/>
  <c r="EI82" i="6" s="1"/>
  <c r="CG11" i="6"/>
  <c r="GA11" i="6"/>
  <c r="CG36" i="6"/>
  <c r="GA36" i="6"/>
  <c r="GL22" i="6"/>
  <c r="CR22" i="6"/>
  <c r="DW90" i="6"/>
  <c r="EI90" i="6" s="1"/>
  <c r="HQ90" i="6"/>
  <c r="CG20" i="6"/>
  <c r="GA20" i="6"/>
  <c r="GL6" i="6"/>
  <c r="CR6" i="6"/>
  <c r="DC30" i="6"/>
  <c r="DO30" i="6" s="1"/>
  <c r="EA30" i="6" s="1"/>
  <c r="EM30" i="6" s="1"/>
  <c r="GW30" i="6"/>
  <c r="DM72" i="6"/>
  <c r="HG72" i="6"/>
  <c r="DL106" i="6"/>
  <c r="HF106" i="6"/>
  <c r="BJ45" i="6"/>
  <c r="FD45" i="6"/>
  <c r="BU63" i="6"/>
  <c r="FO63" i="6"/>
  <c r="CQ154" i="6"/>
  <c r="GK154" i="6"/>
  <c r="JA55" i="6"/>
  <c r="E54" i="2" s="1"/>
  <c r="JA12" i="6"/>
  <c r="E11" i="2" s="1"/>
  <c r="BJ23" i="6"/>
  <c r="FD23" i="6"/>
  <c r="BJ25" i="6"/>
  <c r="FD25" i="6"/>
  <c r="BJ36" i="6"/>
  <c r="FD36" i="6"/>
  <c r="CF86" i="6"/>
  <c r="FZ86" i="6"/>
  <c r="CF69" i="6"/>
  <c r="FZ69" i="6"/>
  <c r="CF113" i="6"/>
  <c r="FZ113" i="6"/>
  <c r="GL143" i="6"/>
  <c r="CR143" i="6"/>
  <c r="CF103" i="6"/>
  <c r="FZ103" i="6"/>
  <c r="CF140" i="6"/>
  <c r="FZ140" i="6"/>
  <c r="CF111" i="6"/>
  <c r="FZ111" i="6"/>
  <c r="CF105" i="6"/>
  <c r="FZ105" i="6"/>
  <c r="CE97" i="6"/>
  <c r="FY97" i="6"/>
  <c r="CE107" i="6"/>
  <c r="FY107" i="6"/>
  <c r="GV89" i="6"/>
  <c r="DB89" i="6"/>
  <c r="GU90" i="6"/>
  <c r="DA90" i="6"/>
  <c r="DX123" i="6"/>
  <c r="EJ123" i="6" s="1"/>
  <c r="HR123" i="6"/>
  <c r="CE57" i="6"/>
  <c r="FY57" i="6"/>
  <c r="CG18" i="6"/>
  <c r="GA18" i="6"/>
  <c r="CF58" i="6"/>
  <c r="FZ58" i="6"/>
  <c r="CE60" i="6"/>
  <c r="FY60" i="6"/>
  <c r="GJ78" i="6"/>
  <c r="CP78" i="6"/>
  <c r="GK76" i="6"/>
  <c r="CQ76" i="6"/>
  <c r="GK125" i="6"/>
  <c r="CQ125" i="6"/>
  <c r="GK52" i="6"/>
  <c r="CQ52" i="6"/>
  <c r="DL88" i="6"/>
  <c r="HF88" i="6"/>
  <c r="DL94" i="6"/>
  <c r="HF94" i="6"/>
  <c r="DB98" i="6"/>
  <c r="GV98" i="6"/>
  <c r="DW79" i="6"/>
  <c r="EI79" i="6" s="1"/>
  <c r="HQ79" i="6"/>
  <c r="GV121" i="6"/>
  <c r="DB121" i="6"/>
  <c r="GK61" i="6"/>
  <c r="CQ61" i="6"/>
  <c r="CF53" i="6"/>
  <c r="FZ53" i="6"/>
  <c r="HG105" i="6"/>
  <c r="DM105" i="6"/>
  <c r="GJ63" i="6"/>
  <c r="CP63" i="6"/>
  <c r="CG46" i="6"/>
  <c r="GA46" i="6"/>
  <c r="DW100" i="6"/>
  <c r="EI100" i="6" s="1"/>
  <c r="HQ100" i="6"/>
  <c r="CF12" i="6"/>
  <c r="FZ12" i="6"/>
  <c r="GL28" i="6"/>
  <c r="CR28" i="6"/>
  <c r="EI151" i="6"/>
  <c r="IC151" i="6"/>
  <c r="CG29" i="6"/>
  <c r="GA29" i="6"/>
  <c r="CE59" i="6"/>
  <c r="FY59" i="6"/>
  <c r="DW98" i="6"/>
  <c r="EI98" i="6" s="1"/>
  <c r="HQ98" i="6"/>
  <c r="DL79" i="6"/>
  <c r="HF79" i="6"/>
  <c r="GW33" i="6"/>
  <c r="DC33" i="6"/>
  <c r="DO33" i="6" s="1"/>
  <c r="EA33" i="6" s="1"/>
  <c r="EM33" i="6" s="1"/>
  <c r="DC19" i="6"/>
  <c r="DO19" i="6" s="1"/>
  <c r="EA19" i="6" s="1"/>
  <c r="EM19" i="6" s="1"/>
  <c r="GW19" i="6"/>
  <c r="GW41" i="6"/>
  <c r="DC41" i="6"/>
  <c r="DO41" i="6" s="1"/>
  <c r="EA41" i="6" s="1"/>
  <c r="EM41" i="6" s="1"/>
  <c r="CF15" i="6"/>
  <c r="FZ15" i="6"/>
  <c r="HR128" i="6"/>
  <c r="DX128" i="6"/>
  <c r="EJ128" i="6" s="1"/>
  <c r="CG24" i="6"/>
  <c r="GA24" i="6"/>
  <c r="DW91" i="6"/>
  <c r="EI91" i="6" s="1"/>
  <c r="HQ91" i="6"/>
  <c r="GL13" i="6"/>
  <c r="CR13" i="6"/>
  <c r="GJ100" i="6"/>
  <c r="CP100" i="6"/>
  <c r="GK95" i="6"/>
  <c r="CQ95" i="6"/>
  <c r="GK77" i="6"/>
  <c r="CQ77" i="6"/>
  <c r="BU59" i="6"/>
  <c r="FO59" i="6"/>
  <c r="GK123" i="6"/>
  <c r="CQ123" i="6"/>
  <c r="GK53" i="6"/>
  <c r="CQ53" i="6"/>
  <c r="DW75" i="6"/>
  <c r="EI75" i="6" s="1"/>
  <c r="HQ75" i="6"/>
  <c r="DB135" i="6"/>
  <c r="GV135" i="6"/>
  <c r="DN136" i="6"/>
  <c r="HH136" i="6"/>
  <c r="DC21" i="6"/>
  <c r="DO21" i="6" s="1"/>
  <c r="EA21" i="6" s="1"/>
  <c r="EM21" i="6" s="1"/>
  <c r="GW21" i="6"/>
  <c r="CG40" i="6"/>
  <c r="GA40" i="6"/>
  <c r="DM151" i="6"/>
  <c r="HG151" i="6"/>
  <c r="DW115" i="6"/>
  <c r="EI115" i="6" s="1"/>
  <c r="HQ115" i="6"/>
  <c r="HG124" i="6"/>
  <c r="DM124" i="6"/>
  <c r="DW92" i="6"/>
  <c r="EI92" i="6" s="1"/>
  <c r="HQ92" i="6"/>
  <c r="HQ76" i="6"/>
  <c r="DW76" i="6"/>
  <c r="EI76" i="6" s="1"/>
  <c r="DL74" i="6"/>
  <c r="HF74" i="6"/>
  <c r="DB120" i="6"/>
  <c r="GV120" i="6"/>
  <c r="DB126" i="6"/>
  <c r="GV126" i="6"/>
  <c r="DC40" i="6"/>
  <c r="DO40" i="6" s="1"/>
  <c r="EA40" i="6" s="1"/>
  <c r="EM40" i="6" s="1"/>
  <c r="GW40" i="6"/>
  <c r="DB15" i="6"/>
  <c r="DN15" i="6" s="1"/>
  <c r="DZ15" i="6" s="1"/>
  <c r="EL15" i="6" s="1"/>
  <c r="GV15" i="6"/>
  <c r="DC44" i="6"/>
  <c r="DO44" i="6" s="1"/>
  <c r="EA44" i="6" s="1"/>
  <c r="EM44" i="6" s="1"/>
  <c r="GW44" i="6"/>
  <c r="GV93" i="6"/>
  <c r="DB93" i="6"/>
  <c r="BU12" i="6"/>
  <c r="FO12" i="6"/>
  <c r="GK120" i="6"/>
  <c r="CQ120" i="6"/>
  <c r="BU56" i="6"/>
  <c r="FO56" i="6"/>
  <c r="GL7" i="6"/>
  <c r="CR7" i="6"/>
  <c r="BU57" i="6"/>
  <c r="FO57" i="6"/>
  <c r="CC133" i="8"/>
  <c r="GI133" i="8"/>
  <c r="CC107" i="8"/>
  <c r="GI107" i="8"/>
  <c r="CC112" i="8"/>
  <c r="GI112" i="8"/>
  <c r="CC114" i="8"/>
  <c r="GI114" i="8"/>
  <c r="CC87" i="8"/>
  <c r="GI87" i="8"/>
  <c r="CC86" i="8"/>
  <c r="GI86" i="8"/>
  <c r="CC96" i="8"/>
  <c r="GI96" i="8"/>
  <c r="CY92" i="8"/>
  <c r="HE92" i="8"/>
  <c r="CY110" i="8"/>
  <c r="HE110" i="8"/>
  <c r="CY86" i="8"/>
  <c r="HE86" i="8"/>
  <c r="CY130" i="8"/>
  <c r="HE130" i="8"/>
  <c r="CY120" i="8"/>
  <c r="HE120" i="8"/>
  <c r="CN99" i="8"/>
  <c r="GT99" i="8"/>
  <c r="CN88" i="8"/>
  <c r="GT88" i="8"/>
  <c r="CN95" i="8"/>
  <c r="GT95" i="8"/>
  <c r="CN76" i="8"/>
  <c r="GT76" i="8"/>
  <c r="CN128" i="8"/>
  <c r="GT128" i="8"/>
  <c r="CY126" i="8"/>
  <c r="HE126" i="8"/>
  <c r="CY75" i="8"/>
  <c r="HE75" i="8"/>
  <c r="CY99" i="8"/>
  <c r="HE99" i="8"/>
  <c r="CY111" i="8"/>
  <c r="HE111" i="8"/>
  <c r="CN85" i="8"/>
  <c r="GT85" i="8"/>
  <c r="CN131" i="8"/>
  <c r="GT131" i="8"/>
  <c r="CN98" i="8"/>
  <c r="GT98" i="8"/>
  <c r="CN91" i="8"/>
  <c r="GT91" i="8"/>
  <c r="CN112" i="8"/>
  <c r="GT112" i="8"/>
  <c r="CY68" i="8"/>
  <c r="HE68" i="8"/>
  <c r="CY123" i="8"/>
  <c r="HE123" i="8"/>
  <c r="CY125" i="8"/>
  <c r="HE125" i="8"/>
  <c r="CY69" i="8"/>
  <c r="HE69" i="8"/>
  <c r="CY74" i="8"/>
  <c r="HE74" i="8"/>
  <c r="CN75" i="8"/>
  <c r="GT75" i="8"/>
  <c r="CN106" i="8"/>
  <c r="GT106" i="8"/>
  <c r="CN83" i="8"/>
  <c r="GT83" i="8"/>
  <c r="CY79" i="8"/>
  <c r="HE79" i="8"/>
  <c r="CY113" i="8"/>
  <c r="HE113" i="8"/>
  <c r="CY108" i="8"/>
  <c r="HE108" i="8"/>
  <c r="DK134" i="8"/>
  <c r="HQ134" i="8"/>
  <c r="CY72" i="8"/>
  <c r="HE72" i="8"/>
  <c r="CN103" i="8"/>
  <c r="GT103" i="8"/>
  <c r="CN135" i="8"/>
  <c r="GT135" i="8"/>
  <c r="CN74" i="8"/>
  <c r="GT74" i="8"/>
  <c r="CN111" i="8"/>
  <c r="GT111" i="8"/>
  <c r="CC108" i="8"/>
  <c r="GI108" i="8"/>
  <c r="CC85" i="8"/>
  <c r="GI85" i="8"/>
  <c r="CC115" i="8"/>
  <c r="GI115" i="8"/>
  <c r="CC89" i="8"/>
  <c r="GI89" i="8"/>
  <c r="CC103" i="8"/>
  <c r="GI103" i="8"/>
  <c r="CC82" i="8"/>
  <c r="GI82" i="8"/>
  <c r="CC102" i="8"/>
  <c r="GI102" i="8"/>
  <c r="CC94" i="8"/>
  <c r="GI94" i="8"/>
  <c r="CC66" i="8"/>
  <c r="GI66" i="8"/>
  <c r="CC69" i="8"/>
  <c r="GI69" i="8"/>
  <c r="CC119" i="8"/>
  <c r="GI119" i="8"/>
  <c r="CC134" i="8"/>
  <c r="GI134" i="8"/>
  <c r="CC110" i="8"/>
  <c r="GI110" i="8"/>
  <c r="CZ154" i="8"/>
  <c r="HF154" i="8"/>
  <c r="CC125" i="8"/>
  <c r="GI125" i="8"/>
  <c r="CC93" i="8"/>
  <c r="GI93" i="8"/>
  <c r="CC76" i="8"/>
  <c r="GI76" i="8"/>
  <c r="CC88" i="8"/>
  <c r="GI88" i="8"/>
  <c r="CC101" i="8"/>
  <c r="GI101" i="8"/>
  <c r="CC100" i="8"/>
  <c r="GI100" i="8"/>
  <c r="CC77" i="8"/>
  <c r="GI77" i="8"/>
  <c r="CC80" i="8"/>
  <c r="GI80" i="8"/>
  <c r="CC120" i="8"/>
  <c r="GI120" i="8"/>
  <c r="CY83" i="8"/>
  <c r="HE83" i="8"/>
  <c r="CY100" i="8"/>
  <c r="HE100" i="8"/>
  <c r="CY93" i="8"/>
  <c r="HE93" i="8"/>
  <c r="CY91" i="8"/>
  <c r="HE91" i="8"/>
  <c r="CN119" i="8"/>
  <c r="GT119" i="8"/>
  <c r="CN71" i="8"/>
  <c r="GT71" i="8"/>
  <c r="CN121" i="8"/>
  <c r="GT121" i="8"/>
  <c r="CN73" i="8"/>
  <c r="GT73" i="8"/>
  <c r="CN113" i="8"/>
  <c r="GT113" i="8"/>
  <c r="CY94" i="8"/>
  <c r="HE94" i="8"/>
  <c r="CY105" i="8"/>
  <c r="HE105" i="8"/>
  <c r="CY102" i="8"/>
  <c r="HE102" i="8"/>
  <c r="DK135" i="8"/>
  <c r="HQ135" i="8"/>
  <c r="CY103" i="8"/>
  <c r="HE103" i="8"/>
  <c r="CN70" i="8"/>
  <c r="GT70" i="8"/>
  <c r="CN117" i="8"/>
  <c r="GT117" i="8"/>
  <c r="CN80" i="8"/>
  <c r="GT80" i="8"/>
  <c r="CN90" i="8"/>
  <c r="GT90" i="8"/>
  <c r="DK151" i="8"/>
  <c r="HQ151" i="8"/>
  <c r="CY89" i="8"/>
  <c r="HE89" i="8"/>
  <c r="CY107" i="8"/>
  <c r="HE107" i="8"/>
  <c r="DK131" i="8"/>
  <c r="HQ131" i="8"/>
  <c r="CY127" i="8"/>
  <c r="HE127" i="8"/>
  <c r="CY98" i="8"/>
  <c r="HE98" i="8"/>
  <c r="CN100" i="8"/>
  <c r="GT100" i="8"/>
  <c r="CN122" i="8"/>
  <c r="GT122" i="8"/>
  <c r="CN66" i="8"/>
  <c r="GT66" i="8"/>
  <c r="CY117" i="8"/>
  <c r="HE117" i="8"/>
  <c r="CY114" i="8"/>
  <c r="HE114" i="8"/>
  <c r="CY119" i="8"/>
  <c r="HE119" i="8"/>
  <c r="CY80" i="8"/>
  <c r="HE80" i="8"/>
  <c r="CN123" i="8"/>
  <c r="GT123" i="8"/>
  <c r="CN125" i="8"/>
  <c r="GT125" i="8"/>
  <c r="CN134" i="8"/>
  <c r="GT134" i="8"/>
  <c r="CN124" i="8"/>
  <c r="GT124" i="8"/>
  <c r="CN133" i="8"/>
  <c r="GT133" i="8"/>
  <c r="CC106" i="8"/>
  <c r="GI106" i="8"/>
  <c r="CC67" i="8"/>
  <c r="GI67" i="8"/>
  <c r="CC73" i="8"/>
  <c r="GI73" i="8"/>
  <c r="CC135" i="8"/>
  <c r="GI135" i="8"/>
  <c r="CC113" i="8"/>
  <c r="GI113" i="8"/>
  <c r="CC126" i="8"/>
  <c r="GI126" i="8"/>
  <c r="CC72" i="8"/>
  <c r="GI72" i="8"/>
  <c r="CC74" i="8"/>
  <c r="GI74" i="8"/>
  <c r="CC91" i="8"/>
  <c r="GI91" i="8"/>
  <c r="CC105" i="8"/>
  <c r="GI105" i="8"/>
  <c r="CC92" i="8"/>
  <c r="GI92" i="8"/>
  <c r="CC97" i="8"/>
  <c r="GI97" i="8"/>
  <c r="CC123" i="8"/>
  <c r="GI123" i="8"/>
  <c r="CC132" i="8"/>
  <c r="GI132" i="8"/>
  <c r="CC90" i="8"/>
  <c r="GI90" i="8"/>
  <c r="CC116" i="8"/>
  <c r="GI116" i="8"/>
  <c r="CC81" i="8"/>
  <c r="GI81" i="8"/>
  <c r="CC124" i="8"/>
  <c r="GI124" i="8"/>
  <c r="CC104" i="8"/>
  <c r="GI104" i="8"/>
  <c r="CC70" i="8"/>
  <c r="GI70" i="8"/>
  <c r="CC79" i="8"/>
  <c r="GI79" i="8"/>
  <c r="CC83" i="8"/>
  <c r="GI83" i="8"/>
  <c r="CY129" i="8"/>
  <c r="HE129" i="8"/>
  <c r="CY106" i="8"/>
  <c r="HE106" i="8"/>
  <c r="DK132" i="8"/>
  <c r="HQ132" i="8"/>
  <c r="CY112" i="8"/>
  <c r="HE112" i="8"/>
  <c r="CY96" i="8"/>
  <c r="HE96" i="8"/>
  <c r="CN79" i="8"/>
  <c r="GT79" i="8"/>
  <c r="CN89" i="8"/>
  <c r="GT89" i="8"/>
  <c r="DK154" i="8"/>
  <c r="HQ154" i="8"/>
  <c r="CN67" i="8"/>
  <c r="GT67" i="8"/>
  <c r="CN78" i="8"/>
  <c r="GT78" i="8"/>
  <c r="CY128" i="8"/>
  <c r="HE128" i="8"/>
  <c r="CY84" i="8"/>
  <c r="HE84" i="8"/>
  <c r="CY77" i="8"/>
  <c r="HE77" i="8"/>
  <c r="CY78" i="8"/>
  <c r="HE78" i="8"/>
  <c r="CN96" i="8"/>
  <c r="GT96" i="8"/>
  <c r="CN104" i="8"/>
  <c r="GT104" i="8"/>
  <c r="CN130" i="8"/>
  <c r="GT130" i="8"/>
  <c r="CN87" i="8"/>
  <c r="GT87" i="8"/>
  <c r="CN132" i="8"/>
  <c r="GT132" i="8"/>
  <c r="DK152" i="8"/>
  <c r="HQ152" i="8"/>
  <c r="CY70" i="8"/>
  <c r="HE70" i="8"/>
  <c r="CY73" i="8"/>
  <c r="HE73" i="8"/>
  <c r="CY82" i="8"/>
  <c r="HE82" i="8"/>
  <c r="CY67" i="8"/>
  <c r="HE67" i="8"/>
  <c r="CN101" i="8"/>
  <c r="GT101" i="8"/>
  <c r="CN118" i="8"/>
  <c r="GT118" i="8"/>
  <c r="CN105" i="8"/>
  <c r="GT105" i="8"/>
  <c r="CY76" i="8"/>
  <c r="HE76" i="8"/>
  <c r="CY95" i="8"/>
  <c r="HE95" i="8"/>
  <c r="CY97" i="8"/>
  <c r="HE97" i="8"/>
  <c r="CY66" i="8"/>
  <c r="HE66" i="8"/>
  <c r="CN82" i="8"/>
  <c r="GT82" i="8"/>
  <c r="CN110" i="8"/>
  <c r="GT110" i="8"/>
  <c r="CN120" i="8"/>
  <c r="GT120" i="8"/>
  <c r="CN126" i="8"/>
  <c r="GT126" i="8"/>
  <c r="CN86" i="8"/>
  <c r="GT86" i="8"/>
  <c r="CZ152" i="8"/>
  <c r="HF152" i="8"/>
  <c r="CC129" i="8"/>
  <c r="GI129" i="8"/>
  <c r="CC130" i="8"/>
  <c r="GI130" i="8"/>
  <c r="CC111" i="8"/>
  <c r="GI111" i="8"/>
  <c r="CC99" i="8"/>
  <c r="GI99" i="8"/>
  <c r="CC118" i="8"/>
  <c r="GI118" i="8"/>
  <c r="CC78" i="8"/>
  <c r="GI78" i="8"/>
  <c r="CC95" i="8"/>
  <c r="GI95" i="8"/>
  <c r="CC71" i="8"/>
  <c r="GI71" i="8"/>
  <c r="CC84" i="8"/>
  <c r="GI84" i="8"/>
  <c r="CC127" i="8"/>
  <c r="GI127" i="8"/>
  <c r="CC131" i="8"/>
  <c r="GI131" i="8"/>
  <c r="CC117" i="8"/>
  <c r="GI117" i="8"/>
  <c r="CC121" i="8"/>
  <c r="GI121" i="8"/>
  <c r="CC122" i="8"/>
  <c r="GI122" i="8"/>
  <c r="CC75" i="8"/>
  <c r="GI75" i="8"/>
  <c r="CC109" i="8"/>
  <c r="GI109" i="8"/>
  <c r="CC68" i="8"/>
  <c r="GI68" i="8"/>
  <c r="CC98" i="8"/>
  <c r="GI98" i="8"/>
  <c r="CC128" i="8"/>
  <c r="GI128" i="8"/>
  <c r="CZ151" i="8"/>
  <c r="HF151" i="8"/>
  <c r="CZ153" i="8"/>
  <c r="HF153" i="8"/>
  <c r="CY121" i="8"/>
  <c r="HE121" i="8"/>
  <c r="CY109" i="8"/>
  <c r="HE109" i="8"/>
  <c r="CY124" i="8"/>
  <c r="HE124" i="8"/>
  <c r="CY81" i="8"/>
  <c r="HE81" i="8"/>
  <c r="CY104" i="8"/>
  <c r="HE104" i="8"/>
  <c r="CN81" i="8"/>
  <c r="GT81" i="8"/>
  <c r="CN94" i="8"/>
  <c r="GT94" i="8"/>
  <c r="CN108" i="8"/>
  <c r="GT108" i="8"/>
  <c r="CN109" i="8"/>
  <c r="GT109" i="8"/>
  <c r="CN129" i="8"/>
  <c r="GT129" i="8"/>
  <c r="CY116" i="8"/>
  <c r="HE116" i="8"/>
  <c r="CY122" i="8"/>
  <c r="HE122" i="8"/>
  <c r="CY71" i="8"/>
  <c r="HE71" i="8"/>
  <c r="DK133" i="8"/>
  <c r="HQ133" i="8"/>
  <c r="CN69" i="8"/>
  <c r="GT69" i="8"/>
  <c r="CN92" i="8"/>
  <c r="GT92" i="8"/>
  <c r="CN102" i="8"/>
  <c r="GT102" i="8"/>
  <c r="CN77" i="8"/>
  <c r="GT77" i="8"/>
  <c r="CN115" i="8"/>
  <c r="GT115" i="8"/>
  <c r="CN114" i="8"/>
  <c r="GT114" i="8"/>
  <c r="CY118" i="8"/>
  <c r="HE118" i="8"/>
  <c r="CY87" i="8"/>
  <c r="HE87" i="8"/>
  <c r="CY90" i="8"/>
  <c r="HE90" i="8"/>
  <c r="CY115" i="8"/>
  <c r="HE115" i="8"/>
  <c r="CN84" i="8"/>
  <c r="GT84" i="8"/>
  <c r="CN93" i="8"/>
  <c r="GT93" i="8"/>
  <c r="CN127" i="8"/>
  <c r="GT127" i="8"/>
  <c r="CN116" i="8"/>
  <c r="GT116" i="8"/>
  <c r="CY88" i="8"/>
  <c r="HE88" i="8"/>
  <c r="CY101" i="8"/>
  <c r="HE101" i="8"/>
  <c r="CY85" i="8"/>
  <c r="HE85" i="8"/>
  <c r="CN68" i="8"/>
  <c r="GT68" i="8"/>
  <c r="CN107" i="8"/>
  <c r="GT107" i="8"/>
  <c r="CN97" i="8"/>
  <c r="GT97" i="8"/>
  <c r="CN72" i="8"/>
  <c r="GT72" i="8"/>
  <c r="DK153" i="8"/>
  <c r="HQ153" i="8"/>
  <c r="BT101" i="6"/>
  <c r="BT66" i="6"/>
  <c r="BU66" i="6" s="1"/>
  <c r="BT104" i="6"/>
  <c r="BT80" i="6"/>
  <c r="BT78" i="6"/>
  <c r="BT109" i="6"/>
  <c r="BT106" i="6"/>
  <c r="BT91" i="6"/>
  <c r="AX15" i="6"/>
  <c r="BT87" i="6"/>
  <c r="BU87" i="6" s="1"/>
  <c r="BT112" i="6"/>
  <c r="BT99" i="6"/>
  <c r="BT102" i="6"/>
  <c r="AM15" i="6"/>
  <c r="ES15" i="6" s="1"/>
  <c r="BT94" i="6"/>
  <c r="BT96" i="6"/>
  <c r="BT97" i="6"/>
  <c r="BU97" i="6" s="1"/>
  <c r="AZ81" i="6"/>
  <c r="BA81" i="6" s="1"/>
  <c r="BB81" i="6" s="1"/>
  <c r="BC81" i="6" s="1"/>
  <c r="BD81" i="6" s="1"/>
  <c r="BE81" i="6" s="1"/>
  <c r="BF81" i="6" s="1"/>
  <c r="BG81" i="6" s="1"/>
  <c r="BH81" i="6" s="1"/>
  <c r="BI81" i="6" s="1"/>
  <c r="BJ81" i="6" s="1"/>
  <c r="BK81" i="6" s="1"/>
  <c r="AZ65" i="6"/>
  <c r="BA65" i="6" s="1"/>
  <c r="BB65" i="6" s="1"/>
  <c r="AZ87" i="6"/>
  <c r="BA87" i="6" s="1"/>
  <c r="BB87" i="6" s="1"/>
  <c r="BC87" i="6" s="1"/>
  <c r="BD87" i="6" s="1"/>
  <c r="BE87" i="6" s="1"/>
  <c r="BF87" i="6" s="1"/>
  <c r="BG87" i="6" s="1"/>
  <c r="BH87" i="6" s="1"/>
  <c r="BI87" i="6" s="1"/>
  <c r="BJ87" i="6" s="1"/>
  <c r="BK87" i="6" s="1"/>
  <c r="AZ112" i="6"/>
  <c r="BA112" i="6" s="1"/>
  <c r="BB112" i="6" s="1"/>
  <c r="BC112" i="6" s="1"/>
  <c r="BD112" i="6" s="1"/>
  <c r="BE112" i="6" s="1"/>
  <c r="BF112" i="6" s="1"/>
  <c r="BG112" i="6" s="1"/>
  <c r="BH112" i="6" s="1"/>
  <c r="BI112" i="6" s="1"/>
  <c r="BJ112" i="6" s="1"/>
  <c r="BK112" i="6" s="1"/>
  <c r="AZ69" i="6"/>
  <c r="BA69" i="6" s="1"/>
  <c r="BB69" i="6" s="1"/>
  <c r="BC69" i="6" s="1"/>
  <c r="BD69" i="6" s="1"/>
  <c r="BE69" i="6" s="1"/>
  <c r="BF69" i="6" s="1"/>
  <c r="BG69" i="6" s="1"/>
  <c r="BH69" i="6" s="1"/>
  <c r="BI69" i="6" s="1"/>
  <c r="BJ69" i="6" s="1"/>
  <c r="AZ89" i="6"/>
  <c r="BA89" i="6" s="1"/>
  <c r="BB89" i="6" s="1"/>
  <c r="BC89" i="6" s="1"/>
  <c r="BD89" i="6" s="1"/>
  <c r="BE89" i="6" s="1"/>
  <c r="BF89" i="6" s="1"/>
  <c r="BG89" i="6" s="1"/>
  <c r="BH89" i="6" s="1"/>
  <c r="BI89" i="6" s="1"/>
  <c r="BJ89" i="6" s="1"/>
  <c r="BK89" i="6" s="1"/>
  <c r="AZ142" i="6"/>
  <c r="BA142" i="6" s="1"/>
  <c r="BB142" i="6" s="1"/>
  <c r="BC142" i="6" s="1"/>
  <c r="BD142" i="6" s="1"/>
  <c r="BE142" i="6" s="1"/>
  <c r="BF142" i="6" s="1"/>
  <c r="BG142" i="6" s="1"/>
  <c r="BH142" i="6" s="1"/>
  <c r="BI142" i="6" s="1"/>
  <c r="BJ142" i="6" s="1"/>
  <c r="BK142" i="6" s="1"/>
  <c r="BJ6" i="6"/>
  <c r="FP6" i="6" s="1"/>
  <c r="JB6" i="6" s="1"/>
  <c r="F5" i="2" s="1"/>
  <c r="AN56" i="6"/>
  <c r="BJ58" i="6"/>
  <c r="AY58" i="6"/>
  <c r="FE58" i="6" s="1"/>
  <c r="AY28" i="6"/>
  <c r="FE28" i="6" s="1"/>
  <c r="AN28" i="6"/>
  <c r="ET28" i="6" s="1"/>
  <c r="AN146" i="6"/>
  <c r="AO146" i="6" s="1"/>
  <c r="AP146" i="6" s="1"/>
  <c r="AQ146" i="6" s="1"/>
  <c r="AR146" i="6" s="1"/>
  <c r="AS146" i="6" s="1"/>
  <c r="AT146" i="6" s="1"/>
  <c r="AU146" i="6" s="1"/>
  <c r="AV146" i="6" s="1"/>
  <c r="AW146" i="6" s="1"/>
  <c r="AX146" i="6" s="1"/>
  <c r="AY146" i="6" s="1"/>
  <c r="AN125" i="6"/>
  <c r="AO125" i="6" s="1"/>
  <c r="AP125" i="6" s="1"/>
  <c r="AQ125" i="6" s="1"/>
  <c r="AR125" i="6" s="1"/>
  <c r="AS125" i="6" s="1"/>
  <c r="AT125" i="6" s="1"/>
  <c r="AU125" i="6" s="1"/>
  <c r="AV125" i="6" s="1"/>
  <c r="AW125" i="6" s="1"/>
  <c r="AX125" i="6" s="1"/>
  <c r="AY125" i="6" s="1"/>
  <c r="AN115" i="6"/>
  <c r="AO115" i="6" s="1"/>
  <c r="AP115" i="6" s="1"/>
  <c r="AQ115" i="6" s="1"/>
  <c r="AR115" i="6" s="1"/>
  <c r="AS115" i="6" s="1"/>
  <c r="AT115" i="6" s="1"/>
  <c r="AU115" i="6" s="1"/>
  <c r="AV115" i="6" s="1"/>
  <c r="AW115" i="6" s="1"/>
  <c r="AX115" i="6" s="1"/>
  <c r="AY115" i="6" s="1"/>
  <c r="BJ7" i="6"/>
  <c r="FP7" i="6" s="1"/>
  <c r="JB7" i="6" s="1"/>
  <c r="F6" i="2" s="1"/>
  <c r="AN108" i="6"/>
  <c r="AO108" i="6" s="1"/>
  <c r="AP108" i="6" s="1"/>
  <c r="AQ108" i="6" s="1"/>
  <c r="AR108" i="6" s="1"/>
  <c r="AS108" i="6" s="1"/>
  <c r="AT108" i="6" s="1"/>
  <c r="AU108" i="6" s="1"/>
  <c r="AV108" i="6" s="1"/>
  <c r="AW108" i="6" s="1"/>
  <c r="AX108" i="6" s="1"/>
  <c r="AY108" i="6" s="1"/>
  <c r="AN64" i="6"/>
  <c r="AO64" i="6" s="1"/>
  <c r="AP64" i="6" s="1"/>
  <c r="AQ64" i="6" s="1"/>
  <c r="AR64" i="6" s="1"/>
  <c r="AS64" i="6" s="1"/>
  <c r="AT64" i="6" s="1"/>
  <c r="AU64" i="6" s="1"/>
  <c r="AV64" i="6" s="1"/>
  <c r="AW64" i="6" s="1"/>
  <c r="AX64" i="6" s="1"/>
  <c r="AY64" i="6" s="1"/>
  <c r="AY49" i="6"/>
  <c r="FE49" i="6" s="1"/>
  <c r="AN49" i="6"/>
  <c r="ET49" i="6" s="1"/>
  <c r="AY18" i="6"/>
  <c r="FE18" i="6" s="1"/>
  <c r="AN18" i="6"/>
  <c r="ET18" i="6" s="1"/>
  <c r="AY38" i="6"/>
  <c r="FE38" i="6" s="1"/>
  <c r="AN38" i="6"/>
  <c r="ET38" i="6" s="1"/>
  <c r="BJ57" i="6"/>
  <c r="AY57" i="6"/>
  <c r="FE57" i="6" s="1"/>
  <c r="AZ124" i="6"/>
  <c r="BA124" i="6" s="1"/>
  <c r="BB124" i="6" s="1"/>
  <c r="BC124" i="6" s="1"/>
  <c r="BD124" i="6" s="1"/>
  <c r="BE124" i="6" s="1"/>
  <c r="BF124" i="6" s="1"/>
  <c r="BG124" i="6" s="1"/>
  <c r="BH124" i="6" s="1"/>
  <c r="BI124" i="6" s="1"/>
  <c r="BJ124" i="6" s="1"/>
  <c r="BK124" i="6" s="1"/>
  <c r="BJ53" i="6"/>
  <c r="AY53" i="6"/>
  <c r="FE53" i="6" s="1"/>
  <c r="BJ56" i="6"/>
  <c r="AY56" i="6"/>
  <c r="FE56" i="6" s="1"/>
  <c r="AZ109" i="6"/>
  <c r="BA109" i="6" s="1"/>
  <c r="BB109" i="6" s="1"/>
  <c r="BC109" i="6" s="1"/>
  <c r="BD109" i="6" s="1"/>
  <c r="BE109" i="6" s="1"/>
  <c r="BF109" i="6" s="1"/>
  <c r="BG109" i="6" s="1"/>
  <c r="BH109" i="6" s="1"/>
  <c r="BI109" i="6" s="1"/>
  <c r="BJ109" i="6" s="1"/>
  <c r="BK109" i="6" s="1"/>
  <c r="AY29" i="6"/>
  <c r="FE29" i="6" s="1"/>
  <c r="AN29" i="6"/>
  <c r="ET29" i="6" s="1"/>
  <c r="AN128" i="6"/>
  <c r="AO128" i="6" s="1"/>
  <c r="AP128" i="6" s="1"/>
  <c r="AQ128" i="6" s="1"/>
  <c r="AR128" i="6" s="1"/>
  <c r="AS128" i="6" s="1"/>
  <c r="AT128" i="6" s="1"/>
  <c r="AU128" i="6" s="1"/>
  <c r="AV128" i="6" s="1"/>
  <c r="AW128" i="6" s="1"/>
  <c r="AX128" i="6" s="1"/>
  <c r="AY128" i="6" s="1"/>
  <c r="AY48" i="6"/>
  <c r="FE48" i="6" s="1"/>
  <c r="AN48" i="6"/>
  <c r="ET48" i="6" s="1"/>
  <c r="AY19" i="6"/>
  <c r="FE19" i="6" s="1"/>
  <c r="AN19" i="6"/>
  <c r="ET19" i="6" s="1"/>
  <c r="AN88" i="6"/>
  <c r="AO88" i="6" s="1"/>
  <c r="AP88" i="6" s="1"/>
  <c r="AQ88" i="6" s="1"/>
  <c r="AR88" i="6" s="1"/>
  <c r="AS88" i="6" s="1"/>
  <c r="AT88" i="6" s="1"/>
  <c r="AU88" i="6" s="1"/>
  <c r="AV88" i="6" s="1"/>
  <c r="AW88" i="6" s="1"/>
  <c r="AX88" i="6" s="1"/>
  <c r="AY88" i="6" s="1"/>
  <c r="AY41" i="6"/>
  <c r="FE41" i="6" s="1"/>
  <c r="AN41" i="6"/>
  <c r="ET41" i="6" s="1"/>
  <c r="AN97" i="6"/>
  <c r="AO97" i="6" s="1"/>
  <c r="AP97" i="6" s="1"/>
  <c r="AQ97" i="6" s="1"/>
  <c r="AR97" i="6" s="1"/>
  <c r="AS97" i="6" s="1"/>
  <c r="AT97" i="6" s="1"/>
  <c r="AU97" i="6" s="1"/>
  <c r="AV97" i="6" s="1"/>
  <c r="AW97" i="6" s="1"/>
  <c r="AX97" i="6" s="1"/>
  <c r="AY97" i="6" s="1"/>
  <c r="BJ9" i="6"/>
  <c r="FP9" i="6" s="1"/>
  <c r="JB9" i="6" s="1"/>
  <c r="F8" i="2" s="1"/>
  <c r="AN73" i="6"/>
  <c r="AO73" i="6" s="1"/>
  <c r="AP73" i="6" s="1"/>
  <c r="AQ73" i="6" s="1"/>
  <c r="AR73" i="6" s="1"/>
  <c r="AS73" i="6" s="1"/>
  <c r="AT73" i="6" s="1"/>
  <c r="AU73" i="6" s="1"/>
  <c r="AV73" i="6" s="1"/>
  <c r="AW73" i="6" s="1"/>
  <c r="AX73" i="6" s="1"/>
  <c r="AY73" i="6" s="1"/>
  <c r="AN119" i="6"/>
  <c r="AO119" i="6" s="1"/>
  <c r="AP119" i="6" s="1"/>
  <c r="AQ119" i="6" s="1"/>
  <c r="AR119" i="6" s="1"/>
  <c r="AS119" i="6" s="1"/>
  <c r="AT119" i="6" s="1"/>
  <c r="AU119" i="6" s="1"/>
  <c r="AV119" i="6" s="1"/>
  <c r="AW119" i="6" s="1"/>
  <c r="AX119" i="6" s="1"/>
  <c r="AY119" i="6" s="1"/>
  <c r="AY32" i="6"/>
  <c r="FE32" i="6" s="1"/>
  <c r="AN32" i="6"/>
  <c r="ET32" i="6" s="1"/>
  <c r="AN84" i="6"/>
  <c r="AO84" i="6" s="1"/>
  <c r="AP84" i="6" s="1"/>
  <c r="AQ84" i="6" s="1"/>
  <c r="AR84" i="6" s="1"/>
  <c r="AS84" i="6" s="1"/>
  <c r="AT84" i="6" s="1"/>
  <c r="AU84" i="6" s="1"/>
  <c r="AV84" i="6" s="1"/>
  <c r="AW84" i="6" s="1"/>
  <c r="AX84" i="6" s="1"/>
  <c r="AY84" i="6" s="1"/>
  <c r="AN107" i="6"/>
  <c r="AO107" i="6" s="1"/>
  <c r="AP107" i="6" s="1"/>
  <c r="AQ107" i="6" s="1"/>
  <c r="AR107" i="6" s="1"/>
  <c r="AS107" i="6" s="1"/>
  <c r="AT107" i="6" s="1"/>
  <c r="AU107" i="6" s="1"/>
  <c r="AV107" i="6" s="1"/>
  <c r="AW107" i="6" s="1"/>
  <c r="AX107" i="6" s="1"/>
  <c r="AY107" i="6" s="1"/>
  <c r="BJ55" i="6"/>
  <c r="AY55" i="6"/>
  <c r="FE55" i="6" s="1"/>
  <c r="AZ143" i="6"/>
  <c r="BA143" i="6" s="1"/>
  <c r="BB143" i="6" s="1"/>
  <c r="BC143" i="6" s="1"/>
  <c r="BD143" i="6" s="1"/>
  <c r="BE143" i="6" s="1"/>
  <c r="BF143" i="6" s="1"/>
  <c r="BG143" i="6" s="1"/>
  <c r="BH143" i="6" s="1"/>
  <c r="BI143" i="6" s="1"/>
  <c r="BJ143" i="6" s="1"/>
  <c r="BK143" i="6" s="1"/>
  <c r="AY25" i="6"/>
  <c r="FE25" i="6" s="1"/>
  <c r="AN25" i="6"/>
  <c r="ET25" i="6" s="1"/>
  <c r="AN137" i="6"/>
  <c r="AO137" i="6" s="1"/>
  <c r="AP137" i="6" s="1"/>
  <c r="AQ137" i="6" s="1"/>
  <c r="AR137" i="6" s="1"/>
  <c r="AS137" i="6" s="1"/>
  <c r="AT137" i="6" s="1"/>
  <c r="AU137" i="6" s="1"/>
  <c r="AV137" i="6" s="1"/>
  <c r="AW137" i="6" s="1"/>
  <c r="AX137" i="6" s="1"/>
  <c r="AY137" i="6" s="1"/>
  <c r="AY11" i="6"/>
  <c r="FE11" i="6" s="1"/>
  <c r="AN136" i="6"/>
  <c r="AO136" i="6" s="1"/>
  <c r="AP136" i="6" s="1"/>
  <c r="AQ136" i="6" s="1"/>
  <c r="AR136" i="6" s="1"/>
  <c r="AS136" i="6" s="1"/>
  <c r="AT136" i="6" s="1"/>
  <c r="AU136" i="6" s="1"/>
  <c r="AV136" i="6" s="1"/>
  <c r="AW136" i="6" s="1"/>
  <c r="AX136" i="6" s="1"/>
  <c r="AY136" i="6" s="1"/>
  <c r="AZ135" i="6"/>
  <c r="BA135" i="6" s="1"/>
  <c r="BB135" i="6" s="1"/>
  <c r="BC135" i="6" s="1"/>
  <c r="BD135" i="6" s="1"/>
  <c r="BE135" i="6" s="1"/>
  <c r="BF135" i="6" s="1"/>
  <c r="BG135" i="6" s="1"/>
  <c r="BH135" i="6" s="1"/>
  <c r="BI135" i="6" s="1"/>
  <c r="BJ135" i="6" s="1"/>
  <c r="BK135" i="6" s="1"/>
  <c r="AZ147" i="6"/>
  <c r="BA147" i="6" s="1"/>
  <c r="BB147" i="6" s="1"/>
  <c r="BC147" i="6" s="1"/>
  <c r="BD147" i="6" s="1"/>
  <c r="BE147" i="6" s="1"/>
  <c r="BF147" i="6" s="1"/>
  <c r="BG147" i="6" s="1"/>
  <c r="BH147" i="6" s="1"/>
  <c r="BI147" i="6" s="1"/>
  <c r="BJ147" i="6" s="1"/>
  <c r="BK147" i="6" s="1"/>
  <c r="AZ116" i="6"/>
  <c r="BA116" i="6" s="1"/>
  <c r="BB116" i="6" s="1"/>
  <c r="BC116" i="6" s="1"/>
  <c r="BD116" i="6" s="1"/>
  <c r="BE116" i="6" s="1"/>
  <c r="BF116" i="6" s="1"/>
  <c r="BG116" i="6" s="1"/>
  <c r="BH116" i="6" s="1"/>
  <c r="BI116" i="6" s="1"/>
  <c r="BJ116" i="6" s="1"/>
  <c r="BK116" i="6" s="1"/>
  <c r="AZ126" i="6"/>
  <c r="BA126" i="6" s="1"/>
  <c r="BB126" i="6" s="1"/>
  <c r="BC126" i="6" s="1"/>
  <c r="BD126" i="6" s="1"/>
  <c r="BE126" i="6" s="1"/>
  <c r="BF126" i="6" s="1"/>
  <c r="BG126" i="6" s="1"/>
  <c r="BH126" i="6" s="1"/>
  <c r="BI126" i="6" s="1"/>
  <c r="BJ126" i="6" s="1"/>
  <c r="BK126" i="6" s="1"/>
  <c r="BJ50" i="6"/>
  <c r="FP50" i="6" s="1"/>
  <c r="JB50" i="6" s="1"/>
  <c r="F49" i="2" s="1"/>
  <c r="AN141" i="6"/>
  <c r="AO141" i="6" s="1"/>
  <c r="AP141" i="6" s="1"/>
  <c r="AQ141" i="6" s="1"/>
  <c r="AR141" i="6" s="1"/>
  <c r="AS141" i="6" s="1"/>
  <c r="AT141" i="6" s="1"/>
  <c r="AU141" i="6" s="1"/>
  <c r="AV141" i="6" s="1"/>
  <c r="AW141" i="6" s="1"/>
  <c r="AX141" i="6" s="1"/>
  <c r="AY141" i="6" s="1"/>
  <c r="AN118" i="6"/>
  <c r="AO118" i="6" s="1"/>
  <c r="AP118" i="6" s="1"/>
  <c r="AQ118" i="6" s="1"/>
  <c r="AR118" i="6" s="1"/>
  <c r="AS118" i="6" s="1"/>
  <c r="AT118" i="6" s="1"/>
  <c r="AU118" i="6" s="1"/>
  <c r="AV118" i="6" s="1"/>
  <c r="AW118" i="6" s="1"/>
  <c r="AX118" i="6" s="1"/>
  <c r="AY118" i="6" s="1"/>
  <c r="AN132" i="6"/>
  <c r="AO132" i="6" s="1"/>
  <c r="AP132" i="6" s="1"/>
  <c r="AQ132" i="6" s="1"/>
  <c r="AR132" i="6" s="1"/>
  <c r="AS132" i="6" s="1"/>
  <c r="AT132" i="6" s="1"/>
  <c r="AU132" i="6" s="1"/>
  <c r="AV132" i="6" s="1"/>
  <c r="AW132" i="6" s="1"/>
  <c r="AX132" i="6" s="1"/>
  <c r="AY132" i="6" s="1"/>
  <c r="AN58" i="6"/>
  <c r="AN133" i="6"/>
  <c r="AO133" i="6" s="1"/>
  <c r="AP133" i="6" s="1"/>
  <c r="AQ133" i="6" s="1"/>
  <c r="AR133" i="6" s="1"/>
  <c r="AS133" i="6" s="1"/>
  <c r="AT133" i="6" s="1"/>
  <c r="AU133" i="6" s="1"/>
  <c r="AV133" i="6" s="1"/>
  <c r="AW133" i="6" s="1"/>
  <c r="AX133" i="6" s="1"/>
  <c r="AY133" i="6" s="1"/>
  <c r="AY24" i="6"/>
  <c r="FE24" i="6" s="1"/>
  <c r="AN24" i="6"/>
  <c r="ET24" i="6" s="1"/>
  <c r="AN78" i="6"/>
  <c r="AO78" i="6" s="1"/>
  <c r="AP78" i="6" s="1"/>
  <c r="AQ78" i="6" s="1"/>
  <c r="AR78" i="6" s="1"/>
  <c r="AS78" i="6" s="1"/>
  <c r="AT78" i="6" s="1"/>
  <c r="AU78" i="6" s="1"/>
  <c r="AV78" i="6" s="1"/>
  <c r="AW78" i="6" s="1"/>
  <c r="AX78" i="6" s="1"/>
  <c r="AY78" i="6" s="1"/>
  <c r="AN148" i="6"/>
  <c r="AO148" i="6" s="1"/>
  <c r="AP148" i="6" s="1"/>
  <c r="AQ148" i="6" s="1"/>
  <c r="AR148" i="6" s="1"/>
  <c r="AS148" i="6" s="1"/>
  <c r="AT148" i="6" s="1"/>
  <c r="AU148" i="6" s="1"/>
  <c r="AV148" i="6" s="1"/>
  <c r="AW148" i="6" s="1"/>
  <c r="AX148" i="6" s="1"/>
  <c r="AY148" i="6" s="1"/>
  <c r="AZ152" i="6"/>
  <c r="BA152" i="6" s="1"/>
  <c r="BB152" i="6" s="1"/>
  <c r="BC152" i="6" s="1"/>
  <c r="BD152" i="6" s="1"/>
  <c r="BE152" i="6" s="1"/>
  <c r="BF152" i="6" s="1"/>
  <c r="BG152" i="6" s="1"/>
  <c r="BH152" i="6" s="1"/>
  <c r="BI152" i="6" s="1"/>
  <c r="BJ152" i="6" s="1"/>
  <c r="BK152" i="6" s="1"/>
  <c r="AN154" i="6"/>
  <c r="AO154" i="6" s="1"/>
  <c r="AP154" i="6" s="1"/>
  <c r="AQ154" i="6" s="1"/>
  <c r="AR154" i="6" s="1"/>
  <c r="AS154" i="6" s="1"/>
  <c r="AT154" i="6" s="1"/>
  <c r="AU154" i="6" s="1"/>
  <c r="AV154" i="6" s="1"/>
  <c r="AW154" i="6" s="1"/>
  <c r="AX154" i="6" s="1"/>
  <c r="AY154" i="6" s="1"/>
  <c r="AN92" i="6"/>
  <c r="AO92" i="6" s="1"/>
  <c r="AP92" i="6" s="1"/>
  <c r="AQ92" i="6" s="1"/>
  <c r="AR92" i="6" s="1"/>
  <c r="AS92" i="6" s="1"/>
  <c r="AT92" i="6" s="1"/>
  <c r="AU92" i="6" s="1"/>
  <c r="AV92" i="6" s="1"/>
  <c r="AW92" i="6" s="1"/>
  <c r="AX92" i="6" s="1"/>
  <c r="AY92" i="6" s="1"/>
  <c r="AN61" i="6"/>
  <c r="AO61" i="6" s="1"/>
  <c r="CF151" i="6"/>
  <c r="CR5" i="6"/>
  <c r="DD5" i="6" s="1"/>
  <c r="DP5" i="6" s="1"/>
  <c r="EB5" i="6" s="1"/>
  <c r="EN5" i="6" s="1"/>
  <c r="CF153" i="6"/>
  <c r="CF154" i="6"/>
  <c r="CF152" i="6"/>
  <c r="AN106" i="6"/>
  <c r="AO106" i="6" s="1"/>
  <c r="AP106" i="6" s="1"/>
  <c r="AQ106" i="6" s="1"/>
  <c r="AR106" i="6" s="1"/>
  <c r="AS106" i="6" s="1"/>
  <c r="AT106" i="6" s="1"/>
  <c r="AU106" i="6" s="1"/>
  <c r="AV106" i="6" s="1"/>
  <c r="AW106" i="6" s="1"/>
  <c r="AX106" i="6" s="1"/>
  <c r="AY106" i="6" s="1"/>
  <c r="AN113" i="6"/>
  <c r="AO113" i="6" s="1"/>
  <c r="AP113" i="6" s="1"/>
  <c r="AQ113" i="6" s="1"/>
  <c r="AR113" i="6" s="1"/>
  <c r="AS113" i="6" s="1"/>
  <c r="AT113" i="6" s="1"/>
  <c r="AU113" i="6" s="1"/>
  <c r="AV113" i="6" s="1"/>
  <c r="AW113" i="6" s="1"/>
  <c r="AX113" i="6" s="1"/>
  <c r="AY113" i="6" s="1"/>
  <c r="AY45" i="6"/>
  <c r="FE45" i="6" s="1"/>
  <c r="AN45" i="6"/>
  <c r="ET45" i="6" s="1"/>
  <c r="AN129" i="6"/>
  <c r="AO129" i="6" s="1"/>
  <c r="AP129" i="6" s="1"/>
  <c r="AQ129" i="6" s="1"/>
  <c r="AR129" i="6" s="1"/>
  <c r="AS129" i="6" s="1"/>
  <c r="AT129" i="6" s="1"/>
  <c r="AU129" i="6" s="1"/>
  <c r="AV129" i="6" s="1"/>
  <c r="AW129" i="6" s="1"/>
  <c r="AX129" i="6" s="1"/>
  <c r="AY129" i="6" s="1"/>
  <c r="AY16" i="6"/>
  <c r="FE16" i="6" s="1"/>
  <c r="AN16" i="6"/>
  <c r="AN151" i="6"/>
  <c r="AO151" i="6" s="1"/>
  <c r="AP151" i="6" s="1"/>
  <c r="AQ151" i="6" s="1"/>
  <c r="AR151" i="6" s="1"/>
  <c r="AS151" i="6" s="1"/>
  <c r="AT151" i="6" s="1"/>
  <c r="AU151" i="6" s="1"/>
  <c r="AV151" i="6" s="1"/>
  <c r="AW151" i="6" s="1"/>
  <c r="AX151" i="6" s="1"/>
  <c r="AY151" i="6" s="1"/>
  <c r="AN90" i="6"/>
  <c r="AO90" i="6" s="1"/>
  <c r="AP90" i="6" s="1"/>
  <c r="AQ90" i="6" s="1"/>
  <c r="AR90" i="6" s="1"/>
  <c r="AS90" i="6" s="1"/>
  <c r="AT90" i="6" s="1"/>
  <c r="AU90" i="6" s="1"/>
  <c r="AV90" i="6" s="1"/>
  <c r="AW90" i="6" s="1"/>
  <c r="AX90" i="6" s="1"/>
  <c r="AY90" i="6" s="1"/>
  <c r="BJ8" i="6"/>
  <c r="FP8" i="6" s="1"/>
  <c r="JB8" i="6" s="1"/>
  <c r="F7" i="2" s="1"/>
  <c r="AN117" i="6"/>
  <c r="AO117" i="6" s="1"/>
  <c r="AP117" i="6" s="1"/>
  <c r="AQ117" i="6" s="1"/>
  <c r="AR117" i="6" s="1"/>
  <c r="AS117" i="6" s="1"/>
  <c r="AT117" i="6" s="1"/>
  <c r="AU117" i="6" s="1"/>
  <c r="AV117" i="6" s="1"/>
  <c r="AW117" i="6" s="1"/>
  <c r="AX117" i="6" s="1"/>
  <c r="AY117" i="6" s="1"/>
  <c r="AN75" i="6"/>
  <c r="AO75" i="6" s="1"/>
  <c r="AP75" i="6" s="1"/>
  <c r="AQ75" i="6" s="1"/>
  <c r="AR75" i="6" s="1"/>
  <c r="AS75" i="6" s="1"/>
  <c r="AT75" i="6" s="1"/>
  <c r="AU75" i="6" s="1"/>
  <c r="AV75" i="6" s="1"/>
  <c r="AW75" i="6" s="1"/>
  <c r="AX75" i="6" s="1"/>
  <c r="AY75" i="6" s="1"/>
  <c r="AY21" i="6"/>
  <c r="FE21" i="6" s="1"/>
  <c r="AN21" i="6"/>
  <c r="ET21" i="6" s="1"/>
  <c r="AY37" i="6"/>
  <c r="FE37" i="6" s="1"/>
  <c r="AN37" i="6"/>
  <c r="ET37" i="6" s="1"/>
  <c r="AZ138" i="6"/>
  <c r="BA138" i="6" s="1"/>
  <c r="BB138" i="6" s="1"/>
  <c r="BC138" i="6" s="1"/>
  <c r="BD138" i="6" s="1"/>
  <c r="BE138" i="6" s="1"/>
  <c r="BF138" i="6" s="1"/>
  <c r="BG138" i="6" s="1"/>
  <c r="BH138" i="6" s="1"/>
  <c r="BI138" i="6" s="1"/>
  <c r="BJ138" i="6" s="1"/>
  <c r="BK138" i="6" s="1"/>
  <c r="BJ61" i="6"/>
  <c r="AY61" i="6"/>
  <c r="FE61" i="6" s="1"/>
  <c r="BJ60" i="6"/>
  <c r="AY60" i="6"/>
  <c r="FE60" i="6" s="1"/>
  <c r="BJ59" i="6"/>
  <c r="AY59" i="6"/>
  <c r="FE59" i="6" s="1"/>
  <c r="AY12" i="6"/>
  <c r="FE12" i="6" s="1"/>
  <c r="AY20" i="6"/>
  <c r="FE20" i="6" s="1"/>
  <c r="AN20" i="6"/>
  <c r="ET20" i="6" s="1"/>
  <c r="AY36" i="6"/>
  <c r="FE36" i="6" s="1"/>
  <c r="AN36" i="6"/>
  <c r="ET36" i="6" s="1"/>
  <c r="AN79" i="6"/>
  <c r="AO79" i="6" s="1"/>
  <c r="AP79" i="6" s="1"/>
  <c r="AQ79" i="6" s="1"/>
  <c r="AR79" i="6" s="1"/>
  <c r="AS79" i="6" s="1"/>
  <c r="AT79" i="6" s="1"/>
  <c r="AU79" i="6" s="1"/>
  <c r="AV79" i="6" s="1"/>
  <c r="AW79" i="6" s="1"/>
  <c r="AX79" i="6" s="1"/>
  <c r="AY79" i="6" s="1"/>
  <c r="AN120" i="6"/>
  <c r="AO120" i="6" s="1"/>
  <c r="AP120" i="6" s="1"/>
  <c r="AQ120" i="6" s="1"/>
  <c r="AR120" i="6" s="1"/>
  <c r="AS120" i="6" s="1"/>
  <c r="AT120" i="6" s="1"/>
  <c r="AU120" i="6" s="1"/>
  <c r="AV120" i="6" s="1"/>
  <c r="AW120" i="6" s="1"/>
  <c r="AX120" i="6" s="1"/>
  <c r="AY120" i="6" s="1"/>
  <c r="AN95" i="6"/>
  <c r="AO95" i="6" s="1"/>
  <c r="AP95" i="6" s="1"/>
  <c r="AQ95" i="6" s="1"/>
  <c r="AR95" i="6" s="1"/>
  <c r="AS95" i="6" s="1"/>
  <c r="AT95" i="6" s="1"/>
  <c r="AU95" i="6" s="1"/>
  <c r="AV95" i="6" s="1"/>
  <c r="AW95" i="6" s="1"/>
  <c r="AX95" i="6" s="1"/>
  <c r="AY95" i="6" s="1"/>
  <c r="AN54" i="6"/>
  <c r="AZ82" i="6"/>
  <c r="BA82" i="6" s="1"/>
  <c r="BB82" i="6" s="1"/>
  <c r="BC82" i="6" s="1"/>
  <c r="BD82" i="6" s="1"/>
  <c r="BE82" i="6" s="1"/>
  <c r="BF82" i="6" s="1"/>
  <c r="BG82" i="6" s="1"/>
  <c r="BH82" i="6" s="1"/>
  <c r="BI82" i="6" s="1"/>
  <c r="BJ82" i="6" s="1"/>
  <c r="BK82" i="6" s="1"/>
  <c r="AZ149" i="6"/>
  <c r="BA149" i="6" s="1"/>
  <c r="BB149" i="6" s="1"/>
  <c r="BC149" i="6" s="1"/>
  <c r="BD149" i="6" s="1"/>
  <c r="BE149" i="6" s="1"/>
  <c r="BF149" i="6" s="1"/>
  <c r="BG149" i="6" s="1"/>
  <c r="BH149" i="6" s="1"/>
  <c r="BI149" i="6" s="1"/>
  <c r="AN80" i="6"/>
  <c r="AO80" i="6" s="1"/>
  <c r="AP80" i="6" s="1"/>
  <c r="AQ80" i="6" s="1"/>
  <c r="AR80" i="6" s="1"/>
  <c r="AS80" i="6" s="1"/>
  <c r="AT80" i="6" s="1"/>
  <c r="AU80" i="6" s="1"/>
  <c r="AV80" i="6" s="1"/>
  <c r="AW80" i="6" s="1"/>
  <c r="AX80" i="6" s="1"/>
  <c r="AY80" i="6" s="1"/>
  <c r="AY22" i="6"/>
  <c r="FE22" i="6" s="1"/>
  <c r="AN22" i="6"/>
  <c r="ET22" i="6" s="1"/>
  <c r="AY46" i="6"/>
  <c r="FE46" i="6" s="1"/>
  <c r="AN46" i="6"/>
  <c r="ET46" i="6" s="1"/>
  <c r="AY30" i="6"/>
  <c r="FE30" i="6" s="1"/>
  <c r="AN30" i="6"/>
  <c r="ET30" i="6" s="1"/>
  <c r="AN150" i="6"/>
  <c r="AO150" i="6" s="1"/>
  <c r="AP150" i="6" s="1"/>
  <c r="AQ150" i="6" s="1"/>
  <c r="AR150" i="6" s="1"/>
  <c r="AS150" i="6" s="1"/>
  <c r="AT150" i="6" s="1"/>
  <c r="AU150" i="6" s="1"/>
  <c r="AV150" i="6" s="1"/>
  <c r="AW150" i="6" s="1"/>
  <c r="AX150" i="6" s="1"/>
  <c r="AY150" i="6" s="1"/>
  <c r="AY15" i="6"/>
  <c r="FE15" i="6" s="1"/>
  <c r="AN15" i="6"/>
  <c r="BJ10" i="6"/>
  <c r="FP10" i="6" s="1"/>
  <c r="JB10" i="6" s="1"/>
  <c r="F9" i="2" s="1"/>
  <c r="AN114" i="6"/>
  <c r="AO114" i="6" s="1"/>
  <c r="AP114" i="6" s="1"/>
  <c r="AQ114" i="6" s="1"/>
  <c r="AR114" i="6" s="1"/>
  <c r="AS114" i="6" s="1"/>
  <c r="AT114" i="6" s="1"/>
  <c r="AU114" i="6" s="1"/>
  <c r="AV114" i="6" s="1"/>
  <c r="AW114" i="6" s="1"/>
  <c r="AX114" i="6" s="1"/>
  <c r="AY114" i="6" s="1"/>
  <c r="AN57" i="6"/>
  <c r="AY39" i="6"/>
  <c r="FE39" i="6" s="1"/>
  <c r="AN39" i="6"/>
  <c r="ET39" i="6" s="1"/>
  <c r="AY34" i="6"/>
  <c r="FE34" i="6" s="1"/>
  <c r="AN34" i="6"/>
  <c r="ET34" i="6" s="1"/>
  <c r="AN139" i="6"/>
  <c r="AO139" i="6" s="1"/>
  <c r="AP139" i="6" s="1"/>
  <c r="AQ139" i="6" s="1"/>
  <c r="AR139" i="6" s="1"/>
  <c r="AS139" i="6" s="1"/>
  <c r="AT139" i="6" s="1"/>
  <c r="AU139" i="6" s="1"/>
  <c r="AV139" i="6" s="1"/>
  <c r="AW139" i="6" s="1"/>
  <c r="AX139" i="6" s="1"/>
  <c r="AY139" i="6" s="1"/>
  <c r="AY31" i="6"/>
  <c r="FE31" i="6" s="1"/>
  <c r="AN31" i="6"/>
  <c r="ET31" i="6" s="1"/>
  <c r="AN110" i="6"/>
  <c r="AO110" i="6" s="1"/>
  <c r="AP110" i="6" s="1"/>
  <c r="AQ110" i="6" s="1"/>
  <c r="AR110" i="6" s="1"/>
  <c r="AS110" i="6" s="1"/>
  <c r="AT110" i="6" s="1"/>
  <c r="AU110" i="6" s="1"/>
  <c r="AV110" i="6" s="1"/>
  <c r="AW110" i="6" s="1"/>
  <c r="AX110" i="6" s="1"/>
  <c r="AY110" i="6" s="1"/>
  <c r="AZ131" i="6"/>
  <c r="BA131" i="6" s="1"/>
  <c r="BB131" i="6" s="1"/>
  <c r="BC131" i="6" s="1"/>
  <c r="BD131" i="6" s="1"/>
  <c r="BE131" i="6" s="1"/>
  <c r="BF131" i="6" s="1"/>
  <c r="BG131" i="6" s="1"/>
  <c r="BH131" i="6" s="1"/>
  <c r="BI131" i="6" s="1"/>
  <c r="BJ131" i="6" s="1"/>
  <c r="BK131" i="6" s="1"/>
  <c r="AN91" i="6"/>
  <c r="AO91" i="6" s="1"/>
  <c r="AP91" i="6" s="1"/>
  <c r="AQ91" i="6" s="1"/>
  <c r="AR91" i="6" s="1"/>
  <c r="AS91" i="6" s="1"/>
  <c r="AT91" i="6" s="1"/>
  <c r="AU91" i="6" s="1"/>
  <c r="AV91" i="6" s="1"/>
  <c r="AW91" i="6" s="1"/>
  <c r="AX91" i="6" s="1"/>
  <c r="AY91" i="6" s="1"/>
  <c r="AY23" i="6"/>
  <c r="FE23" i="6" s="1"/>
  <c r="AN23" i="6"/>
  <c r="ET23" i="6" s="1"/>
  <c r="AN102" i="6"/>
  <c r="AO102" i="6" s="1"/>
  <c r="AP102" i="6" s="1"/>
  <c r="AQ102" i="6" s="1"/>
  <c r="AR102" i="6" s="1"/>
  <c r="AS102" i="6" s="1"/>
  <c r="AT102" i="6" s="1"/>
  <c r="AU102" i="6" s="1"/>
  <c r="AV102" i="6" s="1"/>
  <c r="AW102" i="6" s="1"/>
  <c r="AX102" i="6" s="1"/>
  <c r="AY102" i="6" s="1"/>
  <c r="AN98" i="6"/>
  <c r="AO98" i="6" s="1"/>
  <c r="AP98" i="6" s="1"/>
  <c r="AQ98" i="6" s="1"/>
  <c r="AR98" i="6" s="1"/>
  <c r="AS98" i="6" s="1"/>
  <c r="AT98" i="6" s="1"/>
  <c r="AU98" i="6" s="1"/>
  <c r="AV98" i="6" s="1"/>
  <c r="AW98" i="6" s="1"/>
  <c r="AX98" i="6" s="1"/>
  <c r="AY98" i="6" s="1"/>
  <c r="AN96" i="6"/>
  <c r="AO96" i="6" s="1"/>
  <c r="AP96" i="6" s="1"/>
  <c r="AQ96" i="6" s="1"/>
  <c r="AR96" i="6" s="1"/>
  <c r="AS96" i="6" s="1"/>
  <c r="AT96" i="6" s="1"/>
  <c r="AU96" i="6" s="1"/>
  <c r="AV96" i="6" s="1"/>
  <c r="AW96" i="6" s="1"/>
  <c r="AX96" i="6" s="1"/>
  <c r="AY96" i="6" s="1"/>
  <c r="AY35" i="6"/>
  <c r="FE35" i="6" s="1"/>
  <c r="AN35" i="6"/>
  <c r="ET35" i="6" s="1"/>
  <c r="AN86" i="6"/>
  <c r="AO86" i="6" s="1"/>
  <c r="AP86" i="6" s="1"/>
  <c r="AQ86" i="6" s="1"/>
  <c r="AR86" i="6" s="1"/>
  <c r="AS86" i="6" s="1"/>
  <c r="AT86" i="6" s="1"/>
  <c r="AU86" i="6" s="1"/>
  <c r="AV86" i="6" s="1"/>
  <c r="AW86" i="6" s="1"/>
  <c r="AX86" i="6" s="1"/>
  <c r="AY86" i="6" s="1"/>
  <c r="AY26" i="6"/>
  <c r="FE26" i="6" s="1"/>
  <c r="AN26" i="6"/>
  <c r="ET26" i="6" s="1"/>
  <c r="AN123" i="6"/>
  <c r="AO123" i="6" s="1"/>
  <c r="AP123" i="6" s="1"/>
  <c r="AQ123" i="6" s="1"/>
  <c r="AR123" i="6" s="1"/>
  <c r="AS123" i="6" s="1"/>
  <c r="AT123" i="6" s="1"/>
  <c r="AU123" i="6" s="1"/>
  <c r="AV123" i="6" s="1"/>
  <c r="AW123" i="6" s="1"/>
  <c r="AX123" i="6" s="1"/>
  <c r="AY123" i="6" s="1"/>
  <c r="AN121" i="6"/>
  <c r="AO121" i="6" s="1"/>
  <c r="AP121" i="6" s="1"/>
  <c r="AQ121" i="6" s="1"/>
  <c r="AR121" i="6" s="1"/>
  <c r="AS121" i="6" s="1"/>
  <c r="AT121" i="6" s="1"/>
  <c r="AU121" i="6" s="1"/>
  <c r="AV121" i="6" s="1"/>
  <c r="AW121" i="6" s="1"/>
  <c r="AX121" i="6" s="1"/>
  <c r="AY121" i="6" s="1"/>
  <c r="AN104" i="6"/>
  <c r="AO104" i="6" s="1"/>
  <c r="AP104" i="6" s="1"/>
  <c r="AQ104" i="6" s="1"/>
  <c r="AR104" i="6" s="1"/>
  <c r="AS104" i="6" s="1"/>
  <c r="AT104" i="6" s="1"/>
  <c r="AU104" i="6" s="1"/>
  <c r="AV104" i="6" s="1"/>
  <c r="AW104" i="6" s="1"/>
  <c r="AX104" i="6" s="1"/>
  <c r="AY104" i="6" s="1"/>
  <c r="AZ76" i="6"/>
  <c r="BA76" i="6" s="1"/>
  <c r="BB76" i="6" s="1"/>
  <c r="BC76" i="6" s="1"/>
  <c r="BD76" i="6" s="1"/>
  <c r="BE76" i="6" s="1"/>
  <c r="BF76" i="6" s="1"/>
  <c r="BG76" i="6" s="1"/>
  <c r="BH76" i="6" s="1"/>
  <c r="BI76" i="6" s="1"/>
  <c r="BJ76" i="6" s="1"/>
  <c r="AN72" i="6"/>
  <c r="AO72" i="6" s="1"/>
  <c r="AP72" i="6" s="1"/>
  <c r="AQ72" i="6" s="1"/>
  <c r="AR72" i="6" s="1"/>
  <c r="AS72" i="6" s="1"/>
  <c r="AT72" i="6" s="1"/>
  <c r="AU72" i="6" s="1"/>
  <c r="AV72" i="6" s="1"/>
  <c r="AW72" i="6" s="1"/>
  <c r="AX72" i="6" s="1"/>
  <c r="AY72" i="6" s="1"/>
  <c r="AN130" i="6"/>
  <c r="AO130" i="6" s="1"/>
  <c r="AP130" i="6" s="1"/>
  <c r="AQ130" i="6" s="1"/>
  <c r="AR130" i="6" s="1"/>
  <c r="AS130" i="6" s="1"/>
  <c r="AT130" i="6" s="1"/>
  <c r="AU130" i="6" s="1"/>
  <c r="AV130" i="6" s="1"/>
  <c r="AW130" i="6" s="1"/>
  <c r="AX130" i="6" s="1"/>
  <c r="AY130" i="6" s="1"/>
  <c r="AZ101" i="6"/>
  <c r="BA101" i="6" s="1"/>
  <c r="BB101" i="6" s="1"/>
  <c r="BC101" i="6" s="1"/>
  <c r="BD101" i="6" s="1"/>
  <c r="BE101" i="6" s="1"/>
  <c r="BF101" i="6" s="1"/>
  <c r="BG101" i="6" s="1"/>
  <c r="BH101" i="6" s="1"/>
  <c r="BI101" i="6" s="1"/>
  <c r="BJ101" i="6" s="1"/>
  <c r="BK101" i="6" s="1"/>
  <c r="AN60" i="6"/>
  <c r="AN59" i="6"/>
  <c r="AN99" i="6"/>
  <c r="AO99" i="6" s="1"/>
  <c r="AP99" i="6" s="1"/>
  <c r="AQ99" i="6" s="1"/>
  <c r="AR99" i="6" s="1"/>
  <c r="AS99" i="6" s="1"/>
  <c r="AT99" i="6" s="1"/>
  <c r="AU99" i="6" s="1"/>
  <c r="AV99" i="6" s="1"/>
  <c r="AW99" i="6" s="1"/>
  <c r="AX99" i="6" s="1"/>
  <c r="AY99" i="6" s="1"/>
  <c r="AY43" i="6"/>
  <c r="FE43" i="6" s="1"/>
  <c r="AN43" i="6"/>
  <c r="ET43" i="6" s="1"/>
  <c r="AN67" i="6"/>
  <c r="AO67" i="6" s="1"/>
  <c r="AP67" i="6" s="1"/>
  <c r="AQ67" i="6" s="1"/>
  <c r="AR67" i="6" s="1"/>
  <c r="AS67" i="6" s="1"/>
  <c r="AT67" i="6" s="1"/>
  <c r="AU67" i="6" s="1"/>
  <c r="AV67" i="6" s="1"/>
  <c r="AW67" i="6" s="1"/>
  <c r="AX67" i="6" s="1"/>
  <c r="AY67" i="6" s="1"/>
  <c r="AN134" i="6"/>
  <c r="AO134" i="6" s="1"/>
  <c r="AP134" i="6" s="1"/>
  <c r="AQ134" i="6" s="1"/>
  <c r="AR134" i="6" s="1"/>
  <c r="AS134" i="6" s="1"/>
  <c r="AT134" i="6" s="1"/>
  <c r="AU134" i="6" s="1"/>
  <c r="AV134" i="6" s="1"/>
  <c r="AW134" i="6" s="1"/>
  <c r="AX134" i="6" s="1"/>
  <c r="AY134" i="6" s="1"/>
  <c r="AN127" i="6"/>
  <c r="AO127" i="6" s="1"/>
  <c r="AP127" i="6" s="1"/>
  <c r="AQ127" i="6" s="1"/>
  <c r="AR127" i="6" s="1"/>
  <c r="AS127" i="6" s="1"/>
  <c r="AT127" i="6" s="1"/>
  <c r="AU127" i="6" s="1"/>
  <c r="AV127" i="6" s="1"/>
  <c r="AW127" i="6" s="1"/>
  <c r="AX127" i="6" s="1"/>
  <c r="AY127" i="6" s="1"/>
  <c r="AN77" i="6"/>
  <c r="AO77" i="6" s="1"/>
  <c r="AP77" i="6" s="1"/>
  <c r="AQ77" i="6" s="1"/>
  <c r="AR77" i="6" s="1"/>
  <c r="AS77" i="6" s="1"/>
  <c r="AT77" i="6" s="1"/>
  <c r="AU77" i="6" s="1"/>
  <c r="AV77" i="6" s="1"/>
  <c r="AW77" i="6" s="1"/>
  <c r="AX77" i="6" s="1"/>
  <c r="AY77" i="6" s="1"/>
  <c r="AN105" i="6"/>
  <c r="AO105" i="6" s="1"/>
  <c r="AP105" i="6" s="1"/>
  <c r="AQ105" i="6" s="1"/>
  <c r="AR105" i="6" s="1"/>
  <c r="AS105" i="6" s="1"/>
  <c r="AT105" i="6" s="1"/>
  <c r="AU105" i="6" s="1"/>
  <c r="AV105" i="6" s="1"/>
  <c r="AW105" i="6" s="1"/>
  <c r="AX105" i="6" s="1"/>
  <c r="AY105" i="6" s="1"/>
  <c r="AY44" i="6"/>
  <c r="FE44" i="6" s="1"/>
  <c r="AN44" i="6"/>
  <c r="ET44" i="6" s="1"/>
  <c r="AY47" i="6"/>
  <c r="FE47" i="6" s="1"/>
  <c r="AN47" i="6"/>
  <c r="ET47" i="6" s="1"/>
  <c r="AZ68" i="6"/>
  <c r="BA68" i="6" s="1"/>
  <c r="BB68" i="6" s="1"/>
  <c r="BC68" i="6" s="1"/>
  <c r="BD68" i="6" s="1"/>
  <c r="BE68" i="6" s="1"/>
  <c r="BF68" i="6" s="1"/>
  <c r="BG68" i="6" s="1"/>
  <c r="BH68" i="6" s="1"/>
  <c r="BI68" i="6" s="1"/>
  <c r="BJ68" i="6" s="1"/>
  <c r="AZ74" i="6"/>
  <c r="BA74" i="6" s="1"/>
  <c r="BB74" i="6" s="1"/>
  <c r="BC74" i="6" s="1"/>
  <c r="BD74" i="6" s="1"/>
  <c r="BE74" i="6" s="1"/>
  <c r="BF74" i="6" s="1"/>
  <c r="BG74" i="6" s="1"/>
  <c r="BH74" i="6" s="1"/>
  <c r="BI74" i="6" s="1"/>
  <c r="BJ74" i="6" s="1"/>
  <c r="BJ52" i="6"/>
  <c r="FP52" i="6" s="1"/>
  <c r="JB52" i="6" s="1"/>
  <c r="F51" i="2" s="1"/>
  <c r="AZ66" i="6"/>
  <c r="BA66" i="6" s="1"/>
  <c r="BB66" i="6" s="1"/>
  <c r="BC66" i="6" s="1"/>
  <c r="BD66" i="6" s="1"/>
  <c r="BE66" i="6" s="1"/>
  <c r="BF66" i="6" s="1"/>
  <c r="BG66" i="6" s="1"/>
  <c r="BH66" i="6" s="1"/>
  <c r="BI66" i="6" s="1"/>
  <c r="BJ66" i="6" s="1"/>
  <c r="AY27" i="6"/>
  <c r="FE27" i="6" s="1"/>
  <c r="AN27" i="6"/>
  <c r="ET27" i="6" s="1"/>
  <c r="AY40" i="6"/>
  <c r="FE40" i="6" s="1"/>
  <c r="AN40" i="6"/>
  <c r="ET40" i="6" s="1"/>
  <c r="AN62" i="6"/>
  <c r="AO62" i="6" s="1"/>
  <c r="AP62" i="6" s="1"/>
  <c r="AQ62" i="6" s="1"/>
  <c r="AR62" i="6" s="1"/>
  <c r="AS62" i="6" s="1"/>
  <c r="AY14" i="6"/>
  <c r="FE14" i="6" s="1"/>
  <c r="AN14" i="6"/>
  <c r="AY17" i="6"/>
  <c r="FE17" i="6" s="1"/>
  <c r="AN17" i="6"/>
  <c r="AN100" i="6"/>
  <c r="AO100" i="6" s="1"/>
  <c r="AP100" i="6" s="1"/>
  <c r="AQ100" i="6" s="1"/>
  <c r="AR100" i="6" s="1"/>
  <c r="AS100" i="6" s="1"/>
  <c r="AT100" i="6" s="1"/>
  <c r="AU100" i="6" s="1"/>
  <c r="AV100" i="6" s="1"/>
  <c r="AW100" i="6" s="1"/>
  <c r="AX100" i="6" s="1"/>
  <c r="AY100" i="6" s="1"/>
  <c r="AN55" i="6"/>
  <c r="AN85" i="6"/>
  <c r="AO85" i="6" s="1"/>
  <c r="AP85" i="6" s="1"/>
  <c r="AQ85" i="6" s="1"/>
  <c r="AR85" i="6" s="1"/>
  <c r="AS85" i="6" s="1"/>
  <c r="AT85" i="6" s="1"/>
  <c r="AU85" i="6" s="1"/>
  <c r="AV85" i="6" s="1"/>
  <c r="AW85" i="6" s="1"/>
  <c r="AX85" i="6" s="1"/>
  <c r="AY85" i="6" s="1"/>
  <c r="AN153" i="6"/>
  <c r="AO153" i="6" s="1"/>
  <c r="AP153" i="6" s="1"/>
  <c r="AQ153" i="6" s="1"/>
  <c r="AR153" i="6" s="1"/>
  <c r="AS153" i="6" s="1"/>
  <c r="AT153" i="6" s="1"/>
  <c r="AU153" i="6" s="1"/>
  <c r="AV153" i="6" s="1"/>
  <c r="AW153" i="6" s="1"/>
  <c r="AX153" i="6" s="1"/>
  <c r="AY153" i="6" s="1"/>
  <c r="BU138" i="6"/>
  <c r="BU144" i="6"/>
  <c r="BU117" i="6"/>
  <c r="BU122" i="6"/>
  <c r="BU101" i="6"/>
  <c r="BU80" i="6"/>
  <c r="BU83" i="6"/>
  <c r="BU98" i="6"/>
  <c r="BU99" i="6"/>
  <c r="CG5" i="6"/>
  <c r="BU84" i="6"/>
  <c r="BU91" i="6"/>
  <c r="BU135" i="6"/>
  <c r="BU136" i="6"/>
  <c r="BU149" i="6"/>
  <c r="CG149" i="6" s="1"/>
  <c r="BU71" i="6"/>
  <c r="BU93" i="6"/>
  <c r="BU119" i="6"/>
  <c r="BU150" i="6"/>
  <c r="CG150" i="6" s="1"/>
  <c r="BU107" i="6"/>
  <c r="BU112" i="6"/>
  <c r="BU128" i="6"/>
  <c r="BU127" i="6"/>
  <c r="BU120" i="6"/>
  <c r="BU111" i="6"/>
  <c r="BU124" i="6"/>
  <c r="BU129" i="6"/>
  <c r="BU147" i="6"/>
  <c r="CG147" i="6" s="1"/>
  <c r="BU75" i="6"/>
  <c r="BU73" i="6"/>
  <c r="BU92" i="6"/>
  <c r="BU116" i="6"/>
  <c r="BU109" i="6"/>
  <c r="BU141" i="6"/>
  <c r="BU143" i="6"/>
  <c r="BU79" i="6"/>
  <c r="BU74" i="6"/>
  <c r="BU95" i="6"/>
  <c r="BU121" i="6"/>
  <c r="BU67" i="6"/>
  <c r="BU105" i="6"/>
  <c r="BU125" i="6"/>
  <c r="BU140" i="6"/>
  <c r="BU137" i="6"/>
  <c r="BU81" i="6"/>
  <c r="BU114" i="6"/>
  <c r="BU133" i="6"/>
  <c r="BU148" i="6"/>
  <c r="CG148" i="6" s="1"/>
  <c r="BU90" i="6"/>
  <c r="BU76" i="6"/>
  <c r="BU126" i="6"/>
  <c r="BU78" i="6"/>
  <c r="BU82" i="6"/>
  <c r="BU134" i="6"/>
  <c r="BU146" i="6"/>
  <c r="CG146" i="6" s="1"/>
  <c r="BU131" i="6"/>
  <c r="BU108" i="6"/>
  <c r="BU70" i="6"/>
  <c r="BU103" i="6"/>
  <c r="BU118" i="6"/>
  <c r="BU86" i="6"/>
  <c r="BU100" i="6"/>
  <c r="BU69" i="6"/>
  <c r="BU110" i="6"/>
  <c r="BU89" i="6"/>
  <c r="BU113" i="6"/>
  <c r="BU102" i="6"/>
  <c r="BU68" i="6"/>
  <c r="BU139" i="6"/>
  <c r="BU88" i="6"/>
  <c r="BU132" i="6"/>
  <c r="BU142" i="6"/>
  <c r="BU145" i="6"/>
  <c r="BU72" i="6"/>
  <c r="BU85" i="6"/>
  <c r="BU123" i="6"/>
  <c r="BU115" i="6"/>
  <c r="BU104" i="6"/>
  <c r="BU130" i="6"/>
  <c r="BU77" i="6"/>
  <c r="AZ83" i="6"/>
  <c r="BA83" i="6" s="1"/>
  <c r="BB83" i="6" s="1"/>
  <c r="BC83" i="6" s="1"/>
  <c r="BD83" i="6" s="1"/>
  <c r="BE83" i="6" s="1"/>
  <c r="BF83" i="6" s="1"/>
  <c r="BG83" i="6" s="1"/>
  <c r="BH83" i="6" s="1"/>
  <c r="BI83" i="6" s="1"/>
  <c r="BJ83" i="6" s="1"/>
  <c r="BK83" i="6" s="1"/>
  <c r="AY42" i="6"/>
  <c r="FE42" i="6" s="1"/>
  <c r="AN42" i="6"/>
  <c r="ET42" i="6" s="1"/>
  <c r="AN140" i="6"/>
  <c r="AO140" i="6" s="1"/>
  <c r="AP140" i="6" s="1"/>
  <c r="AQ140" i="6" s="1"/>
  <c r="AR140" i="6" s="1"/>
  <c r="AS140" i="6" s="1"/>
  <c r="AT140" i="6" s="1"/>
  <c r="AU140" i="6" s="1"/>
  <c r="AV140" i="6" s="1"/>
  <c r="AW140" i="6" s="1"/>
  <c r="AX140" i="6" s="1"/>
  <c r="AY140" i="6" s="1"/>
  <c r="AN71" i="6"/>
  <c r="AO71" i="6" s="1"/>
  <c r="AP71" i="6" s="1"/>
  <c r="AQ71" i="6" s="1"/>
  <c r="AR71" i="6" s="1"/>
  <c r="AS71" i="6" s="1"/>
  <c r="AT71" i="6" s="1"/>
  <c r="AU71" i="6" s="1"/>
  <c r="AV71" i="6" s="1"/>
  <c r="AW71" i="6" s="1"/>
  <c r="AX71" i="6" s="1"/>
  <c r="AY71" i="6" s="1"/>
  <c r="AY13" i="6"/>
  <c r="FE13" i="6" s="1"/>
  <c r="AN145" i="6"/>
  <c r="AO145" i="6" s="1"/>
  <c r="AP145" i="6" s="1"/>
  <c r="AQ145" i="6" s="1"/>
  <c r="AR145" i="6" s="1"/>
  <c r="AS145" i="6" s="1"/>
  <c r="AT145" i="6" s="1"/>
  <c r="AU145" i="6" s="1"/>
  <c r="AV145" i="6" s="1"/>
  <c r="AW145" i="6" s="1"/>
  <c r="AX145" i="6" s="1"/>
  <c r="AY145" i="6" s="1"/>
  <c r="AN93" i="6"/>
  <c r="AO93" i="6" s="1"/>
  <c r="AP93" i="6" s="1"/>
  <c r="AQ93" i="6" s="1"/>
  <c r="AR93" i="6" s="1"/>
  <c r="AS93" i="6" s="1"/>
  <c r="AT93" i="6" s="1"/>
  <c r="AU93" i="6" s="1"/>
  <c r="AV93" i="6" s="1"/>
  <c r="AW93" i="6" s="1"/>
  <c r="AX93" i="6" s="1"/>
  <c r="AY93" i="6" s="1"/>
  <c r="AY33" i="6"/>
  <c r="FE33" i="6" s="1"/>
  <c r="AN33" i="6"/>
  <c r="ET33" i="6" s="1"/>
  <c r="AN122" i="6"/>
  <c r="AO122" i="6" s="1"/>
  <c r="AP122" i="6" s="1"/>
  <c r="AQ122" i="6" s="1"/>
  <c r="AR122" i="6" s="1"/>
  <c r="AS122" i="6" s="1"/>
  <c r="AT122" i="6" s="1"/>
  <c r="AU122" i="6" s="1"/>
  <c r="AV122" i="6" s="1"/>
  <c r="AW122" i="6" s="1"/>
  <c r="AX122" i="6" s="1"/>
  <c r="AY122" i="6" s="1"/>
  <c r="BJ62" i="6"/>
  <c r="AY62" i="6"/>
  <c r="FE62" i="6" s="1"/>
  <c r="BJ51" i="6"/>
  <c r="FP51" i="6" s="1"/>
  <c r="BJ54" i="6"/>
  <c r="AY54" i="6"/>
  <c r="FE54" i="6" s="1"/>
  <c r="AZ111" i="6"/>
  <c r="BA111" i="6" s="1"/>
  <c r="BB111" i="6" s="1"/>
  <c r="BC111" i="6" s="1"/>
  <c r="BD111" i="6" s="1"/>
  <c r="BE111" i="6" s="1"/>
  <c r="BF111" i="6" s="1"/>
  <c r="BG111" i="6" s="1"/>
  <c r="BH111" i="6" s="1"/>
  <c r="BI111" i="6" s="1"/>
  <c r="BJ111" i="6" s="1"/>
  <c r="BK111" i="6" s="1"/>
  <c r="BV5" i="6"/>
  <c r="BJ63" i="6"/>
  <c r="FP63" i="6" s="1"/>
  <c r="JB63" i="6" s="1"/>
  <c r="F62" i="2" s="1"/>
  <c r="BJ65" i="6"/>
  <c r="FP65" i="6" s="1"/>
  <c r="JB65" i="6" s="1"/>
  <c r="F64" i="2" s="1"/>
  <c r="BJ149" i="6"/>
  <c r="BK149" i="6" s="1"/>
  <c r="BJ64" i="6"/>
  <c r="FP64" i="6" s="1"/>
  <c r="JB64" i="6" s="1"/>
  <c r="F63" i="2" s="1"/>
  <c r="AN70" i="6"/>
  <c r="AO70" i="6" s="1"/>
  <c r="AP70" i="6" s="1"/>
  <c r="AQ70" i="6" s="1"/>
  <c r="AR70" i="6" s="1"/>
  <c r="AS70" i="6" s="1"/>
  <c r="AT70" i="6" s="1"/>
  <c r="AU70" i="6" s="1"/>
  <c r="AV70" i="6" s="1"/>
  <c r="AW70" i="6" s="1"/>
  <c r="AX70" i="6" s="1"/>
  <c r="AY70" i="6" s="1"/>
  <c r="AN144" i="6"/>
  <c r="AO144" i="6" s="1"/>
  <c r="AP144" i="6" s="1"/>
  <c r="AQ144" i="6" s="1"/>
  <c r="AR144" i="6" s="1"/>
  <c r="AS144" i="6" s="1"/>
  <c r="AT144" i="6" s="1"/>
  <c r="AU144" i="6" s="1"/>
  <c r="AV144" i="6" s="1"/>
  <c r="AW144" i="6" s="1"/>
  <c r="AX144" i="6" s="1"/>
  <c r="AY144" i="6" s="1"/>
  <c r="AN103" i="6"/>
  <c r="AO103" i="6" s="1"/>
  <c r="AP103" i="6" s="1"/>
  <c r="AQ103" i="6" s="1"/>
  <c r="AR103" i="6" s="1"/>
  <c r="AS103" i="6" s="1"/>
  <c r="AT103" i="6" s="1"/>
  <c r="AU103" i="6" s="1"/>
  <c r="AV103" i="6" s="1"/>
  <c r="AW103" i="6" s="1"/>
  <c r="AX103" i="6" s="1"/>
  <c r="AY103" i="6" s="1"/>
  <c r="AN94" i="6"/>
  <c r="AO94" i="6" s="1"/>
  <c r="AP94" i="6" s="1"/>
  <c r="AQ94" i="6" s="1"/>
  <c r="AR94" i="6" s="1"/>
  <c r="AS94" i="6" s="1"/>
  <c r="AT94" i="6" s="1"/>
  <c r="AU94" i="6" s="1"/>
  <c r="AV94" i="6" s="1"/>
  <c r="AW94" i="6" s="1"/>
  <c r="AX94" i="6" s="1"/>
  <c r="AY94" i="6" s="1"/>
  <c r="AL48" i="8"/>
  <c r="BR143" i="8"/>
  <c r="BR141" i="8"/>
  <c r="GJ141" i="8" s="1"/>
  <c r="BR137" i="8"/>
  <c r="GJ137" i="8" s="1"/>
  <c r="BR128" i="8"/>
  <c r="BR127" i="8"/>
  <c r="BR123" i="8"/>
  <c r="BR129" i="8"/>
  <c r="BR119" i="8"/>
  <c r="BR118" i="8"/>
  <c r="BR115" i="8"/>
  <c r="BR97" i="8"/>
  <c r="BR98" i="8"/>
  <c r="BR106" i="8"/>
  <c r="BR91" i="8"/>
  <c r="BR80" i="8"/>
  <c r="BR73" i="8"/>
  <c r="BR69" i="8"/>
  <c r="BR85" i="8"/>
  <c r="BR105" i="8"/>
  <c r="BR107" i="8"/>
  <c r="BR74" i="8"/>
  <c r="BR84" i="8"/>
  <c r="BR86" i="8"/>
  <c r="BR70" i="8"/>
  <c r="CD5" i="8"/>
  <c r="CP5" i="8" s="1"/>
  <c r="DB5" i="8" s="1"/>
  <c r="DN5" i="8" s="1"/>
  <c r="DZ5" i="8" s="1"/>
  <c r="EL5" i="8" s="1"/>
  <c r="EX5" i="8" s="1"/>
  <c r="FV5" i="8" s="1"/>
  <c r="GH5" i="8" s="1"/>
  <c r="GT5" i="8" s="1"/>
  <c r="HF5" i="8" s="1"/>
  <c r="HR5" i="8" s="1"/>
  <c r="ID5" i="8" s="1"/>
  <c r="IP5" i="8" s="1"/>
  <c r="JB5" i="8" s="1"/>
  <c r="BR81" i="8"/>
  <c r="BR102" i="8"/>
  <c r="BR79" i="8"/>
  <c r="BR68" i="8"/>
  <c r="BR88" i="8"/>
  <c r="BR87" i="8"/>
  <c r="BR104" i="8"/>
  <c r="BR71" i="8"/>
  <c r="BR92" i="8"/>
  <c r="BR90" i="8"/>
  <c r="BR103" i="8"/>
  <c r="BR101" i="8"/>
  <c r="BR66" i="8"/>
  <c r="BR96" i="8"/>
  <c r="BR110" i="8"/>
  <c r="BR72" i="8"/>
  <c r="BR76" i="8"/>
  <c r="BR78" i="8"/>
  <c r="BR82" i="8"/>
  <c r="BR95" i="8"/>
  <c r="BR112" i="8"/>
  <c r="BR114" i="8"/>
  <c r="BR75" i="8"/>
  <c r="BR77" i="8"/>
  <c r="BR89" i="8"/>
  <c r="BR99" i="8"/>
  <c r="BR113" i="8"/>
  <c r="BR94" i="8"/>
  <c r="BR117" i="8"/>
  <c r="BR131" i="8"/>
  <c r="BR93" i="8"/>
  <c r="BR111" i="8"/>
  <c r="BR67" i="8"/>
  <c r="BR109" i="8"/>
  <c r="BR108" i="8"/>
  <c r="BR116" i="8"/>
  <c r="BR121" i="8"/>
  <c r="BR120" i="8"/>
  <c r="BR122" i="8"/>
  <c r="BR134" i="8"/>
  <c r="BR126" i="8"/>
  <c r="BR130" i="8"/>
  <c r="BR140" i="8"/>
  <c r="GJ140" i="8" s="1"/>
  <c r="BR145" i="8"/>
  <c r="BR100" i="8"/>
  <c r="BR139" i="8"/>
  <c r="GJ139" i="8" s="1"/>
  <c r="BR138" i="8"/>
  <c r="GJ138" i="8" s="1"/>
  <c r="BR135" i="8"/>
  <c r="BR136" i="8"/>
  <c r="GJ136" i="8" s="1"/>
  <c r="BR144" i="8"/>
  <c r="BR125" i="8"/>
  <c r="BR133" i="8"/>
  <c r="BR132" i="8"/>
  <c r="BR83" i="8"/>
  <c r="BR124" i="8"/>
  <c r="BR142" i="8"/>
  <c r="Z37" i="8"/>
  <c r="AA37" i="8" s="1"/>
  <c r="AB37" i="8" s="1"/>
  <c r="AC37" i="8" s="1"/>
  <c r="AD37" i="8" s="1"/>
  <c r="Z81" i="8"/>
  <c r="AA81" i="8" s="1"/>
  <c r="AB81" i="8" s="1"/>
  <c r="AC81" i="8" s="1"/>
  <c r="AD81" i="8" s="1"/>
  <c r="AE81" i="8" s="1"/>
  <c r="AF81" i="8" s="1"/>
  <c r="AG81" i="8" s="1"/>
  <c r="AH81" i="8" s="1"/>
  <c r="AI81" i="8" s="1"/>
  <c r="AJ81" i="8" s="1"/>
  <c r="AK81" i="8" s="1"/>
  <c r="Z30" i="8"/>
  <c r="AA30" i="8" s="1"/>
  <c r="AB30" i="8" s="1"/>
  <c r="Z26" i="8"/>
  <c r="AA26" i="8" s="1"/>
  <c r="Z88" i="8"/>
  <c r="AA88" i="8" s="1"/>
  <c r="AB88" i="8" s="1"/>
  <c r="AC88" i="8" s="1"/>
  <c r="AD88" i="8" s="1"/>
  <c r="AE88" i="8" s="1"/>
  <c r="AF88" i="8" s="1"/>
  <c r="AG88" i="8" s="1"/>
  <c r="AH88" i="8" s="1"/>
  <c r="AI88" i="8" s="1"/>
  <c r="AJ88" i="8" s="1"/>
  <c r="AK88" i="8" s="1"/>
  <c r="AL14" i="8"/>
  <c r="AL39" i="8"/>
  <c r="AK10" i="8"/>
  <c r="FC10" i="8" s="1"/>
  <c r="Z133" i="8"/>
  <c r="AA133" i="8" s="1"/>
  <c r="AB133" i="8" s="1"/>
  <c r="AC133" i="8" s="1"/>
  <c r="AD133" i="8" s="1"/>
  <c r="AE133" i="8" s="1"/>
  <c r="AF133" i="8" s="1"/>
  <c r="AG133" i="8" s="1"/>
  <c r="AH133" i="8" s="1"/>
  <c r="AI133" i="8" s="1"/>
  <c r="AJ133" i="8" s="1"/>
  <c r="AK133" i="8" s="1"/>
  <c r="Z142" i="8"/>
  <c r="AA142" i="8" s="1"/>
  <c r="AB142" i="8" s="1"/>
  <c r="AC142" i="8" s="1"/>
  <c r="AD142" i="8" s="1"/>
  <c r="AE142" i="8" s="1"/>
  <c r="AF142" i="8" s="1"/>
  <c r="AG142" i="8" s="1"/>
  <c r="AH142" i="8" s="1"/>
  <c r="AI142" i="8" s="1"/>
  <c r="AJ142" i="8" s="1"/>
  <c r="AK142" i="8" s="1"/>
  <c r="Z86" i="8"/>
  <c r="AA86" i="8" s="1"/>
  <c r="AB86" i="8" s="1"/>
  <c r="AC86" i="8" s="1"/>
  <c r="AD86" i="8" s="1"/>
  <c r="AE86" i="8" s="1"/>
  <c r="AF86" i="8" s="1"/>
  <c r="AG86" i="8" s="1"/>
  <c r="AH86" i="8" s="1"/>
  <c r="AI86" i="8" s="1"/>
  <c r="AJ86" i="8" s="1"/>
  <c r="AK86" i="8" s="1"/>
  <c r="Z84" i="8"/>
  <c r="AA84" i="8" s="1"/>
  <c r="AB84" i="8" s="1"/>
  <c r="AC84" i="8" s="1"/>
  <c r="AD84" i="8" s="1"/>
  <c r="AE84" i="8" s="1"/>
  <c r="AF84" i="8" s="1"/>
  <c r="AG84" i="8" s="1"/>
  <c r="AH84" i="8" s="1"/>
  <c r="AI84" i="8" s="1"/>
  <c r="AJ84" i="8" s="1"/>
  <c r="AK84" i="8" s="1"/>
  <c r="Z126" i="8"/>
  <c r="AA126" i="8" s="1"/>
  <c r="AB126" i="8" s="1"/>
  <c r="AC126" i="8" s="1"/>
  <c r="AD126" i="8" s="1"/>
  <c r="AE126" i="8" s="1"/>
  <c r="AF126" i="8" s="1"/>
  <c r="AG126" i="8" s="1"/>
  <c r="AH126" i="8" s="1"/>
  <c r="AI126" i="8" s="1"/>
  <c r="AJ126" i="8" s="1"/>
  <c r="AK126" i="8" s="1"/>
  <c r="Z99" i="8"/>
  <c r="AA99" i="8" s="1"/>
  <c r="AB99" i="8" s="1"/>
  <c r="AC99" i="8" s="1"/>
  <c r="AD99" i="8" s="1"/>
  <c r="AE99" i="8" s="1"/>
  <c r="AF99" i="8" s="1"/>
  <c r="AG99" i="8" s="1"/>
  <c r="AH99" i="8" s="1"/>
  <c r="AI99" i="8" s="1"/>
  <c r="AJ99" i="8" s="1"/>
  <c r="AK99" i="8" s="1"/>
  <c r="Z28" i="8"/>
  <c r="AA28" i="8" s="1"/>
  <c r="Z82" i="8"/>
  <c r="AA82" i="8" s="1"/>
  <c r="AB82" i="8" s="1"/>
  <c r="AC82" i="8" s="1"/>
  <c r="AD82" i="8" s="1"/>
  <c r="AE82" i="8" s="1"/>
  <c r="AF82" i="8" s="1"/>
  <c r="AG82" i="8" s="1"/>
  <c r="AH82" i="8" s="1"/>
  <c r="AI82" i="8" s="1"/>
  <c r="AJ82" i="8" s="1"/>
  <c r="AK82" i="8" s="1"/>
  <c r="Z39" i="8"/>
  <c r="AA39" i="8" s="1"/>
  <c r="AB39" i="8" s="1"/>
  <c r="AC39" i="8" s="1"/>
  <c r="AD39" i="8" s="1"/>
  <c r="Z49" i="8"/>
  <c r="AA49" i="8" s="1"/>
  <c r="AB49" i="8" s="1"/>
  <c r="AC49" i="8" s="1"/>
  <c r="AD49" i="8" s="1"/>
  <c r="AE49" i="8" s="1"/>
  <c r="AF49" i="8" s="1"/>
  <c r="AG49" i="8" s="1"/>
  <c r="AH49" i="8" s="1"/>
  <c r="AI49" i="8" s="1"/>
  <c r="Z150" i="8"/>
  <c r="AA150" i="8" s="1"/>
  <c r="AB150" i="8" s="1"/>
  <c r="AC150" i="8" s="1"/>
  <c r="AD150" i="8" s="1"/>
  <c r="AE150" i="8" s="1"/>
  <c r="AF150" i="8" s="1"/>
  <c r="AG150" i="8" s="1"/>
  <c r="AH150" i="8" s="1"/>
  <c r="AI150" i="8" s="1"/>
  <c r="AJ150" i="8" s="1"/>
  <c r="AK150" i="8" s="1"/>
  <c r="Z144" i="8"/>
  <c r="AA144" i="8" s="1"/>
  <c r="AB144" i="8" s="1"/>
  <c r="AC144" i="8" s="1"/>
  <c r="AD144" i="8" s="1"/>
  <c r="AE144" i="8" s="1"/>
  <c r="AF144" i="8" s="1"/>
  <c r="AG144" i="8" s="1"/>
  <c r="AH144" i="8" s="1"/>
  <c r="AI144" i="8" s="1"/>
  <c r="AJ144" i="8" s="1"/>
  <c r="AK144" i="8" s="1"/>
  <c r="Z117" i="8"/>
  <c r="AA117" i="8" s="1"/>
  <c r="AB117" i="8" s="1"/>
  <c r="AC117" i="8" s="1"/>
  <c r="AD117" i="8" s="1"/>
  <c r="AE117" i="8" s="1"/>
  <c r="AF117" i="8" s="1"/>
  <c r="AG117" i="8" s="1"/>
  <c r="AH117" i="8" s="1"/>
  <c r="AI117" i="8" s="1"/>
  <c r="AJ117" i="8" s="1"/>
  <c r="AK117" i="8" s="1"/>
  <c r="Z69" i="8"/>
  <c r="AA69" i="8" s="1"/>
  <c r="AB69" i="8" s="1"/>
  <c r="AC69" i="8" s="1"/>
  <c r="AD69" i="8" s="1"/>
  <c r="AE69" i="8" s="1"/>
  <c r="AF69" i="8" s="1"/>
  <c r="AG69" i="8" s="1"/>
  <c r="AH69" i="8" s="1"/>
  <c r="AI69" i="8" s="1"/>
  <c r="AJ69" i="8" s="1"/>
  <c r="AK69" i="8" s="1"/>
  <c r="Z115" i="8"/>
  <c r="AA115" i="8" s="1"/>
  <c r="AB115" i="8" s="1"/>
  <c r="AC115" i="8" s="1"/>
  <c r="AD115" i="8" s="1"/>
  <c r="AE115" i="8" s="1"/>
  <c r="AF115" i="8" s="1"/>
  <c r="AG115" i="8" s="1"/>
  <c r="AH115" i="8" s="1"/>
  <c r="AI115" i="8" s="1"/>
  <c r="AJ115" i="8" s="1"/>
  <c r="AK115" i="8" s="1"/>
  <c r="Z40" i="8"/>
  <c r="AA40" i="8" s="1"/>
  <c r="AB40" i="8" s="1"/>
  <c r="AC40" i="8" s="1"/>
  <c r="AD40" i="8" s="1"/>
  <c r="Z91" i="8"/>
  <c r="AA91" i="8" s="1"/>
  <c r="AB91" i="8" s="1"/>
  <c r="AC91" i="8" s="1"/>
  <c r="AD91" i="8" s="1"/>
  <c r="AE91" i="8" s="1"/>
  <c r="AF91" i="8" s="1"/>
  <c r="AG91" i="8" s="1"/>
  <c r="AH91" i="8" s="1"/>
  <c r="AI91" i="8" s="1"/>
  <c r="AJ91" i="8" s="1"/>
  <c r="AK91" i="8" s="1"/>
  <c r="Z17" i="8"/>
  <c r="Z61" i="8"/>
  <c r="AA61" i="8" s="1"/>
  <c r="AB61" i="8" s="1"/>
  <c r="AC61" i="8" s="1"/>
  <c r="AD61" i="8" s="1"/>
  <c r="AE61" i="8" s="1"/>
  <c r="AF61" i="8" s="1"/>
  <c r="AG61" i="8" s="1"/>
  <c r="AH61" i="8" s="1"/>
  <c r="AI61" i="8" s="1"/>
  <c r="AJ61" i="8" s="1"/>
  <c r="AK61" i="8" s="1"/>
  <c r="Z89" i="8"/>
  <c r="AA89" i="8" s="1"/>
  <c r="AB89" i="8" s="1"/>
  <c r="AC89" i="8" s="1"/>
  <c r="AD89" i="8" s="1"/>
  <c r="AE89" i="8" s="1"/>
  <c r="AF89" i="8" s="1"/>
  <c r="AG89" i="8" s="1"/>
  <c r="AH89" i="8" s="1"/>
  <c r="AI89" i="8" s="1"/>
  <c r="AJ89" i="8" s="1"/>
  <c r="AK89" i="8" s="1"/>
  <c r="Z31" i="8"/>
  <c r="AA31" i="8" s="1"/>
  <c r="AB31" i="8" s="1"/>
  <c r="AK6" i="8"/>
  <c r="FC6" i="8" s="1"/>
  <c r="AL43" i="8"/>
  <c r="AL38" i="8"/>
  <c r="AK8" i="8"/>
  <c r="FC8" i="8" s="1"/>
  <c r="AL25" i="8"/>
  <c r="AL33" i="8"/>
  <c r="AL19" i="8"/>
  <c r="AK9" i="8"/>
  <c r="FC9" i="8" s="1"/>
  <c r="Z14" i="8"/>
  <c r="Z51" i="8"/>
  <c r="AA51" i="8" s="1"/>
  <c r="AB51" i="8" s="1"/>
  <c r="AC51" i="8" s="1"/>
  <c r="AD51" i="8" s="1"/>
  <c r="AE51" i="8" s="1"/>
  <c r="AF51" i="8" s="1"/>
  <c r="AG51" i="8" s="1"/>
  <c r="AH51" i="8" s="1"/>
  <c r="AI51" i="8" s="1"/>
  <c r="AJ51" i="8" s="1"/>
  <c r="Z90" i="8"/>
  <c r="AA90" i="8" s="1"/>
  <c r="AB90" i="8" s="1"/>
  <c r="AC90" i="8" s="1"/>
  <c r="AD90" i="8" s="1"/>
  <c r="AE90" i="8" s="1"/>
  <c r="AF90" i="8" s="1"/>
  <c r="AG90" i="8" s="1"/>
  <c r="AH90" i="8" s="1"/>
  <c r="AI90" i="8" s="1"/>
  <c r="AJ90" i="8" s="1"/>
  <c r="AK90" i="8" s="1"/>
  <c r="Z52" i="8"/>
  <c r="AA52" i="8" s="1"/>
  <c r="AB52" i="8" s="1"/>
  <c r="AC52" i="8" s="1"/>
  <c r="AD52" i="8" s="1"/>
  <c r="AE52" i="8" s="1"/>
  <c r="AF52" i="8" s="1"/>
  <c r="AG52" i="8" s="1"/>
  <c r="AH52" i="8" s="1"/>
  <c r="AI52" i="8" s="1"/>
  <c r="AJ52" i="8" s="1"/>
  <c r="Z102" i="8"/>
  <c r="AA102" i="8" s="1"/>
  <c r="AB102" i="8" s="1"/>
  <c r="AC102" i="8" s="1"/>
  <c r="AD102" i="8" s="1"/>
  <c r="AE102" i="8" s="1"/>
  <c r="AF102" i="8" s="1"/>
  <c r="AG102" i="8" s="1"/>
  <c r="AH102" i="8" s="1"/>
  <c r="AI102" i="8" s="1"/>
  <c r="AJ102" i="8" s="1"/>
  <c r="AK102" i="8" s="1"/>
  <c r="AL37" i="8"/>
  <c r="AL16" i="8"/>
  <c r="AL22" i="8"/>
  <c r="Z71" i="8"/>
  <c r="AA71" i="8" s="1"/>
  <c r="AB71" i="8" s="1"/>
  <c r="AC71" i="8" s="1"/>
  <c r="AD71" i="8" s="1"/>
  <c r="AE71" i="8" s="1"/>
  <c r="AF71" i="8" s="1"/>
  <c r="AG71" i="8" s="1"/>
  <c r="AH71" i="8" s="1"/>
  <c r="AI71" i="8" s="1"/>
  <c r="AJ71" i="8" s="1"/>
  <c r="AK71" i="8" s="1"/>
  <c r="Z56" i="8"/>
  <c r="AA56" i="8" s="1"/>
  <c r="AB56" i="8" s="1"/>
  <c r="AC56" i="8" s="1"/>
  <c r="AD56" i="8" s="1"/>
  <c r="AE56" i="8" s="1"/>
  <c r="AF56" i="8" s="1"/>
  <c r="AG56" i="8" s="1"/>
  <c r="AH56" i="8" s="1"/>
  <c r="AI56" i="8" s="1"/>
  <c r="AJ56" i="8" s="1"/>
  <c r="AK56" i="8" s="1"/>
  <c r="Z98" i="8"/>
  <c r="AA98" i="8" s="1"/>
  <c r="AB98" i="8" s="1"/>
  <c r="AC98" i="8" s="1"/>
  <c r="AD98" i="8" s="1"/>
  <c r="AE98" i="8" s="1"/>
  <c r="AF98" i="8" s="1"/>
  <c r="AG98" i="8" s="1"/>
  <c r="AH98" i="8" s="1"/>
  <c r="AI98" i="8" s="1"/>
  <c r="AJ98" i="8" s="1"/>
  <c r="AK98" i="8" s="1"/>
  <c r="Z120" i="8"/>
  <c r="AA120" i="8" s="1"/>
  <c r="AB120" i="8" s="1"/>
  <c r="AC120" i="8" s="1"/>
  <c r="AD120" i="8" s="1"/>
  <c r="AE120" i="8" s="1"/>
  <c r="AF120" i="8" s="1"/>
  <c r="AG120" i="8" s="1"/>
  <c r="AH120" i="8" s="1"/>
  <c r="AI120" i="8" s="1"/>
  <c r="AJ120" i="8" s="1"/>
  <c r="AK120" i="8" s="1"/>
  <c r="Z152" i="8"/>
  <c r="AA152" i="8" s="1"/>
  <c r="AB152" i="8" s="1"/>
  <c r="AC152" i="8" s="1"/>
  <c r="AD152" i="8" s="1"/>
  <c r="AE152" i="8" s="1"/>
  <c r="AF152" i="8" s="1"/>
  <c r="AG152" i="8" s="1"/>
  <c r="AH152" i="8" s="1"/>
  <c r="AI152" i="8" s="1"/>
  <c r="AJ152" i="8" s="1"/>
  <c r="AK152" i="8" s="1"/>
  <c r="Z33" i="8"/>
  <c r="AA33" i="8" s="1"/>
  <c r="AB33" i="8" s="1"/>
  <c r="AC33" i="8" s="1"/>
  <c r="Z67" i="8"/>
  <c r="AA67" i="8" s="1"/>
  <c r="AB67" i="8" s="1"/>
  <c r="AC67" i="8" s="1"/>
  <c r="AD67" i="8" s="1"/>
  <c r="AE67" i="8" s="1"/>
  <c r="AF67" i="8" s="1"/>
  <c r="AG67" i="8" s="1"/>
  <c r="AH67" i="8" s="1"/>
  <c r="AI67" i="8" s="1"/>
  <c r="AJ67" i="8" s="1"/>
  <c r="AK67" i="8" s="1"/>
  <c r="Z72" i="8"/>
  <c r="AA72" i="8" s="1"/>
  <c r="AB72" i="8" s="1"/>
  <c r="AC72" i="8" s="1"/>
  <c r="AD72" i="8" s="1"/>
  <c r="AE72" i="8" s="1"/>
  <c r="AF72" i="8" s="1"/>
  <c r="AG72" i="8" s="1"/>
  <c r="AH72" i="8" s="1"/>
  <c r="AI72" i="8" s="1"/>
  <c r="AJ72" i="8" s="1"/>
  <c r="AK72" i="8" s="1"/>
  <c r="Z153" i="8"/>
  <c r="AA153" i="8" s="1"/>
  <c r="AB153" i="8" s="1"/>
  <c r="AC153" i="8" s="1"/>
  <c r="AD153" i="8" s="1"/>
  <c r="AE153" i="8" s="1"/>
  <c r="AF153" i="8" s="1"/>
  <c r="AG153" i="8" s="1"/>
  <c r="AH153" i="8" s="1"/>
  <c r="AI153" i="8" s="1"/>
  <c r="AJ153" i="8" s="1"/>
  <c r="AK153" i="8" s="1"/>
  <c r="Z140" i="8"/>
  <c r="AA140" i="8" s="1"/>
  <c r="AB140" i="8" s="1"/>
  <c r="AC140" i="8" s="1"/>
  <c r="AD140" i="8" s="1"/>
  <c r="AE140" i="8" s="1"/>
  <c r="AF140" i="8" s="1"/>
  <c r="AG140" i="8" s="1"/>
  <c r="AH140" i="8" s="1"/>
  <c r="AI140" i="8" s="1"/>
  <c r="AJ140" i="8" s="1"/>
  <c r="AK140" i="8" s="1"/>
  <c r="Z143" i="8"/>
  <c r="AA143" i="8" s="1"/>
  <c r="AB143" i="8" s="1"/>
  <c r="AC143" i="8" s="1"/>
  <c r="AD143" i="8" s="1"/>
  <c r="AE143" i="8" s="1"/>
  <c r="AF143" i="8" s="1"/>
  <c r="AG143" i="8" s="1"/>
  <c r="AH143" i="8" s="1"/>
  <c r="AI143" i="8" s="1"/>
  <c r="AJ143" i="8" s="1"/>
  <c r="AK143" i="8" s="1"/>
  <c r="Z74" i="8"/>
  <c r="AA74" i="8" s="1"/>
  <c r="AB74" i="8" s="1"/>
  <c r="AC74" i="8" s="1"/>
  <c r="AD74" i="8" s="1"/>
  <c r="AE74" i="8" s="1"/>
  <c r="AF74" i="8" s="1"/>
  <c r="AG74" i="8" s="1"/>
  <c r="AH74" i="8" s="1"/>
  <c r="AI74" i="8" s="1"/>
  <c r="AJ74" i="8" s="1"/>
  <c r="AK74" i="8" s="1"/>
  <c r="Z70" i="8"/>
  <c r="AA70" i="8" s="1"/>
  <c r="AB70" i="8" s="1"/>
  <c r="AC70" i="8" s="1"/>
  <c r="AD70" i="8" s="1"/>
  <c r="AE70" i="8" s="1"/>
  <c r="AF70" i="8" s="1"/>
  <c r="AG70" i="8" s="1"/>
  <c r="AH70" i="8" s="1"/>
  <c r="AI70" i="8" s="1"/>
  <c r="AJ70" i="8" s="1"/>
  <c r="AK70" i="8" s="1"/>
  <c r="Z129" i="8"/>
  <c r="AA129" i="8" s="1"/>
  <c r="AB129" i="8" s="1"/>
  <c r="AC129" i="8" s="1"/>
  <c r="AD129" i="8" s="1"/>
  <c r="AE129" i="8" s="1"/>
  <c r="AF129" i="8" s="1"/>
  <c r="AG129" i="8" s="1"/>
  <c r="AH129" i="8" s="1"/>
  <c r="AI129" i="8" s="1"/>
  <c r="AJ129" i="8" s="1"/>
  <c r="AK129" i="8" s="1"/>
  <c r="Z148" i="8"/>
  <c r="AA148" i="8" s="1"/>
  <c r="AB148" i="8" s="1"/>
  <c r="AC148" i="8" s="1"/>
  <c r="AD148" i="8" s="1"/>
  <c r="AE148" i="8" s="1"/>
  <c r="AF148" i="8" s="1"/>
  <c r="AG148" i="8" s="1"/>
  <c r="AH148" i="8" s="1"/>
  <c r="AI148" i="8" s="1"/>
  <c r="AJ148" i="8" s="1"/>
  <c r="AK148" i="8" s="1"/>
  <c r="AL18" i="8"/>
  <c r="AL21" i="8"/>
  <c r="AL32" i="8"/>
  <c r="AL29" i="8"/>
  <c r="Z34" i="8"/>
  <c r="AA34" i="8" s="1"/>
  <c r="AB34" i="8" s="1"/>
  <c r="AC34" i="8" s="1"/>
  <c r="Z59" i="8"/>
  <c r="AA59" i="8" s="1"/>
  <c r="AB59" i="8" s="1"/>
  <c r="AC59" i="8" s="1"/>
  <c r="AD59" i="8" s="1"/>
  <c r="AE59" i="8" s="1"/>
  <c r="AF59" i="8" s="1"/>
  <c r="AG59" i="8" s="1"/>
  <c r="AH59" i="8" s="1"/>
  <c r="AI59" i="8" s="1"/>
  <c r="AJ59" i="8" s="1"/>
  <c r="AK59" i="8" s="1"/>
  <c r="Z63" i="8"/>
  <c r="AA63" i="8" s="1"/>
  <c r="AB63" i="8" s="1"/>
  <c r="AC63" i="8" s="1"/>
  <c r="AD63" i="8" s="1"/>
  <c r="AE63" i="8" s="1"/>
  <c r="AF63" i="8" s="1"/>
  <c r="AG63" i="8" s="1"/>
  <c r="AH63" i="8" s="1"/>
  <c r="AI63" i="8" s="1"/>
  <c r="AJ63" i="8" s="1"/>
  <c r="AK63" i="8" s="1"/>
  <c r="Z93" i="8"/>
  <c r="AA93" i="8" s="1"/>
  <c r="AB93" i="8" s="1"/>
  <c r="AC93" i="8" s="1"/>
  <c r="AD93" i="8" s="1"/>
  <c r="AE93" i="8" s="1"/>
  <c r="AF93" i="8" s="1"/>
  <c r="AG93" i="8" s="1"/>
  <c r="AH93" i="8" s="1"/>
  <c r="AI93" i="8" s="1"/>
  <c r="AJ93" i="8" s="1"/>
  <c r="AK93" i="8" s="1"/>
  <c r="Z27" i="8"/>
  <c r="AA27" i="8" s="1"/>
  <c r="Z94" i="8"/>
  <c r="AA94" i="8" s="1"/>
  <c r="AB94" i="8" s="1"/>
  <c r="AC94" i="8" s="1"/>
  <c r="AD94" i="8" s="1"/>
  <c r="AE94" i="8" s="1"/>
  <c r="AF94" i="8" s="1"/>
  <c r="AG94" i="8" s="1"/>
  <c r="AH94" i="8" s="1"/>
  <c r="AI94" i="8" s="1"/>
  <c r="AJ94" i="8" s="1"/>
  <c r="AK94" i="8" s="1"/>
  <c r="Z131" i="8"/>
  <c r="AA131" i="8" s="1"/>
  <c r="AB131" i="8" s="1"/>
  <c r="AC131" i="8" s="1"/>
  <c r="AD131" i="8" s="1"/>
  <c r="AE131" i="8" s="1"/>
  <c r="AF131" i="8" s="1"/>
  <c r="AG131" i="8" s="1"/>
  <c r="AH131" i="8" s="1"/>
  <c r="AI131" i="8" s="1"/>
  <c r="AJ131" i="8" s="1"/>
  <c r="AK131" i="8" s="1"/>
  <c r="Z75" i="8"/>
  <c r="AA75" i="8" s="1"/>
  <c r="AB75" i="8" s="1"/>
  <c r="AC75" i="8" s="1"/>
  <c r="AD75" i="8" s="1"/>
  <c r="AE75" i="8" s="1"/>
  <c r="AF75" i="8" s="1"/>
  <c r="AG75" i="8" s="1"/>
  <c r="AH75" i="8" s="1"/>
  <c r="AI75" i="8" s="1"/>
  <c r="AJ75" i="8" s="1"/>
  <c r="AK75" i="8" s="1"/>
  <c r="BS5" i="8"/>
  <c r="BG65" i="8"/>
  <c r="FY65" i="8" s="1"/>
  <c r="BG64" i="8"/>
  <c r="FY64" i="8" s="1"/>
  <c r="BG63" i="8"/>
  <c r="FY63" i="8" s="1"/>
  <c r="Z114" i="8"/>
  <c r="AA114" i="8" s="1"/>
  <c r="AB114" i="8" s="1"/>
  <c r="AC114" i="8" s="1"/>
  <c r="AD114" i="8" s="1"/>
  <c r="AE114" i="8" s="1"/>
  <c r="AF114" i="8" s="1"/>
  <c r="AG114" i="8" s="1"/>
  <c r="AH114" i="8" s="1"/>
  <c r="AI114" i="8" s="1"/>
  <c r="AJ114" i="8" s="1"/>
  <c r="AK114" i="8" s="1"/>
  <c r="Z119" i="8"/>
  <c r="AA119" i="8" s="1"/>
  <c r="AB119" i="8" s="1"/>
  <c r="AC119" i="8" s="1"/>
  <c r="AD119" i="8" s="1"/>
  <c r="AE119" i="8" s="1"/>
  <c r="AF119" i="8" s="1"/>
  <c r="AG119" i="8" s="1"/>
  <c r="AH119" i="8" s="1"/>
  <c r="AI119" i="8" s="1"/>
  <c r="AJ119" i="8" s="1"/>
  <c r="AK119" i="8" s="1"/>
  <c r="Z134" i="8"/>
  <c r="AA134" i="8" s="1"/>
  <c r="AB134" i="8" s="1"/>
  <c r="AC134" i="8" s="1"/>
  <c r="AD134" i="8" s="1"/>
  <c r="AE134" i="8" s="1"/>
  <c r="AF134" i="8" s="1"/>
  <c r="AG134" i="8" s="1"/>
  <c r="AH134" i="8" s="1"/>
  <c r="AI134" i="8" s="1"/>
  <c r="AJ134" i="8" s="1"/>
  <c r="AK134" i="8" s="1"/>
  <c r="Z73" i="8"/>
  <c r="AA73" i="8" s="1"/>
  <c r="AB73" i="8" s="1"/>
  <c r="AC73" i="8" s="1"/>
  <c r="AD73" i="8" s="1"/>
  <c r="AE73" i="8" s="1"/>
  <c r="AF73" i="8" s="1"/>
  <c r="AG73" i="8" s="1"/>
  <c r="AH73" i="8" s="1"/>
  <c r="AI73" i="8" s="1"/>
  <c r="AJ73" i="8" s="1"/>
  <c r="AK73" i="8" s="1"/>
  <c r="Z24" i="8"/>
  <c r="AA24" i="8" s="1"/>
  <c r="Z23" i="8"/>
  <c r="AA23" i="8" s="1"/>
  <c r="Z50" i="8"/>
  <c r="AA50" i="8" s="1"/>
  <c r="AB50" i="8" s="1"/>
  <c r="AC50" i="8" s="1"/>
  <c r="AD50" i="8" s="1"/>
  <c r="AE50" i="8" s="1"/>
  <c r="AF50" i="8" s="1"/>
  <c r="AG50" i="8" s="1"/>
  <c r="AH50" i="8" s="1"/>
  <c r="AI50" i="8" s="1"/>
  <c r="AJ50" i="8" s="1"/>
  <c r="Z123" i="8"/>
  <c r="AA123" i="8" s="1"/>
  <c r="AB123" i="8" s="1"/>
  <c r="AC123" i="8" s="1"/>
  <c r="AD123" i="8" s="1"/>
  <c r="AE123" i="8" s="1"/>
  <c r="AF123" i="8" s="1"/>
  <c r="AG123" i="8" s="1"/>
  <c r="AH123" i="8" s="1"/>
  <c r="AI123" i="8" s="1"/>
  <c r="AJ123" i="8" s="1"/>
  <c r="AK123" i="8" s="1"/>
  <c r="Z113" i="8"/>
  <c r="AA113" i="8" s="1"/>
  <c r="AB113" i="8" s="1"/>
  <c r="AC113" i="8" s="1"/>
  <c r="AD113" i="8" s="1"/>
  <c r="AE113" i="8" s="1"/>
  <c r="AF113" i="8" s="1"/>
  <c r="AG113" i="8" s="1"/>
  <c r="AH113" i="8" s="1"/>
  <c r="AI113" i="8" s="1"/>
  <c r="AJ113" i="8" s="1"/>
  <c r="AK113" i="8" s="1"/>
  <c r="Z149" i="8"/>
  <c r="AA149" i="8" s="1"/>
  <c r="AB149" i="8" s="1"/>
  <c r="AC149" i="8" s="1"/>
  <c r="AD149" i="8" s="1"/>
  <c r="AE149" i="8" s="1"/>
  <c r="AF149" i="8" s="1"/>
  <c r="AG149" i="8" s="1"/>
  <c r="AH149" i="8" s="1"/>
  <c r="AI149" i="8" s="1"/>
  <c r="AJ149" i="8" s="1"/>
  <c r="AK149" i="8" s="1"/>
  <c r="Z128" i="8"/>
  <c r="AA128" i="8" s="1"/>
  <c r="AB128" i="8" s="1"/>
  <c r="AC128" i="8" s="1"/>
  <c r="AD128" i="8" s="1"/>
  <c r="AE128" i="8" s="1"/>
  <c r="AF128" i="8" s="1"/>
  <c r="AG128" i="8" s="1"/>
  <c r="AH128" i="8" s="1"/>
  <c r="AI128" i="8" s="1"/>
  <c r="AJ128" i="8" s="1"/>
  <c r="AK128" i="8" s="1"/>
  <c r="Z60" i="8"/>
  <c r="AA60" i="8" s="1"/>
  <c r="AB60" i="8" s="1"/>
  <c r="AC60" i="8" s="1"/>
  <c r="AD60" i="8" s="1"/>
  <c r="AE60" i="8" s="1"/>
  <c r="AF60" i="8" s="1"/>
  <c r="AG60" i="8" s="1"/>
  <c r="AH60" i="8" s="1"/>
  <c r="AI60" i="8" s="1"/>
  <c r="AJ60" i="8" s="1"/>
  <c r="AK60" i="8" s="1"/>
  <c r="Z92" i="8"/>
  <c r="AA92" i="8" s="1"/>
  <c r="AB92" i="8" s="1"/>
  <c r="AC92" i="8" s="1"/>
  <c r="AD92" i="8" s="1"/>
  <c r="AE92" i="8" s="1"/>
  <c r="AF92" i="8" s="1"/>
  <c r="AG92" i="8" s="1"/>
  <c r="AH92" i="8" s="1"/>
  <c r="AI92" i="8" s="1"/>
  <c r="AJ92" i="8" s="1"/>
  <c r="AK92" i="8" s="1"/>
  <c r="Z116" i="8"/>
  <c r="AA116" i="8" s="1"/>
  <c r="AB116" i="8" s="1"/>
  <c r="AC116" i="8" s="1"/>
  <c r="AD116" i="8" s="1"/>
  <c r="AE116" i="8" s="1"/>
  <c r="AF116" i="8" s="1"/>
  <c r="AG116" i="8" s="1"/>
  <c r="AH116" i="8" s="1"/>
  <c r="AI116" i="8" s="1"/>
  <c r="AJ116" i="8" s="1"/>
  <c r="AK116" i="8" s="1"/>
  <c r="Z97" i="8"/>
  <c r="AA97" i="8" s="1"/>
  <c r="AB97" i="8" s="1"/>
  <c r="AC97" i="8" s="1"/>
  <c r="AD97" i="8" s="1"/>
  <c r="AE97" i="8" s="1"/>
  <c r="AF97" i="8" s="1"/>
  <c r="AG97" i="8" s="1"/>
  <c r="AH97" i="8" s="1"/>
  <c r="AI97" i="8" s="1"/>
  <c r="AJ97" i="8" s="1"/>
  <c r="AK97" i="8" s="1"/>
  <c r="Z154" i="8"/>
  <c r="AA154" i="8" s="1"/>
  <c r="AB154" i="8" s="1"/>
  <c r="AC154" i="8" s="1"/>
  <c r="AD154" i="8" s="1"/>
  <c r="AE154" i="8" s="1"/>
  <c r="AF154" i="8" s="1"/>
  <c r="AG154" i="8" s="1"/>
  <c r="AH154" i="8" s="1"/>
  <c r="AI154" i="8" s="1"/>
  <c r="AJ154" i="8" s="1"/>
  <c r="AK154" i="8" s="1"/>
  <c r="Z138" i="8"/>
  <c r="AA138" i="8" s="1"/>
  <c r="AB138" i="8" s="1"/>
  <c r="AC138" i="8" s="1"/>
  <c r="AD138" i="8" s="1"/>
  <c r="AE138" i="8" s="1"/>
  <c r="AF138" i="8" s="1"/>
  <c r="AG138" i="8" s="1"/>
  <c r="AH138" i="8" s="1"/>
  <c r="AI138" i="8" s="1"/>
  <c r="AJ138" i="8" s="1"/>
  <c r="AK138" i="8" s="1"/>
  <c r="Z87" i="8"/>
  <c r="AA87" i="8" s="1"/>
  <c r="AB87" i="8" s="1"/>
  <c r="AC87" i="8" s="1"/>
  <c r="AD87" i="8" s="1"/>
  <c r="AE87" i="8" s="1"/>
  <c r="AF87" i="8" s="1"/>
  <c r="AG87" i="8" s="1"/>
  <c r="AH87" i="8" s="1"/>
  <c r="AI87" i="8" s="1"/>
  <c r="AJ87" i="8" s="1"/>
  <c r="AK87" i="8" s="1"/>
  <c r="AL30" i="8"/>
  <c r="AL46" i="8"/>
  <c r="Z111" i="8"/>
  <c r="AA111" i="8" s="1"/>
  <c r="AB111" i="8" s="1"/>
  <c r="AC111" i="8" s="1"/>
  <c r="AD111" i="8" s="1"/>
  <c r="AE111" i="8" s="1"/>
  <c r="AF111" i="8" s="1"/>
  <c r="AG111" i="8" s="1"/>
  <c r="AH111" i="8" s="1"/>
  <c r="AI111" i="8" s="1"/>
  <c r="AJ111" i="8" s="1"/>
  <c r="AK111" i="8" s="1"/>
  <c r="Z121" i="8"/>
  <c r="AA121" i="8" s="1"/>
  <c r="AB121" i="8" s="1"/>
  <c r="AC121" i="8" s="1"/>
  <c r="AD121" i="8" s="1"/>
  <c r="AE121" i="8" s="1"/>
  <c r="AF121" i="8" s="1"/>
  <c r="AG121" i="8" s="1"/>
  <c r="AH121" i="8" s="1"/>
  <c r="AI121" i="8" s="1"/>
  <c r="AJ121" i="8" s="1"/>
  <c r="AK121" i="8" s="1"/>
  <c r="Z80" i="8"/>
  <c r="AA80" i="8" s="1"/>
  <c r="AB80" i="8" s="1"/>
  <c r="AC80" i="8" s="1"/>
  <c r="AD80" i="8" s="1"/>
  <c r="AE80" i="8" s="1"/>
  <c r="AF80" i="8" s="1"/>
  <c r="AG80" i="8" s="1"/>
  <c r="AH80" i="8" s="1"/>
  <c r="AI80" i="8" s="1"/>
  <c r="AJ80" i="8" s="1"/>
  <c r="AK80" i="8" s="1"/>
  <c r="Z104" i="8"/>
  <c r="AA104" i="8" s="1"/>
  <c r="AB104" i="8" s="1"/>
  <c r="AC104" i="8" s="1"/>
  <c r="AD104" i="8" s="1"/>
  <c r="AE104" i="8" s="1"/>
  <c r="AF104" i="8" s="1"/>
  <c r="AG104" i="8" s="1"/>
  <c r="AH104" i="8" s="1"/>
  <c r="AI104" i="8" s="1"/>
  <c r="AJ104" i="8" s="1"/>
  <c r="AK104" i="8" s="1"/>
  <c r="Z68" i="8"/>
  <c r="AA68" i="8" s="1"/>
  <c r="AB68" i="8" s="1"/>
  <c r="AC68" i="8" s="1"/>
  <c r="AD68" i="8" s="1"/>
  <c r="AE68" i="8" s="1"/>
  <c r="AF68" i="8" s="1"/>
  <c r="AG68" i="8" s="1"/>
  <c r="AH68" i="8" s="1"/>
  <c r="AI68" i="8" s="1"/>
  <c r="AJ68" i="8" s="1"/>
  <c r="AK68" i="8" s="1"/>
  <c r="Z107" i="8"/>
  <c r="AA107" i="8" s="1"/>
  <c r="AB107" i="8" s="1"/>
  <c r="AC107" i="8" s="1"/>
  <c r="AD107" i="8" s="1"/>
  <c r="AE107" i="8" s="1"/>
  <c r="AF107" i="8" s="1"/>
  <c r="AG107" i="8" s="1"/>
  <c r="AH107" i="8" s="1"/>
  <c r="AI107" i="8" s="1"/>
  <c r="AJ107" i="8" s="1"/>
  <c r="AK107" i="8" s="1"/>
  <c r="Z135" i="8"/>
  <c r="AA135" i="8" s="1"/>
  <c r="AB135" i="8" s="1"/>
  <c r="AC135" i="8" s="1"/>
  <c r="AD135" i="8" s="1"/>
  <c r="AE135" i="8" s="1"/>
  <c r="AF135" i="8" s="1"/>
  <c r="AG135" i="8" s="1"/>
  <c r="AH135" i="8" s="1"/>
  <c r="AI135" i="8" s="1"/>
  <c r="AJ135" i="8" s="1"/>
  <c r="AK135" i="8" s="1"/>
  <c r="AL35" i="8"/>
  <c r="AL47" i="8"/>
  <c r="AL34" i="8"/>
  <c r="AL26" i="8"/>
  <c r="AL12" i="8"/>
  <c r="AL45" i="8"/>
  <c r="Z78" i="8"/>
  <c r="AA78" i="8" s="1"/>
  <c r="AB78" i="8" s="1"/>
  <c r="AC78" i="8" s="1"/>
  <c r="AD78" i="8" s="1"/>
  <c r="AE78" i="8" s="1"/>
  <c r="AF78" i="8" s="1"/>
  <c r="AG78" i="8" s="1"/>
  <c r="AH78" i="8" s="1"/>
  <c r="AI78" i="8" s="1"/>
  <c r="AJ78" i="8" s="1"/>
  <c r="AK78" i="8" s="1"/>
  <c r="Z22" i="8"/>
  <c r="AA22" i="8" s="1"/>
  <c r="Z58" i="8"/>
  <c r="AA58" i="8" s="1"/>
  <c r="AB58" i="8" s="1"/>
  <c r="AC58" i="8" s="1"/>
  <c r="AD58" i="8" s="1"/>
  <c r="AE58" i="8" s="1"/>
  <c r="AF58" i="8" s="1"/>
  <c r="AG58" i="8" s="1"/>
  <c r="AH58" i="8" s="1"/>
  <c r="AI58" i="8" s="1"/>
  <c r="AJ58" i="8" s="1"/>
  <c r="AK58" i="8" s="1"/>
  <c r="Z29" i="8"/>
  <c r="AA29" i="8" s="1"/>
  <c r="Z57" i="8"/>
  <c r="AA57" i="8" s="1"/>
  <c r="AB57" i="8" s="1"/>
  <c r="AC57" i="8" s="1"/>
  <c r="AD57" i="8" s="1"/>
  <c r="AE57" i="8" s="1"/>
  <c r="AF57" i="8" s="1"/>
  <c r="AG57" i="8" s="1"/>
  <c r="AH57" i="8" s="1"/>
  <c r="AI57" i="8" s="1"/>
  <c r="AJ57" i="8" s="1"/>
  <c r="AK57" i="8" s="1"/>
  <c r="Z139" i="8"/>
  <c r="AA139" i="8" s="1"/>
  <c r="AB139" i="8" s="1"/>
  <c r="AC139" i="8" s="1"/>
  <c r="AD139" i="8" s="1"/>
  <c r="AE139" i="8" s="1"/>
  <c r="AF139" i="8" s="1"/>
  <c r="AG139" i="8" s="1"/>
  <c r="AH139" i="8" s="1"/>
  <c r="AI139" i="8" s="1"/>
  <c r="AJ139" i="8" s="1"/>
  <c r="AK139" i="8" s="1"/>
  <c r="Z145" i="8"/>
  <c r="AA145" i="8" s="1"/>
  <c r="AB145" i="8" s="1"/>
  <c r="AC145" i="8" s="1"/>
  <c r="AD145" i="8" s="1"/>
  <c r="AE145" i="8" s="1"/>
  <c r="AF145" i="8" s="1"/>
  <c r="AG145" i="8" s="1"/>
  <c r="AH145" i="8" s="1"/>
  <c r="AI145" i="8" s="1"/>
  <c r="AJ145" i="8" s="1"/>
  <c r="AK145" i="8" s="1"/>
  <c r="Z47" i="8"/>
  <c r="AA47" i="8" s="1"/>
  <c r="AB47" i="8" s="1"/>
  <c r="AC47" i="8" s="1"/>
  <c r="AD47" i="8" s="1"/>
  <c r="AE47" i="8" s="1"/>
  <c r="AF47" i="8" s="1"/>
  <c r="AG47" i="8" s="1"/>
  <c r="AH47" i="8" s="1"/>
  <c r="Z38" i="8"/>
  <c r="AA38" i="8" s="1"/>
  <c r="AB38" i="8" s="1"/>
  <c r="AC38" i="8" s="1"/>
  <c r="AD38" i="8" s="1"/>
  <c r="Z146" i="8"/>
  <c r="AA146" i="8" s="1"/>
  <c r="AB146" i="8" s="1"/>
  <c r="AC146" i="8" s="1"/>
  <c r="AD146" i="8" s="1"/>
  <c r="AE146" i="8" s="1"/>
  <c r="AF146" i="8" s="1"/>
  <c r="AG146" i="8" s="1"/>
  <c r="AH146" i="8" s="1"/>
  <c r="AI146" i="8" s="1"/>
  <c r="AJ146" i="8" s="1"/>
  <c r="AK146" i="8" s="1"/>
  <c r="Z25" i="8"/>
  <c r="AA25" i="8" s="1"/>
  <c r="Z105" i="8"/>
  <c r="AA105" i="8" s="1"/>
  <c r="AB105" i="8" s="1"/>
  <c r="AC105" i="8" s="1"/>
  <c r="AD105" i="8" s="1"/>
  <c r="AE105" i="8" s="1"/>
  <c r="AF105" i="8" s="1"/>
  <c r="AG105" i="8" s="1"/>
  <c r="AH105" i="8" s="1"/>
  <c r="AI105" i="8" s="1"/>
  <c r="AJ105" i="8" s="1"/>
  <c r="AK105" i="8" s="1"/>
  <c r="Z101" i="8"/>
  <c r="AA101" i="8" s="1"/>
  <c r="AB101" i="8" s="1"/>
  <c r="AC101" i="8" s="1"/>
  <c r="AD101" i="8" s="1"/>
  <c r="AE101" i="8" s="1"/>
  <c r="AF101" i="8" s="1"/>
  <c r="AG101" i="8" s="1"/>
  <c r="AH101" i="8" s="1"/>
  <c r="AI101" i="8" s="1"/>
  <c r="AJ101" i="8" s="1"/>
  <c r="AK101" i="8" s="1"/>
  <c r="Z125" i="8"/>
  <c r="AA125" i="8" s="1"/>
  <c r="AB125" i="8" s="1"/>
  <c r="AC125" i="8" s="1"/>
  <c r="AD125" i="8" s="1"/>
  <c r="AE125" i="8" s="1"/>
  <c r="AF125" i="8" s="1"/>
  <c r="AG125" i="8" s="1"/>
  <c r="AH125" i="8" s="1"/>
  <c r="AI125" i="8" s="1"/>
  <c r="AJ125" i="8" s="1"/>
  <c r="AK125" i="8" s="1"/>
  <c r="Z21" i="8"/>
  <c r="AA21" i="8" s="1"/>
  <c r="Z44" i="8"/>
  <c r="AA44" i="8" s="1"/>
  <c r="AB44" i="8" s="1"/>
  <c r="AC44" i="8" s="1"/>
  <c r="AD44" i="8" s="1"/>
  <c r="AE44" i="8" s="1"/>
  <c r="AF44" i="8" s="1"/>
  <c r="Z103" i="8"/>
  <c r="AA103" i="8" s="1"/>
  <c r="AB103" i="8" s="1"/>
  <c r="AC103" i="8" s="1"/>
  <c r="AD103" i="8" s="1"/>
  <c r="AE103" i="8" s="1"/>
  <c r="AF103" i="8" s="1"/>
  <c r="AG103" i="8" s="1"/>
  <c r="AH103" i="8" s="1"/>
  <c r="AI103" i="8" s="1"/>
  <c r="AJ103" i="8" s="1"/>
  <c r="AK103" i="8" s="1"/>
  <c r="Z106" i="8"/>
  <c r="AA106" i="8" s="1"/>
  <c r="AB106" i="8" s="1"/>
  <c r="AC106" i="8" s="1"/>
  <c r="AD106" i="8" s="1"/>
  <c r="AE106" i="8" s="1"/>
  <c r="AF106" i="8" s="1"/>
  <c r="AG106" i="8" s="1"/>
  <c r="AH106" i="8" s="1"/>
  <c r="AI106" i="8" s="1"/>
  <c r="AJ106" i="8" s="1"/>
  <c r="AK106" i="8" s="1"/>
  <c r="Z55" i="8"/>
  <c r="AA55" i="8" s="1"/>
  <c r="AB55" i="8" s="1"/>
  <c r="AC55" i="8" s="1"/>
  <c r="AD55" i="8" s="1"/>
  <c r="AE55" i="8" s="1"/>
  <c r="AF55" i="8" s="1"/>
  <c r="AG55" i="8" s="1"/>
  <c r="AH55" i="8" s="1"/>
  <c r="AI55" i="8" s="1"/>
  <c r="AJ55" i="8" s="1"/>
  <c r="AK55" i="8" s="1"/>
  <c r="Z151" i="8"/>
  <c r="AA151" i="8" s="1"/>
  <c r="AB151" i="8" s="1"/>
  <c r="AC151" i="8" s="1"/>
  <c r="AD151" i="8" s="1"/>
  <c r="AE151" i="8" s="1"/>
  <c r="AF151" i="8" s="1"/>
  <c r="AG151" i="8" s="1"/>
  <c r="AH151" i="8" s="1"/>
  <c r="AI151" i="8" s="1"/>
  <c r="AJ151" i="8" s="1"/>
  <c r="AK151" i="8" s="1"/>
  <c r="Z147" i="8"/>
  <c r="AA147" i="8" s="1"/>
  <c r="AB147" i="8" s="1"/>
  <c r="AC147" i="8" s="1"/>
  <c r="AD147" i="8" s="1"/>
  <c r="AE147" i="8" s="1"/>
  <c r="AF147" i="8" s="1"/>
  <c r="AG147" i="8" s="1"/>
  <c r="AH147" i="8" s="1"/>
  <c r="AI147" i="8" s="1"/>
  <c r="AJ147" i="8" s="1"/>
  <c r="AK147" i="8" s="1"/>
  <c r="Z112" i="8"/>
  <c r="AA112" i="8" s="1"/>
  <c r="AB112" i="8" s="1"/>
  <c r="AC112" i="8" s="1"/>
  <c r="AD112" i="8" s="1"/>
  <c r="AE112" i="8" s="1"/>
  <c r="AF112" i="8" s="1"/>
  <c r="AG112" i="8" s="1"/>
  <c r="AH112" i="8" s="1"/>
  <c r="AI112" i="8" s="1"/>
  <c r="AJ112" i="8" s="1"/>
  <c r="AK112" i="8" s="1"/>
  <c r="Z96" i="8"/>
  <c r="AA96" i="8" s="1"/>
  <c r="AB96" i="8" s="1"/>
  <c r="AC96" i="8" s="1"/>
  <c r="AD96" i="8" s="1"/>
  <c r="AE96" i="8" s="1"/>
  <c r="AF96" i="8" s="1"/>
  <c r="AG96" i="8" s="1"/>
  <c r="AH96" i="8" s="1"/>
  <c r="AI96" i="8" s="1"/>
  <c r="AJ96" i="8" s="1"/>
  <c r="AK96" i="8" s="1"/>
  <c r="CO152" i="8"/>
  <c r="CD152" i="8"/>
  <c r="GV152" i="8" s="1"/>
  <c r="AL44" i="8"/>
  <c r="AL49" i="8"/>
  <c r="AL17" i="8"/>
  <c r="CD153" i="8"/>
  <c r="GV153" i="8" s="1"/>
  <c r="CO153" i="8"/>
  <c r="Z79" i="8"/>
  <c r="AA79" i="8" s="1"/>
  <c r="AB79" i="8" s="1"/>
  <c r="AC79" i="8" s="1"/>
  <c r="AD79" i="8" s="1"/>
  <c r="AE79" i="8" s="1"/>
  <c r="AF79" i="8" s="1"/>
  <c r="AG79" i="8" s="1"/>
  <c r="AH79" i="8" s="1"/>
  <c r="AI79" i="8" s="1"/>
  <c r="AJ79" i="8" s="1"/>
  <c r="AK79" i="8" s="1"/>
  <c r="Z15" i="8"/>
  <c r="Z46" i="8"/>
  <c r="AA46" i="8" s="1"/>
  <c r="AB46" i="8" s="1"/>
  <c r="AC46" i="8" s="1"/>
  <c r="AD46" i="8" s="1"/>
  <c r="AE46" i="8" s="1"/>
  <c r="AF46" i="8" s="1"/>
  <c r="Z100" i="8"/>
  <c r="AA100" i="8" s="1"/>
  <c r="AB100" i="8" s="1"/>
  <c r="AC100" i="8" s="1"/>
  <c r="AD100" i="8" s="1"/>
  <c r="AE100" i="8" s="1"/>
  <c r="AF100" i="8" s="1"/>
  <c r="AG100" i="8" s="1"/>
  <c r="AH100" i="8" s="1"/>
  <c r="AI100" i="8" s="1"/>
  <c r="AJ100" i="8" s="1"/>
  <c r="AK100" i="8" s="1"/>
  <c r="AL42" i="8"/>
  <c r="AL23" i="8"/>
  <c r="AL40" i="8"/>
  <c r="AL28" i="8"/>
  <c r="AL15" i="8"/>
  <c r="BH5" i="8"/>
  <c r="AV60" i="8"/>
  <c r="AV52" i="8"/>
  <c r="FN52" i="8" s="1"/>
  <c r="JI52" i="8" s="1"/>
  <c r="E51" i="10" s="1"/>
  <c r="E50" i="11" s="1"/>
  <c r="AV53" i="8"/>
  <c r="AV58" i="8"/>
  <c r="AV50" i="8"/>
  <c r="FN50" i="8" s="1"/>
  <c r="JI50" i="8" s="1"/>
  <c r="E49" i="10" s="1"/>
  <c r="E48" i="11" s="1"/>
  <c r="AV62" i="8"/>
  <c r="AV57" i="8"/>
  <c r="AV51" i="8"/>
  <c r="FN51" i="8" s="1"/>
  <c r="JI51" i="8" s="1"/>
  <c r="E50" i="10" s="1"/>
  <c r="E49" i="11" s="1"/>
  <c r="AV56" i="8"/>
  <c r="AV61" i="8"/>
  <c r="AV55" i="8"/>
  <c r="AV54" i="8"/>
  <c r="AV59" i="8"/>
  <c r="CO151" i="8"/>
  <c r="CD151" i="8"/>
  <c r="GV151" i="8" s="1"/>
  <c r="AK7" i="8"/>
  <c r="FC7" i="8" s="1"/>
  <c r="AL20" i="8"/>
  <c r="AL31" i="8"/>
  <c r="AL36" i="8"/>
  <c r="Z36" i="8"/>
  <c r="AA36" i="8" s="1"/>
  <c r="AB36" i="8" s="1"/>
  <c r="AC36" i="8" s="1"/>
  <c r="Z109" i="8"/>
  <c r="AA109" i="8" s="1"/>
  <c r="AB109" i="8" s="1"/>
  <c r="AC109" i="8" s="1"/>
  <c r="AD109" i="8" s="1"/>
  <c r="AE109" i="8" s="1"/>
  <c r="AF109" i="8" s="1"/>
  <c r="AG109" i="8" s="1"/>
  <c r="AH109" i="8" s="1"/>
  <c r="AI109" i="8" s="1"/>
  <c r="AJ109" i="8" s="1"/>
  <c r="AK109" i="8" s="1"/>
  <c r="Z65" i="8"/>
  <c r="AA65" i="8" s="1"/>
  <c r="AB65" i="8" s="1"/>
  <c r="AC65" i="8" s="1"/>
  <c r="AD65" i="8" s="1"/>
  <c r="AE65" i="8" s="1"/>
  <c r="AF65" i="8" s="1"/>
  <c r="AG65" i="8" s="1"/>
  <c r="AH65" i="8" s="1"/>
  <c r="AI65" i="8" s="1"/>
  <c r="AJ65" i="8" s="1"/>
  <c r="AK65" i="8" s="1"/>
  <c r="Z124" i="8"/>
  <c r="AA124" i="8" s="1"/>
  <c r="AB124" i="8" s="1"/>
  <c r="AC124" i="8" s="1"/>
  <c r="AD124" i="8" s="1"/>
  <c r="AE124" i="8" s="1"/>
  <c r="AF124" i="8" s="1"/>
  <c r="AG124" i="8" s="1"/>
  <c r="AH124" i="8" s="1"/>
  <c r="AI124" i="8" s="1"/>
  <c r="AJ124" i="8" s="1"/>
  <c r="AK124" i="8" s="1"/>
  <c r="Z76" i="8"/>
  <c r="AA76" i="8" s="1"/>
  <c r="AB76" i="8" s="1"/>
  <c r="AC76" i="8" s="1"/>
  <c r="AD76" i="8" s="1"/>
  <c r="AE76" i="8" s="1"/>
  <c r="AF76" i="8" s="1"/>
  <c r="AG76" i="8" s="1"/>
  <c r="AH76" i="8" s="1"/>
  <c r="AI76" i="8" s="1"/>
  <c r="AJ76" i="8" s="1"/>
  <c r="AK76" i="8" s="1"/>
  <c r="Z108" i="8"/>
  <c r="AA108" i="8" s="1"/>
  <c r="AB108" i="8" s="1"/>
  <c r="AC108" i="8" s="1"/>
  <c r="AD108" i="8" s="1"/>
  <c r="AE108" i="8" s="1"/>
  <c r="AF108" i="8" s="1"/>
  <c r="AG108" i="8" s="1"/>
  <c r="AH108" i="8" s="1"/>
  <c r="AI108" i="8" s="1"/>
  <c r="AJ108" i="8" s="1"/>
  <c r="AK108" i="8" s="1"/>
  <c r="Z137" i="8"/>
  <c r="AA137" i="8" s="1"/>
  <c r="AB137" i="8" s="1"/>
  <c r="AC137" i="8" s="1"/>
  <c r="AD137" i="8" s="1"/>
  <c r="AE137" i="8" s="1"/>
  <c r="AF137" i="8" s="1"/>
  <c r="AG137" i="8" s="1"/>
  <c r="AH137" i="8" s="1"/>
  <c r="AI137" i="8" s="1"/>
  <c r="AJ137" i="8" s="1"/>
  <c r="AK137" i="8" s="1"/>
  <c r="Z64" i="8"/>
  <c r="AA64" i="8" s="1"/>
  <c r="AB64" i="8" s="1"/>
  <c r="AC64" i="8" s="1"/>
  <c r="AD64" i="8" s="1"/>
  <c r="AE64" i="8" s="1"/>
  <c r="AF64" i="8" s="1"/>
  <c r="AG64" i="8" s="1"/>
  <c r="AH64" i="8" s="1"/>
  <c r="AI64" i="8" s="1"/>
  <c r="AJ64" i="8" s="1"/>
  <c r="AK64" i="8" s="1"/>
  <c r="Z66" i="8"/>
  <c r="AA66" i="8" s="1"/>
  <c r="AB66" i="8" s="1"/>
  <c r="AC66" i="8" s="1"/>
  <c r="AD66" i="8" s="1"/>
  <c r="AE66" i="8" s="1"/>
  <c r="AF66" i="8" s="1"/>
  <c r="AG66" i="8" s="1"/>
  <c r="AH66" i="8" s="1"/>
  <c r="AI66" i="8" s="1"/>
  <c r="AJ66" i="8" s="1"/>
  <c r="AK66" i="8" s="1"/>
  <c r="Z45" i="8"/>
  <c r="AA45" i="8" s="1"/>
  <c r="AB45" i="8" s="1"/>
  <c r="AC45" i="8" s="1"/>
  <c r="AD45" i="8" s="1"/>
  <c r="AE45" i="8" s="1"/>
  <c r="AF45" i="8" s="1"/>
  <c r="Z32" i="8"/>
  <c r="AA32" i="8" s="1"/>
  <c r="AB32" i="8" s="1"/>
  <c r="Z118" i="8"/>
  <c r="AA118" i="8" s="1"/>
  <c r="AB118" i="8" s="1"/>
  <c r="AC118" i="8" s="1"/>
  <c r="AD118" i="8" s="1"/>
  <c r="AE118" i="8" s="1"/>
  <c r="AF118" i="8" s="1"/>
  <c r="AG118" i="8" s="1"/>
  <c r="AH118" i="8" s="1"/>
  <c r="AI118" i="8" s="1"/>
  <c r="AJ118" i="8" s="1"/>
  <c r="AK118" i="8" s="1"/>
  <c r="AL41" i="8"/>
  <c r="AL11" i="8"/>
  <c r="AL13" i="8"/>
  <c r="AL27" i="8"/>
  <c r="AL24" i="8"/>
  <c r="Z77" i="8"/>
  <c r="AA77" i="8" s="1"/>
  <c r="AB77" i="8" s="1"/>
  <c r="AC77" i="8" s="1"/>
  <c r="AD77" i="8" s="1"/>
  <c r="AE77" i="8" s="1"/>
  <c r="AF77" i="8" s="1"/>
  <c r="AG77" i="8" s="1"/>
  <c r="AH77" i="8" s="1"/>
  <c r="AI77" i="8" s="1"/>
  <c r="AJ77" i="8" s="1"/>
  <c r="AK77" i="8" s="1"/>
  <c r="Z122" i="8"/>
  <c r="AA122" i="8" s="1"/>
  <c r="AB122" i="8" s="1"/>
  <c r="AC122" i="8" s="1"/>
  <c r="AD122" i="8" s="1"/>
  <c r="AE122" i="8" s="1"/>
  <c r="AF122" i="8" s="1"/>
  <c r="AG122" i="8" s="1"/>
  <c r="AH122" i="8" s="1"/>
  <c r="AI122" i="8" s="1"/>
  <c r="AJ122" i="8" s="1"/>
  <c r="AK122" i="8" s="1"/>
  <c r="Z141" i="8"/>
  <c r="AA141" i="8" s="1"/>
  <c r="AB141" i="8" s="1"/>
  <c r="AC141" i="8" s="1"/>
  <c r="AD141" i="8" s="1"/>
  <c r="AE141" i="8" s="1"/>
  <c r="AF141" i="8" s="1"/>
  <c r="AG141" i="8" s="1"/>
  <c r="AH141" i="8" s="1"/>
  <c r="AI141" i="8" s="1"/>
  <c r="AJ141" i="8" s="1"/>
  <c r="AK141" i="8" s="1"/>
  <c r="Z48" i="8"/>
  <c r="AA48" i="8" s="1"/>
  <c r="AB48" i="8" s="1"/>
  <c r="AC48" i="8" s="1"/>
  <c r="AD48" i="8" s="1"/>
  <c r="AE48" i="8" s="1"/>
  <c r="AF48" i="8" s="1"/>
  <c r="AG48" i="8" s="1"/>
  <c r="AH48" i="8" s="1"/>
  <c r="Z54" i="8"/>
  <c r="AA54" i="8" s="1"/>
  <c r="AB54" i="8" s="1"/>
  <c r="AC54" i="8" s="1"/>
  <c r="AD54" i="8" s="1"/>
  <c r="AE54" i="8" s="1"/>
  <c r="AF54" i="8" s="1"/>
  <c r="AG54" i="8" s="1"/>
  <c r="AH54" i="8" s="1"/>
  <c r="AI54" i="8" s="1"/>
  <c r="AJ54" i="8" s="1"/>
  <c r="AK54" i="8" s="1"/>
  <c r="CO154" i="8"/>
  <c r="CD154" i="8"/>
  <c r="GV154" i="8" s="1"/>
  <c r="Z19" i="8"/>
  <c r="AA19" i="8" s="1"/>
  <c r="Z35" i="8"/>
  <c r="AA35" i="8" s="1"/>
  <c r="AB35" i="8" s="1"/>
  <c r="AC35" i="8" s="1"/>
  <c r="Z42" i="8"/>
  <c r="AA42" i="8" s="1"/>
  <c r="AB42" i="8" s="1"/>
  <c r="AC42" i="8" s="1"/>
  <c r="AD42" i="8" s="1"/>
  <c r="Z127" i="8"/>
  <c r="AA127" i="8" s="1"/>
  <c r="AB127" i="8" s="1"/>
  <c r="AC127" i="8" s="1"/>
  <c r="AD127" i="8" s="1"/>
  <c r="AE127" i="8" s="1"/>
  <c r="AF127" i="8" s="1"/>
  <c r="AG127" i="8" s="1"/>
  <c r="AH127" i="8" s="1"/>
  <c r="AI127" i="8" s="1"/>
  <c r="AJ127" i="8" s="1"/>
  <c r="AK127" i="8" s="1"/>
  <c r="Z16" i="8"/>
  <c r="Z95" i="8"/>
  <c r="AA95" i="8" s="1"/>
  <c r="AB95" i="8" s="1"/>
  <c r="AC95" i="8" s="1"/>
  <c r="AD95" i="8" s="1"/>
  <c r="AE95" i="8" s="1"/>
  <c r="AF95" i="8" s="1"/>
  <c r="AG95" i="8" s="1"/>
  <c r="AH95" i="8" s="1"/>
  <c r="AI95" i="8" s="1"/>
  <c r="AJ95" i="8" s="1"/>
  <c r="AK95" i="8" s="1"/>
  <c r="Z130" i="8"/>
  <c r="AA130" i="8" s="1"/>
  <c r="AB130" i="8" s="1"/>
  <c r="AC130" i="8" s="1"/>
  <c r="AD130" i="8" s="1"/>
  <c r="AE130" i="8" s="1"/>
  <c r="AF130" i="8" s="1"/>
  <c r="AG130" i="8" s="1"/>
  <c r="AH130" i="8" s="1"/>
  <c r="AI130" i="8" s="1"/>
  <c r="AJ130" i="8" s="1"/>
  <c r="AK130" i="8" s="1"/>
  <c r="Z83" i="8"/>
  <c r="AA83" i="8" s="1"/>
  <c r="AB83" i="8" s="1"/>
  <c r="AC83" i="8" s="1"/>
  <c r="AD83" i="8" s="1"/>
  <c r="AE83" i="8" s="1"/>
  <c r="AF83" i="8" s="1"/>
  <c r="AG83" i="8" s="1"/>
  <c r="AH83" i="8" s="1"/>
  <c r="AI83" i="8" s="1"/>
  <c r="AJ83" i="8" s="1"/>
  <c r="AK83" i="8" s="1"/>
  <c r="Z43" i="8"/>
  <c r="AA43" i="8" s="1"/>
  <c r="AB43" i="8" s="1"/>
  <c r="AC43" i="8" s="1"/>
  <c r="AD43" i="8" s="1"/>
  <c r="AE43" i="8" s="1"/>
  <c r="AF43" i="8" s="1"/>
  <c r="Z85" i="8"/>
  <c r="AA85" i="8" s="1"/>
  <c r="AB85" i="8" s="1"/>
  <c r="AC85" i="8" s="1"/>
  <c r="AD85" i="8" s="1"/>
  <c r="AE85" i="8" s="1"/>
  <c r="AF85" i="8" s="1"/>
  <c r="AG85" i="8" s="1"/>
  <c r="AH85" i="8" s="1"/>
  <c r="AI85" i="8" s="1"/>
  <c r="AJ85" i="8" s="1"/>
  <c r="AK85" i="8" s="1"/>
  <c r="Z62" i="8"/>
  <c r="AA62" i="8" s="1"/>
  <c r="AB62" i="8" s="1"/>
  <c r="AC62" i="8" s="1"/>
  <c r="AD62" i="8" s="1"/>
  <c r="AE62" i="8" s="1"/>
  <c r="AF62" i="8" s="1"/>
  <c r="AG62" i="8" s="1"/>
  <c r="AH62" i="8" s="1"/>
  <c r="AI62" i="8" s="1"/>
  <c r="AJ62" i="8" s="1"/>
  <c r="AK62" i="8" s="1"/>
  <c r="Z18" i="8"/>
  <c r="AA18" i="8" s="1"/>
  <c r="Z41" i="8"/>
  <c r="AA41" i="8" s="1"/>
  <c r="AB41" i="8" s="1"/>
  <c r="AC41" i="8" s="1"/>
  <c r="AD41" i="8" s="1"/>
  <c r="Z53" i="8"/>
  <c r="AA53" i="8" s="1"/>
  <c r="AB53" i="8" s="1"/>
  <c r="AC53" i="8" s="1"/>
  <c r="AD53" i="8" s="1"/>
  <c r="AE53" i="8" s="1"/>
  <c r="AF53" i="8" s="1"/>
  <c r="AG53" i="8" s="1"/>
  <c r="AH53" i="8" s="1"/>
  <c r="AI53" i="8" s="1"/>
  <c r="AJ53" i="8" s="1"/>
  <c r="AK53" i="8" s="1"/>
  <c r="Z136" i="8"/>
  <c r="AA136" i="8" s="1"/>
  <c r="AB136" i="8" s="1"/>
  <c r="AC136" i="8" s="1"/>
  <c r="AD136" i="8" s="1"/>
  <c r="AE136" i="8" s="1"/>
  <c r="AF136" i="8" s="1"/>
  <c r="AG136" i="8" s="1"/>
  <c r="AH136" i="8" s="1"/>
  <c r="AI136" i="8" s="1"/>
  <c r="AJ136" i="8" s="1"/>
  <c r="AK136" i="8" s="1"/>
  <c r="Z20" i="8"/>
  <c r="AA20" i="8" s="1"/>
  <c r="Z110" i="8"/>
  <c r="AA110" i="8" s="1"/>
  <c r="AB110" i="8" s="1"/>
  <c r="AC110" i="8" s="1"/>
  <c r="AD110" i="8" s="1"/>
  <c r="AE110" i="8" s="1"/>
  <c r="AF110" i="8" s="1"/>
  <c r="AG110" i="8" s="1"/>
  <c r="AH110" i="8" s="1"/>
  <c r="AI110" i="8" s="1"/>
  <c r="AJ110" i="8" s="1"/>
  <c r="AK110" i="8" s="1"/>
  <c r="Z132" i="8"/>
  <c r="AA132" i="8" s="1"/>
  <c r="AB132" i="8" s="1"/>
  <c r="AC132" i="8" s="1"/>
  <c r="AD132" i="8" s="1"/>
  <c r="AE132" i="8" s="1"/>
  <c r="AF132" i="8" s="1"/>
  <c r="AG132" i="8" s="1"/>
  <c r="AH132" i="8" s="1"/>
  <c r="AI132" i="8" s="1"/>
  <c r="AJ132" i="8" s="1"/>
  <c r="AK132" i="8" s="1"/>
  <c r="CG97" i="6" l="1"/>
  <c r="GA97" i="6"/>
  <c r="CG81" i="6"/>
  <c r="GA81" i="6"/>
  <c r="CG135" i="6"/>
  <c r="GA135" i="6"/>
  <c r="CR153" i="6"/>
  <c r="GL153" i="6"/>
  <c r="BJ15" i="6"/>
  <c r="FD15" i="6"/>
  <c r="JA15" i="6" s="1"/>
  <c r="E14" i="2" s="1"/>
  <c r="GW79" i="6"/>
  <c r="DC79" i="6"/>
  <c r="DC114" i="6"/>
  <c r="GW114" i="6"/>
  <c r="DY123" i="6"/>
  <c r="EK123" i="6" s="1"/>
  <c r="HS123" i="6"/>
  <c r="GW69" i="6"/>
  <c r="DC69" i="6"/>
  <c r="GL139" i="6"/>
  <c r="CR139" i="6"/>
  <c r="GV95" i="6"/>
  <c r="DB95" i="6"/>
  <c r="BV22" i="6"/>
  <c r="FP22" i="6"/>
  <c r="DC124" i="6"/>
  <c r="GW124" i="6"/>
  <c r="CG102" i="6"/>
  <c r="GA102" i="6"/>
  <c r="CG103" i="6"/>
  <c r="GA103" i="6"/>
  <c r="CG66" i="6"/>
  <c r="GA66" i="6"/>
  <c r="CG137" i="6"/>
  <c r="GA137" i="6"/>
  <c r="CG79" i="6"/>
  <c r="GA79" i="6"/>
  <c r="GM147" i="6"/>
  <c r="CS147" i="6"/>
  <c r="CG107" i="6"/>
  <c r="GA107" i="6"/>
  <c r="CG91" i="6"/>
  <c r="GA91" i="6"/>
  <c r="CG122" i="6"/>
  <c r="GA122" i="6"/>
  <c r="AZ17" i="6"/>
  <c r="ET17" i="6"/>
  <c r="JA17" i="6" s="1"/>
  <c r="E16" i="2" s="1"/>
  <c r="BV56" i="6"/>
  <c r="FP56" i="6"/>
  <c r="CF96" i="6"/>
  <c r="FZ96" i="6"/>
  <c r="CF91" i="6"/>
  <c r="FZ91" i="6"/>
  <c r="GM40" i="6"/>
  <c r="CS40" i="6"/>
  <c r="DX88" i="6"/>
  <c r="EJ88" i="6" s="1"/>
  <c r="HR88" i="6"/>
  <c r="GK57" i="6"/>
  <c r="CQ57" i="6"/>
  <c r="GL111" i="6"/>
  <c r="CR111" i="6"/>
  <c r="GL113" i="6"/>
  <c r="CR113" i="6"/>
  <c r="BV25" i="6"/>
  <c r="FP25" i="6"/>
  <c r="DX106" i="6"/>
  <c r="EJ106" i="6" s="1"/>
  <c r="HR106" i="6"/>
  <c r="GM20" i="6"/>
  <c r="CS20" i="6"/>
  <c r="GM11" i="6"/>
  <c r="CS11" i="6"/>
  <c r="GM35" i="6"/>
  <c r="CS35" i="6"/>
  <c r="DY103" i="6"/>
  <c r="EK103" i="6" s="1"/>
  <c r="HS103" i="6"/>
  <c r="DY122" i="6"/>
  <c r="EK122" i="6" s="1"/>
  <c r="HS122" i="6"/>
  <c r="DX75" i="6"/>
  <c r="EJ75" i="6" s="1"/>
  <c r="HR75" i="6"/>
  <c r="BV24" i="6"/>
  <c r="FP24" i="6"/>
  <c r="GL71" i="6"/>
  <c r="CR71" i="6"/>
  <c r="GL116" i="6"/>
  <c r="CR116" i="6"/>
  <c r="DM70" i="6"/>
  <c r="HG70" i="6"/>
  <c r="DN131" i="6"/>
  <c r="HH131" i="6"/>
  <c r="GM10" i="6"/>
  <c r="CS10" i="6"/>
  <c r="GK88" i="6"/>
  <c r="CQ88" i="6"/>
  <c r="BV49" i="6"/>
  <c r="FP49" i="6"/>
  <c r="GL17" i="6"/>
  <c r="CR17" i="6"/>
  <c r="CG60" i="6"/>
  <c r="GA60" i="6"/>
  <c r="GM30" i="6"/>
  <c r="CS30" i="6"/>
  <c r="BV20" i="6"/>
  <c r="FP20" i="6"/>
  <c r="HG107" i="6"/>
  <c r="DM107" i="6"/>
  <c r="DX66" i="6"/>
  <c r="EJ66" i="6" s="1"/>
  <c r="HR66" i="6"/>
  <c r="GM14" i="6"/>
  <c r="CS14" i="6"/>
  <c r="DN152" i="6"/>
  <c r="HH152" i="6"/>
  <c r="DY119" i="6"/>
  <c r="EK119" i="6" s="1"/>
  <c r="HS119" i="6"/>
  <c r="DN122" i="6"/>
  <c r="HH122" i="6"/>
  <c r="GM23" i="6"/>
  <c r="CS23" i="6"/>
  <c r="GL76" i="6"/>
  <c r="CR76" i="6"/>
  <c r="DC8" i="6"/>
  <c r="DO8" i="6" s="1"/>
  <c r="EA8" i="6" s="1"/>
  <c r="EM8" i="6" s="1"/>
  <c r="GW8" i="6"/>
  <c r="GK91" i="6"/>
  <c r="CQ91" i="6"/>
  <c r="GL123" i="6"/>
  <c r="CR123" i="6"/>
  <c r="GL65" i="6"/>
  <c r="CR65" i="6"/>
  <c r="HS125" i="6"/>
  <c r="DY125" i="6"/>
  <c r="EK125" i="6" s="1"/>
  <c r="DY86" i="6"/>
  <c r="EK86" i="6" s="1"/>
  <c r="HS86" i="6"/>
  <c r="DM87" i="6"/>
  <c r="HG87" i="6"/>
  <c r="DN133" i="6"/>
  <c r="HH133" i="6"/>
  <c r="CG51" i="6"/>
  <c r="GA51" i="6"/>
  <c r="GL135" i="6"/>
  <c r="CR135" i="6"/>
  <c r="GL131" i="6"/>
  <c r="CR131" i="6"/>
  <c r="DY113" i="6"/>
  <c r="EK113" i="6" s="1"/>
  <c r="HS113" i="6"/>
  <c r="CG17" i="6"/>
  <c r="GA17" i="6"/>
  <c r="HR109" i="6"/>
  <c r="DX109" i="6"/>
  <c r="EJ109" i="6" s="1"/>
  <c r="DC82" i="6"/>
  <c r="GW82" i="6"/>
  <c r="DB115" i="6"/>
  <c r="GV115" i="6"/>
  <c r="DC72" i="6"/>
  <c r="GW72" i="6"/>
  <c r="HG115" i="6"/>
  <c r="DM115" i="6"/>
  <c r="CG50" i="6"/>
  <c r="GA50" i="6"/>
  <c r="DN71" i="6"/>
  <c r="HH71" i="6"/>
  <c r="GK55" i="6"/>
  <c r="CQ55" i="6"/>
  <c r="DM80" i="6"/>
  <c r="HG80" i="6"/>
  <c r="DD24" i="6"/>
  <c r="DP24" i="6" s="1"/>
  <c r="EB24" i="6" s="1"/>
  <c r="EN24" i="6" s="1"/>
  <c r="GX24" i="6"/>
  <c r="BV40" i="6"/>
  <c r="FP40" i="6"/>
  <c r="DC151" i="6"/>
  <c r="GW151" i="6"/>
  <c r="GW71" i="6"/>
  <c r="DC71" i="6"/>
  <c r="DY129" i="6"/>
  <c r="EK129" i="6" s="1"/>
  <c r="HS129" i="6"/>
  <c r="GX32" i="6"/>
  <c r="DD32" i="6"/>
  <c r="DP32" i="6" s="1"/>
  <c r="EB32" i="6" s="1"/>
  <c r="EN32" i="6" s="1"/>
  <c r="DX81" i="6"/>
  <c r="EJ81" i="6" s="1"/>
  <c r="HR81" i="6"/>
  <c r="DM112" i="6"/>
  <c r="HG112" i="6"/>
  <c r="GM47" i="6"/>
  <c r="CS47" i="6"/>
  <c r="DX112" i="6"/>
  <c r="EJ112" i="6" s="1"/>
  <c r="HR112" i="6"/>
  <c r="GK112" i="6"/>
  <c r="CQ112" i="6"/>
  <c r="GL90" i="6"/>
  <c r="CR90" i="6"/>
  <c r="GL130" i="6"/>
  <c r="CR130" i="6"/>
  <c r="BV14" i="6"/>
  <c r="FP14" i="6"/>
  <c r="DX102" i="6"/>
  <c r="EJ102" i="6" s="1"/>
  <c r="HR102" i="6"/>
  <c r="DX71" i="6"/>
  <c r="EJ71" i="6" s="1"/>
  <c r="HR71" i="6"/>
  <c r="CG118" i="6"/>
  <c r="GA118" i="6"/>
  <c r="DX100" i="6"/>
  <c r="EJ100" i="6" s="1"/>
  <c r="HR100" i="6"/>
  <c r="CG113" i="6"/>
  <c r="GA113" i="6"/>
  <c r="CG140" i="6"/>
  <c r="GA140" i="6"/>
  <c r="CG143" i="6"/>
  <c r="GA143" i="6"/>
  <c r="CG129" i="6"/>
  <c r="GA129" i="6"/>
  <c r="CG84" i="6"/>
  <c r="GA84" i="6"/>
  <c r="CG117" i="6"/>
  <c r="GA117" i="6"/>
  <c r="AZ15" i="6"/>
  <c r="ET15" i="6"/>
  <c r="BV60" i="6"/>
  <c r="FP60" i="6"/>
  <c r="GL151" i="6"/>
  <c r="CR151" i="6"/>
  <c r="CF94" i="6"/>
  <c r="FZ94" i="6"/>
  <c r="CF106" i="6"/>
  <c r="FZ106" i="6"/>
  <c r="CG56" i="6"/>
  <c r="GA56" i="6"/>
  <c r="HH120" i="6"/>
  <c r="DN120" i="6"/>
  <c r="DY124" i="6"/>
  <c r="EK124" i="6" s="1"/>
  <c r="HS124" i="6"/>
  <c r="DC53" i="6"/>
  <c r="DO53" i="6" s="1"/>
  <c r="EA53" i="6" s="1"/>
  <c r="EM53" i="6" s="1"/>
  <c r="GW53" i="6"/>
  <c r="GW95" i="6"/>
  <c r="DC95" i="6"/>
  <c r="DY105" i="6"/>
  <c r="EK105" i="6" s="1"/>
  <c r="HS105" i="6"/>
  <c r="DC52" i="6"/>
  <c r="DO52" i="6" s="1"/>
  <c r="EA52" i="6" s="1"/>
  <c r="EM52" i="6" s="1"/>
  <c r="GW52" i="6"/>
  <c r="GK107" i="6"/>
  <c r="CQ107" i="6"/>
  <c r="GW118" i="6"/>
  <c r="DC118" i="6"/>
  <c r="GW127" i="6"/>
  <c r="DC127" i="6"/>
  <c r="DB96" i="6"/>
  <c r="GV96" i="6"/>
  <c r="GV66" i="6"/>
  <c r="DB66" i="6"/>
  <c r="DB57" i="6"/>
  <c r="DN57" i="6" s="1"/>
  <c r="DZ57" i="6" s="1"/>
  <c r="EL57" i="6" s="1"/>
  <c r="GV57" i="6"/>
  <c r="BV28" i="6"/>
  <c r="FP28" i="6"/>
  <c r="BV32" i="6"/>
  <c r="FP32" i="6"/>
  <c r="DO138" i="6"/>
  <c r="HI138" i="6"/>
  <c r="DX68" i="6"/>
  <c r="EJ68" i="6" s="1"/>
  <c r="HR68" i="6"/>
  <c r="DX69" i="6"/>
  <c r="EJ69" i="6" s="1"/>
  <c r="HR69" i="6"/>
  <c r="DN124" i="6"/>
  <c r="HH124" i="6"/>
  <c r="GL63" i="6"/>
  <c r="CR63" i="6"/>
  <c r="GL50" i="6"/>
  <c r="CR50" i="6"/>
  <c r="DD46" i="6"/>
  <c r="DP46" i="6" s="1"/>
  <c r="EB46" i="6" s="1"/>
  <c r="EN46" i="6" s="1"/>
  <c r="GX46" i="6"/>
  <c r="HR99" i="6"/>
  <c r="DX99" i="6"/>
  <c r="EJ99" i="6" s="1"/>
  <c r="DC90" i="6"/>
  <c r="GW90" i="6"/>
  <c r="DC15" i="6"/>
  <c r="DO15" i="6" s="1"/>
  <c r="EA15" i="6" s="1"/>
  <c r="EM15" i="6" s="1"/>
  <c r="GW15" i="6"/>
  <c r="GL83" i="6"/>
  <c r="CR83" i="6"/>
  <c r="GL93" i="6"/>
  <c r="CR93" i="6"/>
  <c r="BV13" i="6"/>
  <c r="FP13" i="6"/>
  <c r="DC68" i="6"/>
  <c r="GW68" i="6"/>
  <c r="DC12" i="6"/>
  <c r="DO12" i="6" s="1"/>
  <c r="EA12" i="6" s="1"/>
  <c r="EM12" i="6" s="1"/>
  <c r="GW12" i="6"/>
  <c r="GV102" i="6"/>
  <c r="DB102" i="6"/>
  <c r="DM100" i="6"/>
  <c r="HG100" i="6"/>
  <c r="GV97" i="6"/>
  <c r="DB97" i="6"/>
  <c r="DM88" i="6"/>
  <c r="HG88" i="6"/>
  <c r="DB112" i="6"/>
  <c r="GV112" i="6"/>
  <c r="BV11" i="6"/>
  <c r="FP11" i="6"/>
  <c r="JB11" i="6" s="1"/>
  <c r="F10" i="2" s="1"/>
  <c r="BV16" i="6"/>
  <c r="FP16" i="6"/>
  <c r="DB79" i="6"/>
  <c r="GV79" i="6"/>
  <c r="GV99" i="6"/>
  <c r="DB99" i="6"/>
  <c r="DM96" i="6"/>
  <c r="HG96" i="6"/>
  <c r="GX25" i="6"/>
  <c r="DD25" i="6"/>
  <c r="DP25" i="6" s="1"/>
  <c r="EB25" i="6" s="1"/>
  <c r="EN25" i="6" s="1"/>
  <c r="GV104" i="6"/>
  <c r="DB104" i="6"/>
  <c r="DB59" i="6"/>
  <c r="DN59" i="6" s="1"/>
  <c r="DZ59" i="6" s="1"/>
  <c r="EL59" i="6" s="1"/>
  <c r="GV59" i="6"/>
  <c r="DX116" i="6"/>
  <c r="EJ116" i="6" s="1"/>
  <c r="HR116" i="6"/>
  <c r="DN123" i="6"/>
  <c r="HH123" i="6"/>
  <c r="GW132" i="6"/>
  <c r="DC132" i="6"/>
  <c r="DN119" i="6"/>
  <c r="HH119" i="6"/>
  <c r="GK94" i="6"/>
  <c r="CQ94" i="6"/>
  <c r="GL74" i="6"/>
  <c r="CR74" i="6"/>
  <c r="GL132" i="6"/>
  <c r="CR132" i="6"/>
  <c r="DD38" i="6"/>
  <c r="DP38" i="6" s="1"/>
  <c r="EB38" i="6" s="1"/>
  <c r="EN38" i="6" s="1"/>
  <c r="GX38" i="6"/>
  <c r="CG62" i="6"/>
  <c r="GA62" i="6"/>
  <c r="HR101" i="6"/>
  <c r="DX101" i="6"/>
  <c r="EJ101" i="6" s="1"/>
  <c r="GL64" i="6"/>
  <c r="CR64" i="6"/>
  <c r="GM33" i="6"/>
  <c r="CS33" i="6"/>
  <c r="EK133" i="6"/>
  <c r="IE133" i="6"/>
  <c r="DD26" i="6"/>
  <c r="DP26" i="6" s="1"/>
  <c r="EB26" i="6" s="1"/>
  <c r="EN26" i="6" s="1"/>
  <c r="GX26" i="6"/>
  <c r="DY130" i="6"/>
  <c r="EK130" i="6" s="1"/>
  <c r="HS130" i="6"/>
  <c r="DC70" i="6"/>
  <c r="GW70" i="6"/>
  <c r="CG68" i="6"/>
  <c r="GA68" i="6"/>
  <c r="HH126" i="6"/>
  <c r="DN126" i="6"/>
  <c r="DX78" i="6"/>
  <c r="EJ78" i="6" s="1"/>
  <c r="HR78" i="6"/>
  <c r="DY98" i="6"/>
  <c r="EK98" i="6" s="1"/>
  <c r="HS98" i="6"/>
  <c r="DN118" i="6"/>
  <c r="HH118" i="6"/>
  <c r="DC85" i="6"/>
  <c r="GW85" i="6"/>
  <c r="DN85" i="6"/>
  <c r="HH85" i="6"/>
  <c r="DM92" i="6"/>
  <c r="HG92" i="6"/>
  <c r="GX23" i="6"/>
  <c r="DD23" i="6"/>
  <c r="DP23" i="6" s="1"/>
  <c r="EB23" i="6" s="1"/>
  <c r="EN23" i="6" s="1"/>
  <c r="GW152" i="6"/>
  <c r="DC152" i="6"/>
  <c r="DN154" i="6"/>
  <c r="HH154" i="6"/>
  <c r="DY83" i="6"/>
  <c r="EK83" i="6" s="1"/>
  <c r="HS83" i="6"/>
  <c r="DN113" i="6"/>
  <c r="HH113" i="6"/>
  <c r="GK101" i="6"/>
  <c r="CQ101" i="6"/>
  <c r="GL67" i="6"/>
  <c r="CR67" i="6"/>
  <c r="GL68" i="6"/>
  <c r="CR68" i="6"/>
  <c r="CG65" i="6"/>
  <c r="GA65" i="6"/>
  <c r="DM99" i="6"/>
  <c r="HG99" i="6"/>
  <c r="DD10" i="6"/>
  <c r="DP10" i="6" s="1"/>
  <c r="EB10" i="6" s="1"/>
  <c r="EN10" i="6" s="1"/>
  <c r="GX10" i="6"/>
  <c r="DM66" i="6"/>
  <c r="HG66" i="6"/>
  <c r="DX97" i="6"/>
  <c r="EJ97" i="6" s="1"/>
  <c r="HR97" i="6"/>
  <c r="GW111" i="6"/>
  <c r="DC111" i="6"/>
  <c r="GW9" i="6"/>
  <c r="DC9" i="6"/>
  <c r="DO9" i="6" s="1"/>
  <c r="EA9" i="6" s="1"/>
  <c r="EM9" i="6" s="1"/>
  <c r="DD16" i="6"/>
  <c r="DP16" i="6" s="1"/>
  <c r="EB16" i="6" s="1"/>
  <c r="EN16" i="6" s="1"/>
  <c r="GX16" i="6"/>
  <c r="DN134" i="6"/>
  <c r="HH134" i="6"/>
  <c r="CG77" i="6"/>
  <c r="GA77" i="6"/>
  <c r="CG70" i="6"/>
  <c r="GA70" i="6"/>
  <c r="BV54" i="6"/>
  <c r="FP54" i="6"/>
  <c r="CG130" i="6"/>
  <c r="GA130" i="6"/>
  <c r="CG87" i="6"/>
  <c r="GA87" i="6"/>
  <c r="CG89" i="6"/>
  <c r="GA89" i="6"/>
  <c r="CG108" i="6"/>
  <c r="GA108" i="6"/>
  <c r="CG76" i="6"/>
  <c r="GA76" i="6"/>
  <c r="CG125" i="6"/>
  <c r="GA125" i="6"/>
  <c r="CG141" i="6"/>
  <c r="GA141" i="6"/>
  <c r="CG124" i="6"/>
  <c r="GA124" i="6"/>
  <c r="CG119" i="6"/>
  <c r="GA119" i="6"/>
  <c r="CG144" i="6"/>
  <c r="GA144" i="6"/>
  <c r="AZ14" i="6"/>
  <c r="ET14" i="6"/>
  <c r="JA14" i="6" s="1"/>
  <c r="E13" i="2" s="1"/>
  <c r="BV53" i="6"/>
  <c r="FP53" i="6"/>
  <c r="JB53" i="6" s="1"/>
  <c r="F52" i="2" s="1"/>
  <c r="CF109" i="6"/>
  <c r="FZ109" i="6"/>
  <c r="GW120" i="6"/>
  <c r="DC120" i="6"/>
  <c r="GM24" i="6"/>
  <c r="CS24" i="6"/>
  <c r="GK59" i="6"/>
  <c r="CQ59" i="6"/>
  <c r="GL12" i="6"/>
  <c r="CR12" i="6"/>
  <c r="GK60" i="6"/>
  <c r="CQ60" i="6"/>
  <c r="GL140" i="6"/>
  <c r="CR140" i="6"/>
  <c r="GL69" i="6"/>
  <c r="CR69" i="6"/>
  <c r="BV23" i="6"/>
  <c r="FP23" i="6"/>
  <c r="DC154" i="6"/>
  <c r="GW154" i="6"/>
  <c r="HS72" i="6"/>
  <c r="DY72" i="6"/>
  <c r="EK72" i="6" s="1"/>
  <c r="GM32" i="6"/>
  <c r="CS32" i="6"/>
  <c r="GM39" i="6"/>
  <c r="CS39" i="6"/>
  <c r="DY154" i="6"/>
  <c r="HS154" i="6"/>
  <c r="GK51" i="6"/>
  <c r="CQ51" i="6"/>
  <c r="DN114" i="6"/>
  <c r="HH114" i="6"/>
  <c r="GK104" i="6"/>
  <c r="CQ104" i="6"/>
  <c r="GL119" i="6"/>
  <c r="CR119" i="6"/>
  <c r="GL117" i="6"/>
  <c r="CR117" i="6"/>
  <c r="BV17" i="6"/>
  <c r="FP17" i="6"/>
  <c r="GW81" i="6"/>
  <c r="DC81" i="6"/>
  <c r="GW89" i="6"/>
  <c r="DC89" i="6"/>
  <c r="DO139" i="6"/>
  <c r="HI139" i="6"/>
  <c r="GK78" i="6"/>
  <c r="CQ78" i="6"/>
  <c r="BV34" i="6"/>
  <c r="FP34" i="6"/>
  <c r="GM28" i="6"/>
  <c r="CS28" i="6"/>
  <c r="GM37" i="6"/>
  <c r="CS37" i="6"/>
  <c r="GM13" i="6"/>
  <c r="CS13" i="6"/>
  <c r="GL92" i="6"/>
  <c r="CR92" i="6"/>
  <c r="HG73" i="6"/>
  <c r="DM73" i="6"/>
  <c r="GM22" i="6"/>
  <c r="CS22" i="6"/>
  <c r="DN153" i="6"/>
  <c r="HH153" i="6"/>
  <c r="GM41" i="6"/>
  <c r="CS41" i="6"/>
  <c r="GM6" i="6"/>
  <c r="CS6" i="6"/>
  <c r="EJ152" i="6"/>
  <c r="ID152" i="6"/>
  <c r="DN81" i="6"/>
  <c r="HH81" i="6"/>
  <c r="CG53" i="6"/>
  <c r="GA53" i="6"/>
  <c r="DY110" i="6"/>
  <c r="EK110" i="6" s="1"/>
  <c r="HS110" i="6"/>
  <c r="DN127" i="6"/>
  <c r="HH127" i="6"/>
  <c r="GK73" i="6"/>
  <c r="CQ73" i="6"/>
  <c r="GL133" i="6"/>
  <c r="CR133" i="6"/>
  <c r="GL79" i="6"/>
  <c r="CR79" i="6"/>
  <c r="BV35" i="6"/>
  <c r="FP35" i="6"/>
  <c r="GL70" i="6"/>
  <c r="CR70" i="6"/>
  <c r="DC131" i="6"/>
  <c r="GW131" i="6"/>
  <c r="GM21" i="6"/>
  <c r="CS21" i="6"/>
  <c r="DX107" i="6"/>
  <c r="EJ107" i="6" s="1"/>
  <c r="HR107" i="6"/>
  <c r="DX80" i="6"/>
  <c r="EJ80" i="6" s="1"/>
  <c r="HR80" i="6"/>
  <c r="GK63" i="6"/>
  <c r="CQ63" i="6"/>
  <c r="EJ154" i="6"/>
  <c r="ID154" i="6"/>
  <c r="GL127" i="6"/>
  <c r="CR127" i="6"/>
  <c r="GL115" i="6"/>
  <c r="CR115" i="6"/>
  <c r="EK135" i="6"/>
  <c r="IE135" i="6"/>
  <c r="GK80" i="6"/>
  <c r="CQ80" i="6"/>
  <c r="DN130" i="6"/>
  <c r="HH130" i="6"/>
  <c r="GL56" i="6"/>
  <c r="CR56" i="6"/>
  <c r="DM75" i="6"/>
  <c r="HG75" i="6"/>
  <c r="CF60" i="6"/>
  <c r="FZ60" i="6"/>
  <c r="DO141" i="6"/>
  <c r="HI141" i="6"/>
  <c r="DN116" i="6"/>
  <c r="HH116" i="6"/>
  <c r="BV27" i="6"/>
  <c r="FP27" i="6"/>
  <c r="GX41" i="6"/>
  <c r="DD41" i="6"/>
  <c r="DP41" i="6" s="1"/>
  <c r="EB41" i="6" s="1"/>
  <c r="EN41" i="6" s="1"/>
  <c r="DB73" i="6"/>
  <c r="GV73" i="6"/>
  <c r="DN64" i="6"/>
  <c r="DZ64" i="6" s="1"/>
  <c r="EL64" i="6" s="1"/>
  <c r="HH64" i="6"/>
  <c r="DN129" i="6"/>
  <c r="HH129" i="6"/>
  <c r="GW108" i="6"/>
  <c r="DC108" i="6"/>
  <c r="GK75" i="6"/>
  <c r="CQ75" i="6"/>
  <c r="GM9" i="6"/>
  <c r="CS9" i="6"/>
  <c r="GK99" i="6"/>
  <c r="CQ99" i="6"/>
  <c r="GL107" i="6"/>
  <c r="CR107" i="6"/>
  <c r="GL134" i="6"/>
  <c r="CR134" i="6"/>
  <c r="BV39" i="6"/>
  <c r="FP39" i="6"/>
  <c r="DX89" i="6"/>
  <c r="EJ89" i="6" s="1"/>
  <c r="HR89" i="6"/>
  <c r="HG71" i="6"/>
  <c r="DM71" i="6"/>
  <c r="HH69" i="6"/>
  <c r="DN69" i="6"/>
  <c r="GK106" i="6"/>
  <c r="CQ106" i="6"/>
  <c r="CG75" i="6"/>
  <c r="GA75" i="6"/>
  <c r="BV59" i="6"/>
  <c r="FP59" i="6"/>
  <c r="CF101" i="6"/>
  <c r="FZ101" i="6"/>
  <c r="GW77" i="6"/>
  <c r="DC77" i="6"/>
  <c r="DD28" i="6"/>
  <c r="DP28" i="6" s="1"/>
  <c r="EB28" i="6" s="1"/>
  <c r="EN28" i="6" s="1"/>
  <c r="GX28" i="6"/>
  <c r="GV78" i="6"/>
  <c r="DB78" i="6"/>
  <c r="GL121" i="6"/>
  <c r="CR121" i="6"/>
  <c r="DC74" i="6"/>
  <c r="GW74" i="6"/>
  <c r="DC105" i="6"/>
  <c r="GW105" i="6"/>
  <c r="BV29" i="6"/>
  <c r="FP29" i="6"/>
  <c r="CG145" i="6"/>
  <c r="GA145" i="6"/>
  <c r="CG126" i="6"/>
  <c r="GA126" i="6"/>
  <c r="CS150" i="6"/>
  <c r="GM150" i="6"/>
  <c r="JB51" i="6"/>
  <c r="F50" i="2" s="1"/>
  <c r="JB13" i="6"/>
  <c r="F12" i="2" s="1"/>
  <c r="CG104" i="6"/>
  <c r="GA104" i="6"/>
  <c r="CG142" i="6"/>
  <c r="GA142" i="6"/>
  <c r="CG110" i="6"/>
  <c r="GA110" i="6"/>
  <c r="CG131" i="6"/>
  <c r="GA131" i="6"/>
  <c r="CG90" i="6"/>
  <c r="GA90" i="6"/>
  <c r="CG105" i="6"/>
  <c r="GA105" i="6"/>
  <c r="CG109" i="6"/>
  <c r="GA109" i="6"/>
  <c r="CG111" i="6"/>
  <c r="GA111" i="6"/>
  <c r="CG93" i="6"/>
  <c r="GA93" i="6"/>
  <c r="CG99" i="6"/>
  <c r="GA99" i="6"/>
  <c r="CG138" i="6"/>
  <c r="GA138" i="6"/>
  <c r="BV61" i="6"/>
  <c r="FP61" i="6"/>
  <c r="BV55" i="6"/>
  <c r="FP55" i="6"/>
  <c r="CF102" i="6"/>
  <c r="FZ102" i="6"/>
  <c r="CF78" i="6"/>
  <c r="FZ78" i="6"/>
  <c r="DC123" i="6"/>
  <c r="GW123" i="6"/>
  <c r="GV100" i="6"/>
  <c r="DB100" i="6"/>
  <c r="DC125" i="6"/>
  <c r="GW125" i="6"/>
  <c r="DM90" i="6"/>
  <c r="HG90" i="6"/>
  <c r="GK97" i="6"/>
  <c r="CQ97" i="6"/>
  <c r="DD22" i="6"/>
  <c r="DP22" i="6" s="1"/>
  <c r="EB22" i="6" s="1"/>
  <c r="EN22" i="6" s="1"/>
  <c r="GX22" i="6"/>
  <c r="DC116" i="6"/>
  <c r="GW116" i="6"/>
  <c r="GW67" i="6"/>
  <c r="DC67" i="6"/>
  <c r="DB88" i="6"/>
  <c r="GV88" i="6"/>
  <c r="GX9" i="6"/>
  <c r="DD9" i="6"/>
  <c r="DP9" i="6" s="1"/>
  <c r="EB9" i="6" s="1"/>
  <c r="EN9" i="6" s="1"/>
  <c r="DD14" i="6"/>
  <c r="DP14" i="6" s="1"/>
  <c r="EB14" i="6" s="1"/>
  <c r="EN14" i="6" s="1"/>
  <c r="GX14" i="6"/>
  <c r="BV31" i="6"/>
  <c r="FP31" i="6"/>
  <c r="CG64" i="6"/>
  <c r="GA64" i="6"/>
  <c r="DB94" i="6"/>
  <c r="GV94" i="6"/>
  <c r="DY76" i="6"/>
  <c r="EK76" i="6" s="1"/>
  <c r="HS76" i="6"/>
  <c r="HH103" i="6"/>
  <c r="DN103" i="6"/>
  <c r="DM79" i="6"/>
  <c r="HG79" i="6"/>
  <c r="DY82" i="6"/>
  <c r="EK82" i="6" s="1"/>
  <c r="HS82" i="6"/>
  <c r="DM93" i="6"/>
  <c r="HG93" i="6"/>
  <c r="DC58" i="6"/>
  <c r="DO58" i="6" s="1"/>
  <c r="EA58" i="6" s="1"/>
  <c r="EM58" i="6" s="1"/>
  <c r="GW58" i="6"/>
  <c r="DC17" i="6"/>
  <c r="DO17" i="6" s="1"/>
  <c r="EA17" i="6" s="1"/>
  <c r="EM17" i="6" s="1"/>
  <c r="GW17" i="6"/>
  <c r="DB109" i="6"/>
  <c r="GV109" i="6"/>
  <c r="DC50" i="6"/>
  <c r="DO50" i="6" s="1"/>
  <c r="EA50" i="6" s="1"/>
  <c r="EM50" i="6" s="1"/>
  <c r="GW50" i="6"/>
  <c r="GL124" i="6"/>
  <c r="CR124" i="6"/>
  <c r="GL108" i="6"/>
  <c r="CR108" i="6"/>
  <c r="GW83" i="6"/>
  <c r="DC83" i="6"/>
  <c r="DC93" i="6"/>
  <c r="GW93" i="6"/>
  <c r="GX42" i="6"/>
  <c r="DD42" i="6"/>
  <c r="DP42" i="6" s="1"/>
  <c r="EB42" i="6" s="1"/>
  <c r="EN42" i="6" s="1"/>
  <c r="GW129" i="6"/>
  <c r="DC129" i="6"/>
  <c r="DD39" i="6"/>
  <c r="DP39" i="6" s="1"/>
  <c r="EB39" i="6" s="1"/>
  <c r="EN39" i="6" s="1"/>
  <c r="GX39" i="6"/>
  <c r="DM94" i="6"/>
  <c r="HG94" i="6"/>
  <c r="GV60" i="6"/>
  <c r="DB60" i="6"/>
  <c r="DN60" i="6" s="1"/>
  <c r="DZ60" i="6" s="1"/>
  <c r="EL60" i="6" s="1"/>
  <c r="DZ137" i="6"/>
  <c r="HT137" i="6"/>
  <c r="GV56" i="6"/>
  <c r="DB56" i="6"/>
  <c r="DN56" i="6" s="1"/>
  <c r="DZ56" i="6" s="1"/>
  <c r="EL56" i="6" s="1"/>
  <c r="DM102" i="6"/>
  <c r="HG102" i="6"/>
  <c r="DC135" i="6"/>
  <c r="GW135" i="6"/>
  <c r="BV19" i="6"/>
  <c r="FP19" i="6"/>
  <c r="BV21" i="6"/>
  <c r="FP21" i="6"/>
  <c r="GW136" i="6"/>
  <c r="DC136" i="6"/>
  <c r="GW122" i="6"/>
  <c r="DC122" i="6"/>
  <c r="DN125" i="6"/>
  <c r="HH125" i="6"/>
  <c r="GW65" i="6"/>
  <c r="DC65" i="6"/>
  <c r="DY126" i="6"/>
  <c r="EK126" i="6" s="1"/>
  <c r="HS126" i="6"/>
  <c r="DB92" i="6"/>
  <c r="GV92" i="6"/>
  <c r="GM8" i="6"/>
  <c r="CS8" i="6"/>
  <c r="DX70" i="6"/>
  <c r="EJ70" i="6" s="1"/>
  <c r="HR70" i="6"/>
  <c r="CF54" i="6"/>
  <c r="FZ54" i="6"/>
  <c r="DC62" i="6"/>
  <c r="DO62" i="6" s="1"/>
  <c r="EA62" i="6" s="1"/>
  <c r="EM62" i="6" s="1"/>
  <c r="GW62" i="6"/>
  <c r="GV87" i="6"/>
  <c r="DB87" i="6"/>
  <c r="DN70" i="6"/>
  <c r="HH70" i="6"/>
  <c r="GM27" i="6"/>
  <c r="CS27" i="6"/>
  <c r="CR136" i="6"/>
  <c r="GL136" i="6"/>
  <c r="GL137" i="6"/>
  <c r="CR137" i="6"/>
  <c r="GL110" i="6"/>
  <c r="CR110" i="6"/>
  <c r="DX93" i="6"/>
  <c r="EJ93" i="6" s="1"/>
  <c r="HR93" i="6"/>
  <c r="GK115" i="6"/>
  <c r="CQ115" i="6"/>
  <c r="DY69" i="6"/>
  <c r="EK69" i="6" s="1"/>
  <c r="HS69" i="6"/>
  <c r="DX90" i="6"/>
  <c r="EJ90" i="6" s="1"/>
  <c r="HR90" i="6"/>
  <c r="DD30" i="6"/>
  <c r="DP30" i="6" s="1"/>
  <c r="EB30" i="6" s="1"/>
  <c r="EN30" i="6" s="1"/>
  <c r="GX30" i="6"/>
  <c r="DO140" i="6"/>
  <c r="HI140" i="6"/>
  <c r="DX87" i="6"/>
  <c r="EJ87" i="6" s="1"/>
  <c r="HR87" i="6"/>
  <c r="GX144" i="6"/>
  <c r="DD144" i="6"/>
  <c r="GV106" i="6"/>
  <c r="DB106" i="6"/>
  <c r="DC133" i="6"/>
  <c r="GW133" i="6"/>
  <c r="GV91" i="6"/>
  <c r="DB91" i="6"/>
  <c r="CG72" i="6"/>
  <c r="GA72" i="6"/>
  <c r="CG74" i="6"/>
  <c r="GA74" i="6"/>
  <c r="CG101" i="6"/>
  <c r="GA101" i="6"/>
  <c r="CF97" i="6"/>
  <c r="FZ97" i="6"/>
  <c r="DB63" i="6"/>
  <c r="GV63" i="6"/>
  <c r="BV30" i="6"/>
  <c r="FP30" i="6"/>
  <c r="DC84" i="6"/>
  <c r="GW84" i="6"/>
  <c r="DC103" i="6"/>
  <c r="GW103" i="6"/>
  <c r="CG115" i="6"/>
  <c r="GA115" i="6"/>
  <c r="GM146" i="6"/>
  <c r="CS146" i="6"/>
  <c r="CF99" i="6"/>
  <c r="FZ99" i="6"/>
  <c r="CF80" i="6"/>
  <c r="FZ80" i="6"/>
  <c r="DX74" i="6"/>
  <c r="EJ74" i="6" s="1"/>
  <c r="HR74" i="6"/>
  <c r="HT136" i="6"/>
  <c r="DZ136" i="6"/>
  <c r="GM29" i="6"/>
  <c r="CS29" i="6"/>
  <c r="GL53" i="6"/>
  <c r="CR53" i="6"/>
  <c r="HH98" i="6"/>
  <c r="DN98" i="6"/>
  <c r="GL58" i="6"/>
  <c r="CR58" i="6"/>
  <c r="GL103" i="6"/>
  <c r="CR103" i="6"/>
  <c r="GL86" i="6"/>
  <c r="CR86" i="6"/>
  <c r="CG63" i="6"/>
  <c r="GA63" i="6"/>
  <c r="DM91" i="6"/>
  <c r="HG91" i="6"/>
  <c r="GM7" i="6"/>
  <c r="CS7" i="6"/>
  <c r="GL62" i="6"/>
  <c r="CR62" i="6"/>
  <c r="DX110" i="6"/>
  <c r="EJ110" i="6" s="1"/>
  <c r="HR110" i="6"/>
  <c r="EK134" i="6"/>
  <c r="IE134" i="6"/>
  <c r="DN77" i="6"/>
  <c r="HH77" i="6"/>
  <c r="BU54" i="6"/>
  <c r="FO54" i="6"/>
  <c r="GL129" i="6"/>
  <c r="CR129" i="6"/>
  <c r="GL85" i="6"/>
  <c r="CR85" i="6"/>
  <c r="DM95" i="6"/>
  <c r="HG95" i="6"/>
  <c r="GW126" i="6"/>
  <c r="DC126" i="6"/>
  <c r="DY128" i="6"/>
  <c r="EK128" i="6" s="1"/>
  <c r="HS128" i="6"/>
  <c r="GM45" i="6"/>
  <c r="CS45" i="6"/>
  <c r="DM81" i="6"/>
  <c r="HG81" i="6"/>
  <c r="GL120" i="6"/>
  <c r="CR120" i="6"/>
  <c r="DX73" i="6"/>
  <c r="EJ73" i="6" s="1"/>
  <c r="HR73" i="6"/>
  <c r="EJ153" i="6"/>
  <c r="ID153" i="6"/>
  <c r="CF59" i="6"/>
  <c r="FZ59" i="6"/>
  <c r="GL61" i="6"/>
  <c r="CR61" i="6"/>
  <c r="DY121" i="6"/>
  <c r="EK121" i="6" s="1"/>
  <c r="HS121" i="6"/>
  <c r="HH86" i="6"/>
  <c r="DN86" i="6"/>
  <c r="GK100" i="6"/>
  <c r="CQ100" i="6"/>
  <c r="GL114" i="6"/>
  <c r="CR114" i="6"/>
  <c r="GL89" i="6"/>
  <c r="CR89" i="6"/>
  <c r="HH75" i="6"/>
  <c r="DN75" i="6"/>
  <c r="DY117" i="6"/>
  <c r="EK117" i="6" s="1"/>
  <c r="HS117" i="6"/>
  <c r="GL128" i="6"/>
  <c r="CR128" i="6"/>
  <c r="DX95" i="6"/>
  <c r="EJ95" i="6" s="1"/>
  <c r="HR95" i="6"/>
  <c r="CG52" i="6"/>
  <c r="GA52" i="6"/>
  <c r="DY85" i="6"/>
  <c r="EK85" i="6" s="1"/>
  <c r="HS85" i="6"/>
  <c r="GK92" i="6"/>
  <c r="CQ92" i="6"/>
  <c r="GL126" i="6"/>
  <c r="CR126" i="6"/>
  <c r="GL72" i="6"/>
  <c r="CR72" i="6"/>
  <c r="BV37" i="6"/>
  <c r="FP37" i="6"/>
  <c r="DN111" i="6"/>
  <c r="HH111" i="6"/>
  <c r="BV38" i="6"/>
  <c r="FP38" i="6"/>
  <c r="GW117" i="6"/>
  <c r="DC117" i="6"/>
  <c r="DN82" i="6"/>
  <c r="HH82" i="6"/>
  <c r="GL122" i="6"/>
  <c r="CR122" i="6"/>
  <c r="DN132" i="6"/>
  <c r="HH132" i="6"/>
  <c r="HH67" i="6"/>
  <c r="DN67" i="6"/>
  <c r="DD8" i="6"/>
  <c r="DP8" i="6" s="1"/>
  <c r="EB8" i="6" s="1"/>
  <c r="EN8" i="6" s="1"/>
  <c r="GX8" i="6"/>
  <c r="DB107" i="6"/>
  <c r="GV107" i="6"/>
  <c r="DM109" i="6"/>
  <c r="HG109" i="6"/>
  <c r="HG101" i="6"/>
  <c r="DM101" i="6"/>
  <c r="GM25" i="6"/>
  <c r="CS25" i="6"/>
  <c r="BV26" i="6"/>
  <c r="FP26" i="6"/>
  <c r="GL125" i="6"/>
  <c r="CR125" i="6"/>
  <c r="BV43" i="6"/>
  <c r="FP43" i="6"/>
  <c r="GM42" i="6"/>
  <c r="CS42" i="6"/>
  <c r="BV12" i="6"/>
  <c r="FP12" i="6"/>
  <c r="JB12" i="6" s="1"/>
  <c r="F11" i="2" s="1"/>
  <c r="DN121" i="6"/>
  <c r="HH121" i="6"/>
  <c r="GW128" i="6"/>
  <c r="DC128" i="6"/>
  <c r="BV44" i="6"/>
  <c r="FP44" i="6"/>
  <c r="CF57" i="6"/>
  <c r="FZ57" i="6"/>
  <c r="DM104" i="6"/>
  <c r="HG104" i="6"/>
  <c r="GX34" i="6"/>
  <c r="DD34" i="6"/>
  <c r="DP34" i="6" s="1"/>
  <c r="EB34" i="6" s="1"/>
  <c r="EN34" i="6" s="1"/>
  <c r="GW98" i="6"/>
  <c r="DC98" i="6"/>
  <c r="DD36" i="6"/>
  <c r="DP36" i="6" s="1"/>
  <c r="EB36" i="6" s="1"/>
  <c r="EN36" i="6" s="1"/>
  <c r="GX36" i="6"/>
  <c r="GX142" i="6"/>
  <c r="DD142" i="6"/>
  <c r="DN72" i="6"/>
  <c r="HH72" i="6"/>
  <c r="CG132" i="6"/>
  <c r="GA132" i="6"/>
  <c r="CG69" i="6"/>
  <c r="GA69" i="6"/>
  <c r="CS148" i="6"/>
  <c r="GM148" i="6"/>
  <c r="CG67" i="6"/>
  <c r="GA67" i="6"/>
  <c r="CG116" i="6"/>
  <c r="GA116" i="6"/>
  <c r="CG120" i="6"/>
  <c r="GA120" i="6"/>
  <c r="CG71" i="6"/>
  <c r="GA71" i="6"/>
  <c r="CG98" i="6"/>
  <c r="GA98" i="6"/>
  <c r="BV62" i="6"/>
  <c r="FP62" i="6"/>
  <c r="CG123" i="6"/>
  <c r="GA123" i="6"/>
  <c r="CG88" i="6"/>
  <c r="GA88" i="6"/>
  <c r="CG100" i="6"/>
  <c r="GA100" i="6"/>
  <c r="CG134" i="6"/>
  <c r="GA134" i="6"/>
  <c r="CG133" i="6"/>
  <c r="GA133" i="6"/>
  <c r="CG121" i="6"/>
  <c r="GA121" i="6"/>
  <c r="CG92" i="6"/>
  <c r="GA92" i="6"/>
  <c r="CG127" i="6"/>
  <c r="GA127" i="6"/>
  <c r="CS149" i="6"/>
  <c r="GM149" i="6"/>
  <c r="CG83" i="6"/>
  <c r="GA83" i="6"/>
  <c r="CR152" i="6"/>
  <c r="GL152" i="6"/>
  <c r="BV57" i="6"/>
  <c r="FP57" i="6"/>
  <c r="BV58" i="6"/>
  <c r="FP58" i="6"/>
  <c r="CF112" i="6"/>
  <c r="FZ112" i="6"/>
  <c r="CF104" i="6"/>
  <c r="FZ104" i="6"/>
  <c r="CG57" i="6"/>
  <c r="GA57" i="6"/>
  <c r="CG12" i="6"/>
  <c r="GA12" i="6"/>
  <c r="DD13" i="6"/>
  <c r="DP13" i="6" s="1"/>
  <c r="EB13" i="6" s="1"/>
  <c r="EN13" i="6" s="1"/>
  <c r="GX13" i="6"/>
  <c r="GW61" i="6"/>
  <c r="DC61" i="6"/>
  <c r="DO61" i="6" s="1"/>
  <c r="EA61" i="6" s="1"/>
  <c r="EM61" i="6" s="1"/>
  <c r="DC76" i="6"/>
  <c r="GW76" i="6"/>
  <c r="DN89" i="6"/>
  <c r="HH89" i="6"/>
  <c r="DD143" i="6"/>
  <c r="GX143" i="6"/>
  <c r="GX6" i="6"/>
  <c r="DD6" i="6"/>
  <c r="DP6" i="6" s="1"/>
  <c r="EB6" i="6" s="1"/>
  <c r="EN6" i="6" s="1"/>
  <c r="GX40" i="6"/>
  <c r="DD40" i="6"/>
  <c r="DP40" i="6" s="1"/>
  <c r="EB40" i="6" s="1"/>
  <c r="EN40" i="6" s="1"/>
  <c r="DC121" i="6"/>
  <c r="GW121" i="6"/>
  <c r="GX11" i="6"/>
  <c r="DD11" i="6"/>
  <c r="DP11" i="6" s="1"/>
  <c r="EB11" i="6" s="1"/>
  <c r="EN11" i="6" s="1"/>
  <c r="DN74" i="6"/>
  <c r="HH74" i="6"/>
  <c r="DD145" i="6"/>
  <c r="GX145" i="6"/>
  <c r="BV47" i="6"/>
  <c r="FP47" i="6"/>
  <c r="DM68" i="6"/>
  <c r="HG68" i="6"/>
  <c r="HH65" i="6"/>
  <c r="DN65" i="6"/>
  <c r="DZ65" i="6" s="1"/>
  <c r="EL65" i="6" s="1"/>
  <c r="CF55" i="6"/>
  <c r="FZ55" i="6"/>
  <c r="DY84" i="6"/>
  <c r="EK84" i="6" s="1"/>
  <c r="HS84" i="6"/>
  <c r="GX27" i="6"/>
  <c r="DD27" i="6"/>
  <c r="DP27" i="6" s="1"/>
  <c r="EB27" i="6" s="1"/>
  <c r="EN27" i="6" s="1"/>
  <c r="DD35" i="6"/>
  <c r="DP35" i="6" s="1"/>
  <c r="EB35" i="6" s="1"/>
  <c r="EN35" i="6" s="1"/>
  <c r="GX35" i="6"/>
  <c r="GL100" i="6"/>
  <c r="CR100" i="6"/>
  <c r="GL81" i="6"/>
  <c r="CR81" i="6"/>
  <c r="DD18" i="6"/>
  <c r="DP18" i="6" s="1"/>
  <c r="EB18" i="6" s="1"/>
  <c r="EN18" i="6" s="1"/>
  <c r="GX18" i="6"/>
  <c r="DC86" i="6"/>
  <c r="GW86" i="6"/>
  <c r="DD37" i="6"/>
  <c r="DP37" i="6" s="1"/>
  <c r="EB37" i="6" s="1"/>
  <c r="EN37" i="6" s="1"/>
  <c r="GX37" i="6"/>
  <c r="DM106" i="6"/>
  <c r="HG106" i="6"/>
  <c r="GW130" i="6"/>
  <c r="DC130" i="6"/>
  <c r="DC119" i="6"/>
  <c r="GW119" i="6"/>
  <c r="DN76" i="6"/>
  <c r="HH76" i="6"/>
  <c r="GX31" i="6"/>
  <c r="DD31" i="6"/>
  <c r="DP31" i="6" s="1"/>
  <c r="EB31" i="6" s="1"/>
  <c r="EN31" i="6" s="1"/>
  <c r="BV48" i="6"/>
  <c r="FP48" i="6"/>
  <c r="GX29" i="6"/>
  <c r="DD29" i="6"/>
  <c r="DP29" i="6" s="1"/>
  <c r="EB29" i="6" s="1"/>
  <c r="EN29" i="6" s="1"/>
  <c r="DB101" i="6"/>
  <c r="GV101" i="6"/>
  <c r="DC64" i="6"/>
  <c r="GW64" i="6"/>
  <c r="GW134" i="6"/>
  <c r="DC134" i="6"/>
  <c r="DY67" i="6"/>
  <c r="EK67" i="6" s="1"/>
  <c r="HS67" i="6"/>
  <c r="GX19" i="6"/>
  <c r="DD19" i="6"/>
  <c r="DP19" i="6" s="1"/>
  <c r="EB19" i="6" s="1"/>
  <c r="EN19" i="6" s="1"/>
  <c r="DC137" i="6"/>
  <c r="GW137" i="6"/>
  <c r="DB90" i="6"/>
  <c r="GV90" i="6"/>
  <c r="DX104" i="6"/>
  <c r="EJ104" i="6" s="1"/>
  <c r="HR104" i="6"/>
  <c r="GK109" i="6"/>
  <c r="CQ109" i="6"/>
  <c r="GL84" i="6"/>
  <c r="CR84" i="6"/>
  <c r="GL73" i="6"/>
  <c r="CR73" i="6"/>
  <c r="CG55" i="6"/>
  <c r="GA55" i="6"/>
  <c r="DN117" i="6"/>
  <c r="HH117" i="6"/>
  <c r="DX115" i="6"/>
  <c r="EJ115" i="6" s="1"/>
  <c r="HR115" i="6"/>
  <c r="GM19" i="6"/>
  <c r="CS19" i="6"/>
  <c r="DX92" i="6"/>
  <c r="EJ92" i="6" s="1"/>
  <c r="HR92" i="6"/>
  <c r="DN108" i="6"/>
  <c r="HH108" i="6"/>
  <c r="DN151" i="6"/>
  <c r="HH151" i="6"/>
  <c r="GW110" i="6"/>
  <c r="DC110" i="6"/>
  <c r="GV54" i="6"/>
  <c r="DB54" i="6"/>
  <c r="DN54" i="6" s="1"/>
  <c r="DZ54" i="6" s="1"/>
  <c r="EL54" i="6" s="1"/>
  <c r="DD33" i="6"/>
  <c r="DP33" i="6" s="1"/>
  <c r="EB33" i="6" s="1"/>
  <c r="EN33" i="6" s="1"/>
  <c r="GX33" i="6"/>
  <c r="CG78" i="6"/>
  <c r="GA78" i="6"/>
  <c r="CG112" i="6"/>
  <c r="GA112" i="6"/>
  <c r="GX21" i="6"/>
  <c r="DD21" i="6"/>
  <c r="DP21" i="6" s="1"/>
  <c r="EB21" i="6" s="1"/>
  <c r="EN21" i="6" s="1"/>
  <c r="CG85" i="6"/>
  <c r="GA85" i="6"/>
  <c r="CG139" i="6"/>
  <c r="GA139" i="6"/>
  <c r="CG86" i="6"/>
  <c r="GA86" i="6"/>
  <c r="CG82" i="6"/>
  <c r="GA82" i="6"/>
  <c r="CG114" i="6"/>
  <c r="GA114" i="6"/>
  <c r="CG95" i="6"/>
  <c r="GA95" i="6"/>
  <c r="CG73" i="6"/>
  <c r="GA73" i="6"/>
  <c r="CG128" i="6"/>
  <c r="GA128" i="6"/>
  <c r="CG136" i="6"/>
  <c r="GA136" i="6"/>
  <c r="CG80" i="6"/>
  <c r="GA80" i="6"/>
  <c r="AZ16" i="6"/>
  <c r="ET16" i="6"/>
  <c r="JA16" i="6" s="1"/>
  <c r="E15" i="2" s="1"/>
  <c r="CR154" i="6"/>
  <c r="GL154" i="6"/>
  <c r="CF87" i="6"/>
  <c r="FZ87" i="6"/>
  <c r="CF66" i="6"/>
  <c r="FZ66" i="6"/>
  <c r="GX7" i="6"/>
  <c r="DD7" i="6"/>
  <c r="DP7" i="6" s="1"/>
  <c r="EB7" i="6" s="1"/>
  <c r="EN7" i="6" s="1"/>
  <c r="DN93" i="6"/>
  <c r="HH93" i="6"/>
  <c r="DY151" i="6"/>
  <c r="HS151" i="6"/>
  <c r="DN135" i="6"/>
  <c r="HH135" i="6"/>
  <c r="CG59" i="6"/>
  <c r="GA59" i="6"/>
  <c r="GL15" i="6"/>
  <c r="CR15" i="6"/>
  <c r="DX79" i="6"/>
  <c r="EJ79" i="6" s="1"/>
  <c r="HR79" i="6"/>
  <c r="GM46" i="6"/>
  <c r="CS46" i="6"/>
  <c r="DX94" i="6"/>
  <c r="EJ94" i="6" s="1"/>
  <c r="HR94" i="6"/>
  <c r="GM18" i="6"/>
  <c r="CS18" i="6"/>
  <c r="GL105" i="6"/>
  <c r="CR105" i="6"/>
  <c r="BV36" i="6"/>
  <c r="FP36" i="6"/>
  <c r="BV45" i="6"/>
  <c r="FP45" i="6"/>
  <c r="GM36" i="6"/>
  <c r="CS36" i="6"/>
  <c r="GM43" i="6"/>
  <c r="CS43" i="6"/>
  <c r="CG15" i="6"/>
  <c r="GA15" i="6"/>
  <c r="DN83" i="6"/>
  <c r="HH83" i="6"/>
  <c r="DY153" i="6"/>
  <c r="HS153" i="6"/>
  <c r="DY120" i="6"/>
  <c r="EK120" i="6" s="1"/>
  <c r="HS120" i="6"/>
  <c r="GK102" i="6"/>
  <c r="CQ102" i="6"/>
  <c r="GL98" i="6"/>
  <c r="CR98" i="6"/>
  <c r="CF51" i="6"/>
  <c r="FZ51" i="6"/>
  <c r="DY152" i="6"/>
  <c r="HS152" i="6"/>
  <c r="GV80" i="6"/>
  <c r="DB80" i="6"/>
  <c r="DB55" i="6"/>
  <c r="DN55" i="6" s="1"/>
  <c r="DZ55" i="6" s="1"/>
  <c r="EL55" i="6" s="1"/>
  <c r="GV55" i="6"/>
  <c r="DD44" i="6"/>
  <c r="DP44" i="6" s="1"/>
  <c r="EB44" i="6" s="1"/>
  <c r="EN44" i="6" s="1"/>
  <c r="GX44" i="6"/>
  <c r="HS108" i="6"/>
  <c r="DY108" i="6"/>
  <c r="EK108" i="6" s="1"/>
  <c r="CG58" i="6"/>
  <c r="GA58" i="6"/>
  <c r="DN105" i="6"/>
  <c r="HH105" i="6"/>
  <c r="GW6" i="6"/>
  <c r="DC6" i="6"/>
  <c r="DO6" i="6" s="1"/>
  <c r="EA6" i="6" s="1"/>
  <c r="EM6" i="6" s="1"/>
  <c r="GL88" i="6"/>
  <c r="CR88" i="6"/>
  <c r="DN110" i="6"/>
  <c r="HH110" i="6"/>
  <c r="GL52" i="6"/>
  <c r="CR52" i="6"/>
  <c r="GK56" i="6"/>
  <c r="CQ56" i="6"/>
  <c r="EK132" i="6"/>
  <c r="IE132" i="6"/>
  <c r="DM78" i="6"/>
  <c r="HG78" i="6"/>
  <c r="DM97" i="6"/>
  <c r="HG97" i="6"/>
  <c r="GM26" i="6"/>
  <c r="CS26" i="6"/>
  <c r="GK96" i="6"/>
  <c r="CQ96" i="6"/>
  <c r="GL75" i="6"/>
  <c r="CR75" i="6"/>
  <c r="GL77" i="6"/>
  <c r="CR77" i="6"/>
  <c r="HH128" i="6"/>
  <c r="DN128" i="6"/>
  <c r="GL138" i="6"/>
  <c r="CR138" i="6"/>
  <c r="HG63" i="6"/>
  <c r="DM63" i="6"/>
  <c r="DY63" i="6" s="1"/>
  <c r="EK63" i="6" s="1"/>
  <c r="DY111" i="6"/>
  <c r="EK111" i="6" s="1"/>
  <c r="HS111" i="6"/>
  <c r="DM89" i="6"/>
  <c r="HG89" i="6"/>
  <c r="CG61" i="6"/>
  <c r="GA61" i="6"/>
  <c r="GM48" i="6"/>
  <c r="CS48" i="6"/>
  <c r="HS118" i="6"/>
  <c r="DY118" i="6"/>
  <c r="EK118" i="6" s="1"/>
  <c r="EJ151" i="6"/>
  <c r="ID151" i="6"/>
  <c r="DY116" i="6"/>
  <c r="EK116" i="6" s="1"/>
  <c r="HS116" i="6"/>
  <c r="GM16" i="6"/>
  <c r="CS16" i="6"/>
  <c r="GK54" i="6"/>
  <c r="CQ54" i="6"/>
  <c r="GK87" i="6"/>
  <c r="CQ87" i="6"/>
  <c r="GL95" i="6"/>
  <c r="CR95" i="6"/>
  <c r="BV41" i="6"/>
  <c r="FP41" i="6"/>
  <c r="DX91" i="6"/>
  <c r="EJ91" i="6" s="1"/>
  <c r="HR91" i="6"/>
  <c r="BV18" i="6"/>
  <c r="FP18" i="6"/>
  <c r="GV68" i="6"/>
  <c r="DB68" i="6"/>
  <c r="DY114" i="6"/>
  <c r="EK114" i="6" s="1"/>
  <c r="HS114" i="6"/>
  <c r="EK131" i="6"/>
  <c r="IE131" i="6"/>
  <c r="GM31" i="6"/>
  <c r="CS31" i="6"/>
  <c r="BV42" i="6"/>
  <c r="FP42" i="6"/>
  <c r="BV46" i="6"/>
  <c r="FP46" i="6"/>
  <c r="GW113" i="6"/>
  <c r="DC113" i="6"/>
  <c r="DY77" i="6"/>
  <c r="EK77" i="6" s="1"/>
  <c r="HS77" i="6"/>
  <c r="HR96" i="6"/>
  <c r="DX96" i="6"/>
  <c r="EJ96" i="6" s="1"/>
  <c r="DY127" i="6"/>
  <c r="EK127" i="6" s="1"/>
  <c r="HS127" i="6"/>
  <c r="DD45" i="6"/>
  <c r="DP45" i="6" s="1"/>
  <c r="EB45" i="6" s="1"/>
  <c r="EN45" i="6" s="1"/>
  <c r="GX45" i="6"/>
  <c r="DD20" i="6"/>
  <c r="DP20" i="6" s="1"/>
  <c r="EB20" i="6" s="1"/>
  <c r="EN20" i="6" s="1"/>
  <c r="GX20" i="6"/>
  <c r="GX43" i="6"/>
  <c r="DD43" i="6"/>
  <c r="DP43" i="6" s="1"/>
  <c r="EB43" i="6" s="1"/>
  <c r="EN43" i="6" s="1"/>
  <c r="DN84" i="6"/>
  <c r="HH84" i="6"/>
  <c r="GM38" i="6"/>
  <c r="CS38" i="6"/>
  <c r="GK66" i="6"/>
  <c r="CQ66" i="6"/>
  <c r="GL141" i="6"/>
  <c r="CR141" i="6"/>
  <c r="GL82" i="6"/>
  <c r="CR82" i="6"/>
  <c r="GL118" i="6"/>
  <c r="CR118" i="6"/>
  <c r="DC153" i="6"/>
  <c r="GW153" i="6"/>
  <c r="DY74" i="6"/>
  <c r="EK74" i="6" s="1"/>
  <c r="HS74" i="6"/>
  <c r="GM34" i="6"/>
  <c r="CS34" i="6"/>
  <c r="GM44" i="6"/>
  <c r="CS44" i="6"/>
  <c r="BV33" i="6"/>
  <c r="FP33" i="6"/>
  <c r="AW60" i="8"/>
  <c r="FO60" i="8" s="1"/>
  <c r="FN60" i="8"/>
  <c r="JI60" i="8" s="1"/>
  <c r="E59" i="10" s="1"/>
  <c r="E58" i="11" s="1"/>
  <c r="AM39" i="8"/>
  <c r="FD39" i="8"/>
  <c r="CD135" i="8"/>
  <c r="GJ135" i="8"/>
  <c r="AW57" i="8"/>
  <c r="FO57" i="8" s="1"/>
  <c r="FN57" i="8"/>
  <c r="JI57" i="8" s="1"/>
  <c r="E56" i="10" s="1"/>
  <c r="E55" i="11" s="1"/>
  <c r="DA152" i="8"/>
  <c r="HG152" i="8"/>
  <c r="AM45" i="8"/>
  <c r="FD45" i="8"/>
  <c r="AM21" i="8"/>
  <c r="FD21" i="8"/>
  <c r="AM14" i="8"/>
  <c r="FD14" i="8"/>
  <c r="CD83" i="8"/>
  <c r="GJ83" i="8"/>
  <c r="CD122" i="8"/>
  <c r="GJ122" i="8"/>
  <c r="CD93" i="8"/>
  <c r="GJ93" i="8"/>
  <c r="CD75" i="8"/>
  <c r="GJ75" i="8"/>
  <c r="CD110" i="8"/>
  <c r="GJ110" i="8"/>
  <c r="CD104" i="8"/>
  <c r="GJ104" i="8"/>
  <c r="CD70" i="8"/>
  <c r="GJ70" i="8"/>
  <c r="CD73" i="8"/>
  <c r="GJ73" i="8"/>
  <c r="CD119" i="8"/>
  <c r="GJ119" i="8"/>
  <c r="AM48" i="8"/>
  <c r="FD48" i="8"/>
  <c r="AM43" i="8"/>
  <c r="FD43" i="8"/>
  <c r="CD124" i="8"/>
  <c r="GJ124" i="8"/>
  <c r="CD134" i="8"/>
  <c r="GJ134" i="8"/>
  <c r="DA151" i="8"/>
  <c r="HG151" i="8"/>
  <c r="AW62" i="8"/>
  <c r="FO62" i="8" s="1"/>
  <c r="FN62" i="8"/>
  <c r="JI62" i="8" s="1"/>
  <c r="E61" i="10" s="1"/>
  <c r="E60" i="11" s="1"/>
  <c r="AM15" i="8"/>
  <c r="FD15" i="8"/>
  <c r="AM12" i="8"/>
  <c r="FD12" i="8"/>
  <c r="AM18" i="8"/>
  <c r="FD18" i="8"/>
  <c r="AM22" i="8"/>
  <c r="FD22" i="8"/>
  <c r="CD132" i="8"/>
  <c r="GJ132" i="8"/>
  <c r="CD120" i="8"/>
  <c r="GJ120" i="8"/>
  <c r="CD131" i="8"/>
  <c r="GJ131" i="8"/>
  <c r="CD114" i="8"/>
  <c r="GJ114" i="8"/>
  <c r="CD96" i="8"/>
  <c r="GJ96" i="8"/>
  <c r="CD87" i="8"/>
  <c r="GJ87" i="8"/>
  <c r="CD86" i="8"/>
  <c r="GJ86" i="8"/>
  <c r="CD80" i="8"/>
  <c r="GJ80" i="8"/>
  <c r="CD129" i="8"/>
  <c r="GJ129" i="8"/>
  <c r="CZ72" i="8"/>
  <c r="HF72" i="8"/>
  <c r="DK85" i="8"/>
  <c r="HQ85" i="8"/>
  <c r="CZ116" i="8"/>
  <c r="HF116" i="8"/>
  <c r="DK115" i="8"/>
  <c r="HQ115" i="8"/>
  <c r="CZ114" i="8"/>
  <c r="HF114" i="8"/>
  <c r="CZ92" i="8"/>
  <c r="HF92" i="8"/>
  <c r="DK122" i="8"/>
  <c r="HQ122" i="8"/>
  <c r="CZ108" i="8"/>
  <c r="HF108" i="8"/>
  <c r="DK81" i="8"/>
  <c r="HQ81" i="8"/>
  <c r="DL153" i="8"/>
  <c r="HR153" i="8"/>
  <c r="CO68" i="8"/>
  <c r="GU68" i="8"/>
  <c r="CO121" i="8"/>
  <c r="GU121" i="8"/>
  <c r="CO84" i="8"/>
  <c r="GU84" i="8"/>
  <c r="CO118" i="8"/>
  <c r="GU118" i="8"/>
  <c r="CO129" i="8"/>
  <c r="GU129" i="8"/>
  <c r="CZ120" i="8"/>
  <c r="HF120" i="8"/>
  <c r="DK97" i="8"/>
  <c r="HQ97" i="8"/>
  <c r="CZ118" i="8"/>
  <c r="HF118" i="8"/>
  <c r="DK82" i="8"/>
  <c r="HQ82" i="8"/>
  <c r="CZ132" i="8"/>
  <c r="HF132" i="8"/>
  <c r="CZ96" i="8"/>
  <c r="HF96" i="8"/>
  <c r="DK128" i="8"/>
  <c r="HQ128" i="8"/>
  <c r="CZ89" i="8"/>
  <c r="HF89" i="8"/>
  <c r="DW132" i="8"/>
  <c r="IC132" i="8"/>
  <c r="CO79" i="8"/>
  <c r="GU79" i="8"/>
  <c r="CO81" i="8"/>
  <c r="GU81" i="8"/>
  <c r="CO123" i="8"/>
  <c r="GU123" i="8"/>
  <c r="CO91" i="8"/>
  <c r="GU91" i="8"/>
  <c r="CO113" i="8"/>
  <c r="GU113" i="8"/>
  <c r="CO106" i="8"/>
  <c r="GU106" i="8"/>
  <c r="CZ125" i="8"/>
  <c r="HF125" i="8"/>
  <c r="DK114" i="8"/>
  <c r="HQ114" i="8"/>
  <c r="CZ100" i="8"/>
  <c r="HF100" i="8"/>
  <c r="DK107" i="8"/>
  <c r="HQ107" i="8"/>
  <c r="CZ80" i="8"/>
  <c r="HF80" i="8"/>
  <c r="DW135" i="8"/>
  <c r="IC135" i="8"/>
  <c r="CZ113" i="8"/>
  <c r="HF113" i="8"/>
  <c r="CZ119" i="8"/>
  <c r="HF119" i="8"/>
  <c r="DK83" i="8"/>
  <c r="HQ83" i="8"/>
  <c r="CO100" i="8"/>
  <c r="GU100" i="8"/>
  <c r="CO93" i="8"/>
  <c r="GU93" i="8"/>
  <c r="CO134" i="8"/>
  <c r="GU134" i="8"/>
  <c r="CO94" i="8"/>
  <c r="GU94" i="8"/>
  <c r="CO89" i="8"/>
  <c r="GU89" i="8"/>
  <c r="CZ111" i="8"/>
  <c r="HF111" i="8"/>
  <c r="DK72" i="8"/>
  <c r="HQ72" i="8"/>
  <c r="DK79" i="8"/>
  <c r="HQ79" i="8"/>
  <c r="DK74" i="8"/>
  <c r="HQ74" i="8"/>
  <c r="DK68" i="8"/>
  <c r="HQ68" i="8"/>
  <c r="CZ131" i="8"/>
  <c r="HF131" i="8"/>
  <c r="DK75" i="8"/>
  <c r="HQ75" i="8"/>
  <c r="CZ95" i="8"/>
  <c r="HF95" i="8"/>
  <c r="DK130" i="8"/>
  <c r="HQ130" i="8"/>
  <c r="CO114" i="8"/>
  <c r="GU114" i="8"/>
  <c r="AM32" i="8"/>
  <c r="FD32" i="8"/>
  <c r="AM26" i="8"/>
  <c r="FD26" i="8"/>
  <c r="AM16" i="8"/>
  <c r="FD16" i="8"/>
  <c r="AM19" i="8"/>
  <c r="FD19" i="8"/>
  <c r="CD133" i="8"/>
  <c r="GJ133" i="8"/>
  <c r="CD100" i="8"/>
  <c r="GJ100" i="8"/>
  <c r="CD121" i="8"/>
  <c r="GJ121" i="8"/>
  <c r="CD117" i="8"/>
  <c r="GJ117" i="8"/>
  <c r="CD112" i="8"/>
  <c r="GJ112" i="8"/>
  <c r="CD66" i="8"/>
  <c r="GJ66" i="8"/>
  <c r="CD88" i="8"/>
  <c r="GJ88" i="8"/>
  <c r="CD84" i="8"/>
  <c r="GJ84" i="8"/>
  <c r="CD91" i="8"/>
  <c r="GJ91" i="8"/>
  <c r="CD123" i="8"/>
  <c r="GJ123" i="8"/>
  <c r="AM41" i="8"/>
  <c r="FD41" i="8"/>
  <c r="AM24" i="8"/>
  <c r="FD24" i="8"/>
  <c r="AW54" i="8"/>
  <c r="FO54" i="8" s="1"/>
  <c r="FN54" i="8"/>
  <c r="JI54" i="8" s="1"/>
  <c r="E53" i="10" s="1"/>
  <c r="E52" i="11" s="1"/>
  <c r="AW58" i="8"/>
  <c r="FO58" i="8" s="1"/>
  <c r="FN58" i="8"/>
  <c r="JI58" i="8" s="1"/>
  <c r="E57" i="10" s="1"/>
  <c r="E56" i="11" s="1"/>
  <c r="AM40" i="8"/>
  <c r="FD40" i="8"/>
  <c r="AM34" i="8"/>
  <c r="FD34" i="8"/>
  <c r="AM37" i="8"/>
  <c r="FD37" i="8"/>
  <c r="AM33" i="8"/>
  <c r="FD33" i="8"/>
  <c r="CD125" i="8"/>
  <c r="GJ125" i="8"/>
  <c r="CD116" i="8"/>
  <c r="GJ116" i="8"/>
  <c r="CD94" i="8"/>
  <c r="GJ94" i="8"/>
  <c r="CD95" i="8"/>
  <c r="GJ95" i="8"/>
  <c r="CD101" i="8"/>
  <c r="GJ101" i="8"/>
  <c r="CD68" i="8"/>
  <c r="GJ68" i="8"/>
  <c r="CD74" i="8"/>
  <c r="GJ74" i="8"/>
  <c r="CD106" i="8"/>
  <c r="GJ106" i="8"/>
  <c r="CD127" i="8"/>
  <c r="GJ127" i="8"/>
  <c r="CZ97" i="8"/>
  <c r="HF97" i="8"/>
  <c r="DK101" i="8"/>
  <c r="HQ101" i="8"/>
  <c r="CZ127" i="8"/>
  <c r="HF127" i="8"/>
  <c r="DK90" i="8"/>
  <c r="HQ90" i="8"/>
  <c r="CZ115" i="8"/>
  <c r="HF115" i="8"/>
  <c r="CZ69" i="8"/>
  <c r="HF69" i="8"/>
  <c r="DK116" i="8"/>
  <c r="HQ116" i="8"/>
  <c r="CZ94" i="8"/>
  <c r="HF94" i="8"/>
  <c r="DK124" i="8"/>
  <c r="HQ124" i="8"/>
  <c r="DL151" i="8"/>
  <c r="HR151" i="8"/>
  <c r="CO109" i="8"/>
  <c r="GU109" i="8"/>
  <c r="CO117" i="8"/>
  <c r="GU117" i="8"/>
  <c r="CO71" i="8"/>
  <c r="GU71" i="8"/>
  <c r="CO99" i="8"/>
  <c r="GU99" i="8"/>
  <c r="DL152" i="8"/>
  <c r="HR152" i="8"/>
  <c r="CZ110" i="8"/>
  <c r="HF110" i="8"/>
  <c r="DK95" i="8"/>
  <c r="HQ95" i="8"/>
  <c r="CZ101" i="8"/>
  <c r="HF101" i="8"/>
  <c r="DK73" i="8"/>
  <c r="HQ73" i="8"/>
  <c r="CZ87" i="8"/>
  <c r="HF87" i="8"/>
  <c r="DK78" i="8"/>
  <c r="HQ78" i="8"/>
  <c r="CZ78" i="8"/>
  <c r="HF78" i="8"/>
  <c r="CZ79" i="8"/>
  <c r="HF79" i="8"/>
  <c r="DK106" i="8"/>
  <c r="HQ106" i="8"/>
  <c r="CO70" i="8"/>
  <c r="GU70" i="8"/>
  <c r="CO116" i="8"/>
  <c r="GU116" i="8"/>
  <c r="CO97" i="8"/>
  <c r="GU97" i="8"/>
  <c r="CO74" i="8"/>
  <c r="GU74" i="8"/>
  <c r="CO135" i="8"/>
  <c r="GU135" i="8"/>
  <c r="CZ133" i="8"/>
  <c r="HF133" i="8"/>
  <c r="CZ123" i="8"/>
  <c r="HF123" i="8"/>
  <c r="DK117" i="8"/>
  <c r="HQ117" i="8"/>
  <c r="DK98" i="8"/>
  <c r="HQ98" i="8"/>
  <c r="DK89" i="8"/>
  <c r="HQ89" i="8"/>
  <c r="CZ117" i="8"/>
  <c r="HF117" i="8"/>
  <c r="DK102" i="8"/>
  <c r="HQ102" i="8"/>
  <c r="CZ73" i="8"/>
  <c r="HF73" i="8"/>
  <c r="DK91" i="8"/>
  <c r="HQ91" i="8"/>
  <c r="CO120" i="8"/>
  <c r="GU120" i="8"/>
  <c r="CO101" i="8"/>
  <c r="GU101" i="8"/>
  <c r="CO125" i="8"/>
  <c r="GU125" i="8"/>
  <c r="CO119" i="8"/>
  <c r="GU119" i="8"/>
  <c r="CO102" i="8"/>
  <c r="GU102" i="8"/>
  <c r="CO115" i="8"/>
  <c r="GU115" i="8"/>
  <c r="CZ74" i="8"/>
  <c r="HF74" i="8"/>
  <c r="DW134" i="8"/>
  <c r="IC134" i="8"/>
  <c r="CZ83" i="8"/>
  <c r="HF83" i="8"/>
  <c r="DK69" i="8"/>
  <c r="HQ69" i="8"/>
  <c r="CZ112" i="8"/>
  <c r="HF112" i="8"/>
  <c r="CZ85" i="8"/>
  <c r="HF85" i="8"/>
  <c r="DK126" i="8"/>
  <c r="HQ126" i="8"/>
  <c r="CZ88" i="8"/>
  <c r="HF88" i="8"/>
  <c r="DK86" i="8"/>
  <c r="HQ86" i="8"/>
  <c r="CO96" i="8"/>
  <c r="GU96" i="8"/>
  <c r="CO112" i="8"/>
  <c r="GU112" i="8"/>
  <c r="AW59" i="8"/>
  <c r="FO59" i="8" s="1"/>
  <c r="FN59" i="8"/>
  <c r="JI59" i="8" s="1"/>
  <c r="E58" i="10" s="1"/>
  <c r="E57" i="11" s="1"/>
  <c r="AM28" i="8"/>
  <c r="FD28" i="8"/>
  <c r="DA153" i="8"/>
  <c r="HG153" i="8"/>
  <c r="AM27" i="8"/>
  <c r="FD27" i="8"/>
  <c r="AM36" i="8"/>
  <c r="FD36" i="8"/>
  <c r="AW55" i="8"/>
  <c r="FO55" i="8" s="1"/>
  <c r="FN55" i="8"/>
  <c r="JI55" i="8" s="1"/>
  <c r="E54" i="10" s="1"/>
  <c r="E53" i="11" s="1"/>
  <c r="AM23" i="8"/>
  <c r="FD23" i="8"/>
  <c r="AM17" i="8"/>
  <c r="FD17" i="8"/>
  <c r="AM47" i="8"/>
  <c r="FD47" i="8"/>
  <c r="AM25" i="8"/>
  <c r="FD25" i="8"/>
  <c r="CD108" i="8"/>
  <c r="GJ108" i="8"/>
  <c r="CD113" i="8"/>
  <c r="GJ113" i="8"/>
  <c r="CD82" i="8"/>
  <c r="GJ82" i="8"/>
  <c r="CD103" i="8"/>
  <c r="GJ103" i="8"/>
  <c r="CD79" i="8"/>
  <c r="GJ79" i="8"/>
  <c r="CD107" i="8"/>
  <c r="GJ107" i="8"/>
  <c r="CD98" i="8"/>
  <c r="GJ98" i="8"/>
  <c r="CD128" i="8"/>
  <c r="GJ128" i="8"/>
  <c r="DA154" i="8"/>
  <c r="HG154" i="8"/>
  <c r="AM13" i="8"/>
  <c r="FD13" i="8"/>
  <c r="AM31" i="8"/>
  <c r="FD31" i="8"/>
  <c r="AW61" i="8"/>
  <c r="FO61" i="8" s="1"/>
  <c r="FN61" i="8"/>
  <c r="JI61" i="8" s="1"/>
  <c r="E60" i="10" s="1"/>
  <c r="E59" i="11" s="1"/>
  <c r="AW53" i="8"/>
  <c r="FO53" i="8" s="1"/>
  <c r="FN53" i="8"/>
  <c r="JI53" i="8" s="1"/>
  <c r="E52" i="10" s="1"/>
  <c r="E51" i="11" s="1"/>
  <c r="AM42" i="8"/>
  <c r="FD42" i="8"/>
  <c r="AM49" i="8"/>
  <c r="FD49" i="8"/>
  <c r="AM35" i="8"/>
  <c r="FD35" i="8"/>
  <c r="AM46" i="8"/>
  <c r="FD46" i="8"/>
  <c r="CD130" i="8"/>
  <c r="GJ130" i="8"/>
  <c r="CD109" i="8"/>
  <c r="GJ109" i="8"/>
  <c r="CD99" i="8"/>
  <c r="GJ99" i="8"/>
  <c r="CD78" i="8"/>
  <c r="GJ78" i="8"/>
  <c r="CD90" i="8"/>
  <c r="GJ90" i="8"/>
  <c r="CD102" i="8"/>
  <c r="GJ102" i="8"/>
  <c r="CD105" i="8"/>
  <c r="GJ105" i="8"/>
  <c r="CD97" i="8"/>
  <c r="GJ97" i="8"/>
  <c r="CZ107" i="8"/>
  <c r="HF107" i="8"/>
  <c r="CZ93" i="8"/>
  <c r="HF93" i="8"/>
  <c r="DK87" i="8"/>
  <c r="HQ87" i="8"/>
  <c r="CZ77" i="8"/>
  <c r="HF77" i="8"/>
  <c r="DW133" i="8"/>
  <c r="IC133" i="8"/>
  <c r="CZ129" i="8"/>
  <c r="HF129" i="8"/>
  <c r="CZ81" i="8"/>
  <c r="HF81" i="8"/>
  <c r="DK109" i="8"/>
  <c r="HQ109" i="8"/>
  <c r="CO128" i="8"/>
  <c r="GU128" i="8"/>
  <c r="CO75" i="8"/>
  <c r="GU75" i="8"/>
  <c r="CO131" i="8"/>
  <c r="GU131" i="8"/>
  <c r="CO95" i="8"/>
  <c r="GU95" i="8"/>
  <c r="CO111" i="8"/>
  <c r="GU111" i="8"/>
  <c r="CZ86" i="8"/>
  <c r="HF86" i="8"/>
  <c r="CZ82" i="8"/>
  <c r="HF82" i="8"/>
  <c r="DK76" i="8"/>
  <c r="HQ76" i="8"/>
  <c r="DK70" i="8"/>
  <c r="HQ70" i="8"/>
  <c r="CZ130" i="8"/>
  <c r="HF130" i="8"/>
  <c r="DK77" i="8"/>
  <c r="HQ77" i="8"/>
  <c r="CZ67" i="8"/>
  <c r="HF67" i="8"/>
  <c r="DK96" i="8"/>
  <c r="HQ96" i="8"/>
  <c r="DK129" i="8"/>
  <c r="HQ129" i="8"/>
  <c r="CO104" i="8"/>
  <c r="GU104" i="8"/>
  <c r="CO90" i="8"/>
  <c r="GU90" i="8"/>
  <c r="CO92" i="8"/>
  <c r="GU92" i="8"/>
  <c r="CO72" i="8"/>
  <c r="GU72" i="8"/>
  <c r="CO73" i="8"/>
  <c r="GU73" i="8"/>
  <c r="CZ124" i="8"/>
  <c r="HF124" i="8"/>
  <c r="DK80" i="8"/>
  <c r="HQ80" i="8"/>
  <c r="CZ66" i="8"/>
  <c r="HF66" i="8"/>
  <c r="DK127" i="8"/>
  <c r="HQ127" i="8"/>
  <c r="DW151" i="8"/>
  <c r="IC151" i="8"/>
  <c r="CZ70" i="8"/>
  <c r="HF70" i="8"/>
  <c r="DK105" i="8"/>
  <c r="HQ105" i="8"/>
  <c r="CZ121" i="8"/>
  <c r="HF121" i="8"/>
  <c r="DK93" i="8"/>
  <c r="HQ93" i="8"/>
  <c r="CO80" i="8"/>
  <c r="GU80" i="8"/>
  <c r="CO88" i="8"/>
  <c r="GU88" i="8"/>
  <c r="DL154" i="8"/>
  <c r="HR154" i="8"/>
  <c r="CO69" i="8"/>
  <c r="GU69" i="8"/>
  <c r="CO82" i="8"/>
  <c r="GU82" i="8"/>
  <c r="CO85" i="8"/>
  <c r="GU85" i="8"/>
  <c r="CZ135" i="8"/>
  <c r="HF135" i="8"/>
  <c r="DK108" i="8"/>
  <c r="HQ108" i="8"/>
  <c r="CZ106" i="8"/>
  <c r="HF106" i="8"/>
  <c r="DK125" i="8"/>
  <c r="HQ125" i="8"/>
  <c r="CZ91" i="8"/>
  <c r="HF91" i="8"/>
  <c r="DK111" i="8"/>
  <c r="HQ111" i="8"/>
  <c r="CZ128" i="8"/>
  <c r="HF128" i="8"/>
  <c r="CZ99" i="8"/>
  <c r="HF99" i="8"/>
  <c r="DK110" i="8"/>
  <c r="HQ110" i="8"/>
  <c r="CO86" i="8"/>
  <c r="GU86" i="8"/>
  <c r="CO107" i="8"/>
  <c r="GU107" i="8"/>
  <c r="AM11" i="8"/>
  <c r="FD11" i="8"/>
  <c r="AM20" i="8"/>
  <c r="FD20" i="8"/>
  <c r="AW56" i="8"/>
  <c r="FO56" i="8" s="1"/>
  <c r="FN56" i="8"/>
  <c r="JI56" i="8" s="1"/>
  <c r="E55" i="10" s="1"/>
  <c r="E54" i="11" s="1"/>
  <c r="AM44" i="8"/>
  <c r="FD44" i="8"/>
  <c r="AM30" i="8"/>
  <c r="FD30" i="8"/>
  <c r="AM29" i="8"/>
  <c r="FD29" i="8"/>
  <c r="AM38" i="8"/>
  <c r="FD38" i="8"/>
  <c r="CD126" i="8"/>
  <c r="GJ126" i="8"/>
  <c r="CD67" i="8"/>
  <c r="GJ67" i="8"/>
  <c r="CD89" i="8"/>
  <c r="GJ89" i="8"/>
  <c r="CD76" i="8"/>
  <c r="GJ76" i="8"/>
  <c r="CD92" i="8"/>
  <c r="GJ92" i="8"/>
  <c r="CD81" i="8"/>
  <c r="GJ81" i="8"/>
  <c r="CD85" i="8"/>
  <c r="GJ85" i="8"/>
  <c r="CD115" i="8"/>
  <c r="GJ115" i="8"/>
  <c r="CD111" i="8"/>
  <c r="GJ111" i="8"/>
  <c r="CD77" i="8"/>
  <c r="GJ77" i="8"/>
  <c r="CD72" i="8"/>
  <c r="GJ72" i="8"/>
  <c r="CD71" i="8"/>
  <c r="GJ71" i="8"/>
  <c r="CD69" i="8"/>
  <c r="GJ69" i="8"/>
  <c r="CD118" i="8"/>
  <c r="GJ118" i="8"/>
  <c r="DW153" i="8"/>
  <c r="IC153" i="8"/>
  <c r="CZ68" i="8"/>
  <c r="HF68" i="8"/>
  <c r="DK88" i="8"/>
  <c r="HQ88" i="8"/>
  <c r="CZ84" i="8"/>
  <c r="HF84" i="8"/>
  <c r="DK118" i="8"/>
  <c r="HQ118" i="8"/>
  <c r="CZ102" i="8"/>
  <c r="HF102" i="8"/>
  <c r="DK71" i="8"/>
  <c r="HQ71" i="8"/>
  <c r="CZ109" i="8"/>
  <c r="HF109" i="8"/>
  <c r="DK104" i="8"/>
  <c r="HQ104" i="8"/>
  <c r="DK121" i="8"/>
  <c r="HQ121" i="8"/>
  <c r="CO98" i="8"/>
  <c r="GU98" i="8"/>
  <c r="CO122" i="8"/>
  <c r="GU122" i="8"/>
  <c r="CO127" i="8"/>
  <c r="GU127" i="8"/>
  <c r="CO78" i="8"/>
  <c r="GU78" i="8"/>
  <c r="CO130" i="8"/>
  <c r="GU130" i="8"/>
  <c r="CZ126" i="8"/>
  <c r="HF126" i="8"/>
  <c r="DK66" i="8"/>
  <c r="HQ66" i="8"/>
  <c r="CZ105" i="8"/>
  <c r="HF105" i="8"/>
  <c r="DK67" i="8"/>
  <c r="HQ67" i="8"/>
  <c r="DW152" i="8"/>
  <c r="IC152" i="8"/>
  <c r="CZ104" i="8"/>
  <c r="HF104" i="8"/>
  <c r="DK84" i="8"/>
  <c r="HQ84" i="8"/>
  <c r="DW154" i="8"/>
  <c r="IC154" i="8"/>
  <c r="DK112" i="8"/>
  <c r="HQ112" i="8"/>
  <c r="CO83" i="8"/>
  <c r="GU83" i="8"/>
  <c r="CO124" i="8"/>
  <c r="GU124" i="8"/>
  <c r="CO132" i="8"/>
  <c r="GU132" i="8"/>
  <c r="CO105" i="8"/>
  <c r="GU105" i="8"/>
  <c r="CO126" i="8"/>
  <c r="GU126" i="8"/>
  <c r="CO67" i="8"/>
  <c r="GU67" i="8"/>
  <c r="CZ134" i="8"/>
  <c r="HF134" i="8"/>
  <c r="DK119" i="8"/>
  <c r="HQ119" i="8"/>
  <c r="CZ122" i="8"/>
  <c r="HF122" i="8"/>
  <c r="DW131" i="8"/>
  <c r="IC131" i="8"/>
  <c r="CZ90" i="8"/>
  <c r="HF90" i="8"/>
  <c r="DK103" i="8"/>
  <c r="HQ103" i="8"/>
  <c r="DK94" i="8"/>
  <c r="HQ94" i="8"/>
  <c r="CZ71" i="8"/>
  <c r="HF71" i="8"/>
  <c r="DK100" i="8"/>
  <c r="HQ100" i="8"/>
  <c r="CO77" i="8"/>
  <c r="GU77" i="8"/>
  <c r="CO76" i="8"/>
  <c r="GU76" i="8"/>
  <c r="CO110" i="8"/>
  <c r="GU110" i="8"/>
  <c r="CO66" i="8"/>
  <c r="GU66" i="8"/>
  <c r="CO103" i="8"/>
  <c r="GU103" i="8"/>
  <c r="CO108" i="8"/>
  <c r="GU108" i="8"/>
  <c r="CZ103" i="8"/>
  <c r="HF103" i="8"/>
  <c r="DK113" i="8"/>
  <c r="HQ113" i="8"/>
  <c r="CZ75" i="8"/>
  <c r="HF75" i="8"/>
  <c r="DK123" i="8"/>
  <c r="HQ123" i="8"/>
  <c r="CZ98" i="8"/>
  <c r="HF98" i="8"/>
  <c r="DK99" i="8"/>
  <c r="HQ99" i="8"/>
  <c r="CZ76" i="8"/>
  <c r="HF76" i="8"/>
  <c r="DK120" i="8"/>
  <c r="HQ120" i="8"/>
  <c r="DK92" i="8"/>
  <c r="HQ92" i="8"/>
  <c r="CO87" i="8"/>
  <c r="GU87" i="8"/>
  <c r="CO133" i="8"/>
  <c r="GU133" i="8"/>
  <c r="BU106" i="6"/>
  <c r="BV106" i="6" s="1"/>
  <c r="GB106" i="6" s="1"/>
  <c r="BU96" i="6"/>
  <c r="BU94" i="6"/>
  <c r="BL116" i="6"/>
  <c r="BL111" i="6"/>
  <c r="BL112" i="6"/>
  <c r="AZ70" i="6"/>
  <c r="BA70" i="6" s="1"/>
  <c r="BB70" i="6" s="1"/>
  <c r="BC70" i="6" s="1"/>
  <c r="BD70" i="6" s="1"/>
  <c r="BE70" i="6" s="1"/>
  <c r="BF70" i="6" s="1"/>
  <c r="BG70" i="6" s="1"/>
  <c r="BH70" i="6" s="1"/>
  <c r="BI70" i="6" s="1"/>
  <c r="BJ70" i="6" s="1"/>
  <c r="BL101" i="6"/>
  <c r="BK27" i="6"/>
  <c r="FQ27" i="6" s="1"/>
  <c r="AZ121" i="6"/>
  <c r="BA121" i="6" s="1"/>
  <c r="BB121" i="6" s="1"/>
  <c r="BC121" i="6" s="1"/>
  <c r="BD121" i="6" s="1"/>
  <c r="BE121" i="6" s="1"/>
  <c r="BF121" i="6" s="1"/>
  <c r="BG121" i="6" s="1"/>
  <c r="BH121" i="6" s="1"/>
  <c r="BI121" i="6" s="1"/>
  <c r="BJ121" i="6" s="1"/>
  <c r="BK121" i="6" s="1"/>
  <c r="BK35" i="6"/>
  <c r="FQ35" i="6" s="1"/>
  <c r="AZ23" i="6"/>
  <c r="AO23" i="6"/>
  <c r="BK30" i="6"/>
  <c r="FQ30" i="6" s="1"/>
  <c r="AZ120" i="6"/>
  <c r="BA120" i="6" s="1"/>
  <c r="BB120" i="6" s="1"/>
  <c r="BC120" i="6" s="1"/>
  <c r="BD120" i="6" s="1"/>
  <c r="BE120" i="6" s="1"/>
  <c r="BF120" i="6" s="1"/>
  <c r="BG120" i="6" s="1"/>
  <c r="BH120" i="6" s="1"/>
  <c r="BI120" i="6" s="1"/>
  <c r="BJ120" i="6" s="1"/>
  <c r="BK120" i="6" s="1"/>
  <c r="AZ20" i="6"/>
  <c r="AO20" i="6"/>
  <c r="AZ151" i="6"/>
  <c r="BA151" i="6" s="1"/>
  <c r="BB151" i="6" s="1"/>
  <c r="BC151" i="6" s="1"/>
  <c r="BD151" i="6" s="1"/>
  <c r="BE151" i="6" s="1"/>
  <c r="BF151" i="6" s="1"/>
  <c r="BG151" i="6" s="1"/>
  <c r="BH151" i="6" s="1"/>
  <c r="BI151" i="6" s="1"/>
  <c r="BJ151" i="6" s="1"/>
  <c r="BK151" i="6" s="1"/>
  <c r="AZ78" i="6"/>
  <c r="BA78" i="6" s="1"/>
  <c r="BB78" i="6" s="1"/>
  <c r="BC78" i="6" s="1"/>
  <c r="BD78" i="6" s="1"/>
  <c r="BE78" i="6" s="1"/>
  <c r="BF78" i="6" s="1"/>
  <c r="BG78" i="6" s="1"/>
  <c r="BH78" i="6" s="1"/>
  <c r="BI78" i="6" s="1"/>
  <c r="BJ78" i="6" s="1"/>
  <c r="AZ107" i="6"/>
  <c r="BA107" i="6" s="1"/>
  <c r="BB107" i="6" s="1"/>
  <c r="BC107" i="6" s="1"/>
  <c r="BD107" i="6" s="1"/>
  <c r="BE107" i="6" s="1"/>
  <c r="BF107" i="6" s="1"/>
  <c r="BG107" i="6" s="1"/>
  <c r="BH107" i="6" s="1"/>
  <c r="BI107" i="6" s="1"/>
  <c r="BJ107" i="6" s="1"/>
  <c r="BK107" i="6" s="1"/>
  <c r="BV9" i="6"/>
  <c r="GB9" i="6" s="1"/>
  <c r="JC9" i="6" s="1"/>
  <c r="G8" i="2" s="1"/>
  <c r="AZ88" i="6"/>
  <c r="BA88" i="6" s="1"/>
  <c r="BB88" i="6" s="1"/>
  <c r="BC88" i="6" s="1"/>
  <c r="BD88" i="6" s="1"/>
  <c r="BE88" i="6" s="1"/>
  <c r="BF88" i="6" s="1"/>
  <c r="BG88" i="6" s="1"/>
  <c r="BH88" i="6" s="1"/>
  <c r="BI88" i="6" s="1"/>
  <c r="BJ88" i="6" s="1"/>
  <c r="BK88" i="6" s="1"/>
  <c r="AZ48" i="6"/>
  <c r="AO48" i="6"/>
  <c r="EU48" i="6" s="1"/>
  <c r="BK57" i="6"/>
  <c r="FQ57" i="6" s="1"/>
  <c r="AZ57" i="6"/>
  <c r="AZ18" i="6"/>
  <c r="AO18" i="6"/>
  <c r="AZ125" i="6"/>
  <c r="BA125" i="6" s="1"/>
  <c r="BB125" i="6" s="1"/>
  <c r="BC125" i="6" s="1"/>
  <c r="BD125" i="6" s="1"/>
  <c r="BE125" i="6" s="1"/>
  <c r="BF125" i="6" s="1"/>
  <c r="BG125" i="6" s="1"/>
  <c r="BH125" i="6" s="1"/>
  <c r="BI125" i="6" s="1"/>
  <c r="BJ125" i="6" s="1"/>
  <c r="BK125" i="6" s="1"/>
  <c r="AZ146" i="6"/>
  <c r="BA146" i="6" s="1"/>
  <c r="BB146" i="6" s="1"/>
  <c r="BC146" i="6" s="1"/>
  <c r="BD146" i="6" s="1"/>
  <c r="BE146" i="6" s="1"/>
  <c r="BF146" i="6" s="1"/>
  <c r="BG146" i="6" s="1"/>
  <c r="BH146" i="6" s="1"/>
  <c r="BI146" i="6" s="1"/>
  <c r="BJ146" i="6" s="1"/>
  <c r="BK146" i="6" s="1"/>
  <c r="BV6" i="6"/>
  <c r="GB6" i="6" s="1"/>
  <c r="JC6" i="6" s="1"/>
  <c r="G5" i="2" s="1"/>
  <c r="BV64" i="6"/>
  <c r="BK64" i="6"/>
  <c r="FQ64" i="6" s="1"/>
  <c r="BL152" i="6"/>
  <c r="BM152" i="6" s="1"/>
  <c r="BN152" i="6" s="1"/>
  <c r="BO152" i="6" s="1"/>
  <c r="BP152" i="6" s="1"/>
  <c r="BQ152" i="6" s="1"/>
  <c r="BR152" i="6" s="1"/>
  <c r="BS152" i="6" s="1"/>
  <c r="BT152" i="6" s="1"/>
  <c r="BU152" i="6" s="1"/>
  <c r="BV152" i="6" s="1"/>
  <c r="BV65" i="6"/>
  <c r="BK65" i="6"/>
  <c r="FQ65" i="6" s="1"/>
  <c r="BK54" i="6"/>
  <c r="FQ54" i="6" s="1"/>
  <c r="AZ54" i="6"/>
  <c r="AZ33" i="6"/>
  <c r="AO33" i="6"/>
  <c r="EU33" i="6" s="1"/>
  <c r="BK42" i="6"/>
  <c r="FQ42" i="6" s="1"/>
  <c r="BK44" i="6"/>
  <c r="FQ44" i="6" s="1"/>
  <c r="AZ134" i="6"/>
  <c r="BA134" i="6" s="1"/>
  <c r="BB134" i="6" s="1"/>
  <c r="BC134" i="6" s="1"/>
  <c r="BD134" i="6" s="1"/>
  <c r="BE134" i="6" s="1"/>
  <c r="BF134" i="6" s="1"/>
  <c r="BG134" i="6" s="1"/>
  <c r="BH134" i="6" s="1"/>
  <c r="BI134" i="6" s="1"/>
  <c r="BJ134" i="6" s="1"/>
  <c r="BK134" i="6" s="1"/>
  <c r="AZ72" i="6"/>
  <c r="BA72" i="6" s="1"/>
  <c r="BB72" i="6" s="1"/>
  <c r="BC72" i="6" s="1"/>
  <c r="BD72" i="6" s="1"/>
  <c r="BE72" i="6" s="1"/>
  <c r="BF72" i="6" s="1"/>
  <c r="BG72" i="6" s="1"/>
  <c r="BH72" i="6" s="1"/>
  <c r="BI72" i="6" s="1"/>
  <c r="BJ72" i="6" s="1"/>
  <c r="AZ31" i="6"/>
  <c r="AO31" i="6"/>
  <c r="EU31" i="6" s="1"/>
  <c r="BK15" i="6"/>
  <c r="FQ15" i="6" s="1"/>
  <c r="AZ37" i="6"/>
  <c r="AO37" i="6"/>
  <c r="EU37" i="6" s="1"/>
  <c r="AZ45" i="6"/>
  <c r="AO45" i="6"/>
  <c r="EU45" i="6" s="1"/>
  <c r="BK11" i="6"/>
  <c r="FQ11" i="6" s="1"/>
  <c r="BK25" i="6"/>
  <c r="FQ25" i="6" s="1"/>
  <c r="AZ119" i="6"/>
  <c r="BA119" i="6" s="1"/>
  <c r="BB119" i="6" s="1"/>
  <c r="BC119" i="6" s="1"/>
  <c r="BD119" i="6" s="1"/>
  <c r="BE119" i="6" s="1"/>
  <c r="BF119" i="6" s="1"/>
  <c r="BG119" i="6" s="1"/>
  <c r="BH119" i="6" s="1"/>
  <c r="BI119" i="6" s="1"/>
  <c r="BJ119" i="6" s="1"/>
  <c r="BK119" i="6" s="1"/>
  <c r="AZ97" i="6"/>
  <c r="BA97" i="6" s="1"/>
  <c r="BB97" i="6" s="1"/>
  <c r="BC97" i="6" s="1"/>
  <c r="BD97" i="6" s="1"/>
  <c r="BE97" i="6" s="1"/>
  <c r="BF97" i="6" s="1"/>
  <c r="BG97" i="6" s="1"/>
  <c r="BH97" i="6" s="1"/>
  <c r="BI97" i="6" s="1"/>
  <c r="BJ97" i="6" s="1"/>
  <c r="BK97" i="6" s="1"/>
  <c r="BK48" i="6"/>
  <c r="FQ48" i="6" s="1"/>
  <c r="BK18" i="6"/>
  <c r="FQ18" i="6" s="1"/>
  <c r="AZ127" i="6"/>
  <c r="BA127" i="6" s="1"/>
  <c r="BB127" i="6" s="1"/>
  <c r="BC127" i="6" s="1"/>
  <c r="BD127" i="6" s="1"/>
  <c r="BE127" i="6" s="1"/>
  <c r="BF127" i="6" s="1"/>
  <c r="BG127" i="6" s="1"/>
  <c r="BH127" i="6" s="1"/>
  <c r="BI127" i="6" s="1"/>
  <c r="BJ127" i="6" s="1"/>
  <c r="BK127" i="6" s="1"/>
  <c r="BK43" i="6"/>
  <c r="FQ43" i="6" s="1"/>
  <c r="AZ75" i="6"/>
  <c r="BA75" i="6" s="1"/>
  <c r="BB75" i="6" s="1"/>
  <c r="BC75" i="6" s="1"/>
  <c r="BD75" i="6" s="1"/>
  <c r="BE75" i="6" s="1"/>
  <c r="BF75" i="6" s="1"/>
  <c r="BG75" i="6" s="1"/>
  <c r="BH75" i="6" s="1"/>
  <c r="BI75" i="6" s="1"/>
  <c r="BJ75" i="6" s="1"/>
  <c r="BK38" i="6"/>
  <c r="FQ38" i="6" s="1"/>
  <c r="CS5" i="6"/>
  <c r="DE5" i="6" s="1"/>
  <c r="DQ5" i="6" s="1"/>
  <c r="EC5" i="6" s="1"/>
  <c r="EO5" i="6" s="1"/>
  <c r="CG153" i="6"/>
  <c r="CG151" i="6"/>
  <c r="CG154" i="6"/>
  <c r="CG152" i="6"/>
  <c r="AZ94" i="6"/>
  <c r="BA94" i="6" s="1"/>
  <c r="BB94" i="6" s="1"/>
  <c r="BC94" i="6" s="1"/>
  <c r="BD94" i="6" s="1"/>
  <c r="BE94" i="6" s="1"/>
  <c r="BF94" i="6" s="1"/>
  <c r="BG94" i="6" s="1"/>
  <c r="BH94" i="6" s="1"/>
  <c r="BI94" i="6" s="1"/>
  <c r="BJ94" i="6" s="1"/>
  <c r="BK94" i="6" s="1"/>
  <c r="AZ153" i="6"/>
  <c r="BA153" i="6" s="1"/>
  <c r="BB153" i="6" s="1"/>
  <c r="BC153" i="6" s="1"/>
  <c r="BD153" i="6" s="1"/>
  <c r="BE153" i="6" s="1"/>
  <c r="BF153" i="6" s="1"/>
  <c r="BG153" i="6" s="1"/>
  <c r="BH153" i="6" s="1"/>
  <c r="BI153" i="6" s="1"/>
  <c r="BJ153" i="6" s="1"/>
  <c r="BK153" i="6" s="1"/>
  <c r="AZ40" i="6"/>
  <c r="AO40" i="6"/>
  <c r="EU40" i="6" s="1"/>
  <c r="BK26" i="6"/>
  <c r="FQ26" i="6" s="1"/>
  <c r="AZ102" i="6"/>
  <c r="BA102" i="6" s="1"/>
  <c r="BB102" i="6" s="1"/>
  <c r="BC102" i="6" s="1"/>
  <c r="BD102" i="6" s="1"/>
  <c r="BE102" i="6" s="1"/>
  <c r="BF102" i="6" s="1"/>
  <c r="BG102" i="6" s="1"/>
  <c r="BH102" i="6" s="1"/>
  <c r="BI102" i="6" s="1"/>
  <c r="BJ102" i="6" s="1"/>
  <c r="BK102" i="6" s="1"/>
  <c r="BK23" i="6"/>
  <c r="FQ23" i="6" s="1"/>
  <c r="BK31" i="6"/>
  <c r="FQ31" i="6" s="1"/>
  <c r="BK22" i="6"/>
  <c r="FQ22" i="6" s="1"/>
  <c r="AZ79" i="6"/>
  <c r="BA79" i="6" s="1"/>
  <c r="BB79" i="6" s="1"/>
  <c r="BC79" i="6" s="1"/>
  <c r="BD79" i="6" s="1"/>
  <c r="BE79" i="6" s="1"/>
  <c r="BF79" i="6" s="1"/>
  <c r="BG79" i="6" s="1"/>
  <c r="BH79" i="6" s="1"/>
  <c r="BI79" i="6" s="1"/>
  <c r="BJ79" i="6" s="1"/>
  <c r="BK79" i="6" s="1"/>
  <c r="BK20" i="6"/>
  <c r="FQ20" i="6" s="1"/>
  <c r="BK61" i="6"/>
  <c r="FQ61" i="6" s="1"/>
  <c r="AZ61" i="6"/>
  <c r="FF61" i="6" s="1"/>
  <c r="BK37" i="6"/>
  <c r="FQ37" i="6" s="1"/>
  <c r="AZ117" i="6"/>
  <c r="BA117" i="6" s="1"/>
  <c r="BB117" i="6" s="1"/>
  <c r="BC117" i="6" s="1"/>
  <c r="BD117" i="6" s="1"/>
  <c r="BE117" i="6" s="1"/>
  <c r="BF117" i="6" s="1"/>
  <c r="BG117" i="6" s="1"/>
  <c r="BH117" i="6" s="1"/>
  <c r="BI117" i="6" s="1"/>
  <c r="BJ117" i="6" s="1"/>
  <c r="BK117" i="6" s="1"/>
  <c r="BK45" i="6"/>
  <c r="FQ45" i="6" s="1"/>
  <c r="AZ24" i="6"/>
  <c r="AO24" i="6"/>
  <c r="AZ132" i="6"/>
  <c r="BA132" i="6" s="1"/>
  <c r="BB132" i="6" s="1"/>
  <c r="BC132" i="6" s="1"/>
  <c r="BD132" i="6" s="1"/>
  <c r="BE132" i="6" s="1"/>
  <c r="BF132" i="6" s="1"/>
  <c r="BG132" i="6" s="1"/>
  <c r="BH132" i="6" s="1"/>
  <c r="BI132" i="6" s="1"/>
  <c r="BJ132" i="6" s="1"/>
  <c r="BK132" i="6" s="1"/>
  <c r="AZ137" i="6"/>
  <c r="BA137" i="6" s="1"/>
  <c r="BB137" i="6" s="1"/>
  <c r="BC137" i="6" s="1"/>
  <c r="BD137" i="6" s="1"/>
  <c r="BE137" i="6" s="1"/>
  <c r="BF137" i="6" s="1"/>
  <c r="BG137" i="6" s="1"/>
  <c r="BH137" i="6" s="1"/>
  <c r="BI137" i="6" s="1"/>
  <c r="BJ137" i="6" s="1"/>
  <c r="BK137" i="6" s="1"/>
  <c r="AZ84" i="6"/>
  <c r="BA84" i="6" s="1"/>
  <c r="BB84" i="6" s="1"/>
  <c r="BC84" i="6" s="1"/>
  <c r="BD84" i="6" s="1"/>
  <c r="BE84" i="6" s="1"/>
  <c r="BF84" i="6" s="1"/>
  <c r="BG84" i="6" s="1"/>
  <c r="BH84" i="6" s="1"/>
  <c r="BI84" i="6" s="1"/>
  <c r="BJ84" i="6" s="1"/>
  <c r="BK84" i="6" s="1"/>
  <c r="BK56" i="6"/>
  <c r="FQ56" i="6" s="1"/>
  <c r="AZ56" i="6"/>
  <c r="AZ108" i="6"/>
  <c r="BA108" i="6" s="1"/>
  <c r="BB108" i="6" s="1"/>
  <c r="BC108" i="6" s="1"/>
  <c r="BD108" i="6" s="1"/>
  <c r="BE108" i="6" s="1"/>
  <c r="BF108" i="6" s="1"/>
  <c r="BG108" i="6" s="1"/>
  <c r="BH108" i="6" s="1"/>
  <c r="BI108" i="6" s="1"/>
  <c r="BJ108" i="6" s="1"/>
  <c r="BK108" i="6" s="1"/>
  <c r="AZ28" i="6"/>
  <c r="AO28" i="6"/>
  <c r="BV128" i="6"/>
  <c r="GB128" i="6" s="1"/>
  <c r="JC128" i="6" s="1"/>
  <c r="G124" i="2" s="1"/>
  <c r="BV144" i="6"/>
  <c r="GB144" i="6" s="1"/>
  <c r="BV135" i="6"/>
  <c r="GB135" i="6" s="1"/>
  <c r="JC135" i="6" s="1"/>
  <c r="G131" i="2" s="1"/>
  <c r="BV136" i="6"/>
  <c r="GB136" i="6" s="1"/>
  <c r="BV114" i="6"/>
  <c r="GB114" i="6" s="1"/>
  <c r="JC114" i="6" s="1"/>
  <c r="G110" i="2" s="1"/>
  <c r="BV112" i="6"/>
  <c r="GB112" i="6" s="1"/>
  <c r="JC112" i="6" s="1"/>
  <c r="G108" i="2" s="1"/>
  <c r="BV109" i="6"/>
  <c r="GB109" i="6" s="1"/>
  <c r="JC109" i="6" s="1"/>
  <c r="G105" i="2" s="1"/>
  <c r="BV117" i="6"/>
  <c r="GB117" i="6" s="1"/>
  <c r="JC117" i="6" s="1"/>
  <c r="G113" i="2" s="1"/>
  <c r="BV99" i="6"/>
  <c r="GB99" i="6" s="1"/>
  <c r="BV83" i="6"/>
  <c r="GB83" i="6" s="1"/>
  <c r="JC83" i="6" s="1"/>
  <c r="G82" i="2" s="1"/>
  <c r="BV101" i="6"/>
  <c r="GB101" i="6" s="1"/>
  <c r="JC101" i="6" s="1"/>
  <c r="G97" i="2" s="1"/>
  <c r="BV80" i="6"/>
  <c r="GB80" i="6" s="1"/>
  <c r="CH5" i="6"/>
  <c r="BV84" i="6"/>
  <c r="GB84" i="6" s="1"/>
  <c r="JC84" i="6" s="1"/>
  <c r="G83" i="2" s="1"/>
  <c r="BV127" i="6"/>
  <c r="GB127" i="6" s="1"/>
  <c r="JC127" i="6" s="1"/>
  <c r="G123" i="2" s="1"/>
  <c r="BV96" i="6"/>
  <c r="GB96" i="6" s="1"/>
  <c r="BV116" i="6"/>
  <c r="GB116" i="6" s="1"/>
  <c r="JC116" i="6" s="1"/>
  <c r="G112" i="2" s="1"/>
  <c r="BV122" i="6"/>
  <c r="GB122" i="6" s="1"/>
  <c r="BV92" i="6"/>
  <c r="GB92" i="6" s="1"/>
  <c r="JC92" i="6" s="1"/>
  <c r="G91" i="2" s="1"/>
  <c r="BV111" i="6"/>
  <c r="GB111" i="6" s="1"/>
  <c r="BV119" i="6"/>
  <c r="GB119" i="6" s="1"/>
  <c r="JC119" i="6" s="1"/>
  <c r="G115" i="2" s="1"/>
  <c r="BV141" i="6"/>
  <c r="GB141" i="6" s="1"/>
  <c r="JC141" i="6" s="1"/>
  <c r="G137" i="2" s="1"/>
  <c r="BV71" i="6"/>
  <c r="GB71" i="6" s="1"/>
  <c r="JC71" i="6" s="1"/>
  <c r="G70" i="2" s="1"/>
  <c r="BV75" i="6"/>
  <c r="GB75" i="6" s="1"/>
  <c r="JC75" i="6" s="1"/>
  <c r="G74" i="2" s="1"/>
  <c r="BV91" i="6"/>
  <c r="GB91" i="6" s="1"/>
  <c r="JC91" i="6" s="1"/>
  <c r="G90" i="2" s="1"/>
  <c r="BV134" i="6"/>
  <c r="GB134" i="6" s="1"/>
  <c r="BV74" i="6"/>
  <c r="GB74" i="6" s="1"/>
  <c r="JC74" i="6" s="1"/>
  <c r="G73" i="2" s="1"/>
  <c r="BV107" i="6"/>
  <c r="GB107" i="6" s="1"/>
  <c r="JC107" i="6" s="1"/>
  <c r="G103" i="2" s="1"/>
  <c r="BV133" i="6"/>
  <c r="GB133" i="6" s="1"/>
  <c r="BV138" i="6"/>
  <c r="GB138" i="6" s="1"/>
  <c r="JC138" i="6" s="1"/>
  <c r="G134" i="2" s="1"/>
  <c r="BV149" i="6"/>
  <c r="GB149" i="6" s="1"/>
  <c r="JC149" i="6" s="1"/>
  <c r="G145" i="2" s="1"/>
  <c r="BV148" i="6"/>
  <c r="GB148" i="6" s="1"/>
  <c r="JC148" i="6" s="1"/>
  <c r="G144" i="2" s="1"/>
  <c r="BV95" i="6"/>
  <c r="GB95" i="6" s="1"/>
  <c r="JC95" i="6" s="1"/>
  <c r="G94" i="2" s="1"/>
  <c r="BV82" i="6"/>
  <c r="GB82" i="6" s="1"/>
  <c r="JC82" i="6" s="1"/>
  <c r="G81" i="2" s="1"/>
  <c r="BV140" i="6"/>
  <c r="GB140" i="6" s="1"/>
  <c r="JC140" i="6" s="1"/>
  <c r="G136" i="2" s="1"/>
  <c r="BV73" i="6"/>
  <c r="GB73" i="6" s="1"/>
  <c r="JC73" i="6" s="1"/>
  <c r="G72" i="2" s="1"/>
  <c r="BV66" i="6"/>
  <c r="GB66" i="6" s="1"/>
  <c r="JC66" i="6" s="1"/>
  <c r="G65" i="2" s="1"/>
  <c r="BV67" i="6"/>
  <c r="GB67" i="6" s="1"/>
  <c r="JC67" i="6" s="1"/>
  <c r="G66" i="2" s="1"/>
  <c r="BV98" i="6"/>
  <c r="GB98" i="6" s="1"/>
  <c r="JC98" i="6" s="1"/>
  <c r="BV94" i="6"/>
  <c r="GB94" i="6" s="1"/>
  <c r="BV90" i="6"/>
  <c r="GB90" i="6" s="1"/>
  <c r="BV110" i="6"/>
  <c r="GB110" i="6" s="1"/>
  <c r="JC110" i="6" s="1"/>
  <c r="G106" i="2" s="1"/>
  <c r="BV120" i="6"/>
  <c r="GB120" i="6" s="1"/>
  <c r="BV89" i="6"/>
  <c r="GB89" i="6" s="1"/>
  <c r="JC89" i="6" s="1"/>
  <c r="G88" i="2" s="1"/>
  <c r="BV105" i="6"/>
  <c r="GB105" i="6" s="1"/>
  <c r="JC105" i="6" s="1"/>
  <c r="G101" i="2" s="1"/>
  <c r="BV129" i="6"/>
  <c r="GB129" i="6" s="1"/>
  <c r="JC129" i="6" s="1"/>
  <c r="G125" i="2" s="1"/>
  <c r="BV150" i="6"/>
  <c r="GB150" i="6" s="1"/>
  <c r="JC150" i="6" s="1"/>
  <c r="G146" i="2" s="1"/>
  <c r="BV104" i="6"/>
  <c r="GB104" i="6" s="1"/>
  <c r="BV143" i="6"/>
  <c r="GB143" i="6" s="1"/>
  <c r="BV93" i="6"/>
  <c r="GB93" i="6" s="1"/>
  <c r="JC93" i="6" s="1"/>
  <c r="G92" i="2" s="1"/>
  <c r="BV124" i="6"/>
  <c r="GB124" i="6" s="1"/>
  <c r="JC124" i="6" s="1"/>
  <c r="G120" i="2" s="1"/>
  <c r="BV126" i="6"/>
  <c r="GB126" i="6" s="1"/>
  <c r="JC126" i="6" s="1"/>
  <c r="G122" i="2" s="1"/>
  <c r="BV147" i="6"/>
  <c r="GB147" i="6" s="1"/>
  <c r="JC147" i="6" s="1"/>
  <c r="G143" i="2" s="1"/>
  <c r="BV76" i="6"/>
  <c r="GB76" i="6" s="1"/>
  <c r="JC76" i="6" s="1"/>
  <c r="G75" i="2" s="1"/>
  <c r="BV68" i="6"/>
  <c r="GB68" i="6" s="1"/>
  <c r="JC68" i="6" s="1"/>
  <c r="G67" i="2" s="1"/>
  <c r="BV102" i="6"/>
  <c r="GB102" i="6" s="1"/>
  <c r="BV81" i="6"/>
  <c r="GB81" i="6" s="1"/>
  <c r="JC81" i="6" s="1"/>
  <c r="G80" i="2" s="1"/>
  <c r="BV77" i="6"/>
  <c r="GB77" i="6" s="1"/>
  <c r="JC77" i="6" s="1"/>
  <c r="G76" i="2" s="1"/>
  <c r="BV142" i="6"/>
  <c r="GB142" i="6" s="1"/>
  <c r="BV69" i="6"/>
  <c r="GB69" i="6" s="1"/>
  <c r="JC69" i="6" s="1"/>
  <c r="G68" i="2" s="1"/>
  <c r="BV88" i="6"/>
  <c r="GB88" i="6" s="1"/>
  <c r="JC88" i="6" s="1"/>
  <c r="G87" i="2" s="1"/>
  <c r="BV70" i="6"/>
  <c r="GB70" i="6" s="1"/>
  <c r="JC70" i="6" s="1"/>
  <c r="G69" i="2" s="1"/>
  <c r="BV103" i="6"/>
  <c r="GB103" i="6" s="1"/>
  <c r="JC103" i="6" s="1"/>
  <c r="G99" i="2" s="1"/>
  <c r="BV118" i="6"/>
  <c r="GB118" i="6" s="1"/>
  <c r="BV131" i="6"/>
  <c r="GB131" i="6" s="1"/>
  <c r="BV123" i="6"/>
  <c r="GB123" i="6" s="1"/>
  <c r="BV115" i="6"/>
  <c r="GB115" i="6" s="1"/>
  <c r="JC115" i="6" s="1"/>
  <c r="G111" i="2" s="1"/>
  <c r="BV132" i="6"/>
  <c r="GB132" i="6" s="1"/>
  <c r="JC132" i="6" s="1"/>
  <c r="G128" i="2" s="1"/>
  <c r="BV78" i="6"/>
  <c r="GB78" i="6" s="1"/>
  <c r="JC78" i="6" s="1"/>
  <c r="G77" i="2" s="1"/>
  <c r="BV121" i="6"/>
  <c r="GB121" i="6" s="1"/>
  <c r="JC121" i="6" s="1"/>
  <c r="G117" i="2" s="1"/>
  <c r="BV139" i="6"/>
  <c r="GB139" i="6" s="1"/>
  <c r="BV113" i="6"/>
  <c r="GB113" i="6" s="1"/>
  <c r="JC113" i="6" s="1"/>
  <c r="G109" i="2" s="1"/>
  <c r="BV108" i="6"/>
  <c r="GB108" i="6" s="1"/>
  <c r="JC108" i="6" s="1"/>
  <c r="G104" i="2" s="1"/>
  <c r="BV79" i="6"/>
  <c r="GB79" i="6" s="1"/>
  <c r="JC79" i="6" s="1"/>
  <c r="G78" i="2" s="1"/>
  <c r="BV100" i="6"/>
  <c r="GB100" i="6" s="1"/>
  <c r="JC100" i="6" s="1"/>
  <c r="G96" i="2" s="1"/>
  <c r="BV125" i="6"/>
  <c r="GB125" i="6" s="1"/>
  <c r="JC125" i="6" s="1"/>
  <c r="G121" i="2" s="1"/>
  <c r="BV72" i="6"/>
  <c r="GB72" i="6" s="1"/>
  <c r="JC72" i="6" s="1"/>
  <c r="G71" i="2" s="1"/>
  <c r="BV85" i="6"/>
  <c r="GB85" i="6" s="1"/>
  <c r="JC85" i="6" s="1"/>
  <c r="G84" i="2" s="1"/>
  <c r="BV97" i="6"/>
  <c r="GB97" i="6" s="1"/>
  <c r="BV145" i="6"/>
  <c r="GB145" i="6" s="1"/>
  <c r="BV130" i="6"/>
  <c r="GB130" i="6" s="1"/>
  <c r="JC130" i="6" s="1"/>
  <c r="G126" i="2" s="1"/>
  <c r="BV86" i="6"/>
  <c r="GB86" i="6" s="1"/>
  <c r="JC86" i="6" s="1"/>
  <c r="G85" i="2" s="1"/>
  <c r="BV87" i="6"/>
  <c r="GB87" i="6" s="1"/>
  <c r="BV137" i="6"/>
  <c r="GB137" i="6" s="1"/>
  <c r="BV146" i="6"/>
  <c r="GB146" i="6" s="1"/>
  <c r="JC146" i="6" s="1"/>
  <c r="G142" i="2" s="1"/>
  <c r="AZ44" i="6"/>
  <c r="AO44" i="6"/>
  <c r="EU44" i="6" s="1"/>
  <c r="AZ110" i="6"/>
  <c r="BA110" i="6" s="1"/>
  <c r="BB110" i="6" s="1"/>
  <c r="BC110" i="6" s="1"/>
  <c r="BD110" i="6" s="1"/>
  <c r="BE110" i="6" s="1"/>
  <c r="BF110" i="6" s="1"/>
  <c r="BG110" i="6" s="1"/>
  <c r="BH110" i="6" s="1"/>
  <c r="BI110" i="6" s="1"/>
  <c r="BJ110" i="6" s="1"/>
  <c r="BK110" i="6" s="1"/>
  <c r="BK39" i="6"/>
  <c r="FQ39" i="6" s="1"/>
  <c r="AZ129" i="6"/>
  <c r="BA129" i="6" s="1"/>
  <c r="BB129" i="6" s="1"/>
  <c r="BC129" i="6" s="1"/>
  <c r="BD129" i="6" s="1"/>
  <c r="BE129" i="6" s="1"/>
  <c r="BF129" i="6" s="1"/>
  <c r="BG129" i="6" s="1"/>
  <c r="BH129" i="6" s="1"/>
  <c r="BI129" i="6" s="1"/>
  <c r="BJ129" i="6" s="1"/>
  <c r="BK129" i="6" s="1"/>
  <c r="BK19" i="6"/>
  <c r="FQ19" i="6" s="1"/>
  <c r="BK29" i="6"/>
  <c r="FQ29" i="6" s="1"/>
  <c r="BV63" i="6"/>
  <c r="BK63" i="6"/>
  <c r="FQ63" i="6" s="1"/>
  <c r="AZ100" i="6"/>
  <c r="BA100" i="6" s="1"/>
  <c r="BB100" i="6" s="1"/>
  <c r="BC100" i="6" s="1"/>
  <c r="BD100" i="6" s="1"/>
  <c r="BE100" i="6" s="1"/>
  <c r="BF100" i="6" s="1"/>
  <c r="BG100" i="6" s="1"/>
  <c r="BH100" i="6" s="1"/>
  <c r="BI100" i="6" s="1"/>
  <c r="BJ100" i="6" s="1"/>
  <c r="BK100" i="6" s="1"/>
  <c r="AZ98" i="6"/>
  <c r="BA98" i="6" s="1"/>
  <c r="BB98" i="6" s="1"/>
  <c r="BC98" i="6" s="1"/>
  <c r="BD98" i="6" s="1"/>
  <c r="BE98" i="6" s="1"/>
  <c r="BF98" i="6" s="1"/>
  <c r="BG98" i="6" s="1"/>
  <c r="BH98" i="6" s="1"/>
  <c r="BI98" i="6" s="1"/>
  <c r="BJ98" i="6" s="1"/>
  <c r="BK98" i="6" s="1"/>
  <c r="BL142" i="6"/>
  <c r="BM142" i="6" s="1"/>
  <c r="BN142" i="6" s="1"/>
  <c r="BO142" i="6" s="1"/>
  <c r="BP142" i="6" s="1"/>
  <c r="BQ142" i="6" s="1"/>
  <c r="BR142" i="6" s="1"/>
  <c r="BS142" i="6" s="1"/>
  <c r="BK33" i="6"/>
  <c r="FQ33" i="6" s="1"/>
  <c r="BK40" i="6"/>
  <c r="FQ40" i="6" s="1"/>
  <c r="BV52" i="6"/>
  <c r="GB52" i="6" s="1"/>
  <c r="JC52" i="6" s="1"/>
  <c r="G51" i="2" s="1"/>
  <c r="AZ105" i="6"/>
  <c r="BA105" i="6" s="1"/>
  <c r="BB105" i="6" s="1"/>
  <c r="BC105" i="6" s="1"/>
  <c r="BD105" i="6" s="1"/>
  <c r="BE105" i="6" s="1"/>
  <c r="BF105" i="6" s="1"/>
  <c r="BG105" i="6" s="1"/>
  <c r="BH105" i="6" s="1"/>
  <c r="BI105" i="6" s="1"/>
  <c r="BJ105" i="6" s="1"/>
  <c r="BK105" i="6" s="1"/>
  <c r="AZ67" i="6"/>
  <c r="BA67" i="6" s="1"/>
  <c r="BB67" i="6" s="1"/>
  <c r="BC67" i="6" s="1"/>
  <c r="BD67" i="6" s="1"/>
  <c r="BE67" i="6" s="1"/>
  <c r="BF67" i="6" s="1"/>
  <c r="BG67" i="6" s="1"/>
  <c r="BH67" i="6" s="1"/>
  <c r="BI67" i="6" s="1"/>
  <c r="BJ67" i="6" s="1"/>
  <c r="AZ91" i="6"/>
  <c r="BA91" i="6" s="1"/>
  <c r="BB91" i="6" s="1"/>
  <c r="BC91" i="6" s="1"/>
  <c r="BD91" i="6" s="1"/>
  <c r="BE91" i="6" s="1"/>
  <c r="BF91" i="6" s="1"/>
  <c r="BG91" i="6" s="1"/>
  <c r="BH91" i="6" s="1"/>
  <c r="BI91" i="6" s="1"/>
  <c r="BJ91" i="6" s="1"/>
  <c r="BK91" i="6" s="1"/>
  <c r="AZ34" i="6"/>
  <c r="AO34" i="6"/>
  <c r="EU34" i="6" s="1"/>
  <c r="AZ46" i="6"/>
  <c r="AO46" i="6"/>
  <c r="EU46" i="6" s="1"/>
  <c r="AZ80" i="6"/>
  <c r="BA80" i="6" s="1"/>
  <c r="BB80" i="6" s="1"/>
  <c r="BC80" i="6" s="1"/>
  <c r="BD80" i="6" s="1"/>
  <c r="BE80" i="6" s="1"/>
  <c r="BF80" i="6" s="1"/>
  <c r="BG80" i="6" s="1"/>
  <c r="BH80" i="6" s="1"/>
  <c r="BI80" i="6" s="1"/>
  <c r="BJ80" i="6" s="1"/>
  <c r="BK80" i="6" s="1"/>
  <c r="AZ36" i="6"/>
  <c r="AO36" i="6"/>
  <c r="EU36" i="6" s="1"/>
  <c r="BK16" i="6"/>
  <c r="FQ16" i="6" s="1"/>
  <c r="AZ128" i="6"/>
  <c r="BA128" i="6" s="1"/>
  <c r="BB128" i="6" s="1"/>
  <c r="BC128" i="6" s="1"/>
  <c r="BD128" i="6" s="1"/>
  <c r="BE128" i="6" s="1"/>
  <c r="BF128" i="6" s="1"/>
  <c r="BG128" i="6" s="1"/>
  <c r="BH128" i="6" s="1"/>
  <c r="BI128" i="6" s="1"/>
  <c r="BJ128" i="6" s="1"/>
  <c r="BK128" i="6" s="1"/>
  <c r="AZ130" i="6"/>
  <c r="BA130" i="6" s="1"/>
  <c r="BB130" i="6" s="1"/>
  <c r="BC130" i="6" s="1"/>
  <c r="BD130" i="6" s="1"/>
  <c r="BE130" i="6" s="1"/>
  <c r="BF130" i="6" s="1"/>
  <c r="BG130" i="6" s="1"/>
  <c r="BH130" i="6" s="1"/>
  <c r="BI130" i="6" s="1"/>
  <c r="BJ130" i="6" s="1"/>
  <c r="BK130" i="6" s="1"/>
  <c r="AZ35" i="6"/>
  <c r="AO35" i="6"/>
  <c r="EU35" i="6" s="1"/>
  <c r="BK60" i="6"/>
  <c r="FQ60" i="6" s="1"/>
  <c r="AZ60" i="6"/>
  <c r="AZ26" i="6"/>
  <c r="AO26" i="6"/>
  <c r="AZ22" i="6"/>
  <c r="AO22" i="6"/>
  <c r="BL143" i="6"/>
  <c r="BM143" i="6" s="1"/>
  <c r="BN143" i="6" s="1"/>
  <c r="BO143" i="6" s="1"/>
  <c r="BP143" i="6" s="1"/>
  <c r="BQ143" i="6" s="1"/>
  <c r="BR143" i="6" s="1"/>
  <c r="BS143" i="6" s="1"/>
  <c r="BL135" i="6"/>
  <c r="BM135" i="6" s="1"/>
  <c r="BN135" i="6" s="1"/>
  <c r="BO135" i="6" s="1"/>
  <c r="BP135" i="6" s="1"/>
  <c r="AZ103" i="6"/>
  <c r="BA103" i="6" s="1"/>
  <c r="BB103" i="6" s="1"/>
  <c r="BC103" i="6" s="1"/>
  <c r="BD103" i="6" s="1"/>
  <c r="BE103" i="6" s="1"/>
  <c r="BF103" i="6" s="1"/>
  <c r="BG103" i="6" s="1"/>
  <c r="BH103" i="6" s="1"/>
  <c r="BI103" i="6" s="1"/>
  <c r="BJ103" i="6" s="1"/>
  <c r="BK103" i="6" s="1"/>
  <c r="BL149" i="6"/>
  <c r="BM149" i="6" s="1"/>
  <c r="BN149" i="6" s="1"/>
  <c r="BO149" i="6" s="1"/>
  <c r="BP149" i="6" s="1"/>
  <c r="BQ149" i="6" s="1"/>
  <c r="BR149" i="6" s="1"/>
  <c r="BS149" i="6" s="1"/>
  <c r="BT149" i="6" s="1"/>
  <c r="BK13" i="6"/>
  <c r="FQ13" i="6" s="1"/>
  <c r="BL131" i="6"/>
  <c r="BM131" i="6" s="1"/>
  <c r="BN131" i="6" s="1"/>
  <c r="BO131" i="6" s="1"/>
  <c r="BP131" i="6" s="1"/>
  <c r="BL138" i="6"/>
  <c r="BM138" i="6" s="1"/>
  <c r="BN138" i="6" s="1"/>
  <c r="BO138" i="6" s="1"/>
  <c r="BP138" i="6" s="1"/>
  <c r="BQ138" i="6" s="1"/>
  <c r="BR138" i="6" s="1"/>
  <c r="BV51" i="6"/>
  <c r="GB51" i="6" s="1"/>
  <c r="JC51" i="6" s="1"/>
  <c r="G50" i="2" s="1"/>
  <c r="AZ93" i="6"/>
  <c r="BA93" i="6" s="1"/>
  <c r="BB93" i="6" s="1"/>
  <c r="BC93" i="6" s="1"/>
  <c r="BD93" i="6" s="1"/>
  <c r="BE93" i="6" s="1"/>
  <c r="BF93" i="6" s="1"/>
  <c r="BG93" i="6" s="1"/>
  <c r="BH93" i="6" s="1"/>
  <c r="BI93" i="6" s="1"/>
  <c r="BJ93" i="6" s="1"/>
  <c r="BK93" i="6" s="1"/>
  <c r="AZ71" i="6"/>
  <c r="BA71" i="6" s="1"/>
  <c r="BB71" i="6" s="1"/>
  <c r="BC71" i="6" s="1"/>
  <c r="BD71" i="6" s="1"/>
  <c r="BE71" i="6" s="1"/>
  <c r="BF71" i="6" s="1"/>
  <c r="BG71" i="6" s="1"/>
  <c r="BH71" i="6" s="1"/>
  <c r="BI71" i="6" s="1"/>
  <c r="BJ71" i="6" s="1"/>
  <c r="AZ85" i="6"/>
  <c r="BA85" i="6" s="1"/>
  <c r="BB85" i="6" s="1"/>
  <c r="BC85" i="6" s="1"/>
  <c r="BD85" i="6" s="1"/>
  <c r="BE85" i="6" s="1"/>
  <c r="BF85" i="6" s="1"/>
  <c r="BG85" i="6" s="1"/>
  <c r="BH85" i="6" s="1"/>
  <c r="BI85" i="6" s="1"/>
  <c r="BJ85" i="6" s="1"/>
  <c r="BK85" i="6" s="1"/>
  <c r="BK17" i="6"/>
  <c r="FQ17" i="6" s="1"/>
  <c r="AZ47" i="6"/>
  <c r="AO47" i="6"/>
  <c r="EU47" i="6" s="1"/>
  <c r="AZ139" i="6"/>
  <c r="BA139" i="6" s="1"/>
  <c r="BB139" i="6" s="1"/>
  <c r="BC139" i="6" s="1"/>
  <c r="BD139" i="6" s="1"/>
  <c r="BE139" i="6" s="1"/>
  <c r="BF139" i="6" s="1"/>
  <c r="BG139" i="6" s="1"/>
  <c r="BH139" i="6" s="1"/>
  <c r="BI139" i="6" s="1"/>
  <c r="BJ139" i="6" s="1"/>
  <c r="BK139" i="6" s="1"/>
  <c r="BK34" i="6"/>
  <c r="FQ34" i="6" s="1"/>
  <c r="BV10" i="6"/>
  <c r="GB10" i="6" s="1"/>
  <c r="JC10" i="6" s="1"/>
  <c r="G9" i="2" s="1"/>
  <c r="BK36" i="6"/>
  <c r="FQ36" i="6" s="1"/>
  <c r="BK12" i="6"/>
  <c r="FQ12" i="6" s="1"/>
  <c r="AZ21" i="6"/>
  <c r="AO21" i="6"/>
  <c r="EU21" i="6" s="1"/>
  <c r="JA21" i="6" s="1"/>
  <c r="E20" i="2" s="1"/>
  <c r="AZ113" i="6"/>
  <c r="BA113" i="6" s="1"/>
  <c r="BB113" i="6" s="1"/>
  <c r="BC113" i="6" s="1"/>
  <c r="BD113" i="6" s="1"/>
  <c r="BE113" i="6" s="1"/>
  <c r="BF113" i="6" s="1"/>
  <c r="BG113" i="6" s="1"/>
  <c r="BH113" i="6" s="1"/>
  <c r="BI113" i="6" s="1"/>
  <c r="BJ113" i="6" s="1"/>
  <c r="BK113" i="6" s="1"/>
  <c r="AZ92" i="6"/>
  <c r="BA92" i="6" s="1"/>
  <c r="BB92" i="6" s="1"/>
  <c r="BC92" i="6" s="1"/>
  <c r="BD92" i="6" s="1"/>
  <c r="BE92" i="6" s="1"/>
  <c r="BF92" i="6" s="1"/>
  <c r="BG92" i="6" s="1"/>
  <c r="BH92" i="6" s="1"/>
  <c r="BI92" i="6" s="1"/>
  <c r="BJ92" i="6" s="1"/>
  <c r="BK92" i="6" s="1"/>
  <c r="BK24" i="6"/>
  <c r="FQ24" i="6" s="1"/>
  <c r="BK55" i="6"/>
  <c r="FQ55" i="6" s="1"/>
  <c r="AZ55" i="6"/>
  <c r="AZ73" i="6"/>
  <c r="BA73" i="6" s="1"/>
  <c r="BB73" i="6" s="1"/>
  <c r="BC73" i="6" s="1"/>
  <c r="BD73" i="6" s="1"/>
  <c r="BE73" i="6" s="1"/>
  <c r="BF73" i="6" s="1"/>
  <c r="BG73" i="6" s="1"/>
  <c r="BH73" i="6" s="1"/>
  <c r="BI73" i="6" s="1"/>
  <c r="BJ73" i="6" s="1"/>
  <c r="BK53" i="6"/>
  <c r="FQ53" i="6" s="1"/>
  <c r="BK28" i="6"/>
  <c r="FQ28" i="6" s="1"/>
  <c r="AZ30" i="6"/>
  <c r="AO30" i="6"/>
  <c r="EU30" i="6" s="1"/>
  <c r="AZ154" i="6"/>
  <c r="BA154" i="6" s="1"/>
  <c r="BB154" i="6" s="1"/>
  <c r="BC154" i="6" s="1"/>
  <c r="BD154" i="6" s="1"/>
  <c r="BE154" i="6" s="1"/>
  <c r="BF154" i="6" s="1"/>
  <c r="BG154" i="6" s="1"/>
  <c r="BH154" i="6" s="1"/>
  <c r="BI154" i="6" s="1"/>
  <c r="BJ154" i="6" s="1"/>
  <c r="BK154" i="6" s="1"/>
  <c r="AZ141" i="6"/>
  <c r="BA141" i="6" s="1"/>
  <c r="BB141" i="6" s="1"/>
  <c r="BC141" i="6" s="1"/>
  <c r="BD141" i="6" s="1"/>
  <c r="BE141" i="6" s="1"/>
  <c r="BF141" i="6" s="1"/>
  <c r="BG141" i="6" s="1"/>
  <c r="BH141" i="6" s="1"/>
  <c r="BI141" i="6" s="1"/>
  <c r="BJ141" i="6" s="1"/>
  <c r="BK141" i="6" s="1"/>
  <c r="AZ25" i="6"/>
  <c r="AO25" i="6"/>
  <c r="BK32" i="6"/>
  <c r="FQ32" i="6" s="1"/>
  <c r="AZ42" i="6"/>
  <c r="AO42" i="6"/>
  <c r="EU42" i="6" s="1"/>
  <c r="AZ99" i="6"/>
  <c r="BA99" i="6" s="1"/>
  <c r="BB99" i="6" s="1"/>
  <c r="BC99" i="6" s="1"/>
  <c r="BD99" i="6" s="1"/>
  <c r="BE99" i="6" s="1"/>
  <c r="BF99" i="6" s="1"/>
  <c r="BG99" i="6" s="1"/>
  <c r="BH99" i="6" s="1"/>
  <c r="BI99" i="6" s="1"/>
  <c r="BJ99" i="6" s="1"/>
  <c r="BK99" i="6" s="1"/>
  <c r="AZ144" i="6"/>
  <c r="BA144" i="6" s="1"/>
  <c r="BB144" i="6" s="1"/>
  <c r="BC144" i="6" s="1"/>
  <c r="BD144" i="6" s="1"/>
  <c r="BE144" i="6" s="1"/>
  <c r="BF144" i="6" s="1"/>
  <c r="BG144" i="6" s="1"/>
  <c r="BH144" i="6" s="1"/>
  <c r="BI144" i="6" s="1"/>
  <c r="BJ144" i="6" s="1"/>
  <c r="BK144" i="6" s="1"/>
  <c r="BL126" i="6"/>
  <c r="BM126" i="6" s="1"/>
  <c r="BL124" i="6"/>
  <c r="BM124" i="6" s="1"/>
  <c r="BK62" i="6"/>
  <c r="FQ62" i="6" s="1"/>
  <c r="AZ62" i="6"/>
  <c r="FF62" i="6" s="1"/>
  <c r="AZ27" i="6"/>
  <c r="AO27" i="6"/>
  <c r="EU27" i="6" s="1"/>
  <c r="JA27" i="6" s="1"/>
  <c r="E26" i="2" s="1"/>
  <c r="AZ77" i="6"/>
  <c r="BA77" i="6" s="1"/>
  <c r="BB77" i="6" s="1"/>
  <c r="BC77" i="6" s="1"/>
  <c r="BD77" i="6" s="1"/>
  <c r="BE77" i="6" s="1"/>
  <c r="BF77" i="6" s="1"/>
  <c r="BG77" i="6" s="1"/>
  <c r="BH77" i="6" s="1"/>
  <c r="BI77" i="6" s="1"/>
  <c r="BJ77" i="6" s="1"/>
  <c r="AZ43" i="6"/>
  <c r="AO43" i="6"/>
  <c r="EU43" i="6" s="1"/>
  <c r="AZ104" i="6"/>
  <c r="BA104" i="6" s="1"/>
  <c r="BB104" i="6" s="1"/>
  <c r="BC104" i="6" s="1"/>
  <c r="BD104" i="6" s="1"/>
  <c r="BE104" i="6" s="1"/>
  <c r="BF104" i="6" s="1"/>
  <c r="BG104" i="6" s="1"/>
  <c r="BH104" i="6" s="1"/>
  <c r="BI104" i="6" s="1"/>
  <c r="BJ104" i="6" s="1"/>
  <c r="BK104" i="6" s="1"/>
  <c r="AZ123" i="6"/>
  <c r="BA123" i="6" s="1"/>
  <c r="BB123" i="6" s="1"/>
  <c r="BC123" i="6" s="1"/>
  <c r="BD123" i="6" s="1"/>
  <c r="BE123" i="6" s="1"/>
  <c r="BF123" i="6" s="1"/>
  <c r="BG123" i="6" s="1"/>
  <c r="BH123" i="6" s="1"/>
  <c r="BI123" i="6" s="1"/>
  <c r="BJ123" i="6" s="1"/>
  <c r="BK123" i="6" s="1"/>
  <c r="AZ86" i="6"/>
  <c r="BA86" i="6" s="1"/>
  <c r="BB86" i="6" s="1"/>
  <c r="BC86" i="6" s="1"/>
  <c r="BD86" i="6" s="1"/>
  <c r="BE86" i="6" s="1"/>
  <c r="BF86" i="6" s="1"/>
  <c r="BG86" i="6" s="1"/>
  <c r="BH86" i="6" s="1"/>
  <c r="BI86" i="6" s="1"/>
  <c r="BJ86" i="6" s="1"/>
  <c r="BK86" i="6" s="1"/>
  <c r="AZ114" i="6"/>
  <c r="BA114" i="6" s="1"/>
  <c r="BB114" i="6" s="1"/>
  <c r="BC114" i="6" s="1"/>
  <c r="BD114" i="6" s="1"/>
  <c r="BE114" i="6" s="1"/>
  <c r="BF114" i="6" s="1"/>
  <c r="BG114" i="6" s="1"/>
  <c r="BH114" i="6" s="1"/>
  <c r="BI114" i="6" s="1"/>
  <c r="BJ114" i="6" s="1"/>
  <c r="BK114" i="6" s="1"/>
  <c r="AZ150" i="6"/>
  <c r="BA150" i="6" s="1"/>
  <c r="BB150" i="6" s="1"/>
  <c r="BC150" i="6" s="1"/>
  <c r="BD150" i="6" s="1"/>
  <c r="BE150" i="6" s="1"/>
  <c r="BF150" i="6" s="1"/>
  <c r="BG150" i="6" s="1"/>
  <c r="BH150" i="6" s="1"/>
  <c r="BI150" i="6" s="1"/>
  <c r="BJ150" i="6" s="1"/>
  <c r="BK150" i="6" s="1"/>
  <c r="BK46" i="6"/>
  <c r="FQ46" i="6" s="1"/>
  <c r="AZ95" i="6"/>
  <c r="BA95" i="6" s="1"/>
  <c r="BB95" i="6" s="1"/>
  <c r="BC95" i="6" s="1"/>
  <c r="BD95" i="6" s="1"/>
  <c r="BE95" i="6" s="1"/>
  <c r="BF95" i="6" s="1"/>
  <c r="BG95" i="6" s="1"/>
  <c r="BH95" i="6" s="1"/>
  <c r="BI95" i="6" s="1"/>
  <c r="BJ95" i="6" s="1"/>
  <c r="BK95" i="6" s="1"/>
  <c r="BK59" i="6"/>
  <c r="FQ59" i="6" s="1"/>
  <c r="AZ59" i="6"/>
  <c r="BV8" i="6"/>
  <c r="GB8" i="6" s="1"/>
  <c r="JC8" i="6" s="1"/>
  <c r="G7" i="2" s="1"/>
  <c r="AZ148" i="6"/>
  <c r="BA148" i="6" s="1"/>
  <c r="BB148" i="6" s="1"/>
  <c r="BC148" i="6" s="1"/>
  <c r="BD148" i="6" s="1"/>
  <c r="BE148" i="6" s="1"/>
  <c r="BF148" i="6" s="1"/>
  <c r="BG148" i="6" s="1"/>
  <c r="BH148" i="6" s="1"/>
  <c r="BI148" i="6" s="1"/>
  <c r="BJ148" i="6" s="1"/>
  <c r="BK148" i="6" s="1"/>
  <c r="AZ118" i="6"/>
  <c r="BA118" i="6" s="1"/>
  <c r="BB118" i="6" s="1"/>
  <c r="BC118" i="6" s="1"/>
  <c r="BD118" i="6" s="1"/>
  <c r="BE118" i="6" s="1"/>
  <c r="BF118" i="6" s="1"/>
  <c r="BG118" i="6" s="1"/>
  <c r="BH118" i="6" s="1"/>
  <c r="BI118" i="6" s="1"/>
  <c r="BJ118" i="6" s="1"/>
  <c r="BK118" i="6" s="1"/>
  <c r="BV50" i="6"/>
  <c r="GB50" i="6" s="1"/>
  <c r="JC50" i="6" s="1"/>
  <c r="G49" i="2" s="1"/>
  <c r="AZ41" i="6"/>
  <c r="AO41" i="6"/>
  <c r="EU41" i="6" s="1"/>
  <c r="AZ19" i="6"/>
  <c r="AO19" i="6"/>
  <c r="EU19" i="6" s="1"/>
  <c r="JA19" i="6" s="1"/>
  <c r="E18" i="2" s="1"/>
  <c r="AZ29" i="6"/>
  <c r="AO29" i="6"/>
  <c r="EU29" i="6" s="1"/>
  <c r="JA29" i="6" s="1"/>
  <c r="E28" i="2" s="1"/>
  <c r="AZ38" i="6"/>
  <c r="AO38" i="6"/>
  <c r="EU38" i="6" s="1"/>
  <c r="AZ49" i="6"/>
  <c r="AO49" i="6"/>
  <c r="EU49" i="6" s="1"/>
  <c r="BV7" i="6"/>
  <c r="GB7" i="6" s="1"/>
  <c r="JC7" i="6" s="1"/>
  <c r="G6" i="2" s="1"/>
  <c r="BK58" i="6"/>
  <c r="FQ58" i="6" s="1"/>
  <c r="AZ58" i="6"/>
  <c r="AZ122" i="6"/>
  <c r="BA122" i="6" s="1"/>
  <c r="BB122" i="6" s="1"/>
  <c r="BC122" i="6" s="1"/>
  <c r="BD122" i="6" s="1"/>
  <c r="BE122" i="6" s="1"/>
  <c r="BF122" i="6" s="1"/>
  <c r="BG122" i="6" s="1"/>
  <c r="BH122" i="6" s="1"/>
  <c r="BI122" i="6" s="1"/>
  <c r="BJ122" i="6" s="1"/>
  <c r="BK122" i="6" s="1"/>
  <c r="BL109" i="6"/>
  <c r="BL147" i="6"/>
  <c r="BM147" i="6" s="1"/>
  <c r="BN147" i="6" s="1"/>
  <c r="BO147" i="6" s="1"/>
  <c r="BP147" i="6" s="1"/>
  <c r="BQ147" i="6" s="1"/>
  <c r="BR147" i="6" s="1"/>
  <c r="BS147" i="6" s="1"/>
  <c r="BT147" i="6" s="1"/>
  <c r="AZ145" i="6"/>
  <c r="BA145" i="6" s="1"/>
  <c r="BB145" i="6" s="1"/>
  <c r="BC145" i="6" s="1"/>
  <c r="BD145" i="6" s="1"/>
  <c r="BE145" i="6" s="1"/>
  <c r="BF145" i="6" s="1"/>
  <c r="BG145" i="6" s="1"/>
  <c r="BH145" i="6" s="1"/>
  <c r="BI145" i="6" s="1"/>
  <c r="BJ145" i="6" s="1"/>
  <c r="BK145" i="6" s="1"/>
  <c r="AZ140" i="6"/>
  <c r="BA140" i="6" s="1"/>
  <c r="BB140" i="6" s="1"/>
  <c r="BC140" i="6" s="1"/>
  <c r="BD140" i="6" s="1"/>
  <c r="BE140" i="6" s="1"/>
  <c r="BF140" i="6" s="1"/>
  <c r="BG140" i="6" s="1"/>
  <c r="BH140" i="6" s="1"/>
  <c r="BI140" i="6" s="1"/>
  <c r="BJ140" i="6" s="1"/>
  <c r="BK140" i="6" s="1"/>
  <c r="BK14" i="6"/>
  <c r="FQ14" i="6" s="1"/>
  <c r="BK47" i="6"/>
  <c r="FQ47" i="6" s="1"/>
  <c r="AZ96" i="6"/>
  <c r="BA96" i="6" s="1"/>
  <c r="BB96" i="6" s="1"/>
  <c r="BC96" i="6" s="1"/>
  <c r="BD96" i="6" s="1"/>
  <c r="BE96" i="6" s="1"/>
  <c r="BF96" i="6" s="1"/>
  <c r="BG96" i="6" s="1"/>
  <c r="BH96" i="6" s="1"/>
  <c r="BI96" i="6" s="1"/>
  <c r="BJ96" i="6" s="1"/>
  <c r="BK96" i="6" s="1"/>
  <c r="AZ39" i="6"/>
  <c r="AO39" i="6"/>
  <c r="EU39" i="6" s="1"/>
  <c r="BK21" i="6"/>
  <c r="FQ21" i="6" s="1"/>
  <c r="AZ90" i="6"/>
  <c r="BA90" i="6" s="1"/>
  <c r="BB90" i="6" s="1"/>
  <c r="BC90" i="6" s="1"/>
  <c r="BD90" i="6" s="1"/>
  <c r="BE90" i="6" s="1"/>
  <c r="BF90" i="6" s="1"/>
  <c r="BG90" i="6" s="1"/>
  <c r="BH90" i="6" s="1"/>
  <c r="BI90" i="6" s="1"/>
  <c r="BJ90" i="6" s="1"/>
  <c r="BK90" i="6" s="1"/>
  <c r="AZ106" i="6"/>
  <c r="BA106" i="6" s="1"/>
  <c r="BB106" i="6" s="1"/>
  <c r="BC106" i="6" s="1"/>
  <c r="BD106" i="6" s="1"/>
  <c r="BE106" i="6" s="1"/>
  <c r="BF106" i="6" s="1"/>
  <c r="BG106" i="6" s="1"/>
  <c r="BH106" i="6" s="1"/>
  <c r="BI106" i="6" s="1"/>
  <c r="BJ106" i="6" s="1"/>
  <c r="BK106" i="6" s="1"/>
  <c r="AZ133" i="6"/>
  <c r="BA133" i="6" s="1"/>
  <c r="BB133" i="6" s="1"/>
  <c r="BC133" i="6" s="1"/>
  <c r="BD133" i="6" s="1"/>
  <c r="BE133" i="6" s="1"/>
  <c r="BF133" i="6" s="1"/>
  <c r="BG133" i="6" s="1"/>
  <c r="BH133" i="6" s="1"/>
  <c r="BI133" i="6" s="1"/>
  <c r="BJ133" i="6" s="1"/>
  <c r="BK133" i="6" s="1"/>
  <c r="AZ136" i="6"/>
  <c r="BA136" i="6" s="1"/>
  <c r="BB136" i="6" s="1"/>
  <c r="BC136" i="6" s="1"/>
  <c r="BD136" i="6" s="1"/>
  <c r="BE136" i="6" s="1"/>
  <c r="BF136" i="6" s="1"/>
  <c r="BG136" i="6" s="1"/>
  <c r="BH136" i="6" s="1"/>
  <c r="BI136" i="6" s="1"/>
  <c r="BJ136" i="6" s="1"/>
  <c r="BK136" i="6" s="1"/>
  <c r="AZ32" i="6"/>
  <c r="AO32" i="6"/>
  <c r="EU32" i="6" s="1"/>
  <c r="BK41" i="6"/>
  <c r="FQ41" i="6" s="1"/>
  <c r="BK49" i="6"/>
  <c r="FQ49" i="6" s="1"/>
  <c r="AZ115" i="6"/>
  <c r="BA115" i="6" s="1"/>
  <c r="BB115" i="6" s="1"/>
  <c r="BC115" i="6" s="1"/>
  <c r="BD115" i="6" s="1"/>
  <c r="BE115" i="6" s="1"/>
  <c r="BF115" i="6" s="1"/>
  <c r="BG115" i="6" s="1"/>
  <c r="BH115" i="6" s="1"/>
  <c r="BI115" i="6" s="1"/>
  <c r="BJ115" i="6" s="1"/>
  <c r="BK115" i="6" s="1"/>
  <c r="AL100" i="8"/>
  <c r="AM100" i="8" s="1"/>
  <c r="AN100" i="8" s="1"/>
  <c r="AO100" i="8" s="1"/>
  <c r="AP100" i="8" s="1"/>
  <c r="AQ100" i="8" s="1"/>
  <c r="AR100" i="8" s="1"/>
  <c r="AS100" i="8" s="1"/>
  <c r="AT100" i="8" s="1"/>
  <c r="AU100" i="8" s="1"/>
  <c r="AV100" i="8" s="1"/>
  <c r="AW100" i="8" s="1"/>
  <c r="AL121" i="8"/>
  <c r="AM121" i="8" s="1"/>
  <c r="AN121" i="8" s="1"/>
  <c r="AO121" i="8" s="1"/>
  <c r="AP121" i="8" s="1"/>
  <c r="AQ121" i="8" s="1"/>
  <c r="AR121" i="8" s="1"/>
  <c r="AS121" i="8" s="1"/>
  <c r="AT121" i="8" s="1"/>
  <c r="AU121" i="8" s="1"/>
  <c r="AV121" i="8" s="1"/>
  <c r="AW121" i="8" s="1"/>
  <c r="AL120" i="8"/>
  <c r="AM120" i="8" s="1"/>
  <c r="AN120" i="8" s="1"/>
  <c r="AO120" i="8" s="1"/>
  <c r="AP120" i="8" s="1"/>
  <c r="AQ120" i="8" s="1"/>
  <c r="AR120" i="8" s="1"/>
  <c r="AS120" i="8" s="1"/>
  <c r="AT120" i="8" s="1"/>
  <c r="AU120" i="8" s="1"/>
  <c r="AV120" i="8" s="1"/>
  <c r="AW120" i="8" s="1"/>
  <c r="AL7" i="8"/>
  <c r="AL8" i="8"/>
  <c r="CE151" i="8"/>
  <c r="GW151" i="8" s="1"/>
  <c r="CP151" i="8"/>
  <c r="AW52" i="8"/>
  <c r="FO52" i="8" s="1"/>
  <c r="AL55" i="8"/>
  <c r="AL138" i="8"/>
  <c r="AM138" i="8" s="1"/>
  <c r="AN138" i="8" s="1"/>
  <c r="AO138" i="8" s="1"/>
  <c r="AP138" i="8" s="1"/>
  <c r="AQ138" i="8" s="1"/>
  <c r="AR138" i="8" s="1"/>
  <c r="AS138" i="8" s="1"/>
  <c r="AT138" i="8" s="1"/>
  <c r="AU138" i="8" s="1"/>
  <c r="AV138" i="8" s="1"/>
  <c r="AW138" i="8" s="1"/>
  <c r="AL148" i="8"/>
  <c r="AM148" i="8" s="1"/>
  <c r="AN148" i="8" s="1"/>
  <c r="AO148" i="8" s="1"/>
  <c r="AP148" i="8" s="1"/>
  <c r="AQ148" i="8" s="1"/>
  <c r="AR148" i="8" s="1"/>
  <c r="AS148" i="8" s="1"/>
  <c r="AT148" i="8" s="1"/>
  <c r="AU148" i="8" s="1"/>
  <c r="AV148" i="8" s="1"/>
  <c r="AW148" i="8" s="1"/>
  <c r="AL143" i="8"/>
  <c r="AM143" i="8" s="1"/>
  <c r="AN143" i="8" s="1"/>
  <c r="AO143" i="8" s="1"/>
  <c r="AP143" i="8" s="1"/>
  <c r="AQ143" i="8" s="1"/>
  <c r="AR143" i="8" s="1"/>
  <c r="AS143" i="8" s="1"/>
  <c r="AT143" i="8" s="1"/>
  <c r="AU143" i="8" s="1"/>
  <c r="AV143" i="8" s="1"/>
  <c r="AW143" i="8" s="1"/>
  <c r="AL67" i="8"/>
  <c r="AM67" i="8" s="1"/>
  <c r="AN67" i="8" s="1"/>
  <c r="AO67" i="8" s="1"/>
  <c r="AP67" i="8" s="1"/>
  <c r="AQ67" i="8" s="1"/>
  <c r="AR67" i="8" s="1"/>
  <c r="AS67" i="8" s="1"/>
  <c r="AT67" i="8" s="1"/>
  <c r="AU67" i="8" s="1"/>
  <c r="AV67" i="8" s="1"/>
  <c r="AW67" i="8" s="1"/>
  <c r="AL98" i="8"/>
  <c r="AM98" i="8" s="1"/>
  <c r="AN98" i="8" s="1"/>
  <c r="AO98" i="8" s="1"/>
  <c r="AP98" i="8" s="1"/>
  <c r="AQ98" i="8" s="1"/>
  <c r="AR98" i="8" s="1"/>
  <c r="AS98" i="8" s="1"/>
  <c r="AT98" i="8" s="1"/>
  <c r="AU98" i="8" s="1"/>
  <c r="AV98" i="8" s="1"/>
  <c r="AW98" i="8" s="1"/>
  <c r="AL90" i="8"/>
  <c r="AM90" i="8" s="1"/>
  <c r="AN90" i="8" s="1"/>
  <c r="AO90" i="8" s="1"/>
  <c r="AP90" i="8" s="1"/>
  <c r="AQ90" i="8" s="1"/>
  <c r="AR90" i="8" s="1"/>
  <c r="AS90" i="8" s="1"/>
  <c r="AT90" i="8" s="1"/>
  <c r="AU90" i="8" s="1"/>
  <c r="AV90" i="8" s="1"/>
  <c r="AW90" i="8" s="1"/>
  <c r="AL91" i="8"/>
  <c r="AM91" i="8" s="1"/>
  <c r="AN91" i="8" s="1"/>
  <c r="AO91" i="8" s="1"/>
  <c r="AP91" i="8" s="1"/>
  <c r="AQ91" i="8" s="1"/>
  <c r="AR91" i="8" s="1"/>
  <c r="AS91" i="8" s="1"/>
  <c r="AT91" i="8" s="1"/>
  <c r="AU91" i="8" s="1"/>
  <c r="AV91" i="8" s="1"/>
  <c r="AW91" i="8" s="1"/>
  <c r="AL117" i="8"/>
  <c r="AM117" i="8" s="1"/>
  <c r="AN117" i="8" s="1"/>
  <c r="AO117" i="8" s="1"/>
  <c r="AP117" i="8" s="1"/>
  <c r="AQ117" i="8" s="1"/>
  <c r="AR117" i="8" s="1"/>
  <c r="AS117" i="8" s="1"/>
  <c r="AT117" i="8" s="1"/>
  <c r="AU117" i="8" s="1"/>
  <c r="AV117" i="8" s="1"/>
  <c r="AW117" i="8" s="1"/>
  <c r="AL126" i="8"/>
  <c r="AM126" i="8" s="1"/>
  <c r="AN126" i="8" s="1"/>
  <c r="AO126" i="8" s="1"/>
  <c r="AP126" i="8" s="1"/>
  <c r="AQ126" i="8" s="1"/>
  <c r="AR126" i="8" s="1"/>
  <c r="AS126" i="8" s="1"/>
  <c r="AT126" i="8" s="1"/>
  <c r="AU126" i="8" s="1"/>
  <c r="AV126" i="8" s="1"/>
  <c r="AW126" i="8" s="1"/>
  <c r="AL133" i="8"/>
  <c r="AM133" i="8" s="1"/>
  <c r="AN133" i="8" s="1"/>
  <c r="AO133" i="8" s="1"/>
  <c r="AP133" i="8" s="1"/>
  <c r="AQ133" i="8" s="1"/>
  <c r="AR133" i="8" s="1"/>
  <c r="AS133" i="8" s="1"/>
  <c r="AT133" i="8" s="1"/>
  <c r="AU133" i="8" s="1"/>
  <c r="AV133" i="8" s="1"/>
  <c r="AW133" i="8" s="1"/>
  <c r="AL88" i="8"/>
  <c r="AM88" i="8" s="1"/>
  <c r="AN88" i="8" s="1"/>
  <c r="AO88" i="8" s="1"/>
  <c r="AP88" i="8" s="1"/>
  <c r="AQ88" i="8" s="1"/>
  <c r="AR88" i="8" s="1"/>
  <c r="AS88" i="8" s="1"/>
  <c r="AT88" i="8" s="1"/>
  <c r="AU88" i="8" s="1"/>
  <c r="AV88" i="8" s="1"/>
  <c r="AW88" i="8" s="1"/>
  <c r="AW50" i="8"/>
  <c r="FO50" i="8" s="1"/>
  <c r="AL145" i="8"/>
  <c r="AM145" i="8" s="1"/>
  <c r="AN145" i="8" s="1"/>
  <c r="AO145" i="8" s="1"/>
  <c r="AP145" i="8" s="1"/>
  <c r="AQ145" i="8" s="1"/>
  <c r="AR145" i="8" s="1"/>
  <c r="AS145" i="8" s="1"/>
  <c r="AT145" i="8" s="1"/>
  <c r="AU145" i="8" s="1"/>
  <c r="AV145" i="8" s="1"/>
  <c r="AW145" i="8" s="1"/>
  <c r="AL83" i="8"/>
  <c r="AM83" i="8" s="1"/>
  <c r="AN83" i="8" s="1"/>
  <c r="AO83" i="8" s="1"/>
  <c r="AP83" i="8" s="1"/>
  <c r="AQ83" i="8" s="1"/>
  <c r="AR83" i="8" s="1"/>
  <c r="AS83" i="8" s="1"/>
  <c r="AT83" i="8" s="1"/>
  <c r="AU83" i="8" s="1"/>
  <c r="AV83" i="8" s="1"/>
  <c r="AW83" i="8" s="1"/>
  <c r="CP154" i="8"/>
  <c r="CE154" i="8"/>
  <c r="GW154" i="8" s="1"/>
  <c r="AL66" i="8"/>
  <c r="AM66" i="8" s="1"/>
  <c r="AN66" i="8" s="1"/>
  <c r="AO66" i="8" s="1"/>
  <c r="AP66" i="8" s="1"/>
  <c r="AQ66" i="8" s="1"/>
  <c r="AR66" i="8" s="1"/>
  <c r="AS66" i="8" s="1"/>
  <c r="AT66" i="8" s="1"/>
  <c r="AU66" i="8" s="1"/>
  <c r="AV66" i="8" s="1"/>
  <c r="AW66" i="8" s="1"/>
  <c r="AL151" i="8"/>
  <c r="AM151" i="8" s="1"/>
  <c r="AN151" i="8" s="1"/>
  <c r="AO151" i="8" s="1"/>
  <c r="AP151" i="8" s="1"/>
  <c r="AQ151" i="8" s="1"/>
  <c r="AR151" i="8" s="1"/>
  <c r="AS151" i="8" s="1"/>
  <c r="AT151" i="8" s="1"/>
  <c r="AU151" i="8" s="1"/>
  <c r="AV151" i="8" s="1"/>
  <c r="AW151" i="8" s="1"/>
  <c r="AL107" i="8"/>
  <c r="AM107" i="8" s="1"/>
  <c r="AN107" i="8" s="1"/>
  <c r="AO107" i="8" s="1"/>
  <c r="AP107" i="8" s="1"/>
  <c r="AQ107" i="8" s="1"/>
  <c r="AR107" i="8" s="1"/>
  <c r="AS107" i="8" s="1"/>
  <c r="AT107" i="8" s="1"/>
  <c r="AU107" i="8" s="1"/>
  <c r="AV107" i="8" s="1"/>
  <c r="AW107" i="8" s="1"/>
  <c r="AL134" i="8"/>
  <c r="AM134" i="8" s="1"/>
  <c r="AN134" i="8" s="1"/>
  <c r="AO134" i="8" s="1"/>
  <c r="AP134" i="8" s="1"/>
  <c r="AQ134" i="8" s="1"/>
  <c r="AR134" i="8" s="1"/>
  <c r="AS134" i="8" s="1"/>
  <c r="AT134" i="8" s="1"/>
  <c r="AU134" i="8" s="1"/>
  <c r="AV134" i="8" s="1"/>
  <c r="AW134" i="8" s="1"/>
  <c r="AL75" i="8"/>
  <c r="AM75" i="8" s="1"/>
  <c r="AN75" i="8" s="1"/>
  <c r="AO75" i="8" s="1"/>
  <c r="AP75" i="8" s="1"/>
  <c r="AQ75" i="8" s="1"/>
  <c r="AR75" i="8" s="1"/>
  <c r="AS75" i="8" s="1"/>
  <c r="AT75" i="8" s="1"/>
  <c r="AU75" i="8" s="1"/>
  <c r="AV75" i="8" s="1"/>
  <c r="AW75" i="8" s="1"/>
  <c r="AL74" i="8"/>
  <c r="AM74" i="8" s="1"/>
  <c r="AN74" i="8" s="1"/>
  <c r="AO74" i="8" s="1"/>
  <c r="AP74" i="8" s="1"/>
  <c r="AQ74" i="8" s="1"/>
  <c r="AR74" i="8" s="1"/>
  <c r="AS74" i="8" s="1"/>
  <c r="AT74" i="8" s="1"/>
  <c r="AU74" i="8" s="1"/>
  <c r="AV74" i="8" s="1"/>
  <c r="AW74" i="8" s="1"/>
  <c r="AL99" i="8"/>
  <c r="AM99" i="8" s="1"/>
  <c r="AN99" i="8" s="1"/>
  <c r="AO99" i="8" s="1"/>
  <c r="AP99" i="8" s="1"/>
  <c r="AQ99" i="8" s="1"/>
  <c r="AR99" i="8" s="1"/>
  <c r="AS99" i="8" s="1"/>
  <c r="AT99" i="8" s="1"/>
  <c r="AU99" i="8" s="1"/>
  <c r="AV99" i="8" s="1"/>
  <c r="AW99" i="8" s="1"/>
  <c r="AX54" i="8"/>
  <c r="AL105" i="8"/>
  <c r="AM105" i="8" s="1"/>
  <c r="AN105" i="8" s="1"/>
  <c r="AO105" i="8" s="1"/>
  <c r="AP105" i="8" s="1"/>
  <c r="AQ105" i="8" s="1"/>
  <c r="AR105" i="8" s="1"/>
  <c r="AS105" i="8" s="1"/>
  <c r="AT105" i="8" s="1"/>
  <c r="AU105" i="8" s="1"/>
  <c r="AV105" i="8" s="1"/>
  <c r="AW105" i="8" s="1"/>
  <c r="AL6" i="8"/>
  <c r="AL119" i="8"/>
  <c r="AM119" i="8" s="1"/>
  <c r="AN119" i="8" s="1"/>
  <c r="AO119" i="8" s="1"/>
  <c r="AP119" i="8" s="1"/>
  <c r="AQ119" i="8" s="1"/>
  <c r="AR119" i="8" s="1"/>
  <c r="AS119" i="8" s="1"/>
  <c r="AT119" i="8" s="1"/>
  <c r="AU119" i="8" s="1"/>
  <c r="AV119" i="8" s="1"/>
  <c r="AW119" i="8" s="1"/>
  <c r="AL131" i="8"/>
  <c r="AM131" i="8" s="1"/>
  <c r="AN131" i="8" s="1"/>
  <c r="AO131" i="8" s="1"/>
  <c r="AP131" i="8" s="1"/>
  <c r="AQ131" i="8" s="1"/>
  <c r="AR131" i="8" s="1"/>
  <c r="AS131" i="8" s="1"/>
  <c r="AT131" i="8" s="1"/>
  <c r="AU131" i="8" s="1"/>
  <c r="AV131" i="8" s="1"/>
  <c r="AW131" i="8" s="1"/>
  <c r="AX58" i="8"/>
  <c r="AL60" i="8"/>
  <c r="AL114" i="8"/>
  <c r="AM114" i="8" s="1"/>
  <c r="AN114" i="8" s="1"/>
  <c r="AO114" i="8" s="1"/>
  <c r="AP114" i="8" s="1"/>
  <c r="AQ114" i="8" s="1"/>
  <c r="AR114" i="8" s="1"/>
  <c r="AS114" i="8" s="1"/>
  <c r="AT114" i="8" s="1"/>
  <c r="AU114" i="8" s="1"/>
  <c r="AV114" i="8" s="1"/>
  <c r="AW114" i="8" s="1"/>
  <c r="AL94" i="8"/>
  <c r="AM94" i="8" s="1"/>
  <c r="AN94" i="8" s="1"/>
  <c r="AO94" i="8" s="1"/>
  <c r="AP94" i="8" s="1"/>
  <c r="AQ94" i="8" s="1"/>
  <c r="AR94" i="8" s="1"/>
  <c r="AS94" i="8" s="1"/>
  <c r="AT94" i="8" s="1"/>
  <c r="AU94" i="8" s="1"/>
  <c r="AV94" i="8" s="1"/>
  <c r="AW94" i="8" s="1"/>
  <c r="AL59" i="8"/>
  <c r="AL140" i="8"/>
  <c r="AM140" i="8" s="1"/>
  <c r="AN140" i="8" s="1"/>
  <c r="AO140" i="8" s="1"/>
  <c r="AP140" i="8" s="1"/>
  <c r="AQ140" i="8" s="1"/>
  <c r="AR140" i="8" s="1"/>
  <c r="AS140" i="8" s="1"/>
  <c r="AT140" i="8" s="1"/>
  <c r="AU140" i="8" s="1"/>
  <c r="AV140" i="8" s="1"/>
  <c r="AW140" i="8" s="1"/>
  <c r="AL89" i="8"/>
  <c r="AM89" i="8" s="1"/>
  <c r="AN89" i="8" s="1"/>
  <c r="AO89" i="8" s="1"/>
  <c r="AP89" i="8" s="1"/>
  <c r="AQ89" i="8" s="1"/>
  <c r="AR89" i="8" s="1"/>
  <c r="AS89" i="8" s="1"/>
  <c r="AT89" i="8" s="1"/>
  <c r="AU89" i="8" s="1"/>
  <c r="AV89" i="8" s="1"/>
  <c r="AW89" i="8" s="1"/>
  <c r="AL144" i="8"/>
  <c r="AM144" i="8" s="1"/>
  <c r="AN144" i="8" s="1"/>
  <c r="AO144" i="8" s="1"/>
  <c r="AP144" i="8" s="1"/>
  <c r="AQ144" i="8" s="1"/>
  <c r="AR144" i="8" s="1"/>
  <c r="AS144" i="8" s="1"/>
  <c r="AT144" i="8" s="1"/>
  <c r="AU144" i="8" s="1"/>
  <c r="AV144" i="8" s="1"/>
  <c r="AW144" i="8" s="1"/>
  <c r="AL82" i="8"/>
  <c r="AM82" i="8" s="1"/>
  <c r="AN82" i="8" s="1"/>
  <c r="AO82" i="8" s="1"/>
  <c r="AP82" i="8" s="1"/>
  <c r="AQ82" i="8" s="1"/>
  <c r="AR82" i="8" s="1"/>
  <c r="AS82" i="8" s="1"/>
  <c r="AT82" i="8" s="1"/>
  <c r="AU82" i="8" s="1"/>
  <c r="AV82" i="8" s="1"/>
  <c r="AW82" i="8" s="1"/>
  <c r="AL84" i="8"/>
  <c r="AM84" i="8" s="1"/>
  <c r="AN84" i="8" s="1"/>
  <c r="AO84" i="8" s="1"/>
  <c r="AP84" i="8" s="1"/>
  <c r="AQ84" i="8" s="1"/>
  <c r="AR84" i="8" s="1"/>
  <c r="AS84" i="8" s="1"/>
  <c r="AT84" i="8" s="1"/>
  <c r="AU84" i="8" s="1"/>
  <c r="AV84" i="8" s="1"/>
  <c r="AW84" i="8" s="1"/>
  <c r="AL141" i="8"/>
  <c r="AM141" i="8" s="1"/>
  <c r="AN141" i="8" s="1"/>
  <c r="AO141" i="8" s="1"/>
  <c r="AP141" i="8" s="1"/>
  <c r="AQ141" i="8" s="1"/>
  <c r="AR141" i="8" s="1"/>
  <c r="AS141" i="8" s="1"/>
  <c r="AT141" i="8" s="1"/>
  <c r="AU141" i="8" s="1"/>
  <c r="AV141" i="8" s="1"/>
  <c r="AW141" i="8" s="1"/>
  <c r="CP152" i="8"/>
  <c r="CE152" i="8"/>
  <c r="GW152" i="8" s="1"/>
  <c r="AL87" i="8"/>
  <c r="AM87" i="8" s="1"/>
  <c r="AN87" i="8" s="1"/>
  <c r="AO87" i="8" s="1"/>
  <c r="AP87" i="8" s="1"/>
  <c r="AQ87" i="8" s="1"/>
  <c r="AR87" i="8" s="1"/>
  <c r="AS87" i="8" s="1"/>
  <c r="AT87" i="8" s="1"/>
  <c r="AU87" i="8" s="1"/>
  <c r="AV87" i="8" s="1"/>
  <c r="AW87" i="8" s="1"/>
  <c r="AL142" i="8"/>
  <c r="AM142" i="8" s="1"/>
  <c r="AN142" i="8" s="1"/>
  <c r="AO142" i="8" s="1"/>
  <c r="AP142" i="8" s="1"/>
  <c r="AQ142" i="8" s="1"/>
  <c r="AR142" i="8" s="1"/>
  <c r="AS142" i="8" s="1"/>
  <c r="AT142" i="8" s="1"/>
  <c r="AU142" i="8" s="1"/>
  <c r="AV142" i="8" s="1"/>
  <c r="AW142" i="8" s="1"/>
  <c r="BH63" i="8"/>
  <c r="BT5" i="8"/>
  <c r="BH64" i="8"/>
  <c r="BH65" i="8"/>
  <c r="AL130" i="8"/>
  <c r="AM130" i="8" s="1"/>
  <c r="AN130" i="8" s="1"/>
  <c r="AO130" i="8" s="1"/>
  <c r="AP130" i="8" s="1"/>
  <c r="AQ130" i="8" s="1"/>
  <c r="AR130" i="8" s="1"/>
  <c r="AS130" i="8" s="1"/>
  <c r="AT130" i="8" s="1"/>
  <c r="AU130" i="8" s="1"/>
  <c r="AV130" i="8" s="1"/>
  <c r="AW130" i="8" s="1"/>
  <c r="AL122" i="8"/>
  <c r="AM122" i="8" s="1"/>
  <c r="AN122" i="8" s="1"/>
  <c r="AO122" i="8" s="1"/>
  <c r="AP122" i="8" s="1"/>
  <c r="AQ122" i="8" s="1"/>
  <c r="AR122" i="8" s="1"/>
  <c r="AS122" i="8" s="1"/>
  <c r="AT122" i="8" s="1"/>
  <c r="AU122" i="8" s="1"/>
  <c r="AV122" i="8" s="1"/>
  <c r="AW122" i="8" s="1"/>
  <c r="AL124" i="8"/>
  <c r="AM124" i="8" s="1"/>
  <c r="AN124" i="8" s="1"/>
  <c r="AO124" i="8" s="1"/>
  <c r="AP124" i="8" s="1"/>
  <c r="AQ124" i="8" s="1"/>
  <c r="AR124" i="8" s="1"/>
  <c r="AS124" i="8" s="1"/>
  <c r="AT124" i="8" s="1"/>
  <c r="AU124" i="8" s="1"/>
  <c r="AV124" i="8" s="1"/>
  <c r="AW124" i="8" s="1"/>
  <c r="AL92" i="8"/>
  <c r="AM92" i="8" s="1"/>
  <c r="AN92" i="8" s="1"/>
  <c r="AO92" i="8" s="1"/>
  <c r="AP92" i="8" s="1"/>
  <c r="AQ92" i="8" s="1"/>
  <c r="AR92" i="8" s="1"/>
  <c r="AS92" i="8" s="1"/>
  <c r="AT92" i="8" s="1"/>
  <c r="AU92" i="8" s="1"/>
  <c r="AV92" i="8" s="1"/>
  <c r="AW92" i="8" s="1"/>
  <c r="BS149" i="8"/>
  <c r="BS148" i="8"/>
  <c r="BS146" i="8"/>
  <c r="BS135" i="8"/>
  <c r="BS133" i="8"/>
  <c r="BS129" i="8"/>
  <c r="BS118" i="8"/>
  <c r="BS91" i="8"/>
  <c r="BS85" i="8"/>
  <c r="BS66" i="8"/>
  <c r="BS87" i="8"/>
  <c r="BS70" i="8"/>
  <c r="CE5" i="8"/>
  <c r="CQ5" i="8" s="1"/>
  <c r="DC5" i="8" s="1"/>
  <c r="DO5" i="8" s="1"/>
  <c r="EA5" i="8" s="1"/>
  <c r="EM5" i="8" s="1"/>
  <c r="EY5" i="8" s="1"/>
  <c r="FW5" i="8" s="1"/>
  <c r="GI5" i="8" s="1"/>
  <c r="GU5" i="8" s="1"/>
  <c r="HG5" i="8" s="1"/>
  <c r="HS5" i="8" s="1"/>
  <c r="IE5" i="8" s="1"/>
  <c r="IQ5" i="8" s="1"/>
  <c r="JC5" i="8" s="1"/>
  <c r="BS89" i="8"/>
  <c r="BS86" i="8"/>
  <c r="BS68" i="8"/>
  <c r="BS145" i="8"/>
  <c r="GK145" i="8" s="1"/>
  <c r="BS74" i="8"/>
  <c r="BS67" i="8"/>
  <c r="BS93" i="8"/>
  <c r="BS78" i="8"/>
  <c r="BS88" i="8"/>
  <c r="BS94" i="8"/>
  <c r="BS110" i="8"/>
  <c r="BS105" i="8"/>
  <c r="BS79" i="8"/>
  <c r="BS77" i="8"/>
  <c r="BS84" i="8"/>
  <c r="BS103" i="8"/>
  <c r="BS111" i="8"/>
  <c r="BS107" i="8"/>
  <c r="BS109" i="8"/>
  <c r="BS97" i="8"/>
  <c r="BS114" i="8"/>
  <c r="BS116" i="8"/>
  <c r="BS127" i="8"/>
  <c r="BS83" i="8"/>
  <c r="BS96" i="8"/>
  <c r="BS125" i="8"/>
  <c r="BS121" i="8"/>
  <c r="BS131" i="8"/>
  <c r="BS123" i="8"/>
  <c r="BS92" i="8"/>
  <c r="BS80" i="8"/>
  <c r="BS104" i="8"/>
  <c r="BS101" i="8"/>
  <c r="BS102" i="8"/>
  <c r="BS98" i="8"/>
  <c r="BS71" i="8"/>
  <c r="BS99" i="8"/>
  <c r="BS113" i="8"/>
  <c r="BS81" i="8"/>
  <c r="BS75" i="8"/>
  <c r="BS69" i="8"/>
  <c r="BS76" i="8"/>
  <c r="BS138" i="8"/>
  <c r="GK138" i="8" s="1"/>
  <c r="BS144" i="8"/>
  <c r="GK144" i="8" s="1"/>
  <c r="BS134" i="8"/>
  <c r="BS124" i="8"/>
  <c r="BS112" i="8"/>
  <c r="BS122" i="8"/>
  <c r="BS126" i="8"/>
  <c r="BS72" i="8"/>
  <c r="BS95" i="8"/>
  <c r="BS136" i="8"/>
  <c r="GK136" i="8" s="1"/>
  <c r="BS108" i="8"/>
  <c r="BS90" i="8"/>
  <c r="BS106" i="8"/>
  <c r="BS115" i="8"/>
  <c r="BS119" i="8"/>
  <c r="BS128" i="8"/>
  <c r="BS150" i="8"/>
  <c r="BS140" i="8"/>
  <c r="GK140" i="8" s="1"/>
  <c r="BS147" i="8"/>
  <c r="BS132" i="8"/>
  <c r="BS82" i="8"/>
  <c r="BS100" i="8"/>
  <c r="BS130" i="8"/>
  <c r="BS142" i="8"/>
  <c r="GK142" i="8" s="1"/>
  <c r="BS143" i="8"/>
  <c r="GK143" i="8" s="1"/>
  <c r="BS120" i="8"/>
  <c r="BS139" i="8"/>
  <c r="GK139" i="8" s="1"/>
  <c r="BS73" i="8"/>
  <c r="BS117" i="8"/>
  <c r="BS137" i="8"/>
  <c r="GK137" i="8" s="1"/>
  <c r="BS141" i="8"/>
  <c r="GK141" i="8" s="1"/>
  <c r="AL132" i="8"/>
  <c r="AM132" i="8" s="1"/>
  <c r="AN132" i="8" s="1"/>
  <c r="AO132" i="8" s="1"/>
  <c r="AP132" i="8" s="1"/>
  <c r="AQ132" i="8" s="1"/>
  <c r="AR132" i="8" s="1"/>
  <c r="AS132" i="8" s="1"/>
  <c r="AT132" i="8" s="1"/>
  <c r="AU132" i="8" s="1"/>
  <c r="AV132" i="8" s="1"/>
  <c r="AW132" i="8" s="1"/>
  <c r="AL95" i="8"/>
  <c r="AM95" i="8" s="1"/>
  <c r="AN95" i="8" s="1"/>
  <c r="AO95" i="8" s="1"/>
  <c r="AP95" i="8" s="1"/>
  <c r="AQ95" i="8" s="1"/>
  <c r="AR95" i="8" s="1"/>
  <c r="AS95" i="8" s="1"/>
  <c r="AT95" i="8" s="1"/>
  <c r="AU95" i="8" s="1"/>
  <c r="AV95" i="8" s="1"/>
  <c r="AW95" i="8" s="1"/>
  <c r="AL77" i="8"/>
  <c r="AM77" i="8" s="1"/>
  <c r="AN77" i="8" s="1"/>
  <c r="AO77" i="8" s="1"/>
  <c r="AP77" i="8" s="1"/>
  <c r="AQ77" i="8" s="1"/>
  <c r="AR77" i="8" s="1"/>
  <c r="AS77" i="8" s="1"/>
  <c r="AT77" i="8" s="1"/>
  <c r="AU77" i="8" s="1"/>
  <c r="AV77" i="8" s="1"/>
  <c r="AW77" i="8" s="1"/>
  <c r="AL65" i="8"/>
  <c r="AM65" i="8" s="1"/>
  <c r="AN65" i="8" s="1"/>
  <c r="AO65" i="8" s="1"/>
  <c r="AP65" i="8" s="1"/>
  <c r="AQ65" i="8" s="1"/>
  <c r="AR65" i="8" s="1"/>
  <c r="AS65" i="8" s="1"/>
  <c r="AT65" i="8" s="1"/>
  <c r="AU65" i="8" s="1"/>
  <c r="AV65" i="8" s="1"/>
  <c r="AW65" i="8" s="1"/>
  <c r="AW51" i="8"/>
  <c r="FO51" i="8" s="1"/>
  <c r="AX53" i="8"/>
  <c r="AL112" i="8"/>
  <c r="AM112" i="8" s="1"/>
  <c r="AN112" i="8" s="1"/>
  <c r="AO112" i="8" s="1"/>
  <c r="AP112" i="8" s="1"/>
  <c r="AQ112" i="8" s="1"/>
  <c r="AR112" i="8" s="1"/>
  <c r="AS112" i="8" s="1"/>
  <c r="AT112" i="8" s="1"/>
  <c r="AU112" i="8" s="1"/>
  <c r="AV112" i="8" s="1"/>
  <c r="AW112" i="8" s="1"/>
  <c r="AL58" i="8"/>
  <c r="AL104" i="8"/>
  <c r="AM104" i="8" s="1"/>
  <c r="AN104" i="8" s="1"/>
  <c r="AO104" i="8" s="1"/>
  <c r="AP104" i="8" s="1"/>
  <c r="AQ104" i="8" s="1"/>
  <c r="AR104" i="8" s="1"/>
  <c r="AS104" i="8" s="1"/>
  <c r="AT104" i="8" s="1"/>
  <c r="AU104" i="8" s="1"/>
  <c r="AV104" i="8" s="1"/>
  <c r="AW104" i="8" s="1"/>
  <c r="AL154" i="8"/>
  <c r="AM154" i="8" s="1"/>
  <c r="AN154" i="8" s="1"/>
  <c r="AO154" i="8" s="1"/>
  <c r="AP154" i="8" s="1"/>
  <c r="AQ154" i="8" s="1"/>
  <c r="AR154" i="8" s="1"/>
  <c r="AS154" i="8" s="1"/>
  <c r="AT154" i="8" s="1"/>
  <c r="AU154" i="8" s="1"/>
  <c r="AV154" i="8" s="1"/>
  <c r="AW154" i="8" s="1"/>
  <c r="AL113" i="8"/>
  <c r="AM113" i="8" s="1"/>
  <c r="AN113" i="8" s="1"/>
  <c r="AO113" i="8" s="1"/>
  <c r="AP113" i="8" s="1"/>
  <c r="AQ113" i="8" s="1"/>
  <c r="AR113" i="8" s="1"/>
  <c r="AS113" i="8" s="1"/>
  <c r="AT113" i="8" s="1"/>
  <c r="AU113" i="8" s="1"/>
  <c r="AV113" i="8" s="1"/>
  <c r="AW113" i="8" s="1"/>
  <c r="AL129" i="8"/>
  <c r="AM129" i="8" s="1"/>
  <c r="AN129" i="8" s="1"/>
  <c r="AO129" i="8" s="1"/>
  <c r="AP129" i="8" s="1"/>
  <c r="AQ129" i="8" s="1"/>
  <c r="AR129" i="8" s="1"/>
  <c r="AS129" i="8" s="1"/>
  <c r="AT129" i="8" s="1"/>
  <c r="AU129" i="8" s="1"/>
  <c r="AV129" i="8" s="1"/>
  <c r="AW129" i="8" s="1"/>
  <c r="AL56" i="8"/>
  <c r="AX57" i="8"/>
  <c r="AX60" i="8"/>
  <c r="AL106" i="8"/>
  <c r="AM106" i="8" s="1"/>
  <c r="AN106" i="8" s="1"/>
  <c r="AO106" i="8" s="1"/>
  <c r="AP106" i="8" s="1"/>
  <c r="AQ106" i="8" s="1"/>
  <c r="AR106" i="8" s="1"/>
  <c r="AS106" i="8" s="1"/>
  <c r="AT106" i="8" s="1"/>
  <c r="AU106" i="8" s="1"/>
  <c r="AV106" i="8" s="1"/>
  <c r="AW106" i="8" s="1"/>
  <c r="AL125" i="8"/>
  <c r="AM125" i="8" s="1"/>
  <c r="AN125" i="8" s="1"/>
  <c r="AO125" i="8" s="1"/>
  <c r="AP125" i="8" s="1"/>
  <c r="AQ125" i="8" s="1"/>
  <c r="AR125" i="8" s="1"/>
  <c r="AS125" i="8" s="1"/>
  <c r="AT125" i="8" s="1"/>
  <c r="AU125" i="8" s="1"/>
  <c r="AV125" i="8" s="1"/>
  <c r="AW125" i="8" s="1"/>
  <c r="AL146" i="8"/>
  <c r="AM146" i="8" s="1"/>
  <c r="AN146" i="8" s="1"/>
  <c r="AO146" i="8" s="1"/>
  <c r="AP146" i="8" s="1"/>
  <c r="AQ146" i="8" s="1"/>
  <c r="AR146" i="8" s="1"/>
  <c r="AS146" i="8" s="1"/>
  <c r="AT146" i="8" s="1"/>
  <c r="AU146" i="8" s="1"/>
  <c r="AV146" i="8" s="1"/>
  <c r="AW146" i="8" s="1"/>
  <c r="AL139" i="8"/>
  <c r="AM139" i="8" s="1"/>
  <c r="AN139" i="8" s="1"/>
  <c r="AO139" i="8" s="1"/>
  <c r="AP139" i="8" s="1"/>
  <c r="AQ139" i="8" s="1"/>
  <c r="AR139" i="8" s="1"/>
  <c r="AS139" i="8" s="1"/>
  <c r="AT139" i="8" s="1"/>
  <c r="AU139" i="8" s="1"/>
  <c r="AV139" i="8" s="1"/>
  <c r="AW139" i="8" s="1"/>
  <c r="AL10" i="8"/>
  <c r="AL127" i="8"/>
  <c r="AM127" i="8" s="1"/>
  <c r="AN127" i="8" s="1"/>
  <c r="AO127" i="8" s="1"/>
  <c r="AP127" i="8" s="1"/>
  <c r="AQ127" i="8" s="1"/>
  <c r="AR127" i="8" s="1"/>
  <c r="AS127" i="8" s="1"/>
  <c r="AT127" i="8" s="1"/>
  <c r="AU127" i="8" s="1"/>
  <c r="AV127" i="8" s="1"/>
  <c r="AW127" i="8" s="1"/>
  <c r="AL76" i="8"/>
  <c r="AM76" i="8" s="1"/>
  <c r="AN76" i="8" s="1"/>
  <c r="AO76" i="8" s="1"/>
  <c r="AP76" i="8" s="1"/>
  <c r="AQ76" i="8" s="1"/>
  <c r="AR76" i="8" s="1"/>
  <c r="AS76" i="8" s="1"/>
  <c r="AT76" i="8" s="1"/>
  <c r="AU76" i="8" s="1"/>
  <c r="AV76" i="8" s="1"/>
  <c r="AW76" i="8" s="1"/>
  <c r="AL93" i="8"/>
  <c r="AM93" i="8" s="1"/>
  <c r="AN93" i="8" s="1"/>
  <c r="AO93" i="8" s="1"/>
  <c r="AP93" i="8" s="1"/>
  <c r="AQ93" i="8" s="1"/>
  <c r="AR93" i="8" s="1"/>
  <c r="AS93" i="8" s="1"/>
  <c r="AT93" i="8" s="1"/>
  <c r="AU93" i="8" s="1"/>
  <c r="AV93" i="8" s="1"/>
  <c r="AW93" i="8" s="1"/>
  <c r="AL72" i="8"/>
  <c r="AM72" i="8" s="1"/>
  <c r="AN72" i="8" s="1"/>
  <c r="AO72" i="8" s="1"/>
  <c r="AP72" i="8" s="1"/>
  <c r="AQ72" i="8" s="1"/>
  <c r="AR72" i="8" s="1"/>
  <c r="AS72" i="8" s="1"/>
  <c r="AT72" i="8" s="1"/>
  <c r="AU72" i="8" s="1"/>
  <c r="AV72" i="8" s="1"/>
  <c r="AW72" i="8" s="1"/>
  <c r="AL69" i="8"/>
  <c r="AM69" i="8" s="1"/>
  <c r="AN69" i="8" s="1"/>
  <c r="AO69" i="8" s="1"/>
  <c r="AP69" i="8" s="1"/>
  <c r="AQ69" i="8" s="1"/>
  <c r="AR69" i="8" s="1"/>
  <c r="AS69" i="8" s="1"/>
  <c r="AT69" i="8" s="1"/>
  <c r="AU69" i="8" s="1"/>
  <c r="AV69" i="8" s="1"/>
  <c r="AW69" i="8" s="1"/>
  <c r="AL81" i="8"/>
  <c r="AM81" i="8" s="1"/>
  <c r="AN81" i="8" s="1"/>
  <c r="AO81" i="8" s="1"/>
  <c r="AP81" i="8" s="1"/>
  <c r="AQ81" i="8" s="1"/>
  <c r="AR81" i="8" s="1"/>
  <c r="AS81" i="8" s="1"/>
  <c r="AT81" i="8" s="1"/>
  <c r="AU81" i="8" s="1"/>
  <c r="AV81" i="8" s="1"/>
  <c r="AW81" i="8" s="1"/>
  <c r="AL9" i="8"/>
  <c r="AL136" i="8"/>
  <c r="AM136" i="8" s="1"/>
  <c r="AN136" i="8" s="1"/>
  <c r="AO136" i="8" s="1"/>
  <c r="AP136" i="8" s="1"/>
  <c r="AQ136" i="8" s="1"/>
  <c r="AR136" i="8" s="1"/>
  <c r="AS136" i="8" s="1"/>
  <c r="AT136" i="8" s="1"/>
  <c r="AU136" i="8" s="1"/>
  <c r="AV136" i="8" s="1"/>
  <c r="AW136" i="8" s="1"/>
  <c r="AL54" i="8"/>
  <c r="AL64" i="8"/>
  <c r="AM64" i="8" s="1"/>
  <c r="AN64" i="8" s="1"/>
  <c r="AO64" i="8" s="1"/>
  <c r="AP64" i="8" s="1"/>
  <c r="AQ64" i="8" s="1"/>
  <c r="AR64" i="8" s="1"/>
  <c r="AS64" i="8" s="1"/>
  <c r="AT64" i="8" s="1"/>
  <c r="AU64" i="8" s="1"/>
  <c r="AV64" i="8" s="1"/>
  <c r="AW64" i="8" s="1"/>
  <c r="AL68" i="8"/>
  <c r="AM68" i="8" s="1"/>
  <c r="AN68" i="8" s="1"/>
  <c r="AO68" i="8" s="1"/>
  <c r="AP68" i="8" s="1"/>
  <c r="AQ68" i="8" s="1"/>
  <c r="AR68" i="8" s="1"/>
  <c r="AS68" i="8" s="1"/>
  <c r="AT68" i="8" s="1"/>
  <c r="AU68" i="8" s="1"/>
  <c r="AV68" i="8" s="1"/>
  <c r="AW68" i="8" s="1"/>
  <c r="AL149" i="8"/>
  <c r="AM149" i="8" s="1"/>
  <c r="AN149" i="8" s="1"/>
  <c r="AO149" i="8" s="1"/>
  <c r="AP149" i="8" s="1"/>
  <c r="AQ149" i="8" s="1"/>
  <c r="AR149" i="8" s="1"/>
  <c r="AS149" i="8" s="1"/>
  <c r="AT149" i="8" s="1"/>
  <c r="AU149" i="8" s="1"/>
  <c r="AV149" i="8" s="1"/>
  <c r="AW149" i="8" s="1"/>
  <c r="AL63" i="8"/>
  <c r="AM63" i="8" s="1"/>
  <c r="AN63" i="8" s="1"/>
  <c r="AO63" i="8" s="1"/>
  <c r="AP63" i="8" s="1"/>
  <c r="AQ63" i="8" s="1"/>
  <c r="AR63" i="8" s="1"/>
  <c r="AS63" i="8" s="1"/>
  <c r="AT63" i="8" s="1"/>
  <c r="AU63" i="8" s="1"/>
  <c r="AV63" i="8" s="1"/>
  <c r="AW63" i="8" s="1"/>
  <c r="AL85" i="8"/>
  <c r="AM85" i="8" s="1"/>
  <c r="AN85" i="8" s="1"/>
  <c r="AO85" i="8" s="1"/>
  <c r="AP85" i="8" s="1"/>
  <c r="AQ85" i="8" s="1"/>
  <c r="AR85" i="8" s="1"/>
  <c r="AS85" i="8" s="1"/>
  <c r="AT85" i="8" s="1"/>
  <c r="AU85" i="8" s="1"/>
  <c r="AV85" i="8" s="1"/>
  <c r="AW85" i="8" s="1"/>
  <c r="AL137" i="8"/>
  <c r="AM137" i="8" s="1"/>
  <c r="AN137" i="8" s="1"/>
  <c r="AO137" i="8" s="1"/>
  <c r="AP137" i="8" s="1"/>
  <c r="AQ137" i="8" s="1"/>
  <c r="AR137" i="8" s="1"/>
  <c r="AS137" i="8" s="1"/>
  <c r="AT137" i="8" s="1"/>
  <c r="AU137" i="8" s="1"/>
  <c r="AV137" i="8" s="1"/>
  <c r="AW137" i="8" s="1"/>
  <c r="AL110" i="8"/>
  <c r="AM110" i="8" s="1"/>
  <c r="AN110" i="8" s="1"/>
  <c r="AO110" i="8" s="1"/>
  <c r="AP110" i="8" s="1"/>
  <c r="AQ110" i="8" s="1"/>
  <c r="AR110" i="8" s="1"/>
  <c r="AS110" i="8" s="1"/>
  <c r="AT110" i="8" s="1"/>
  <c r="AU110" i="8" s="1"/>
  <c r="AV110" i="8" s="1"/>
  <c r="AW110" i="8" s="1"/>
  <c r="AL147" i="8"/>
  <c r="AM147" i="8" s="1"/>
  <c r="AN147" i="8" s="1"/>
  <c r="AO147" i="8" s="1"/>
  <c r="AP147" i="8" s="1"/>
  <c r="AQ147" i="8" s="1"/>
  <c r="AR147" i="8" s="1"/>
  <c r="AS147" i="8" s="1"/>
  <c r="AT147" i="8" s="1"/>
  <c r="AU147" i="8" s="1"/>
  <c r="AV147" i="8" s="1"/>
  <c r="AW147" i="8" s="1"/>
  <c r="AL128" i="8"/>
  <c r="AM128" i="8" s="1"/>
  <c r="AN128" i="8" s="1"/>
  <c r="AO128" i="8" s="1"/>
  <c r="AP128" i="8" s="1"/>
  <c r="AQ128" i="8" s="1"/>
  <c r="AR128" i="8" s="1"/>
  <c r="AS128" i="8" s="1"/>
  <c r="AT128" i="8" s="1"/>
  <c r="AU128" i="8" s="1"/>
  <c r="AV128" i="8" s="1"/>
  <c r="AW128" i="8" s="1"/>
  <c r="AL73" i="8"/>
  <c r="AM73" i="8" s="1"/>
  <c r="AN73" i="8" s="1"/>
  <c r="AO73" i="8" s="1"/>
  <c r="AP73" i="8" s="1"/>
  <c r="AQ73" i="8" s="1"/>
  <c r="AR73" i="8" s="1"/>
  <c r="AS73" i="8" s="1"/>
  <c r="AT73" i="8" s="1"/>
  <c r="AU73" i="8" s="1"/>
  <c r="AV73" i="8" s="1"/>
  <c r="AW73" i="8" s="1"/>
  <c r="AL70" i="8"/>
  <c r="AM70" i="8" s="1"/>
  <c r="AN70" i="8" s="1"/>
  <c r="AO70" i="8" s="1"/>
  <c r="AP70" i="8" s="1"/>
  <c r="AQ70" i="8" s="1"/>
  <c r="AR70" i="8" s="1"/>
  <c r="AS70" i="8" s="1"/>
  <c r="AT70" i="8" s="1"/>
  <c r="AU70" i="8" s="1"/>
  <c r="AV70" i="8" s="1"/>
  <c r="AW70" i="8" s="1"/>
  <c r="AL152" i="8"/>
  <c r="AM152" i="8" s="1"/>
  <c r="AN152" i="8" s="1"/>
  <c r="AO152" i="8" s="1"/>
  <c r="AP152" i="8" s="1"/>
  <c r="AQ152" i="8" s="1"/>
  <c r="AR152" i="8" s="1"/>
  <c r="AS152" i="8" s="1"/>
  <c r="AT152" i="8" s="1"/>
  <c r="AU152" i="8" s="1"/>
  <c r="AV152" i="8" s="1"/>
  <c r="AW152" i="8" s="1"/>
  <c r="AL102" i="8"/>
  <c r="AM102" i="8" s="1"/>
  <c r="AN102" i="8" s="1"/>
  <c r="AO102" i="8" s="1"/>
  <c r="AP102" i="8" s="1"/>
  <c r="AQ102" i="8" s="1"/>
  <c r="AR102" i="8" s="1"/>
  <c r="AS102" i="8" s="1"/>
  <c r="AT102" i="8" s="1"/>
  <c r="AU102" i="8" s="1"/>
  <c r="AV102" i="8" s="1"/>
  <c r="AW102" i="8" s="1"/>
  <c r="AL115" i="8"/>
  <c r="AM115" i="8" s="1"/>
  <c r="AN115" i="8" s="1"/>
  <c r="AO115" i="8" s="1"/>
  <c r="AP115" i="8" s="1"/>
  <c r="AQ115" i="8" s="1"/>
  <c r="AR115" i="8" s="1"/>
  <c r="AS115" i="8" s="1"/>
  <c r="AT115" i="8" s="1"/>
  <c r="AU115" i="8" s="1"/>
  <c r="AV115" i="8" s="1"/>
  <c r="AW115" i="8" s="1"/>
  <c r="AL150" i="8"/>
  <c r="AM150" i="8" s="1"/>
  <c r="AN150" i="8" s="1"/>
  <c r="AO150" i="8" s="1"/>
  <c r="AP150" i="8" s="1"/>
  <c r="AQ150" i="8" s="1"/>
  <c r="AR150" i="8" s="1"/>
  <c r="AS150" i="8" s="1"/>
  <c r="AT150" i="8" s="1"/>
  <c r="AU150" i="8" s="1"/>
  <c r="AV150" i="8" s="1"/>
  <c r="AW150" i="8" s="1"/>
  <c r="AL86" i="8"/>
  <c r="AM86" i="8" s="1"/>
  <c r="AN86" i="8" s="1"/>
  <c r="AO86" i="8" s="1"/>
  <c r="AP86" i="8" s="1"/>
  <c r="AQ86" i="8" s="1"/>
  <c r="AR86" i="8" s="1"/>
  <c r="AS86" i="8" s="1"/>
  <c r="AT86" i="8" s="1"/>
  <c r="AU86" i="8" s="1"/>
  <c r="AV86" i="8" s="1"/>
  <c r="AW86" i="8" s="1"/>
  <c r="AL78" i="8"/>
  <c r="AM78" i="8" s="1"/>
  <c r="AN78" i="8" s="1"/>
  <c r="AO78" i="8" s="1"/>
  <c r="AP78" i="8" s="1"/>
  <c r="AQ78" i="8" s="1"/>
  <c r="AR78" i="8" s="1"/>
  <c r="AS78" i="8" s="1"/>
  <c r="AT78" i="8" s="1"/>
  <c r="AU78" i="8" s="1"/>
  <c r="AV78" i="8" s="1"/>
  <c r="AW78" i="8" s="1"/>
  <c r="AL116" i="8"/>
  <c r="AM116" i="8" s="1"/>
  <c r="AN116" i="8" s="1"/>
  <c r="AO116" i="8" s="1"/>
  <c r="AP116" i="8" s="1"/>
  <c r="AQ116" i="8" s="1"/>
  <c r="AR116" i="8" s="1"/>
  <c r="AS116" i="8" s="1"/>
  <c r="AT116" i="8" s="1"/>
  <c r="AU116" i="8" s="1"/>
  <c r="AV116" i="8" s="1"/>
  <c r="AW116" i="8" s="1"/>
  <c r="CE153" i="8"/>
  <c r="GW153" i="8" s="1"/>
  <c r="CP153" i="8"/>
  <c r="AL62" i="8"/>
  <c r="AM62" i="8" s="1"/>
  <c r="AN62" i="8" s="1"/>
  <c r="AO62" i="8" s="1"/>
  <c r="AP62" i="8" s="1"/>
  <c r="AQ62" i="8" s="1"/>
  <c r="AL118" i="8"/>
  <c r="AM118" i="8" s="1"/>
  <c r="AN118" i="8" s="1"/>
  <c r="AO118" i="8" s="1"/>
  <c r="AP118" i="8" s="1"/>
  <c r="AQ118" i="8" s="1"/>
  <c r="AR118" i="8" s="1"/>
  <c r="AS118" i="8" s="1"/>
  <c r="AT118" i="8" s="1"/>
  <c r="AU118" i="8" s="1"/>
  <c r="AV118" i="8" s="1"/>
  <c r="AW118" i="8" s="1"/>
  <c r="AL96" i="8"/>
  <c r="AM96" i="8" s="1"/>
  <c r="AN96" i="8" s="1"/>
  <c r="AO96" i="8" s="1"/>
  <c r="AP96" i="8" s="1"/>
  <c r="AQ96" i="8" s="1"/>
  <c r="AR96" i="8" s="1"/>
  <c r="AS96" i="8" s="1"/>
  <c r="AT96" i="8" s="1"/>
  <c r="AU96" i="8" s="1"/>
  <c r="AV96" i="8" s="1"/>
  <c r="AW96" i="8" s="1"/>
  <c r="AL111" i="8"/>
  <c r="AM111" i="8" s="1"/>
  <c r="AN111" i="8" s="1"/>
  <c r="AO111" i="8" s="1"/>
  <c r="AP111" i="8" s="1"/>
  <c r="AQ111" i="8" s="1"/>
  <c r="AR111" i="8" s="1"/>
  <c r="AS111" i="8" s="1"/>
  <c r="AT111" i="8" s="1"/>
  <c r="AU111" i="8" s="1"/>
  <c r="AV111" i="8" s="1"/>
  <c r="AW111" i="8" s="1"/>
  <c r="AX56" i="8"/>
  <c r="AL108" i="8"/>
  <c r="AM108" i="8" s="1"/>
  <c r="AN108" i="8" s="1"/>
  <c r="AO108" i="8" s="1"/>
  <c r="AP108" i="8" s="1"/>
  <c r="AQ108" i="8" s="1"/>
  <c r="AR108" i="8" s="1"/>
  <c r="AS108" i="8" s="1"/>
  <c r="AT108" i="8" s="1"/>
  <c r="AU108" i="8" s="1"/>
  <c r="AV108" i="8" s="1"/>
  <c r="AW108" i="8" s="1"/>
  <c r="AL109" i="8"/>
  <c r="AM109" i="8" s="1"/>
  <c r="AN109" i="8" s="1"/>
  <c r="AO109" i="8" s="1"/>
  <c r="AP109" i="8" s="1"/>
  <c r="AQ109" i="8" s="1"/>
  <c r="AR109" i="8" s="1"/>
  <c r="AS109" i="8" s="1"/>
  <c r="AT109" i="8" s="1"/>
  <c r="AU109" i="8" s="1"/>
  <c r="AV109" i="8" s="1"/>
  <c r="AW109" i="8" s="1"/>
  <c r="AL79" i="8"/>
  <c r="AM79" i="8" s="1"/>
  <c r="AN79" i="8" s="1"/>
  <c r="AO79" i="8" s="1"/>
  <c r="AP79" i="8" s="1"/>
  <c r="AQ79" i="8" s="1"/>
  <c r="AR79" i="8" s="1"/>
  <c r="AS79" i="8" s="1"/>
  <c r="AT79" i="8" s="1"/>
  <c r="AU79" i="8" s="1"/>
  <c r="AV79" i="8" s="1"/>
  <c r="AW79" i="8" s="1"/>
  <c r="AL135" i="8"/>
  <c r="AM135" i="8" s="1"/>
  <c r="AN135" i="8" s="1"/>
  <c r="AO135" i="8" s="1"/>
  <c r="AP135" i="8" s="1"/>
  <c r="AQ135" i="8" s="1"/>
  <c r="AR135" i="8" s="1"/>
  <c r="AS135" i="8" s="1"/>
  <c r="AT135" i="8" s="1"/>
  <c r="AU135" i="8" s="1"/>
  <c r="AV135" i="8" s="1"/>
  <c r="AW135" i="8" s="1"/>
  <c r="AL80" i="8"/>
  <c r="AM80" i="8" s="1"/>
  <c r="AN80" i="8" s="1"/>
  <c r="AO80" i="8" s="1"/>
  <c r="AP80" i="8" s="1"/>
  <c r="AQ80" i="8" s="1"/>
  <c r="AR80" i="8" s="1"/>
  <c r="AS80" i="8" s="1"/>
  <c r="AT80" i="8" s="1"/>
  <c r="AU80" i="8" s="1"/>
  <c r="AV80" i="8" s="1"/>
  <c r="AW80" i="8" s="1"/>
  <c r="AL97" i="8"/>
  <c r="AM97" i="8" s="1"/>
  <c r="AN97" i="8" s="1"/>
  <c r="AO97" i="8" s="1"/>
  <c r="AP97" i="8" s="1"/>
  <c r="AQ97" i="8" s="1"/>
  <c r="AR97" i="8" s="1"/>
  <c r="AS97" i="8" s="1"/>
  <c r="AT97" i="8" s="1"/>
  <c r="AU97" i="8" s="1"/>
  <c r="AV97" i="8" s="1"/>
  <c r="AW97" i="8" s="1"/>
  <c r="AL123" i="8"/>
  <c r="AM123" i="8" s="1"/>
  <c r="AN123" i="8" s="1"/>
  <c r="AO123" i="8" s="1"/>
  <c r="AP123" i="8" s="1"/>
  <c r="AQ123" i="8" s="1"/>
  <c r="AR123" i="8" s="1"/>
  <c r="AS123" i="8" s="1"/>
  <c r="AT123" i="8" s="1"/>
  <c r="AU123" i="8" s="1"/>
  <c r="AV123" i="8" s="1"/>
  <c r="AW123" i="8" s="1"/>
  <c r="AL153" i="8"/>
  <c r="AM153" i="8" s="1"/>
  <c r="AN153" i="8" s="1"/>
  <c r="AO153" i="8" s="1"/>
  <c r="AP153" i="8" s="1"/>
  <c r="AQ153" i="8" s="1"/>
  <c r="AR153" i="8" s="1"/>
  <c r="AS153" i="8" s="1"/>
  <c r="AT153" i="8" s="1"/>
  <c r="AU153" i="8" s="1"/>
  <c r="AV153" i="8" s="1"/>
  <c r="AW153" i="8" s="1"/>
  <c r="AL71" i="8"/>
  <c r="AM71" i="8" s="1"/>
  <c r="AN71" i="8" s="1"/>
  <c r="AO71" i="8" s="1"/>
  <c r="AP71" i="8" s="1"/>
  <c r="AQ71" i="8" s="1"/>
  <c r="AR71" i="8" s="1"/>
  <c r="AS71" i="8" s="1"/>
  <c r="AT71" i="8" s="1"/>
  <c r="AU71" i="8" s="1"/>
  <c r="AV71" i="8" s="1"/>
  <c r="AW71" i="8" s="1"/>
  <c r="AL61" i="8"/>
  <c r="AM61" i="8" s="1"/>
  <c r="AL103" i="8"/>
  <c r="AM103" i="8" s="1"/>
  <c r="AN103" i="8" s="1"/>
  <c r="AO103" i="8" s="1"/>
  <c r="AP103" i="8" s="1"/>
  <c r="AQ103" i="8" s="1"/>
  <c r="AR103" i="8" s="1"/>
  <c r="AS103" i="8" s="1"/>
  <c r="AT103" i="8" s="1"/>
  <c r="AU103" i="8" s="1"/>
  <c r="AV103" i="8" s="1"/>
  <c r="AW103" i="8" s="1"/>
  <c r="AL101" i="8"/>
  <c r="AM101" i="8" s="1"/>
  <c r="AN101" i="8" s="1"/>
  <c r="AO101" i="8" s="1"/>
  <c r="AP101" i="8" s="1"/>
  <c r="AQ101" i="8" s="1"/>
  <c r="AR101" i="8" s="1"/>
  <c r="AS101" i="8" s="1"/>
  <c r="AT101" i="8" s="1"/>
  <c r="AU101" i="8" s="1"/>
  <c r="AV101" i="8" s="1"/>
  <c r="AW101" i="8" s="1"/>
  <c r="AL57" i="8"/>
  <c r="JC133" i="6" l="1"/>
  <c r="G129" i="2" s="1"/>
  <c r="JC120" i="6"/>
  <c r="G116" i="2" s="1"/>
  <c r="JC111" i="6"/>
  <c r="G107" i="2" s="1"/>
  <c r="JC80" i="6"/>
  <c r="G79" i="2" s="1"/>
  <c r="JC123" i="6"/>
  <c r="G119" i="2" s="1"/>
  <c r="JC134" i="6"/>
  <c r="G130" i="2" s="1"/>
  <c r="JC131" i="6"/>
  <c r="G127" i="2" s="1"/>
  <c r="JC97" i="6"/>
  <c r="JC145" i="6"/>
  <c r="G141" i="2" s="1"/>
  <c r="JC137" i="6"/>
  <c r="G133" i="2" s="1"/>
  <c r="AX61" i="8"/>
  <c r="JC139" i="6"/>
  <c r="G135" i="2" s="1"/>
  <c r="BL48" i="6"/>
  <c r="FF48" i="6"/>
  <c r="DD105" i="6"/>
  <c r="GX105" i="6"/>
  <c r="GL55" i="6"/>
  <c r="CR55" i="6"/>
  <c r="DZ72" i="6"/>
  <c r="EL72" i="6" s="1"/>
  <c r="HT72" i="6"/>
  <c r="GY29" i="6"/>
  <c r="DE29" i="6"/>
  <c r="DQ29" i="6" s="1"/>
  <c r="EC29" i="6" s="1"/>
  <c r="EO29" i="6" s="1"/>
  <c r="GL54" i="6"/>
  <c r="CR54" i="6"/>
  <c r="DE9" i="6"/>
  <c r="DQ9" i="6" s="1"/>
  <c r="EC9" i="6" s="1"/>
  <c r="EO9" i="6" s="1"/>
  <c r="GY9" i="6"/>
  <c r="DD115" i="6"/>
  <c r="GX115" i="6"/>
  <c r="GW73" i="6"/>
  <c r="DC73" i="6"/>
  <c r="GY13" i="6"/>
  <c r="DE13" i="6"/>
  <c r="DQ13" i="6" s="1"/>
  <c r="EC13" i="6" s="1"/>
  <c r="EO13" i="6" s="1"/>
  <c r="GW59" i="6"/>
  <c r="DC59" i="6"/>
  <c r="DO59" i="6" s="1"/>
  <c r="EA59" i="6" s="1"/>
  <c r="EM59" i="6" s="1"/>
  <c r="GM68" i="6"/>
  <c r="CS68" i="6"/>
  <c r="BL43" i="6"/>
  <c r="FF43" i="6"/>
  <c r="BA22" i="6"/>
  <c r="EU22" i="6"/>
  <c r="JA22" i="6" s="1"/>
  <c r="E21" i="2" s="1"/>
  <c r="JC90" i="6"/>
  <c r="G89" i="2" s="1"/>
  <c r="JC122" i="6"/>
  <c r="G118" i="2" s="1"/>
  <c r="BL54" i="6"/>
  <c r="FF54" i="6"/>
  <c r="JB54" i="6" s="1"/>
  <c r="F53" i="2" s="1"/>
  <c r="DC66" i="6"/>
  <c r="GW66" i="6"/>
  <c r="GY31" i="6"/>
  <c r="DE31" i="6"/>
  <c r="DQ31" i="6" s="1"/>
  <c r="EC31" i="6" s="1"/>
  <c r="EO31" i="6" s="1"/>
  <c r="DC87" i="6"/>
  <c r="GW87" i="6"/>
  <c r="DZ128" i="6"/>
  <c r="EL128" i="6" s="1"/>
  <c r="HT128" i="6"/>
  <c r="DE26" i="6"/>
  <c r="DQ26" i="6" s="1"/>
  <c r="EC26" i="6" s="1"/>
  <c r="EO26" i="6" s="1"/>
  <c r="GY26" i="6"/>
  <c r="DC56" i="6"/>
  <c r="DO56" i="6" s="1"/>
  <c r="EA56" i="6" s="1"/>
  <c r="EM56" i="6" s="1"/>
  <c r="GW56" i="6"/>
  <c r="EK152" i="6"/>
  <c r="IE152" i="6"/>
  <c r="EK151" i="6"/>
  <c r="IE151" i="6"/>
  <c r="GL87" i="6"/>
  <c r="CR87" i="6"/>
  <c r="GM55" i="6"/>
  <c r="CS55" i="6"/>
  <c r="DP142" i="6"/>
  <c r="HJ142" i="6"/>
  <c r="CH43" i="6"/>
  <c r="GB43" i="6"/>
  <c r="DZ67" i="6"/>
  <c r="EL67" i="6" s="1"/>
  <c r="HT67" i="6"/>
  <c r="CH37" i="6"/>
  <c r="GB37" i="6"/>
  <c r="GL59" i="6"/>
  <c r="CR59" i="6"/>
  <c r="DY81" i="6"/>
  <c r="EK81" i="6" s="1"/>
  <c r="HS81" i="6"/>
  <c r="DY95" i="6"/>
  <c r="EK95" i="6" s="1"/>
  <c r="HS95" i="6"/>
  <c r="DZ77" i="6"/>
  <c r="EL77" i="6" s="1"/>
  <c r="HT77" i="6"/>
  <c r="GL99" i="6"/>
  <c r="CR99" i="6"/>
  <c r="HH63" i="6"/>
  <c r="DN63" i="6"/>
  <c r="DZ63" i="6" s="1"/>
  <c r="EL63" i="6" s="1"/>
  <c r="DP144" i="6"/>
  <c r="HJ144" i="6"/>
  <c r="GX110" i="6"/>
  <c r="DD110" i="6"/>
  <c r="DO65" i="6"/>
  <c r="EA65" i="6" s="1"/>
  <c r="EM65" i="6" s="1"/>
  <c r="HI65" i="6"/>
  <c r="DO83" i="6"/>
  <c r="HI83" i="6"/>
  <c r="DO116" i="6"/>
  <c r="HI116" i="6"/>
  <c r="HI125" i="6"/>
  <c r="DO125" i="6"/>
  <c r="GL102" i="6"/>
  <c r="CR102" i="6"/>
  <c r="GM93" i="6"/>
  <c r="CS93" i="6"/>
  <c r="GM90" i="6"/>
  <c r="CS90" i="6"/>
  <c r="GM104" i="6"/>
  <c r="CS104" i="6"/>
  <c r="GM145" i="6"/>
  <c r="CS145" i="6"/>
  <c r="GX121" i="6"/>
  <c r="DD121" i="6"/>
  <c r="CH39" i="6"/>
  <c r="GB39" i="6"/>
  <c r="DZ116" i="6"/>
  <c r="EL116" i="6" s="1"/>
  <c r="HT116" i="6"/>
  <c r="DZ81" i="6"/>
  <c r="EL81" i="6" s="1"/>
  <c r="HT81" i="6"/>
  <c r="DZ153" i="6"/>
  <c r="HT153" i="6"/>
  <c r="CH17" i="6"/>
  <c r="GB17" i="6"/>
  <c r="DZ114" i="6"/>
  <c r="EL114" i="6" s="1"/>
  <c r="HT114" i="6"/>
  <c r="DD67" i="6"/>
  <c r="GX67" i="6"/>
  <c r="GM62" i="6"/>
  <c r="CS62" i="6"/>
  <c r="DY96" i="6"/>
  <c r="EK96" i="6" s="1"/>
  <c r="HS96" i="6"/>
  <c r="CH11" i="6"/>
  <c r="GB11" i="6"/>
  <c r="DD63" i="6"/>
  <c r="GX63" i="6"/>
  <c r="DN66" i="6"/>
  <c r="HH66" i="6"/>
  <c r="GM56" i="6"/>
  <c r="CS56" i="6"/>
  <c r="DD151" i="6"/>
  <c r="GX151" i="6"/>
  <c r="GM118" i="6"/>
  <c r="CS118" i="6"/>
  <c r="DD131" i="6"/>
  <c r="GX131" i="6"/>
  <c r="GX123" i="6"/>
  <c r="DD123" i="6"/>
  <c r="GY23" i="6"/>
  <c r="DE23" i="6"/>
  <c r="DQ23" i="6" s="1"/>
  <c r="EC23" i="6" s="1"/>
  <c r="EO23" i="6" s="1"/>
  <c r="DE14" i="6"/>
  <c r="DQ14" i="6" s="1"/>
  <c r="EC14" i="6" s="1"/>
  <c r="EO14" i="6" s="1"/>
  <c r="GY14" i="6"/>
  <c r="DE30" i="6"/>
  <c r="DQ30" i="6" s="1"/>
  <c r="EC30" i="6" s="1"/>
  <c r="EO30" i="6" s="1"/>
  <c r="GY30" i="6"/>
  <c r="GW88" i="6"/>
  <c r="DC88" i="6"/>
  <c r="GX116" i="6"/>
  <c r="DD116" i="6"/>
  <c r="DE20" i="6"/>
  <c r="DQ20" i="6" s="1"/>
  <c r="EC20" i="6" s="1"/>
  <c r="EO20" i="6" s="1"/>
  <c r="GY20" i="6"/>
  <c r="DD111" i="6"/>
  <c r="GX111" i="6"/>
  <c r="GM122" i="6"/>
  <c r="CS122" i="6"/>
  <c r="GM79" i="6"/>
  <c r="CS79" i="6"/>
  <c r="GM102" i="6"/>
  <c r="CS102" i="6"/>
  <c r="DD139" i="6"/>
  <c r="GX139" i="6"/>
  <c r="DO79" i="6"/>
  <c r="HI79" i="6"/>
  <c r="GM135" i="6"/>
  <c r="CS135" i="6"/>
  <c r="BL19" i="6"/>
  <c r="FF19" i="6"/>
  <c r="DZ76" i="6"/>
  <c r="EL76" i="6" s="1"/>
  <c r="HT76" i="6"/>
  <c r="HI76" i="6"/>
  <c r="DO76" i="6"/>
  <c r="GM98" i="6"/>
  <c r="CS98" i="6"/>
  <c r="GM115" i="6"/>
  <c r="CS115" i="6"/>
  <c r="DY94" i="6"/>
  <c r="EK94" i="6" s="1"/>
  <c r="HS94" i="6"/>
  <c r="GM108" i="6"/>
  <c r="CS108" i="6"/>
  <c r="DO114" i="6"/>
  <c r="HI114" i="6"/>
  <c r="BL49" i="6"/>
  <c r="FF49" i="6"/>
  <c r="BL41" i="6"/>
  <c r="FF41" i="6"/>
  <c r="BL22" i="6"/>
  <c r="FF22" i="6"/>
  <c r="BL34" i="6"/>
  <c r="FF34" i="6"/>
  <c r="JC118" i="6"/>
  <c r="G114" i="2" s="1"/>
  <c r="JC102" i="6"/>
  <c r="G98" i="2" s="1"/>
  <c r="JC104" i="6"/>
  <c r="G100" i="2" s="1"/>
  <c r="JC99" i="6"/>
  <c r="BL40" i="6"/>
  <c r="FF40" i="6"/>
  <c r="BL31" i="6"/>
  <c r="FF31" i="6"/>
  <c r="BA23" i="6"/>
  <c r="EU23" i="6"/>
  <c r="JA23" i="6" s="1"/>
  <c r="E22" i="2" s="1"/>
  <c r="CH33" i="6"/>
  <c r="GB33" i="6"/>
  <c r="DO153" i="6"/>
  <c r="HI153" i="6"/>
  <c r="CH18" i="6"/>
  <c r="GB18" i="6"/>
  <c r="DY89" i="6"/>
  <c r="EK89" i="6" s="1"/>
  <c r="HS89" i="6"/>
  <c r="DE36" i="6"/>
  <c r="DQ36" i="6" s="1"/>
  <c r="EC36" i="6" s="1"/>
  <c r="EO36" i="6" s="1"/>
  <c r="GY36" i="6"/>
  <c r="DE18" i="6"/>
  <c r="DQ18" i="6" s="1"/>
  <c r="EC18" i="6" s="1"/>
  <c r="EO18" i="6" s="1"/>
  <c r="GY18" i="6"/>
  <c r="GX15" i="6"/>
  <c r="DD15" i="6"/>
  <c r="DP15" i="6" s="1"/>
  <c r="EB15" i="6" s="1"/>
  <c r="EN15" i="6" s="1"/>
  <c r="GM73" i="6"/>
  <c r="CS73" i="6"/>
  <c r="GM86" i="6"/>
  <c r="CS86" i="6"/>
  <c r="GM112" i="6"/>
  <c r="CS112" i="6"/>
  <c r="DO110" i="6"/>
  <c r="HI110" i="6"/>
  <c r="GY19" i="6"/>
  <c r="DE19" i="6"/>
  <c r="DQ19" i="6" s="1"/>
  <c r="EC19" i="6" s="1"/>
  <c r="EO19" i="6" s="1"/>
  <c r="DD73" i="6"/>
  <c r="GX73" i="6"/>
  <c r="DO134" i="6"/>
  <c r="HI134" i="6"/>
  <c r="DO119" i="6"/>
  <c r="HI119" i="6"/>
  <c r="DO86" i="6"/>
  <c r="HI86" i="6"/>
  <c r="HT74" i="6"/>
  <c r="DZ74" i="6"/>
  <c r="EL74" i="6" s="1"/>
  <c r="GL104" i="6"/>
  <c r="CR104" i="6"/>
  <c r="GM83" i="6"/>
  <c r="CS83" i="6"/>
  <c r="GM121" i="6"/>
  <c r="CS121" i="6"/>
  <c r="GM88" i="6"/>
  <c r="CS88" i="6"/>
  <c r="GM71" i="6"/>
  <c r="CS71" i="6"/>
  <c r="GY148" i="6"/>
  <c r="DE148" i="6"/>
  <c r="HS104" i="6"/>
  <c r="DY104" i="6"/>
  <c r="EK104" i="6" s="1"/>
  <c r="HT121" i="6"/>
  <c r="DZ121" i="6"/>
  <c r="EL121" i="6" s="1"/>
  <c r="GX125" i="6"/>
  <c r="DD125" i="6"/>
  <c r="HI117" i="6"/>
  <c r="DO117" i="6"/>
  <c r="GX72" i="6"/>
  <c r="DD72" i="6"/>
  <c r="DZ75" i="6"/>
  <c r="EL75" i="6" s="1"/>
  <c r="HT75" i="6"/>
  <c r="DZ86" i="6"/>
  <c r="EL86" i="6" s="1"/>
  <c r="HT86" i="6"/>
  <c r="GY45" i="6"/>
  <c r="DE45" i="6"/>
  <c r="DQ45" i="6" s="1"/>
  <c r="EC45" i="6" s="1"/>
  <c r="EO45" i="6" s="1"/>
  <c r="GX85" i="6"/>
  <c r="DD85" i="6"/>
  <c r="GX58" i="6"/>
  <c r="DD58" i="6"/>
  <c r="DP58" i="6" s="1"/>
  <c r="EB58" i="6" s="1"/>
  <c r="EN58" i="6" s="1"/>
  <c r="EL136" i="6"/>
  <c r="IF136" i="6"/>
  <c r="GM72" i="6"/>
  <c r="CS72" i="6"/>
  <c r="DZ70" i="6"/>
  <c r="EL70" i="6" s="1"/>
  <c r="HT70" i="6"/>
  <c r="CH21" i="6"/>
  <c r="GB21" i="6"/>
  <c r="HH109" i="6"/>
  <c r="DN109" i="6"/>
  <c r="DN94" i="6"/>
  <c r="HH94" i="6"/>
  <c r="DN100" i="6"/>
  <c r="HH100" i="6"/>
  <c r="GL101" i="6"/>
  <c r="CR101" i="6"/>
  <c r="DZ69" i="6"/>
  <c r="EL69" i="6" s="1"/>
  <c r="HT69" i="6"/>
  <c r="GX134" i="6"/>
  <c r="DD134" i="6"/>
  <c r="GW75" i="6"/>
  <c r="DC75" i="6"/>
  <c r="GX127" i="6"/>
  <c r="DD127" i="6"/>
  <c r="DE22" i="6"/>
  <c r="DQ22" i="6" s="1"/>
  <c r="EC22" i="6" s="1"/>
  <c r="EO22" i="6" s="1"/>
  <c r="GY22" i="6"/>
  <c r="GY37" i="6"/>
  <c r="DE37" i="6"/>
  <c r="DQ37" i="6" s="1"/>
  <c r="EC37" i="6" s="1"/>
  <c r="EO37" i="6" s="1"/>
  <c r="DD117" i="6"/>
  <c r="GX117" i="6"/>
  <c r="GW51" i="6"/>
  <c r="DC51" i="6"/>
  <c r="DO51" i="6" s="1"/>
  <c r="EA51" i="6" s="1"/>
  <c r="EM51" i="6" s="1"/>
  <c r="GX140" i="6"/>
  <c r="DD140" i="6"/>
  <c r="DE24" i="6"/>
  <c r="DQ24" i="6" s="1"/>
  <c r="EC24" i="6" s="1"/>
  <c r="EO24" i="6" s="1"/>
  <c r="GY24" i="6"/>
  <c r="CH53" i="6"/>
  <c r="GB53" i="6"/>
  <c r="BL14" i="6"/>
  <c r="FF14" i="6"/>
  <c r="JB14" i="6" s="1"/>
  <c r="F13" i="2" s="1"/>
  <c r="GM141" i="6"/>
  <c r="CS141" i="6"/>
  <c r="GM89" i="6"/>
  <c r="CS89" i="6"/>
  <c r="GM70" i="6"/>
  <c r="CS70" i="6"/>
  <c r="DZ154" i="6"/>
  <c r="HT154" i="6"/>
  <c r="HT85" i="6"/>
  <c r="DZ85" i="6"/>
  <c r="EL85" i="6" s="1"/>
  <c r="HI70" i="6"/>
  <c r="DO70" i="6"/>
  <c r="GY33" i="6"/>
  <c r="DE33" i="6"/>
  <c r="DQ33" i="6" s="1"/>
  <c r="EC33" i="6" s="1"/>
  <c r="EO33" i="6" s="1"/>
  <c r="DN99" i="6"/>
  <c r="HH99" i="6"/>
  <c r="DY100" i="6"/>
  <c r="EK100" i="6" s="1"/>
  <c r="HS100" i="6"/>
  <c r="CH13" i="6"/>
  <c r="GB13" i="6"/>
  <c r="DO90" i="6"/>
  <c r="HI90" i="6"/>
  <c r="EA138" i="6"/>
  <c r="HU138" i="6"/>
  <c r="DC107" i="6"/>
  <c r="GW107" i="6"/>
  <c r="GM117" i="6"/>
  <c r="CS117" i="6"/>
  <c r="GM140" i="6"/>
  <c r="CS140" i="6"/>
  <c r="GX90" i="6"/>
  <c r="DD90" i="6"/>
  <c r="GM50" i="6"/>
  <c r="CS50" i="6"/>
  <c r="DO82" i="6"/>
  <c r="HI82" i="6"/>
  <c r="DY87" i="6"/>
  <c r="EK87" i="6" s="1"/>
  <c r="HS87" i="6"/>
  <c r="GL91" i="6"/>
  <c r="CR91" i="6"/>
  <c r="CS153" i="6"/>
  <c r="GM153" i="6"/>
  <c r="BL33" i="6"/>
  <c r="FF33" i="6"/>
  <c r="GM92" i="6"/>
  <c r="CS92" i="6"/>
  <c r="DY101" i="6"/>
  <c r="EK101" i="6" s="1"/>
  <c r="HS101" i="6"/>
  <c r="DY102" i="6"/>
  <c r="EK102" i="6" s="1"/>
  <c r="HS102" i="6"/>
  <c r="HI93" i="6"/>
  <c r="DO93" i="6"/>
  <c r="GW106" i="6"/>
  <c r="DC106" i="6"/>
  <c r="GX70" i="6"/>
  <c r="DD70" i="6"/>
  <c r="DC78" i="6"/>
  <c r="GW78" i="6"/>
  <c r="DD69" i="6"/>
  <c r="GX69" i="6"/>
  <c r="DC94" i="6"/>
  <c r="GW94" i="6"/>
  <c r="DO95" i="6"/>
  <c r="HI95" i="6"/>
  <c r="GM143" i="6"/>
  <c r="CS143" i="6"/>
  <c r="GX130" i="6"/>
  <c r="DD130" i="6"/>
  <c r="DE47" i="6"/>
  <c r="DQ47" i="6" s="1"/>
  <c r="EC47" i="6" s="1"/>
  <c r="EO47" i="6" s="1"/>
  <c r="GY47" i="6"/>
  <c r="CH40" i="6"/>
  <c r="GB40" i="6"/>
  <c r="DZ71" i="6"/>
  <c r="EL71" i="6" s="1"/>
  <c r="HT71" i="6"/>
  <c r="DN115" i="6"/>
  <c r="HH115" i="6"/>
  <c r="DZ133" i="6"/>
  <c r="EL133" i="6" s="1"/>
  <c r="HT133" i="6"/>
  <c r="DZ152" i="6"/>
  <c r="HT152" i="6"/>
  <c r="CH20" i="6"/>
  <c r="GB20" i="6"/>
  <c r="CH49" i="6"/>
  <c r="GB49" i="6"/>
  <c r="DY70" i="6"/>
  <c r="EK70" i="6" s="1"/>
  <c r="HS70" i="6"/>
  <c r="BL30" i="6"/>
  <c r="FF30" i="6"/>
  <c r="BA26" i="6"/>
  <c r="EU26" i="6"/>
  <c r="JA26" i="6" s="1"/>
  <c r="E25" i="2" s="1"/>
  <c r="BA28" i="6"/>
  <c r="EU28" i="6"/>
  <c r="JA28" i="6" s="1"/>
  <c r="E27" i="2" s="1"/>
  <c r="BA24" i="6"/>
  <c r="EU24" i="6"/>
  <c r="JA24" i="6" s="1"/>
  <c r="E23" i="2" s="1"/>
  <c r="JC11" i="6"/>
  <c r="G10" i="2" s="1"/>
  <c r="BA18" i="6"/>
  <c r="EU18" i="6"/>
  <c r="JA18" i="6" s="1"/>
  <c r="E17" i="2" s="1"/>
  <c r="BL23" i="6"/>
  <c r="FF23" i="6"/>
  <c r="GY44" i="6"/>
  <c r="DE44" i="6"/>
  <c r="DQ44" i="6" s="1"/>
  <c r="EC44" i="6" s="1"/>
  <c r="EO44" i="6" s="1"/>
  <c r="GX118" i="6"/>
  <c r="DD118" i="6"/>
  <c r="DE38" i="6"/>
  <c r="DQ38" i="6" s="1"/>
  <c r="EC38" i="6" s="1"/>
  <c r="EO38" i="6" s="1"/>
  <c r="GY38" i="6"/>
  <c r="DO113" i="6"/>
  <c r="HI113" i="6"/>
  <c r="DC54" i="6"/>
  <c r="DO54" i="6" s="1"/>
  <c r="EA54" i="6" s="1"/>
  <c r="EM54" i="6" s="1"/>
  <c r="GW54" i="6"/>
  <c r="DD77" i="6"/>
  <c r="GX77" i="6"/>
  <c r="DD52" i="6"/>
  <c r="DP52" i="6" s="1"/>
  <c r="EB52" i="6" s="1"/>
  <c r="EN52" i="6" s="1"/>
  <c r="GX52" i="6"/>
  <c r="GL51" i="6"/>
  <c r="CR51" i="6"/>
  <c r="EK153" i="6"/>
  <c r="IE153" i="6"/>
  <c r="HT93" i="6"/>
  <c r="DZ93" i="6"/>
  <c r="EL93" i="6" s="1"/>
  <c r="DD154" i="6"/>
  <c r="GX154" i="6"/>
  <c r="HH90" i="6"/>
  <c r="DN90" i="6"/>
  <c r="DO130" i="6"/>
  <c r="HI130" i="6"/>
  <c r="DY109" i="6"/>
  <c r="EK109" i="6" s="1"/>
  <c r="HS109" i="6"/>
  <c r="GM52" i="6"/>
  <c r="CS52" i="6"/>
  <c r="DY91" i="6"/>
  <c r="EK91" i="6" s="1"/>
  <c r="HS91" i="6"/>
  <c r="DO103" i="6"/>
  <c r="HI103" i="6"/>
  <c r="GL97" i="6"/>
  <c r="CR97" i="6"/>
  <c r="DN91" i="6"/>
  <c r="HH91" i="6"/>
  <c r="DD137" i="6"/>
  <c r="GX137" i="6"/>
  <c r="DN87" i="6"/>
  <c r="HH87" i="6"/>
  <c r="DE8" i="6"/>
  <c r="DQ8" i="6" s="1"/>
  <c r="EC8" i="6" s="1"/>
  <c r="EO8" i="6" s="1"/>
  <c r="GY8" i="6"/>
  <c r="DO129" i="6"/>
  <c r="HI129" i="6"/>
  <c r="DD108" i="6"/>
  <c r="GX108" i="6"/>
  <c r="GM111" i="6"/>
  <c r="CS111" i="6"/>
  <c r="GM131" i="6"/>
  <c r="CS131" i="6"/>
  <c r="DN78" i="6"/>
  <c r="HH78" i="6"/>
  <c r="HH73" i="6"/>
  <c r="DN73" i="6"/>
  <c r="EA141" i="6"/>
  <c r="HU141" i="6"/>
  <c r="DZ130" i="6"/>
  <c r="EL130" i="6" s="1"/>
  <c r="HT130" i="6"/>
  <c r="CH35" i="6"/>
  <c r="GB35" i="6"/>
  <c r="HT127" i="6"/>
  <c r="DZ127" i="6"/>
  <c r="EL127" i="6" s="1"/>
  <c r="EA139" i="6"/>
  <c r="HU139" i="6"/>
  <c r="JC144" i="6"/>
  <c r="G140" i="2" s="1"/>
  <c r="DO111" i="6"/>
  <c r="HI111" i="6"/>
  <c r="DC101" i="6"/>
  <c r="GW101" i="6"/>
  <c r="DO152" i="6"/>
  <c r="HI152" i="6"/>
  <c r="DZ126" i="6"/>
  <c r="EL126" i="6" s="1"/>
  <c r="HT126" i="6"/>
  <c r="DZ119" i="6"/>
  <c r="EL119" i="6" s="1"/>
  <c r="HT119" i="6"/>
  <c r="DN102" i="6"/>
  <c r="HH102" i="6"/>
  <c r="GX93" i="6"/>
  <c r="DD93" i="6"/>
  <c r="GL106" i="6"/>
  <c r="CR106" i="6"/>
  <c r="DY112" i="6"/>
  <c r="EK112" i="6" s="1"/>
  <c r="HS112" i="6"/>
  <c r="DO71" i="6"/>
  <c r="HI71" i="6"/>
  <c r="DY115" i="6"/>
  <c r="EK115" i="6" s="1"/>
  <c r="HS115" i="6"/>
  <c r="DD135" i="6"/>
  <c r="GX135" i="6"/>
  <c r="DC91" i="6"/>
  <c r="GW91" i="6"/>
  <c r="DE10" i="6"/>
  <c r="DQ10" i="6" s="1"/>
  <c r="EC10" i="6" s="1"/>
  <c r="EO10" i="6" s="1"/>
  <c r="GY10" i="6"/>
  <c r="DD71" i="6"/>
  <c r="GX71" i="6"/>
  <c r="GW57" i="6"/>
  <c r="DC57" i="6"/>
  <c r="DO57" i="6" s="1"/>
  <c r="EA57" i="6" s="1"/>
  <c r="EM57" i="6" s="1"/>
  <c r="GM91" i="6"/>
  <c r="CS91" i="6"/>
  <c r="GM137" i="6"/>
  <c r="CS137" i="6"/>
  <c r="DO69" i="6"/>
  <c r="HI69" i="6"/>
  <c r="GM81" i="6"/>
  <c r="CS81" i="6"/>
  <c r="BL35" i="6"/>
  <c r="FF35" i="6"/>
  <c r="BL46" i="6"/>
  <c r="FF46" i="6"/>
  <c r="BL38" i="6"/>
  <c r="FF38" i="6"/>
  <c r="BL27" i="6"/>
  <c r="FF27" i="6"/>
  <c r="BL42" i="6"/>
  <c r="FF42" i="6"/>
  <c r="BL47" i="6"/>
  <c r="FF47" i="6"/>
  <c r="JC13" i="6"/>
  <c r="G12" i="2" s="1"/>
  <c r="BL26" i="6"/>
  <c r="FF26" i="6"/>
  <c r="BL44" i="6"/>
  <c r="FF44" i="6"/>
  <c r="BL28" i="6"/>
  <c r="FF28" i="6"/>
  <c r="BL24" i="6"/>
  <c r="FF24" i="6"/>
  <c r="CH65" i="6"/>
  <c r="GB65" i="6"/>
  <c r="BL18" i="6"/>
  <c r="FF18" i="6"/>
  <c r="CG94" i="6"/>
  <c r="GA94" i="6"/>
  <c r="JC94" i="6" s="1"/>
  <c r="G93" i="2" s="1"/>
  <c r="DY97" i="6"/>
  <c r="EK97" i="6" s="1"/>
  <c r="HS97" i="6"/>
  <c r="DD98" i="6"/>
  <c r="GX98" i="6"/>
  <c r="GM80" i="6"/>
  <c r="CS80" i="6"/>
  <c r="GM95" i="6"/>
  <c r="CS95" i="6"/>
  <c r="GM139" i="6"/>
  <c r="CS139" i="6"/>
  <c r="GM78" i="6"/>
  <c r="CS78" i="6"/>
  <c r="GX84" i="6"/>
  <c r="DD84" i="6"/>
  <c r="CH48" i="6"/>
  <c r="GB48" i="6"/>
  <c r="DY68" i="6"/>
  <c r="EK68" i="6" s="1"/>
  <c r="HS68" i="6"/>
  <c r="HJ143" i="6"/>
  <c r="DP143" i="6"/>
  <c r="GL112" i="6"/>
  <c r="CR112" i="6"/>
  <c r="DE149" i="6"/>
  <c r="GY149" i="6"/>
  <c r="GM133" i="6"/>
  <c r="CS133" i="6"/>
  <c r="GM123" i="6"/>
  <c r="CS123" i="6"/>
  <c r="GM120" i="6"/>
  <c r="CS120" i="6"/>
  <c r="GM69" i="6"/>
  <c r="CS69" i="6"/>
  <c r="GL57" i="6"/>
  <c r="CR57" i="6"/>
  <c r="HT132" i="6"/>
  <c r="DZ132" i="6"/>
  <c r="EL132" i="6" s="1"/>
  <c r="DD126" i="6"/>
  <c r="GX126" i="6"/>
  <c r="DD89" i="6"/>
  <c r="GX89" i="6"/>
  <c r="GX129" i="6"/>
  <c r="DD129" i="6"/>
  <c r="DZ98" i="6"/>
  <c r="EL98" i="6" s="1"/>
  <c r="HT98" i="6"/>
  <c r="DZ125" i="6"/>
  <c r="EL125" i="6" s="1"/>
  <c r="HT125" i="6"/>
  <c r="CH19" i="6"/>
  <c r="GB19" i="6"/>
  <c r="EL137" i="6"/>
  <c r="IF137" i="6"/>
  <c r="DY79" i="6"/>
  <c r="EK79" i="6" s="1"/>
  <c r="HS79" i="6"/>
  <c r="GM64" i="6"/>
  <c r="CS64" i="6"/>
  <c r="GW97" i="6"/>
  <c r="DC97" i="6"/>
  <c r="CH29" i="6"/>
  <c r="GB29" i="6"/>
  <c r="CH59" i="6"/>
  <c r="GB59" i="6"/>
  <c r="DY71" i="6"/>
  <c r="EK71" i="6" s="1"/>
  <c r="HS71" i="6"/>
  <c r="GX107" i="6"/>
  <c r="DD107" i="6"/>
  <c r="DO108" i="6"/>
  <c r="HI108" i="6"/>
  <c r="DC80" i="6"/>
  <c r="GW80" i="6"/>
  <c r="GY21" i="6"/>
  <c r="DE21" i="6"/>
  <c r="DQ21" i="6" s="1"/>
  <c r="EC21" i="6" s="1"/>
  <c r="EO21" i="6" s="1"/>
  <c r="DD79" i="6"/>
  <c r="GX79" i="6"/>
  <c r="GY6" i="6"/>
  <c r="DE6" i="6"/>
  <c r="DQ6" i="6" s="1"/>
  <c r="EC6" i="6" s="1"/>
  <c r="EO6" i="6" s="1"/>
  <c r="DY73" i="6"/>
  <c r="EK73" i="6" s="1"/>
  <c r="HS73" i="6"/>
  <c r="DE28" i="6"/>
  <c r="DQ28" i="6" s="1"/>
  <c r="EC28" i="6" s="1"/>
  <c r="EO28" i="6" s="1"/>
  <c r="GY28" i="6"/>
  <c r="DO89" i="6"/>
  <c r="HI89" i="6"/>
  <c r="DD119" i="6"/>
  <c r="GX119" i="6"/>
  <c r="DC60" i="6"/>
  <c r="DO60" i="6" s="1"/>
  <c r="EA60" i="6" s="1"/>
  <c r="EM60" i="6" s="1"/>
  <c r="GW60" i="6"/>
  <c r="DO120" i="6"/>
  <c r="HI120" i="6"/>
  <c r="GM144" i="6"/>
  <c r="CS144" i="6"/>
  <c r="GM125" i="6"/>
  <c r="CS125" i="6"/>
  <c r="GM87" i="6"/>
  <c r="CS87" i="6"/>
  <c r="GM77" i="6"/>
  <c r="CS77" i="6"/>
  <c r="DY99" i="6"/>
  <c r="EK99" i="6" s="1"/>
  <c r="HS99" i="6"/>
  <c r="DO85" i="6"/>
  <c r="HI85" i="6"/>
  <c r="GX64" i="6"/>
  <c r="DD64" i="6"/>
  <c r="GX132" i="6"/>
  <c r="DD132" i="6"/>
  <c r="DO132" i="6"/>
  <c r="HI132" i="6"/>
  <c r="DN104" i="6"/>
  <c r="HH104" i="6"/>
  <c r="DN112" i="6"/>
  <c r="HH112" i="6"/>
  <c r="DZ124" i="6"/>
  <c r="EL124" i="6" s="1"/>
  <c r="HT124" i="6"/>
  <c r="CH32" i="6"/>
  <c r="GB32" i="6"/>
  <c r="DN96" i="6"/>
  <c r="HH96" i="6"/>
  <c r="CH60" i="6"/>
  <c r="GB60" i="6"/>
  <c r="GM84" i="6"/>
  <c r="CS84" i="6"/>
  <c r="GM113" i="6"/>
  <c r="CS113" i="6"/>
  <c r="GW112" i="6"/>
  <c r="DC112" i="6"/>
  <c r="DY80" i="6"/>
  <c r="EK80" i="6" s="1"/>
  <c r="HS80" i="6"/>
  <c r="DZ122" i="6"/>
  <c r="EL122" i="6" s="1"/>
  <c r="HT122" i="6"/>
  <c r="GM60" i="6"/>
  <c r="CS60" i="6"/>
  <c r="GL96" i="6"/>
  <c r="CR96" i="6"/>
  <c r="DO124" i="6"/>
  <c r="HI124" i="6"/>
  <c r="BV15" i="6"/>
  <c r="FP15" i="6"/>
  <c r="GM82" i="6"/>
  <c r="CS82" i="6"/>
  <c r="CH57" i="6"/>
  <c r="GB57" i="6"/>
  <c r="GM67" i="6"/>
  <c r="CS67" i="6"/>
  <c r="DD103" i="6"/>
  <c r="GX103" i="6"/>
  <c r="GM74" i="6"/>
  <c r="CS74" i="6"/>
  <c r="DY93" i="6"/>
  <c r="EK93" i="6" s="1"/>
  <c r="HS93" i="6"/>
  <c r="DO74" i="6"/>
  <c r="HI74" i="6"/>
  <c r="DY66" i="6"/>
  <c r="EK66" i="6" s="1"/>
  <c r="HS66" i="6"/>
  <c r="DY92" i="6"/>
  <c r="EK92" i="6" s="1"/>
  <c r="HS92" i="6"/>
  <c r="DO68" i="6"/>
  <c r="HI68" i="6"/>
  <c r="BL39" i="6"/>
  <c r="FF39" i="6"/>
  <c r="JC53" i="6"/>
  <c r="G52" i="2" s="1"/>
  <c r="BL21" i="6"/>
  <c r="FF21" i="6"/>
  <c r="BL60" i="6"/>
  <c r="FF60" i="6"/>
  <c r="JB60" i="6" s="1"/>
  <c r="F59" i="2" s="1"/>
  <c r="BL36" i="6"/>
  <c r="FF36" i="6"/>
  <c r="CH63" i="6"/>
  <c r="GB63" i="6"/>
  <c r="JC63" i="6" s="1"/>
  <c r="G62" i="2" s="1"/>
  <c r="CS152" i="6"/>
  <c r="GM152" i="6"/>
  <c r="BL45" i="6"/>
  <c r="FF45" i="6"/>
  <c r="BL57" i="6"/>
  <c r="FF57" i="6"/>
  <c r="JB57" i="6" s="1"/>
  <c r="F56" i="2" s="1"/>
  <c r="CG96" i="6"/>
  <c r="GA96" i="6"/>
  <c r="JC96" i="6" s="1"/>
  <c r="G95" i="2" s="1"/>
  <c r="DE34" i="6"/>
  <c r="DQ34" i="6" s="1"/>
  <c r="EC34" i="6" s="1"/>
  <c r="EO34" i="6" s="1"/>
  <c r="GY34" i="6"/>
  <c r="GX82" i="6"/>
  <c r="DD82" i="6"/>
  <c r="DE16" i="6"/>
  <c r="DQ16" i="6" s="1"/>
  <c r="EC16" i="6" s="1"/>
  <c r="EO16" i="6" s="1"/>
  <c r="GY16" i="6"/>
  <c r="DE48" i="6"/>
  <c r="DQ48" i="6" s="1"/>
  <c r="EC48" i="6" s="1"/>
  <c r="EO48" i="6" s="1"/>
  <c r="GY48" i="6"/>
  <c r="DD75" i="6"/>
  <c r="GX75" i="6"/>
  <c r="DZ105" i="6"/>
  <c r="EL105" i="6" s="1"/>
  <c r="HT105" i="6"/>
  <c r="DZ83" i="6"/>
  <c r="EL83" i="6" s="1"/>
  <c r="HT83" i="6"/>
  <c r="CH45" i="6"/>
  <c r="GB45" i="6"/>
  <c r="GM59" i="6"/>
  <c r="CS59" i="6"/>
  <c r="BL16" i="6"/>
  <c r="FF16" i="6"/>
  <c r="JB16" i="6" s="1"/>
  <c r="F15" i="2" s="1"/>
  <c r="JC136" i="6"/>
  <c r="G132" i="2" s="1"/>
  <c r="DZ151" i="6"/>
  <c r="HT151" i="6"/>
  <c r="HI137" i="6"/>
  <c r="DO137" i="6"/>
  <c r="HI64" i="6"/>
  <c r="DO64" i="6"/>
  <c r="EA64" i="6" s="1"/>
  <c r="EM64" i="6" s="1"/>
  <c r="DD81" i="6"/>
  <c r="GX81" i="6"/>
  <c r="DD152" i="6"/>
  <c r="GX152" i="6"/>
  <c r="DO98" i="6"/>
  <c r="HI98" i="6"/>
  <c r="CH12" i="6"/>
  <c r="GB12" i="6"/>
  <c r="JC12" i="6" s="1"/>
  <c r="G11" i="2" s="1"/>
  <c r="CH26" i="6"/>
  <c r="GB26" i="6"/>
  <c r="DD122" i="6"/>
  <c r="GX122" i="6"/>
  <c r="CH38" i="6"/>
  <c r="GB38" i="6"/>
  <c r="GM63" i="6"/>
  <c r="CS63" i="6"/>
  <c r="GY146" i="6"/>
  <c r="DE146" i="6"/>
  <c r="DO84" i="6"/>
  <c r="HI84" i="6"/>
  <c r="DC115" i="6"/>
  <c r="GW115" i="6"/>
  <c r="DO122" i="6"/>
  <c r="HI122" i="6"/>
  <c r="DD124" i="6"/>
  <c r="GX124" i="6"/>
  <c r="DZ103" i="6"/>
  <c r="EL103" i="6" s="1"/>
  <c r="HT103" i="6"/>
  <c r="DN88" i="6"/>
  <c r="HH88" i="6"/>
  <c r="HI123" i="6"/>
  <c r="DO123" i="6"/>
  <c r="CH55" i="6"/>
  <c r="GB55" i="6"/>
  <c r="GM138" i="6"/>
  <c r="CS138" i="6"/>
  <c r="GM109" i="6"/>
  <c r="CS109" i="6"/>
  <c r="GM110" i="6"/>
  <c r="CS110" i="6"/>
  <c r="DE150" i="6"/>
  <c r="GY150" i="6"/>
  <c r="GL60" i="6"/>
  <c r="CR60" i="6"/>
  <c r="EK154" i="6"/>
  <c r="IE154" i="6"/>
  <c r="DO154" i="6"/>
  <c r="HI154" i="6"/>
  <c r="HH79" i="6"/>
  <c r="DN79" i="6"/>
  <c r="DD83" i="6"/>
  <c r="GX83" i="6"/>
  <c r="DO127" i="6"/>
  <c r="HI127" i="6"/>
  <c r="GL94" i="6"/>
  <c r="CR94" i="6"/>
  <c r="GW55" i="6"/>
  <c r="DC55" i="6"/>
  <c r="DO55" i="6" s="1"/>
  <c r="EA55" i="6" s="1"/>
  <c r="EM55" i="6" s="1"/>
  <c r="DY107" i="6"/>
  <c r="EK107" i="6" s="1"/>
  <c r="HS107" i="6"/>
  <c r="GX17" i="6"/>
  <c r="DD17" i="6"/>
  <c r="DP17" i="6" s="1"/>
  <c r="EB17" i="6" s="1"/>
  <c r="EN17" i="6" s="1"/>
  <c r="DE35" i="6"/>
  <c r="DQ35" i="6" s="1"/>
  <c r="EC35" i="6" s="1"/>
  <c r="EO35" i="6" s="1"/>
  <c r="GY35" i="6"/>
  <c r="GM107" i="6"/>
  <c r="CS107" i="6"/>
  <c r="GM66" i="6"/>
  <c r="CS66" i="6"/>
  <c r="DE32" i="6"/>
  <c r="DQ32" i="6" s="1"/>
  <c r="EC32" i="6" s="1"/>
  <c r="EO32" i="6" s="1"/>
  <c r="GY32" i="6"/>
  <c r="CH54" i="6"/>
  <c r="GB54" i="6"/>
  <c r="BL32" i="6"/>
  <c r="FF32" i="6"/>
  <c r="BL58" i="6"/>
  <c r="FF58" i="6"/>
  <c r="JB58" i="6" s="1"/>
  <c r="F57" i="2" s="1"/>
  <c r="BL29" i="6"/>
  <c r="FF29" i="6"/>
  <c r="BA25" i="6"/>
  <c r="EU25" i="6"/>
  <c r="JA25" i="6" s="1"/>
  <c r="E24" i="2" s="1"/>
  <c r="BL56" i="6"/>
  <c r="FF56" i="6"/>
  <c r="JB56" i="6" s="1"/>
  <c r="F55" i="2" s="1"/>
  <c r="CS154" i="6"/>
  <c r="GM154" i="6"/>
  <c r="JC64" i="6"/>
  <c r="G63" i="2" s="1"/>
  <c r="BA20" i="6"/>
  <c r="EU20" i="6"/>
  <c r="JA20" i="6" s="1"/>
  <c r="E19" i="2" s="1"/>
  <c r="CG106" i="6"/>
  <c r="GA106" i="6"/>
  <c r="JC106" i="6" s="1"/>
  <c r="G102" i="2" s="1"/>
  <c r="DZ84" i="6"/>
  <c r="EL84" i="6" s="1"/>
  <c r="HT84" i="6"/>
  <c r="CH46" i="6"/>
  <c r="GB46" i="6"/>
  <c r="CH41" i="6"/>
  <c r="GB41" i="6"/>
  <c r="DY78" i="6"/>
  <c r="EK78" i="6" s="1"/>
  <c r="HS78" i="6"/>
  <c r="DZ110" i="6"/>
  <c r="EL110" i="6" s="1"/>
  <c r="HT110" i="6"/>
  <c r="DN80" i="6"/>
  <c r="HH80" i="6"/>
  <c r="GW102" i="6"/>
  <c r="DC102" i="6"/>
  <c r="DE46" i="6"/>
  <c r="DQ46" i="6" s="1"/>
  <c r="EC46" i="6" s="1"/>
  <c r="EO46" i="6" s="1"/>
  <c r="GY46" i="6"/>
  <c r="GM136" i="6"/>
  <c r="CS136" i="6"/>
  <c r="GM114" i="6"/>
  <c r="CS114" i="6"/>
  <c r="GM85" i="6"/>
  <c r="CS85" i="6"/>
  <c r="DC109" i="6"/>
  <c r="GW109" i="6"/>
  <c r="HS106" i="6"/>
  <c r="DY106" i="6"/>
  <c r="EK106" i="6" s="1"/>
  <c r="CH47" i="6"/>
  <c r="GB47" i="6"/>
  <c r="DO121" i="6"/>
  <c r="HI121" i="6"/>
  <c r="DZ89" i="6"/>
  <c r="EL89" i="6" s="1"/>
  <c r="HT89" i="6"/>
  <c r="GM12" i="6"/>
  <c r="CS12" i="6"/>
  <c r="CH58" i="6"/>
  <c r="GB58" i="6"/>
  <c r="GM127" i="6"/>
  <c r="CS127" i="6"/>
  <c r="GM134" i="6"/>
  <c r="CS134" i="6"/>
  <c r="CH62" i="6"/>
  <c r="GB62" i="6"/>
  <c r="GM116" i="6"/>
  <c r="CS116" i="6"/>
  <c r="GM132" i="6"/>
  <c r="CS132" i="6"/>
  <c r="CH44" i="6"/>
  <c r="GB44" i="6"/>
  <c r="DE42" i="6"/>
  <c r="DQ42" i="6" s="1"/>
  <c r="EC42" i="6" s="1"/>
  <c r="EO42" i="6" s="1"/>
  <c r="GY42" i="6"/>
  <c r="GY25" i="6"/>
  <c r="DE25" i="6"/>
  <c r="DQ25" i="6" s="1"/>
  <c r="EC25" i="6" s="1"/>
  <c r="EO25" i="6" s="1"/>
  <c r="DN107" i="6"/>
  <c r="HH107" i="6"/>
  <c r="GW92" i="6"/>
  <c r="DC92" i="6"/>
  <c r="DD128" i="6"/>
  <c r="GX128" i="6"/>
  <c r="GX114" i="6"/>
  <c r="DD114" i="6"/>
  <c r="DD61" i="6"/>
  <c r="DP61" i="6" s="1"/>
  <c r="EB61" i="6" s="1"/>
  <c r="EN61" i="6" s="1"/>
  <c r="GX61" i="6"/>
  <c r="GX120" i="6"/>
  <c r="DD120" i="6"/>
  <c r="DO126" i="6"/>
  <c r="HI126" i="6"/>
  <c r="GX62" i="6"/>
  <c r="DD62" i="6"/>
  <c r="DP62" i="6" s="1"/>
  <c r="EB62" i="6" s="1"/>
  <c r="EN62" i="6" s="1"/>
  <c r="DD86" i="6"/>
  <c r="GX86" i="6"/>
  <c r="DD53" i="6"/>
  <c r="DP53" i="6" s="1"/>
  <c r="EB53" i="6" s="1"/>
  <c r="EN53" i="6" s="1"/>
  <c r="GX53" i="6"/>
  <c r="GM101" i="6"/>
  <c r="CS101" i="6"/>
  <c r="DO133" i="6"/>
  <c r="HI133" i="6"/>
  <c r="EA140" i="6"/>
  <c r="HU140" i="6"/>
  <c r="DD136" i="6"/>
  <c r="GX136" i="6"/>
  <c r="DN92" i="6"/>
  <c r="HH92" i="6"/>
  <c r="DO135" i="6"/>
  <c r="HI135" i="6"/>
  <c r="CH31" i="6"/>
  <c r="GB31" i="6"/>
  <c r="DO67" i="6"/>
  <c r="HI67" i="6"/>
  <c r="JC142" i="6"/>
  <c r="G138" i="2" s="1"/>
  <c r="HI105" i="6"/>
  <c r="DO105" i="6"/>
  <c r="GM75" i="6"/>
  <c r="CS75" i="6"/>
  <c r="GW99" i="6"/>
  <c r="DC99" i="6"/>
  <c r="GW63" i="6"/>
  <c r="DC63" i="6"/>
  <c r="DD133" i="6"/>
  <c r="GX133" i="6"/>
  <c r="DE41" i="6"/>
  <c r="DQ41" i="6" s="1"/>
  <c r="EC41" i="6" s="1"/>
  <c r="EO41" i="6" s="1"/>
  <c r="GY41" i="6"/>
  <c r="DD92" i="6"/>
  <c r="GX92" i="6"/>
  <c r="DO81" i="6"/>
  <c r="HI81" i="6"/>
  <c r="GW104" i="6"/>
  <c r="DC104" i="6"/>
  <c r="DE39" i="6"/>
  <c r="DQ39" i="6" s="1"/>
  <c r="EC39" i="6" s="1"/>
  <c r="EO39" i="6" s="1"/>
  <c r="GY39" i="6"/>
  <c r="DD12" i="6"/>
  <c r="DP12" i="6" s="1"/>
  <c r="EB12" i="6" s="1"/>
  <c r="EN12" i="6" s="1"/>
  <c r="GX12" i="6"/>
  <c r="GM119" i="6"/>
  <c r="CS119" i="6"/>
  <c r="GM76" i="6"/>
  <c r="CS76" i="6"/>
  <c r="GM130" i="6"/>
  <c r="CS130" i="6"/>
  <c r="DZ134" i="6"/>
  <c r="EL134" i="6" s="1"/>
  <c r="HT134" i="6"/>
  <c r="GM65" i="6"/>
  <c r="CS65" i="6"/>
  <c r="DZ113" i="6"/>
  <c r="EL113" i="6" s="1"/>
  <c r="HT113" i="6"/>
  <c r="DZ118" i="6"/>
  <c r="EL118" i="6" s="1"/>
  <c r="HT118" i="6"/>
  <c r="GX74" i="6"/>
  <c r="DD74" i="6"/>
  <c r="DY88" i="6"/>
  <c r="EK88" i="6" s="1"/>
  <c r="HS88" i="6"/>
  <c r="CH28" i="6"/>
  <c r="GB28" i="6"/>
  <c r="DZ120" i="6"/>
  <c r="EL120" i="6" s="1"/>
  <c r="HT120" i="6"/>
  <c r="GM129" i="6"/>
  <c r="CS129" i="6"/>
  <c r="DO151" i="6"/>
  <c r="HI151" i="6"/>
  <c r="DO72" i="6"/>
  <c r="HI72" i="6"/>
  <c r="GM17" i="6"/>
  <c r="CS17" i="6"/>
  <c r="GM51" i="6"/>
  <c r="CS51" i="6"/>
  <c r="DZ131" i="6"/>
  <c r="EL131" i="6" s="1"/>
  <c r="HT131" i="6"/>
  <c r="CH24" i="6"/>
  <c r="GB24" i="6"/>
  <c r="CH25" i="6"/>
  <c r="GB25" i="6"/>
  <c r="CH56" i="6"/>
  <c r="GB56" i="6"/>
  <c r="DE147" i="6"/>
  <c r="GY147" i="6"/>
  <c r="CH22" i="6"/>
  <c r="GB22" i="6"/>
  <c r="GM97" i="6"/>
  <c r="CS97" i="6"/>
  <c r="CH42" i="6"/>
  <c r="GB42" i="6"/>
  <c r="GM61" i="6"/>
  <c r="CS61" i="6"/>
  <c r="GY43" i="6"/>
  <c r="DE43" i="6"/>
  <c r="DQ43" i="6" s="1"/>
  <c r="EC43" i="6" s="1"/>
  <c r="EO43" i="6" s="1"/>
  <c r="GM128" i="6"/>
  <c r="CS128" i="6"/>
  <c r="DP145" i="6"/>
  <c r="HJ145" i="6"/>
  <c r="GM57" i="6"/>
  <c r="CS57" i="6"/>
  <c r="GM100" i="6"/>
  <c r="CS100" i="6"/>
  <c r="DZ82" i="6"/>
  <c r="EL82" i="6" s="1"/>
  <c r="HT82" i="6"/>
  <c r="DC100" i="6"/>
  <c r="GW100" i="6"/>
  <c r="DE7" i="6"/>
  <c r="DQ7" i="6" s="1"/>
  <c r="EC7" i="6" s="1"/>
  <c r="EO7" i="6" s="1"/>
  <c r="GY7" i="6"/>
  <c r="GX56" i="6"/>
  <c r="DD56" i="6"/>
  <c r="DP56" i="6" s="1"/>
  <c r="EB56" i="6" s="1"/>
  <c r="EN56" i="6" s="1"/>
  <c r="GM124" i="6"/>
  <c r="CS124" i="6"/>
  <c r="BL59" i="6"/>
  <c r="FF59" i="6"/>
  <c r="JB59" i="6" s="1"/>
  <c r="F58" i="2" s="1"/>
  <c r="BL25" i="6"/>
  <c r="FF25" i="6"/>
  <c r="BL55" i="6"/>
  <c r="FF55" i="6"/>
  <c r="JB55" i="6" s="1"/>
  <c r="F54" i="2" s="1"/>
  <c r="JC87" i="6"/>
  <c r="G86" i="2" s="1"/>
  <c r="GM151" i="6"/>
  <c r="CS151" i="6"/>
  <c r="BL37" i="6"/>
  <c r="FF37" i="6"/>
  <c r="CH64" i="6"/>
  <c r="GB64" i="6"/>
  <c r="BL20" i="6"/>
  <c r="FF20" i="6"/>
  <c r="DD141" i="6"/>
  <c r="GX141" i="6"/>
  <c r="DN68" i="6"/>
  <c r="HH68" i="6"/>
  <c r="GX95" i="6"/>
  <c r="DD95" i="6"/>
  <c r="GX138" i="6"/>
  <c r="DD138" i="6"/>
  <c r="GW96" i="6"/>
  <c r="DC96" i="6"/>
  <c r="DD88" i="6"/>
  <c r="GX88" i="6"/>
  <c r="GM58" i="6"/>
  <c r="CS58" i="6"/>
  <c r="GM15" i="6"/>
  <c r="CS15" i="6"/>
  <c r="CH36" i="6"/>
  <c r="GB36" i="6"/>
  <c r="DZ135" i="6"/>
  <c r="EL135" i="6" s="1"/>
  <c r="HT135" i="6"/>
  <c r="GL66" i="6"/>
  <c r="CR66" i="6"/>
  <c r="DZ108" i="6"/>
  <c r="EL108" i="6" s="1"/>
  <c r="HT108" i="6"/>
  <c r="DZ117" i="6"/>
  <c r="EL117" i="6" s="1"/>
  <c r="HT117" i="6"/>
  <c r="DN101" i="6"/>
  <c r="HH101" i="6"/>
  <c r="GX100" i="6"/>
  <c r="DD100" i="6"/>
  <c r="DO128" i="6"/>
  <c r="HI128" i="6"/>
  <c r="DZ111" i="6"/>
  <c r="EL111" i="6" s="1"/>
  <c r="HT111" i="6"/>
  <c r="CG54" i="6"/>
  <c r="GA54" i="6"/>
  <c r="GL80" i="6"/>
  <c r="CR80" i="6"/>
  <c r="CH30" i="6"/>
  <c r="GB30" i="6"/>
  <c r="DN106" i="6"/>
  <c r="HH106" i="6"/>
  <c r="GY27" i="6"/>
  <c r="DE27" i="6"/>
  <c r="DQ27" i="6" s="1"/>
  <c r="EC27" i="6" s="1"/>
  <c r="EO27" i="6" s="1"/>
  <c r="DO136" i="6"/>
  <c r="HI136" i="6"/>
  <c r="DY90" i="6"/>
  <c r="EK90" i="6" s="1"/>
  <c r="HS90" i="6"/>
  <c r="GL78" i="6"/>
  <c r="CR78" i="6"/>
  <c r="CH61" i="6"/>
  <c r="GB61" i="6"/>
  <c r="GM99" i="6"/>
  <c r="CS99" i="6"/>
  <c r="GM105" i="6"/>
  <c r="CS105" i="6"/>
  <c r="GM142" i="6"/>
  <c r="CS142" i="6"/>
  <c r="GM126" i="6"/>
  <c r="CS126" i="6"/>
  <c r="DO77" i="6"/>
  <c r="HI77" i="6"/>
  <c r="HT129" i="6"/>
  <c r="DZ129" i="6"/>
  <c r="EL129" i="6" s="1"/>
  <c r="CH27" i="6"/>
  <c r="GB27" i="6"/>
  <c r="DY75" i="6"/>
  <c r="EK75" i="6" s="1"/>
  <c r="HS75" i="6"/>
  <c r="DO131" i="6"/>
  <c r="HI131" i="6"/>
  <c r="GM53" i="6"/>
  <c r="CS53" i="6"/>
  <c r="CH34" i="6"/>
  <c r="GB34" i="6"/>
  <c r="CH23" i="6"/>
  <c r="GB23" i="6"/>
  <c r="GL109" i="6"/>
  <c r="CR109" i="6"/>
  <c r="GX68" i="6"/>
  <c r="DD68" i="6"/>
  <c r="HT123" i="6"/>
  <c r="DZ123" i="6"/>
  <c r="EL123" i="6" s="1"/>
  <c r="CH16" i="6"/>
  <c r="GB16" i="6"/>
  <c r="DN97" i="6"/>
  <c r="HH97" i="6"/>
  <c r="GX50" i="6"/>
  <c r="DD50" i="6"/>
  <c r="DP50" i="6" s="1"/>
  <c r="EB50" i="6" s="1"/>
  <c r="EN50" i="6" s="1"/>
  <c r="HI118" i="6"/>
  <c r="DO118" i="6"/>
  <c r="BL15" i="6"/>
  <c r="FF15" i="6"/>
  <c r="JC143" i="6"/>
  <c r="G139" i="2" s="1"/>
  <c r="CH14" i="6"/>
  <c r="GB14" i="6"/>
  <c r="DD65" i="6"/>
  <c r="GX65" i="6"/>
  <c r="GX76" i="6"/>
  <c r="DD76" i="6"/>
  <c r="GY11" i="6"/>
  <c r="DE11" i="6"/>
  <c r="DQ11" i="6" s="1"/>
  <c r="EC11" i="6" s="1"/>
  <c r="EO11" i="6" s="1"/>
  <c r="DD113" i="6"/>
  <c r="GX113" i="6"/>
  <c r="DE40" i="6"/>
  <c r="DQ40" i="6" s="1"/>
  <c r="EC40" i="6" s="1"/>
  <c r="EO40" i="6" s="1"/>
  <c r="GY40" i="6"/>
  <c r="BL17" i="6"/>
  <c r="FF17" i="6"/>
  <c r="JB17" i="6" s="1"/>
  <c r="F16" i="2" s="1"/>
  <c r="GM103" i="6"/>
  <c r="CS103" i="6"/>
  <c r="DN95" i="6"/>
  <c r="HH95" i="6"/>
  <c r="DD153" i="6"/>
  <c r="GX153" i="6"/>
  <c r="AX55" i="8"/>
  <c r="AY55" i="8" s="1"/>
  <c r="AX62" i="8"/>
  <c r="AY62" i="8" s="1"/>
  <c r="AX59" i="8"/>
  <c r="CE111" i="8"/>
  <c r="GK111" i="8"/>
  <c r="AY58" i="8"/>
  <c r="FP58" i="8"/>
  <c r="CE128" i="8"/>
  <c r="GK128" i="8"/>
  <c r="CE72" i="8"/>
  <c r="GK72" i="8"/>
  <c r="CE98" i="8"/>
  <c r="GK98" i="8"/>
  <c r="CE121" i="8"/>
  <c r="GK121" i="8"/>
  <c r="CE109" i="8"/>
  <c r="GK109" i="8"/>
  <c r="CE110" i="8"/>
  <c r="GK110" i="8"/>
  <c r="CE68" i="8"/>
  <c r="GK68" i="8"/>
  <c r="CE91" i="8"/>
  <c r="GK91" i="8"/>
  <c r="AY56" i="8"/>
  <c r="FP56" i="8"/>
  <c r="CE115" i="8"/>
  <c r="GK115" i="8"/>
  <c r="CE129" i="8"/>
  <c r="GK129" i="8"/>
  <c r="AM10" i="8"/>
  <c r="FD10" i="8"/>
  <c r="CE130" i="8"/>
  <c r="GK130" i="8"/>
  <c r="CE119" i="8"/>
  <c r="GK119" i="8"/>
  <c r="CE126" i="8"/>
  <c r="GK126" i="8"/>
  <c r="CE76" i="8"/>
  <c r="GK76" i="8"/>
  <c r="CE102" i="8"/>
  <c r="GK102" i="8"/>
  <c r="CE125" i="8"/>
  <c r="GK125" i="8"/>
  <c r="CE107" i="8"/>
  <c r="GK107" i="8"/>
  <c r="CE94" i="8"/>
  <c r="GK94" i="8"/>
  <c r="CE86" i="8"/>
  <c r="GK86" i="8"/>
  <c r="CE118" i="8"/>
  <c r="GK118" i="8"/>
  <c r="BI63" i="8"/>
  <c r="GA63" i="8" s="1"/>
  <c r="FZ63" i="8"/>
  <c r="JJ63" i="8" s="1"/>
  <c r="F62" i="10" s="1"/>
  <c r="F61" i="11" s="1"/>
  <c r="AM7" i="8"/>
  <c r="FD7" i="8"/>
  <c r="DA87" i="8"/>
  <c r="HG87" i="8"/>
  <c r="DW99" i="8"/>
  <c r="EI99" i="8" s="1"/>
  <c r="IC99" i="8"/>
  <c r="DW113" i="8"/>
  <c r="EI113" i="8" s="1"/>
  <c r="IC113" i="8"/>
  <c r="DA66" i="8"/>
  <c r="HG66" i="8"/>
  <c r="DW100" i="8"/>
  <c r="EI100" i="8" s="1"/>
  <c r="IC100" i="8"/>
  <c r="DL90" i="8"/>
  <c r="HR90" i="8"/>
  <c r="DL134" i="8"/>
  <c r="HR134" i="8"/>
  <c r="DA132" i="8"/>
  <c r="HG132" i="8"/>
  <c r="EI154" i="8"/>
  <c r="IO154" i="8"/>
  <c r="DW67" i="8"/>
  <c r="EI67" i="8" s="1"/>
  <c r="IC67" i="8"/>
  <c r="DA130" i="8"/>
  <c r="HG130" i="8"/>
  <c r="DA98" i="8"/>
  <c r="HG98" i="8"/>
  <c r="DW71" i="8"/>
  <c r="EI71" i="8" s="1"/>
  <c r="IC71" i="8"/>
  <c r="DW88" i="8"/>
  <c r="EI88" i="8" s="1"/>
  <c r="IC88" i="8"/>
  <c r="CP69" i="8"/>
  <c r="GV69" i="8"/>
  <c r="CP111" i="8"/>
  <c r="GV111" i="8"/>
  <c r="CP92" i="8"/>
  <c r="GV92" i="8"/>
  <c r="CP126" i="8"/>
  <c r="GV126" i="8"/>
  <c r="AN44" i="8"/>
  <c r="FE44" i="8"/>
  <c r="DA107" i="8"/>
  <c r="HG107" i="8"/>
  <c r="DL128" i="8"/>
  <c r="HR128" i="8"/>
  <c r="DL106" i="8"/>
  <c r="HR106" i="8"/>
  <c r="DA82" i="8"/>
  <c r="HG82" i="8"/>
  <c r="DA80" i="8"/>
  <c r="HG80" i="8"/>
  <c r="DL70" i="8"/>
  <c r="HR70" i="8"/>
  <c r="DW80" i="8"/>
  <c r="EI80" i="8" s="1"/>
  <c r="IC80" i="8"/>
  <c r="DA92" i="8"/>
  <c r="HG92" i="8"/>
  <c r="DW96" i="8"/>
  <c r="EI96" i="8" s="1"/>
  <c r="IC96" i="8"/>
  <c r="DW70" i="8"/>
  <c r="EI70" i="8" s="1"/>
  <c r="IC70" i="8"/>
  <c r="DL86" i="8"/>
  <c r="HR86" i="8"/>
  <c r="DA75" i="8"/>
  <c r="HG75" i="8"/>
  <c r="DL129" i="8"/>
  <c r="HR129" i="8"/>
  <c r="DL93" i="8"/>
  <c r="HR93" i="8"/>
  <c r="CP105" i="8"/>
  <c r="GV105" i="8"/>
  <c r="CP99" i="8"/>
  <c r="GV99" i="8"/>
  <c r="AN35" i="8"/>
  <c r="FE35" i="8"/>
  <c r="CP128" i="8"/>
  <c r="GV128" i="8"/>
  <c r="CP103" i="8"/>
  <c r="GV103" i="8"/>
  <c r="AN23" i="8"/>
  <c r="FE23" i="8"/>
  <c r="DM153" i="8"/>
  <c r="HS153" i="8"/>
  <c r="DA96" i="8"/>
  <c r="HG96" i="8"/>
  <c r="DL85" i="8"/>
  <c r="HR85" i="8"/>
  <c r="EI134" i="8"/>
  <c r="IO134" i="8"/>
  <c r="DA119" i="8"/>
  <c r="HG119" i="8"/>
  <c r="DW91" i="8"/>
  <c r="EI91" i="8" s="1"/>
  <c r="IC91" i="8"/>
  <c r="DW89" i="8"/>
  <c r="EI89" i="8" s="1"/>
  <c r="IC89" i="8"/>
  <c r="DL133" i="8"/>
  <c r="HR133" i="8"/>
  <c r="DA116" i="8"/>
  <c r="HG116" i="8"/>
  <c r="DL78" i="8"/>
  <c r="HR78" i="8"/>
  <c r="DL101" i="8"/>
  <c r="HR101" i="8"/>
  <c r="DA99" i="8"/>
  <c r="HG99" i="8"/>
  <c r="DX151" i="8"/>
  <c r="ID151" i="8"/>
  <c r="DL69" i="8"/>
  <c r="HR69" i="8"/>
  <c r="DW101" i="8"/>
  <c r="EI101" i="8" s="1"/>
  <c r="IC101" i="8"/>
  <c r="CP74" i="8"/>
  <c r="GV74" i="8"/>
  <c r="CP94" i="8"/>
  <c r="GV94" i="8"/>
  <c r="AN37" i="8"/>
  <c r="FE37" i="8"/>
  <c r="CP91" i="8"/>
  <c r="GV91" i="8"/>
  <c r="CP112" i="8"/>
  <c r="GV112" i="8"/>
  <c r="CP133" i="8"/>
  <c r="GV133" i="8"/>
  <c r="AN32" i="8"/>
  <c r="FE32" i="8"/>
  <c r="DL95" i="8"/>
  <c r="HR95" i="8"/>
  <c r="DW74" i="8"/>
  <c r="EI74" i="8" s="1"/>
  <c r="IC74" i="8"/>
  <c r="DA89" i="8"/>
  <c r="HG89" i="8"/>
  <c r="DA100" i="8"/>
  <c r="HG100" i="8"/>
  <c r="EI135" i="8"/>
  <c r="IO135" i="8"/>
  <c r="DW114" i="8"/>
  <c r="EI114" i="8" s="1"/>
  <c r="IC114" i="8"/>
  <c r="DA91" i="8"/>
  <c r="HG91" i="8"/>
  <c r="EI132" i="8"/>
  <c r="IO132" i="8"/>
  <c r="DL132" i="8"/>
  <c r="HR132" i="8"/>
  <c r="DL120" i="8"/>
  <c r="HR120" i="8"/>
  <c r="DA121" i="8"/>
  <c r="HG121" i="8"/>
  <c r="DL108" i="8"/>
  <c r="HR108" i="8"/>
  <c r="DW115" i="8"/>
  <c r="EI115" i="8" s="1"/>
  <c r="IC115" i="8"/>
  <c r="CP129" i="8"/>
  <c r="GV129" i="8"/>
  <c r="CP96" i="8"/>
  <c r="GV96" i="8"/>
  <c r="CP132" i="8"/>
  <c r="GV132" i="8"/>
  <c r="AN15" i="8"/>
  <c r="FE15" i="8"/>
  <c r="CP124" i="8"/>
  <c r="GV124" i="8"/>
  <c r="CP73" i="8"/>
  <c r="GV73" i="8"/>
  <c r="CP75" i="8"/>
  <c r="GV75" i="8"/>
  <c r="AN14" i="8"/>
  <c r="FE14" i="8"/>
  <c r="CE96" i="8"/>
  <c r="GK96" i="8"/>
  <c r="CE82" i="8"/>
  <c r="GK82" i="8"/>
  <c r="CE106" i="8"/>
  <c r="GK106" i="8"/>
  <c r="CE112" i="8"/>
  <c r="GK112" i="8"/>
  <c r="CE75" i="8"/>
  <c r="GK75" i="8"/>
  <c r="CE104" i="8"/>
  <c r="GK104" i="8"/>
  <c r="CE83" i="8"/>
  <c r="GK83" i="8"/>
  <c r="CE103" i="8"/>
  <c r="GK103" i="8"/>
  <c r="CE78" i="8"/>
  <c r="GK78" i="8"/>
  <c r="CE133" i="8"/>
  <c r="GK133" i="8"/>
  <c r="AY61" i="8"/>
  <c r="FP61" i="8"/>
  <c r="AY54" i="8"/>
  <c r="FP54" i="8"/>
  <c r="DW92" i="8"/>
  <c r="EI92" i="8" s="1"/>
  <c r="IC92" i="8"/>
  <c r="DL98" i="8"/>
  <c r="HR98" i="8"/>
  <c r="DL103" i="8"/>
  <c r="HR103" i="8"/>
  <c r="DA110" i="8"/>
  <c r="HG110" i="8"/>
  <c r="DL71" i="8"/>
  <c r="HR71" i="8"/>
  <c r="EI131" i="8"/>
  <c r="IO131" i="8"/>
  <c r="DA67" i="8"/>
  <c r="HG67" i="8"/>
  <c r="DA124" i="8"/>
  <c r="HG124" i="8"/>
  <c r="DW84" i="8"/>
  <c r="EI84" i="8" s="1"/>
  <c r="IC84" i="8"/>
  <c r="DL105" i="8"/>
  <c r="HR105" i="8"/>
  <c r="DA78" i="8"/>
  <c r="HG78" i="8"/>
  <c r="DW121" i="8"/>
  <c r="EI121" i="8" s="1"/>
  <c r="IC121" i="8"/>
  <c r="DL102" i="8"/>
  <c r="HR102" i="8"/>
  <c r="DL68" i="8"/>
  <c r="HR68" i="8"/>
  <c r="CP71" i="8"/>
  <c r="GV71" i="8"/>
  <c r="CP115" i="8"/>
  <c r="GV115" i="8"/>
  <c r="CP76" i="8"/>
  <c r="GV76" i="8"/>
  <c r="AN38" i="8"/>
  <c r="FE38" i="8"/>
  <c r="DA86" i="8"/>
  <c r="HG86" i="8"/>
  <c r="DW111" i="8"/>
  <c r="EI111" i="8" s="1"/>
  <c r="IC111" i="8"/>
  <c r="DW108" i="8"/>
  <c r="EI108" i="8" s="1"/>
  <c r="IC108" i="8"/>
  <c r="DA69" i="8"/>
  <c r="HG69" i="8"/>
  <c r="DW93" i="8"/>
  <c r="EI93" i="8" s="1"/>
  <c r="IC93" i="8"/>
  <c r="EI151" i="8"/>
  <c r="IO151" i="8"/>
  <c r="DL124" i="8"/>
  <c r="HR124" i="8"/>
  <c r="DA90" i="8"/>
  <c r="HG90" i="8"/>
  <c r="DL67" i="8"/>
  <c r="HR67" i="8"/>
  <c r="DA111" i="8"/>
  <c r="HG111" i="8"/>
  <c r="DA128" i="8"/>
  <c r="HG128" i="8"/>
  <c r="EI133" i="8"/>
  <c r="IO133" i="8"/>
  <c r="CP102" i="8"/>
  <c r="GV102" i="8"/>
  <c r="CP109" i="8"/>
  <c r="GV109" i="8"/>
  <c r="AN49" i="8"/>
  <c r="FE49" i="8"/>
  <c r="AN31" i="8"/>
  <c r="FE31" i="8"/>
  <c r="CP98" i="8"/>
  <c r="GV98" i="8"/>
  <c r="CP82" i="8"/>
  <c r="GV82" i="8"/>
  <c r="AN25" i="8"/>
  <c r="FE25" i="8"/>
  <c r="AN28" i="8"/>
  <c r="FE28" i="8"/>
  <c r="DW86" i="8"/>
  <c r="EI86" i="8" s="1"/>
  <c r="IC86" i="8"/>
  <c r="DL112" i="8"/>
  <c r="HR112" i="8"/>
  <c r="DL74" i="8"/>
  <c r="HR74" i="8"/>
  <c r="DA125" i="8"/>
  <c r="HG125" i="8"/>
  <c r="DL73" i="8"/>
  <c r="HR73" i="8"/>
  <c r="DW98" i="8"/>
  <c r="EI98" i="8" s="1"/>
  <c r="IC98" i="8"/>
  <c r="DA135" i="8"/>
  <c r="HG135" i="8"/>
  <c r="DA70" i="8"/>
  <c r="HG70" i="8"/>
  <c r="DW78" i="8"/>
  <c r="EI78" i="8" s="1"/>
  <c r="IC78" i="8"/>
  <c r="DW95" i="8"/>
  <c r="EI95" i="8" s="1"/>
  <c r="IC95" i="8"/>
  <c r="DA71" i="8"/>
  <c r="HG71" i="8"/>
  <c r="DW124" i="8"/>
  <c r="EI124" i="8" s="1"/>
  <c r="IC124" i="8"/>
  <c r="DL115" i="8"/>
  <c r="HR115" i="8"/>
  <c r="DL97" i="8"/>
  <c r="HR97" i="8"/>
  <c r="CP68" i="8"/>
  <c r="GV68" i="8"/>
  <c r="CP116" i="8"/>
  <c r="GV116" i="8"/>
  <c r="AN34" i="8"/>
  <c r="FE34" i="8"/>
  <c r="AN24" i="8"/>
  <c r="FE24" i="8"/>
  <c r="CP84" i="8"/>
  <c r="GV84" i="8"/>
  <c r="CP117" i="8"/>
  <c r="GV117" i="8"/>
  <c r="AN19" i="8"/>
  <c r="FE19" i="8"/>
  <c r="DA114" i="8"/>
  <c r="HG114" i="8"/>
  <c r="DW75" i="8"/>
  <c r="EI75" i="8" s="1"/>
  <c r="IC75" i="8"/>
  <c r="DW79" i="8"/>
  <c r="EI79" i="8" s="1"/>
  <c r="IC79" i="8"/>
  <c r="DA94" i="8"/>
  <c r="HG94" i="8"/>
  <c r="DW83" i="8"/>
  <c r="EI83" i="8" s="1"/>
  <c r="IC83" i="8"/>
  <c r="DL80" i="8"/>
  <c r="HR80" i="8"/>
  <c r="DL125" i="8"/>
  <c r="HR125" i="8"/>
  <c r="DA123" i="8"/>
  <c r="HG123" i="8"/>
  <c r="DL89" i="8"/>
  <c r="HR89" i="8"/>
  <c r="DW82" i="8"/>
  <c r="EI82" i="8" s="1"/>
  <c r="IC82" i="8"/>
  <c r="DA129" i="8"/>
  <c r="HG129" i="8"/>
  <c r="DA68" i="8"/>
  <c r="HG68" i="8"/>
  <c r="DW122" i="8"/>
  <c r="EI122" i="8" s="1"/>
  <c r="IC122" i="8"/>
  <c r="DL116" i="8"/>
  <c r="HR116" i="8"/>
  <c r="CP80" i="8"/>
  <c r="GV80" i="8"/>
  <c r="CP114" i="8"/>
  <c r="GV114" i="8"/>
  <c r="AN22" i="8"/>
  <c r="FE22" i="8"/>
  <c r="AN43" i="8"/>
  <c r="FE43" i="8"/>
  <c r="CP70" i="8"/>
  <c r="GV70" i="8"/>
  <c r="CP93" i="8"/>
  <c r="GV93" i="8"/>
  <c r="AN21" i="8"/>
  <c r="FE21" i="8"/>
  <c r="CP135" i="8"/>
  <c r="GV135" i="8"/>
  <c r="AY53" i="8"/>
  <c r="FP53" i="8"/>
  <c r="CE101" i="8"/>
  <c r="GK101" i="8"/>
  <c r="CE117" i="8"/>
  <c r="GK117" i="8"/>
  <c r="CE73" i="8"/>
  <c r="GK73" i="8"/>
  <c r="CE132" i="8"/>
  <c r="GK132" i="8"/>
  <c r="CE90" i="8"/>
  <c r="GK90" i="8"/>
  <c r="CE124" i="8"/>
  <c r="GK124" i="8"/>
  <c r="CE81" i="8"/>
  <c r="GK81" i="8"/>
  <c r="CE80" i="8"/>
  <c r="GK80" i="8"/>
  <c r="CE127" i="8"/>
  <c r="GK127" i="8"/>
  <c r="CE84" i="8"/>
  <c r="GK84" i="8"/>
  <c r="CE93" i="8"/>
  <c r="GK93" i="8"/>
  <c r="CE70" i="8"/>
  <c r="GK70" i="8"/>
  <c r="CE135" i="8"/>
  <c r="GK135" i="8"/>
  <c r="BI65" i="8"/>
  <c r="GA65" i="8" s="1"/>
  <c r="FZ65" i="8"/>
  <c r="JJ65" i="8" s="1"/>
  <c r="F64" i="10" s="1"/>
  <c r="F63" i="11" s="1"/>
  <c r="CE100" i="8"/>
  <c r="GK100" i="8"/>
  <c r="CE88" i="8"/>
  <c r="GK88" i="8"/>
  <c r="AM9" i="8"/>
  <c r="FD9" i="8"/>
  <c r="AY60" i="8"/>
  <c r="FP60" i="8"/>
  <c r="CE108" i="8"/>
  <c r="GK108" i="8"/>
  <c r="CE134" i="8"/>
  <c r="GK134" i="8"/>
  <c r="CE113" i="8"/>
  <c r="GK113" i="8"/>
  <c r="CE92" i="8"/>
  <c r="GK92" i="8"/>
  <c r="CE116" i="8"/>
  <c r="GK116" i="8"/>
  <c r="CE77" i="8"/>
  <c r="GK77" i="8"/>
  <c r="CE67" i="8"/>
  <c r="GK67" i="8"/>
  <c r="CE87" i="8"/>
  <c r="GK87" i="8"/>
  <c r="BI64" i="8"/>
  <c r="GA64" i="8" s="1"/>
  <c r="FZ64" i="8"/>
  <c r="JJ64" i="8" s="1"/>
  <c r="F63" i="10" s="1"/>
  <c r="F62" i="11" s="1"/>
  <c r="AY59" i="8"/>
  <c r="FP59" i="8"/>
  <c r="DB151" i="8"/>
  <c r="HH151" i="8"/>
  <c r="DW120" i="8"/>
  <c r="EI120" i="8" s="1"/>
  <c r="IC120" i="8"/>
  <c r="DW123" i="8"/>
  <c r="EI123" i="8" s="1"/>
  <c r="IC123" i="8"/>
  <c r="DA108" i="8"/>
  <c r="HG108" i="8"/>
  <c r="DA76" i="8"/>
  <c r="HG76" i="8"/>
  <c r="DW94" i="8"/>
  <c r="EI94" i="8" s="1"/>
  <c r="IC94" i="8"/>
  <c r="DL122" i="8"/>
  <c r="HR122" i="8"/>
  <c r="DA126" i="8"/>
  <c r="HG126" i="8"/>
  <c r="DA83" i="8"/>
  <c r="HG83" i="8"/>
  <c r="DL104" i="8"/>
  <c r="HR104" i="8"/>
  <c r="DW66" i="8"/>
  <c r="EI66" i="8" s="1"/>
  <c r="IC66" i="8"/>
  <c r="DA127" i="8"/>
  <c r="HG127" i="8"/>
  <c r="DW104" i="8"/>
  <c r="EI104" i="8" s="1"/>
  <c r="IC104" i="8"/>
  <c r="DW118" i="8"/>
  <c r="EI118" i="8" s="1"/>
  <c r="IC118" i="8"/>
  <c r="EI153" i="8"/>
  <c r="IO153" i="8"/>
  <c r="CP72" i="8"/>
  <c r="GV72" i="8"/>
  <c r="CP85" i="8"/>
  <c r="GV85" i="8"/>
  <c r="CP89" i="8"/>
  <c r="GV89" i="8"/>
  <c r="AN29" i="8"/>
  <c r="FE29" i="8"/>
  <c r="AN20" i="8"/>
  <c r="FE20" i="8"/>
  <c r="DW110" i="8"/>
  <c r="EI110" i="8" s="1"/>
  <c r="IC110" i="8"/>
  <c r="DL91" i="8"/>
  <c r="HR91" i="8"/>
  <c r="DL135" i="8"/>
  <c r="HR135" i="8"/>
  <c r="DX154" i="8"/>
  <c r="ID154" i="8"/>
  <c r="DL121" i="8"/>
  <c r="HR121" i="8"/>
  <c r="DW127" i="8"/>
  <c r="EI127" i="8" s="1"/>
  <c r="IC127" i="8"/>
  <c r="DA73" i="8"/>
  <c r="HG73" i="8"/>
  <c r="DA104" i="8"/>
  <c r="HG104" i="8"/>
  <c r="DW77" i="8"/>
  <c r="EI77" i="8" s="1"/>
  <c r="IC77" i="8"/>
  <c r="DW76" i="8"/>
  <c r="EI76" i="8" s="1"/>
  <c r="IC76" i="8"/>
  <c r="DA95" i="8"/>
  <c r="HG95" i="8"/>
  <c r="DW109" i="8"/>
  <c r="EI109" i="8" s="1"/>
  <c r="IC109" i="8"/>
  <c r="DL77" i="8"/>
  <c r="HR77" i="8"/>
  <c r="DL107" i="8"/>
  <c r="HR107" i="8"/>
  <c r="CP90" i="8"/>
  <c r="GV90" i="8"/>
  <c r="CP130" i="8"/>
  <c r="GV130" i="8"/>
  <c r="AN42" i="8"/>
  <c r="FE42" i="8"/>
  <c r="AN13" i="8"/>
  <c r="FE13" i="8"/>
  <c r="CP107" i="8"/>
  <c r="GV107" i="8"/>
  <c r="CP113" i="8"/>
  <c r="GV113" i="8"/>
  <c r="AN47" i="8"/>
  <c r="FE47" i="8"/>
  <c r="AN36" i="8"/>
  <c r="FE36" i="8"/>
  <c r="DL88" i="8"/>
  <c r="HR88" i="8"/>
  <c r="DW69" i="8"/>
  <c r="EI69" i="8" s="1"/>
  <c r="IC69" i="8"/>
  <c r="DA115" i="8"/>
  <c r="HG115" i="8"/>
  <c r="DA101" i="8"/>
  <c r="HG101" i="8"/>
  <c r="DW102" i="8"/>
  <c r="EI102" i="8" s="1"/>
  <c r="IC102" i="8"/>
  <c r="DW117" i="8"/>
  <c r="EI117" i="8" s="1"/>
  <c r="IC117" i="8"/>
  <c r="DA74" i="8"/>
  <c r="HG74" i="8"/>
  <c r="DW106" i="8"/>
  <c r="EI106" i="8" s="1"/>
  <c r="IC106" i="8"/>
  <c r="DL87" i="8"/>
  <c r="HR87" i="8"/>
  <c r="DL110" i="8"/>
  <c r="HR110" i="8"/>
  <c r="DA117" i="8"/>
  <c r="HG117" i="8"/>
  <c r="DL94" i="8"/>
  <c r="HR94" i="8"/>
  <c r="DW90" i="8"/>
  <c r="EI90" i="8" s="1"/>
  <c r="IC90" i="8"/>
  <c r="CP127" i="8"/>
  <c r="GV127" i="8"/>
  <c r="CP101" i="8"/>
  <c r="GV101" i="8"/>
  <c r="CP125" i="8"/>
  <c r="GV125" i="8"/>
  <c r="AN40" i="8"/>
  <c r="FE40" i="8"/>
  <c r="AN41" i="8"/>
  <c r="FE41" i="8"/>
  <c r="CP88" i="8"/>
  <c r="GV88" i="8"/>
  <c r="CP121" i="8"/>
  <c r="GV121" i="8"/>
  <c r="AN16" i="8"/>
  <c r="FE16" i="8"/>
  <c r="DL131" i="8"/>
  <c r="HR131" i="8"/>
  <c r="DW72" i="8"/>
  <c r="EI72" i="8" s="1"/>
  <c r="IC72" i="8"/>
  <c r="DA134" i="8"/>
  <c r="HG134" i="8"/>
  <c r="DL119" i="8"/>
  <c r="HR119" i="8"/>
  <c r="DW107" i="8"/>
  <c r="EI107" i="8" s="1"/>
  <c r="IC107" i="8"/>
  <c r="DA106" i="8"/>
  <c r="HG106" i="8"/>
  <c r="DA81" i="8"/>
  <c r="HG81" i="8"/>
  <c r="DW128" i="8"/>
  <c r="EI128" i="8" s="1"/>
  <c r="IC128" i="8"/>
  <c r="DL118" i="8"/>
  <c r="HR118" i="8"/>
  <c r="DA118" i="8"/>
  <c r="HG118" i="8"/>
  <c r="DX153" i="8"/>
  <c r="ID153" i="8"/>
  <c r="DL92" i="8"/>
  <c r="HR92" i="8"/>
  <c r="DW85" i="8"/>
  <c r="EI85" i="8" s="1"/>
  <c r="IC85" i="8"/>
  <c r="CP86" i="8"/>
  <c r="GV86" i="8"/>
  <c r="CP131" i="8"/>
  <c r="GV131" i="8"/>
  <c r="AN18" i="8"/>
  <c r="FE18" i="8"/>
  <c r="DM151" i="8"/>
  <c r="HS151" i="8"/>
  <c r="AN48" i="8"/>
  <c r="FE48" i="8"/>
  <c r="CP104" i="8"/>
  <c r="GV104" i="8"/>
  <c r="CP122" i="8"/>
  <c r="GV122" i="8"/>
  <c r="AN45" i="8"/>
  <c r="FE45" i="8"/>
  <c r="AN39" i="8"/>
  <c r="FE39" i="8"/>
  <c r="CE122" i="8"/>
  <c r="GK122" i="8"/>
  <c r="CE89" i="8"/>
  <c r="GK89" i="8"/>
  <c r="AY57" i="8"/>
  <c r="FP57" i="8"/>
  <c r="CE120" i="8"/>
  <c r="GK120" i="8"/>
  <c r="CE99" i="8"/>
  <c r="GK99" i="8"/>
  <c r="CE123" i="8"/>
  <c r="GK123" i="8"/>
  <c r="CE114" i="8"/>
  <c r="GK114" i="8"/>
  <c r="CE79" i="8"/>
  <c r="GK79" i="8"/>
  <c r="CE74" i="8"/>
  <c r="GK74" i="8"/>
  <c r="CE66" i="8"/>
  <c r="GK66" i="8"/>
  <c r="DB154" i="8"/>
  <c r="HH154" i="8"/>
  <c r="CE69" i="8"/>
  <c r="GK69" i="8"/>
  <c r="DB153" i="8"/>
  <c r="HH153" i="8"/>
  <c r="CE95" i="8"/>
  <c r="GK95" i="8"/>
  <c r="CE71" i="8"/>
  <c r="GK71" i="8"/>
  <c r="CE131" i="8"/>
  <c r="GK131" i="8"/>
  <c r="CE97" i="8"/>
  <c r="GK97" i="8"/>
  <c r="CE105" i="8"/>
  <c r="GK105" i="8"/>
  <c r="CE85" i="8"/>
  <c r="GK85" i="8"/>
  <c r="DB152" i="8"/>
  <c r="HH152" i="8"/>
  <c r="AM6" i="8"/>
  <c r="FD6" i="8"/>
  <c r="AM8" i="8"/>
  <c r="FD8" i="8"/>
  <c r="DA133" i="8"/>
  <c r="HG133" i="8"/>
  <c r="DL76" i="8"/>
  <c r="HR76" i="8"/>
  <c r="DL75" i="8"/>
  <c r="HR75" i="8"/>
  <c r="DA103" i="8"/>
  <c r="HG103" i="8"/>
  <c r="DA77" i="8"/>
  <c r="HG77" i="8"/>
  <c r="DW103" i="8"/>
  <c r="EI103" i="8" s="1"/>
  <c r="IC103" i="8"/>
  <c r="DW119" i="8"/>
  <c r="EI119" i="8" s="1"/>
  <c r="IC119" i="8"/>
  <c r="DA105" i="8"/>
  <c r="HG105" i="8"/>
  <c r="DW112" i="8"/>
  <c r="EI112" i="8" s="1"/>
  <c r="IC112" i="8"/>
  <c r="EI152" i="8"/>
  <c r="IO152" i="8"/>
  <c r="DL126" i="8"/>
  <c r="HR126" i="8"/>
  <c r="DA122" i="8"/>
  <c r="HG122" i="8"/>
  <c r="DL109" i="8"/>
  <c r="HR109" i="8"/>
  <c r="DL84" i="8"/>
  <c r="HR84" i="8"/>
  <c r="CP118" i="8"/>
  <c r="GV118" i="8"/>
  <c r="CP77" i="8"/>
  <c r="GV77" i="8"/>
  <c r="CP81" i="8"/>
  <c r="GV81" i="8"/>
  <c r="CP67" i="8"/>
  <c r="GV67" i="8"/>
  <c r="AN30" i="8"/>
  <c r="FE30" i="8"/>
  <c r="AN11" i="8"/>
  <c r="FE11" i="8"/>
  <c r="DL99" i="8"/>
  <c r="HR99" i="8"/>
  <c r="DW125" i="8"/>
  <c r="EI125" i="8" s="1"/>
  <c r="IC125" i="8"/>
  <c r="DA85" i="8"/>
  <c r="HG85" i="8"/>
  <c r="DA88" i="8"/>
  <c r="HG88" i="8"/>
  <c r="DW105" i="8"/>
  <c r="EI105" i="8" s="1"/>
  <c r="IC105" i="8"/>
  <c r="DL66" i="8"/>
  <c r="HR66" i="8"/>
  <c r="DA72" i="8"/>
  <c r="HG72" i="8"/>
  <c r="DW129" i="8"/>
  <c r="EI129" i="8" s="1"/>
  <c r="IC129" i="8"/>
  <c r="DL130" i="8"/>
  <c r="HR130" i="8"/>
  <c r="DL82" i="8"/>
  <c r="HR82" i="8"/>
  <c r="DA131" i="8"/>
  <c r="HG131" i="8"/>
  <c r="DL81" i="8"/>
  <c r="HR81" i="8"/>
  <c r="DW87" i="8"/>
  <c r="EI87" i="8" s="1"/>
  <c r="IC87" i="8"/>
  <c r="CP97" i="8"/>
  <c r="GV97" i="8"/>
  <c r="CP78" i="8"/>
  <c r="GV78" i="8"/>
  <c r="AN46" i="8"/>
  <c r="FE46" i="8"/>
  <c r="DM154" i="8"/>
  <c r="HS154" i="8"/>
  <c r="CP79" i="8"/>
  <c r="GV79" i="8"/>
  <c r="CP108" i="8"/>
  <c r="GV108" i="8"/>
  <c r="AN17" i="8"/>
  <c r="FE17" i="8"/>
  <c r="AN27" i="8"/>
  <c r="FE27" i="8"/>
  <c r="DA112" i="8"/>
  <c r="HG112" i="8"/>
  <c r="DW126" i="8"/>
  <c r="EI126" i="8" s="1"/>
  <c r="IC126" i="8"/>
  <c r="DL83" i="8"/>
  <c r="HR83" i="8"/>
  <c r="DA102" i="8"/>
  <c r="HG102" i="8"/>
  <c r="DA120" i="8"/>
  <c r="HG120" i="8"/>
  <c r="DL117" i="8"/>
  <c r="HR117" i="8"/>
  <c r="DL123" i="8"/>
  <c r="HR123" i="8"/>
  <c r="DA97" i="8"/>
  <c r="HG97" i="8"/>
  <c r="DL79" i="8"/>
  <c r="HR79" i="8"/>
  <c r="DW73" i="8"/>
  <c r="EI73" i="8" s="1"/>
  <c r="IC73" i="8"/>
  <c r="DX152" i="8"/>
  <c r="ID152" i="8"/>
  <c r="DA109" i="8"/>
  <c r="HG109" i="8"/>
  <c r="DW116" i="8"/>
  <c r="EI116" i="8" s="1"/>
  <c r="IC116" i="8"/>
  <c r="DL127" i="8"/>
  <c r="HR127" i="8"/>
  <c r="CP106" i="8"/>
  <c r="GV106" i="8"/>
  <c r="CP95" i="8"/>
  <c r="GV95" i="8"/>
  <c r="AN33" i="8"/>
  <c r="FE33" i="8"/>
  <c r="CP123" i="8"/>
  <c r="GV123" i="8"/>
  <c r="CP66" i="8"/>
  <c r="GV66" i="8"/>
  <c r="CP100" i="8"/>
  <c r="GV100" i="8"/>
  <c r="AN26" i="8"/>
  <c r="FE26" i="8"/>
  <c r="DW130" i="8"/>
  <c r="EI130" i="8" s="1"/>
  <c r="IC130" i="8"/>
  <c r="DW68" i="8"/>
  <c r="EI68" i="8" s="1"/>
  <c r="IC68" i="8"/>
  <c r="DL111" i="8"/>
  <c r="HR111" i="8"/>
  <c r="DA93" i="8"/>
  <c r="HG93" i="8"/>
  <c r="DL113" i="8"/>
  <c r="HR113" i="8"/>
  <c r="DL100" i="8"/>
  <c r="HR100" i="8"/>
  <c r="DA113" i="8"/>
  <c r="HG113" i="8"/>
  <c r="DA79" i="8"/>
  <c r="HG79" i="8"/>
  <c r="DL96" i="8"/>
  <c r="HR96" i="8"/>
  <c r="DW97" i="8"/>
  <c r="EI97" i="8" s="1"/>
  <c r="IC97" i="8"/>
  <c r="DA84" i="8"/>
  <c r="HG84" i="8"/>
  <c r="DW81" i="8"/>
  <c r="EI81" i="8" s="1"/>
  <c r="IC81" i="8"/>
  <c r="DL114" i="8"/>
  <c r="HR114" i="8"/>
  <c r="DL72" i="8"/>
  <c r="HR72" i="8"/>
  <c r="CP87" i="8"/>
  <c r="GV87" i="8"/>
  <c r="CP120" i="8"/>
  <c r="GV120" i="8"/>
  <c r="AN12" i="8"/>
  <c r="FE12" i="8"/>
  <c r="CP134" i="8"/>
  <c r="GV134" i="8"/>
  <c r="CP119" i="8"/>
  <c r="GV119" i="8"/>
  <c r="CP110" i="8"/>
  <c r="GV110" i="8"/>
  <c r="CP83" i="8"/>
  <c r="GV83" i="8"/>
  <c r="DM152" i="8"/>
  <c r="HS152" i="8"/>
  <c r="BW28" i="6"/>
  <c r="BW36" i="6"/>
  <c r="CH81" i="6"/>
  <c r="BW81" i="6"/>
  <c r="CH133" i="6"/>
  <c r="BW133" i="6"/>
  <c r="CT5" i="6"/>
  <c r="DF5" i="6" s="1"/>
  <c r="DR5" i="6" s="1"/>
  <c r="ED5" i="6" s="1"/>
  <c r="EP5" i="6" s="1"/>
  <c r="CH153" i="6"/>
  <c r="GN153" i="6" s="1"/>
  <c r="CH151" i="6"/>
  <c r="CH154" i="6"/>
  <c r="GN154" i="6" s="1"/>
  <c r="CH152" i="6"/>
  <c r="BL153" i="6"/>
  <c r="BM153" i="6" s="1"/>
  <c r="BN153" i="6" s="1"/>
  <c r="BO153" i="6" s="1"/>
  <c r="BP153" i="6" s="1"/>
  <c r="BQ153" i="6" s="1"/>
  <c r="BR153" i="6" s="1"/>
  <c r="BS153" i="6" s="1"/>
  <c r="BT153" i="6" s="1"/>
  <c r="BU153" i="6" s="1"/>
  <c r="BV153" i="6" s="1"/>
  <c r="BW153" i="6" s="1"/>
  <c r="BL122" i="6"/>
  <c r="BM122" i="6" s="1"/>
  <c r="BA49" i="6"/>
  <c r="AP49" i="6"/>
  <c r="EV49" i="6" s="1"/>
  <c r="BA41" i="6"/>
  <c r="AP41" i="6"/>
  <c r="EV41" i="6" s="1"/>
  <c r="BW59" i="6"/>
  <c r="BW62" i="6"/>
  <c r="BL141" i="6"/>
  <c r="BM141" i="6" s="1"/>
  <c r="BN141" i="6" s="1"/>
  <c r="BO141" i="6" s="1"/>
  <c r="BP141" i="6" s="1"/>
  <c r="BQ141" i="6" s="1"/>
  <c r="BR141" i="6" s="1"/>
  <c r="BW34" i="6"/>
  <c r="BA36" i="6"/>
  <c r="AP36" i="6"/>
  <c r="EV36" i="6" s="1"/>
  <c r="BL110" i="6"/>
  <c r="CH130" i="6"/>
  <c r="BW130" i="6"/>
  <c r="CH108" i="6"/>
  <c r="BW108" i="6"/>
  <c r="CH123" i="6"/>
  <c r="BW123" i="6"/>
  <c r="CH77" i="6"/>
  <c r="CH124" i="6"/>
  <c r="BW124" i="6"/>
  <c r="CH89" i="6"/>
  <c r="BW89" i="6"/>
  <c r="CH66" i="6"/>
  <c r="CH138" i="6"/>
  <c r="BW138" i="6"/>
  <c r="CH141" i="6"/>
  <c r="BW141" i="6"/>
  <c r="CH84" i="6"/>
  <c r="BW84" i="6"/>
  <c r="CH112" i="6"/>
  <c r="BW112" i="6"/>
  <c r="BW56" i="6"/>
  <c r="BL132" i="6"/>
  <c r="BM132" i="6" s="1"/>
  <c r="BN132" i="6" s="1"/>
  <c r="BO132" i="6" s="1"/>
  <c r="BP132" i="6" s="1"/>
  <c r="BL117" i="6"/>
  <c r="BW20" i="6"/>
  <c r="BW48" i="6"/>
  <c r="BW25" i="6"/>
  <c r="BA45" i="6"/>
  <c r="AP45" i="6"/>
  <c r="EV45" i="6" s="1"/>
  <c r="BA33" i="6"/>
  <c r="AP33" i="6"/>
  <c r="EV33" i="6" s="1"/>
  <c r="BL125" i="6"/>
  <c r="BM125" i="6" s="1"/>
  <c r="BW35" i="6"/>
  <c r="BL148" i="6"/>
  <c r="BM148" i="6" s="1"/>
  <c r="BN148" i="6" s="1"/>
  <c r="BO148" i="6" s="1"/>
  <c r="BP148" i="6" s="1"/>
  <c r="BQ148" i="6" s="1"/>
  <c r="BR148" i="6" s="1"/>
  <c r="BS148" i="6" s="1"/>
  <c r="BT148" i="6" s="1"/>
  <c r="BL139" i="6"/>
  <c r="BM139" i="6" s="1"/>
  <c r="BN139" i="6" s="1"/>
  <c r="BO139" i="6" s="1"/>
  <c r="BP139" i="6" s="1"/>
  <c r="BQ139" i="6" s="1"/>
  <c r="BR139" i="6" s="1"/>
  <c r="CH52" i="6"/>
  <c r="CH145" i="6"/>
  <c r="BW145" i="6"/>
  <c r="CH93" i="6"/>
  <c r="BW93" i="6"/>
  <c r="CH119" i="6"/>
  <c r="BW119" i="6"/>
  <c r="BL120" i="6"/>
  <c r="BM120" i="6" s="1"/>
  <c r="BA27" i="6"/>
  <c r="BW60" i="6"/>
  <c r="CH118" i="6"/>
  <c r="BW118" i="6"/>
  <c r="CH107" i="6"/>
  <c r="BW107" i="6"/>
  <c r="BL133" i="6"/>
  <c r="BM133" i="6" s="1"/>
  <c r="BN133" i="6" s="1"/>
  <c r="BO133" i="6" s="1"/>
  <c r="BP133" i="6" s="1"/>
  <c r="BW47" i="6"/>
  <c r="BL104" i="6"/>
  <c r="BW55" i="6"/>
  <c r="BW17" i="6"/>
  <c r="BW13" i="6"/>
  <c r="CH85" i="6"/>
  <c r="BW85" i="6"/>
  <c r="CH121" i="6"/>
  <c r="BW121" i="6"/>
  <c r="CH103" i="6"/>
  <c r="BW103" i="6"/>
  <c r="CH68" i="6"/>
  <c r="CH104" i="6"/>
  <c r="BW104" i="6"/>
  <c r="CH90" i="6"/>
  <c r="BW90" i="6"/>
  <c r="CH82" i="6"/>
  <c r="BW82" i="6"/>
  <c r="CH74" i="6"/>
  <c r="CH92" i="6"/>
  <c r="BW92" i="6"/>
  <c r="CH101" i="6"/>
  <c r="BW101" i="6"/>
  <c r="CH135" i="6"/>
  <c r="BW135" i="6"/>
  <c r="BL102" i="6"/>
  <c r="BA37" i="6"/>
  <c r="FG37" i="6" s="1"/>
  <c r="AP37" i="6"/>
  <c r="EV37" i="6" s="1"/>
  <c r="BA31" i="6"/>
  <c r="FG31" i="6" s="1"/>
  <c r="AP31" i="6"/>
  <c r="BL134" i="6"/>
  <c r="BM134" i="6" s="1"/>
  <c r="BN134" i="6" s="1"/>
  <c r="BO134" i="6" s="1"/>
  <c r="BP134" i="6" s="1"/>
  <c r="BW54" i="6"/>
  <c r="BL115" i="6"/>
  <c r="BL123" i="6"/>
  <c r="BM123" i="6" s="1"/>
  <c r="BA42" i="6"/>
  <c r="AP42" i="6"/>
  <c r="EV42" i="6" s="1"/>
  <c r="BW19" i="6"/>
  <c r="CH120" i="6"/>
  <c r="BW120" i="6"/>
  <c r="BL154" i="6"/>
  <c r="BM154" i="6" s="1"/>
  <c r="BN154" i="6" s="1"/>
  <c r="BO154" i="6" s="1"/>
  <c r="BP154" i="6" s="1"/>
  <c r="BQ154" i="6" s="1"/>
  <c r="BR154" i="6" s="1"/>
  <c r="BS154" i="6" s="1"/>
  <c r="BT154" i="6" s="1"/>
  <c r="BU154" i="6" s="1"/>
  <c r="BV154" i="6" s="1"/>
  <c r="BW154" i="6" s="1"/>
  <c r="BW40" i="6"/>
  <c r="CH97" i="6"/>
  <c r="BW97" i="6"/>
  <c r="CH143" i="6"/>
  <c r="BW143" i="6"/>
  <c r="CH111" i="6"/>
  <c r="BW111" i="6"/>
  <c r="BW23" i="6"/>
  <c r="BW43" i="6"/>
  <c r="BL121" i="6"/>
  <c r="BM121" i="6" s="1"/>
  <c r="BW49" i="6"/>
  <c r="BW58" i="6"/>
  <c r="BA29" i="6"/>
  <c r="CH50" i="6"/>
  <c r="CH8" i="6"/>
  <c r="BA30" i="6"/>
  <c r="AP30" i="6"/>
  <c r="CH51" i="6"/>
  <c r="BA35" i="6"/>
  <c r="FG35" i="6" s="1"/>
  <c r="AP35" i="6"/>
  <c r="EV35" i="6" s="1"/>
  <c r="BL129" i="6"/>
  <c r="BM129" i="6" s="1"/>
  <c r="BN129" i="6" s="1"/>
  <c r="CH146" i="6"/>
  <c r="BW146" i="6"/>
  <c r="CH72" i="6"/>
  <c r="CH78" i="6"/>
  <c r="CH70" i="6"/>
  <c r="CH76" i="6"/>
  <c r="CH150" i="6"/>
  <c r="BW150" i="6"/>
  <c r="CH106" i="6"/>
  <c r="BW106" i="6"/>
  <c r="CH95" i="6"/>
  <c r="BW95" i="6"/>
  <c r="CH134" i="6"/>
  <c r="BW134" i="6"/>
  <c r="CH122" i="6"/>
  <c r="BW122" i="6"/>
  <c r="CH83" i="6"/>
  <c r="BW83" i="6"/>
  <c r="CH144" i="6"/>
  <c r="BW144" i="6"/>
  <c r="BL108" i="6"/>
  <c r="BL61" i="6"/>
  <c r="BA61" i="6"/>
  <c r="BW22" i="6"/>
  <c r="BL127" i="6"/>
  <c r="BM127" i="6" s="1"/>
  <c r="CH9" i="6"/>
  <c r="BL151" i="6"/>
  <c r="BM151" i="6" s="1"/>
  <c r="BN151" i="6" s="1"/>
  <c r="BO151" i="6" s="1"/>
  <c r="BP151" i="6" s="1"/>
  <c r="BQ151" i="6" s="1"/>
  <c r="BR151" i="6" s="1"/>
  <c r="BS151" i="6" s="1"/>
  <c r="BT151" i="6" s="1"/>
  <c r="BU151" i="6" s="1"/>
  <c r="BV151" i="6" s="1"/>
  <c r="BW30" i="6"/>
  <c r="BL136" i="6"/>
  <c r="BM136" i="6" s="1"/>
  <c r="BN136" i="6" s="1"/>
  <c r="BO136" i="6" s="1"/>
  <c r="BP136" i="6" s="1"/>
  <c r="BQ136" i="6" s="1"/>
  <c r="BL114" i="6"/>
  <c r="CH113" i="6"/>
  <c r="BW113" i="6"/>
  <c r="BL113" i="6"/>
  <c r="BW63" i="6"/>
  <c r="CH139" i="6"/>
  <c r="BW139" i="6"/>
  <c r="CH140" i="6"/>
  <c r="BW140" i="6"/>
  <c r="BW41" i="6"/>
  <c r="BA39" i="6"/>
  <c r="AP39" i="6"/>
  <c r="EV39" i="6" s="1"/>
  <c r="BW14" i="6"/>
  <c r="BL118" i="6"/>
  <c r="BM118" i="6" s="1"/>
  <c r="BW46" i="6"/>
  <c r="BL144" i="6"/>
  <c r="BM144" i="6" s="1"/>
  <c r="BN144" i="6" s="1"/>
  <c r="BO144" i="6" s="1"/>
  <c r="BP144" i="6" s="1"/>
  <c r="BQ144" i="6" s="1"/>
  <c r="BR144" i="6" s="1"/>
  <c r="BS144" i="6" s="1"/>
  <c r="BW32" i="6"/>
  <c r="BW53" i="6"/>
  <c r="BW24" i="6"/>
  <c r="BA21" i="6"/>
  <c r="FG21" i="6" s="1"/>
  <c r="BA46" i="6"/>
  <c r="FG46" i="6" s="1"/>
  <c r="AP46" i="6"/>
  <c r="EV46" i="6" s="1"/>
  <c r="CH137" i="6"/>
  <c r="BW137" i="6"/>
  <c r="CH125" i="6"/>
  <c r="BW125" i="6"/>
  <c r="CH132" i="6"/>
  <c r="BW132" i="6"/>
  <c r="CH88" i="6"/>
  <c r="BW88" i="6"/>
  <c r="CH147" i="6"/>
  <c r="BW147" i="6"/>
  <c r="CH129" i="6"/>
  <c r="BW129" i="6"/>
  <c r="CH94" i="6"/>
  <c r="BW94" i="6"/>
  <c r="CH91" i="6"/>
  <c r="BW91" i="6"/>
  <c r="CH116" i="6"/>
  <c r="BW116" i="6"/>
  <c r="CH99" i="6"/>
  <c r="BW99" i="6"/>
  <c r="CH128" i="6"/>
  <c r="BW128" i="6"/>
  <c r="BL137" i="6"/>
  <c r="BM137" i="6" s="1"/>
  <c r="BN137" i="6" s="1"/>
  <c r="BO137" i="6" s="1"/>
  <c r="BP137" i="6" s="1"/>
  <c r="BQ137" i="6" s="1"/>
  <c r="BW61" i="6"/>
  <c r="BW18" i="6"/>
  <c r="BL119" i="6"/>
  <c r="BM119" i="6" s="1"/>
  <c r="BW44" i="6"/>
  <c r="BW65" i="6"/>
  <c r="BL65" i="6"/>
  <c r="FR65" i="6" s="1"/>
  <c r="CH6" i="6"/>
  <c r="BL107" i="6"/>
  <c r="BL145" i="6"/>
  <c r="BM145" i="6" s="1"/>
  <c r="BN145" i="6" s="1"/>
  <c r="BO145" i="6" s="1"/>
  <c r="BP145" i="6" s="1"/>
  <c r="BQ145" i="6" s="1"/>
  <c r="BR145" i="6" s="1"/>
  <c r="BS145" i="6" s="1"/>
  <c r="CH131" i="6"/>
  <c r="BW131" i="6"/>
  <c r="CH73" i="6"/>
  <c r="CH114" i="6"/>
  <c r="BW114" i="6"/>
  <c r="BL128" i="6"/>
  <c r="BM128" i="6" s="1"/>
  <c r="BN128" i="6" s="1"/>
  <c r="BA44" i="6"/>
  <c r="AP44" i="6"/>
  <c r="EV44" i="6" s="1"/>
  <c r="CH102" i="6"/>
  <c r="BW102" i="6"/>
  <c r="CH110" i="6"/>
  <c r="BW110" i="6"/>
  <c r="CH80" i="6"/>
  <c r="BW80" i="6"/>
  <c r="CH136" i="6"/>
  <c r="BW136" i="6"/>
  <c r="BW37" i="6"/>
  <c r="BW11" i="6"/>
  <c r="BL106" i="6"/>
  <c r="BA19" i="6"/>
  <c r="BA43" i="6"/>
  <c r="AP43" i="6"/>
  <c r="EV43" i="6" s="1"/>
  <c r="BL62" i="6"/>
  <c r="BA62" i="6"/>
  <c r="FG62" i="6" s="1"/>
  <c r="CH10" i="6"/>
  <c r="BL130" i="6"/>
  <c r="BM130" i="6" s="1"/>
  <c r="BN130" i="6" s="1"/>
  <c r="BO130" i="6" s="1"/>
  <c r="BW16" i="6"/>
  <c r="BL105" i="6"/>
  <c r="BW33" i="6"/>
  <c r="BW29" i="6"/>
  <c r="BW39" i="6"/>
  <c r="CH87" i="6"/>
  <c r="BW87" i="6"/>
  <c r="CH100" i="6"/>
  <c r="BW100" i="6"/>
  <c r="CH69" i="6"/>
  <c r="CH98" i="6"/>
  <c r="BW98" i="6"/>
  <c r="CH148" i="6"/>
  <c r="BW148" i="6"/>
  <c r="CH75" i="6"/>
  <c r="CH96" i="6"/>
  <c r="BW96" i="6"/>
  <c r="CH117" i="6"/>
  <c r="BW117" i="6"/>
  <c r="BW26" i="6"/>
  <c r="BW38" i="6"/>
  <c r="BW42" i="6"/>
  <c r="BL146" i="6"/>
  <c r="BM146" i="6" s="1"/>
  <c r="BN146" i="6" s="1"/>
  <c r="BO146" i="6" s="1"/>
  <c r="BP146" i="6" s="1"/>
  <c r="BQ146" i="6" s="1"/>
  <c r="BR146" i="6" s="1"/>
  <c r="BS146" i="6" s="1"/>
  <c r="BT146" i="6" s="1"/>
  <c r="BW57" i="6"/>
  <c r="BW15" i="6"/>
  <c r="BW64" i="6"/>
  <c r="BW21" i="6"/>
  <c r="BA38" i="6"/>
  <c r="AP38" i="6"/>
  <c r="EV38" i="6" s="1"/>
  <c r="BA32" i="6"/>
  <c r="AP32" i="6"/>
  <c r="BL140" i="6"/>
  <c r="BM140" i="6" s="1"/>
  <c r="BN140" i="6" s="1"/>
  <c r="BO140" i="6" s="1"/>
  <c r="BP140" i="6" s="1"/>
  <c r="BQ140" i="6" s="1"/>
  <c r="BR140" i="6" s="1"/>
  <c r="CH7" i="6"/>
  <c r="BL150" i="6"/>
  <c r="BM150" i="6" s="1"/>
  <c r="BN150" i="6" s="1"/>
  <c r="BO150" i="6" s="1"/>
  <c r="BP150" i="6" s="1"/>
  <c r="BQ150" i="6" s="1"/>
  <c r="BR150" i="6" s="1"/>
  <c r="BS150" i="6" s="1"/>
  <c r="BT150" i="6" s="1"/>
  <c r="BW12" i="6"/>
  <c r="BA47" i="6"/>
  <c r="FG47" i="6" s="1"/>
  <c r="AP47" i="6"/>
  <c r="EV47" i="6" s="1"/>
  <c r="BL103" i="6"/>
  <c r="BA34" i="6"/>
  <c r="FG34" i="6" s="1"/>
  <c r="AP34" i="6"/>
  <c r="EV34" i="6" s="1"/>
  <c r="BL100" i="6"/>
  <c r="CH86" i="6"/>
  <c r="BW86" i="6"/>
  <c r="CH79" i="6"/>
  <c r="BW79" i="6"/>
  <c r="CH115" i="6"/>
  <c r="BW115" i="6"/>
  <c r="CH142" i="6"/>
  <c r="BW142" i="6"/>
  <c r="CH126" i="6"/>
  <c r="BW126" i="6"/>
  <c r="CH105" i="6"/>
  <c r="BW105" i="6"/>
  <c r="CH67" i="6"/>
  <c r="CH149" i="6"/>
  <c r="BW149" i="6"/>
  <c r="CH71" i="6"/>
  <c r="CH127" i="6"/>
  <c r="BW127" i="6"/>
  <c r="CH109" i="6"/>
  <c r="BW109" i="6"/>
  <c r="BW45" i="6"/>
  <c r="BW31" i="6"/>
  <c r="BA40" i="6"/>
  <c r="FG40" i="6" s="1"/>
  <c r="AP40" i="6"/>
  <c r="EV40" i="6" s="1"/>
  <c r="BA48" i="6"/>
  <c r="FG48" i="6" s="1"/>
  <c r="AP48" i="6"/>
  <c r="EV48" i="6" s="1"/>
  <c r="BW27" i="6"/>
  <c r="AX116" i="8"/>
  <c r="AY116" i="8" s="1"/>
  <c r="AZ116" i="8" s="1"/>
  <c r="BA116" i="8" s="1"/>
  <c r="BB116" i="8" s="1"/>
  <c r="BC116" i="8" s="1"/>
  <c r="BD116" i="8" s="1"/>
  <c r="BE116" i="8" s="1"/>
  <c r="BF116" i="8" s="1"/>
  <c r="BG116" i="8" s="1"/>
  <c r="BH116" i="8" s="1"/>
  <c r="BI116" i="8" s="1"/>
  <c r="AX152" i="8"/>
  <c r="AY152" i="8" s="1"/>
  <c r="AZ152" i="8" s="1"/>
  <c r="BA152" i="8" s="1"/>
  <c r="BB152" i="8" s="1"/>
  <c r="BC152" i="8" s="1"/>
  <c r="BD152" i="8" s="1"/>
  <c r="BE152" i="8" s="1"/>
  <c r="BF152" i="8" s="1"/>
  <c r="BG152" i="8" s="1"/>
  <c r="BH152" i="8" s="1"/>
  <c r="BI152" i="8" s="1"/>
  <c r="AX147" i="8"/>
  <c r="AY147" i="8" s="1"/>
  <c r="AZ147" i="8" s="1"/>
  <c r="BA147" i="8" s="1"/>
  <c r="BB147" i="8" s="1"/>
  <c r="BC147" i="8" s="1"/>
  <c r="BD147" i="8" s="1"/>
  <c r="BE147" i="8" s="1"/>
  <c r="BF147" i="8" s="1"/>
  <c r="BG147" i="8" s="1"/>
  <c r="BH147" i="8" s="1"/>
  <c r="BI147" i="8" s="1"/>
  <c r="AX85" i="8"/>
  <c r="AY85" i="8" s="1"/>
  <c r="AZ85" i="8" s="1"/>
  <c r="BA85" i="8" s="1"/>
  <c r="BB85" i="8" s="1"/>
  <c r="BC85" i="8" s="1"/>
  <c r="BD85" i="8" s="1"/>
  <c r="BE85" i="8" s="1"/>
  <c r="BF85" i="8" s="1"/>
  <c r="BG85" i="8" s="1"/>
  <c r="BH85" i="8" s="1"/>
  <c r="BI85" i="8" s="1"/>
  <c r="AX136" i="8"/>
  <c r="AY136" i="8" s="1"/>
  <c r="AZ136" i="8" s="1"/>
  <c r="BA136" i="8" s="1"/>
  <c r="BB136" i="8" s="1"/>
  <c r="BC136" i="8" s="1"/>
  <c r="BD136" i="8" s="1"/>
  <c r="BE136" i="8" s="1"/>
  <c r="BF136" i="8" s="1"/>
  <c r="BG136" i="8" s="1"/>
  <c r="BH136" i="8" s="1"/>
  <c r="BI136" i="8" s="1"/>
  <c r="AX122" i="8"/>
  <c r="AY122" i="8" s="1"/>
  <c r="AZ122" i="8" s="1"/>
  <c r="BA122" i="8" s="1"/>
  <c r="BB122" i="8" s="1"/>
  <c r="BC122" i="8" s="1"/>
  <c r="BD122" i="8" s="1"/>
  <c r="BE122" i="8" s="1"/>
  <c r="BF122" i="8" s="1"/>
  <c r="BG122" i="8" s="1"/>
  <c r="BH122" i="8" s="1"/>
  <c r="BI122" i="8" s="1"/>
  <c r="AX131" i="8"/>
  <c r="AY131" i="8" s="1"/>
  <c r="AZ131" i="8" s="1"/>
  <c r="BA131" i="8" s="1"/>
  <c r="BB131" i="8" s="1"/>
  <c r="BC131" i="8" s="1"/>
  <c r="BD131" i="8" s="1"/>
  <c r="BE131" i="8" s="1"/>
  <c r="BF131" i="8" s="1"/>
  <c r="BG131" i="8" s="1"/>
  <c r="BH131" i="8" s="1"/>
  <c r="BI131" i="8" s="1"/>
  <c r="AX117" i="8"/>
  <c r="AY117" i="8" s="1"/>
  <c r="AZ117" i="8" s="1"/>
  <c r="BA117" i="8" s="1"/>
  <c r="BB117" i="8" s="1"/>
  <c r="BC117" i="8" s="1"/>
  <c r="BD117" i="8" s="1"/>
  <c r="BE117" i="8" s="1"/>
  <c r="BF117" i="8" s="1"/>
  <c r="BG117" i="8" s="1"/>
  <c r="BH117" i="8" s="1"/>
  <c r="BI117" i="8" s="1"/>
  <c r="AX150" i="8"/>
  <c r="AY150" i="8" s="1"/>
  <c r="AZ150" i="8" s="1"/>
  <c r="BA150" i="8" s="1"/>
  <c r="BB150" i="8" s="1"/>
  <c r="BC150" i="8" s="1"/>
  <c r="BD150" i="8" s="1"/>
  <c r="BE150" i="8" s="1"/>
  <c r="BF150" i="8" s="1"/>
  <c r="BG150" i="8" s="1"/>
  <c r="BH150" i="8" s="1"/>
  <c r="BI150" i="8" s="1"/>
  <c r="AX70" i="8"/>
  <c r="AY70" i="8" s="1"/>
  <c r="AZ70" i="8" s="1"/>
  <c r="BA70" i="8" s="1"/>
  <c r="BB70" i="8" s="1"/>
  <c r="BC70" i="8" s="1"/>
  <c r="BD70" i="8" s="1"/>
  <c r="BE70" i="8" s="1"/>
  <c r="BF70" i="8" s="1"/>
  <c r="BG70" i="8" s="1"/>
  <c r="BH70" i="8" s="1"/>
  <c r="AX139" i="8"/>
  <c r="AY139" i="8" s="1"/>
  <c r="AZ139" i="8" s="1"/>
  <c r="BA139" i="8" s="1"/>
  <c r="BB139" i="8" s="1"/>
  <c r="BC139" i="8" s="1"/>
  <c r="BD139" i="8" s="1"/>
  <c r="BE139" i="8" s="1"/>
  <c r="BF139" i="8" s="1"/>
  <c r="BG139" i="8" s="1"/>
  <c r="BH139" i="8" s="1"/>
  <c r="BI139" i="8" s="1"/>
  <c r="AX99" i="8"/>
  <c r="AY99" i="8" s="1"/>
  <c r="AZ99" i="8" s="1"/>
  <c r="BA99" i="8" s="1"/>
  <c r="BB99" i="8" s="1"/>
  <c r="BC99" i="8" s="1"/>
  <c r="BD99" i="8" s="1"/>
  <c r="BE99" i="8" s="1"/>
  <c r="BF99" i="8" s="1"/>
  <c r="BG99" i="8" s="1"/>
  <c r="BH99" i="8" s="1"/>
  <c r="BI99" i="8" s="1"/>
  <c r="AX107" i="8"/>
  <c r="AY107" i="8" s="1"/>
  <c r="AZ107" i="8" s="1"/>
  <c r="BA107" i="8" s="1"/>
  <c r="BB107" i="8" s="1"/>
  <c r="BC107" i="8" s="1"/>
  <c r="BD107" i="8" s="1"/>
  <c r="BE107" i="8" s="1"/>
  <c r="BF107" i="8" s="1"/>
  <c r="BG107" i="8" s="1"/>
  <c r="BH107" i="8" s="1"/>
  <c r="BI107" i="8" s="1"/>
  <c r="AX66" i="8"/>
  <c r="AY66" i="8" s="1"/>
  <c r="AZ66" i="8" s="1"/>
  <c r="BA66" i="8" s="1"/>
  <c r="BB66" i="8" s="1"/>
  <c r="BC66" i="8" s="1"/>
  <c r="BD66" i="8" s="1"/>
  <c r="BE66" i="8" s="1"/>
  <c r="BF66" i="8" s="1"/>
  <c r="BG66" i="8" s="1"/>
  <c r="BH66" i="8" s="1"/>
  <c r="AX100" i="8"/>
  <c r="AY100" i="8" s="1"/>
  <c r="AZ100" i="8" s="1"/>
  <c r="BA100" i="8" s="1"/>
  <c r="BB100" i="8" s="1"/>
  <c r="BC100" i="8" s="1"/>
  <c r="BD100" i="8" s="1"/>
  <c r="BE100" i="8" s="1"/>
  <c r="BF100" i="8" s="1"/>
  <c r="BG100" i="8" s="1"/>
  <c r="BH100" i="8" s="1"/>
  <c r="BI100" i="8" s="1"/>
  <c r="AX153" i="8"/>
  <c r="AY153" i="8" s="1"/>
  <c r="AZ153" i="8" s="1"/>
  <c r="BA153" i="8" s="1"/>
  <c r="BB153" i="8" s="1"/>
  <c r="BC153" i="8" s="1"/>
  <c r="BD153" i="8" s="1"/>
  <c r="BE153" i="8" s="1"/>
  <c r="BF153" i="8" s="1"/>
  <c r="BG153" i="8" s="1"/>
  <c r="BH153" i="8" s="1"/>
  <c r="BI153" i="8" s="1"/>
  <c r="AX135" i="8"/>
  <c r="AY135" i="8" s="1"/>
  <c r="AZ135" i="8" s="1"/>
  <c r="BA135" i="8" s="1"/>
  <c r="BB135" i="8" s="1"/>
  <c r="BC135" i="8" s="1"/>
  <c r="BD135" i="8" s="1"/>
  <c r="BE135" i="8" s="1"/>
  <c r="BF135" i="8" s="1"/>
  <c r="BG135" i="8" s="1"/>
  <c r="BH135" i="8" s="1"/>
  <c r="BI135" i="8" s="1"/>
  <c r="AX109" i="8"/>
  <c r="AY109" i="8" s="1"/>
  <c r="AZ109" i="8" s="1"/>
  <c r="BA109" i="8" s="1"/>
  <c r="BB109" i="8" s="1"/>
  <c r="BC109" i="8" s="1"/>
  <c r="BD109" i="8" s="1"/>
  <c r="BE109" i="8" s="1"/>
  <c r="BF109" i="8" s="1"/>
  <c r="BG109" i="8" s="1"/>
  <c r="BH109" i="8" s="1"/>
  <c r="BI109" i="8" s="1"/>
  <c r="AX96" i="8"/>
  <c r="AY96" i="8" s="1"/>
  <c r="AZ96" i="8" s="1"/>
  <c r="BA96" i="8" s="1"/>
  <c r="BB96" i="8" s="1"/>
  <c r="BC96" i="8" s="1"/>
  <c r="BD96" i="8" s="1"/>
  <c r="BE96" i="8" s="1"/>
  <c r="BF96" i="8" s="1"/>
  <c r="BG96" i="8" s="1"/>
  <c r="BH96" i="8" s="1"/>
  <c r="BI96" i="8" s="1"/>
  <c r="AX72" i="8"/>
  <c r="AY72" i="8" s="1"/>
  <c r="AZ72" i="8" s="1"/>
  <c r="BA72" i="8" s="1"/>
  <c r="BB72" i="8" s="1"/>
  <c r="BC72" i="8" s="1"/>
  <c r="BD72" i="8" s="1"/>
  <c r="BE72" i="8" s="1"/>
  <c r="BF72" i="8" s="1"/>
  <c r="BG72" i="8" s="1"/>
  <c r="BH72" i="8" s="1"/>
  <c r="AX127" i="8"/>
  <c r="AY127" i="8" s="1"/>
  <c r="AZ127" i="8" s="1"/>
  <c r="BA127" i="8" s="1"/>
  <c r="BB127" i="8" s="1"/>
  <c r="BC127" i="8" s="1"/>
  <c r="BD127" i="8" s="1"/>
  <c r="BE127" i="8" s="1"/>
  <c r="BF127" i="8" s="1"/>
  <c r="BG127" i="8" s="1"/>
  <c r="BH127" i="8" s="1"/>
  <c r="BI127" i="8" s="1"/>
  <c r="AX113" i="8"/>
  <c r="AY113" i="8" s="1"/>
  <c r="AZ113" i="8" s="1"/>
  <c r="BA113" i="8" s="1"/>
  <c r="BB113" i="8" s="1"/>
  <c r="BC113" i="8" s="1"/>
  <c r="BD113" i="8" s="1"/>
  <c r="BE113" i="8" s="1"/>
  <c r="BF113" i="8" s="1"/>
  <c r="BG113" i="8" s="1"/>
  <c r="BH113" i="8" s="1"/>
  <c r="BI113" i="8" s="1"/>
  <c r="AX112" i="8"/>
  <c r="AY112" i="8" s="1"/>
  <c r="AZ112" i="8" s="1"/>
  <c r="BA112" i="8" s="1"/>
  <c r="BB112" i="8" s="1"/>
  <c r="BC112" i="8" s="1"/>
  <c r="BD112" i="8" s="1"/>
  <c r="BE112" i="8" s="1"/>
  <c r="BF112" i="8" s="1"/>
  <c r="BG112" i="8" s="1"/>
  <c r="BH112" i="8" s="1"/>
  <c r="BI112" i="8" s="1"/>
  <c r="AX65" i="8"/>
  <c r="AY65" i="8" s="1"/>
  <c r="AZ65" i="8" s="1"/>
  <c r="AX130" i="8"/>
  <c r="AY130" i="8" s="1"/>
  <c r="AZ130" i="8" s="1"/>
  <c r="BA130" i="8" s="1"/>
  <c r="BB130" i="8" s="1"/>
  <c r="BC130" i="8" s="1"/>
  <c r="BD130" i="8" s="1"/>
  <c r="BE130" i="8" s="1"/>
  <c r="BF130" i="8" s="1"/>
  <c r="BG130" i="8" s="1"/>
  <c r="BH130" i="8" s="1"/>
  <c r="BI130" i="8" s="1"/>
  <c r="BJ63" i="8"/>
  <c r="AX141" i="8"/>
  <c r="AY141" i="8" s="1"/>
  <c r="AZ141" i="8" s="1"/>
  <c r="BA141" i="8" s="1"/>
  <c r="BB141" i="8" s="1"/>
  <c r="BC141" i="8" s="1"/>
  <c r="BD141" i="8" s="1"/>
  <c r="BE141" i="8" s="1"/>
  <c r="BF141" i="8" s="1"/>
  <c r="BG141" i="8" s="1"/>
  <c r="BH141" i="8" s="1"/>
  <c r="BI141" i="8" s="1"/>
  <c r="AX89" i="8"/>
  <c r="AY89" i="8" s="1"/>
  <c r="AZ89" i="8" s="1"/>
  <c r="BA89" i="8" s="1"/>
  <c r="BB89" i="8" s="1"/>
  <c r="BC89" i="8" s="1"/>
  <c r="BD89" i="8" s="1"/>
  <c r="BE89" i="8" s="1"/>
  <c r="BF89" i="8" s="1"/>
  <c r="BG89" i="8" s="1"/>
  <c r="BH89" i="8" s="1"/>
  <c r="BI89" i="8" s="1"/>
  <c r="AX114" i="8"/>
  <c r="AY114" i="8" s="1"/>
  <c r="AZ114" i="8" s="1"/>
  <c r="BA114" i="8" s="1"/>
  <c r="BB114" i="8" s="1"/>
  <c r="BC114" i="8" s="1"/>
  <c r="BD114" i="8" s="1"/>
  <c r="BE114" i="8" s="1"/>
  <c r="BF114" i="8" s="1"/>
  <c r="BG114" i="8" s="1"/>
  <c r="BH114" i="8" s="1"/>
  <c r="BI114" i="8" s="1"/>
  <c r="AX119" i="8"/>
  <c r="AY119" i="8" s="1"/>
  <c r="AZ119" i="8" s="1"/>
  <c r="BA119" i="8" s="1"/>
  <c r="BB119" i="8" s="1"/>
  <c r="BC119" i="8" s="1"/>
  <c r="BD119" i="8" s="1"/>
  <c r="BE119" i="8" s="1"/>
  <c r="BF119" i="8" s="1"/>
  <c r="BG119" i="8" s="1"/>
  <c r="BH119" i="8" s="1"/>
  <c r="BI119" i="8" s="1"/>
  <c r="AX88" i="8"/>
  <c r="AY88" i="8" s="1"/>
  <c r="AZ88" i="8" s="1"/>
  <c r="BA88" i="8" s="1"/>
  <c r="BB88" i="8" s="1"/>
  <c r="BC88" i="8" s="1"/>
  <c r="BD88" i="8" s="1"/>
  <c r="BE88" i="8" s="1"/>
  <c r="BF88" i="8" s="1"/>
  <c r="BG88" i="8" s="1"/>
  <c r="BH88" i="8" s="1"/>
  <c r="BI88" i="8" s="1"/>
  <c r="AX91" i="8"/>
  <c r="AY91" i="8" s="1"/>
  <c r="AZ91" i="8" s="1"/>
  <c r="BA91" i="8" s="1"/>
  <c r="BB91" i="8" s="1"/>
  <c r="BC91" i="8" s="1"/>
  <c r="BD91" i="8" s="1"/>
  <c r="BE91" i="8" s="1"/>
  <c r="BF91" i="8" s="1"/>
  <c r="BG91" i="8" s="1"/>
  <c r="BH91" i="8" s="1"/>
  <c r="BI91" i="8" s="1"/>
  <c r="AX143" i="8"/>
  <c r="AY143" i="8" s="1"/>
  <c r="AZ143" i="8" s="1"/>
  <c r="BA143" i="8" s="1"/>
  <c r="BB143" i="8" s="1"/>
  <c r="BC143" i="8" s="1"/>
  <c r="BD143" i="8" s="1"/>
  <c r="BE143" i="8" s="1"/>
  <c r="BF143" i="8" s="1"/>
  <c r="BG143" i="8" s="1"/>
  <c r="BH143" i="8" s="1"/>
  <c r="BI143" i="8" s="1"/>
  <c r="CF151" i="8"/>
  <c r="GX151" i="8" s="1"/>
  <c r="JL151" i="8" s="1"/>
  <c r="H147" i="10" s="1"/>
  <c r="CQ151" i="8"/>
  <c r="AX106" i="8"/>
  <c r="AY106" i="8" s="1"/>
  <c r="AZ106" i="8" s="1"/>
  <c r="BA106" i="8" s="1"/>
  <c r="BB106" i="8" s="1"/>
  <c r="BC106" i="8" s="1"/>
  <c r="BD106" i="8" s="1"/>
  <c r="BE106" i="8" s="1"/>
  <c r="BF106" i="8" s="1"/>
  <c r="BG106" i="8" s="1"/>
  <c r="BH106" i="8" s="1"/>
  <c r="BI106" i="8" s="1"/>
  <c r="BJ65" i="8"/>
  <c r="AX121" i="8"/>
  <c r="AY121" i="8" s="1"/>
  <c r="AZ121" i="8" s="1"/>
  <c r="BA121" i="8" s="1"/>
  <c r="BB121" i="8" s="1"/>
  <c r="BC121" i="8" s="1"/>
  <c r="BD121" i="8" s="1"/>
  <c r="BE121" i="8" s="1"/>
  <c r="BF121" i="8" s="1"/>
  <c r="BG121" i="8" s="1"/>
  <c r="BH121" i="8" s="1"/>
  <c r="BI121" i="8" s="1"/>
  <c r="AX80" i="8"/>
  <c r="AY80" i="8" s="1"/>
  <c r="AZ80" i="8" s="1"/>
  <c r="BA80" i="8" s="1"/>
  <c r="BB80" i="8" s="1"/>
  <c r="BC80" i="8" s="1"/>
  <c r="BD80" i="8" s="1"/>
  <c r="BE80" i="8" s="1"/>
  <c r="BF80" i="8" s="1"/>
  <c r="BG80" i="8" s="1"/>
  <c r="BH80" i="8" s="1"/>
  <c r="BI80" i="8" s="1"/>
  <c r="AX69" i="8"/>
  <c r="AY69" i="8" s="1"/>
  <c r="AZ69" i="8" s="1"/>
  <c r="BA69" i="8" s="1"/>
  <c r="BB69" i="8" s="1"/>
  <c r="BC69" i="8" s="1"/>
  <c r="BD69" i="8" s="1"/>
  <c r="BE69" i="8" s="1"/>
  <c r="BF69" i="8" s="1"/>
  <c r="BG69" i="8" s="1"/>
  <c r="BH69" i="8" s="1"/>
  <c r="AX132" i="8"/>
  <c r="AY132" i="8" s="1"/>
  <c r="AZ132" i="8" s="1"/>
  <c r="BA132" i="8" s="1"/>
  <c r="BB132" i="8" s="1"/>
  <c r="BC132" i="8" s="1"/>
  <c r="BD132" i="8" s="1"/>
  <c r="BE132" i="8" s="1"/>
  <c r="BF132" i="8" s="1"/>
  <c r="BG132" i="8" s="1"/>
  <c r="BH132" i="8" s="1"/>
  <c r="BI132" i="8" s="1"/>
  <c r="AX144" i="8"/>
  <c r="AY144" i="8" s="1"/>
  <c r="AZ144" i="8" s="1"/>
  <c r="BA144" i="8" s="1"/>
  <c r="BB144" i="8" s="1"/>
  <c r="BC144" i="8" s="1"/>
  <c r="BD144" i="8" s="1"/>
  <c r="BE144" i="8" s="1"/>
  <c r="BF144" i="8" s="1"/>
  <c r="BG144" i="8" s="1"/>
  <c r="BH144" i="8" s="1"/>
  <c r="BI144" i="8" s="1"/>
  <c r="AX115" i="8"/>
  <c r="AY115" i="8" s="1"/>
  <c r="AZ115" i="8" s="1"/>
  <c r="BA115" i="8" s="1"/>
  <c r="BB115" i="8" s="1"/>
  <c r="BC115" i="8" s="1"/>
  <c r="BD115" i="8" s="1"/>
  <c r="BE115" i="8" s="1"/>
  <c r="BF115" i="8" s="1"/>
  <c r="BG115" i="8" s="1"/>
  <c r="BH115" i="8" s="1"/>
  <c r="BI115" i="8" s="1"/>
  <c r="BT147" i="8"/>
  <c r="BT110" i="8"/>
  <c r="GL110" i="8" s="1"/>
  <c r="JK110" i="8" s="1"/>
  <c r="G106" i="10" s="1"/>
  <c r="G105" i="11" s="1"/>
  <c r="BT112" i="8"/>
  <c r="GL112" i="8" s="1"/>
  <c r="JK112" i="8" s="1"/>
  <c r="G108" i="10" s="1"/>
  <c r="G107" i="11" s="1"/>
  <c r="BT108" i="8"/>
  <c r="GL108" i="8" s="1"/>
  <c r="JK108" i="8" s="1"/>
  <c r="G104" i="10" s="1"/>
  <c r="G103" i="11" s="1"/>
  <c r="BT71" i="8"/>
  <c r="GL71" i="8" s="1"/>
  <c r="CF5" i="8"/>
  <c r="CR5" i="8" s="1"/>
  <c r="DD5" i="8" s="1"/>
  <c r="DP5" i="8" s="1"/>
  <c r="EB5" i="8" s="1"/>
  <c r="EN5" i="8" s="1"/>
  <c r="EZ5" i="8" s="1"/>
  <c r="FX5" i="8" s="1"/>
  <c r="GJ5" i="8" s="1"/>
  <c r="GV5" i="8" s="1"/>
  <c r="HH5" i="8" s="1"/>
  <c r="HT5" i="8" s="1"/>
  <c r="IF5" i="8" s="1"/>
  <c r="IR5" i="8" s="1"/>
  <c r="JD5" i="8" s="1"/>
  <c r="BT68" i="8"/>
  <c r="GL68" i="8" s="1"/>
  <c r="JK68" i="8" s="1"/>
  <c r="G67" i="10" s="1"/>
  <c r="G66" i="11" s="1"/>
  <c r="BT75" i="8"/>
  <c r="GL75" i="8" s="1"/>
  <c r="JK75" i="8" s="1"/>
  <c r="G74" i="10" s="1"/>
  <c r="G73" i="11" s="1"/>
  <c r="BT102" i="8"/>
  <c r="GL102" i="8" s="1"/>
  <c r="BT77" i="8"/>
  <c r="GL77" i="8" s="1"/>
  <c r="JK77" i="8" s="1"/>
  <c r="G76" i="10" s="1"/>
  <c r="G75" i="11" s="1"/>
  <c r="BT74" i="8"/>
  <c r="GL74" i="8" s="1"/>
  <c r="JK74" i="8" s="1"/>
  <c r="G73" i="10" s="1"/>
  <c r="G72" i="11" s="1"/>
  <c r="BT104" i="8"/>
  <c r="GL104" i="8" s="1"/>
  <c r="JK104" i="8" s="1"/>
  <c r="G100" i="10" s="1"/>
  <c r="G99" i="11" s="1"/>
  <c r="BT67" i="8"/>
  <c r="GL67" i="8" s="1"/>
  <c r="BT81" i="8"/>
  <c r="GL81" i="8" s="1"/>
  <c r="JK81" i="8" s="1"/>
  <c r="G80" i="10" s="1"/>
  <c r="G79" i="11" s="1"/>
  <c r="BT89" i="8"/>
  <c r="GL89" i="8" s="1"/>
  <c r="JK89" i="8" s="1"/>
  <c r="G88" i="10" s="1"/>
  <c r="G87" i="11" s="1"/>
  <c r="BT85" i="8"/>
  <c r="GL85" i="8" s="1"/>
  <c r="BT86" i="8"/>
  <c r="GL86" i="8" s="1"/>
  <c r="BT66" i="8"/>
  <c r="GL66" i="8" s="1"/>
  <c r="BT80" i="8"/>
  <c r="GL80" i="8" s="1"/>
  <c r="JK80" i="8" s="1"/>
  <c r="G79" i="10" s="1"/>
  <c r="G78" i="11" s="1"/>
  <c r="BT106" i="8"/>
  <c r="GL106" i="8" s="1"/>
  <c r="BT100" i="8"/>
  <c r="GL100" i="8" s="1"/>
  <c r="JK100" i="8" s="1"/>
  <c r="G96" i="10" s="1"/>
  <c r="G95" i="11" s="1"/>
  <c r="BT101" i="8"/>
  <c r="GL101" i="8" s="1"/>
  <c r="BT72" i="8"/>
  <c r="GL72" i="8" s="1"/>
  <c r="JK72" i="8" s="1"/>
  <c r="G71" i="10" s="1"/>
  <c r="G70" i="11" s="1"/>
  <c r="BT93" i="8"/>
  <c r="GL93" i="8" s="1"/>
  <c r="JK93" i="8" s="1"/>
  <c r="G92" i="10" s="1"/>
  <c r="G91" i="11" s="1"/>
  <c r="BT79" i="8"/>
  <c r="GL79" i="8" s="1"/>
  <c r="BT107" i="8"/>
  <c r="GL107" i="8" s="1"/>
  <c r="JK107" i="8" s="1"/>
  <c r="G103" i="10" s="1"/>
  <c r="G102" i="11" s="1"/>
  <c r="BT99" i="8"/>
  <c r="GL99" i="8" s="1"/>
  <c r="JK99" i="8" s="1"/>
  <c r="BT95" i="8"/>
  <c r="GL95" i="8" s="1"/>
  <c r="JK95" i="8" s="1"/>
  <c r="G94" i="10" s="1"/>
  <c r="G93" i="11" s="1"/>
  <c r="BT76" i="8"/>
  <c r="GL76" i="8" s="1"/>
  <c r="BT70" i="8"/>
  <c r="GL70" i="8" s="1"/>
  <c r="JK70" i="8" s="1"/>
  <c r="G69" i="10" s="1"/>
  <c r="G68" i="11" s="1"/>
  <c r="BT82" i="8"/>
  <c r="GL82" i="8" s="1"/>
  <c r="JK82" i="8" s="1"/>
  <c r="G81" i="10" s="1"/>
  <c r="G80" i="11" s="1"/>
  <c r="BT98" i="8"/>
  <c r="GL98" i="8" s="1"/>
  <c r="JK98" i="8" s="1"/>
  <c r="BT131" i="8"/>
  <c r="GL131" i="8" s="1"/>
  <c r="JK131" i="8" s="1"/>
  <c r="G127" i="10" s="1"/>
  <c r="BT124" i="8"/>
  <c r="GL124" i="8" s="1"/>
  <c r="JK124" i="8" s="1"/>
  <c r="G120" i="10" s="1"/>
  <c r="G119" i="11" s="1"/>
  <c r="BT121" i="8"/>
  <c r="GL121" i="8" s="1"/>
  <c r="BT136" i="8"/>
  <c r="BT126" i="8"/>
  <c r="GL126" i="8" s="1"/>
  <c r="JK126" i="8" s="1"/>
  <c r="G122" i="10" s="1"/>
  <c r="G121" i="11" s="1"/>
  <c r="BT87" i="8"/>
  <c r="GL87" i="8" s="1"/>
  <c r="JK87" i="8" s="1"/>
  <c r="G86" i="10" s="1"/>
  <c r="G85" i="11" s="1"/>
  <c r="BT88" i="8"/>
  <c r="GL88" i="8" s="1"/>
  <c r="JK88" i="8" s="1"/>
  <c r="G87" i="10" s="1"/>
  <c r="G86" i="11" s="1"/>
  <c r="BT92" i="8"/>
  <c r="GL92" i="8" s="1"/>
  <c r="JK92" i="8" s="1"/>
  <c r="G91" i="10" s="1"/>
  <c r="G90" i="11" s="1"/>
  <c r="BT91" i="8"/>
  <c r="GL91" i="8" s="1"/>
  <c r="BT84" i="8"/>
  <c r="GL84" i="8" s="1"/>
  <c r="JK84" i="8" s="1"/>
  <c r="G83" i="10" s="1"/>
  <c r="G82" i="11" s="1"/>
  <c r="BT94" i="8"/>
  <c r="GL94" i="8" s="1"/>
  <c r="BT111" i="8"/>
  <c r="GL111" i="8" s="1"/>
  <c r="JK111" i="8" s="1"/>
  <c r="G107" i="10" s="1"/>
  <c r="G106" i="11" s="1"/>
  <c r="BT97" i="8"/>
  <c r="GL97" i="8" s="1"/>
  <c r="JK97" i="8" s="1"/>
  <c r="BT116" i="8"/>
  <c r="GL116" i="8" s="1"/>
  <c r="JK116" i="8" s="1"/>
  <c r="G112" i="10" s="1"/>
  <c r="G111" i="11" s="1"/>
  <c r="BT115" i="8"/>
  <c r="GL115" i="8" s="1"/>
  <c r="JK115" i="8" s="1"/>
  <c r="G111" i="10" s="1"/>
  <c r="G110" i="11" s="1"/>
  <c r="BT122" i="8"/>
  <c r="GL122" i="8" s="1"/>
  <c r="JK122" i="8" s="1"/>
  <c r="G118" i="10" s="1"/>
  <c r="G117" i="11" s="1"/>
  <c r="BT105" i="8"/>
  <c r="GL105" i="8" s="1"/>
  <c r="JK105" i="8" s="1"/>
  <c r="G101" i="10" s="1"/>
  <c r="G100" i="11" s="1"/>
  <c r="BT73" i="8"/>
  <c r="GL73" i="8" s="1"/>
  <c r="JK73" i="8" s="1"/>
  <c r="G72" i="10" s="1"/>
  <c r="G71" i="11" s="1"/>
  <c r="BT103" i="8"/>
  <c r="GL103" i="8" s="1"/>
  <c r="JK103" i="8" s="1"/>
  <c r="G99" i="10" s="1"/>
  <c r="G98" i="11" s="1"/>
  <c r="BT109" i="8"/>
  <c r="GL109" i="8" s="1"/>
  <c r="BT113" i="8"/>
  <c r="GL113" i="8" s="1"/>
  <c r="BT119" i="8"/>
  <c r="GL119" i="8" s="1"/>
  <c r="JK119" i="8" s="1"/>
  <c r="G115" i="10" s="1"/>
  <c r="G114" i="11" s="1"/>
  <c r="BT127" i="8"/>
  <c r="GL127" i="8" s="1"/>
  <c r="BT78" i="8"/>
  <c r="GL78" i="8" s="1"/>
  <c r="JK78" i="8" s="1"/>
  <c r="G77" i="10" s="1"/>
  <c r="G76" i="11" s="1"/>
  <c r="BT96" i="8"/>
  <c r="GL96" i="8" s="1"/>
  <c r="BT117" i="8"/>
  <c r="GL117" i="8" s="1"/>
  <c r="JK117" i="8" s="1"/>
  <c r="G113" i="10" s="1"/>
  <c r="G112" i="11" s="1"/>
  <c r="BT135" i="8"/>
  <c r="GL135" i="8" s="1"/>
  <c r="BT143" i="8"/>
  <c r="BT146" i="8"/>
  <c r="BT139" i="8"/>
  <c r="BT90" i="8"/>
  <c r="GL90" i="8" s="1"/>
  <c r="BT118" i="8"/>
  <c r="GL118" i="8" s="1"/>
  <c r="JK118" i="8" s="1"/>
  <c r="G114" i="10" s="1"/>
  <c r="G113" i="11" s="1"/>
  <c r="BT123" i="8"/>
  <c r="GL123" i="8" s="1"/>
  <c r="BT145" i="8"/>
  <c r="BT144" i="8"/>
  <c r="BT69" i="8"/>
  <c r="GL69" i="8" s="1"/>
  <c r="BT132" i="8"/>
  <c r="GL132" i="8" s="1"/>
  <c r="JK132" i="8" s="1"/>
  <c r="G128" i="10" s="1"/>
  <c r="G127" i="11" s="1"/>
  <c r="BT141" i="8"/>
  <c r="BT150" i="8"/>
  <c r="BT133" i="8"/>
  <c r="GL133" i="8" s="1"/>
  <c r="JK133" i="8" s="1"/>
  <c r="G129" i="10" s="1"/>
  <c r="G128" i="11" s="1"/>
  <c r="BT125" i="8"/>
  <c r="GL125" i="8" s="1"/>
  <c r="JK125" i="8" s="1"/>
  <c r="G121" i="10" s="1"/>
  <c r="G120" i="11" s="1"/>
  <c r="BT129" i="8"/>
  <c r="GL129" i="8" s="1"/>
  <c r="JK129" i="8" s="1"/>
  <c r="G125" i="10" s="1"/>
  <c r="G124" i="11" s="1"/>
  <c r="BT138" i="8"/>
  <c r="BT134" i="8"/>
  <c r="GL134" i="8" s="1"/>
  <c r="BT130" i="8"/>
  <c r="GL130" i="8" s="1"/>
  <c r="BT128" i="8"/>
  <c r="GL128" i="8" s="1"/>
  <c r="BT137" i="8"/>
  <c r="BT142" i="8"/>
  <c r="BT149" i="8"/>
  <c r="BT83" i="8"/>
  <c r="GL83" i="8" s="1"/>
  <c r="BT114" i="8"/>
  <c r="GL114" i="8" s="1"/>
  <c r="JK114" i="8" s="1"/>
  <c r="G110" i="10" s="1"/>
  <c r="G109" i="11" s="1"/>
  <c r="BT120" i="8"/>
  <c r="GL120" i="8" s="1"/>
  <c r="BT148" i="8"/>
  <c r="BT140" i="8"/>
  <c r="AX74" i="8"/>
  <c r="AY74" i="8" s="1"/>
  <c r="AZ74" i="8" s="1"/>
  <c r="BA74" i="8" s="1"/>
  <c r="BB74" i="8" s="1"/>
  <c r="BC74" i="8" s="1"/>
  <c r="BD74" i="8" s="1"/>
  <c r="BE74" i="8" s="1"/>
  <c r="BF74" i="8" s="1"/>
  <c r="BG74" i="8" s="1"/>
  <c r="BH74" i="8" s="1"/>
  <c r="AX151" i="8"/>
  <c r="AY151" i="8" s="1"/>
  <c r="AZ151" i="8" s="1"/>
  <c r="BA151" i="8" s="1"/>
  <c r="BB151" i="8" s="1"/>
  <c r="BC151" i="8" s="1"/>
  <c r="BD151" i="8" s="1"/>
  <c r="BE151" i="8" s="1"/>
  <c r="BF151" i="8" s="1"/>
  <c r="BG151" i="8" s="1"/>
  <c r="BH151" i="8" s="1"/>
  <c r="BI151" i="8" s="1"/>
  <c r="CQ154" i="8"/>
  <c r="CF154" i="8"/>
  <c r="GX154" i="8" s="1"/>
  <c r="JL154" i="8" s="1"/>
  <c r="H150" i="10" s="1"/>
  <c r="AX129" i="8"/>
  <c r="AY129" i="8" s="1"/>
  <c r="AZ129" i="8" s="1"/>
  <c r="BA129" i="8" s="1"/>
  <c r="BB129" i="8" s="1"/>
  <c r="BC129" i="8" s="1"/>
  <c r="BD129" i="8" s="1"/>
  <c r="BE129" i="8" s="1"/>
  <c r="BF129" i="8" s="1"/>
  <c r="BG129" i="8" s="1"/>
  <c r="BH129" i="8" s="1"/>
  <c r="BI129" i="8" s="1"/>
  <c r="AX94" i="8"/>
  <c r="AY94" i="8" s="1"/>
  <c r="AZ94" i="8" s="1"/>
  <c r="BA94" i="8" s="1"/>
  <c r="BB94" i="8" s="1"/>
  <c r="BC94" i="8" s="1"/>
  <c r="BD94" i="8" s="1"/>
  <c r="BE94" i="8" s="1"/>
  <c r="BF94" i="8" s="1"/>
  <c r="BG94" i="8" s="1"/>
  <c r="BH94" i="8" s="1"/>
  <c r="BI94" i="8" s="1"/>
  <c r="AX67" i="8"/>
  <c r="AY67" i="8" s="1"/>
  <c r="AZ67" i="8" s="1"/>
  <c r="BA67" i="8" s="1"/>
  <c r="BB67" i="8" s="1"/>
  <c r="BC67" i="8" s="1"/>
  <c r="BD67" i="8" s="1"/>
  <c r="BE67" i="8" s="1"/>
  <c r="BF67" i="8" s="1"/>
  <c r="BG67" i="8" s="1"/>
  <c r="BH67" i="8" s="1"/>
  <c r="AX78" i="8"/>
  <c r="AY78" i="8" s="1"/>
  <c r="AZ78" i="8" s="1"/>
  <c r="BA78" i="8" s="1"/>
  <c r="BB78" i="8" s="1"/>
  <c r="BC78" i="8" s="1"/>
  <c r="BD78" i="8" s="1"/>
  <c r="BE78" i="8" s="1"/>
  <c r="BF78" i="8" s="1"/>
  <c r="BG78" i="8" s="1"/>
  <c r="BH78" i="8" s="1"/>
  <c r="AX51" i="8"/>
  <c r="AX101" i="8"/>
  <c r="AY101" i="8" s="1"/>
  <c r="AZ101" i="8" s="1"/>
  <c r="BA101" i="8" s="1"/>
  <c r="BB101" i="8" s="1"/>
  <c r="BC101" i="8" s="1"/>
  <c r="BD101" i="8" s="1"/>
  <c r="BE101" i="8" s="1"/>
  <c r="BF101" i="8" s="1"/>
  <c r="BG101" i="8" s="1"/>
  <c r="BH101" i="8" s="1"/>
  <c r="BI101" i="8" s="1"/>
  <c r="AX73" i="8"/>
  <c r="AY73" i="8" s="1"/>
  <c r="AZ73" i="8" s="1"/>
  <c r="BA73" i="8" s="1"/>
  <c r="BB73" i="8" s="1"/>
  <c r="BC73" i="8" s="1"/>
  <c r="BD73" i="8" s="1"/>
  <c r="BE73" i="8" s="1"/>
  <c r="BF73" i="8" s="1"/>
  <c r="BG73" i="8" s="1"/>
  <c r="BH73" i="8" s="1"/>
  <c r="AX110" i="8"/>
  <c r="AY110" i="8" s="1"/>
  <c r="AZ110" i="8" s="1"/>
  <c r="BA110" i="8" s="1"/>
  <c r="BB110" i="8" s="1"/>
  <c r="BC110" i="8" s="1"/>
  <c r="BD110" i="8" s="1"/>
  <c r="BE110" i="8" s="1"/>
  <c r="BF110" i="8" s="1"/>
  <c r="BG110" i="8" s="1"/>
  <c r="BH110" i="8" s="1"/>
  <c r="BI110" i="8" s="1"/>
  <c r="AX149" i="8"/>
  <c r="AY149" i="8" s="1"/>
  <c r="AZ149" i="8" s="1"/>
  <c r="BA149" i="8" s="1"/>
  <c r="BB149" i="8" s="1"/>
  <c r="BC149" i="8" s="1"/>
  <c r="BD149" i="8" s="1"/>
  <c r="BE149" i="8" s="1"/>
  <c r="BF149" i="8" s="1"/>
  <c r="BG149" i="8" s="1"/>
  <c r="BH149" i="8" s="1"/>
  <c r="BI149" i="8" s="1"/>
  <c r="AX146" i="8"/>
  <c r="AY146" i="8" s="1"/>
  <c r="AZ146" i="8" s="1"/>
  <c r="BA146" i="8" s="1"/>
  <c r="BB146" i="8" s="1"/>
  <c r="BC146" i="8" s="1"/>
  <c r="BD146" i="8" s="1"/>
  <c r="BE146" i="8" s="1"/>
  <c r="BF146" i="8" s="1"/>
  <c r="BG146" i="8" s="1"/>
  <c r="BH146" i="8" s="1"/>
  <c r="BI146" i="8" s="1"/>
  <c r="AX123" i="8"/>
  <c r="AY123" i="8" s="1"/>
  <c r="AZ123" i="8" s="1"/>
  <c r="BA123" i="8" s="1"/>
  <c r="BB123" i="8" s="1"/>
  <c r="BC123" i="8" s="1"/>
  <c r="BD123" i="8" s="1"/>
  <c r="BE123" i="8" s="1"/>
  <c r="BF123" i="8" s="1"/>
  <c r="BG123" i="8" s="1"/>
  <c r="BH123" i="8" s="1"/>
  <c r="BI123" i="8" s="1"/>
  <c r="AX79" i="8"/>
  <c r="AY79" i="8" s="1"/>
  <c r="AZ79" i="8" s="1"/>
  <c r="BA79" i="8" s="1"/>
  <c r="BB79" i="8" s="1"/>
  <c r="BC79" i="8" s="1"/>
  <c r="BD79" i="8" s="1"/>
  <c r="BE79" i="8" s="1"/>
  <c r="BF79" i="8" s="1"/>
  <c r="BG79" i="8" s="1"/>
  <c r="BH79" i="8" s="1"/>
  <c r="BI79" i="8" s="1"/>
  <c r="AX108" i="8"/>
  <c r="AY108" i="8" s="1"/>
  <c r="AZ108" i="8" s="1"/>
  <c r="BA108" i="8" s="1"/>
  <c r="BB108" i="8" s="1"/>
  <c r="BC108" i="8" s="1"/>
  <c r="BD108" i="8" s="1"/>
  <c r="BE108" i="8" s="1"/>
  <c r="BF108" i="8" s="1"/>
  <c r="BG108" i="8" s="1"/>
  <c r="BH108" i="8" s="1"/>
  <c r="BI108" i="8" s="1"/>
  <c r="AX118" i="8"/>
  <c r="AY118" i="8" s="1"/>
  <c r="AZ118" i="8" s="1"/>
  <c r="BA118" i="8" s="1"/>
  <c r="BB118" i="8" s="1"/>
  <c r="BC118" i="8" s="1"/>
  <c r="BD118" i="8" s="1"/>
  <c r="BE118" i="8" s="1"/>
  <c r="BF118" i="8" s="1"/>
  <c r="BG118" i="8" s="1"/>
  <c r="BH118" i="8" s="1"/>
  <c r="BI118" i="8" s="1"/>
  <c r="AX93" i="8"/>
  <c r="AY93" i="8" s="1"/>
  <c r="AZ93" i="8" s="1"/>
  <c r="BA93" i="8" s="1"/>
  <c r="BB93" i="8" s="1"/>
  <c r="BC93" i="8" s="1"/>
  <c r="BD93" i="8" s="1"/>
  <c r="BE93" i="8" s="1"/>
  <c r="BF93" i="8" s="1"/>
  <c r="BG93" i="8" s="1"/>
  <c r="BH93" i="8" s="1"/>
  <c r="BI93" i="8" s="1"/>
  <c r="AX154" i="8"/>
  <c r="AY154" i="8" s="1"/>
  <c r="AZ154" i="8" s="1"/>
  <c r="BA154" i="8" s="1"/>
  <c r="BB154" i="8" s="1"/>
  <c r="BC154" i="8" s="1"/>
  <c r="BD154" i="8" s="1"/>
  <c r="BE154" i="8" s="1"/>
  <c r="BF154" i="8" s="1"/>
  <c r="BG154" i="8" s="1"/>
  <c r="BH154" i="8" s="1"/>
  <c r="BI154" i="8" s="1"/>
  <c r="AX77" i="8"/>
  <c r="AY77" i="8" s="1"/>
  <c r="AZ77" i="8" s="1"/>
  <c r="BA77" i="8" s="1"/>
  <c r="BB77" i="8" s="1"/>
  <c r="BC77" i="8" s="1"/>
  <c r="BD77" i="8" s="1"/>
  <c r="BE77" i="8" s="1"/>
  <c r="BF77" i="8" s="1"/>
  <c r="BG77" i="8" s="1"/>
  <c r="BH77" i="8" s="1"/>
  <c r="AX92" i="8"/>
  <c r="AY92" i="8" s="1"/>
  <c r="AZ92" i="8" s="1"/>
  <c r="BA92" i="8" s="1"/>
  <c r="BB92" i="8" s="1"/>
  <c r="BC92" i="8" s="1"/>
  <c r="BD92" i="8" s="1"/>
  <c r="BE92" i="8" s="1"/>
  <c r="BF92" i="8" s="1"/>
  <c r="BG92" i="8" s="1"/>
  <c r="BH92" i="8" s="1"/>
  <c r="BI92" i="8" s="1"/>
  <c r="AX142" i="8"/>
  <c r="AY142" i="8" s="1"/>
  <c r="AZ142" i="8" s="1"/>
  <c r="BA142" i="8" s="1"/>
  <c r="BB142" i="8" s="1"/>
  <c r="BC142" i="8" s="1"/>
  <c r="BD142" i="8" s="1"/>
  <c r="BE142" i="8" s="1"/>
  <c r="BF142" i="8" s="1"/>
  <c r="BG142" i="8" s="1"/>
  <c r="BH142" i="8" s="1"/>
  <c r="BI142" i="8" s="1"/>
  <c r="AX84" i="8"/>
  <c r="AY84" i="8" s="1"/>
  <c r="AZ84" i="8" s="1"/>
  <c r="BA84" i="8" s="1"/>
  <c r="BB84" i="8" s="1"/>
  <c r="BC84" i="8" s="1"/>
  <c r="BD84" i="8" s="1"/>
  <c r="BE84" i="8" s="1"/>
  <c r="BF84" i="8" s="1"/>
  <c r="BG84" i="8" s="1"/>
  <c r="BH84" i="8" s="1"/>
  <c r="BI84" i="8" s="1"/>
  <c r="AX140" i="8"/>
  <c r="AY140" i="8" s="1"/>
  <c r="AZ140" i="8" s="1"/>
  <c r="BA140" i="8" s="1"/>
  <c r="BB140" i="8" s="1"/>
  <c r="BC140" i="8" s="1"/>
  <c r="BD140" i="8" s="1"/>
  <c r="BE140" i="8" s="1"/>
  <c r="BF140" i="8" s="1"/>
  <c r="BG140" i="8" s="1"/>
  <c r="BH140" i="8" s="1"/>
  <c r="BI140" i="8" s="1"/>
  <c r="AX145" i="8"/>
  <c r="AY145" i="8" s="1"/>
  <c r="AZ145" i="8" s="1"/>
  <c r="BA145" i="8" s="1"/>
  <c r="BB145" i="8" s="1"/>
  <c r="BC145" i="8" s="1"/>
  <c r="BD145" i="8" s="1"/>
  <c r="BE145" i="8" s="1"/>
  <c r="BF145" i="8" s="1"/>
  <c r="BG145" i="8" s="1"/>
  <c r="BH145" i="8" s="1"/>
  <c r="BI145" i="8" s="1"/>
  <c r="AX50" i="8"/>
  <c r="AX133" i="8"/>
  <c r="AY133" i="8" s="1"/>
  <c r="AZ133" i="8" s="1"/>
  <c r="BA133" i="8" s="1"/>
  <c r="BB133" i="8" s="1"/>
  <c r="BC133" i="8" s="1"/>
  <c r="BD133" i="8" s="1"/>
  <c r="BE133" i="8" s="1"/>
  <c r="BF133" i="8" s="1"/>
  <c r="BG133" i="8" s="1"/>
  <c r="BH133" i="8" s="1"/>
  <c r="BI133" i="8" s="1"/>
  <c r="AX90" i="8"/>
  <c r="AY90" i="8" s="1"/>
  <c r="AZ90" i="8" s="1"/>
  <c r="BA90" i="8" s="1"/>
  <c r="BB90" i="8" s="1"/>
  <c r="BC90" i="8" s="1"/>
  <c r="BD90" i="8" s="1"/>
  <c r="BE90" i="8" s="1"/>
  <c r="BF90" i="8" s="1"/>
  <c r="BG90" i="8" s="1"/>
  <c r="BH90" i="8" s="1"/>
  <c r="BI90" i="8" s="1"/>
  <c r="AX148" i="8"/>
  <c r="AY148" i="8" s="1"/>
  <c r="AZ148" i="8" s="1"/>
  <c r="BA148" i="8" s="1"/>
  <c r="BB148" i="8" s="1"/>
  <c r="BC148" i="8" s="1"/>
  <c r="BD148" i="8" s="1"/>
  <c r="BE148" i="8" s="1"/>
  <c r="BF148" i="8" s="1"/>
  <c r="BG148" i="8" s="1"/>
  <c r="BH148" i="8" s="1"/>
  <c r="BI148" i="8" s="1"/>
  <c r="AX86" i="8"/>
  <c r="AY86" i="8" s="1"/>
  <c r="AZ86" i="8" s="1"/>
  <c r="BA86" i="8" s="1"/>
  <c r="BB86" i="8" s="1"/>
  <c r="BC86" i="8" s="1"/>
  <c r="BD86" i="8" s="1"/>
  <c r="BE86" i="8" s="1"/>
  <c r="BF86" i="8" s="1"/>
  <c r="BG86" i="8" s="1"/>
  <c r="BH86" i="8" s="1"/>
  <c r="BI86" i="8" s="1"/>
  <c r="AX71" i="8"/>
  <c r="AY71" i="8" s="1"/>
  <c r="AZ71" i="8" s="1"/>
  <c r="BA71" i="8" s="1"/>
  <c r="BB71" i="8" s="1"/>
  <c r="BC71" i="8" s="1"/>
  <c r="BD71" i="8" s="1"/>
  <c r="BE71" i="8" s="1"/>
  <c r="BF71" i="8" s="1"/>
  <c r="BG71" i="8" s="1"/>
  <c r="BH71" i="8" s="1"/>
  <c r="AX111" i="8"/>
  <c r="AY111" i="8" s="1"/>
  <c r="AZ111" i="8" s="1"/>
  <c r="BA111" i="8" s="1"/>
  <c r="BB111" i="8" s="1"/>
  <c r="BC111" i="8" s="1"/>
  <c r="BD111" i="8" s="1"/>
  <c r="BE111" i="8" s="1"/>
  <c r="BF111" i="8" s="1"/>
  <c r="BG111" i="8" s="1"/>
  <c r="BH111" i="8" s="1"/>
  <c r="BI111" i="8" s="1"/>
  <c r="AX76" i="8"/>
  <c r="AY76" i="8" s="1"/>
  <c r="AZ76" i="8" s="1"/>
  <c r="BA76" i="8" s="1"/>
  <c r="BB76" i="8" s="1"/>
  <c r="BC76" i="8" s="1"/>
  <c r="BD76" i="8" s="1"/>
  <c r="BE76" i="8" s="1"/>
  <c r="BF76" i="8" s="1"/>
  <c r="BG76" i="8" s="1"/>
  <c r="BH76" i="8" s="1"/>
  <c r="AX103" i="8"/>
  <c r="AY103" i="8" s="1"/>
  <c r="AZ103" i="8" s="1"/>
  <c r="BA103" i="8" s="1"/>
  <c r="BB103" i="8" s="1"/>
  <c r="BC103" i="8" s="1"/>
  <c r="BD103" i="8" s="1"/>
  <c r="BE103" i="8" s="1"/>
  <c r="BF103" i="8" s="1"/>
  <c r="BG103" i="8" s="1"/>
  <c r="BH103" i="8" s="1"/>
  <c r="BI103" i="8" s="1"/>
  <c r="AX128" i="8"/>
  <c r="AY128" i="8" s="1"/>
  <c r="AZ128" i="8" s="1"/>
  <c r="BA128" i="8" s="1"/>
  <c r="BB128" i="8" s="1"/>
  <c r="BC128" i="8" s="1"/>
  <c r="BD128" i="8" s="1"/>
  <c r="BE128" i="8" s="1"/>
  <c r="BF128" i="8" s="1"/>
  <c r="BG128" i="8" s="1"/>
  <c r="BH128" i="8" s="1"/>
  <c r="BI128" i="8" s="1"/>
  <c r="AX68" i="8"/>
  <c r="AY68" i="8" s="1"/>
  <c r="AZ68" i="8" s="1"/>
  <c r="BA68" i="8" s="1"/>
  <c r="BB68" i="8" s="1"/>
  <c r="BC68" i="8" s="1"/>
  <c r="BD68" i="8" s="1"/>
  <c r="BE68" i="8" s="1"/>
  <c r="BF68" i="8" s="1"/>
  <c r="BG68" i="8" s="1"/>
  <c r="BH68" i="8" s="1"/>
  <c r="AX105" i="8"/>
  <c r="AY105" i="8" s="1"/>
  <c r="AZ105" i="8" s="1"/>
  <c r="BA105" i="8" s="1"/>
  <c r="BB105" i="8" s="1"/>
  <c r="BC105" i="8" s="1"/>
  <c r="BD105" i="8" s="1"/>
  <c r="BE105" i="8" s="1"/>
  <c r="BF105" i="8" s="1"/>
  <c r="BG105" i="8" s="1"/>
  <c r="BH105" i="8" s="1"/>
  <c r="BI105" i="8" s="1"/>
  <c r="AX75" i="8"/>
  <c r="AY75" i="8" s="1"/>
  <c r="AZ75" i="8" s="1"/>
  <c r="BA75" i="8" s="1"/>
  <c r="BB75" i="8" s="1"/>
  <c r="BC75" i="8" s="1"/>
  <c r="BD75" i="8" s="1"/>
  <c r="BE75" i="8" s="1"/>
  <c r="BF75" i="8" s="1"/>
  <c r="BG75" i="8" s="1"/>
  <c r="BH75" i="8" s="1"/>
  <c r="AX83" i="8"/>
  <c r="AY83" i="8" s="1"/>
  <c r="AZ83" i="8" s="1"/>
  <c r="BA83" i="8" s="1"/>
  <c r="BB83" i="8" s="1"/>
  <c r="BC83" i="8" s="1"/>
  <c r="BD83" i="8" s="1"/>
  <c r="BE83" i="8" s="1"/>
  <c r="BF83" i="8" s="1"/>
  <c r="BG83" i="8" s="1"/>
  <c r="BH83" i="8" s="1"/>
  <c r="BI83" i="8" s="1"/>
  <c r="AX120" i="8"/>
  <c r="AY120" i="8" s="1"/>
  <c r="AZ120" i="8" s="1"/>
  <c r="BA120" i="8" s="1"/>
  <c r="BB120" i="8" s="1"/>
  <c r="BC120" i="8" s="1"/>
  <c r="BD120" i="8" s="1"/>
  <c r="BE120" i="8" s="1"/>
  <c r="BF120" i="8" s="1"/>
  <c r="BG120" i="8" s="1"/>
  <c r="BH120" i="8" s="1"/>
  <c r="BI120" i="8" s="1"/>
  <c r="AX134" i="8"/>
  <c r="AY134" i="8" s="1"/>
  <c r="AZ134" i="8" s="1"/>
  <c r="BA134" i="8" s="1"/>
  <c r="BB134" i="8" s="1"/>
  <c r="BC134" i="8" s="1"/>
  <c r="BD134" i="8" s="1"/>
  <c r="BE134" i="8" s="1"/>
  <c r="BF134" i="8" s="1"/>
  <c r="BG134" i="8" s="1"/>
  <c r="BH134" i="8" s="1"/>
  <c r="BI134" i="8" s="1"/>
  <c r="CQ152" i="8"/>
  <c r="CF152" i="8"/>
  <c r="GX152" i="8" s="1"/>
  <c r="JL152" i="8" s="1"/>
  <c r="H148" i="10" s="1"/>
  <c r="CF153" i="8"/>
  <c r="GX153" i="8" s="1"/>
  <c r="JL153" i="8" s="1"/>
  <c r="H149" i="10" s="1"/>
  <c r="CQ153" i="8"/>
  <c r="AX102" i="8"/>
  <c r="AY102" i="8" s="1"/>
  <c r="AZ102" i="8" s="1"/>
  <c r="BA102" i="8" s="1"/>
  <c r="BB102" i="8" s="1"/>
  <c r="BC102" i="8" s="1"/>
  <c r="BD102" i="8" s="1"/>
  <c r="BE102" i="8" s="1"/>
  <c r="BF102" i="8" s="1"/>
  <c r="BG102" i="8" s="1"/>
  <c r="BH102" i="8" s="1"/>
  <c r="BI102" i="8" s="1"/>
  <c r="AX137" i="8"/>
  <c r="AY137" i="8" s="1"/>
  <c r="AZ137" i="8" s="1"/>
  <c r="BA137" i="8" s="1"/>
  <c r="BB137" i="8" s="1"/>
  <c r="BC137" i="8" s="1"/>
  <c r="BD137" i="8" s="1"/>
  <c r="BE137" i="8" s="1"/>
  <c r="BF137" i="8" s="1"/>
  <c r="BG137" i="8" s="1"/>
  <c r="BH137" i="8" s="1"/>
  <c r="BI137" i="8" s="1"/>
  <c r="AX125" i="8"/>
  <c r="AY125" i="8" s="1"/>
  <c r="AZ125" i="8" s="1"/>
  <c r="BA125" i="8" s="1"/>
  <c r="BB125" i="8" s="1"/>
  <c r="BC125" i="8" s="1"/>
  <c r="BD125" i="8" s="1"/>
  <c r="BE125" i="8" s="1"/>
  <c r="BF125" i="8" s="1"/>
  <c r="BG125" i="8" s="1"/>
  <c r="BH125" i="8" s="1"/>
  <c r="BI125" i="8" s="1"/>
  <c r="AX97" i="8"/>
  <c r="AY97" i="8" s="1"/>
  <c r="AZ97" i="8" s="1"/>
  <c r="BA97" i="8" s="1"/>
  <c r="BB97" i="8" s="1"/>
  <c r="BC97" i="8" s="1"/>
  <c r="BD97" i="8" s="1"/>
  <c r="BE97" i="8" s="1"/>
  <c r="BF97" i="8" s="1"/>
  <c r="BG97" i="8" s="1"/>
  <c r="BH97" i="8" s="1"/>
  <c r="BI97" i="8" s="1"/>
  <c r="AX81" i="8"/>
  <c r="AY81" i="8" s="1"/>
  <c r="AZ81" i="8" s="1"/>
  <c r="BA81" i="8" s="1"/>
  <c r="BB81" i="8" s="1"/>
  <c r="BC81" i="8" s="1"/>
  <c r="BD81" i="8" s="1"/>
  <c r="BE81" i="8" s="1"/>
  <c r="BF81" i="8" s="1"/>
  <c r="BG81" i="8" s="1"/>
  <c r="BH81" i="8" s="1"/>
  <c r="BI81" i="8" s="1"/>
  <c r="AX104" i="8"/>
  <c r="AY104" i="8" s="1"/>
  <c r="AZ104" i="8" s="1"/>
  <c r="BA104" i="8" s="1"/>
  <c r="BB104" i="8" s="1"/>
  <c r="BC104" i="8" s="1"/>
  <c r="BD104" i="8" s="1"/>
  <c r="BE104" i="8" s="1"/>
  <c r="BF104" i="8" s="1"/>
  <c r="BG104" i="8" s="1"/>
  <c r="BH104" i="8" s="1"/>
  <c r="BI104" i="8" s="1"/>
  <c r="AX95" i="8"/>
  <c r="AY95" i="8" s="1"/>
  <c r="AZ95" i="8" s="1"/>
  <c r="BA95" i="8" s="1"/>
  <c r="BB95" i="8" s="1"/>
  <c r="BC95" i="8" s="1"/>
  <c r="BD95" i="8" s="1"/>
  <c r="BE95" i="8" s="1"/>
  <c r="BF95" i="8" s="1"/>
  <c r="BG95" i="8" s="1"/>
  <c r="BH95" i="8" s="1"/>
  <c r="BI95" i="8" s="1"/>
  <c r="AX124" i="8"/>
  <c r="AY124" i="8" s="1"/>
  <c r="AZ124" i="8" s="1"/>
  <c r="BA124" i="8" s="1"/>
  <c r="BB124" i="8" s="1"/>
  <c r="BC124" i="8" s="1"/>
  <c r="BD124" i="8" s="1"/>
  <c r="BE124" i="8" s="1"/>
  <c r="BF124" i="8" s="1"/>
  <c r="BG124" i="8" s="1"/>
  <c r="BH124" i="8" s="1"/>
  <c r="BI124" i="8" s="1"/>
  <c r="AX87" i="8"/>
  <c r="AY87" i="8" s="1"/>
  <c r="AZ87" i="8" s="1"/>
  <c r="BA87" i="8" s="1"/>
  <c r="BB87" i="8" s="1"/>
  <c r="BC87" i="8" s="1"/>
  <c r="BD87" i="8" s="1"/>
  <c r="BE87" i="8" s="1"/>
  <c r="BF87" i="8" s="1"/>
  <c r="BG87" i="8" s="1"/>
  <c r="BH87" i="8" s="1"/>
  <c r="BI87" i="8" s="1"/>
  <c r="AX82" i="8"/>
  <c r="AY82" i="8" s="1"/>
  <c r="AZ82" i="8" s="1"/>
  <c r="BA82" i="8" s="1"/>
  <c r="BB82" i="8" s="1"/>
  <c r="BC82" i="8" s="1"/>
  <c r="BD82" i="8" s="1"/>
  <c r="BE82" i="8" s="1"/>
  <c r="BF82" i="8" s="1"/>
  <c r="BG82" i="8" s="1"/>
  <c r="BH82" i="8" s="1"/>
  <c r="BI82" i="8" s="1"/>
  <c r="AX126" i="8"/>
  <c r="AY126" i="8" s="1"/>
  <c r="AZ126" i="8" s="1"/>
  <c r="BA126" i="8" s="1"/>
  <c r="BB126" i="8" s="1"/>
  <c r="BC126" i="8" s="1"/>
  <c r="BD126" i="8" s="1"/>
  <c r="BE126" i="8" s="1"/>
  <c r="BF126" i="8" s="1"/>
  <c r="BG126" i="8" s="1"/>
  <c r="BH126" i="8" s="1"/>
  <c r="BI126" i="8" s="1"/>
  <c r="AX98" i="8"/>
  <c r="AY98" i="8" s="1"/>
  <c r="AZ98" i="8" s="1"/>
  <c r="BA98" i="8" s="1"/>
  <c r="BB98" i="8" s="1"/>
  <c r="BC98" i="8" s="1"/>
  <c r="BD98" i="8" s="1"/>
  <c r="BE98" i="8" s="1"/>
  <c r="BF98" i="8" s="1"/>
  <c r="BG98" i="8" s="1"/>
  <c r="BH98" i="8" s="1"/>
  <c r="BI98" i="8" s="1"/>
  <c r="AX138" i="8"/>
  <c r="AY138" i="8" s="1"/>
  <c r="AZ138" i="8" s="1"/>
  <c r="BA138" i="8" s="1"/>
  <c r="BB138" i="8" s="1"/>
  <c r="BC138" i="8" s="1"/>
  <c r="BD138" i="8" s="1"/>
  <c r="BE138" i="8" s="1"/>
  <c r="BF138" i="8" s="1"/>
  <c r="BG138" i="8" s="1"/>
  <c r="BH138" i="8" s="1"/>
  <c r="BI138" i="8" s="1"/>
  <c r="AX52" i="8"/>
  <c r="G126" i="11" l="1"/>
  <c r="JK130" i="8"/>
  <c r="G126" i="10" s="1"/>
  <c r="G125" i="11" s="1"/>
  <c r="JK71" i="8"/>
  <c r="G70" i="10" s="1"/>
  <c r="G69" i="11" s="1"/>
  <c r="JB15" i="6"/>
  <c r="F14" i="2" s="1"/>
  <c r="JK120" i="8"/>
  <c r="G116" i="10" s="1"/>
  <c r="G115" i="11" s="1"/>
  <c r="JK69" i="8"/>
  <c r="G68" i="10" s="1"/>
  <c r="G67" i="11" s="1"/>
  <c r="JK109" i="8"/>
  <c r="G105" i="10" s="1"/>
  <c r="G104" i="11" s="1"/>
  <c r="JK106" i="8"/>
  <c r="G102" i="10" s="1"/>
  <c r="G101" i="11" s="1"/>
  <c r="JD153" i="6"/>
  <c r="H149" i="2" s="1"/>
  <c r="H148" i="11" s="1"/>
  <c r="JK83" i="8"/>
  <c r="G82" i="10" s="1"/>
  <c r="G81" i="11" s="1"/>
  <c r="JK79" i="8"/>
  <c r="G78" i="10" s="1"/>
  <c r="G77" i="11" s="1"/>
  <c r="JK86" i="8"/>
  <c r="G85" i="10" s="1"/>
  <c r="G84" i="11" s="1"/>
  <c r="JK102" i="8"/>
  <c r="G98" i="10" s="1"/>
  <c r="G97" i="11" s="1"/>
  <c r="JK134" i="8"/>
  <c r="G130" i="10" s="1"/>
  <c r="G129" i="11" s="1"/>
  <c r="JK85" i="8"/>
  <c r="G84" i="10" s="1"/>
  <c r="G83" i="11" s="1"/>
  <c r="JK90" i="8"/>
  <c r="G89" i="10" s="1"/>
  <c r="G88" i="11" s="1"/>
  <c r="FP55" i="8"/>
  <c r="JK128" i="8"/>
  <c r="G124" i="10" s="1"/>
  <c r="G123" i="11" s="1"/>
  <c r="GN79" i="6"/>
  <c r="CT79" i="6"/>
  <c r="GN111" i="6"/>
  <c r="CT111" i="6"/>
  <c r="GX78" i="6"/>
  <c r="DD78" i="6"/>
  <c r="DE129" i="6"/>
  <c r="GY129" i="6"/>
  <c r="HU67" i="6"/>
  <c r="EA67" i="6"/>
  <c r="EM67" i="6" s="1"/>
  <c r="GN44" i="6"/>
  <c r="CT44" i="6"/>
  <c r="BX32" i="6"/>
  <c r="FR32" i="6"/>
  <c r="GY138" i="6"/>
  <c r="DE138" i="6"/>
  <c r="JB21" i="6"/>
  <c r="F20" i="2" s="1"/>
  <c r="GN60" i="6"/>
  <c r="CT60" i="6"/>
  <c r="DP98" i="6"/>
  <c r="HJ98" i="6"/>
  <c r="DE137" i="6"/>
  <c r="GY137" i="6"/>
  <c r="HJ137" i="6"/>
  <c r="DP137" i="6"/>
  <c r="EA113" i="6"/>
  <c r="EM113" i="6" s="1"/>
  <c r="HU113" i="6"/>
  <c r="GN40" i="6"/>
  <c r="CT40" i="6"/>
  <c r="DO107" i="6"/>
  <c r="HI107" i="6"/>
  <c r="HU134" i="6"/>
  <c r="EA134" i="6"/>
  <c r="EM134" i="6" s="1"/>
  <c r="EA153" i="6"/>
  <c r="HU153" i="6"/>
  <c r="BX41" i="6"/>
  <c r="FR41" i="6"/>
  <c r="DE62" i="6"/>
  <c r="DQ62" i="6" s="1"/>
  <c r="EC62" i="6" s="1"/>
  <c r="EO62" i="6" s="1"/>
  <c r="GY62" i="6"/>
  <c r="DP121" i="6"/>
  <c r="HJ121" i="6"/>
  <c r="GC127" i="6"/>
  <c r="CI127" i="6"/>
  <c r="GC126" i="6"/>
  <c r="CI126" i="6"/>
  <c r="GC86" i="6"/>
  <c r="CI86" i="6"/>
  <c r="GC12" i="6"/>
  <c r="CI12" i="6"/>
  <c r="GC21" i="6"/>
  <c r="CI21" i="6"/>
  <c r="GC117" i="6"/>
  <c r="CI117" i="6"/>
  <c r="GN98" i="6"/>
  <c r="CT98" i="6"/>
  <c r="GC33" i="6"/>
  <c r="CI33" i="6"/>
  <c r="BM43" i="6"/>
  <c r="FG43" i="6"/>
  <c r="GN80" i="6"/>
  <c r="CT80" i="6"/>
  <c r="GC114" i="6"/>
  <c r="CI114" i="6"/>
  <c r="GN128" i="6"/>
  <c r="CT128" i="6"/>
  <c r="GN94" i="6"/>
  <c r="CT94" i="6"/>
  <c r="GN132" i="6"/>
  <c r="CT132" i="6"/>
  <c r="GC24" i="6"/>
  <c r="CI24" i="6"/>
  <c r="BM39" i="6"/>
  <c r="FG39" i="6"/>
  <c r="GC113" i="6"/>
  <c r="CI113" i="6"/>
  <c r="GC22" i="6"/>
  <c r="CI22" i="6"/>
  <c r="GC122" i="6"/>
  <c r="CI122" i="6"/>
  <c r="CI150" i="6"/>
  <c r="GC150" i="6"/>
  <c r="BM29" i="6"/>
  <c r="FG29" i="6"/>
  <c r="JB29" i="6" s="1"/>
  <c r="F28" i="2" s="1"/>
  <c r="GC143" i="6"/>
  <c r="CI143" i="6"/>
  <c r="GC19" i="6"/>
  <c r="CI19" i="6"/>
  <c r="GC92" i="6"/>
  <c r="CI92" i="6"/>
  <c r="GN104" i="6"/>
  <c r="CT104" i="6"/>
  <c r="GC13" i="6"/>
  <c r="CI13" i="6"/>
  <c r="GC118" i="6"/>
  <c r="CI118" i="6"/>
  <c r="GN93" i="6"/>
  <c r="CT93" i="6"/>
  <c r="GC138" i="6"/>
  <c r="CI138" i="6"/>
  <c r="GC123" i="6"/>
  <c r="CI123" i="6"/>
  <c r="BM36" i="6"/>
  <c r="FG36" i="6"/>
  <c r="BM49" i="6"/>
  <c r="FG49" i="6"/>
  <c r="GC133" i="6"/>
  <c r="CI133" i="6"/>
  <c r="GN34" i="6"/>
  <c r="CT34" i="6"/>
  <c r="GN27" i="6"/>
  <c r="CT27" i="6"/>
  <c r="DZ106" i="6"/>
  <c r="EL106" i="6" s="1"/>
  <c r="HT106" i="6"/>
  <c r="GN36" i="6"/>
  <c r="CT36" i="6"/>
  <c r="HJ141" i="6"/>
  <c r="DP141" i="6"/>
  <c r="DE151" i="6"/>
  <c r="GY151" i="6"/>
  <c r="GY124" i="6"/>
  <c r="DE124" i="6"/>
  <c r="DE128" i="6"/>
  <c r="GY128" i="6"/>
  <c r="GN56" i="6"/>
  <c r="CT56" i="6"/>
  <c r="DP92" i="6"/>
  <c r="HJ92" i="6"/>
  <c r="GY132" i="6"/>
  <c r="DE132" i="6"/>
  <c r="DE127" i="6"/>
  <c r="GY127" i="6"/>
  <c r="GY85" i="6"/>
  <c r="DE85" i="6"/>
  <c r="DO102" i="6"/>
  <c r="HI102" i="6"/>
  <c r="DE154" i="6"/>
  <c r="GY154" i="6"/>
  <c r="BM25" i="6"/>
  <c r="FG25" i="6"/>
  <c r="JB25" i="6" s="1"/>
  <c r="F24" i="2" s="1"/>
  <c r="DP83" i="6"/>
  <c r="HJ83" i="6"/>
  <c r="EA84" i="6"/>
  <c r="EM84" i="6" s="1"/>
  <c r="HU84" i="6"/>
  <c r="DP122" i="6"/>
  <c r="HJ122" i="6"/>
  <c r="DP152" i="6"/>
  <c r="HJ152" i="6"/>
  <c r="EL151" i="6"/>
  <c r="IF151" i="6"/>
  <c r="BX21" i="6"/>
  <c r="FR21" i="6"/>
  <c r="DE74" i="6"/>
  <c r="GY74" i="6"/>
  <c r="DE82" i="6"/>
  <c r="GY82" i="6"/>
  <c r="DD96" i="6"/>
  <c r="GX96" i="6"/>
  <c r="DO112" i="6"/>
  <c r="HI112" i="6"/>
  <c r="DE125" i="6"/>
  <c r="GY125" i="6"/>
  <c r="DP129" i="6"/>
  <c r="HJ129" i="6"/>
  <c r="DD57" i="6"/>
  <c r="DP57" i="6" s="1"/>
  <c r="EB57" i="6" s="1"/>
  <c r="EN57" i="6" s="1"/>
  <c r="GX57" i="6"/>
  <c r="DE133" i="6"/>
  <c r="GY133" i="6"/>
  <c r="DE139" i="6"/>
  <c r="GY139" i="6"/>
  <c r="GN65" i="6"/>
  <c r="CT65" i="6"/>
  <c r="BX44" i="6"/>
  <c r="FR44" i="6"/>
  <c r="BX46" i="6"/>
  <c r="FR46" i="6"/>
  <c r="EA71" i="6"/>
  <c r="EM71" i="6" s="1"/>
  <c r="HU71" i="6"/>
  <c r="HT102" i="6"/>
  <c r="DZ102" i="6"/>
  <c r="EL102" i="6" s="1"/>
  <c r="HI101" i="6"/>
  <c r="DO101" i="6"/>
  <c r="DE52" i="6"/>
  <c r="DQ52" i="6" s="1"/>
  <c r="EC52" i="6" s="1"/>
  <c r="EO52" i="6" s="1"/>
  <c r="GY52" i="6"/>
  <c r="DO106" i="6"/>
  <c r="HI106" i="6"/>
  <c r="DE92" i="6"/>
  <c r="GY92" i="6"/>
  <c r="GX91" i="6"/>
  <c r="DD91" i="6"/>
  <c r="HJ90" i="6"/>
  <c r="DP90" i="6"/>
  <c r="DP127" i="6"/>
  <c r="HJ127" i="6"/>
  <c r="DD101" i="6"/>
  <c r="GX101" i="6"/>
  <c r="DE88" i="6"/>
  <c r="GY88" i="6"/>
  <c r="DE86" i="6"/>
  <c r="GY86" i="6"/>
  <c r="GY115" i="6"/>
  <c r="DE115" i="6"/>
  <c r="HJ139" i="6"/>
  <c r="DP139" i="6"/>
  <c r="DP111" i="6"/>
  <c r="HJ111" i="6"/>
  <c r="DP131" i="6"/>
  <c r="HJ131" i="6"/>
  <c r="DZ66" i="6"/>
  <c r="EL66" i="6" s="1"/>
  <c r="HT66" i="6"/>
  <c r="EL153" i="6"/>
  <c r="IF153" i="6"/>
  <c r="HU83" i="6"/>
  <c r="EA83" i="6"/>
  <c r="EM83" i="6" s="1"/>
  <c r="GN43" i="6"/>
  <c r="CT43" i="6"/>
  <c r="GX54" i="6"/>
  <c r="DD54" i="6"/>
  <c r="DP54" i="6" s="1"/>
  <c r="EB54" i="6" s="1"/>
  <c r="EN54" i="6" s="1"/>
  <c r="GC132" i="6"/>
  <c r="CI132" i="6"/>
  <c r="HI96" i="6"/>
  <c r="DO96" i="6"/>
  <c r="GN127" i="6"/>
  <c r="CT127" i="6"/>
  <c r="GN126" i="6"/>
  <c r="CT126" i="6"/>
  <c r="GN86" i="6"/>
  <c r="CT86" i="6"/>
  <c r="GC64" i="6"/>
  <c r="CI64" i="6"/>
  <c r="GN117" i="6"/>
  <c r="CT117" i="6"/>
  <c r="GN69" i="6"/>
  <c r="JD69" i="6" s="1"/>
  <c r="H68" i="2" s="1"/>
  <c r="CT69" i="6"/>
  <c r="BM19" i="6"/>
  <c r="FG19" i="6"/>
  <c r="GC110" i="6"/>
  <c r="CI110" i="6"/>
  <c r="GN114" i="6"/>
  <c r="CT114" i="6"/>
  <c r="GC65" i="6"/>
  <c r="CI65" i="6"/>
  <c r="GC99" i="6"/>
  <c r="CI99" i="6"/>
  <c r="GC129" i="6"/>
  <c r="CI129" i="6"/>
  <c r="GC125" i="6"/>
  <c r="CI125" i="6"/>
  <c r="GC53" i="6"/>
  <c r="CI53" i="6"/>
  <c r="GC41" i="6"/>
  <c r="CI41" i="6"/>
  <c r="GN113" i="6"/>
  <c r="CT113" i="6"/>
  <c r="BM61" i="6"/>
  <c r="FG61" i="6"/>
  <c r="JB61" i="6" s="1"/>
  <c r="F60" i="2" s="1"/>
  <c r="GN122" i="6"/>
  <c r="CT122" i="6"/>
  <c r="CT150" i="6"/>
  <c r="GN150" i="6"/>
  <c r="GC58" i="6"/>
  <c r="CI58" i="6"/>
  <c r="GN143" i="6"/>
  <c r="CT143" i="6"/>
  <c r="GN92" i="6"/>
  <c r="CT92" i="6"/>
  <c r="GN68" i="6"/>
  <c r="JD68" i="6" s="1"/>
  <c r="H67" i="2" s="1"/>
  <c r="CT68" i="6"/>
  <c r="GC17" i="6"/>
  <c r="CI17" i="6"/>
  <c r="GN118" i="6"/>
  <c r="CT118" i="6"/>
  <c r="CI145" i="6"/>
  <c r="GC145" i="6"/>
  <c r="BM33" i="6"/>
  <c r="FG33" i="6"/>
  <c r="GC56" i="6"/>
  <c r="CI56" i="6"/>
  <c r="GN138" i="6"/>
  <c r="CT138" i="6"/>
  <c r="GN123" i="6"/>
  <c r="CT123" i="6"/>
  <c r="GC34" i="6"/>
  <c r="CI34" i="6"/>
  <c r="GN133" i="6"/>
  <c r="CT133" i="6"/>
  <c r="DP153" i="6"/>
  <c r="HJ153" i="6"/>
  <c r="DP65" i="6"/>
  <c r="EB65" i="6" s="1"/>
  <c r="EN65" i="6" s="1"/>
  <c r="HJ65" i="6"/>
  <c r="DP68" i="6"/>
  <c r="HJ68" i="6"/>
  <c r="GY53" i="6"/>
  <c r="DE53" i="6"/>
  <c r="DQ53" i="6" s="1"/>
  <c r="EC53" i="6" s="1"/>
  <c r="EO53" i="6" s="1"/>
  <c r="GY105" i="6"/>
  <c r="DE105" i="6"/>
  <c r="GY15" i="6"/>
  <c r="DE15" i="6"/>
  <c r="DQ15" i="6" s="1"/>
  <c r="EC15" i="6" s="1"/>
  <c r="EO15" i="6" s="1"/>
  <c r="DP138" i="6"/>
  <c r="HJ138" i="6"/>
  <c r="BX55" i="6"/>
  <c r="FR55" i="6"/>
  <c r="JC55" i="6" s="1"/>
  <c r="G54" i="2" s="1"/>
  <c r="GY97" i="6"/>
  <c r="DE97" i="6"/>
  <c r="GY17" i="6"/>
  <c r="DE17" i="6"/>
  <c r="DQ17" i="6" s="1"/>
  <c r="EC17" i="6" s="1"/>
  <c r="EO17" i="6" s="1"/>
  <c r="DE130" i="6"/>
  <c r="GY130" i="6"/>
  <c r="GY75" i="6"/>
  <c r="DE75" i="6"/>
  <c r="GN31" i="6"/>
  <c r="CT31" i="6"/>
  <c r="EM140" i="6"/>
  <c r="IG140" i="6"/>
  <c r="DP86" i="6"/>
  <c r="HJ86" i="6"/>
  <c r="DZ107" i="6"/>
  <c r="EL107" i="6" s="1"/>
  <c r="HT107" i="6"/>
  <c r="EA121" i="6"/>
  <c r="EM121" i="6" s="1"/>
  <c r="HU121" i="6"/>
  <c r="GN41" i="6"/>
  <c r="CT41" i="6"/>
  <c r="GY107" i="6"/>
  <c r="DE107" i="6"/>
  <c r="DZ79" i="6"/>
  <c r="EL79" i="6" s="1"/>
  <c r="HT79" i="6"/>
  <c r="DQ146" i="6"/>
  <c r="HK146" i="6"/>
  <c r="BX57" i="6"/>
  <c r="FR57" i="6"/>
  <c r="JC57" i="6" s="1"/>
  <c r="G56" i="2" s="1"/>
  <c r="DZ96" i="6"/>
  <c r="EL96" i="6" s="1"/>
  <c r="HT96" i="6"/>
  <c r="HT104" i="6"/>
  <c r="DZ104" i="6"/>
  <c r="EL104" i="6" s="1"/>
  <c r="EA85" i="6"/>
  <c r="EM85" i="6" s="1"/>
  <c r="HU85" i="6"/>
  <c r="DP119" i="6"/>
  <c r="HJ119" i="6"/>
  <c r="EA108" i="6"/>
  <c r="EM108" i="6" s="1"/>
  <c r="HU108" i="6"/>
  <c r="GN29" i="6"/>
  <c r="CT29" i="6"/>
  <c r="BX42" i="6"/>
  <c r="FR42" i="6"/>
  <c r="GY91" i="6"/>
  <c r="DE91" i="6"/>
  <c r="GN35" i="6"/>
  <c r="CT35" i="6"/>
  <c r="DZ78" i="6"/>
  <c r="EL78" i="6" s="1"/>
  <c r="HT78" i="6"/>
  <c r="EA129" i="6"/>
  <c r="EM129" i="6" s="1"/>
  <c r="HU129" i="6"/>
  <c r="DZ91" i="6"/>
  <c r="EL91" i="6" s="1"/>
  <c r="HT91" i="6"/>
  <c r="DP154" i="6"/>
  <c r="HJ154" i="6"/>
  <c r="BM18" i="6"/>
  <c r="FG18" i="6"/>
  <c r="JB18" i="6" s="1"/>
  <c r="F17" i="2" s="1"/>
  <c r="DO94" i="6"/>
  <c r="HI94" i="6"/>
  <c r="EM138" i="6"/>
  <c r="IG138" i="6"/>
  <c r="DZ99" i="6"/>
  <c r="EL99" i="6" s="1"/>
  <c r="HT99" i="6"/>
  <c r="EL154" i="6"/>
  <c r="IF154" i="6"/>
  <c r="BX14" i="6"/>
  <c r="FR14" i="6"/>
  <c r="JC14" i="6" s="1"/>
  <c r="G13" i="2" s="1"/>
  <c r="GN21" i="6"/>
  <c r="CT21" i="6"/>
  <c r="DP73" i="6"/>
  <c r="HJ73" i="6"/>
  <c r="GN33" i="6"/>
  <c r="CT33" i="6"/>
  <c r="BX49" i="6"/>
  <c r="FR49" i="6"/>
  <c r="JB19" i="6"/>
  <c r="F18" i="2" s="1"/>
  <c r="DE102" i="6"/>
  <c r="GY102" i="6"/>
  <c r="DE118" i="6"/>
  <c r="GY118" i="6"/>
  <c r="DE145" i="6"/>
  <c r="GY145" i="6"/>
  <c r="GX102" i="6"/>
  <c r="DD102" i="6"/>
  <c r="GX99" i="6"/>
  <c r="DD99" i="6"/>
  <c r="DD59" i="6"/>
  <c r="DP59" i="6" s="1"/>
  <c r="EB59" i="6" s="1"/>
  <c r="EN59" i="6" s="1"/>
  <c r="GX59" i="6"/>
  <c r="BX54" i="6"/>
  <c r="FR54" i="6"/>
  <c r="JC54" i="6" s="1"/>
  <c r="G53" i="2" s="1"/>
  <c r="DP105" i="6"/>
  <c r="HJ105" i="6"/>
  <c r="GC27" i="6"/>
  <c r="CI27" i="6"/>
  <c r="GN105" i="6"/>
  <c r="CT105" i="6"/>
  <c r="BM38" i="6"/>
  <c r="FG38" i="6"/>
  <c r="GC26" i="6"/>
  <c r="CI26" i="6"/>
  <c r="GC29" i="6"/>
  <c r="CI29" i="6"/>
  <c r="GC94" i="6"/>
  <c r="CI94" i="6"/>
  <c r="GN106" i="6"/>
  <c r="CT106" i="6"/>
  <c r="GN101" i="6"/>
  <c r="CT101" i="6"/>
  <c r="GY51" i="6"/>
  <c r="DE51" i="6"/>
  <c r="DQ51" i="6" s="1"/>
  <c r="EC51" i="6" s="1"/>
  <c r="EO51" i="6" s="1"/>
  <c r="DO99" i="6"/>
  <c r="HI99" i="6"/>
  <c r="DE66" i="6"/>
  <c r="GY66" i="6"/>
  <c r="GN57" i="6"/>
  <c r="CT57" i="6"/>
  <c r="DZ112" i="6"/>
  <c r="EL112" i="6" s="1"/>
  <c r="HT112" i="6"/>
  <c r="DP108" i="6"/>
  <c r="HJ108" i="6"/>
  <c r="BX23" i="6"/>
  <c r="FR23" i="6"/>
  <c r="BM28" i="6"/>
  <c r="FG28" i="6"/>
  <c r="EL152" i="6"/>
  <c r="IF152" i="6"/>
  <c r="EA95" i="6"/>
  <c r="EM95" i="6" s="1"/>
  <c r="HU95" i="6"/>
  <c r="GN71" i="6"/>
  <c r="JD71" i="6" s="1"/>
  <c r="H70" i="2" s="1"/>
  <c r="CT71" i="6"/>
  <c r="GC142" i="6"/>
  <c r="CI142" i="6"/>
  <c r="GN7" i="6"/>
  <c r="JD7" i="6" s="1"/>
  <c r="H6" i="2" s="1"/>
  <c r="CT7" i="6"/>
  <c r="GC15" i="6"/>
  <c r="CI15" i="6"/>
  <c r="GC96" i="6"/>
  <c r="CI96" i="6"/>
  <c r="GC100" i="6"/>
  <c r="CI100" i="6"/>
  <c r="GC16" i="6"/>
  <c r="CI16" i="6"/>
  <c r="GN110" i="6"/>
  <c r="CT110" i="6"/>
  <c r="GN73" i="6"/>
  <c r="JD73" i="6" s="1"/>
  <c r="H72" i="2" s="1"/>
  <c r="CT73" i="6"/>
  <c r="GC44" i="6"/>
  <c r="CI44" i="6"/>
  <c r="GN99" i="6"/>
  <c r="CT99" i="6"/>
  <c r="CT129" i="6"/>
  <c r="GN129" i="6"/>
  <c r="GN125" i="6"/>
  <c r="CT125" i="6"/>
  <c r="GC32" i="6"/>
  <c r="CI32" i="6"/>
  <c r="GC140" i="6"/>
  <c r="CI140" i="6"/>
  <c r="BX61" i="6"/>
  <c r="FR61" i="6"/>
  <c r="GC134" i="6"/>
  <c r="CI134" i="6"/>
  <c r="GN76" i="6"/>
  <c r="JD76" i="6" s="1"/>
  <c r="H75" i="2" s="1"/>
  <c r="CT76" i="6"/>
  <c r="GC49" i="6"/>
  <c r="CI49" i="6"/>
  <c r="GC97" i="6"/>
  <c r="CI97" i="6"/>
  <c r="BM42" i="6"/>
  <c r="FG42" i="6"/>
  <c r="GN74" i="6"/>
  <c r="JD74" i="6" s="1"/>
  <c r="H73" i="2" s="1"/>
  <c r="CT74" i="6"/>
  <c r="GC103" i="6"/>
  <c r="CI103" i="6"/>
  <c r="GC55" i="6"/>
  <c r="CI55" i="6"/>
  <c r="GC60" i="6"/>
  <c r="CI60" i="6"/>
  <c r="GN145" i="6"/>
  <c r="CT145" i="6"/>
  <c r="GC112" i="6"/>
  <c r="CI112" i="6"/>
  <c r="GN66" i="6"/>
  <c r="JD66" i="6" s="1"/>
  <c r="H65" i="2" s="1"/>
  <c r="CT66" i="6"/>
  <c r="GC108" i="6"/>
  <c r="CI108" i="6"/>
  <c r="GC81" i="6"/>
  <c r="CI81" i="6"/>
  <c r="GN30" i="6"/>
  <c r="CT30" i="6"/>
  <c r="EA128" i="6"/>
  <c r="EM128" i="6" s="1"/>
  <c r="HU128" i="6"/>
  <c r="BX20" i="6"/>
  <c r="FR20" i="6"/>
  <c r="DE100" i="6"/>
  <c r="GY100" i="6"/>
  <c r="GN25" i="6"/>
  <c r="CT25" i="6"/>
  <c r="DP114" i="6"/>
  <c r="HJ114" i="6"/>
  <c r="DE116" i="6"/>
  <c r="GY116" i="6"/>
  <c r="DE114" i="6"/>
  <c r="GY114" i="6"/>
  <c r="BM20" i="6"/>
  <c r="FG20" i="6"/>
  <c r="JB20" i="6" s="1"/>
  <c r="F19" i="2" s="1"/>
  <c r="DQ150" i="6"/>
  <c r="HK150" i="6"/>
  <c r="GN55" i="6"/>
  <c r="CT55" i="6"/>
  <c r="DP124" i="6"/>
  <c r="HJ124" i="6"/>
  <c r="GN26" i="6"/>
  <c r="CT26" i="6"/>
  <c r="DP81" i="6"/>
  <c r="HJ81" i="6"/>
  <c r="DP82" i="6"/>
  <c r="HJ82" i="6"/>
  <c r="GN63" i="6"/>
  <c r="CT63" i="6"/>
  <c r="DE60" i="6"/>
  <c r="DQ60" i="6" s="1"/>
  <c r="EC60" i="6" s="1"/>
  <c r="EO60" i="6" s="1"/>
  <c r="GY60" i="6"/>
  <c r="DE113" i="6"/>
  <c r="GY113" i="6"/>
  <c r="GY144" i="6"/>
  <c r="DE144" i="6"/>
  <c r="DP107" i="6"/>
  <c r="HJ107" i="6"/>
  <c r="DO97" i="6"/>
  <c r="HI97" i="6"/>
  <c r="GY69" i="6"/>
  <c r="DE69" i="6"/>
  <c r="GY95" i="6"/>
  <c r="DE95" i="6"/>
  <c r="BX35" i="6"/>
  <c r="FR35" i="6"/>
  <c r="DO91" i="6"/>
  <c r="HI91" i="6"/>
  <c r="EA111" i="6"/>
  <c r="EM111" i="6" s="1"/>
  <c r="HU111" i="6"/>
  <c r="GY131" i="6"/>
  <c r="DE131" i="6"/>
  <c r="GX97" i="6"/>
  <c r="DD97" i="6"/>
  <c r="DP118" i="6"/>
  <c r="HJ118" i="6"/>
  <c r="DP130" i="6"/>
  <c r="HJ130" i="6"/>
  <c r="EA93" i="6"/>
  <c r="EM93" i="6" s="1"/>
  <c r="HU93" i="6"/>
  <c r="DE140" i="6"/>
  <c r="GY140" i="6"/>
  <c r="DE70" i="6"/>
  <c r="GY70" i="6"/>
  <c r="DO75" i="6"/>
  <c r="HI75" i="6"/>
  <c r="DP85" i="6"/>
  <c r="HJ85" i="6"/>
  <c r="DP72" i="6"/>
  <c r="HJ72" i="6"/>
  <c r="DE121" i="6"/>
  <c r="GY121" i="6"/>
  <c r="GY73" i="6"/>
  <c r="DE73" i="6"/>
  <c r="BX40" i="6"/>
  <c r="FR40" i="6"/>
  <c r="BX34" i="6"/>
  <c r="FR34" i="6"/>
  <c r="DE98" i="6"/>
  <c r="GY98" i="6"/>
  <c r="BX19" i="6"/>
  <c r="FR19" i="6"/>
  <c r="DP63" i="6"/>
  <c r="EB63" i="6" s="1"/>
  <c r="EN63" i="6" s="1"/>
  <c r="HJ63" i="6"/>
  <c r="DP67" i="6"/>
  <c r="HJ67" i="6"/>
  <c r="HV142" i="6"/>
  <c r="EB142" i="6"/>
  <c r="DO87" i="6"/>
  <c r="HI87" i="6"/>
  <c r="DO73" i="6"/>
  <c r="HI73" i="6"/>
  <c r="GN109" i="6"/>
  <c r="CT109" i="6"/>
  <c r="BB31" i="6"/>
  <c r="EV31" i="6"/>
  <c r="JA31" i="6" s="1"/>
  <c r="E30" i="2" s="1"/>
  <c r="GC93" i="6"/>
  <c r="JD93" i="6" s="1"/>
  <c r="H92" i="2" s="1"/>
  <c r="CI93" i="6"/>
  <c r="GN141" i="6"/>
  <c r="CT141" i="6"/>
  <c r="GN77" i="6"/>
  <c r="JD77" i="6" s="1"/>
  <c r="H76" i="2" s="1"/>
  <c r="CT77" i="6"/>
  <c r="BX17" i="6"/>
  <c r="FR17" i="6"/>
  <c r="JC17" i="6" s="1"/>
  <c r="G16" i="2" s="1"/>
  <c r="DE142" i="6"/>
  <c r="GY142" i="6"/>
  <c r="GN42" i="6"/>
  <c r="CT42" i="6"/>
  <c r="HI109" i="6"/>
  <c r="DO109" i="6"/>
  <c r="GX60" i="6"/>
  <c r="DD60" i="6"/>
  <c r="DP60" i="6" s="1"/>
  <c r="EB60" i="6" s="1"/>
  <c r="EN60" i="6" s="1"/>
  <c r="EA68" i="6"/>
  <c r="EM68" i="6" s="1"/>
  <c r="HU68" i="6"/>
  <c r="HI80" i="6"/>
  <c r="DO80" i="6"/>
  <c r="GC149" i="6"/>
  <c r="CI149" i="6"/>
  <c r="GN142" i="6"/>
  <c r="CT142" i="6"/>
  <c r="GC57" i="6"/>
  <c r="CI57" i="6"/>
  <c r="GN96" i="6"/>
  <c r="CT96" i="6"/>
  <c r="GN100" i="6"/>
  <c r="CT100" i="6"/>
  <c r="GC11" i="6"/>
  <c r="CI11" i="6"/>
  <c r="GC102" i="6"/>
  <c r="CI102" i="6"/>
  <c r="CI131" i="6"/>
  <c r="GC131" i="6"/>
  <c r="GC116" i="6"/>
  <c r="CI116" i="6"/>
  <c r="GC147" i="6"/>
  <c r="CI147" i="6"/>
  <c r="GC137" i="6"/>
  <c r="CI137" i="6"/>
  <c r="GN140" i="6"/>
  <c r="CT140" i="6"/>
  <c r="GN134" i="6"/>
  <c r="CT134" i="6"/>
  <c r="GN70" i="6"/>
  <c r="JD70" i="6" s="1"/>
  <c r="H69" i="2" s="1"/>
  <c r="CT70" i="6"/>
  <c r="GN51" i="6"/>
  <c r="JD51" i="6" s="1"/>
  <c r="H50" i="2" s="1"/>
  <c r="CT51" i="6"/>
  <c r="GN97" i="6"/>
  <c r="CT97" i="6"/>
  <c r="GC82" i="6"/>
  <c r="CI82" i="6"/>
  <c r="GN103" i="6"/>
  <c r="CT103" i="6"/>
  <c r="BM27" i="6"/>
  <c r="FG27" i="6"/>
  <c r="JB27" i="6" s="1"/>
  <c r="F26" i="2" s="1"/>
  <c r="GN52" i="6"/>
  <c r="JD52" i="6" s="1"/>
  <c r="H51" i="2" s="1"/>
  <c r="CT52" i="6"/>
  <c r="BM45" i="6"/>
  <c r="FG45" i="6"/>
  <c r="GN112" i="6"/>
  <c r="CT112" i="6"/>
  <c r="GC89" i="6"/>
  <c r="JD89" i="6" s="1"/>
  <c r="H88" i="2" s="1"/>
  <c r="CI89" i="6"/>
  <c r="GN108" i="6"/>
  <c r="CT108" i="6"/>
  <c r="GC62" i="6"/>
  <c r="CI62" i="6"/>
  <c r="CT152" i="6"/>
  <c r="GN152" i="6"/>
  <c r="JD152" i="6" s="1"/>
  <c r="H148" i="2" s="1"/>
  <c r="H147" i="11" s="1"/>
  <c r="GN81" i="6"/>
  <c r="CT81" i="6"/>
  <c r="HT95" i="6"/>
  <c r="DZ95" i="6"/>
  <c r="EL95" i="6" s="1"/>
  <c r="DP113" i="6"/>
  <c r="HJ113" i="6"/>
  <c r="GN14" i="6"/>
  <c r="CT14" i="6"/>
  <c r="DD109" i="6"/>
  <c r="GX109" i="6"/>
  <c r="GY99" i="6"/>
  <c r="DE99" i="6"/>
  <c r="GX80" i="6"/>
  <c r="DD80" i="6"/>
  <c r="HJ100" i="6"/>
  <c r="DP100" i="6"/>
  <c r="GX66" i="6"/>
  <c r="DD66" i="6"/>
  <c r="DE58" i="6"/>
  <c r="DQ58" i="6" s="1"/>
  <c r="EC58" i="6" s="1"/>
  <c r="EO58" i="6" s="1"/>
  <c r="GY58" i="6"/>
  <c r="DP95" i="6"/>
  <c r="HJ95" i="6"/>
  <c r="BX25" i="6"/>
  <c r="FR25" i="6"/>
  <c r="DE76" i="6"/>
  <c r="GY76" i="6"/>
  <c r="DO104" i="6"/>
  <c r="HI104" i="6"/>
  <c r="EA105" i="6"/>
  <c r="EM105" i="6" s="1"/>
  <c r="HU105" i="6"/>
  <c r="EA135" i="6"/>
  <c r="EM135" i="6" s="1"/>
  <c r="HU135" i="6"/>
  <c r="EA133" i="6"/>
  <c r="EM133" i="6" s="1"/>
  <c r="HU133" i="6"/>
  <c r="GN58" i="6"/>
  <c r="CT58" i="6"/>
  <c r="GN47" i="6"/>
  <c r="CT47" i="6"/>
  <c r="HT80" i="6"/>
  <c r="DZ80" i="6"/>
  <c r="EL80" i="6" s="1"/>
  <c r="GN46" i="6"/>
  <c r="CT46" i="6"/>
  <c r="BX56" i="6"/>
  <c r="FR56" i="6"/>
  <c r="JC56" i="6" s="1"/>
  <c r="G55" i="2" s="1"/>
  <c r="BX29" i="6"/>
  <c r="FR29" i="6"/>
  <c r="GN54" i="6"/>
  <c r="CT54" i="6"/>
  <c r="DD94" i="6"/>
  <c r="GX94" i="6"/>
  <c r="GY110" i="6"/>
  <c r="DE110" i="6"/>
  <c r="EA123" i="6"/>
  <c r="EM123" i="6" s="1"/>
  <c r="HU123" i="6"/>
  <c r="GY63" i="6"/>
  <c r="DE63" i="6"/>
  <c r="BX16" i="6"/>
  <c r="FR16" i="6"/>
  <c r="JC16" i="6" s="1"/>
  <c r="G15" i="2" s="1"/>
  <c r="DP103" i="6"/>
  <c r="HJ103" i="6"/>
  <c r="GN32" i="6"/>
  <c r="CT32" i="6"/>
  <c r="EA132" i="6"/>
  <c r="EM132" i="6" s="1"/>
  <c r="HU132" i="6"/>
  <c r="EA89" i="6"/>
  <c r="EM89" i="6" s="1"/>
  <c r="HU89" i="6"/>
  <c r="DP79" i="6"/>
  <c r="HJ79" i="6"/>
  <c r="GN19" i="6"/>
  <c r="CT19" i="6"/>
  <c r="DP89" i="6"/>
  <c r="HJ89" i="6"/>
  <c r="DQ149" i="6"/>
  <c r="HK149" i="6"/>
  <c r="GN48" i="6"/>
  <c r="CT48" i="6"/>
  <c r="GM94" i="6"/>
  <c r="CS94" i="6"/>
  <c r="BX26" i="6"/>
  <c r="FR26" i="6"/>
  <c r="BX27" i="6"/>
  <c r="FR27" i="6"/>
  <c r="DE81" i="6"/>
  <c r="GY81" i="6"/>
  <c r="GX106" i="6"/>
  <c r="DD106" i="6"/>
  <c r="DP77" i="6"/>
  <c r="HJ77" i="6"/>
  <c r="GN49" i="6"/>
  <c r="CT49" i="6"/>
  <c r="DZ115" i="6"/>
  <c r="EL115" i="6" s="1"/>
  <c r="HT115" i="6"/>
  <c r="DP69" i="6"/>
  <c r="HJ69" i="6"/>
  <c r="BX33" i="6"/>
  <c r="FR33" i="6"/>
  <c r="EA90" i="6"/>
  <c r="EM90" i="6" s="1"/>
  <c r="HU90" i="6"/>
  <c r="GN53" i="6"/>
  <c r="CT53" i="6"/>
  <c r="DP117" i="6"/>
  <c r="HJ117" i="6"/>
  <c r="HT100" i="6"/>
  <c r="DZ100" i="6"/>
  <c r="EL100" i="6" s="1"/>
  <c r="EA86" i="6"/>
  <c r="EM86" i="6" s="1"/>
  <c r="HU86" i="6"/>
  <c r="BM23" i="6"/>
  <c r="FG23" i="6"/>
  <c r="EA114" i="6"/>
  <c r="EM114" i="6" s="1"/>
  <c r="HU114" i="6"/>
  <c r="GY135" i="6"/>
  <c r="DE135" i="6"/>
  <c r="DE79" i="6"/>
  <c r="GY79" i="6"/>
  <c r="DP116" i="6"/>
  <c r="HJ116" i="6"/>
  <c r="DE104" i="6"/>
  <c r="GY104" i="6"/>
  <c r="EA125" i="6"/>
  <c r="EM125" i="6" s="1"/>
  <c r="HU125" i="6"/>
  <c r="DP110" i="6"/>
  <c r="HJ110" i="6"/>
  <c r="GY55" i="6"/>
  <c r="DE55" i="6"/>
  <c r="DQ55" i="6" s="1"/>
  <c r="EC55" i="6" s="1"/>
  <c r="EO55" i="6" s="1"/>
  <c r="BX43" i="6"/>
  <c r="FR43" i="6"/>
  <c r="BX48" i="6"/>
  <c r="FR48" i="6"/>
  <c r="GC98" i="6"/>
  <c r="JD98" i="6" s="1"/>
  <c r="CI98" i="6"/>
  <c r="GC128" i="6"/>
  <c r="CI128" i="6"/>
  <c r="GN83" i="6"/>
  <c r="CT83" i="6"/>
  <c r="GN146" i="6"/>
  <c r="CT146" i="6"/>
  <c r="GN120" i="6"/>
  <c r="CT120" i="6"/>
  <c r="GN107" i="6"/>
  <c r="CT107" i="6"/>
  <c r="HU118" i="6"/>
  <c r="EA118" i="6"/>
  <c r="EM118" i="6" s="1"/>
  <c r="DO100" i="6"/>
  <c r="HI100" i="6"/>
  <c r="GN45" i="6"/>
  <c r="CT45" i="6"/>
  <c r="GM96" i="6"/>
  <c r="CS96" i="6"/>
  <c r="HU124" i="6"/>
  <c r="EA124" i="6"/>
  <c r="EM124" i="6" s="1"/>
  <c r="GY93" i="6"/>
  <c r="DE93" i="6"/>
  <c r="GC31" i="6"/>
  <c r="CI31" i="6"/>
  <c r="CT149" i="6"/>
  <c r="GN149" i="6"/>
  <c r="GC115" i="6"/>
  <c r="CI115" i="6"/>
  <c r="BB32" i="6"/>
  <c r="EV32" i="6"/>
  <c r="JA32" i="6" s="1"/>
  <c r="E31" i="2" s="1"/>
  <c r="GN75" i="6"/>
  <c r="JD75" i="6" s="1"/>
  <c r="H74" i="2" s="1"/>
  <c r="CT75" i="6"/>
  <c r="GC87" i="6"/>
  <c r="CI87" i="6"/>
  <c r="GN10" i="6"/>
  <c r="JD10" i="6" s="1"/>
  <c r="H9" i="2" s="1"/>
  <c r="CT10" i="6"/>
  <c r="GC37" i="6"/>
  <c r="CI37" i="6"/>
  <c r="GN102" i="6"/>
  <c r="CT102" i="6"/>
  <c r="GN131" i="6"/>
  <c r="CT131" i="6"/>
  <c r="GC18" i="6"/>
  <c r="CI18" i="6"/>
  <c r="GN116" i="6"/>
  <c r="CT116" i="6"/>
  <c r="CT147" i="6"/>
  <c r="GN147" i="6"/>
  <c r="GN137" i="6"/>
  <c r="CT137" i="6"/>
  <c r="GC46" i="6"/>
  <c r="CI46" i="6"/>
  <c r="GC139" i="6"/>
  <c r="CI139" i="6"/>
  <c r="GC30" i="6"/>
  <c r="CI30" i="6"/>
  <c r="GC144" i="6"/>
  <c r="CI144" i="6"/>
  <c r="GC95" i="6"/>
  <c r="CI95" i="6"/>
  <c r="GN78" i="6"/>
  <c r="JD78" i="6" s="1"/>
  <c r="H77" i="2" s="1"/>
  <c r="CT78" i="6"/>
  <c r="BB30" i="6"/>
  <c r="EV30" i="6"/>
  <c r="JA30" i="6" s="1"/>
  <c r="E29" i="2" s="1"/>
  <c r="GC43" i="6"/>
  <c r="CI43" i="6"/>
  <c r="GC40" i="6"/>
  <c r="CI40" i="6"/>
  <c r="GC135" i="6"/>
  <c r="CI135" i="6"/>
  <c r="GN82" i="6"/>
  <c r="CT82" i="6"/>
  <c r="GC121" i="6"/>
  <c r="CI121" i="6"/>
  <c r="GC47" i="6"/>
  <c r="CI47" i="6"/>
  <c r="GC25" i="6"/>
  <c r="CI25" i="6"/>
  <c r="GC84" i="6"/>
  <c r="CI84" i="6"/>
  <c r="GN89" i="6"/>
  <c r="CT89" i="6"/>
  <c r="GC130" i="6"/>
  <c r="CI130" i="6"/>
  <c r="GC59" i="6"/>
  <c r="CI59" i="6"/>
  <c r="JD154" i="6"/>
  <c r="H150" i="2" s="1"/>
  <c r="H149" i="11" s="1"/>
  <c r="GC36" i="6"/>
  <c r="CI36" i="6"/>
  <c r="GY103" i="6"/>
  <c r="DE103" i="6"/>
  <c r="HT97" i="6"/>
  <c r="DZ97" i="6"/>
  <c r="EL97" i="6" s="1"/>
  <c r="EA131" i="6"/>
  <c r="EM131" i="6" s="1"/>
  <c r="HU131" i="6"/>
  <c r="EA77" i="6"/>
  <c r="EM77" i="6" s="1"/>
  <c r="HU77" i="6"/>
  <c r="EA136" i="6"/>
  <c r="EM136" i="6" s="1"/>
  <c r="HU136" i="6"/>
  <c r="GN64" i="6"/>
  <c r="CT64" i="6"/>
  <c r="GY57" i="6"/>
  <c r="DE57" i="6"/>
  <c r="DQ57" i="6" s="1"/>
  <c r="EC57" i="6" s="1"/>
  <c r="EO57" i="6" s="1"/>
  <c r="GY61" i="6"/>
  <c r="DE61" i="6"/>
  <c r="DQ61" i="6" s="1"/>
  <c r="EC61" i="6" s="1"/>
  <c r="EO61" i="6" s="1"/>
  <c r="GN22" i="6"/>
  <c r="CT22" i="6"/>
  <c r="GN24" i="6"/>
  <c r="CT24" i="6"/>
  <c r="EA72" i="6"/>
  <c r="EM72" i="6" s="1"/>
  <c r="HU72" i="6"/>
  <c r="GN28" i="6"/>
  <c r="CT28" i="6"/>
  <c r="DP133" i="6"/>
  <c r="HJ133" i="6"/>
  <c r="GY101" i="6"/>
  <c r="DE101" i="6"/>
  <c r="DE12" i="6"/>
  <c r="DQ12" i="6" s="1"/>
  <c r="EC12" i="6" s="1"/>
  <c r="EO12" i="6" s="1"/>
  <c r="GY12" i="6"/>
  <c r="GY136" i="6"/>
  <c r="DE136" i="6"/>
  <c r="EA154" i="6"/>
  <c r="HU154" i="6"/>
  <c r="EA122" i="6"/>
  <c r="EM122" i="6" s="1"/>
  <c r="HU122" i="6"/>
  <c r="GN12" i="6"/>
  <c r="CT12" i="6"/>
  <c r="GY59" i="6"/>
  <c r="DE59" i="6"/>
  <c r="DQ59" i="6" s="1"/>
  <c r="EC59" i="6" s="1"/>
  <c r="EO59" i="6" s="1"/>
  <c r="BX45" i="6"/>
  <c r="FR45" i="6"/>
  <c r="BX36" i="6"/>
  <c r="FR36" i="6"/>
  <c r="BX39" i="6"/>
  <c r="FR39" i="6"/>
  <c r="GY67" i="6"/>
  <c r="DE67" i="6"/>
  <c r="GY84" i="6"/>
  <c r="DE84" i="6"/>
  <c r="DP132" i="6"/>
  <c r="HJ132" i="6"/>
  <c r="GY77" i="6"/>
  <c r="DE77" i="6"/>
  <c r="DE64" i="6"/>
  <c r="GY64" i="6"/>
  <c r="GY120" i="6"/>
  <c r="DE120" i="6"/>
  <c r="GX112" i="6"/>
  <c r="DD112" i="6"/>
  <c r="DP84" i="6"/>
  <c r="HJ84" i="6"/>
  <c r="DE80" i="6"/>
  <c r="GY80" i="6"/>
  <c r="BX24" i="6"/>
  <c r="FR24" i="6"/>
  <c r="DP135" i="6"/>
  <c r="HJ135" i="6"/>
  <c r="DE111" i="6"/>
  <c r="GY111" i="6"/>
  <c r="BM26" i="6"/>
  <c r="FG26" i="6"/>
  <c r="JB26" i="6" s="1"/>
  <c r="F25" i="2" s="1"/>
  <c r="DE143" i="6"/>
  <c r="GY143" i="6"/>
  <c r="GY117" i="6"/>
  <c r="DE117" i="6"/>
  <c r="EA70" i="6"/>
  <c r="EM70" i="6" s="1"/>
  <c r="HU70" i="6"/>
  <c r="GY89" i="6"/>
  <c r="DE89" i="6"/>
  <c r="DP134" i="6"/>
  <c r="HJ134" i="6"/>
  <c r="DE72" i="6"/>
  <c r="GY72" i="6"/>
  <c r="HU117" i="6"/>
  <c r="EA117" i="6"/>
  <c r="EM117" i="6" s="1"/>
  <c r="DQ148" i="6"/>
  <c r="HK148" i="6"/>
  <c r="DE83" i="6"/>
  <c r="GY83" i="6"/>
  <c r="BX22" i="6"/>
  <c r="FR22" i="6"/>
  <c r="DE108" i="6"/>
  <c r="GY108" i="6"/>
  <c r="EA76" i="6"/>
  <c r="EM76" i="6" s="1"/>
  <c r="HU76" i="6"/>
  <c r="DP151" i="6"/>
  <c r="HJ151" i="6"/>
  <c r="GN11" i="6"/>
  <c r="CT11" i="6"/>
  <c r="GN37" i="6"/>
  <c r="CT37" i="6"/>
  <c r="DE68" i="6"/>
  <c r="GY68" i="6"/>
  <c r="GC80" i="6"/>
  <c r="JD80" i="6" s="1"/>
  <c r="H79" i="2" s="1"/>
  <c r="CI80" i="6"/>
  <c r="GN6" i="6"/>
  <c r="JD6" i="6" s="1"/>
  <c r="H5" i="2" s="1"/>
  <c r="CT6" i="6"/>
  <c r="GN50" i="6"/>
  <c r="JD50" i="6" s="1"/>
  <c r="H49" i="2" s="1"/>
  <c r="CT50" i="6"/>
  <c r="GC104" i="6"/>
  <c r="CI104" i="6"/>
  <c r="GN85" i="6"/>
  <c r="CT85" i="6"/>
  <c r="EB145" i="6"/>
  <c r="HV145" i="6"/>
  <c r="DP74" i="6"/>
  <c r="HJ74" i="6"/>
  <c r="DP136" i="6"/>
  <c r="HJ136" i="6"/>
  <c r="GM106" i="6"/>
  <c r="CS106" i="6"/>
  <c r="GN59" i="6"/>
  <c r="CT59" i="6"/>
  <c r="BM22" i="6"/>
  <c r="FG22" i="6"/>
  <c r="JB22" i="6" s="1"/>
  <c r="F21" i="2" s="1"/>
  <c r="GC45" i="6"/>
  <c r="CI45" i="6"/>
  <c r="GN67" i="6"/>
  <c r="JD67" i="6" s="1"/>
  <c r="H66" i="2" s="1"/>
  <c r="CT67" i="6"/>
  <c r="GN115" i="6"/>
  <c r="CT115" i="6"/>
  <c r="BM32" i="6"/>
  <c r="FG32" i="6"/>
  <c r="GC42" i="6"/>
  <c r="CI42" i="6"/>
  <c r="CI148" i="6"/>
  <c r="GC148" i="6"/>
  <c r="GN87" i="6"/>
  <c r="CT87" i="6"/>
  <c r="GC136" i="6"/>
  <c r="CI136" i="6"/>
  <c r="GC61" i="6"/>
  <c r="CI61" i="6"/>
  <c r="GC91" i="6"/>
  <c r="CI91" i="6"/>
  <c r="GC88" i="6"/>
  <c r="CI88" i="6"/>
  <c r="GN139" i="6"/>
  <c r="CT139" i="6"/>
  <c r="CT144" i="6"/>
  <c r="GN144" i="6"/>
  <c r="GN95" i="6"/>
  <c r="CT95" i="6"/>
  <c r="GN72" i="6"/>
  <c r="JD72" i="6" s="1"/>
  <c r="H71" i="2" s="1"/>
  <c r="CT72" i="6"/>
  <c r="BM30" i="6"/>
  <c r="FG30" i="6"/>
  <c r="GC23" i="6"/>
  <c r="CI23" i="6"/>
  <c r="GC54" i="6"/>
  <c r="CI54" i="6"/>
  <c r="GN135" i="6"/>
  <c r="CT135" i="6"/>
  <c r="GC90" i="6"/>
  <c r="CI90" i="6"/>
  <c r="GN121" i="6"/>
  <c r="CT121" i="6"/>
  <c r="GC119" i="6"/>
  <c r="CI119" i="6"/>
  <c r="GC48" i="6"/>
  <c r="CI48" i="6"/>
  <c r="GN84" i="6"/>
  <c r="CT84" i="6"/>
  <c r="GC124" i="6"/>
  <c r="CI124" i="6"/>
  <c r="GN130" i="6"/>
  <c r="CT130" i="6"/>
  <c r="GN151" i="6"/>
  <c r="JD151" i="6" s="1"/>
  <c r="H147" i="2" s="1"/>
  <c r="H146" i="11" s="1"/>
  <c r="CT151" i="6"/>
  <c r="GC28" i="6"/>
  <c r="CI28" i="6"/>
  <c r="GY126" i="6"/>
  <c r="DE126" i="6"/>
  <c r="BX59" i="6"/>
  <c r="FR59" i="6"/>
  <c r="JC59" i="6" s="1"/>
  <c r="G58" i="2" s="1"/>
  <c r="GY65" i="6"/>
  <c r="DE65" i="6"/>
  <c r="GY119" i="6"/>
  <c r="DE119" i="6"/>
  <c r="DO63" i="6"/>
  <c r="EA63" i="6" s="1"/>
  <c r="EM63" i="6" s="1"/>
  <c r="HI63" i="6"/>
  <c r="DZ92" i="6"/>
  <c r="EL92" i="6" s="1"/>
  <c r="HT92" i="6"/>
  <c r="EA126" i="6"/>
  <c r="EM126" i="6" s="1"/>
  <c r="HU126" i="6"/>
  <c r="HJ128" i="6"/>
  <c r="DP128" i="6"/>
  <c r="GN62" i="6"/>
  <c r="CT62" i="6"/>
  <c r="BX58" i="6"/>
  <c r="FR58" i="6"/>
  <c r="JC58" i="6" s="1"/>
  <c r="G57" i="2" s="1"/>
  <c r="GY109" i="6"/>
  <c r="DE109" i="6"/>
  <c r="EA137" i="6"/>
  <c r="EM137" i="6" s="1"/>
  <c r="HU137" i="6"/>
  <c r="DP75" i="6"/>
  <c r="HJ75" i="6"/>
  <c r="EA74" i="6"/>
  <c r="EM74" i="6" s="1"/>
  <c r="HU74" i="6"/>
  <c r="CH15" i="6"/>
  <c r="GB15" i="6"/>
  <c r="HU120" i="6"/>
  <c r="EA120" i="6"/>
  <c r="EM120" i="6" s="1"/>
  <c r="DP126" i="6"/>
  <c r="HJ126" i="6"/>
  <c r="JB28" i="6"/>
  <c r="F27" i="2" s="1"/>
  <c r="BX38" i="6"/>
  <c r="FR38" i="6"/>
  <c r="DP93" i="6"/>
  <c r="HJ93" i="6"/>
  <c r="EM139" i="6"/>
  <c r="IG139" i="6"/>
  <c r="EM141" i="6"/>
  <c r="IG141" i="6"/>
  <c r="DZ87" i="6"/>
  <c r="EL87" i="6" s="1"/>
  <c r="HT87" i="6"/>
  <c r="EA103" i="6"/>
  <c r="EM103" i="6" s="1"/>
  <c r="HU103" i="6"/>
  <c r="HU130" i="6"/>
  <c r="EA130" i="6"/>
  <c r="EM130" i="6" s="1"/>
  <c r="BM24" i="6"/>
  <c r="FG24" i="6"/>
  <c r="JB24" i="6" s="1"/>
  <c r="F23" i="2" s="1"/>
  <c r="GN20" i="6"/>
  <c r="CT20" i="6"/>
  <c r="HI78" i="6"/>
  <c r="DO78" i="6"/>
  <c r="EA82" i="6"/>
  <c r="EM82" i="6" s="1"/>
  <c r="HU82" i="6"/>
  <c r="GN13" i="6"/>
  <c r="CT13" i="6"/>
  <c r="DZ94" i="6"/>
  <c r="EL94" i="6" s="1"/>
  <c r="HT94" i="6"/>
  <c r="EA119" i="6"/>
  <c r="EM119" i="6" s="1"/>
  <c r="HU119" i="6"/>
  <c r="EA110" i="6"/>
  <c r="EM110" i="6" s="1"/>
  <c r="HU110" i="6"/>
  <c r="GN18" i="6"/>
  <c r="CT18" i="6"/>
  <c r="DE122" i="6"/>
  <c r="GY122" i="6"/>
  <c r="HI88" i="6"/>
  <c r="DO88" i="6"/>
  <c r="DP123" i="6"/>
  <c r="HJ123" i="6"/>
  <c r="DE56" i="6"/>
  <c r="DQ56" i="6" s="1"/>
  <c r="EC56" i="6" s="1"/>
  <c r="EO56" i="6" s="1"/>
  <c r="GY56" i="6"/>
  <c r="DE90" i="6"/>
  <c r="GY90" i="6"/>
  <c r="DD87" i="6"/>
  <c r="GX87" i="6"/>
  <c r="DP115" i="6"/>
  <c r="HJ115" i="6"/>
  <c r="GC109" i="6"/>
  <c r="CI109" i="6"/>
  <c r="GC105" i="6"/>
  <c r="CI105" i="6"/>
  <c r="GC79" i="6"/>
  <c r="JD79" i="6" s="1"/>
  <c r="H78" i="2" s="1"/>
  <c r="CI79" i="6"/>
  <c r="GC38" i="6"/>
  <c r="CI38" i="6"/>
  <c r="GN148" i="6"/>
  <c r="CT148" i="6"/>
  <c r="GC39" i="6"/>
  <c r="CI39" i="6"/>
  <c r="BX62" i="6"/>
  <c r="FR62" i="6"/>
  <c r="GN136" i="6"/>
  <c r="CT136" i="6"/>
  <c r="BM44" i="6"/>
  <c r="FG44" i="6"/>
  <c r="GN91" i="6"/>
  <c r="CT91" i="6"/>
  <c r="GN88" i="6"/>
  <c r="CT88" i="6"/>
  <c r="GC14" i="6"/>
  <c r="CI14" i="6"/>
  <c r="GC63" i="6"/>
  <c r="JD63" i="6" s="1"/>
  <c r="H62" i="2" s="1"/>
  <c r="CI63" i="6"/>
  <c r="GN9" i="6"/>
  <c r="JD9" i="6" s="1"/>
  <c r="H8" i="2" s="1"/>
  <c r="CT9" i="6"/>
  <c r="GC83" i="6"/>
  <c r="JD83" i="6" s="1"/>
  <c r="H82" i="2" s="1"/>
  <c r="CI83" i="6"/>
  <c r="GC106" i="6"/>
  <c r="CI106" i="6"/>
  <c r="CI146" i="6"/>
  <c r="GC146" i="6"/>
  <c r="GN8" i="6"/>
  <c r="JD8" i="6" s="1"/>
  <c r="H7" i="2" s="1"/>
  <c r="CT8" i="6"/>
  <c r="GC111" i="6"/>
  <c r="CI111" i="6"/>
  <c r="GC120" i="6"/>
  <c r="CI120" i="6"/>
  <c r="GC101" i="6"/>
  <c r="CI101" i="6"/>
  <c r="GN90" i="6"/>
  <c r="CT90" i="6"/>
  <c r="GC85" i="6"/>
  <c r="JD85" i="6" s="1"/>
  <c r="H84" i="2" s="1"/>
  <c r="CI85" i="6"/>
  <c r="GC107" i="6"/>
  <c r="CI107" i="6"/>
  <c r="GN119" i="6"/>
  <c r="CT119" i="6"/>
  <c r="GC35" i="6"/>
  <c r="CI35" i="6"/>
  <c r="GC20" i="6"/>
  <c r="CI20" i="6"/>
  <c r="GC141" i="6"/>
  <c r="CI141" i="6"/>
  <c r="GN124" i="6"/>
  <c r="CT124" i="6"/>
  <c r="BM41" i="6"/>
  <c r="FG41" i="6"/>
  <c r="DP76" i="6"/>
  <c r="HJ76" i="6"/>
  <c r="BX15" i="6"/>
  <c r="FR15" i="6"/>
  <c r="GN16" i="6"/>
  <c r="CT16" i="6"/>
  <c r="GN23" i="6"/>
  <c r="CT23" i="6"/>
  <c r="GN61" i="6"/>
  <c r="CT61" i="6"/>
  <c r="GM54" i="6"/>
  <c r="CS54" i="6"/>
  <c r="DZ101" i="6"/>
  <c r="EL101" i="6" s="1"/>
  <c r="HT101" i="6"/>
  <c r="DP88" i="6"/>
  <c r="HJ88" i="6"/>
  <c r="DZ68" i="6"/>
  <c r="EL68" i="6" s="1"/>
  <c r="HT68" i="6"/>
  <c r="BX37" i="6"/>
  <c r="FR37" i="6"/>
  <c r="DQ147" i="6"/>
  <c r="HK147" i="6"/>
  <c r="EA151" i="6"/>
  <c r="HU151" i="6"/>
  <c r="HU81" i="6"/>
  <c r="EA81" i="6"/>
  <c r="EM81" i="6" s="1"/>
  <c r="DP120" i="6"/>
  <c r="HJ120" i="6"/>
  <c r="DO92" i="6"/>
  <c r="HI92" i="6"/>
  <c r="DE134" i="6"/>
  <c r="GY134" i="6"/>
  <c r="EA127" i="6"/>
  <c r="EM127" i="6" s="1"/>
  <c r="HU127" i="6"/>
  <c r="DZ88" i="6"/>
  <c r="EL88" i="6" s="1"/>
  <c r="HT88" i="6"/>
  <c r="DO115" i="6"/>
  <c r="HI115" i="6"/>
  <c r="GN38" i="6"/>
  <c r="CT38" i="6"/>
  <c r="EA98" i="6"/>
  <c r="EM98" i="6" s="1"/>
  <c r="HU98" i="6"/>
  <c r="GY152" i="6"/>
  <c r="DE152" i="6"/>
  <c r="BX60" i="6"/>
  <c r="FR60" i="6"/>
  <c r="JC60" i="6" s="1"/>
  <c r="G59" i="2" s="1"/>
  <c r="DP64" i="6"/>
  <c r="EB64" i="6" s="1"/>
  <c r="EN64" i="6" s="1"/>
  <c r="HJ64" i="6"/>
  <c r="GY87" i="6"/>
  <c r="DE87" i="6"/>
  <c r="DE123" i="6"/>
  <c r="GY123" i="6"/>
  <c r="EB143" i="6"/>
  <c r="HV143" i="6"/>
  <c r="DE78" i="6"/>
  <c r="GY78" i="6"/>
  <c r="BX18" i="6"/>
  <c r="FR18" i="6"/>
  <c r="BX28" i="6"/>
  <c r="FR28" i="6"/>
  <c r="BX47" i="6"/>
  <c r="FR47" i="6"/>
  <c r="EA69" i="6"/>
  <c r="EM69" i="6" s="1"/>
  <c r="HU69" i="6"/>
  <c r="DP71" i="6"/>
  <c r="HJ71" i="6"/>
  <c r="EA152" i="6"/>
  <c r="HU152" i="6"/>
  <c r="DZ73" i="6"/>
  <c r="EL73" i="6" s="1"/>
  <c r="HT73" i="6"/>
  <c r="DZ90" i="6"/>
  <c r="EL90" i="6" s="1"/>
  <c r="HT90" i="6"/>
  <c r="GX51" i="6"/>
  <c r="DD51" i="6"/>
  <c r="DP51" i="6" s="1"/>
  <c r="EB51" i="6" s="1"/>
  <c r="EN51" i="6" s="1"/>
  <c r="JB23" i="6"/>
  <c r="F22" i="2" s="1"/>
  <c r="BX30" i="6"/>
  <c r="FR30" i="6"/>
  <c r="DP70" i="6"/>
  <c r="HJ70" i="6"/>
  <c r="DE153" i="6"/>
  <c r="GY153" i="6"/>
  <c r="DE50" i="6"/>
  <c r="DQ50" i="6" s="1"/>
  <c r="EC50" i="6" s="1"/>
  <c r="EO50" i="6" s="1"/>
  <c r="GY50" i="6"/>
  <c r="DE141" i="6"/>
  <c r="GY141" i="6"/>
  <c r="DP140" i="6"/>
  <c r="HJ140" i="6"/>
  <c r="DZ109" i="6"/>
  <c r="EL109" i="6" s="1"/>
  <c r="HT109" i="6"/>
  <c r="DP125" i="6"/>
  <c r="HJ125" i="6"/>
  <c r="GY71" i="6"/>
  <c r="DE71" i="6"/>
  <c r="DD104" i="6"/>
  <c r="GX104" i="6"/>
  <c r="DE112" i="6"/>
  <c r="GY112" i="6"/>
  <c r="BX31" i="6"/>
  <c r="FR31" i="6"/>
  <c r="HU79" i="6"/>
  <c r="EA79" i="6"/>
  <c r="EM79" i="6" s="1"/>
  <c r="GN17" i="6"/>
  <c r="CT17" i="6"/>
  <c r="GN39" i="6"/>
  <c r="CT39" i="6"/>
  <c r="EA116" i="6"/>
  <c r="EM116" i="6" s="1"/>
  <c r="HU116" i="6"/>
  <c r="HV144" i="6"/>
  <c r="EB144" i="6"/>
  <c r="HI66" i="6"/>
  <c r="DO66" i="6"/>
  <c r="DD55" i="6"/>
  <c r="DP55" i="6" s="1"/>
  <c r="EB55" i="6" s="1"/>
  <c r="EN55" i="6" s="1"/>
  <c r="GX55" i="6"/>
  <c r="JK135" i="8"/>
  <c r="G131" i="10" s="1"/>
  <c r="G130" i="11" s="1"/>
  <c r="JK101" i="8"/>
  <c r="G97" i="10" s="1"/>
  <c r="G96" i="11" s="1"/>
  <c r="FP62" i="8"/>
  <c r="JK127" i="8"/>
  <c r="G123" i="10" s="1"/>
  <c r="G122" i="11" s="1"/>
  <c r="JK113" i="8"/>
  <c r="G109" i="10" s="1"/>
  <c r="G108" i="11" s="1"/>
  <c r="JK76" i="8"/>
  <c r="G75" i="10" s="1"/>
  <c r="G74" i="11" s="1"/>
  <c r="JK67" i="8"/>
  <c r="G66" i="10" s="1"/>
  <c r="G65" i="11" s="1"/>
  <c r="JK94" i="8"/>
  <c r="G93" i="10" s="1"/>
  <c r="G92" i="11" s="1"/>
  <c r="JK121" i="8"/>
  <c r="G117" i="10" s="1"/>
  <c r="G116" i="11" s="1"/>
  <c r="JK123" i="8"/>
  <c r="G119" i="10" s="1"/>
  <c r="G118" i="11" s="1"/>
  <c r="JK66" i="8"/>
  <c r="G65" i="10" s="1"/>
  <c r="G64" i="11" s="1"/>
  <c r="JK96" i="8"/>
  <c r="G95" i="10" s="1"/>
  <c r="G94" i="11" s="1"/>
  <c r="JK91" i="8"/>
  <c r="G90" i="10" s="1"/>
  <c r="G89" i="11" s="1"/>
  <c r="BJ64" i="8"/>
  <c r="GB64" i="8" s="1"/>
  <c r="BU142" i="8"/>
  <c r="GM142" i="8" s="1"/>
  <c r="GL142" i="8"/>
  <c r="JK142" i="8" s="1"/>
  <c r="G138" i="10" s="1"/>
  <c r="G137" i="11" s="1"/>
  <c r="BU147" i="8"/>
  <c r="GM147" i="8" s="1"/>
  <c r="GL147" i="8"/>
  <c r="JK147" i="8" s="1"/>
  <c r="G143" i="10" s="1"/>
  <c r="G142" i="11" s="1"/>
  <c r="DY152" i="8"/>
  <c r="IE152" i="8"/>
  <c r="DB134" i="8"/>
  <c r="HH134" i="8"/>
  <c r="DX72" i="8"/>
  <c r="EJ72" i="8" s="1"/>
  <c r="ID72" i="8"/>
  <c r="DX100" i="8"/>
  <c r="EJ100" i="8" s="1"/>
  <c r="ID100" i="8"/>
  <c r="DB66" i="8"/>
  <c r="HH66" i="8"/>
  <c r="DB106" i="8"/>
  <c r="HH106" i="8"/>
  <c r="EJ152" i="8"/>
  <c r="IP152" i="8"/>
  <c r="DX123" i="8"/>
  <c r="EJ123" i="8" s="1"/>
  <c r="ID123" i="8"/>
  <c r="DX83" i="8"/>
  <c r="EJ83" i="8" s="1"/>
  <c r="ID83" i="8"/>
  <c r="AO17" i="8"/>
  <c r="FF17" i="8"/>
  <c r="AO46" i="8"/>
  <c r="FF46" i="8"/>
  <c r="DX81" i="8"/>
  <c r="EJ81" i="8" s="1"/>
  <c r="ID81" i="8"/>
  <c r="DM88" i="8"/>
  <c r="HS88" i="8"/>
  <c r="AO11" i="8"/>
  <c r="FF11" i="8"/>
  <c r="DB77" i="8"/>
  <c r="HH77" i="8"/>
  <c r="DM122" i="8"/>
  <c r="HS122" i="8"/>
  <c r="DM105" i="8"/>
  <c r="HS105" i="8"/>
  <c r="DM103" i="8"/>
  <c r="HS103" i="8"/>
  <c r="AN8" i="8"/>
  <c r="FE8" i="8"/>
  <c r="CQ105" i="8"/>
  <c r="GW105" i="8"/>
  <c r="CQ95" i="8"/>
  <c r="GW95" i="8"/>
  <c r="CQ69" i="8"/>
  <c r="GW69" i="8"/>
  <c r="CQ79" i="8"/>
  <c r="GW79" i="8"/>
  <c r="CQ122" i="8"/>
  <c r="GW122" i="8"/>
  <c r="DB104" i="8"/>
  <c r="HH104" i="8"/>
  <c r="DB131" i="8"/>
  <c r="HH131" i="8"/>
  <c r="EJ153" i="8"/>
  <c r="IP153" i="8"/>
  <c r="DM81" i="8"/>
  <c r="HS81" i="8"/>
  <c r="DM134" i="8"/>
  <c r="HS134" i="8"/>
  <c r="AO16" i="8"/>
  <c r="FF16" i="8"/>
  <c r="AO40" i="8"/>
  <c r="FF40" i="8"/>
  <c r="DX87" i="8"/>
  <c r="EJ87" i="8" s="1"/>
  <c r="ID87" i="8"/>
  <c r="DX88" i="8"/>
  <c r="EJ88" i="8" s="1"/>
  <c r="ID88" i="8"/>
  <c r="DB107" i="8"/>
  <c r="HH107" i="8"/>
  <c r="DB90" i="8"/>
  <c r="HH90" i="8"/>
  <c r="DM95" i="8"/>
  <c r="HS95" i="8"/>
  <c r="DM73" i="8"/>
  <c r="HS73" i="8"/>
  <c r="DX135" i="8"/>
  <c r="EJ135" i="8" s="1"/>
  <c r="ID135" i="8"/>
  <c r="AO29" i="8"/>
  <c r="FF29" i="8"/>
  <c r="DX122" i="8"/>
  <c r="EJ122" i="8" s="1"/>
  <c r="ID122" i="8"/>
  <c r="CQ116" i="8"/>
  <c r="GW116" i="8"/>
  <c r="CQ108" i="8"/>
  <c r="GW108" i="8"/>
  <c r="CQ100" i="8"/>
  <c r="GW100" i="8"/>
  <c r="CQ93" i="8"/>
  <c r="GW93" i="8"/>
  <c r="CQ81" i="8"/>
  <c r="GW81" i="8"/>
  <c r="CQ73" i="8"/>
  <c r="GW73" i="8"/>
  <c r="DB135" i="8"/>
  <c r="HH135" i="8"/>
  <c r="AO43" i="8"/>
  <c r="FF43" i="8"/>
  <c r="DX116" i="8"/>
  <c r="EJ116" i="8" s="1"/>
  <c r="ID116" i="8"/>
  <c r="DX80" i="8"/>
  <c r="EJ80" i="8" s="1"/>
  <c r="ID80" i="8"/>
  <c r="DB84" i="8"/>
  <c r="HH84" i="8"/>
  <c r="DB68" i="8"/>
  <c r="HH68" i="8"/>
  <c r="DM71" i="8"/>
  <c r="HS71" i="8"/>
  <c r="DM135" i="8"/>
  <c r="HS135" i="8"/>
  <c r="DX74" i="8"/>
  <c r="EJ74" i="8" s="1"/>
  <c r="ID74" i="8"/>
  <c r="AO25" i="8"/>
  <c r="FF25" i="8"/>
  <c r="AO49" i="8"/>
  <c r="FF49" i="8"/>
  <c r="DX67" i="8"/>
  <c r="EJ67" i="8" s="1"/>
  <c r="ID67" i="8"/>
  <c r="DM86" i="8"/>
  <c r="HS86" i="8"/>
  <c r="DB71" i="8"/>
  <c r="HH71" i="8"/>
  <c r="DM78" i="8"/>
  <c r="HS78" i="8"/>
  <c r="DM67" i="8"/>
  <c r="HS67" i="8"/>
  <c r="DX103" i="8"/>
  <c r="EJ103" i="8" s="1"/>
  <c r="ID103" i="8"/>
  <c r="AZ61" i="8"/>
  <c r="FQ61" i="8"/>
  <c r="CQ83" i="8"/>
  <c r="GW83" i="8"/>
  <c r="CQ106" i="8"/>
  <c r="GW106" i="8"/>
  <c r="DB75" i="8"/>
  <c r="HH75" i="8"/>
  <c r="DB132" i="8"/>
  <c r="HH132" i="8"/>
  <c r="DX108" i="8"/>
  <c r="EJ108" i="8" s="1"/>
  <c r="ID108" i="8"/>
  <c r="DM100" i="8"/>
  <c r="HS100" i="8"/>
  <c r="AO32" i="8"/>
  <c r="FF32" i="8"/>
  <c r="AO37" i="8"/>
  <c r="FF37" i="8"/>
  <c r="DX69" i="8"/>
  <c r="EJ69" i="8" s="1"/>
  <c r="ID69" i="8"/>
  <c r="DX78" i="8"/>
  <c r="EJ78" i="8" s="1"/>
  <c r="ID78" i="8"/>
  <c r="DM96" i="8"/>
  <c r="HS96" i="8"/>
  <c r="DB103" i="8"/>
  <c r="HH103" i="8"/>
  <c r="DB105" i="8"/>
  <c r="HH105" i="8"/>
  <c r="DX86" i="8"/>
  <c r="EJ86" i="8" s="1"/>
  <c r="ID86" i="8"/>
  <c r="DX106" i="8"/>
  <c r="EJ106" i="8" s="1"/>
  <c r="ID106" i="8"/>
  <c r="DB126" i="8"/>
  <c r="HH126" i="8"/>
  <c r="DX90" i="8"/>
  <c r="EJ90" i="8" s="1"/>
  <c r="ID90" i="8"/>
  <c r="CQ118" i="8"/>
  <c r="GW118" i="8"/>
  <c r="CQ125" i="8"/>
  <c r="GW125" i="8"/>
  <c r="CQ119" i="8"/>
  <c r="GW119" i="8"/>
  <c r="CQ115" i="8"/>
  <c r="GW115" i="8"/>
  <c r="CQ110" i="8"/>
  <c r="GW110" i="8"/>
  <c r="CQ72" i="8"/>
  <c r="GW72" i="8"/>
  <c r="BU140" i="8"/>
  <c r="GM140" i="8" s="1"/>
  <c r="GL140" i="8"/>
  <c r="JK140" i="8" s="1"/>
  <c r="G136" i="10" s="1"/>
  <c r="G135" i="11" s="1"/>
  <c r="BU141" i="8"/>
  <c r="GM141" i="8" s="1"/>
  <c r="GL141" i="8"/>
  <c r="JK141" i="8" s="1"/>
  <c r="G137" i="10" s="1"/>
  <c r="G136" i="11" s="1"/>
  <c r="BU139" i="8"/>
  <c r="GM139" i="8" s="1"/>
  <c r="GL139" i="8"/>
  <c r="JK139" i="8" s="1"/>
  <c r="G135" i="10" s="1"/>
  <c r="G134" i="11" s="1"/>
  <c r="DB83" i="8"/>
  <c r="HH83" i="8"/>
  <c r="AO12" i="8"/>
  <c r="FF12" i="8"/>
  <c r="DX114" i="8"/>
  <c r="EJ114" i="8" s="1"/>
  <c r="ID114" i="8"/>
  <c r="DX96" i="8"/>
  <c r="EJ96" i="8" s="1"/>
  <c r="ID96" i="8"/>
  <c r="DX113" i="8"/>
  <c r="EJ113" i="8" s="1"/>
  <c r="ID113" i="8"/>
  <c r="DB123" i="8"/>
  <c r="HH123" i="8"/>
  <c r="DX127" i="8"/>
  <c r="EJ127" i="8" s="1"/>
  <c r="ID127" i="8"/>
  <c r="DX117" i="8"/>
  <c r="EJ117" i="8" s="1"/>
  <c r="ID117" i="8"/>
  <c r="DB108" i="8"/>
  <c r="HH108" i="8"/>
  <c r="DB78" i="8"/>
  <c r="HH78" i="8"/>
  <c r="DM131" i="8"/>
  <c r="HS131" i="8"/>
  <c r="DM72" i="8"/>
  <c r="HS72" i="8"/>
  <c r="DM85" i="8"/>
  <c r="HS85" i="8"/>
  <c r="AO30" i="8"/>
  <c r="FF30" i="8"/>
  <c r="DB118" i="8"/>
  <c r="HH118" i="8"/>
  <c r="DX126" i="8"/>
  <c r="EJ126" i="8" s="1"/>
  <c r="ID126" i="8"/>
  <c r="DX75" i="8"/>
  <c r="EJ75" i="8" s="1"/>
  <c r="ID75" i="8"/>
  <c r="AN6" i="8"/>
  <c r="FE6" i="8"/>
  <c r="CQ97" i="8"/>
  <c r="GW97" i="8"/>
  <c r="AZ55" i="8"/>
  <c r="FQ55" i="8"/>
  <c r="DN154" i="8"/>
  <c r="HT154" i="8"/>
  <c r="CQ114" i="8"/>
  <c r="GW114" i="8"/>
  <c r="CQ120" i="8"/>
  <c r="GW120" i="8"/>
  <c r="AO39" i="8"/>
  <c r="FF39" i="8"/>
  <c r="AO48" i="8"/>
  <c r="FF48" i="8"/>
  <c r="DB86" i="8"/>
  <c r="HH86" i="8"/>
  <c r="DM118" i="8"/>
  <c r="HS118" i="8"/>
  <c r="DM106" i="8"/>
  <c r="HS106" i="8"/>
  <c r="DB121" i="8"/>
  <c r="HH121" i="8"/>
  <c r="DB125" i="8"/>
  <c r="HH125" i="8"/>
  <c r="DX94" i="8"/>
  <c r="EJ94" i="8" s="1"/>
  <c r="ID94" i="8"/>
  <c r="DM101" i="8"/>
  <c r="HS101" i="8"/>
  <c r="AO36" i="8"/>
  <c r="FF36" i="8"/>
  <c r="AO13" i="8"/>
  <c r="FF13" i="8"/>
  <c r="DX107" i="8"/>
  <c r="EJ107" i="8" s="1"/>
  <c r="ID107" i="8"/>
  <c r="DX91" i="8"/>
  <c r="EJ91" i="8" s="1"/>
  <c r="ID91" i="8"/>
  <c r="DB89" i="8"/>
  <c r="HH89" i="8"/>
  <c r="DX104" i="8"/>
  <c r="EJ104" i="8" s="1"/>
  <c r="ID104" i="8"/>
  <c r="CQ87" i="8"/>
  <c r="GW87" i="8"/>
  <c r="CQ92" i="8"/>
  <c r="GW92" i="8"/>
  <c r="AZ60" i="8"/>
  <c r="FQ60" i="8"/>
  <c r="CQ84" i="8"/>
  <c r="GW84" i="8"/>
  <c r="CQ124" i="8"/>
  <c r="GW124" i="8"/>
  <c r="CQ117" i="8"/>
  <c r="GW117" i="8"/>
  <c r="AO21" i="8"/>
  <c r="FF21" i="8"/>
  <c r="AO22" i="8"/>
  <c r="FF22" i="8"/>
  <c r="DX89" i="8"/>
  <c r="EJ89" i="8" s="1"/>
  <c r="ID89" i="8"/>
  <c r="DM114" i="8"/>
  <c r="HS114" i="8"/>
  <c r="AO24" i="8"/>
  <c r="FF24" i="8"/>
  <c r="DX97" i="8"/>
  <c r="EJ97" i="8" s="1"/>
  <c r="ID97" i="8"/>
  <c r="DX112" i="8"/>
  <c r="EJ112" i="8" s="1"/>
  <c r="ID112" i="8"/>
  <c r="DB82" i="8"/>
  <c r="HH82" i="8"/>
  <c r="DB109" i="8"/>
  <c r="HH109" i="8"/>
  <c r="DM128" i="8"/>
  <c r="HS128" i="8"/>
  <c r="DM90" i="8"/>
  <c r="HS90" i="8"/>
  <c r="DM69" i="8"/>
  <c r="HS69" i="8"/>
  <c r="AO38" i="8"/>
  <c r="FF38" i="8"/>
  <c r="DX68" i="8"/>
  <c r="EJ68" i="8" s="1"/>
  <c r="ID68" i="8"/>
  <c r="DX105" i="8"/>
  <c r="EJ105" i="8" s="1"/>
  <c r="ID105" i="8"/>
  <c r="DX98" i="8"/>
  <c r="EJ98" i="8" s="1"/>
  <c r="ID98" i="8"/>
  <c r="CQ133" i="8"/>
  <c r="GW133" i="8"/>
  <c r="CQ104" i="8"/>
  <c r="GW104" i="8"/>
  <c r="CQ82" i="8"/>
  <c r="GW82" i="8"/>
  <c r="DB73" i="8"/>
  <c r="HH73" i="8"/>
  <c r="DB96" i="8"/>
  <c r="HH96" i="8"/>
  <c r="DM121" i="8"/>
  <c r="HS121" i="8"/>
  <c r="DM91" i="8"/>
  <c r="HS91" i="8"/>
  <c r="DM89" i="8"/>
  <c r="HS89" i="8"/>
  <c r="DB133" i="8"/>
  <c r="HH133" i="8"/>
  <c r="DB94" i="8"/>
  <c r="HH94" i="8"/>
  <c r="EJ151" i="8"/>
  <c r="IP151" i="8"/>
  <c r="DM116" i="8"/>
  <c r="HS116" i="8"/>
  <c r="DM119" i="8"/>
  <c r="HS119" i="8"/>
  <c r="DY153" i="8"/>
  <c r="IE153" i="8"/>
  <c r="DB128" i="8"/>
  <c r="HH128" i="8"/>
  <c r="DX93" i="8"/>
  <c r="EJ93" i="8" s="1"/>
  <c r="ID93" i="8"/>
  <c r="DX70" i="8"/>
  <c r="EJ70" i="8" s="1"/>
  <c r="ID70" i="8"/>
  <c r="DX128" i="8"/>
  <c r="EJ128" i="8" s="1"/>
  <c r="ID128" i="8"/>
  <c r="DB92" i="8"/>
  <c r="HH92" i="8"/>
  <c r="DM87" i="8"/>
  <c r="HS87" i="8"/>
  <c r="CQ86" i="8"/>
  <c r="GW86" i="8"/>
  <c r="CQ102" i="8"/>
  <c r="GW102" i="8"/>
  <c r="CQ130" i="8"/>
  <c r="GW130" i="8"/>
  <c r="AZ56" i="8"/>
  <c r="FQ56" i="8"/>
  <c r="CQ109" i="8"/>
  <c r="GW109" i="8"/>
  <c r="CQ128" i="8"/>
  <c r="GW128" i="8"/>
  <c r="BU150" i="8"/>
  <c r="GM150" i="8" s="1"/>
  <c r="GL150" i="8"/>
  <c r="JK150" i="8" s="1"/>
  <c r="G146" i="10" s="1"/>
  <c r="G145" i="11" s="1"/>
  <c r="BU148" i="8"/>
  <c r="GM148" i="8" s="1"/>
  <c r="GL148" i="8"/>
  <c r="JK148" i="8" s="1"/>
  <c r="G144" i="10" s="1"/>
  <c r="G143" i="11" s="1"/>
  <c r="BU146" i="8"/>
  <c r="GM146" i="8" s="1"/>
  <c r="GL146" i="8"/>
  <c r="JK146" i="8" s="1"/>
  <c r="G142" i="10" s="1"/>
  <c r="G141" i="11" s="1"/>
  <c r="BK63" i="8"/>
  <c r="GB63" i="8"/>
  <c r="DC152" i="8"/>
  <c r="HI152" i="8"/>
  <c r="AY50" i="8"/>
  <c r="FP50" i="8"/>
  <c r="BU143" i="8"/>
  <c r="GM143" i="8" s="1"/>
  <c r="GL143" i="8"/>
  <c r="JK143" i="8" s="1"/>
  <c r="G139" i="10" s="1"/>
  <c r="G138" i="11" s="1"/>
  <c r="DB110" i="8"/>
  <c r="HH110" i="8"/>
  <c r="DB120" i="8"/>
  <c r="HH120" i="8"/>
  <c r="DM79" i="8"/>
  <c r="HS79" i="8"/>
  <c r="DM93" i="8"/>
  <c r="HS93" i="8"/>
  <c r="AO26" i="8"/>
  <c r="FF26" i="8"/>
  <c r="AO33" i="8"/>
  <c r="FF33" i="8"/>
  <c r="DX79" i="8"/>
  <c r="EJ79" i="8" s="1"/>
  <c r="ID79" i="8"/>
  <c r="DM120" i="8"/>
  <c r="HS120" i="8"/>
  <c r="DM112" i="8"/>
  <c r="HS112" i="8"/>
  <c r="DB79" i="8"/>
  <c r="HH79" i="8"/>
  <c r="DB97" i="8"/>
  <c r="HH97" i="8"/>
  <c r="DX82" i="8"/>
  <c r="EJ82" i="8" s="1"/>
  <c r="ID82" i="8"/>
  <c r="DX66" i="8"/>
  <c r="EJ66" i="8" s="1"/>
  <c r="ID66" i="8"/>
  <c r="DB67" i="8"/>
  <c r="HH67" i="8"/>
  <c r="DX84" i="8"/>
  <c r="EJ84" i="8" s="1"/>
  <c r="ID84" i="8"/>
  <c r="DX76" i="8"/>
  <c r="EJ76" i="8" s="1"/>
  <c r="ID76" i="8"/>
  <c r="DN152" i="8"/>
  <c r="HT152" i="8"/>
  <c r="CQ131" i="8"/>
  <c r="GW131" i="8"/>
  <c r="DN153" i="8"/>
  <c r="HT153" i="8"/>
  <c r="CQ66" i="8"/>
  <c r="GW66" i="8"/>
  <c r="CQ123" i="8"/>
  <c r="GW123" i="8"/>
  <c r="AZ57" i="8"/>
  <c r="FQ57" i="8"/>
  <c r="AO45" i="8"/>
  <c r="FF45" i="8"/>
  <c r="DY151" i="8"/>
  <c r="IE151" i="8"/>
  <c r="DX118" i="8"/>
  <c r="EJ118" i="8" s="1"/>
  <c r="ID118" i="8"/>
  <c r="DX131" i="8"/>
  <c r="EJ131" i="8" s="1"/>
  <c r="ID131" i="8"/>
  <c r="DB88" i="8"/>
  <c r="HH88" i="8"/>
  <c r="DB101" i="8"/>
  <c r="HH101" i="8"/>
  <c r="DM117" i="8"/>
  <c r="HS117" i="8"/>
  <c r="DM74" i="8"/>
  <c r="HS74" i="8"/>
  <c r="DM115" i="8"/>
  <c r="HS115" i="8"/>
  <c r="AO47" i="8"/>
  <c r="FF47" i="8"/>
  <c r="AO42" i="8"/>
  <c r="FF42" i="8"/>
  <c r="DX77" i="8"/>
  <c r="EJ77" i="8" s="1"/>
  <c r="ID77" i="8"/>
  <c r="DX121" i="8"/>
  <c r="EJ121" i="8" s="1"/>
  <c r="ID121" i="8"/>
  <c r="DB85" i="8"/>
  <c r="HH85" i="8"/>
  <c r="DM83" i="8"/>
  <c r="HS83" i="8"/>
  <c r="DM76" i="8"/>
  <c r="HS76" i="8"/>
  <c r="DN151" i="8"/>
  <c r="HT151" i="8"/>
  <c r="CQ67" i="8"/>
  <c r="GW67" i="8"/>
  <c r="CQ113" i="8"/>
  <c r="GW113" i="8"/>
  <c r="AN9" i="8"/>
  <c r="FE9" i="8"/>
  <c r="CQ135" i="8"/>
  <c r="GW135" i="8"/>
  <c r="CQ127" i="8"/>
  <c r="GW127" i="8"/>
  <c r="CQ90" i="8"/>
  <c r="GW90" i="8"/>
  <c r="CQ101" i="8"/>
  <c r="GW101" i="8"/>
  <c r="DB93" i="8"/>
  <c r="HH93" i="8"/>
  <c r="DB114" i="8"/>
  <c r="HH114" i="8"/>
  <c r="DM68" i="8"/>
  <c r="HS68" i="8"/>
  <c r="DM123" i="8"/>
  <c r="HS123" i="8"/>
  <c r="DM94" i="8"/>
  <c r="HS94" i="8"/>
  <c r="AO19" i="8"/>
  <c r="FF19" i="8"/>
  <c r="AO34" i="8"/>
  <c r="FF34" i="8"/>
  <c r="DX115" i="8"/>
  <c r="EJ115" i="8" s="1"/>
  <c r="ID115" i="8"/>
  <c r="DX73" i="8"/>
  <c r="EJ73" i="8" s="1"/>
  <c r="ID73" i="8"/>
  <c r="DB98" i="8"/>
  <c r="HH98" i="8"/>
  <c r="DB102" i="8"/>
  <c r="HH102" i="8"/>
  <c r="DM111" i="8"/>
  <c r="HS111" i="8"/>
  <c r="DX124" i="8"/>
  <c r="EJ124" i="8" s="1"/>
  <c r="ID124" i="8"/>
  <c r="DB76" i="8"/>
  <c r="HH76" i="8"/>
  <c r="DX102" i="8"/>
  <c r="EJ102" i="8" s="1"/>
  <c r="ID102" i="8"/>
  <c r="DX71" i="8"/>
  <c r="EJ71" i="8" s="1"/>
  <c r="ID71" i="8"/>
  <c r="CQ78" i="8"/>
  <c r="GW78" i="8"/>
  <c r="CQ75" i="8"/>
  <c r="GW75" i="8"/>
  <c r="CQ96" i="8"/>
  <c r="GW96" i="8"/>
  <c r="DB124" i="8"/>
  <c r="HH124" i="8"/>
  <c r="DB129" i="8"/>
  <c r="HH129" i="8"/>
  <c r="DX120" i="8"/>
  <c r="EJ120" i="8" s="1"/>
  <c r="ID120" i="8"/>
  <c r="DB112" i="8"/>
  <c r="HH112" i="8"/>
  <c r="DB74" i="8"/>
  <c r="HH74" i="8"/>
  <c r="DM99" i="8"/>
  <c r="HS99" i="8"/>
  <c r="DX133" i="8"/>
  <c r="EJ133" i="8" s="1"/>
  <c r="ID133" i="8"/>
  <c r="AO23" i="8"/>
  <c r="FF23" i="8"/>
  <c r="AO35" i="8"/>
  <c r="FF35" i="8"/>
  <c r="DX129" i="8"/>
  <c r="EJ129" i="8" s="1"/>
  <c r="ID129" i="8"/>
  <c r="DM80" i="8"/>
  <c r="HS80" i="8"/>
  <c r="DM107" i="8"/>
  <c r="HS107" i="8"/>
  <c r="DB111" i="8"/>
  <c r="HH111" i="8"/>
  <c r="DM98" i="8"/>
  <c r="HS98" i="8"/>
  <c r="DM132" i="8"/>
  <c r="HS132" i="8"/>
  <c r="DM66" i="8"/>
  <c r="HS66" i="8"/>
  <c r="AN7" i="8"/>
  <c r="FE7" i="8"/>
  <c r="CQ94" i="8"/>
  <c r="GW94" i="8"/>
  <c r="CQ76" i="8"/>
  <c r="GW76" i="8"/>
  <c r="AN10" i="8"/>
  <c r="FE10" i="8"/>
  <c r="CQ91" i="8"/>
  <c r="GW91" i="8"/>
  <c r="CQ121" i="8"/>
  <c r="GW121" i="8"/>
  <c r="AZ58" i="8"/>
  <c r="FQ58" i="8"/>
  <c r="DC154" i="8"/>
  <c r="HI154" i="8"/>
  <c r="BU138" i="8"/>
  <c r="GM138" i="8" s="1"/>
  <c r="GL138" i="8"/>
  <c r="JK138" i="8" s="1"/>
  <c r="G134" i="10" s="1"/>
  <c r="G133" i="11" s="1"/>
  <c r="BU144" i="8"/>
  <c r="GM144" i="8" s="1"/>
  <c r="GL144" i="8"/>
  <c r="JK144" i="8" s="1"/>
  <c r="G140" i="10" s="1"/>
  <c r="G139" i="11" s="1"/>
  <c r="BU136" i="8"/>
  <c r="GM136" i="8" s="1"/>
  <c r="GL136" i="8"/>
  <c r="JK136" i="8" s="1"/>
  <c r="G132" i="10" s="1"/>
  <c r="G131" i="11" s="1"/>
  <c r="BK65" i="8"/>
  <c r="GB65" i="8"/>
  <c r="BU137" i="8"/>
  <c r="GM137" i="8" s="1"/>
  <c r="GL137" i="8"/>
  <c r="JK137" i="8" s="1"/>
  <c r="G133" i="10" s="1"/>
  <c r="G132" i="11" s="1"/>
  <c r="DC153" i="8"/>
  <c r="HI153" i="8"/>
  <c r="BU145" i="8"/>
  <c r="GM145" i="8" s="1"/>
  <c r="GL145" i="8"/>
  <c r="JK145" i="8" s="1"/>
  <c r="G141" i="10" s="1"/>
  <c r="G140" i="11" s="1"/>
  <c r="DB119" i="8"/>
  <c r="HH119" i="8"/>
  <c r="DB87" i="8"/>
  <c r="HH87" i="8"/>
  <c r="DM84" i="8"/>
  <c r="HS84" i="8"/>
  <c r="DM113" i="8"/>
  <c r="HS113" i="8"/>
  <c r="DX111" i="8"/>
  <c r="EJ111" i="8" s="1"/>
  <c r="ID111" i="8"/>
  <c r="DB100" i="8"/>
  <c r="HH100" i="8"/>
  <c r="DB95" i="8"/>
  <c r="HH95" i="8"/>
  <c r="DM109" i="8"/>
  <c r="HS109" i="8"/>
  <c r="DM97" i="8"/>
  <c r="HS97" i="8"/>
  <c r="DM102" i="8"/>
  <c r="HS102" i="8"/>
  <c r="AO27" i="8"/>
  <c r="FF27" i="8"/>
  <c r="DY154" i="8"/>
  <c r="IE154" i="8"/>
  <c r="DX130" i="8"/>
  <c r="EJ130" i="8" s="1"/>
  <c r="ID130" i="8"/>
  <c r="DX99" i="8"/>
  <c r="EJ99" i="8" s="1"/>
  <c r="ID99" i="8"/>
  <c r="DB81" i="8"/>
  <c r="HH81" i="8"/>
  <c r="DX109" i="8"/>
  <c r="EJ109" i="8" s="1"/>
  <c r="ID109" i="8"/>
  <c r="DM77" i="8"/>
  <c r="HS77" i="8"/>
  <c r="DM133" i="8"/>
  <c r="HS133" i="8"/>
  <c r="CQ85" i="8"/>
  <c r="GW85" i="8"/>
  <c r="CQ71" i="8"/>
  <c r="GW71" i="8"/>
  <c r="AZ62" i="8"/>
  <c r="FQ62" i="8"/>
  <c r="CQ74" i="8"/>
  <c r="GW74" i="8"/>
  <c r="CQ99" i="8"/>
  <c r="GW99" i="8"/>
  <c r="CQ89" i="8"/>
  <c r="GW89" i="8"/>
  <c r="DB122" i="8"/>
  <c r="HH122" i="8"/>
  <c r="AO18" i="8"/>
  <c r="FF18" i="8"/>
  <c r="DX92" i="8"/>
  <c r="EJ92" i="8" s="1"/>
  <c r="ID92" i="8"/>
  <c r="DX119" i="8"/>
  <c r="EJ119" i="8" s="1"/>
  <c r="ID119" i="8"/>
  <c r="AO41" i="8"/>
  <c r="FF41" i="8"/>
  <c r="DB127" i="8"/>
  <c r="HH127" i="8"/>
  <c r="DX110" i="8"/>
  <c r="EJ110" i="8" s="1"/>
  <c r="ID110" i="8"/>
  <c r="DB113" i="8"/>
  <c r="HH113" i="8"/>
  <c r="DB130" i="8"/>
  <c r="HH130" i="8"/>
  <c r="DM104" i="8"/>
  <c r="HS104" i="8"/>
  <c r="EJ154" i="8"/>
  <c r="IP154" i="8"/>
  <c r="AO20" i="8"/>
  <c r="FF20" i="8"/>
  <c r="DB72" i="8"/>
  <c r="HH72" i="8"/>
  <c r="DM127" i="8"/>
  <c r="HS127" i="8"/>
  <c r="DM126" i="8"/>
  <c r="HS126" i="8"/>
  <c r="DM108" i="8"/>
  <c r="HS108" i="8"/>
  <c r="AZ59" i="8"/>
  <c r="FQ59" i="8"/>
  <c r="CQ77" i="8"/>
  <c r="GW77" i="8"/>
  <c r="CQ134" i="8"/>
  <c r="GW134" i="8"/>
  <c r="CQ88" i="8"/>
  <c r="GW88" i="8"/>
  <c r="CQ70" i="8"/>
  <c r="GW70" i="8"/>
  <c r="CQ80" i="8"/>
  <c r="GW80" i="8"/>
  <c r="CQ132" i="8"/>
  <c r="GW132" i="8"/>
  <c r="AZ53" i="8"/>
  <c r="FQ53" i="8"/>
  <c r="DB70" i="8"/>
  <c r="HH70" i="8"/>
  <c r="DB80" i="8"/>
  <c r="HH80" i="8"/>
  <c r="DM129" i="8"/>
  <c r="HS129" i="8"/>
  <c r="DX125" i="8"/>
  <c r="EJ125" i="8" s="1"/>
  <c r="ID125" i="8"/>
  <c r="DB117" i="8"/>
  <c r="HH117" i="8"/>
  <c r="DB116" i="8"/>
  <c r="HH116" i="8"/>
  <c r="DM70" i="8"/>
  <c r="HS70" i="8"/>
  <c r="DM125" i="8"/>
  <c r="HS125" i="8"/>
  <c r="AO28" i="8"/>
  <c r="FF28" i="8"/>
  <c r="AO31" i="8"/>
  <c r="FF31" i="8"/>
  <c r="DB115" i="8"/>
  <c r="HH115" i="8"/>
  <c r="DM124" i="8"/>
  <c r="HS124" i="8"/>
  <c r="DM110" i="8"/>
  <c r="HS110" i="8"/>
  <c r="AZ54" i="8"/>
  <c r="FQ54" i="8"/>
  <c r="CQ103" i="8"/>
  <c r="GW103" i="8"/>
  <c r="CQ112" i="8"/>
  <c r="GW112" i="8"/>
  <c r="AO14" i="8"/>
  <c r="FF14" i="8"/>
  <c r="AO15" i="8"/>
  <c r="FF15" i="8"/>
  <c r="DX132" i="8"/>
  <c r="EJ132" i="8" s="1"/>
  <c r="ID132" i="8"/>
  <c r="DX95" i="8"/>
  <c r="EJ95" i="8" s="1"/>
  <c r="ID95" i="8"/>
  <c r="DB91" i="8"/>
  <c r="HH91" i="8"/>
  <c r="DX101" i="8"/>
  <c r="EJ101" i="8" s="1"/>
  <c r="ID101" i="8"/>
  <c r="DX85" i="8"/>
  <c r="EJ85" i="8" s="1"/>
  <c r="ID85" i="8"/>
  <c r="DB99" i="8"/>
  <c r="HH99" i="8"/>
  <c r="DM75" i="8"/>
  <c r="HS75" i="8"/>
  <c r="DM92" i="8"/>
  <c r="HS92" i="8"/>
  <c r="DM82" i="8"/>
  <c r="HS82" i="8"/>
  <c r="AO44" i="8"/>
  <c r="FF44" i="8"/>
  <c r="DB69" i="8"/>
  <c r="HH69" i="8"/>
  <c r="DM130" i="8"/>
  <c r="HS130" i="8"/>
  <c r="DX134" i="8"/>
  <c r="EJ134" i="8" s="1"/>
  <c r="ID134" i="8"/>
  <c r="CQ107" i="8"/>
  <c r="GW107" i="8"/>
  <c r="CQ126" i="8"/>
  <c r="GW126" i="8"/>
  <c r="CQ129" i="8"/>
  <c r="GW129" i="8"/>
  <c r="CQ68" i="8"/>
  <c r="GW68" i="8"/>
  <c r="CQ98" i="8"/>
  <c r="GW98" i="8"/>
  <c r="CQ111" i="8"/>
  <c r="GW111" i="8"/>
  <c r="AY52" i="8"/>
  <c r="FP52" i="8"/>
  <c r="AY51" i="8"/>
  <c r="FP51" i="8"/>
  <c r="BU149" i="8"/>
  <c r="GM149" i="8" s="1"/>
  <c r="GL149" i="8"/>
  <c r="JK149" i="8" s="1"/>
  <c r="G145" i="10" s="1"/>
  <c r="G144" i="11" s="1"/>
  <c r="DC151" i="8"/>
  <c r="HI151" i="8"/>
  <c r="BB40" i="6"/>
  <c r="AQ40" i="6"/>
  <c r="EW40" i="6" s="1"/>
  <c r="BX105" i="6"/>
  <c r="BX100" i="6"/>
  <c r="BX119" i="6"/>
  <c r="BX141" i="6"/>
  <c r="BM48" i="6"/>
  <c r="FS48" i="6" s="1"/>
  <c r="BM62" i="6"/>
  <c r="BB62" i="6"/>
  <c r="FH62" i="6" s="1"/>
  <c r="BB39" i="6"/>
  <c r="AQ39" i="6"/>
  <c r="EW39" i="6" s="1"/>
  <c r="BX104" i="6"/>
  <c r="BB49" i="6"/>
  <c r="FH49" i="6" s="1"/>
  <c r="AQ49" i="6"/>
  <c r="EW49" i="6" s="1"/>
  <c r="BX143" i="6"/>
  <c r="BB36" i="6"/>
  <c r="FH36" i="6" s="1"/>
  <c r="AQ36" i="6"/>
  <c r="BM47" i="6"/>
  <c r="FS47" i="6" s="1"/>
  <c r="BX126" i="6"/>
  <c r="BB34" i="6"/>
  <c r="AQ34" i="6"/>
  <c r="BB38" i="6"/>
  <c r="FH38" i="6" s="1"/>
  <c r="AQ38" i="6"/>
  <c r="EW38" i="6" s="1"/>
  <c r="BX117" i="6"/>
  <c r="BX136" i="6"/>
  <c r="BB44" i="6"/>
  <c r="FH44" i="6" s="1"/>
  <c r="AQ44" i="6"/>
  <c r="EW44" i="6" s="1"/>
  <c r="BX114" i="6"/>
  <c r="BX128" i="6"/>
  <c r="BX132" i="6"/>
  <c r="BB46" i="6"/>
  <c r="AQ46" i="6"/>
  <c r="EW46" i="6" s="1"/>
  <c r="BX134" i="6"/>
  <c r="BX146" i="6"/>
  <c r="BX138" i="6"/>
  <c r="CT154" i="6"/>
  <c r="CI154" i="6"/>
  <c r="GO154" i="6" s="1"/>
  <c r="BM35" i="6"/>
  <c r="FS35" i="6" s="1"/>
  <c r="BM40" i="6"/>
  <c r="FS40" i="6" s="1"/>
  <c r="BX148" i="6"/>
  <c r="BM34" i="6"/>
  <c r="FS34" i="6" s="1"/>
  <c r="BM46" i="6"/>
  <c r="FS46" i="6" s="1"/>
  <c r="BX140" i="6"/>
  <c r="BB42" i="6"/>
  <c r="FH42" i="6" s="1"/>
  <c r="AQ42" i="6"/>
  <c r="EW42" i="6" s="1"/>
  <c r="BM31" i="6"/>
  <c r="FS31" i="6" s="1"/>
  <c r="BB33" i="6"/>
  <c r="FH33" i="6" s="1"/>
  <c r="AQ33" i="6"/>
  <c r="EW33" i="6" s="1"/>
  <c r="JA33" i="6" s="1"/>
  <c r="E32" i="2" s="1"/>
  <c r="BB47" i="6"/>
  <c r="AQ47" i="6"/>
  <c r="EW47" i="6" s="1"/>
  <c r="BB48" i="6"/>
  <c r="AQ48" i="6"/>
  <c r="EW48" i="6" s="1"/>
  <c r="BX127" i="6"/>
  <c r="BX102" i="6"/>
  <c r="BX130" i="6"/>
  <c r="BX149" i="6"/>
  <c r="BX142" i="6"/>
  <c r="BB43" i="6"/>
  <c r="FH43" i="6" s="1"/>
  <c r="AQ43" i="6"/>
  <c r="EW43" i="6" s="1"/>
  <c r="BX65" i="6"/>
  <c r="BM65" i="6"/>
  <c r="FS65" i="6" s="1"/>
  <c r="BX129" i="6"/>
  <c r="BX125" i="6"/>
  <c r="BX144" i="6"/>
  <c r="BX107" i="6"/>
  <c r="BX145" i="6"/>
  <c r="BX112" i="6"/>
  <c r="BX123" i="6"/>
  <c r="CT153" i="6"/>
  <c r="CI153" i="6"/>
  <c r="GO153" i="6" s="1"/>
  <c r="BX120" i="6"/>
  <c r="BX101" i="6"/>
  <c r="BX122" i="6"/>
  <c r="BX150" i="6"/>
  <c r="BX124" i="6"/>
  <c r="BX139" i="6"/>
  <c r="BX113" i="6"/>
  <c r="BX111" i="6"/>
  <c r="BX154" i="6"/>
  <c r="BB37" i="6"/>
  <c r="AQ37" i="6"/>
  <c r="EW37" i="6" s="1"/>
  <c r="BX135" i="6"/>
  <c r="BX103" i="6"/>
  <c r="BX121" i="6"/>
  <c r="BX109" i="6"/>
  <c r="BX115" i="6"/>
  <c r="BX110" i="6"/>
  <c r="BX131" i="6"/>
  <c r="BX116" i="6"/>
  <c r="BX147" i="6"/>
  <c r="BX137" i="6"/>
  <c r="BM21" i="6"/>
  <c r="FS21" i="6" s="1"/>
  <c r="BX106" i="6"/>
  <c r="BB35" i="6"/>
  <c r="AQ35" i="6"/>
  <c r="BM37" i="6"/>
  <c r="FS37" i="6" s="1"/>
  <c r="BX118" i="6"/>
  <c r="BB45" i="6"/>
  <c r="FH45" i="6" s="1"/>
  <c r="AQ45" i="6"/>
  <c r="EW45" i="6" s="1"/>
  <c r="BX108" i="6"/>
  <c r="BB41" i="6"/>
  <c r="AQ41" i="6"/>
  <c r="EW41" i="6" s="1"/>
  <c r="BX133" i="6"/>
  <c r="CF115" i="8"/>
  <c r="BU115" i="8"/>
  <c r="GM115" i="8" s="1"/>
  <c r="CF66" i="8"/>
  <c r="BU66" i="8"/>
  <c r="GM66" i="8" s="1"/>
  <c r="BJ111" i="8"/>
  <c r="BJ142" i="8"/>
  <c r="BK142" i="8" s="1"/>
  <c r="BL142" i="8" s="1"/>
  <c r="BM142" i="8" s="1"/>
  <c r="BN142" i="8" s="1"/>
  <c r="BO142" i="8" s="1"/>
  <c r="BP142" i="8" s="1"/>
  <c r="BQ142" i="8" s="1"/>
  <c r="BJ146" i="8"/>
  <c r="BK146" i="8" s="1"/>
  <c r="BL146" i="8" s="1"/>
  <c r="BM146" i="8" s="1"/>
  <c r="BN146" i="8" s="1"/>
  <c r="BO146" i="8" s="1"/>
  <c r="BP146" i="8" s="1"/>
  <c r="BQ146" i="8" s="1"/>
  <c r="BR146" i="8" s="1"/>
  <c r="BJ101" i="8"/>
  <c r="BJ129" i="8"/>
  <c r="BK129" i="8" s="1"/>
  <c r="BL129" i="8" s="1"/>
  <c r="CR154" i="8"/>
  <c r="CG154" i="8"/>
  <c r="GY154" i="8" s="1"/>
  <c r="CF83" i="8"/>
  <c r="BU83" i="8"/>
  <c r="GM83" i="8" s="1"/>
  <c r="CF129" i="8"/>
  <c r="BU129" i="8"/>
  <c r="GM129" i="8" s="1"/>
  <c r="BV143" i="8"/>
  <c r="CF119" i="8"/>
  <c r="BU119" i="8"/>
  <c r="GM119" i="8" s="1"/>
  <c r="CF122" i="8"/>
  <c r="BU122" i="8"/>
  <c r="GM122" i="8" s="1"/>
  <c r="CF92" i="8"/>
  <c r="BU92" i="8"/>
  <c r="GM92" i="8" s="1"/>
  <c r="CF98" i="8"/>
  <c r="BU98" i="8"/>
  <c r="GM98" i="8" s="1"/>
  <c r="CF79" i="8"/>
  <c r="BU79" i="8"/>
  <c r="GM79" i="8" s="1"/>
  <c r="CF80" i="8"/>
  <c r="BU80" i="8"/>
  <c r="GM80" i="8" s="1"/>
  <c r="CF89" i="8"/>
  <c r="BU89" i="8"/>
  <c r="GM89" i="8" s="1"/>
  <c r="CF77" i="8"/>
  <c r="BU77" i="8"/>
  <c r="GM77" i="8" s="1"/>
  <c r="CF112" i="8"/>
  <c r="BU112" i="8"/>
  <c r="GM112" i="8" s="1"/>
  <c r="BJ143" i="8"/>
  <c r="BK143" i="8" s="1"/>
  <c r="BL143" i="8" s="1"/>
  <c r="BM143" i="8" s="1"/>
  <c r="BN143" i="8" s="1"/>
  <c r="BO143" i="8" s="1"/>
  <c r="BP143" i="8" s="1"/>
  <c r="BQ143" i="8" s="1"/>
  <c r="BJ127" i="8"/>
  <c r="BK127" i="8" s="1"/>
  <c r="BJ152" i="8"/>
  <c r="BK152" i="8" s="1"/>
  <c r="BL152" i="8" s="1"/>
  <c r="BM152" i="8" s="1"/>
  <c r="BN152" i="8" s="1"/>
  <c r="BO152" i="8" s="1"/>
  <c r="BP152" i="8" s="1"/>
  <c r="BQ152" i="8" s="1"/>
  <c r="BR152" i="8" s="1"/>
  <c r="BS152" i="8" s="1"/>
  <c r="BT152" i="8" s="1"/>
  <c r="BJ108" i="8"/>
  <c r="CF82" i="8"/>
  <c r="BU82" i="8"/>
  <c r="GM82" i="8" s="1"/>
  <c r="CF110" i="8"/>
  <c r="BU110" i="8"/>
  <c r="GM110" i="8" s="1"/>
  <c r="BJ133" i="8"/>
  <c r="BK133" i="8" s="1"/>
  <c r="BL133" i="8" s="1"/>
  <c r="BM133" i="8" s="1"/>
  <c r="BN133" i="8" s="1"/>
  <c r="BV142" i="8"/>
  <c r="CF113" i="8"/>
  <c r="BU113" i="8"/>
  <c r="GM113" i="8" s="1"/>
  <c r="BJ136" i="8"/>
  <c r="BK136" i="8" s="1"/>
  <c r="BL136" i="8" s="1"/>
  <c r="BM136" i="8" s="1"/>
  <c r="BN136" i="8" s="1"/>
  <c r="BO136" i="8" s="1"/>
  <c r="BJ125" i="8"/>
  <c r="BK125" i="8" s="1"/>
  <c r="CG152" i="8"/>
  <c r="GY152" i="8" s="1"/>
  <c r="CR152" i="8"/>
  <c r="BJ105" i="8"/>
  <c r="CF118" i="8"/>
  <c r="BU118" i="8"/>
  <c r="GM118" i="8" s="1"/>
  <c r="CF109" i="8"/>
  <c r="BU109" i="8"/>
  <c r="GM109" i="8" s="1"/>
  <c r="CF126" i="8"/>
  <c r="BU126" i="8"/>
  <c r="GM126" i="8" s="1"/>
  <c r="CF81" i="8"/>
  <c r="BU81" i="8"/>
  <c r="GM81" i="8" s="1"/>
  <c r="BJ115" i="8"/>
  <c r="BJ150" i="8"/>
  <c r="BK150" i="8" s="1"/>
  <c r="BL150" i="8" s="1"/>
  <c r="BM150" i="8" s="1"/>
  <c r="BN150" i="8" s="1"/>
  <c r="BO150" i="8" s="1"/>
  <c r="BP150" i="8" s="1"/>
  <c r="BQ150" i="8" s="1"/>
  <c r="BR150" i="8" s="1"/>
  <c r="BJ140" i="8"/>
  <c r="BK140" i="8" s="1"/>
  <c r="BL140" i="8" s="1"/>
  <c r="BM140" i="8" s="1"/>
  <c r="BN140" i="8" s="1"/>
  <c r="BO140" i="8" s="1"/>
  <c r="BP140" i="8" s="1"/>
  <c r="BJ154" i="8"/>
  <c r="BK154" i="8" s="1"/>
  <c r="BL154" i="8" s="1"/>
  <c r="BM154" i="8" s="1"/>
  <c r="BN154" i="8" s="1"/>
  <c r="BO154" i="8" s="1"/>
  <c r="BP154" i="8" s="1"/>
  <c r="BQ154" i="8" s="1"/>
  <c r="BR154" i="8" s="1"/>
  <c r="BS154" i="8" s="1"/>
  <c r="BT154" i="8" s="1"/>
  <c r="BU154" i="8" s="1"/>
  <c r="BJ110" i="8"/>
  <c r="BV148" i="8"/>
  <c r="CF128" i="8"/>
  <c r="BU128" i="8"/>
  <c r="GM128" i="8" s="1"/>
  <c r="BV150" i="8"/>
  <c r="CF90" i="8"/>
  <c r="BU90" i="8"/>
  <c r="GM90" i="8" s="1"/>
  <c r="CF96" i="8"/>
  <c r="BU96" i="8"/>
  <c r="GM96" i="8" s="1"/>
  <c r="CF103" i="8"/>
  <c r="BU103" i="8"/>
  <c r="GM103" i="8" s="1"/>
  <c r="CF111" i="8"/>
  <c r="BU111" i="8"/>
  <c r="GM111" i="8" s="1"/>
  <c r="BV136" i="8"/>
  <c r="CF67" i="8"/>
  <c r="BU67" i="8"/>
  <c r="GM67" i="8" s="1"/>
  <c r="CF71" i="8"/>
  <c r="BU71" i="8"/>
  <c r="GM71" i="8" s="1"/>
  <c r="BJ122" i="8"/>
  <c r="BK122" i="8" s="1"/>
  <c r="BV140" i="8"/>
  <c r="CR153" i="8"/>
  <c r="CG153" i="8"/>
  <c r="GY153" i="8" s="1"/>
  <c r="CF133" i="8"/>
  <c r="BU133" i="8"/>
  <c r="GM133" i="8" s="1"/>
  <c r="CF116" i="8"/>
  <c r="BU116" i="8"/>
  <c r="GM116" i="8" s="1"/>
  <c r="CF70" i="8"/>
  <c r="BU70" i="8"/>
  <c r="GM70" i="8" s="1"/>
  <c r="BJ107" i="8"/>
  <c r="BV137" i="8"/>
  <c r="CF117" i="8"/>
  <c r="BU117" i="8"/>
  <c r="GM117" i="8" s="1"/>
  <c r="CF97" i="8"/>
  <c r="BU97" i="8"/>
  <c r="GM97" i="8" s="1"/>
  <c r="CF76" i="8"/>
  <c r="BU76" i="8"/>
  <c r="GM76" i="8" s="1"/>
  <c r="CF102" i="8"/>
  <c r="BU102" i="8"/>
  <c r="GM102" i="8" s="1"/>
  <c r="BJ144" i="8"/>
  <c r="BK144" i="8" s="1"/>
  <c r="BL144" i="8" s="1"/>
  <c r="BM144" i="8" s="1"/>
  <c r="BN144" i="8" s="1"/>
  <c r="BO144" i="8" s="1"/>
  <c r="BP144" i="8" s="1"/>
  <c r="BQ144" i="8" s="1"/>
  <c r="BJ106" i="8"/>
  <c r="BJ114" i="8"/>
  <c r="BJ112" i="8"/>
  <c r="BJ100" i="8"/>
  <c r="BJ117" i="8"/>
  <c r="BJ137" i="8"/>
  <c r="BK137" i="8" s="1"/>
  <c r="BL137" i="8" s="1"/>
  <c r="BM137" i="8" s="1"/>
  <c r="BN137" i="8" s="1"/>
  <c r="BO137" i="8" s="1"/>
  <c r="BJ120" i="8"/>
  <c r="BK120" i="8" s="1"/>
  <c r="BJ128" i="8"/>
  <c r="BK128" i="8" s="1"/>
  <c r="BL128" i="8" s="1"/>
  <c r="BJ123" i="8"/>
  <c r="BK123" i="8" s="1"/>
  <c r="CF130" i="8"/>
  <c r="BU130" i="8"/>
  <c r="GM130" i="8" s="1"/>
  <c r="BV141" i="8"/>
  <c r="CF78" i="8"/>
  <c r="BU78" i="8"/>
  <c r="GM78" i="8" s="1"/>
  <c r="CF73" i="8"/>
  <c r="BU73" i="8"/>
  <c r="GM73" i="8" s="1"/>
  <c r="CF94" i="8"/>
  <c r="BU94" i="8"/>
  <c r="GM94" i="8" s="1"/>
  <c r="CF121" i="8"/>
  <c r="BU121" i="8"/>
  <c r="GM121" i="8" s="1"/>
  <c r="CF95" i="8"/>
  <c r="BU95" i="8"/>
  <c r="GM95" i="8" s="1"/>
  <c r="CF101" i="8"/>
  <c r="BU101" i="8"/>
  <c r="GM101" i="8" s="1"/>
  <c r="CF86" i="8"/>
  <c r="BU86" i="8"/>
  <c r="GM86" i="8" s="1"/>
  <c r="CF104" i="8"/>
  <c r="BU104" i="8"/>
  <c r="GM104" i="8" s="1"/>
  <c r="BJ113" i="8"/>
  <c r="BJ109" i="8"/>
  <c r="CF135" i="8"/>
  <c r="BU135" i="8"/>
  <c r="GM135" i="8" s="1"/>
  <c r="CF93" i="8"/>
  <c r="BU93" i="8"/>
  <c r="GM93" i="8" s="1"/>
  <c r="BJ132" i="8"/>
  <c r="BK132" i="8" s="1"/>
  <c r="BL132" i="8" s="1"/>
  <c r="BM132" i="8" s="1"/>
  <c r="BN132" i="8" s="1"/>
  <c r="BJ119" i="8"/>
  <c r="BK119" i="8" s="1"/>
  <c r="BJ153" i="8"/>
  <c r="BK153" i="8" s="1"/>
  <c r="BL153" i="8" s="1"/>
  <c r="BM153" i="8" s="1"/>
  <c r="BN153" i="8" s="1"/>
  <c r="BO153" i="8" s="1"/>
  <c r="BP153" i="8" s="1"/>
  <c r="BQ153" i="8" s="1"/>
  <c r="BR153" i="8" s="1"/>
  <c r="BS153" i="8" s="1"/>
  <c r="BT153" i="8" s="1"/>
  <c r="BU153" i="8" s="1"/>
  <c r="BJ149" i="8"/>
  <c r="BK149" i="8" s="1"/>
  <c r="BL149" i="8" s="1"/>
  <c r="BM149" i="8" s="1"/>
  <c r="BN149" i="8" s="1"/>
  <c r="BO149" i="8" s="1"/>
  <c r="BP149" i="8" s="1"/>
  <c r="BQ149" i="8" s="1"/>
  <c r="BR149" i="8" s="1"/>
  <c r="BJ116" i="8"/>
  <c r="BJ124" i="8"/>
  <c r="BK124" i="8" s="1"/>
  <c r="BJ126" i="8"/>
  <c r="BK126" i="8" s="1"/>
  <c r="BJ148" i="8"/>
  <c r="BK148" i="8" s="1"/>
  <c r="BL148" i="8" s="1"/>
  <c r="BM148" i="8" s="1"/>
  <c r="BN148" i="8" s="1"/>
  <c r="BO148" i="8" s="1"/>
  <c r="BP148" i="8" s="1"/>
  <c r="BQ148" i="8" s="1"/>
  <c r="BR148" i="8" s="1"/>
  <c r="BJ145" i="8"/>
  <c r="BK145" i="8" s="1"/>
  <c r="BL145" i="8" s="1"/>
  <c r="BM145" i="8" s="1"/>
  <c r="BN145" i="8" s="1"/>
  <c r="BO145" i="8" s="1"/>
  <c r="BP145" i="8" s="1"/>
  <c r="BQ145" i="8" s="1"/>
  <c r="CF120" i="8"/>
  <c r="BU120" i="8"/>
  <c r="GM120" i="8" s="1"/>
  <c r="CF134" i="8"/>
  <c r="BU134" i="8"/>
  <c r="GM134" i="8" s="1"/>
  <c r="CF132" i="8"/>
  <c r="BU132" i="8"/>
  <c r="GM132" i="8" s="1"/>
  <c r="BV139" i="8"/>
  <c r="CF127" i="8"/>
  <c r="BU127" i="8"/>
  <c r="GM127" i="8" s="1"/>
  <c r="CF84" i="8"/>
  <c r="BU84" i="8"/>
  <c r="GM84" i="8" s="1"/>
  <c r="CF124" i="8"/>
  <c r="BU124" i="8"/>
  <c r="GM124" i="8" s="1"/>
  <c r="CF99" i="8"/>
  <c r="BU99" i="8"/>
  <c r="GM99" i="8" s="1"/>
  <c r="CF100" i="8"/>
  <c r="BU100" i="8"/>
  <c r="GM100" i="8" s="1"/>
  <c r="CF85" i="8"/>
  <c r="BU85" i="8"/>
  <c r="GM85" i="8" s="1"/>
  <c r="CF74" i="8"/>
  <c r="BU74" i="8"/>
  <c r="GM74" i="8" s="1"/>
  <c r="BJ131" i="8"/>
  <c r="BK131" i="8" s="1"/>
  <c r="BL131" i="8" s="1"/>
  <c r="BM131" i="8" s="1"/>
  <c r="BN131" i="8" s="1"/>
  <c r="BJ147" i="8"/>
  <c r="BK147" i="8" s="1"/>
  <c r="BL147" i="8" s="1"/>
  <c r="BM147" i="8" s="1"/>
  <c r="BN147" i="8" s="1"/>
  <c r="BO147" i="8" s="1"/>
  <c r="BP147" i="8" s="1"/>
  <c r="BQ147" i="8" s="1"/>
  <c r="BR147" i="8" s="1"/>
  <c r="CF125" i="8"/>
  <c r="BU125" i="8"/>
  <c r="GM125" i="8" s="1"/>
  <c r="CF88" i="8"/>
  <c r="BU88" i="8"/>
  <c r="GM88" i="8" s="1"/>
  <c r="BJ138" i="8"/>
  <c r="BK138" i="8" s="1"/>
  <c r="BL138" i="8" s="1"/>
  <c r="BM138" i="8" s="1"/>
  <c r="BN138" i="8" s="1"/>
  <c r="BO138" i="8" s="1"/>
  <c r="BP138" i="8" s="1"/>
  <c r="BJ151" i="8"/>
  <c r="BK151" i="8" s="1"/>
  <c r="BL151" i="8" s="1"/>
  <c r="BM151" i="8" s="1"/>
  <c r="BN151" i="8" s="1"/>
  <c r="BO151" i="8" s="1"/>
  <c r="BP151" i="8" s="1"/>
  <c r="BQ151" i="8" s="1"/>
  <c r="BR151" i="8" s="1"/>
  <c r="BS151" i="8" s="1"/>
  <c r="BT151" i="8" s="1"/>
  <c r="CF123" i="8"/>
  <c r="BU123" i="8"/>
  <c r="GM123" i="8" s="1"/>
  <c r="CF87" i="8"/>
  <c r="BU87" i="8"/>
  <c r="GM87" i="8" s="1"/>
  <c r="CF72" i="8"/>
  <c r="BU72" i="8"/>
  <c r="GM72" i="8" s="1"/>
  <c r="BJ104" i="8"/>
  <c r="BJ102" i="8"/>
  <c r="BJ134" i="8"/>
  <c r="BK134" i="8" s="1"/>
  <c r="BL134" i="8" s="1"/>
  <c r="BM134" i="8" s="1"/>
  <c r="BN134" i="8" s="1"/>
  <c r="BJ103" i="8"/>
  <c r="BJ118" i="8"/>
  <c r="BK118" i="8" s="1"/>
  <c r="CF114" i="8"/>
  <c r="BU114" i="8"/>
  <c r="GM114" i="8" s="1"/>
  <c r="BV138" i="8"/>
  <c r="CF69" i="8"/>
  <c r="BU69" i="8"/>
  <c r="GM69" i="8" s="1"/>
  <c r="BV146" i="8"/>
  <c r="CF105" i="8"/>
  <c r="BU105" i="8"/>
  <c r="GM105" i="8" s="1"/>
  <c r="CF91" i="8"/>
  <c r="BU91" i="8"/>
  <c r="GM91" i="8" s="1"/>
  <c r="CF131" i="8"/>
  <c r="BU131" i="8"/>
  <c r="GM131" i="8" s="1"/>
  <c r="CF107" i="8"/>
  <c r="BU107" i="8"/>
  <c r="GM107" i="8" s="1"/>
  <c r="CF106" i="8"/>
  <c r="BU106" i="8"/>
  <c r="GM106" i="8" s="1"/>
  <c r="CF75" i="8"/>
  <c r="BU75" i="8"/>
  <c r="GM75" i="8" s="1"/>
  <c r="CF68" i="8"/>
  <c r="BU68" i="8"/>
  <c r="GM68" i="8" s="1"/>
  <c r="CF108" i="8"/>
  <c r="BU108" i="8"/>
  <c r="GM108" i="8" s="1"/>
  <c r="BJ121" i="8"/>
  <c r="BK121" i="8" s="1"/>
  <c r="CR151" i="8"/>
  <c r="CG151" i="8"/>
  <c r="GY151" i="8" s="1"/>
  <c r="BJ141" i="8"/>
  <c r="BK141" i="8" s="1"/>
  <c r="BL141" i="8" s="1"/>
  <c r="BM141" i="8" s="1"/>
  <c r="BN141" i="8" s="1"/>
  <c r="BO141" i="8" s="1"/>
  <c r="BP141" i="8" s="1"/>
  <c r="BJ130" i="8"/>
  <c r="BK130" i="8" s="1"/>
  <c r="BL130" i="8" s="1"/>
  <c r="BM130" i="8" s="1"/>
  <c r="BJ135" i="8"/>
  <c r="BK135" i="8" s="1"/>
  <c r="BL135" i="8" s="1"/>
  <c r="BM135" i="8" s="1"/>
  <c r="BN135" i="8" s="1"/>
  <c r="BJ139" i="8"/>
  <c r="BK139" i="8" s="1"/>
  <c r="BL139" i="8" s="1"/>
  <c r="BM139" i="8" s="1"/>
  <c r="BN139" i="8" s="1"/>
  <c r="BO139" i="8" s="1"/>
  <c r="BP139" i="8" s="1"/>
  <c r="BV147" i="8" l="1"/>
  <c r="BV145" i="8"/>
  <c r="BV144" i="8"/>
  <c r="BV149" i="8"/>
  <c r="JD90" i="6"/>
  <c r="H89" i="2" s="1"/>
  <c r="JD64" i="6"/>
  <c r="H63" i="2" s="1"/>
  <c r="JD13" i="6"/>
  <c r="H12" i="2" s="1"/>
  <c r="JD97" i="6"/>
  <c r="JD96" i="6"/>
  <c r="H95" i="2" s="1"/>
  <c r="JD99" i="6"/>
  <c r="JD91" i="6"/>
  <c r="H90" i="2" s="1"/>
  <c r="EA78" i="6"/>
  <c r="EM78" i="6" s="1"/>
  <c r="HU78" i="6"/>
  <c r="EB151" i="6"/>
  <c r="HV151" i="6"/>
  <c r="DQ103" i="6"/>
  <c r="HK103" i="6"/>
  <c r="DF46" i="6"/>
  <c r="DR46" i="6" s="1"/>
  <c r="ED46" i="6" s="1"/>
  <c r="EP46" i="6" s="1"/>
  <c r="GZ46" i="6"/>
  <c r="GZ51" i="6"/>
  <c r="JE51" i="6" s="1"/>
  <c r="I50" i="2" s="1"/>
  <c r="DF51" i="6"/>
  <c r="DR51" i="6" s="1"/>
  <c r="ED51" i="6" s="1"/>
  <c r="EP51" i="6" s="1"/>
  <c r="BN41" i="6"/>
  <c r="FH41" i="6"/>
  <c r="GD106" i="6"/>
  <c r="JD106" i="6" s="1"/>
  <c r="H102" i="2" s="1"/>
  <c r="CJ106" i="6"/>
  <c r="GD109" i="6"/>
  <c r="JD109" i="6" s="1"/>
  <c r="H105" i="2" s="1"/>
  <c r="CJ109" i="6"/>
  <c r="GD113" i="6"/>
  <c r="JD113" i="6" s="1"/>
  <c r="H109" i="2" s="1"/>
  <c r="CJ113" i="6"/>
  <c r="DF153" i="6"/>
  <c r="GZ153" i="6"/>
  <c r="GD127" i="6"/>
  <c r="CJ127" i="6"/>
  <c r="GD128" i="6"/>
  <c r="CJ128" i="6"/>
  <c r="BC34" i="6"/>
  <c r="EW34" i="6"/>
  <c r="JA34" i="6" s="1"/>
  <c r="E33" i="2" s="1"/>
  <c r="GD119" i="6"/>
  <c r="CJ119" i="6"/>
  <c r="EB71" i="6"/>
  <c r="EN71" i="6" s="1"/>
  <c r="HV71" i="6"/>
  <c r="GD18" i="6"/>
  <c r="CJ18" i="6"/>
  <c r="GZ61" i="6"/>
  <c r="DF61" i="6"/>
  <c r="DR61" i="6" s="1"/>
  <c r="ED61" i="6" s="1"/>
  <c r="EP61" i="6" s="1"/>
  <c r="GO20" i="6"/>
  <c r="CU20" i="6"/>
  <c r="DG20" i="6" s="1"/>
  <c r="DS20" i="6" s="1"/>
  <c r="EE20" i="6" s="1"/>
  <c r="CU85" i="6"/>
  <c r="GO85" i="6"/>
  <c r="CU111" i="6"/>
  <c r="GO111" i="6"/>
  <c r="GO83" i="6"/>
  <c r="CU83" i="6"/>
  <c r="GZ88" i="6"/>
  <c r="DF88" i="6"/>
  <c r="GO79" i="6"/>
  <c r="CU79" i="6"/>
  <c r="EA88" i="6"/>
  <c r="EM88" i="6" s="1"/>
  <c r="HU88" i="6"/>
  <c r="GD58" i="6"/>
  <c r="CJ58" i="6"/>
  <c r="GD59" i="6"/>
  <c r="JD59" i="6" s="1"/>
  <c r="H58" i="2" s="1"/>
  <c r="CJ59" i="6"/>
  <c r="DF130" i="6"/>
  <c r="GZ130" i="6"/>
  <c r="GO119" i="6"/>
  <c r="CU119" i="6"/>
  <c r="CU54" i="6"/>
  <c r="GO54" i="6"/>
  <c r="DF95" i="6"/>
  <c r="GZ95" i="6"/>
  <c r="CU91" i="6"/>
  <c r="GO91" i="6"/>
  <c r="GZ67" i="6"/>
  <c r="JE67" i="6" s="1"/>
  <c r="I66" i="2" s="1"/>
  <c r="DF67" i="6"/>
  <c r="DE106" i="6"/>
  <c r="GY106" i="6"/>
  <c r="DF85" i="6"/>
  <c r="GZ85" i="6"/>
  <c r="CU80" i="6"/>
  <c r="GO80" i="6"/>
  <c r="HV132" i="6"/>
  <c r="EB132" i="6"/>
  <c r="EN132" i="6" s="1"/>
  <c r="GD36" i="6"/>
  <c r="CJ36" i="6"/>
  <c r="GO130" i="6"/>
  <c r="CU130" i="6"/>
  <c r="GO47" i="6"/>
  <c r="CU47" i="6"/>
  <c r="DG47" i="6" s="1"/>
  <c r="DS47" i="6" s="1"/>
  <c r="EE47" i="6" s="1"/>
  <c r="CU40" i="6"/>
  <c r="DG40" i="6" s="1"/>
  <c r="DS40" i="6" s="1"/>
  <c r="EE40" i="6" s="1"/>
  <c r="GO40" i="6"/>
  <c r="CU95" i="6"/>
  <c r="GO95" i="6"/>
  <c r="JE95" i="6" s="1"/>
  <c r="I94" i="2" s="1"/>
  <c r="CU46" i="6"/>
  <c r="DG46" i="6" s="1"/>
  <c r="DS46" i="6" s="1"/>
  <c r="EE46" i="6" s="1"/>
  <c r="GO46" i="6"/>
  <c r="GO18" i="6"/>
  <c r="CU18" i="6"/>
  <c r="DG18" i="6" s="1"/>
  <c r="DS18" i="6" s="1"/>
  <c r="EE18" i="6" s="1"/>
  <c r="DF10" i="6"/>
  <c r="DR10" i="6" s="1"/>
  <c r="ED10" i="6" s="1"/>
  <c r="EP10" i="6" s="1"/>
  <c r="GZ10" i="6"/>
  <c r="JE10" i="6" s="1"/>
  <c r="I9" i="2" s="1"/>
  <c r="GO115" i="6"/>
  <c r="CU115" i="6"/>
  <c r="GZ83" i="6"/>
  <c r="DF83" i="6"/>
  <c r="GD33" i="6"/>
  <c r="CJ33" i="6"/>
  <c r="EB77" i="6"/>
  <c r="EN77" i="6" s="1"/>
  <c r="HV77" i="6"/>
  <c r="GD26" i="6"/>
  <c r="CJ26" i="6"/>
  <c r="GD56" i="6"/>
  <c r="JD56" i="6" s="1"/>
  <c r="H55" i="2" s="1"/>
  <c r="CJ56" i="6"/>
  <c r="EA104" i="6"/>
  <c r="EM104" i="6" s="1"/>
  <c r="HU104" i="6"/>
  <c r="CU131" i="6"/>
  <c r="GO131" i="6"/>
  <c r="EB67" i="6"/>
  <c r="EN67" i="6" s="1"/>
  <c r="HV67" i="6"/>
  <c r="GD34" i="6"/>
  <c r="CJ34" i="6"/>
  <c r="EB72" i="6"/>
  <c r="EN72" i="6" s="1"/>
  <c r="HV72" i="6"/>
  <c r="DQ140" i="6"/>
  <c r="HK140" i="6"/>
  <c r="DP97" i="6"/>
  <c r="HJ97" i="6"/>
  <c r="DF26" i="6"/>
  <c r="DR26" i="6" s="1"/>
  <c r="ED26" i="6" s="1"/>
  <c r="EP26" i="6" s="1"/>
  <c r="GZ26" i="6"/>
  <c r="EB114" i="6"/>
  <c r="EN114" i="6" s="1"/>
  <c r="HV114" i="6"/>
  <c r="DF66" i="6"/>
  <c r="GZ66" i="6"/>
  <c r="JE66" i="6" s="1"/>
  <c r="I65" i="2" s="1"/>
  <c r="GO55" i="6"/>
  <c r="CU55" i="6"/>
  <c r="GO97" i="6"/>
  <c r="CU97" i="6"/>
  <c r="DF110" i="6"/>
  <c r="GZ110" i="6"/>
  <c r="GO15" i="6"/>
  <c r="CU15" i="6"/>
  <c r="DG15" i="6" s="1"/>
  <c r="DS15" i="6" s="1"/>
  <c r="EE15" i="6" s="1"/>
  <c r="GD23" i="6"/>
  <c r="CJ23" i="6"/>
  <c r="EB105" i="6"/>
  <c r="EN105" i="6" s="1"/>
  <c r="HV105" i="6"/>
  <c r="DF21" i="6"/>
  <c r="DR21" i="6" s="1"/>
  <c r="ED21" i="6" s="1"/>
  <c r="EP21" i="6" s="1"/>
  <c r="GZ21" i="6"/>
  <c r="DQ91" i="6"/>
  <c r="HK91" i="6"/>
  <c r="EB86" i="6"/>
  <c r="EN86" i="6" s="1"/>
  <c r="HV86" i="6"/>
  <c r="DQ130" i="6"/>
  <c r="HK130" i="6"/>
  <c r="CU34" i="6"/>
  <c r="DG34" i="6" s="1"/>
  <c r="DS34" i="6" s="1"/>
  <c r="EE34" i="6" s="1"/>
  <c r="GO34" i="6"/>
  <c r="DF68" i="6"/>
  <c r="GZ68" i="6"/>
  <c r="JE68" i="6" s="1"/>
  <c r="I67" i="2" s="1"/>
  <c r="GO41" i="6"/>
  <c r="CU41" i="6"/>
  <c r="DG41" i="6" s="1"/>
  <c r="DS41" i="6" s="1"/>
  <c r="EE41" i="6" s="1"/>
  <c r="GO99" i="6"/>
  <c r="JE99" i="6" s="1"/>
  <c r="CU99" i="6"/>
  <c r="GZ86" i="6"/>
  <c r="DF86" i="6"/>
  <c r="GO132" i="6"/>
  <c r="CU132" i="6"/>
  <c r="EB139" i="6"/>
  <c r="EN139" i="6" s="1"/>
  <c r="HV139" i="6"/>
  <c r="DQ88" i="6"/>
  <c r="HK88" i="6"/>
  <c r="DQ85" i="6"/>
  <c r="HK85" i="6"/>
  <c r="DF56" i="6"/>
  <c r="DR56" i="6" s="1"/>
  <c r="ED56" i="6" s="1"/>
  <c r="EP56" i="6" s="1"/>
  <c r="GZ56" i="6"/>
  <c r="EB141" i="6"/>
  <c r="EN141" i="6" s="1"/>
  <c r="HV141" i="6"/>
  <c r="DF34" i="6"/>
  <c r="DR34" i="6" s="1"/>
  <c r="ED34" i="6" s="1"/>
  <c r="EP34" i="6" s="1"/>
  <c r="GZ34" i="6"/>
  <c r="CU123" i="6"/>
  <c r="GO123" i="6"/>
  <c r="CU13" i="6"/>
  <c r="DG13" i="6" s="1"/>
  <c r="DS13" i="6" s="1"/>
  <c r="EE13" i="6" s="1"/>
  <c r="GO13" i="6"/>
  <c r="CU143" i="6"/>
  <c r="GO143" i="6"/>
  <c r="GO22" i="6"/>
  <c r="CU22" i="6"/>
  <c r="DG22" i="6" s="1"/>
  <c r="DS22" i="6" s="1"/>
  <c r="EE22" i="6" s="1"/>
  <c r="DF132" i="6"/>
  <c r="GZ132" i="6"/>
  <c r="DF80" i="6"/>
  <c r="GZ80" i="6"/>
  <c r="GO117" i="6"/>
  <c r="CU117" i="6"/>
  <c r="GO126" i="6"/>
  <c r="CU126" i="6"/>
  <c r="DF40" i="6"/>
  <c r="DR40" i="6" s="1"/>
  <c r="ED40" i="6" s="1"/>
  <c r="EP40" i="6" s="1"/>
  <c r="GZ40" i="6"/>
  <c r="GD32" i="6"/>
  <c r="CJ32" i="6"/>
  <c r="DF38" i="6"/>
  <c r="DR38" i="6" s="1"/>
  <c r="ED38" i="6" s="1"/>
  <c r="EP38" i="6" s="1"/>
  <c r="GZ38" i="6"/>
  <c r="HK120" i="6"/>
  <c r="DQ120" i="6"/>
  <c r="DF22" i="6"/>
  <c r="DR22" i="6" s="1"/>
  <c r="ED22" i="6" s="1"/>
  <c r="EP22" i="6" s="1"/>
  <c r="GZ22" i="6"/>
  <c r="EB89" i="6"/>
  <c r="EN89" i="6" s="1"/>
  <c r="HV89" i="6"/>
  <c r="EA73" i="6"/>
  <c r="EM73" i="6" s="1"/>
  <c r="HU73" i="6"/>
  <c r="GD137" i="6"/>
  <c r="CJ137" i="6"/>
  <c r="GD103" i="6"/>
  <c r="CJ103" i="6"/>
  <c r="GD124" i="6"/>
  <c r="CJ124" i="6"/>
  <c r="GD112" i="6"/>
  <c r="JD112" i="6" s="1"/>
  <c r="H108" i="2" s="1"/>
  <c r="CJ112" i="6"/>
  <c r="BN48" i="6"/>
  <c r="FH48" i="6"/>
  <c r="GD140" i="6"/>
  <c r="CJ140" i="6"/>
  <c r="GD138" i="6"/>
  <c r="CJ138" i="6"/>
  <c r="GD126" i="6"/>
  <c r="CJ126" i="6"/>
  <c r="GD105" i="6"/>
  <c r="JD105" i="6" s="1"/>
  <c r="H101" i="2" s="1"/>
  <c r="CJ105" i="6"/>
  <c r="DQ78" i="6"/>
  <c r="HK78" i="6"/>
  <c r="DF23" i="6"/>
  <c r="DR23" i="6" s="1"/>
  <c r="ED23" i="6" s="1"/>
  <c r="EP23" i="6" s="1"/>
  <c r="GZ23" i="6"/>
  <c r="GO35" i="6"/>
  <c r="CU35" i="6"/>
  <c r="DG35" i="6" s="1"/>
  <c r="DS35" i="6" s="1"/>
  <c r="EE35" i="6" s="1"/>
  <c r="GZ90" i="6"/>
  <c r="DF90" i="6"/>
  <c r="DF8" i="6"/>
  <c r="DR8" i="6" s="1"/>
  <c r="ED8" i="6" s="1"/>
  <c r="EP8" i="6" s="1"/>
  <c r="GZ8" i="6"/>
  <c r="JE8" i="6" s="1"/>
  <c r="I7" i="2" s="1"/>
  <c r="GZ9" i="6"/>
  <c r="JE9" i="6" s="1"/>
  <c r="I8" i="2" s="1"/>
  <c r="DF9" i="6"/>
  <c r="DR9" i="6" s="1"/>
  <c r="ED9" i="6" s="1"/>
  <c r="EP9" i="6" s="1"/>
  <c r="DF91" i="6"/>
  <c r="GZ91" i="6"/>
  <c r="GO39" i="6"/>
  <c r="CU39" i="6"/>
  <c r="DG39" i="6" s="1"/>
  <c r="DS39" i="6" s="1"/>
  <c r="EE39" i="6" s="1"/>
  <c r="CU105" i="6"/>
  <c r="GO105" i="6"/>
  <c r="EB126" i="6"/>
  <c r="EN126" i="6" s="1"/>
  <c r="HV126" i="6"/>
  <c r="EB75" i="6"/>
  <c r="EN75" i="6" s="1"/>
  <c r="HV75" i="6"/>
  <c r="DQ126" i="6"/>
  <c r="HK126" i="6"/>
  <c r="GO124" i="6"/>
  <c r="CU124" i="6"/>
  <c r="DF121" i="6"/>
  <c r="GZ121" i="6"/>
  <c r="CU23" i="6"/>
  <c r="DG23" i="6" s="1"/>
  <c r="DS23" i="6" s="1"/>
  <c r="EE23" i="6" s="1"/>
  <c r="GO23" i="6"/>
  <c r="GO61" i="6"/>
  <c r="CU61" i="6"/>
  <c r="CU42" i="6"/>
  <c r="DG42" i="6" s="1"/>
  <c r="DS42" i="6" s="1"/>
  <c r="EE42" i="6" s="1"/>
  <c r="GO42" i="6"/>
  <c r="GO45" i="6"/>
  <c r="CU45" i="6"/>
  <c r="DG45" i="6" s="1"/>
  <c r="DS45" i="6" s="1"/>
  <c r="EE45" i="6" s="1"/>
  <c r="GO104" i="6"/>
  <c r="CU104" i="6"/>
  <c r="DQ89" i="6"/>
  <c r="HK89" i="6"/>
  <c r="GD24" i="6"/>
  <c r="CJ24" i="6"/>
  <c r="GD45" i="6"/>
  <c r="CJ45" i="6"/>
  <c r="EM154" i="6"/>
  <c r="IG154" i="6"/>
  <c r="EB133" i="6"/>
  <c r="EN133" i="6" s="1"/>
  <c r="HV133" i="6"/>
  <c r="DF89" i="6"/>
  <c r="GZ89" i="6"/>
  <c r="CU121" i="6"/>
  <c r="GO121" i="6"/>
  <c r="GO43" i="6"/>
  <c r="CU43" i="6"/>
  <c r="DG43" i="6" s="1"/>
  <c r="DS43" i="6" s="1"/>
  <c r="EE43" i="6" s="1"/>
  <c r="CU144" i="6"/>
  <c r="GO144" i="6"/>
  <c r="GZ137" i="6"/>
  <c r="DF137" i="6"/>
  <c r="GZ131" i="6"/>
  <c r="DF131" i="6"/>
  <c r="GO87" i="6"/>
  <c r="CU87" i="6"/>
  <c r="DE96" i="6"/>
  <c r="GY96" i="6"/>
  <c r="GZ107" i="6"/>
  <c r="DF107" i="6"/>
  <c r="GO128" i="6"/>
  <c r="CU128" i="6"/>
  <c r="EB117" i="6"/>
  <c r="EN117" i="6" s="1"/>
  <c r="HV117" i="6"/>
  <c r="EB69" i="6"/>
  <c r="EN69" i="6" s="1"/>
  <c r="HV69" i="6"/>
  <c r="DE94" i="6"/>
  <c r="GY94" i="6"/>
  <c r="DF19" i="6"/>
  <c r="DR19" i="6" s="1"/>
  <c r="ED19" i="6" s="1"/>
  <c r="EP19" i="6" s="1"/>
  <c r="GZ19" i="6"/>
  <c r="GZ32" i="6"/>
  <c r="DF32" i="6"/>
  <c r="DR32" i="6" s="1"/>
  <c r="ED32" i="6" s="1"/>
  <c r="EP32" i="6" s="1"/>
  <c r="GD16" i="6"/>
  <c r="JD16" i="6" s="1"/>
  <c r="H15" i="2" s="1"/>
  <c r="CJ16" i="6"/>
  <c r="DP94" i="6"/>
  <c r="HJ94" i="6"/>
  <c r="DQ76" i="6"/>
  <c r="HK76" i="6"/>
  <c r="DP109" i="6"/>
  <c r="HJ109" i="6"/>
  <c r="BY27" i="6"/>
  <c r="FS27" i="6"/>
  <c r="DQ142" i="6"/>
  <c r="HK142" i="6"/>
  <c r="GD40" i="6"/>
  <c r="CJ40" i="6"/>
  <c r="EB85" i="6"/>
  <c r="EN85" i="6" s="1"/>
  <c r="HV85" i="6"/>
  <c r="DQ131" i="6"/>
  <c r="HK131" i="6"/>
  <c r="GZ63" i="6"/>
  <c r="DF63" i="6"/>
  <c r="BY20" i="6"/>
  <c r="FS20" i="6"/>
  <c r="DF30" i="6"/>
  <c r="DR30" i="6" s="1"/>
  <c r="ED30" i="6" s="1"/>
  <c r="EP30" i="6" s="1"/>
  <c r="GZ30" i="6"/>
  <c r="CU112" i="6"/>
  <c r="GO112" i="6"/>
  <c r="CU103" i="6"/>
  <c r="GO103" i="6"/>
  <c r="GO49" i="6"/>
  <c r="CU49" i="6"/>
  <c r="DG49" i="6" s="1"/>
  <c r="DS49" i="6" s="1"/>
  <c r="EE49" i="6" s="1"/>
  <c r="GO140" i="6"/>
  <c r="CU140" i="6"/>
  <c r="DF99" i="6"/>
  <c r="GZ99" i="6"/>
  <c r="GO16" i="6"/>
  <c r="CU16" i="6"/>
  <c r="DG16" i="6" s="1"/>
  <c r="DS16" i="6" s="1"/>
  <c r="EE16" i="6" s="1"/>
  <c r="GZ7" i="6"/>
  <c r="JE7" i="6" s="1"/>
  <c r="I6" i="2" s="1"/>
  <c r="DF7" i="6"/>
  <c r="DR7" i="6" s="1"/>
  <c r="ED7" i="6" s="1"/>
  <c r="EP7" i="6" s="1"/>
  <c r="EB108" i="6"/>
  <c r="EN108" i="6" s="1"/>
  <c r="HV108" i="6"/>
  <c r="DQ66" i="6"/>
  <c r="HK66" i="6"/>
  <c r="BY38" i="6"/>
  <c r="FS38" i="6"/>
  <c r="GD54" i="6"/>
  <c r="CJ54" i="6"/>
  <c r="DQ145" i="6"/>
  <c r="HK145" i="6"/>
  <c r="EB119" i="6"/>
  <c r="EN119" i="6" s="1"/>
  <c r="HV119" i="6"/>
  <c r="GD57" i="6"/>
  <c r="JD57" i="6" s="1"/>
  <c r="H56" i="2" s="1"/>
  <c r="CJ57" i="6"/>
  <c r="DF123" i="6"/>
  <c r="GZ123" i="6"/>
  <c r="GZ92" i="6"/>
  <c r="DF92" i="6"/>
  <c r="GZ122" i="6"/>
  <c r="DF122" i="6"/>
  <c r="CU53" i="6"/>
  <c r="GO53" i="6"/>
  <c r="GO65" i="6"/>
  <c r="CU65" i="6"/>
  <c r="GZ69" i="6"/>
  <c r="JE69" i="6" s="1"/>
  <c r="I68" i="2" s="1"/>
  <c r="DF69" i="6"/>
  <c r="GZ126" i="6"/>
  <c r="DF126" i="6"/>
  <c r="DQ115" i="6"/>
  <c r="HK115" i="6"/>
  <c r="DP101" i="6"/>
  <c r="HJ101" i="6"/>
  <c r="DQ92" i="6"/>
  <c r="HK92" i="6"/>
  <c r="GZ65" i="6"/>
  <c r="DF65" i="6"/>
  <c r="DF36" i="6"/>
  <c r="DR36" i="6" s="1"/>
  <c r="ED36" i="6" s="1"/>
  <c r="EP36" i="6" s="1"/>
  <c r="GZ36" i="6"/>
  <c r="CU133" i="6"/>
  <c r="GO133" i="6"/>
  <c r="GO138" i="6"/>
  <c r="CU138" i="6"/>
  <c r="DF104" i="6"/>
  <c r="GZ104" i="6"/>
  <c r="CU113" i="6"/>
  <c r="GO113" i="6"/>
  <c r="GZ94" i="6"/>
  <c r="DF94" i="6"/>
  <c r="GO21" i="6"/>
  <c r="CU21" i="6"/>
  <c r="DG21" i="6" s="1"/>
  <c r="DS21" i="6" s="1"/>
  <c r="EE21" i="6" s="1"/>
  <c r="GO127" i="6"/>
  <c r="CU127" i="6"/>
  <c r="DF60" i="6"/>
  <c r="DR60" i="6" s="1"/>
  <c r="ED60" i="6" s="1"/>
  <c r="EP60" i="6" s="1"/>
  <c r="GZ60" i="6"/>
  <c r="DF62" i="6"/>
  <c r="DR62" i="6" s="1"/>
  <c r="ED62" i="6" s="1"/>
  <c r="EP62" i="6" s="1"/>
  <c r="GZ62" i="6"/>
  <c r="DQ143" i="6"/>
  <c r="HK143" i="6"/>
  <c r="JD95" i="6"/>
  <c r="H94" i="2" s="1"/>
  <c r="GO89" i="6"/>
  <c r="CU89" i="6"/>
  <c r="GO102" i="6"/>
  <c r="CU102" i="6"/>
  <c r="GZ150" i="6"/>
  <c r="DF150" i="6"/>
  <c r="GD44" i="6"/>
  <c r="CJ44" i="6"/>
  <c r="EB83" i="6"/>
  <c r="EN83" i="6" s="1"/>
  <c r="HV83" i="6"/>
  <c r="DF111" i="6"/>
  <c r="GZ111" i="6"/>
  <c r="GD147" i="6"/>
  <c r="CJ147" i="6"/>
  <c r="GD135" i="6"/>
  <c r="CJ135" i="6"/>
  <c r="CJ150" i="6"/>
  <c r="GD150" i="6"/>
  <c r="GD145" i="6"/>
  <c r="CJ145" i="6"/>
  <c r="GD146" i="6"/>
  <c r="CJ146" i="6"/>
  <c r="BN39" i="6"/>
  <c r="FH39" i="6"/>
  <c r="EN144" i="6"/>
  <c r="IH144" i="6"/>
  <c r="DP104" i="6"/>
  <c r="HJ104" i="6"/>
  <c r="HV140" i="6"/>
  <c r="EB140" i="6"/>
  <c r="EN140" i="6" s="1"/>
  <c r="EB70" i="6"/>
  <c r="EN70" i="6" s="1"/>
  <c r="HV70" i="6"/>
  <c r="DQ134" i="6"/>
  <c r="HK134" i="6"/>
  <c r="EM151" i="6"/>
  <c r="IG151" i="6"/>
  <c r="EB88" i="6"/>
  <c r="EN88" i="6" s="1"/>
  <c r="HV88" i="6"/>
  <c r="BY41" i="6"/>
  <c r="FS41" i="6"/>
  <c r="DQ90" i="6"/>
  <c r="HK90" i="6"/>
  <c r="DQ122" i="6"/>
  <c r="HK122" i="6"/>
  <c r="DF20" i="6"/>
  <c r="DR20" i="6" s="1"/>
  <c r="ED20" i="6" s="1"/>
  <c r="EP20" i="6" s="1"/>
  <c r="GZ20" i="6"/>
  <c r="EB93" i="6"/>
  <c r="EN93" i="6" s="1"/>
  <c r="HV93" i="6"/>
  <c r="EB128" i="6"/>
  <c r="EN128" i="6" s="1"/>
  <c r="HV128" i="6"/>
  <c r="DQ119" i="6"/>
  <c r="HK119" i="6"/>
  <c r="DF144" i="6"/>
  <c r="GZ144" i="6"/>
  <c r="EB136" i="6"/>
  <c r="EN136" i="6" s="1"/>
  <c r="HV136" i="6"/>
  <c r="HK68" i="6"/>
  <c r="DQ68" i="6"/>
  <c r="EC148" i="6"/>
  <c r="HW148" i="6"/>
  <c r="BY26" i="6"/>
  <c r="FS26" i="6"/>
  <c r="JC26" i="6" s="1"/>
  <c r="G25" i="2" s="1"/>
  <c r="DQ67" i="6"/>
  <c r="HK67" i="6"/>
  <c r="HK136" i="6"/>
  <c r="DQ136" i="6"/>
  <c r="DF28" i="6"/>
  <c r="DR28" i="6" s="1"/>
  <c r="ED28" i="6" s="1"/>
  <c r="EP28" i="6" s="1"/>
  <c r="GZ28" i="6"/>
  <c r="CU36" i="6"/>
  <c r="DG36" i="6" s="1"/>
  <c r="DS36" i="6" s="1"/>
  <c r="EE36" i="6" s="1"/>
  <c r="GO36" i="6"/>
  <c r="JD87" i="6"/>
  <c r="H86" i="2" s="1"/>
  <c r="DF149" i="6"/>
  <c r="GZ149" i="6"/>
  <c r="EB116" i="6"/>
  <c r="EN116" i="6" s="1"/>
  <c r="HV116" i="6"/>
  <c r="GZ53" i="6"/>
  <c r="DF53" i="6"/>
  <c r="DR53" i="6" s="1"/>
  <c r="ED53" i="6" s="1"/>
  <c r="EP53" i="6" s="1"/>
  <c r="DQ63" i="6"/>
  <c r="EC63" i="6" s="1"/>
  <c r="EO63" i="6" s="1"/>
  <c r="HK63" i="6"/>
  <c r="DF54" i="6"/>
  <c r="DR54" i="6" s="1"/>
  <c r="ED54" i="6" s="1"/>
  <c r="EP54" i="6" s="1"/>
  <c r="GZ54" i="6"/>
  <c r="EB100" i="6"/>
  <c r="EN100" i="6" s="1"/>
  <c r="HV100" i="6"/>
  <c r="DF14" i="6"/>
  <c r="DR14" i="6" s="1"/>
  <c r="ED14" i="6" s="1"/>
  <c r="EP14" i="6" s="1"/>
  <c r="GZ14" i="6"/>
  <c r="DF112" i="6"/>
  <c r="GZ112" i="6"/>
  <c r="GZ103" i="6"/>
  <c r="DF103" i="6"/>
  <c r="DF70" i="6"/>
  <c r="GZ70" i="6"/>
  <c r="JE70" i="6" s="1"/>
  <c r="I69" i="2" s="1"/>
  <c r="CU147" i="6"/>
  <c r="GO147" i="6"/>
  <c r="GO11" i="6"/>
  <c r="CU11" i="6"/>
  <c r="DG11" i="6" s="1"/>
  <c r="DS11" i="6" s="1"/>
  <c r="EE11" i="6" s="1"/>
  <c r="DF142" i="6"/>
  <c r="GZ142" i="6"/>
  <c r="DQ73" i="6"/>
  <c r="HK73" i="6"/>
  <c r="HV107" i="6"/>
  <c r="EB107" i="6"/>
  <c r="EN107" i="6" s="1"/>
  <c r="EB124" i="6"/>
  <c r="EN124" i="6" s="1"/>
  <c r="HV124" i="6"/>
  <c r="JD103" i="6"/>
  <c r="H99" i="2" s="1"/>
  <c r="GO94" i="6"/>
  <c r="JE94" i="6" s="1"/>
  <c r="I93" i="2" s="1"/>
  <c r="CU94" i="6"/>
  <c r="GZ105" i="6"/>
  <c r="DF105" i="6"/>
  <c r="GD14" i="6"/>
  <c r="CJ14" i="6"/>
  <c r="EA94" i="6"/>
  <c r="EM94" i="6" s="1"/>
  <c r="HU94" i="6"/>
  <c r="DF31" i="6"/>
  <c r="DR31" i="6" s="1"/>
  <c r="ED31" i="6" s="1"/>
  <c r="EP31" i="6" s="1"/>
  <c r="GZ31" i="6"/>
  <c r="DQ97" i="6"/>
  <c r="HK97" i="6"/>
  <c r="CU145" i="6"/>
  <c r="GO145" i="6"/>
  <c r="JD53" i="6"/>
  <c r="H52" i="2" s="1"/>
  <c r="HV129" i="6"/>
  <c r="EB129" i="6"/>
  <c r="EN129" i="6" s="1"/>
  <c r="DQ82" i="6"/>
  <c r="HK82" i="6"/>
  <c r="EB152" i="6"/>
  <c r="HV152" i="6"/>
  <c r="BY25" i="6"/>
  <c r="FS25" i="6"/>
  <c r="JC25" i="6" s="1"/>
  <c r="G24" i="2" s="1"/>
  <c r="DQ127" i="6"/>
  <c r="HK127" i="6"/>
  <c r="DQ128" i="6"/>
  <c r="HK128" i="6"/>
  <c r="BY29" i="6"/>
  <c r="FS29" i="6"/>
  <c r="BY43" i="6"/>
  <c r="FS43" i="6"/>
  <c r="EM153" i="6"/>
  <c r="IG153" i="6"/>
  <c r="GZ79" i="6"/>
  <c r="DF79" i="6"/>
  <c r="GD139" i="6"/>
  <c r="CJ139" i="6"/>
  <c r="DF154" i="6"/>
  <c r="GZ154" i="6"/>
  <c r="GD104" i="6"/>
  <c r="JD104" i="6" s="1"/>
  <c r="H100" i="2" s="1"/>
  <c r="CJ104" i="6"/>
  <c r="GD62" i="6"/>
  <c r="CJ62" i="6"/>
  <c r="GO148" i="6"/>
  <c r="CU148" i="6"/>
  <c r="GD43" i="6"/>
  <c r="CJ43" i="6"/>
  <c r="DQ104" i="6"/>
  <c r="HK104" i="6"/>
  <c r="DP66" i="6"/>
  <c r="HJ66" i="6"/>
  <c r="CU137" i="6"/>
  <c r="GO137" i="6"/>
  <c r="GO57" i="6"/>
  <c r="CU57" i="6"/>
  <c r="CU93" i="6"/>
  <c r="GO93" i="6"/>
  <c r="EA97" i="6"/>
  <c r="EM97" i="6" s="1"/>
  <c r="HU97" i="6"/>
  <c r="DF25" i="6"/>
  <c r="DR25" i="6" s="1"/>
  <c r="ED25" i="6" s="1"/>
  <c r="EP25" i="6" s="1"/>
  <c r="GZ25" i="6"/>
  <c r="GD61" i="6"/>
  <c r="CJ61" i="6"/>
  <c r="DF129" i="6"/>
  <c r="GZ129" i="6"/>
  <c r="EB68" i="6"/>
  <c r="EN68" i="6" s="1"/>
  <c r="HV68" i="6"/>
  <c r="DF44" i="6"/>
  <c r="DR44" i="6" s="1"/>
  <c r="ED44" i="6" s="1"/>
  <c r="EP44" i="6" s="1"/>
  <c r="GZ44" i="6"/>
  <c r="GD118" i="6"/>
  <c r="CJ118" i="6"/>
  <c r="GD116" i="6"/>
  <c r="CJ116" i="6"/>
  <c r="GD122" i="6"/>
  <c r="CJ122" i="6"/>
  <c r="GD107" i="6"/>
  <c r="CJ107" i="6"/>
  <c r="GD142" i="6"/>
  <c r="CJ142" i="6"/>
  <c r="BN47" i="6"/>
  <c r="FH47" i="6"/>
  <c r="GD134" i="6"/>
  <c r="CJ134" i="6"/>
  <c r="GD136" i="6"/>
  <c r="CJ136" i="6"/>
  <c r="BC36" i="6"/>
  <c r="EW36" i="6"/>
  <c r="JA36" i="6" s="1"/>
  <c r="E35" i="2" s="1"/>
  <c r="BN40" i="6"/>
  <c r="FH40" i="6"/>
  <c r="DQ71" i="6"/>
  <c r="HK71" i="6"/>
  <c r="GD47" i="6"/>
  <c r="CJ47" i="6"/>
  <c r="EN143" i="6"/>
  <c r="IH143" i="6"/>
  <c r="GD60" i="6"/>
  <c r="JD60" i="6" s="1"/>
  <c r="H59" i="2" s="1"/>
  <c r="CJ60" i="6"/>
  <c r="EA115" i="6"/>
  <c r="EM115" i="6" s="1"/>
  <c r="HU115" i="6"/>
  <c r="DF16" i="6"/>
  <c r="DR16" i="6" s="1"/>
  <c r="ED16" i="6" s="1"/>
  <c r="EP16" i="6" s="1"/>
  <c r="GZ16" i="6"/>
  <c r="GZ124" i="6"/>
  <c r="DF124" i="6"/>
  <c r="DF119" i="6"/>
  <c r="GZ119" i="6"/>
  <c r="CU101" i="6"/>
  <c r="GO101" i="6"/>
  <c r="GO63" i="6"/>
  <c r="CU63" i="6"/>
  <c r="DF148" i="6"/>
  <c r="GZ148" i="6"/>
  <c r="CU109" i="6"/>
  <c r="GO109" i="6"/>
  <c r="CU28" i="6"/>
  <c r="DG28" i="6" s="1"/>
  <c r="DS28" i="6" s="1"/>
  <c r="EE28" i="6" s="1"/>
  <c r="GO28" i="6"/>
  <c r="DF84" i="6"/>
  <c r="GZ84" i="6"/>
  <c r="CU90" i="6"/>
  <c r="GO90" i="6"/>
  <c r="DF139" i="6"/>
  <c r="GZ139" i="6"/>
  <c r="GO136" i="6"/>
  <c r="CU136" i="6"/>
  <c r="DF50" i="6"/>
  <c r="DR50" i="6" s="1"/>
  <c r="ED50" i="6" s="1"/>
  <c r="EP50" i="6" s="1"/>
  <c r="GZ50" i="6"/>
  <c r="JE50" i="6" s="1"/>
  <c r="I49" i="2" s="1"/>
  <c r="GZ37" i="6"/>
  <c r="DF37" i="6"/>
  <c r="DR37" i="6" s="1"/>
  <c r="ED37" i="6" s="1"/>
  <c r="EP37" i="6" s="1"/>
  <c r="DQ80" i="6"/>
  <c r="HK80" i="6"/>
  <c r="HK64" i="6"/>
  <c r="DQ64" i="6"/>
  <c r="EC64" i="6" s="1"/>
  <c r="EO64" i="6" s="1"/>
  <c r="CU84" i="6"/>
  <c r="GO84" i="6"/>
  <c r="DF82" i="6"/>
  <c r="GZ82" i="6"/>
  <c r="CU30" i="6"/>
  <c r="DG30" i="6" s="1"/>
  <c r="DS30" i="6" s="1"/>
  <c r="EE30" i="6" s="1"/>
  <c r="GO30" i="6"/>
  <c r="DF102" i="6"/>
  <c r="GZ102" i="6"/>
  <c r="GZ75" i="6"/>
  <c r="JE75" i="6" s="1"/>
  <c r="I74" i="2" s="1"/>
  <c r="DF75" i="6"/>
  <c r="CU31" i="6"/>
  <c r="DG31" i="6" s="1"/>
  <c r="DS31" i="6" s="1"/>
  <c r="EE31" i="6" s="1"/>
  <c r="GO31" i="6"/>
  <c r="GZ45" i="6"/>
  <c r="DF45" i="6"/>
  <c r="DR45" i="6" s="1"/>
  <c r="ED45" i="6" s="1"/>
  <c r="EP45" i="6" s="1"/>
  <c r="GZ120" i="6"/>
  <c r="DF120" i="6"/>
  <c r="GO98" i="6"/>
  <c r="CU98" i="6"/>
  <c r="BY23" i="6"/>
  <c r="FS23" i="6"/>
  <c r="JC23" i="6" s="1"/>
  <c r="G22" i="2" s="1"/>
  <c r="DQ81" i="6"/>
  <c r="HK81" i="6"/>
  <c r="DF48" i="6"/>
  <c r="DR48" i="6" s="1"/>
  <c r="ED48" i="6" s="1"/>
  <c r="EP48" i="6" s="1"/>
  <c r="GZ48" i="6"/>
  <c r="GD25" i="6"/>
  <c r="CJ25" i="6"/>
  <c r="GZ152" i="6"/>
  <c r="JE152" i="6" s="1"/>
  <c r="I148" i="2" s="1"/>
  <c r="DF152" i="6"/>
  <c r="JD11" i="6"/>
  <c r="H10" i="2" s="1"/>
  <c r="GD17" i="6"/>
  <c r="CJ17" i="6"/>
  <c r="BN31" i="6"/>
  <c r="FH31" i="6"/>
  <c r="JB31" i="6" s="1"/>
  <c r="F30" i="2" s="1"/>
  <c r="EA87" i="6"/>
  <c r="EM87" i="6" s="1"/>
  <c r="HU87" i="6"/>
  <c r="GD19" i="6"/>
  <c r="CJ19" i="6"/>
  <c r="HU75" i="6"/>
  <c r="EA75" i="6"/>
  <c r="EM75" i="6" s="1"/>
  <c r="DQ95" i="6"/>
  <c r="HK95" i="6"/>
  <c r="DQ144" i="6"/>
  <c r="HK144" i="6"/>
  <c r="GZ55" i="6"/>
  <c r="DF55" i="6"/>
  <c r="DR55" i="6" s="1"/>
  <c r="ED55" i="6" s="1"/>
  <c r="EP55" i="6" s="1"/>
  <c r="HK114" i="6"/>
  <c r="DQ114" i="6"/>
  <c r="HK100" i="6"/>
  <c r="DQ100" i="6"/>
  <c r="GO81" i="6"/>
  <c r="CU81" i="6"/>
  <c r="DF145" i="6"/>
  <c r="GZ145" i="6"/>
  <c r="DF74" i="6"/>
  <c r="GZ74" i="6"/>
  <c r="JE74" i="6" s="1"/>
  <c r="I73" i="2" s="1"/>
  <c r="DF76" i="6"/>
  <c r="GZ76" i="6"/>
  <c r="JE76" i="6" s="1"/>
  <c r="I75" i="2" s="1"/>
  <c r="CU32" i="6"/>
  <c r="DG32" i="6" s="1"/>
  <c r="DS32" i="6" s="1"/>
  <c r="EE32" i="6" s="1"/>
  <c r="GO32" i="6"/>
  <c r="CU44" i="6"/>
  <c r="DG44" i="6" s="1"/>
  <c r="DS44" i="6" s="1"/>
  <c r="EE44" i="6" s="1"/>
  <c r="GO44" i="6"/>
  <c r="CU100" i="6"/>
  <c r="GO100" i="6"/>
  <c r="CU142" i="6"/>
  <c r="GO142" i="6"/>
  <c r="EA99" i="6"/>
  <c r="EM99" i="6" s="1"/>
  <c r="HU99" i="6"/>
  <c r="JD94" i="6"/>
  <c r="H93" i="2" s="1"/>
  <c r="DQ118" i="6"/>
  <c r="HK118" i="6"/>
  <c r="DF33" i="6"/>
  <c r="DR33" i="6" s="1"/>
  <c r="ED33" i="6" s="1"/>
  <c r="EP33" i="6" s="1"/>
  <c r="GZ33" i="6"/>
  <c r="GD42" i="6"/>
  <c r="CJ42" i="6"/>
  <c r="EC146" i="6"/>
  <c r="HW146" i="6"/>
  <c r="DQ105" i="6"/>
  <c r="HK105" i="6"/>
  <c r="DF138" i="6"/>
  <c r="GZ138" i="6"/>
  <c r="DF118" i="6"/>
  <c r="GZ118" i="6"/>
  <c r="DF143" i="6"/>
  <c r="GZ143" i="6"/>
  <c r="CU125" i="6"/>
  <c r="GO125" i="6"/>
  <c r="DF114" i="6"/>
  <c r="GZ114" i="6"/>
  <c r="GZ117" i="6"/>
  <c r="DF117" i="6"/>
  <c r="DF127" i="6"/>
  <c r="GZ127" i="6"/>
  <c r="GZ43" i="6"/>
  <c r="DF43" i="6"/>
  <c r="DR43" i="6" s="1"/>
  <c r="ED43" i="6" s="1"/>
  <c r="EP43" i="6" s="1"/>
  <c r="EB127" i="6"/>
  <c r="EN127" i="6" s="1"/>
  <c r="HV127" i="6"/>
  <c r="HU106" i="6"/>
  <c r="EA106" i="6"/>
  <c r="EM106" i="6" s="1"/>
  <c r="HK132" i="6"/>
  <c r="DQ132" i="6"/>
  <c r="DQ124" i="6"/>
  <c r="HK124" i="6"/>
  <c r="DF93" i="6"/>
  <c r="GZ93" i="6"/>
  <c r="CU92" i="6"/>
  <c r="GO92" i="6"/>
  <c r="JE92" i="6" s="1"/>
  <c r="I91" i="2" s="1"/>
  <c r="GZ128" i="6"/>
  <c r="DF128" i="6"/>
  <c r="CU33" i="6"/>
  <c r="DG33" i="6" s="1"/>
  <c r="DS33" i="6" s="1"/>
  <c r="EE33" i="6" s="1"/>
  <c r="GO33" i="6"/>
  <c r="CU12" i="6"/>
  <c r="DG12" i="6" s="1"/>
  <c r="DS12" i="6" s="1"/>
  <c r="EE12" i="6" s="1"/>
  <c r="GO12" i="6"/>
  <c r="EB137" i="6"/>
  <c r="EN137" i="6" s="1"/>
  <c r="HV137" i="6"/>
  <c r="EA66" i="6"/>
  <c r="EM66" i="6" s="1"/>
  <c r="HU66" i="6"/>
  <c r="HK112" i="6"/>
  <c r="DQ112" i="6"/>
  <c r="EB134" i="6"/>
  <c r="EN134" i="6" s="1"/>
  <c r="HV134" i="6"/>
  <c r="DQ84" i="6"/>
  <c r="HK84" i="6"/>
  <c r="DP106" i="6"/>
  <c r="HJ106" i="6"/>
  <c r="GZ81" i="6"/>
  <c r="DF81" i="6"/>
  <c r="GD35" i="6"/>
  <c r="CJ35" i="6"/>
  <c r="GD49" i="6"/>
  <c r="CJ49" i="6"/>
  <c r="GZ41" i="6"/>
  <c r="DF41" i="6"/>
  <c r="DR41" i="6" s="1"/>
  <c r="ED41" i="6" s="1"/>
  <c r="EP41" i="6" s="1"/>
  <c r="HV138" i="6"/>
  <c r="EB138" i="6"/>
  <c r="EN138" i="6" s="1"/>
  <c r="BY33" i="6"/>
  <c r="FS33" i="6"/>
  <c r="GD131" i="6"/>
  <c r="CJ131" i="6"/>
  <c r="BN37" i="6"/>
  <c r="FH37" i="6"/>
  <c r="GD101" i="6"/>
  <c r="JD101" i="6" s="1"/>
  <c r="H97" i="2" s="1"/>
  <c r="CJ101" i="6"/>
  <c r="GD144" i="6"/>
  <c r="CJ144" i="6"/>
  <c r="GD149" i="6"/>
  <c r="CJ149" i="6"/>
  <c r="GD148" i="6"/>
  <c r="CJ148" i="6"/>
  <c r="GD117" i="6"/>
  <c r="JD117" i="6" s="1"/>
  <c r="H113" i="2" s="1"/>
  <c r="CJ117" i="6"/>
  <c r="BY62" i="6"/>
  <c r="FS62" i="6"/>
  <c r="DQ141" i="6"/>
  <c r="HK141" i="6"/>
  <c r="GD30" i="6"/>
  <c r="CJ30" i="6"/>
  <c r="DQ152" i="6"/>
  <c r="HK152" i="6"/>
  <c r="EA92" i="6"/>
  <c r="EM92" i="6" s="1"/>
  <c r="HU92" i="6"/>
  <c r="EC147" i="6"/>
  <c r="HW147" i="6"/>
  <c r="GO146" i="6"/>
  <c r="CU146" i="6"/>
  <c r="BY44" i="6"/>
  <c r="FS44" i="6"/>
  <c r="DF18" i="6"/>
  <c r="DR18" i="6" s="1"/>
  <c r="ED18" i="6" s="1"/>
  <c r="EP18" i="6" s="1"/>
  <c r="GZ18" i="6"/>
  <c r="DF13" i="6"/>
  <c r="DR13" i="6" s="1"/>
  <c r="ED13" i="6" s="1"/>
  <c r="EP13" i="6" s="1"/>
  <c r="GZ13" i="6"/>
  <c r="GD38" i="6"/>
  <c r="CJ38" i="6"/>
  <c r="HK109" i="6"/>
  <c r="DQ109" i="6"/>
  <c r="DQ65" i="6"/>
  <c r="EC65" i="6" s="1"/>
  <c r="EO65" i="6" s="1"/>
  <c r="HK65" i="6"/>
  <c r="BY30" i="6"/>
  <c r="FS30" i="6"/>
  <c r="BY32" i="6"/>
  <c r="FS32" i="6"/>
  <c r="BY22" i="6"/>
  <c r="FS22" i="6"/>
  <c r="EB74" i="6"/>
  <c r="EN74" i="6" s="1"/>
  <c r="HV74" i="6"/>
  <c r="DQ108" i="6"/>
  <c r="HK108" i="6"/>
  <c r="DQ111" i="6"/>
  <c r="HK111" i="6"/>
  <c r="DQ77" i="6"/>
  <c r="HK77" i="6"/>
  <c r="DF12" i="6"/>
  <c r="DR12" i="6" s="1"/>
  <c r="ED12" i="6" s="1"/>
  <c r="EP12" i="6" s="1"/>
  <c r="GZ12" i="6"/>
  <c r="JD84" i="6"/>
  <c r="H83" i="2" s="1"/>
  <c r="BN30" i="6"/>
  <c r="FH30" i="6"/>
  <c r="JB30" i="6" s="1"/>
  <c r="F29" i="2" s="1"/>
  <c r="DF147" i="6"/>
  <c r="GZ147" i="6"/>
  <c r="EB110" i="6"/>
  <c r="EN110" i="6" s="1"/>
  <c r="HV110" i="6"/>
  <c r="DQ79" i="6"/>
  <c r="HK79" i="6"/>
  <c r="GZ49" i="6"/>
  <c r="DF49" i="6"/>
  <c r="DR49" i="6" s="1"/>
  <c r="ED49" i="6" s="1"/>
  <c r="EP49" i="6" s="1"/>
  <c r="JC27" i="6"/>
  <c r="G26" i="2" s="1"/>
  <c r="EB79" i="6"/>
  <c r="EN79" i="6" s="1"/>
  <c r="HV79" i="6"/>
  <c r="EB103" i="6"/>
  <c r="EN103" i="6" s="1"/>
  <c r="HV103" i="6"/>
  <c r="JC29" i="6"/>
  <c r="G28" i="2" s="1"/>
  <c r="GZ47" i="6"/>
  <c r="DF47" i="6"/>
  <c r="DR47" i="6" s="1"/>
  <c r="ED47" i="6" s="1"/>
  <c r="EP47" i="6" s="1"/>
  <c r="DP80" i="6"/>
  <c r="HJ80" i="6"/>
  <c r="CU62" i="6"/>
  <c r="GO62" i="6"/>
  <c r="CU82" i="6"/>
  <c r="GO82" i="6"/>
  <c r="JE82" i="6" s="1"/>
  <c r="I81" i="2" s="1"/>
  <c r="DF134" i="6"/>
  <c r="GZ134" i="6"/>
  <c r="GO116" i="6"/>
  <c r="CU116" i="6"/>
  <c r="DF100" i="6"/>
  <c r="GZ100" i="6"/>
  <c r="CU149" i="6"/>
  <c r="GO149" i="6"/>
  <c r="EA109" i="6"/>
  <c r="EM109" i="6" s="1"/>
  <c r="HU109" i="6"/>
  <c r="GZ77" i="6"/>
  <c r="JE77" i="6" s="1"/>
  <c r="I76" i="2" s="1"/>
  <c r="DF77" i="6"/>
  <c r="GZ109" i="6"/>
  <c r="DF109" i="6"/>
  <c r="EN142" i="6"/>
  <c r="IH142" i="6"/>
  <c r="EB130" i="6"/>
  <c r="EN130" i="6" s="1"/>
  <c r="HV130" i="6"/>
  <c r="EB82" i="6"/>
  <c r="EN82" i="6" s="1"/>
  <c r="HV82" i="6"/>
  <c r="JD81" i="6"/>
  <c r="H80" i="2" s="1"/>
  <c r="CU29" i="6"/>
  <c r="DG29" i="6" s="1"/>
  <c r="DS29" i="6" s="1"/>
  <c r="EE29" i="6" s="1"/>
  <c r="GO29" i="6"/>
  <c r="CU27" i="6"/>
  <c r="DG27" i="6" s="1"/>
  <c r="DS27" i="6" s="1"/>
  <c r="EE27" i="6" s="1"/>
  <c r="GO27" i="6"/>
  <c r="DP99" i="6"/>
  <c r="HJ99" i="6"/>
  <c r="BY18" i="6"/>
  <c r="FS18" i="6"/>
  <c r="JC18" i="6" s="1"/>
  <c r="G17" i="2" s="1"/>
  <c r="DF29" i="6"/>
  <c r="DR29" i="6" s="1"/>
  <c r="ED29" i="6" s="1"/>
  <c r="EP29" i="6" s="1"/>
  <c r="GZ29" i="6"/>
  <c r="DQ75" i="6"/>
  <c r="HK75" i="6"/>
  <c r="EB153" i="6"/>
  <c r="HV153" i="6"/>
  <c r="BY61" i="6"/>
  <c r="FS61" i="6"/>
  <c r="JC61" i="6" s="1"/>
  <c r="G60" i="2" s="1"/>
  <c r="EB131" i="6"/>
  <c r="EN131" i="6" s="1"/>
  <c r="HV131" i="6"/>
  <c r="EB90" i="6"/>
  <c r="EN90" i="6" s="1"/>
  <c r="HV90" i="6"/>
  <c r="DQ139" i="6"/>
  <c r="HK139" i="6"/>
  <c r="DQ125" i="6"/>
  <c r="HK125" i="6"/>
  <c r="DQ74" i="6"/>
  <c r="HK74" i="6"/>
  <c r="EB122" i="6"/>
  <c r="EN122" i="6" s="1"/>
  <c r="HV122" i="6"/>
  <c r="DQ154" i="6"/>
  <c r="HK154" i="6"/>
  <c r="BY49" i="6"/>
  <c r="FS49" i="6"/>
  <c r="JD92" i="6"/>
  <c r="H91" i="2" s="1"/>
  <c r="GO150" i="6"/>
  <c r="CU150" i="6"/>
  <c r="BY39" i="6"/>
  <c r="FS39" i="6"/>
  <c r="JD12" i="6"/>
  <c r="H11" i="2" s="1"/>
  <c r="EB121" i="6"/>
  <c r="EN121" i="6" s="1"/>
  <c r="HV121" i="6"/>
  <c r="DQ138" i="6"/>
  <c r="HK138" i="6"/>
  <c r="DF17" i="6"/>
  <c r="DR17" i="6" s="1"/>
  <c r="ED17" i="6" s="1"/>
  <c r="EP17" i="6" s="1"/>
  <c r="GZ17" i="6"/>
  <c r="DQ153" i="6"/>
  <c r="HK153" i="6"/>
  <c r="EB76" i="6"/>
  <c r="EN76" i="6" s="1"/>
  <c r="HV76" i="6"/>
  <c r="DP87" i="6"/>
  <c r="HJ87" i="6"/>
  <c r="JD54" i="6"/>
  <c r="H53" i="2" s="1"/>
  <c r="JD115" i="6"/>
  <c r="H111" i="2" s="1"/>
  <c r="BY19" i="6"/>
  <c r="FS19" i="6"/>
  <c r="JC19" i="6" s="1"/>
  <c r="G18" i="2" s="1"/>
  <c r="DP96" i="6"/>
  <c r="HJ96" i="6"/>
  <c r="EB98" i="6"/>
  <c r="EN98" i="6" s="1"/>
  <c r="HV98" i="6"/>
  <c r="GD133" i="6"/>
  <c r="CJ133" i="6"/>
  <c r="BC35" i="6"/>
  <c r="EW35" i="6"/>
  <c r="JA35" i="6" s="1"/>
  <c r="E34" i="2" s="1"/>
  <c r="GD110" i="6"/>
  <c r="CJ110" i="6"/>
  <c r="GD120" i="6"/>
  <c r="CJ120" i="6"/>
  <c r="GD125" i="6"/>
  <c r="CJ125" i="6"/>
  <c r="GD130" i="6"/>
  <c r="CJ130" i="6"/>
  <c r="BN46" i="6"/>
  <c r="FH46" i="6"/>
  <c r="GD143" i="6"/>
  <c r="CJ143" i="6"/>
  <c r="EM152" i="6"/>
  <c r="IG152" i="6"/>
  <c r="GD28" i="6"/>
  <c r="CJ28" i="6"/>
  <c r="DQ123" i="6"/>
  <c r="HK123" i="6"/>
  <c r="DE54" i="6"/>
  <c r="DQ54" i="6" s="1"/>
  <c r="EC54" i="6" s="1"/>
  <c r="EO54" i="6" s="1"/>
  <c r="GY54" i="6"/>
  <c r="JC15" i="6"/>
  <c r="G14" i="2" s="1"/>
  <c r="CU141" i="6"/>
  <c r="GO141" i="6"/>
  <c r="CU107" i="6"/>
  <c r="GO107" i="6"/>
  <c r="GO120" i="6"/>
  <c r="CU120" i="6"/>
  <c r="GO106" i="6"/>
  <c r="CU106" i="6"/>
  <c r="CU14" i="6"/>
  <c r="DG14" i="6" s="1"/>
  <c r="DS14" i="6" s="1"/>
  <c r="EE14" i="6" s="1"/>
  <c r="GO14" i="6"/>
  <c r="DF136" i="6"/>
  <c r="GZ136" i="6"/>
  <c r="CU38" i="6"/>
  <c r="DG38" i="6" s="1"/>
  <c r="DS38" i="6" s="1"/>
  <c r="EE38" i="6" s="1"/>
  <c r="GO38" i="6"/>
  <c r="GN15" i="6"/>
  <c r="CT15" i="6"/>
  <c r="DF151" i="6"/>
  <c r="GZ151" i="6"/>
  <c r="JE151" i="6" s="1"/>
  <c r="I147" i="2" s="1"/>
  <c r="CU48" i="6"/>
  <c r="DG48" i="6" s="1"/>
  <c r="DS48" i="6" s="1"/>
  <c r="EE48" i="6" s="1"/>
  <c r="GO48" i="6"/>
  <c r="GZ135" i="6"/>
  <c r="DF135" i="6"/>
  <c r="DF72" i="6"/>
  <c r="GZ72" i="6"/>
  <c r="JE72" i="6" s="1"/>
  <c r="I71" i="2" s="1"/>
  <c r="CU88" i="6"/>
  <c r="GO88" i="6"/>
  <c r="DF87" i="6"/>
  <c r="GZ87" i="6"/>
  <c r="DF115" i="6"/>
  <c r="GZ115" i="6"/>
  <c r="GZ59" i="6"/>
  <c r="DF59" i="6"/>
  <c r="DR59" i="6" s="1"/>
  <c r="ED59" i="6" s="1"/>
  <c r="EP59" i="6" s="1"/>
  <c r="GZ6" i="6"/>
  <c r="JE6" i="6" s="1"/>
  <c r="I5" i="2" s="1"/>
  <c r="DF6" i="6"/>
  <c r="DR6" i="6" s="1"/>
  <c r="ED6" i="6" s="1"/>
  <c r="EP6" i="6" s="1"/>
  <c r="GZ11" i="6"/>
  <c r="DF11" i="6"/>
  <c r="DR11" i="6" s="1"/>
  <c r="ED11" i="6" s="1"/>
  <c r="EP11" i="6" s="1"/>
  <c r="JC22" i="6"/>
  <c r="G21" i="2" s="1"/>
  <c r="DQ117" i="6"/>
  <c r="HK117" i="6"/>
  <c r="EB84" i="6"/>
  <c r="EN84" i="6" s="1"/>
  <c r="HV84" i="6"/>
  <c r="GD39" i="6"/>
  <c r="CJ39" i="6"/>
  <c r="GO59" i="6"/>
  <c r="CU59" i="6"/>
  <c r="CU25" i="6"/>
  <c r="DG25" i="6" s="1"/>
  <c r="DS25" i="6" s="1"/>
  <c r="EE25" i="6" s="1"/>
  <c r="GO25" i="6"/>
  <c r="CU135" i="6"/>
  <c r="GO135" i="6"/>
  <c r="GZ78" i="6"/>
  <c r="JE78" i="6" s="1"/>
  <c r="I77" i="2" s="1"/>
  <c r="DF78" i="6"/>
  <c r="CU139" i="6"/>
  <c r="GO139" i="6"/>
  <c r="DF116" i="6"/>
  <c r="GZ116" i="6"/>
  <c r="GO37" i="6"/>
  <c r="CU37" i="6"/>
  <c r="DG37" i="6" s="1"/>
  <c r="DS37" i="6" s="1"/>
  <c r="EE37" i="6" s="1"/>
  <c r="DQ93" i="6"/>
  <c r="HK93" i="6"/>
  <c r="GZ146" i="6"/>
  <c r="DF146" i="6"/>
  <c r="DQ135" i="6"/>
  <c r="HK135" i="6"/>
  <c r="GD27" i="6"/>
  <c r="CJ27" i="6"/>
  <c r="GD29" i="6"/>
  <c r="CJ29" i="6"/>
  <c r="EB95" i="6"/>
  <c r="EN95" i="6" s="1"/>
  <c r="HV95" i="6"/>
  <c r="EB113" i="6"/>
  <c r="EN113" i="6" s="1"/>
  <c r="HV113" i="6"/>
  <c r="BY45" i="6"/>
  <c r="FS45" i="6"/>
  <c r="JD82" i="6"/>
  <c r="H81" i="2" s="1"/>
  <c r="JD116" i="6"/>
  <c r="H112" i="2" s="1"/>
  <c r="DQ98" i="6"/>
  <c r="HK98" i="6"/>
  <c r="DQ121" i="6"/>
  <c r="HK121" i="6"/>
  <c r="DQ70" i="6"/>
  <c r="HK70" i="6"/>
  <c r="DQ69" i="6"/>
  <c r="HK69" i="6"/>
  <c r="HK116" i="6"/>
  <c r="DQ116" i="6"/>
  <c r="JC20" i="6"/>
  <c r="G19" i="2" s="1"/>
  <c r="GO108" i="6"/>
  <c r="CU108" i="6"/>
  <c r="CU60" i="6"/>
  <c r="GO60" i="6"/>
  <c r="CU134" i="6"/>
  <c r="GO134" i="6"/>
  <c r="DF125" i="6"/>
  <c r="GZ125" i="6"/>
  <c r="GZ73" i="6"/>
  <c r="JE73" i="6" s="1"/>
  <c r="I72" i="2" s="1"/>
  <c r="DF73" i="6"/>
  <c r="GO96" i="6"/>
  <c r="CU96" i="6"/>
  <c r="GZ71" i="6"/>
  <c r="JE71" i="6" s="1"/>
  <c r="I70" i="2" s="1"/>
  <c r="DF71" i="6"/>
  <c r="BY28" i="6"/>
  <c r="FS28" i="6"/>
  <c r="JC28" i="6" s="1"/>
  <c r="G27" i="2" s="1"/>
  <c r="DQ102" i="6"/>
  <c r="HK102" i="6"/>
  <c r="GZ35" i="6"/>
  <c r="DF35" i="6"/>
  <c r="DR35" i="6" s="1"/>
  <c r="ED35" i="6" s="1"/>
  <c r="EP35" i="6" s="1"/>
  <c r="GD55" i="6"/>
  <c r="JD55" i="6" s="1"/>
  <c r="H54" i="2" s="1"/>
  <c r="CJ55" i="6"/>
  <c r="GZ133" i="6"/>
  <c r="DF133" i="6"/>
  <c r="CU56" i="6"/>
  <c r="GO56" i="6"/>
  <c r="GO17" i="6"/>
  <c r="CU17" i="6"/>
  <c r="DG17" i="6" s="1"/>
  <c r="DS17" i="6" s="1"/>
  <c r="EE17" i="6" s="1"/>
  <c r="CU58" i="6"/>
  <c r="GO58" i="6"/>
  <c r="DF113" i="6"/>
  <c r="GZ113" i="6"/>
  <c r="GO129" i="6"/>
  <c r="CU129" i="6"/>
  <c r="GO110" i="6"/>
  <c r="CU110" i="6"/>
  <c r="CU64" i="6"/>
  <c r="GO64" i="6"/>
  <c r="EA96" i="6"/>
  <c r="EM96" i="6" s="1"/>
  <c r="HU96" i="6"/>
  <c r="DQ86" i="6"/>
  <c r="HK86" i="6"/>
  <c r="GD46" i="6"/>
  <c r="CJ46" i="6"/>
  <c r="JC21" i="6"/>
  <c r="G20" i="2" s="1"/>
  <c r="DF27" i="6"/>
  <c r="DR27" i="6" s="1"/>
  <c r="ED27" i="6" s="1"/>
  <c r="EP27" i="6" s="1"/>
  <c r="GZ27" i="6"/>
  <c r="GO118" i="6"/>
  <c r="CU118" i="6"/>
  <c r="GO19" i="6"/>
  <c r="CU19" i="6"/>
  <c r="DG19" i="6" s="1"/>
  <c r="DS19" i="6" s="1"/>
  <c r="EE19" i="6" s="1"/>
  <c r="GO122" i="6"/>
  <c r="CU122" i="6"/>
  <c r="CU24" i="6"/>
  <c r="DG24" i="6" s="1"/>
  <c r="DS24" i="6" s="1"/>
  <c r="EE24" i="6" s="1"/>
  <c r="GO24" i="6"/>
  <c r="GO114" i="6"/>
  <c r="CU114" i="6"/>
  <c r="GZ98" i="6"/>
  <c r="DF98" i="6"/>
  <c r="GO86" i="6"/>
  <c r="CU86" i="6"/>
  <c r="DQ129" i="6"/>
  <c r="HK129" i="6"/>
  <c r="GD108" i="6"/>
  <c r="JD108" i="6" s="1"/>
  <c r="H104" i="2" s="1"/>
  <c r="CJ108" i="6"/>
  <c r="GD121" i="6"/>
  <c r="CJ121" i="6"/>
  <c r="GD123" i="6"/>
  <c r="CJ123" i="6"/>
  <c r="GD65" i="6"/>
  <c r="CJ65" i="6"/>
  <c r="GD114" i="6"/>
  <c r="CJ114" i="6"/>
  <c r="BN34" i="6"/>
  <c r="FH34" i="6"/>
  <c r="GD100" i="6"/>
  <c r="JD100" i="6" s="1"/>
  <c r="H96" i="2" s="1"/>
  <c r="CJ100" i="6"/>
  <c r="DQ83" i="6"/>
  <c r="HK83" i="6"/>
  <c r="DF106" i="6"/>
  <c r="GZ106" i="6"/>
  <c r="GD41" i="6"/>
  <c r="CJ41" i="6"/>
  <c r="BN35" i="6"/>
  <c r="FH35" i="6"/>
  <c r="GD115" i="6"/>
  <c r="CJ115" i="6"/>
  <c r="GD111" i="6"/>
  <c r="JD111" i="6" s="1"/>
  <c r="H107" i="2" s="1"/>
  <c r="CJ111" i="6"/>
  <c r="JE153" i="6"/>
  <c r="I149" i="2" s="1"/>
  <c r="GD129" i="6"/>
  <c r="CJ129" i="6"/>
  <c r="GD102" i="6"/>
  <c r="JD102" i="6" s="1"/>
  <c r="H98" i="2" s="1"/>
  <c r="CJ102" i="6"/>
  <c r="GD132" i="6"/>
  <c r="CJ132" i="6"/>
  <c r="GD141" i="6"/>
  <c r="CJ141" i="6"/>
  <c r="GZ39" i="6"/>
  <c r="DF39" i="6"/>
  <c r="DR39" i="6" s="1"/>
  <c r="ED39" i="6" s="1"/>
  <c r="EP39" i="6" s="1"/>
  <c r="GD31" i="6"/>
  <c r="CJ31" i="6"/>
  <c r="EB125" i="6"/>
  <c r="EN125" i="6" s="1"/>
  <c r="HV125" i="6"/>
  <c r="DQ87" i="6"/>
  <c r="HK87" i="6"/>
  <c r="EB120" i="6"/>
  <c r="EN120" i="6" s="1"/>
  <c r="HV120" i="6"/>
  <c r="GD37" i="6"/>
  <c r="CJ37" i="6"/>
  <c r="GD15" i="6"/>
  <c r="JD15" i="6" s="1"/>
  <c r="H14" i="2" s="1"/>
  <c r="CJ15" i="6"/>
  <c r="JD107" i="6"/>
  <c r="H103" i="2" s="1"/>
  <c r="JD14" i="6"/>
  <c r="H13" i="2" s="1"/>
  <c r="EB115" i="6"/>
  <c r="EN115" i="6" s="1"/>
  <c r="HV115" i="6"/>
  <c r="EB123" i="6"/>
  <c r="EN123" i="6" s="1"/>
  <c r="HV123" i="6"/>
  <c r="BY24" i="6"/>
  <c r="FS24" i="6"/>
  <c r="JC24" i="6" s="1"/>
  <c r="G23" i="2" s="1"/>
  <c r="JD88" i="6"/>
  <c r="H87" i="2" s="1"/>
  <c r="IH145" i="6"/>
  <c r="EN145" i="6"/>
  <c r="GD22" i="6"/>
  <c r="CJ22" i="6"/>
  <c r="HK72" i="6"/>
  <c r="DQ72" i="6"/>
  <c r="EB135" i="6"/>
  <c r="EN135" i="6" s="1"/>
  <c r="HV135" i="6"/>
  <c r="DP112" i="6"/>
  <c r="HJ112" i="6"/>
  <c r="DQ101" i="6"/>
  <c r="HK101" i="6"/>
  <c r="DF24" i="6"/>
  <c r="DR24" i="6" s="1"/>
  <c r="ED24" i="6" s="1"/>
  <c r="EP24" i="6" s="1"/>
  <c r="GZ24" i="6"/>
  <c r="DF64" i="6"/>
  <c r="GZ64" i="6"/>
  <c r="BN32" i="6"/>
  <c r="FH32" i="6"/>
  <c r="JB32" i="6" s="1"/>
  <c r="F31" i="2" s="1"/>
  <c r="EA100" i="6"/>
  <c r="EM100" i="6" s="1"/>
  <c r="HU100" i="6"/>
  <c r="GD48" i="6"/>
  <c r="CJ48" i="6"/>
  <c r="EC149" i="6"/>
  <c r="HW149" i="6"/>
  <c r="DQ110" i="6"/>
  <c r="HK110" i="6"/>
  <c r="DF58" i="6"/>
  <c r="DR58" i="6" s="1"/>
  <c r="ED58" i="6" s="1"/>
  <c r="EP58" i="6" s="1"/>
  <c r="GZ58" i="6"/>
  <c r="DQ99" i="6"/>
  <c r="HK99" i="6"/>
  <c r="DF108" i="6"/>
  <c r="GZ108" i="6"/>
  <c r="GZ52" i="6"/>
  <c r="JE52" i="6" s="1"/>
  <c r="I51" i="2" s="1"/>
  <c r="DF52" i="6"/>
  <c r="DR52" i="6" s="1"/>
  <c r="ED52" i="6" s="1"/>
  <c r="EP52" i="6" s="1"/>
  <c r="DF97" i="6"/>
  <c r="GZ97" i="6"/>
  <c r="DF140" i="6"/>
  <c r="GZ140" i="6"/>
  <c r="GZ96" i="6"/>
  <c r="DF96" i="6"/>
  <c r="EA80" i="6"/>
  <c r="EM80" i="6" s="1"/>
  <c r="HU80" i="6"/>
  <c r="DF42" i="6"/>
  <c r="DR42" i="6" s="1"/>
  <c r="ED42" i="6" s="1"/>
  <c r="EP42" i="6" s="1"/>
  <c r="GZ42" i="6"/>
  <c r="DF141" i="6"/>
  <c r="GZ141" i="6"/>
  <c r="EB118" i="6"/>
  <c r="EN118" i="6" s="1"/>
  <c r="HV118" i="6"/>
  <c r="EA91" i="6"/>
  <c r="EM91" i="6" s="1"/>
  <c r="HU91" i="6"/>
  <c r="HK113" i="6"/>
  <c r="DQ113" i="6"/>
  <c r="EB81" i="6"/>
  <c r="EN81" i="6" s="1"/>
  <c r="HV81" i="6"/>
  <c r="EC150" i="6"/>
  <c r="HW150" i="6"/>
  <c r="GD20" i="6"/>
  <c r="CJ20" i="6"/>
  <c r="BY42" i="6"/>
  <c r="FS42" i="6"/>
  <c r="GZ57" i="6"/>
  <c r="DF57" i="6"/>
  <c r="DR57" i="6" s="1"/>
  <c r="ED57" i="6" s="1"/>
  <c r="EP57" i="6" s="1"/>
  <c r="GZ101" i="6"/>
  <c r="DF101" i="6"/>
  <c r="CU26" i="6"/>
  <c r="DG26" i="6" s="1"/>
  <c r="DS26" i="6" s="1"/>
  <c r="EE26" i="6" s="1"/>
  <c r="GO26" i="6"/>
  <c r="DP102" i="6"/>
  <c r="HJ102" i="6"/>
  <c r="EB73" i="6"/>
  <c r="EN73" i="6" s="1"/>
  <c r="HV73" i="6"/>
  <c r="EB154" i="6"/>
  <c r="HV154" i="6"/>
  <c r="DQ107" i="6"/>
  <c r="HK107" i="6"/>
  <c r="JD17" i="6"/>
  <c r="H16" i="2" s="1"/>
  <c r="JD58" i="6"/>
  <c r="H57" i="2" s="1"/>
  <c r="JD110" i="6"/>
  <c r="H106" i="2" s="1"/>
  <c r="EB111" i="6"/>
  <c r="EN111" i="6" s="1"/>
  <c r="HV111" i="6"/>
  <c r="DP91" i="6"/>
  <c r="HJ91" i="6"/>
  <c r="EA101" i="6"/>
  <c r="EM101" i="6" s="1"/>
  <c r="HU101" i="6"/>
  <c r="DQ133" i="6"/>
  <c r="HK133" i="6"/>
  <c r="EA112" i="6"/>
  <c r="EM112" i="6" s="1"/>
  <c r="HU112" i="6"/>
  <c r="GD21" i="6"/>
  <c r="CJ21" i="6"/>
  <c r="HU102" i="6"/>
  <c r="EA102" i="6"/>
  <c r="EM102" i="6" s="1"/>
  <c r="EB92" i="6"/>
  <c r="EN92" i="6" s="1"/>
  <c r="HV92" i="6"/>
  <c r="DQ151" i="6"/>
  <c r="HK151" i="6"/>
  <c r="BY36" i="6"/>
  <c r="FS36" i="6"/>
  <c r="JD114" i="6"/>
  <c r="H110" i="2" s="1"/>
  <c r="JD86" i="6"/>
  <c r="H85" i="2" s="1"/>
  <c r="EA107" i="6"/>
  <c r="EM107" i="6" s="1"/>
  <c r="HU107" i="6"/>
  <c r="DQ137" i="6"/>
  <c r="HK137" i="6"/>
  <c r="DP78" i="6"/>
  <c r="HJ78" i="6"/>
  <c r="BK64" i="8"/>
  <c r="BW138" i="8"/>
  <c r="GN138" i="8"/>
  <c r="CR75" i="8"/>
  <c r="GX75" i="8"/>
  <c r="CR91" i="8"/>
  <c r="GX91" i="8"/>
  <c r="CR131" i="8"/>
  <c r="GX131" i="8"/>
  <c r="CR69" i="8"/>
  <c r="GX69" i="8"/>
  <c r="CR123" i="8"/>
  <c r="GX123" i="8"/>
  <c r="CR88" i="8"/>
  <c r="GX88" i="8"/>
  <c r="CR134" i="8"/>
  <c r="GX134" i="8"/>
  <c r="CR73" i="8"/>
  <c r="GX73" i="8"/>
  <c r="DD153" i="8"/>
  <c r="HJ153" i="8"/>
  <c r="BW136" i="8"/>
  <c r="GN136" i="8"/>
  <c r="CR90" i="8"/>
  <c r="GX90" i="8"/>
  <c r="CR109" i="8"/>
  <c r="GX109" i="8"/>
  <c r="CR110" i="8"/>
  <c r="GX110" i="8"/>
  <c r="CR80" i="8"/>
  <c r="GX80" i="8"/>
  <c r="CR122" i="8"/>
  <c r="GX122" i="8"/>
  <c r="CR83" i="8"/>
  <c r="GX83" i="8"/>
  <c r="CR115" i="8"/>
  <c r="GX115" i="8"/>
  <c r="AP44" i="8"/>
  <c r="FG44" i="8"/>
  <c r="DN99" i="8"/>
  <c r="HT99" i="8"/>
  <c r="DN91" i="8"/>
  <c r="HT91" i="8"/>
  <c r="BA54" i="8"/>
  <c r="FR54" i="8"/>
  <c r="DY125" i="8"/>
  <c r="EK125" i="8" s="1"/>
  <c r="IE125" i="8"/>
  <c r="BA53" i="8"/>
  <c r="FR53" i="8"/>
  <c r="DC88" i="8"/>
  <c r="HI88" i="8"/>
  <c r="DY108" i="8"/>
  <c r="EK108" i="8" s="1"/>
  <c r="IE108" i="8"/>
  <c r="AP41" i="8"/>
  <c r="FG41" i="8"/>
  <c r="AP27" i="8"/>
  <c r="FG27" i="8"/>
  <c r="DN95" i="8"/>
  <c r="HT95" i="8"/>
  <c r="DY84" i="8"/>
  <c r="EK84" i="8" s="1"/>
  <c r="IE84" i="8"/>
  <c r="DO153" i="8"/>
  <c r="HU153" i="8"/>
  <c r="DC121" i="8"/>
  <c r="HI121" i="8"/>
  <c r="DC94" i="8"/>
  <c r="HI94" i="8"/>
  <c r="DY98" i="8"/>
  <c r="EK98" i="8" s="1"/>
  <c r="IE98" i="8"/>
  <c r="DC75" i="8"/>
  <c r="HI75" i="8"/>
  <c r="DN76" i="8"/>
  <c r="HT76" i="8"/>
  <c r="DN98" i="8"/>
  <c r="HT98" i="8"/>
  <c r="DY68" i="8"/>
  <c r="EK68" i="8" s="1"/>
  <c r="IE68" i="8"/>
  <c r="DC90" i="8"/>
  <c r="HI90" i="8"/>
  <c r="DC113" i="8"/>
  <c r="HI113" i="8"/>
  <c r="DY83" i="8"/>
  <c r="EK83" i="8" s="1"/>
  <c r="IE83" i="8"/>
  <c r="DY74" i="8"/>
  <c r="EK74" i="8" s="1"/>
  <c r="IE74" i="8"/>
  <c r="AP24" i="8"/>
  <c r="FG24" i="8"/>
  <c r="DC84" i="8"/>
  <c r="HI84" i="8"/>
  <c r="DY118" i="8"/>
  <c r="EK118" i="8" s="1"/>
  <c r="IE118" i="8"/>
  <c r="AP39" i="8"/>
  <c r="FG39" i="8"/>
  <c r="BA55" i="8"/>
  <c r="FR55" i="8"/>
  <c r="DN83" i="8"/>
  <c r="HT83" i="8"/>
  <c r="BL64" i="8"/>
  <c r="GC64" i="8"/>
  <c r="DC119" i="8"/>
  <c r="HI119" i="8"/>
  <c r="DN126" i="8"/>
  <c r="HT126" i="8"/>
  <c r="DN103" i="8"/>
  <c r="HT103" i="8"/>
  <c r="DC83" i="8"/>
  <c r="HI83" i="8"/>
  <c r="DY78" i="8"/>
  <c r="EK78" i="8" s="1"/>
  <c r="IE78" i="8"/>
  <c r="DY135" i="8"/>
  <c r="EK135" i="8" s="1"/>
  <c r="IE135" i="8"/>
  <c r="AP29" i="8"/>
  <c r="FG29" i="8"/>
  <c r="DN90" i="8"/>
  <c r="HT90" i="8"/>
  <c r="DY81" i="8"/>
  <c r="EK81" i="8" s="1"/>
  <c r="IE81" i="8"/>
  <c r="DC122" i="8"/>
  <c r="HI122" i="8"/>
  <c r="DC95" i="8"/>
  <c r="HI95" i="8"/>
  <c r="DY105" i="8"/>
  <c r="EK105" i="8" s="1"/>
  <c r="IE105" i="8"/>
  <c r="CR85" i="8"/>
  <c r="GX85" i="8"/>
  <c r="CR84" i="8"/>
  <c r="GX84" i="8"/>
  <c r="CR95" i="8"/>
  <c r="GX95" i="8"/>
  <c r="CR117" i="8"/>
  <c r="GX117" i="8"/>
  <c r="CR116" i="8"/>
  <c r="GX116" i="8"/>
  <c r="BW150" i="8"/>
  <c r="GN150" i="8"/>
  <c r="CR112" i="8"/>
  <c r="GX112" i="8"/>
  <c r="BW149" i="8"/>
  <c r="GN149" i="8"/>
  <c r="AZ51" i="8"/>
  <c r="FQ51" i="8"/>
  <c r="DC68" i="8"/>
  <c r="HI68" i="8"/>
  <c r="AP20" i="8"/>
  <c r="FG20" i="8"/>
  <c r="DN113" i="8"/>
  <c r="HT113" i="8"/>
  <c r="AP18" i="8"/>
  <c r="FG18" i="8"/>
  <c r="DC74" i="8"/>
  <c r="HI74" i="8"/>
  <c r="DY133" i="8"/>
  <c r="EK133" i="8" s="1"/>
  <c r="IE133" i="8"/>
  <c r="AP42" i="8"/>
  <c r="FG42" i="8"/>
  <c r="BA57" i="8"/>
  <c r="FR57" i="8"/>
  <c r="DC131" i="8"/>
  <c r="HI131" i="8"/>
  <c r="DN67" i="8"/>
  <c r="HT67" i="8"/>
  <c r="DN79" i="8"/>
  <c r="HT79" i="8"/>
  <c r="DY79" i="8"/>
  <c r="EK79" i="8" s="1"/>
  <c r="IE79" i="8"/>
  <c r="AZ50" i="8"/>
  <c r="FQ50" i="8"/>
  <c r="BA56" i="8"/>
  <c r="FR56" i="8"/>
  <c r="DY87" i="8"/>
  <c r="EK87" i="8" s="1"/>
  <c r="IE87" i="8"/>
  <c r="DY116" i="8"/>
  <c r="EK116" i="8" s="1"/>
  <c r="IE116" i="8"/>
  <c r="DY89" i="8"/>
  <c r="EK89" i="8" s="1"/>
  <c r="IE89" i="8"/>
  <c r="DN73" i="8"/>
  <c r="HT73" i="8"/>
  <c r="DY69" i="8"/>
  <c r="EK69" i="8" s="1"/>
  <c r="IE69" i="8"/>
  <c r="DN82" i="8"/>
  <c r="HT82" i="8"/>
  <c r="AP13" i="8"/>
  <c r="FG13" i="8"/>
  <c r="DY72" i="8"/>
  <c r="EK72" i="8" s="1"/>
  <c r="IE72" i="8"/>
  <c r="AP37" i="8"/>
  <c r="FG37" i="8"/>
  <c r="AP49" i="8"/>
  <c r="FG49" i="8"/>
  <c r="DC73" i="8"/>
  <c r="HI73" i="8"/>
  <c r="DC108" i="8"/>
  <c r="HI108" i="8"/>
  <c r="AP40" i="8"/>
  <c r="FG40" i="8"/>
  <c r="DY88" i="8"/>
  <c r="EK88" i="8" s="1"/>
  <c r="IE88" i="8"/>
  <c r="AP17" i="8"/>
  <c r="FG17" i="8"/>
  <c r="DN106" i="8"/>
  <c r="HT106" i="8"/>
  <c r="DN134" i="8"/>
  <c r="HT134" i="8"/>
  <c r="CR118" i="8"/>
  <c r="GX118" i="8"/>
  <c r="DD152" i="8"/>
  <c r="HJ152" i="8"/>
  <c r="BW147" i="8"/>
  <c r="GN147" i="8"/>
  <c r="CR82" i="8"/>
  <c r="GX82" i="8"/>
  <c r="CR79" i="8"/>
  <c r="GX79" i="8"/>
  <c r="CR119" i="8"/>
  <c r="GX119" i="8"/>
  <c r="DD154" i="8"/>
  <c r="HJ154" i="8"/>
  <c r="DY82" i="8"/>
  <c r="EK82" i="8" s="1"/>
  <c r="IE82" i="8"/>
  <c r="AP14" i="8"/>
  <c r="FG14" i="8"/>
  <c r="DY110" i="8"/>
  <c r="EK110" i="8" s="1"/>
  <c r="IE110" i="8"/>
  <c r="DY70" i="8"/>
  <c r="EK70" i="8" s="1"/>
  <c r="IE70" i="8"/>
  <c r="DY129" i="8"/>
  <c r="EK129" i="8" s="1"/>
  <c r="IE129" i="8"/>
  <c r="DC132" i="8"/>
  <c r="HI132" i="8"/>
  <c r="DC134" i="8"/>
  <c r="HI134" i="8"/>
  <c r="DY126" i="8"/>
  <c r="EK126" i="8" s="1"/>
  <c r="IE126" i="8"/>
  <c r="DY102" i="8"/>
  <c r="EK102" i="8" s="1"/>
  <c r="IE102" i="8"/>
  <c r="DN100" i="8"/>
  <c r="HT100" i="8"/>
  <c r="DN87" i="8"/>
  <c r="HT87" i="8"/>
  <c r="DC91" i="8"/>
  <c r="HI91" i="8"/>
  <c r="AO7" i="8"/>
  <c r="FF7" i="8"/>
  <c r="DN111" i="8"/>
  <c r="HT111" i="8"/>
  <c r="DY99" i="8"/>
  <c r="EK99" i="8" s="1"/>
  <c r="IE99" i="8"/>
  <c r="DN129" i="8"/>
  <c r="HT129" i="8"/>
  <c r="DC78" i="8"/>
  <c r="HI78" i="8"/>
  <c r="AP19" i="8"/>
  <c r="FG19" i="8"/>
  <c r="DN114" i="8"/>
  <c r="HT114" i="8"/>
  <c r="DC127" i="8"/>
  <c r="HI127" i="8"/>
  <c r="DC67" i="8"/>
  <c r="HI67" i="8"/>
  <c r="DN85" i="8"/>
  <c r="HT85" i="8"/>
  <c r="DY117" i="8"/>
  <c r="EK117" i="8" s="1"/>
  <c r="IE117" i="8"/>
  <c r="AP33" i="8"/>
  <c r="FG33" i="8"/>
  <c r="DY114" i="8"/>
  <c r="EK114" i="8" s="1"/>
  <c r="IE114" i="8"/>
  <c r="AP21" i="8"/>
  <c r="FG21" i="8"/>
  <c r="BA60" i="8"/>
  <c r="FR60" i="8"/>
  <c r="DN89" i="8"/>
  <c r="HT89" i="8"/>
  <c r="DN125" i="8"/>
  <c r="HT125" i="8"/>
  <c r="DN86" i="8"/>
  <c r="HT86" i="8"/>
  <c r="DC120" i="8"/>
  <c r="HI120" i="8"/>
  <c r="DC97" i="8"/>
  <c r="HI97" i="8"/>
  <c r="DN118" i="8"/>
  <c r="HT118" i="8"/>
  <c r="DC72" i="8"/>
  <c r="HI72" i="8"/>
  <c r="DC125" i="8"/>
  <c r="HI125" i="8"/>
  <c r="DY96" i="8"/>
  <c r="EK96" i="8" s="1"/>
  <c r="IE96" i="8"/>
  <c r="DN132" i="8"/>
  <c r="HT132" i="8"/>
  <c r="BA61" i="8"/>
  <c r="FR61" i="8"/>
  <c r="DN71" i="8"/>
  <c r="HT71" i="8"/>
  <c r="DY71" i="8"/>
  <c r="EK71" i="8" s="1"/>
  <c r="IE71" i="8"/>
  <c r="DN107" i="8"/>
  <c r="HT107" i="8"/>
  <c r="DC105" i="8"/>
  <c r="HI105" i="8"/>
  <c r="DY122" i="8"/>
  <c r="EK122" i="8" s="1"/>
  <c r="IE122" i="8"/>
  <c r="CR125" i="8"/>
  <c r="GX125" i="8"/>
  <c r="CR114" i="8"/>
  <c r="GX114" i="8"/>
  <c r="CR100" i="8"/>
  <c r="GX100" i="8"/>
  <c r="CR127" i="8"/>
  <c r="GX127" i="8"/>
  <c r="CR93" i="8"/>
  <c r="GX93" i="8"/>
  <c r="CR133" i="8"/>
  <c r="GX133" i="8"/>
  <c r="BW140" i="8"/>
  <c r="GN140" i="8"/>
  <c r="CR128" i="8"/>
  <c r="GX128" i="8"/>
  <c r="BW145" i="8"/>
  <c r="GN145" i="8"/>
  <c r="BW143" i="8"/>
  <c r="GN143" i="8"/>
  <c r="AZ52" i="8"/>
  <c r="FQ52" i="8"/>
  <c r="DC129" i="8"/>
  <c r="HI129" i="8"/>
  <c r="DY130" i="8"/>
  <c r="EK130" i="8" s="1"/>
  <c r="IE130" i="8"/>
  <c r="AP31" i="8"/>
  <c r="FG31" i="8"/>
  <c r="DN122" i="8"/>
  <c r="HT122" i="8"/>
  <c r="BA62" i="8"/>
  <c r="FR62" i="8"/>
  <c r="DY77" i="8"/>
  <c r="EK77" i="8" s="1"/>
  <c r="IE77" i="8"/>
  <c r="AP35" i="8"/>
  <c r="FG35" i="8"/>
  <c r="DC123" i="8"/>
  <c r="HI123" i="8"/>
  <c r="DZ152" i="8"/>
  <c r="IF152" i="8"/>
  <c r="DY112" i="8"/>
  <c r="EK112" i="8" s="1"/>
  <c r="IE112" i="8"/>
  <c r="DN120" i="8"/>
  <c r="HT120" i="8"/>
  <c r="DO152" i="8"/>
  <c r="HU152" i="8"/>
  <c r="DC130" i="8"/>
  <c r="HI130" i="8"/>
  <c r="DN92" i="8"/>
  <c r="HT92" i="8"/>
  <c r="DN128" i="8"/>
  <c r="HT128" i="8"/>
  <c r="DY91" i="8"/>
  <c r="EK91" i="8" s="1"/>
  <c r="IE91" i="8"/>
  <c r="DC82" i="8"/>
  <c r="HI82" i="8"/>
  <c r="DY90" i="8"/>
  <c r="EK90" i="8" s="1"/>
  <c r="IE90" i="8"/>
  <c r="DY131" i="8"/>
  <c r="EK131" i="8" s="1"/>
  <c r="IE131" i="8"/>
  <c r="DC81" i="8"/>
  <c r="HI81" i="8"/>
  <c r="DC116" i="8"/>
  <c r="HI116" i="8"/>
  <c r="DN66" i="8"/>
  <c r="HT66" i="8"/>
  <c r="EK152" i="8"/>
  <c r="IQ152" i="8"/>
  <c r="CR120" i="8"/>
  <c r="GX120" i="8"/>
  <c r="BW137" i="8"/>
  <c r="GN137" i="8"/>
  <c r="CR111" i="8"/>
  <c r="GX111" i="8"/>
  <c r="BW141" i="8"/>
  <c r="GN141" i="8"/>
  <c r="CR71" i="8"/>
  <c r="GX71" i="8"/>
  <c r="CR103" i="8"/>
  <c r="GX103" i="8"/>
  <c r="BW148" i="8"/>
  <c r="GN148" i="8"/>
  <c r="CR81" i="8"/>
  <c r="GX81" i="8"/>
  <c r="CR113" i="8"/>
  <c r="GX113" i="8"/>
  <c r="CR77" i="8"/>
  <c r="GX77" i="8"/>
  <c r="CR98" i="8"/>
  <c r="GX98" i="8"/>
  <c r="BW144" i="8"/>
  <c r="GN144" i="8"/>
  <c r="DY92" i="8"/>
  <c r="EK92" i="8" s="1"/>
  <c r="IE92" i="8"/>
  <c r="DC112" i="8"/>
  <c r="HI112" i="8"/>
  <c r="DY124" i="8"/>
  <c r="EK124" i="8" s="1"/>
  <c r="IE124" i="8"/>
  <c r="DN116" i="8"/>
  <c r="HT116" i="8"/>
  <c r="DN80" i="8"/>
  <c r="HT80" i="8"/>
  <c r="DC80" i="8"/>
  <c r="HI80" i="8"/>
  <c r="DC77" i="8"/>
  <c r="HI77" i="8"/>
  <c r="DY127" i="8"/>
  <c r="EK127" i="8" s="1"/>
  <c r="IE127" i="8"/>
  <c r="DY97" i="8"/>
  <c r="EK97" i="8" s="1"/>
  <c r="IE97" i="8"/>
  <c r="DN119" i="8"/>
  <c r="HT119" i="8"/>
  <c r="BL65" i="8"/>
  <c r="GC65" i="8"/>
  <c r="DO154" i="8"/>
  <c r="HU154" i="8"/>
  <c r="AO10" i="8"/>
  <c r="FF10" i="8"/>
  <c r="DY66" i="8"/>
  <c r="EK66" i="8" s="1"/>
  <c r="IE66" i="8"/>
  <c r="DY107" i="8"/>
  <c r="EK107" i="8" s="1"/>
  <c r="IE107" i="8"/>
  <c r="DN74" i="8"/>
  <c r="HT74" i="8"/>
  <c r="DN124" i="8"/>
  <c r="HT124" i="8"/>
  <c r="DY111" i="8"/>
  <c r="EK111" i="8" s="1"/>
  <c r="IE111" i="8"/>
  <c r="DY94" i="8"/>
  <c r="EK94" i="8" s="1"/>
  <c r="IE94" i="8"/>
  <c r="DN93" i="8"/>
  <c r="HT93" i="8"/>
  <c r="DC135" i="8"/>
  <c r="HI135" i="8"/>
  <c r="DZ151" i="8"/>
  <c r="IF151" i="8"/>
  <c r="AP47" i="8"/>
  <c r="FG47" i="8"/>
  <c r="DN101" i="8"/>
  <c r="HT101" i="8"/>
  <c r="EK151" i="8"/>
  <c r="IQ151" i="8"/>
  <c r="DC117" i="8"/>
  <c r="HI117" i="8"/>
  <c r="DC92" i="8"/>
  <c r="HI92" i="8"/>
  <c r="AP36" i="8"/>
  <c r="FG36" i="8"/>
  <c r="DN121" i="8"/>
  <c r="HT121" i="8"/>
  <c r="DC114" i="8"/>
  <c r="HI114" i="8"/>
  <c r="AO6" i="8"/>
  <c r="FF6" i="8"/>
  <c r="DC110" i="8"/>
  <c r="HI110" i="8"/>
  <c r="DC118" i="8"/>
  <c r="HI118" i="8"/>
  <c r="AP32" i="8"/>
  <c r="FG32" i="8"/>
  <c r="DN75" i="8"/>
  <c r="HT75" i="8"/>
  <c r="DY86" i="8"/>
  <c r="EK86" i="8" s="1"/>
  <c r="IE86" i="8"/>
  <c r="AP25" i="8"/>
  <c r="FG25" i="8"/>
  <c r="DN68" i="8"/>
  <c r="HT68" i="8"/>
  <c r="DY73" i="8"/>
  <c r="EK73" i="8" s="1"/>
  <c r="IE73" i="8"/>
  <c r="AP16" i="8"/>
  <c r="FG16" i="8"/>
  <c r="DN131" i="8"/>
  <c r="HT131" i="8"/>
  <c r="DC79" i="8"/>
  <c r="HI79" i="8"/>
  <c r="AO8" i="8"/>
  <c r="FF8" i="8"/>
  <c r="DN77" i="8"/>
  <c r="HT77" i="8"/>
  <c r="CR102" i="8"/>
  <c r="GX102" i="8"/>
  <c r="CR104" i="8"/>
  <c r="GX104" i="8"/>
  <c r="CR121" i="8"/>
  <c r="GX121" i="8"/>
  <c r="CR78" i="8"/>
  <c r="GX78" i="8"/>
  <c r="CR108" i="8"/>
  <c r="GX108" i="8"/>
  <c r="CR106" i="8"/>
  <c r="GX106" i="8"/>
  <c r="CR105" i="8"/>
  <c r="GX105" i="8"/>
  <c r="CR72" i="8"/>
  <c r="GX72" i="8"/>
  <c r="BW139" i="8"/>
  <c r="GN139" i="8"/>
  <c r="BW146" i="8"/>
  <c r="GN146" i="8"/>
  <c r="CR99" i="8"/>
  <c r="GX99" i="8"/>
  <c r="CR135" i="8"/>
  <c r="GX135" i="8"/>
  <c r="CR86" i="8"/>
  <c r="GX86" i="8"/>
  <c r="CR94" i="8"/>
  <c r="GX94" i="8"/>
  <c r="CR76" i="8"/>
  <c r="GX76" i="8"/>
  <c r="BW142" i="8"/>
  <c r="GN142" i="8"/>
  <c r="DO151" i="8"/>
  <c r="HU151" i="8"/>
  <c r="DC111" i="8"/>
  <c r="HI111" i="8"/>
  <c r="DC126" i="8"/>
  <c r="HI126" i="8"/>
  <c r="DN69" i="8"/>
  <c r="HT69" i="8"/>
  <c r="DY104" i="8"/>
  <c r="EK104" i="8" s="1"/>
  <c r="IE104" i="8"/>
  <c r="DN127" i="8"/>
  <c r="HT127" i="8"/>
  <c r="DC89" i="8"/>
  <c r="HI89" i="8"/>
  <c r="DC71" i="8"/>
  <c r="HI71" i="8"/>
  <c r="EK154" i="8"/>
  <c r="IQ154" i="8"/>
  <c r="DC66" i="8"/>
  <c r="HI66" i="8"/>
  <c r="DY120" i="8"/>
  <c r="EK120" i="8" s="1"/>
  <c r="IE120" i="8"/>
  <c r="AP26" i="8"/>
  <c r="FG26" i="8"/>
  <c r="DN110" i="8"/>
  <c r="HT110" i="8"/>
  <c r="BL63" i="8"/>
  <c r="GC63" i="8"/>
  <c r="DC128" i="8"/>
  <c r="HI128" i="8"/>
  <c r="DC102" i="8"/>
  <c r="HI102" i="8"/>
  <c r="EK153" i="8"/>
  <c r="IQ153" i="8"/>
  <c r="DN94" i="8"/>
  <c r="HT94" i="8"/>
  <c r="DY121" i="8"/>
  <c r="EK121" i="8" s="1"/>
  <c r="IE121" i="8"/>
  <c r="DC104" i="8"/>
  <c r="HI104" i="8"/>
  <c r="DY128" i="8"/>
  <c r="EK128" i="8" s="1"/>
  <c r="IE128" i="8"/>
  <c r="AP48" i="8"/>
  <c r="FG48" i="8"/>
  <c r="AP30" i="8"/>
  <c r="FG30" i="8"/>
  <c r="DN78" i="8"/>
  <c r="HT78" i="8"/>
  <c r="DN123" i="8"/>
  <c r="HT123" i="8"/>
  <c r="AP43" i="8"/>
  <c r="FG43" i="8"/>
  <c r="DC93" i="8"/>
  <c r="HI93" i="8"/>
  <c r="CR107" i="8"/>
  <c r="GX107" i="8"/>
  <c r="CR87" i="8"/>
  <c r="GX87" i="8"/>
  <c r="CR132" i="8"/>
  <c r="GX132" i="8"/>
  <c r="CR130" i="8"/>
  <c r="GX130" i="8"/>
  <c r="CR96" i="8"/>
  <c r="GX96" i="8"/>
  <c r="CR126" i="8"/>
  <c r="GX126" i="8"/>
  <c r="CR89" i="8"/>
  <c r="GX89" i="8"/>
  <c r="CR92" i="8"/>
  <c r="GX92" i="8"/>
  <c r="CR129" i="8"/>
  <c r="GX129" i="8"/>
  <c r="CR66" i="8"/>
  <c r="GX66" i="8"/>
  <c r="DY75" i="8"/>
  <c r="EK75" i="8" s="1"/>
  <c r="IE75" i="8"/>
  <c r="DC103" i="8"/>
  <c r="HI103" i="8"/>
  <c r="DN115" i="8"/>
  <c r="HT115" i="8"/>
  <c r="AP28" i="8"/>
  <c r="FG28" i="8"/>
  <c r="DN117" i="8"/>
  <c r="HT117" i="8"/>
  <c r="DN70" i="8"/>
  <c r="HT70" i="8"/>
  <c r="DC70" i="8"/>
  <c r="HI70" i="8"/>
  <c r="BA59" i="8"/>
  <c r="FR59" i="8"/>
  <c r="DN72" i="8"/>
  <c r="HT72" i="8"/>
  <c r="DY109" i="8"/>
  <c r="EK109" i="8" s="1"/>
  <c r="IE109" i="8"/>
  <c r="DY113" i="8"/>
  <c r="EK113" i="8" s="1"/>
  <c r="IE113" i="8"/>
  <c r="BA58" i="8"/>
  <c r="FR58" i="8"/>
  <c r="DC76" i="8"/>
  <c r="HI76" i="8"/>
  <c r="DY132" i="8"/>
  <c r="EK132" i="8" s="1"/>
  <c r="IE132" i="8"/>
  <c r="DY80" i="8"/>
  <c r="EK80" i="8" s="1"/>
  <c r="IE80" i="8"/>
  <c r="AP23" i="8"/>
  <c r="FG23" i="8"/>
  <c r="DN112" i="8"/>
  <c r="HT112" i="8"/>
  <c r="DC96" i="8"/>
  <c r="HI96" i="8"/>
  <c r="DN102" i="8"/>
  <c r="HT102" i="8"/>
  <c r="DY123" i="8"/>
  <c r="EK123" i="8" s="1"/>
  <c r="IE123" i="8"/>
  <c r="DC101" i="8"/>
  <c r="HI101" i="8"/>
  <c r="AO9" i="8"/>
  <c r="FF9" i="8"/>
  <c r="DY76" i="8"/>
  <c r="EK76" i="8" s="1"/>
  <c r="IE76" i="8"/>
  <c r="DY115" i="8"/>
  <c r="EK115" i="8" s="1"/>
  <c r="IE115" i="8"/>
  <c r="DN88" i="8"/>
  <c r="HT88" i="8"/>
  <c r="DC124" i="8"/>
  <c r="HI124" i="8"/>
  <c r="DC87" i="8"/>
  <c r="HI87" i="8"/>
  <c r="DY101" i="8"/>
  <c r="EK101" i="8" s="1"/>
  <c r="IE101" i="8"/>
  <c r="DY106" i="8"/>
  <c r="EK106" i="8" s="1"/>
  <c r="IE106" i="8"/>
  <c r="DZ154" i="8"/>
  <c r="IF154" i="8"/>
  <c r="AP12" i="8"/>
  <c r="FG12" i="8"/>
  <c r="DC115" i="8"/>
  <c r="HI115" i="8"/>
  <c r="DN105" i="8"/>
  <c r="HT105" i="8"/>
  <c r="DY100" i="8"/>
  <c r="EK100" i="8" s="1"/>
  <c r="IE100" i="8"/>
  <c r="DC106" i="8"/>
  <c r="HI106" i="8"/>
  <c r="DY67" i="8"/>
  <c r="EK67" i="8" s="1"/>
  <c r="IE67" i="8"/>
  <c r="DN84" i="8"/>
  <c r="HT84" i="8"/>
  <c r="DY95" i="8"/>
  <c r="EK95" i="8" s="1"/>
  <c r="IE95" i="8"/>
  <c r="DY134" i="8"/>
  <c r="EK134" i="8" s="1"/>
  <c r="IE134" i="8"/>
  <c r="DN104" i="8"/>
  <c r="HT104" i="8"/>
  <c r="DC69" i="8"/>
  <c r="HI69" i="8"/>
  <c r="DY103" i="8"/>
  <c r="EK103" i="8" s="1"/>
  <c r="IE103" i="8"/>
  <c r="AP46" i="8"/>
  <c r="FG46" i="8"/>
  <c r="DD151" i="8"/>
  <c r="HJ151" i="8"/>
  <c r="CR68" i="8"/>
  <c r="GX68" i="8"/>
  <c r="CR74" i="8"/>
  <c r="GX74" i="8"/>
  <c r="CR124" i="8"/>
  <c r="GX124" i="8"/>
  <c r="CR101" i="8"/>
  <c r="GX101" i="8"/>
  <c r="CR97" i="8"/>
  <c r="GX97" i="8"/>
  <c r="CR70" i="8"/>
  <c r="GX70" i="8"/>
  <c r="CR67" i="8"/>
  <c r="GX67" i="8"/>
  <c r="DC98" i="8"/>
  <c r="HI98" i="8"/>
  <c r="DC107" i="8"/>
  <c r="HI107" i="8"/>
  <c r="AP15" i="8"/>
  <c r="FG15" i="8"/>
  <c r="DN130" i="8"/>
  <c r="HT130" i="8"/>
  <c r="DC99" i="8"/>
  <c r="HI99" i="8"/>
  <c r="DC85" i="8"/>
  <c r="HI85" i="8"/>
  <c r="DN81" i="8"/>
  <c r="HT81" i="8"/>
  <c r="AP34" i="8"/>
  <c r="FG34" i="8"/>
  <c r="AP45" i="8"/>
  <c r="FG45" i="8"/>
  <c r="DZ153" i="8"/>
  <c r="IF153" i="8"/>
  <c r="DN97" i="8"/>
  <c r="HT97" i="8"/>
  <c r="DY93" i="8"/>
  <c r="EK93" i="8" s="1"/>
  <c r="IE93" i="8"/>
  <c r="DC109" i="8"/>
  <c r="HI109" i="8"/>
  <c r="DC86" i="8"/>
  <c r="HI86" i="8"/>
  <c r="DY119" i="8"/>
  <c r="EK119" i="8" s="1"/>
  <c r="IE119" i="8"/>
  <c r="DN133" i="8"/>
  <c r="HT133" i="8"/>
  <c r="DN96" i="8"/>
  <c r="HT96" i="8"/>
  <c r="DC133" i="8"/>
  <c r="HI133" i="8"/>
  <c r="AP38" i="8"/>
  <c r="FG38" i="8"/>
  <c r="DN109" i="8"/>
  <c r="HT109" i="8"/>
  <c r="AP22" i="8"/>
  <c r="FG22" i="8"/>
  <c r="DY85" i="8"/>
  <c r="EK85" i="8" s="1"/>
  <c r="IE85" i="8"/>
  <c r="DN108" i="8"/>
  <c r="HT108" i="8"/>
  <c r="DN135" i="8"/>
  <c r="HT135" i="8"/>
  <c r="DC100" i="8"/>
  <c r="HI100" i="8"/>
  <c r="AP11" i="8"/>
  <c r="FG11" i="8"/>
  <c r="BY133" i="6"/>
  <c r="BY37" i="6"/>
  <c r="BC37" i="6"/>
  <c r="AR37" i="6"/>
  <c r="BY139" i="6"/>
  <c r="BY123" i="6"/>
  <c r="BY147" i="6"/>
  <c r="BY150" i="6"/>
  <c r="BN43" i="6"/>
  <c r="FT43" i="6" s="1"/>
  <c r="BC48" i="6"/>
  <c r="FI48" i="6" s="1"/>
  <c r="AR48" i="6"/>
  <c r="EX48" i="6" s="1"/>
  <c r="BY47" i="6"/>
  <c r="BY120" i="6"/>
  <c r="BC38" i="6"/>
  <c r="AR38" i="6"/>
  <c r="BY126" i="6"/>
  <c r="BC45" i="6"/>
  <c r="AR45" i="6"/>
  <c r="EX45" i="6" s="1"/>
  <c r="BY134" i="6"/>
  <c r="BC41" i="6"/>
  <c r="AR41" i="6"/>
  <c r="BY121" i="6"/>
  <c r="BY125" i="6"/>
  <c r="BC33" i="6"/>
  <c r="BY31" i="6"/>
  <c r="BY40" i="6"/>
  <c r="BY138" i="6"/>
  <c r="BN38" i="6"/>
  <c r="FT38" i="6" s="1"/>
  <c r="BY132" i="6"/>
  <c r="BY118" i="6"/>
  <c r="BY122" i="6"/>
  <c r="BY65" i="6"/>
  <c r="BN65" i="6"/>
  <c r="BY142" i="6"/>
  <c r="BN33" i="6"/>
  <c r="FT33" i="6" s="1"/>
  <c r="BC44" i="6"/>
  <c r="AR44" i="6"/>
  <c r="EX44" i="6" s="1"/>
  <c r="BC40" i="6"/>
  <c r="FI40" i="6" s="1"/>
  <c r="AR40" i="6"/>
  <c r="BY119" i="6"/>
  <c r="BN45" i="6"/>
  <c r="FT45" i="6" s="1"/>
  <c r="BY21" i="6"/>
  <c r="BY135" i="6"/>
  <c r="CU153" i="6"/>
  <c r="HA153" i="6" s="1"/>
  <c r="BY144" i="6"/>
  <c r="BY127" i="6"/>
  <c r="BC47" i="6"/>
  <c r="FI47" i="6" s="1"/>
  <c r="AR47" i="6"/>
  <c r="EX47" i="6" s="1"/>
  <c r="BC42" i="6"/>
  <c r="AR42" i="6"/>
  <c r="BY148" i="6"/>
  <c r="BY146" i="6"/>
  <c r="BY128" i="6"/>
  <c r="BN44" i="6"/>
  <c r="FT44" i="6" s="1"/>
  <c r="BN36" i="6"/>
  <c r="FT36" i="6" s="1"/>
  <c r="BN62" i="6"/>
  <c r="FT62" i="6" s="1"/>
  <c r="BC62" i="6"/>
  <c r="FI62" i="6" s="1"/>
  <c r="BY48" i="6"/>
  <c r="BY141" i="6"/>
  <c r="BY137" i="6"/>
  <c r="BY124" i="6"/>
  <c r="BY145" i="6"/>
  <c r="BY129" i="6"/>
  <c r="BN42" i="6"/>
  <c r="FT42" i="6" s="1"/>
  <c r="BY140" i="6"/>
  <c r="BY46" i="6"/>
  <c r="BC46" i="6"/>
  <c r="AR46" i="6"/>
  <c r="EX46" i="6" s="1"/>
  <c r="BY136" i="6"/>
  <c r="BC49" i="6"/>
  <c r="AR49" i="6"/>
  <c r="EX49" i="6" s="1"/>
  <c r="BC43" i="6"/>
  <c r="AR43" i="6"/>
  <c r="EX43" i="6" s="1"/>
  <c r="BY35" i="6"/>
  <c r="BY143" i="6"/>
  <c r="BY131" i="6"/>
  <c r="BY149" i="6"/>
  <c r="BY130" i="6"/>
  <c r="BY34" i="6"/>
  <c r="CU154" i="6"/>
  <c r="HA154" i="6" s="1"/>
  <c r="CJ154" i="6"/>
  <c r="BN49" i="6"/>
  <c r="FT49" i="6" s="1"/>
  <c r="BC39" i="6"/>
  <c r="AR39" i="6"/>
  <c r="CG69" i="8"/>
  <c r="GY69" i="8" s="1"/>
  <c r="BV69" i="8"/>
  <c r="GN69" i="8" s="1"/>
  <c r="CG85" i="8"/>
  <c r="GY85" i="8" s="1"/>
  <c r="BV85" i="8"/>
  <c r="GN85" i="8" s="1"/>
  <c r="CG86" i="8"/>
  <c r="GY86" i="8" s="1"/>
  <c r="BV86" i="8"/>
  <c r="GN86" i="8" s="1"/>
  <c r="CG94" i="8"/>
  <c r="GY94" i="8" s="1"/>
  <c r="BV94" i="8"/>
  <c r="GN94" i="8" s="1"/>
  <c r="CG97" i="8"/>
  <c r="GY97" i="8" s="1"/>
  <c r="BV97" i="8"/>
  <c r="GN97" i="8" s="1"/>
  <c r="CG111" i="8"/>
  <c r="GY111" i="8" s="1"/>
  <c r="BV111" i="8"/>
  <c r="GN111" i="8" s="1"/>
  <c r="CG91" i="8"/>
  <c r="GY91" i="8" s="1"/>
  <c r="BV91" i="8"/>
  <c r="GN91" i="8" s="1"/>
  <c r="CG123" i="8"/>
  <c r="GY123" i="8" s="1"/>
  <c r="BV123" i="8"/>
  <c r="GN123" i="8" s="1"/>
  <c r="CG71" i="8"/>
  <c r="GY71" i="8" s="1"/>
  <c r="BV71" i="8"/>
  <c r="GN71" i="8" s="1"/>
  <c r="CG109" i="8"/>
  <c r="GY109" i="8" s="1"/>
  <c r="BV109" i="8"/>
  <c r="GN109" i="8" s="1"/>
  <c r="CG112" i="8"/>
  <c r="GY112" i="8" s="1"/>
  <c r="BV112" i="8"/>
  <c r="GN112" i="8" s="1"/>
  <c r="CG106" i="8"/>
  <c r="GY106" i="8" s="1"/>
  <c r="BV106" i="8"/>
  <c r="GN106" i="8" s="1"/>
  <c r="CG68" i="8"/>
  <c r="GY68" i="8" s="1"/>
  <c r="BV68" i="8"/>
  <c r="GN68" i="8" s="1"/>
  <c r="CG124" i="8"/>
  <c r="GY124" i="8" s="1"/>
  <c r="BV124" i="8"/>
  <c r="GN124" i="8" s="1"/>
  <c r="CG104" i="8"/>
  <c r="GY104" i="8" s="1"/>
  <c r="BV104" i="8"/>
  <c r="GN104" i="8" s="1"/>
  <c r="CG121" i="8"/>
  <c r="GY121" i="8" s="1"/>
  <c r="BV121" i="8"/>
  <c r="GN121" i="8" s="1"/>
  <c r="CG78" i="8"/>
  <c r="GY78" i="8" s="1"/>
  <c r="BV78" i="8"/>
  <c r="GN78" i="8" s="1"/>
  <c r="CG131" i="8"/>
  <c r="GY131" i="8" s="1"/>
  <c r="BV131" i="8"/>
  <c r="GN131" i="8" s="1"/>
  <c r="CG87" i="8"/>
  <c r="GY87" i="8" s="1"/>
  <c r="BV87" i="8"/>
  <c r="GN87" i="8" s="1"/>
  <c r="CG133" i="8"/>
  <c r="GY133" i="8" s="1"/>
  <c r="BV133" i="8"/>
  <c r="GN133" i="8" s="1"/>
  <c r="BV154" i="8"/>
  <c r="CG126" i="8"/>
  <c r="GY126" i="8" s="1"/>
  <c r="BV126" i="8"/>
  <c r="GN126" i="8" s="1"/>
  <c r="CG66" i="8"/>
  <c r="GY66" i="8" s="1"/>
  <c r="BV66" i="8"/>
  <c r="GN66" i="8" s="1"/>
  <c r="CG84" i="8"/>
  <c r="GY84" i="8" s="1"/>
  <c r="BV84" i="8"/>
  <c r="GN84" i="8" s="1"/>
  <c r="CG93" i="8"/>
  <c r="GY93" i="8" s="1"/>
  <c r="BV93" i="8"/>
  <c r="GN93" i="8" s="1"/>
  <c r="CG100" i="8"/>
  <c r="GY100" i="8" s="1"/>
  <c r="BV100" i="8"/>
  <c r="GN100" i="8" s="1"/>
  <c r="CG127" i="8"/>
  <c r="GY127" i="8" s="1"/>
  <c r="BV127" i="8"/>
  <c r="GN127" i="8" s="1"/>
  <c r="CG120" i="8"/>
  <c r="GY120" i="8" s="1"/>
  <c r="BV120" i="8"/>
  <c r="GN120" i="8" s="1"/>
  <c r="CG135" i="8"/>
  <c r="GY135" i="8" s="1"/>
  <c r="BV135" i="8"/>
  <c r="GN135" i="8" s="1"/>
  <c r="CG101" i="8"/>
  <c r="GY101" i="8" s="1"/>
  <c r="BV101" i="8"/>
  <c r="GN101" i="8" s="1"/>
  <c r="CG130" i="8"/>
  <c r="GY130" i="8" s="1"/>
  <c r="BV130" i="8"/>
  <c r="GN130" i="8" s="1"/>
  <c r="CG117" i="8"/>
  <c r="GY117" i="8" s="1"/>
  <c r="BV117" i="8"/>
  <c r="GN117" i="8" s="1"/>
  <c r="CG103" i="8"/>
  <c r="GY103" i="8" s="1"/>
  <c r="BV103" i="8"/>
  <c r="GN103" i="8" s="1"/>
  <c r="CG128" i="8"/>
  <c r="GY128" i="8" s="1"/>
  <c r="BV128" i="8"/>
  <c r="GN128" i="8" s="1"/>
  <c r="CG79" i="8"/>
  <c r="GY79" i="8" s="1"/>
  <c r="BV79" i="8"/>
  <c r="GN79" i="8" s="1"/>
  <c r="CG119" i="8"/>
  <c r="GY119" i="8" s="1"/>
  <c r="BV119" i="8"/>
  <c r="GN119" i="8" s="1"/>
  <c r="CG83" i="8"/>
  <c r="GY83" i="8" s="1"/>
  <c r="BV83" i="8"/>
  <c r="GN83" i="8" s="1"/>
  <c r="CG129" i="8"/>
  <c r="GY129" i="8" s="1"/>
  <c r="BV129" i="8"/>
  <c r="GN129" i="8" s="1"/>
  <c r="CG115" i="8"/>
  <c r="GY115" i="8" s="1"/>
  <c r="BV115" i="8"/>
  <c r="GN115" i="8" s="1"/>
  <c r="CG105" i="8"/>
  <c r="GY105" i="8" s="1"/>
  <c r="BV105" i="8"/>
  <c r="GN105" i="8" s="1"/>
  <c r="CG88" i="8"/>
  <c r="GY88" i="8" s="1"/>
  <c r="BV88" i="8"/>
  <c r="GN88" i="8" s="1"/>
  <c r="CG73" i="8"/>
  <c r="GY73" i="8" s="1"/>
  <c r="BV73" i="8"/>
  <c r="GN73" i="8" s="1"/>
  <c r="CG102" i="8"/>
  <c r="GY102" i="8" s="1"/>
  <c r="BV102" i="8"/>
  <c r="GN102" i="8" s="1"/>
  <c r="CG118" i="8"/>
  <c r="GY118" i="8" s="1"/>
  <c r="BV118" i="8"/>
  <c r="GN118" i="8" s="1"/>
  <c r="CG110" i="8"/>
  <c r="GY110" i="8" s="1"/>
  <c r="BV110" i="8"/>
  <c r="GN110" i="8" s="1"/>
  <c r="CG99" i="8"/>
  <c r="GY99" i="8" s="1"/>
  <c r="BV99" i="8"/>
  <c r="GN99" i="8" s="1"/>
  <c r="CG95" i="8"/>
  <c r="GY95" i="8" s="1"/>
  <c r="BV95" i="8"/>
  <c r="GN95" i="8" s="1"/>
  <c r="CG67" i="8"/>
  <c r="GY67" i="8" s="1"/>
  <c r="BV67" i="8"/>
  <c r="GN67" i="8" s="1"/>
  <c r="CG96" i="8"/>
  <c r="GY96" i="8" s="1"/>
  <c r="BV96" i="8"/>
  <c r="GN96" i="8" s="1"/>
  <c r="CG113" i="8"/>
  <c r="GY113" i="8" s="1"/>
  <c r="BV113" i="8"/>
  <c r="GN113" i="8" s="1"/>
  <c r="CG77" i="8"/>
  <c r="GY77" i="8" s="1"/>
  <c r="BV77" i="8"/>
  <c r="GN77" i="8" s="1"/>
  <c r="CG98" i="8"/>
  <c r="GY98" i="8" s="1"/>
  <c r="BV98" i="8"/>
  <c r="GN98" i="8" s="1"/>
  <c r="CS154" i="8"/>
  <c r="HK154" i="8" s="1"/>
  <c r="CH154" i="8"/>
  <c r="GZ154" i="8" s="1"/>
  <c r="CG134" i="8"/>
  <c r="GY134" i="8" s="1"/>
  <c r="BV134" i="8"/>
  <c r="GN134" i="8" s="1"/>
  <c r="CG122" i="8"/>
  <c r="GY122" i="8" s="1"/>
  <c r="BV122" i="8"/>
  <c r="GN122" i="8" s="1"/>
  <c r="CS151" i="8"/>
  <c r="HK151" i="8" s="1"/>
  <c r="CH151" i="8"/>
  <c r="GZ151" i="8" s="1"/>
  <c r="CG114" i="8"/>
  <c r="GY114" i="8" s="1"/>
  <c r="BV114" i="8"/>
  <c r="GN114" i="8" s="1"/>
  <c r="CG107" i="8"/>
  <c r="GY107" i="8" s="1"/>
  <c r="BV107" i="8"/>
  <c r="GN107" i="8" s="1"/>
  <c r="CG72" i="8"/>
  <c r="GY72" i="8" s="1"/>
  <c r="BV72" i="8"/>
  <c r="GN72" i="8" s="1"/>
  <c r="CG125" i="8"/>
  <c r="GY125" i="8" s="1"/>
  <c r="BV125" i="8"/>
  <c r="GN125" i="8" s="1"/>
  <c r="CG116" i="8"/>
  <c r="GY116" i="8" s="1"/>
  <c r="BV116" i="8"/>
  <c r="GN116" i="8" s="1"/>
  <c r="CS153" i="8"/>
  <c r="HK153" i="8" s="1"/>
  <c r="CH153" i="8"/>
  <c r="GZ153" i="8" s="1"/>
  <c r="CG81" i="8"/>
  <c r="GY81" i="8" s="1"/>
  <c r="BV81" i="8"/>
  <c r="GN81" i="8" s="1"/>
  <c r="CG82" i="8"/>
  <c r="GY82" i="8" s="1"/>
  <c r="BV82" i="8"/>
  <c r="GN82" i="8" s="1"/>
  <c r="CH152" i="8"/>
  <c r="GZ152" i="8" s="1"/>
  <c r="CS152" i="8"/>
  <c r="HK152" i="8" s="1"/>
  <c r="CG80" i="8"/>
  <c r="GY80" i="8" s="1"/>
  <c r="BV80" i="8"/>
  <c r="GN80" i="8" s="1"/>
  <c r="CG75" i="8"/>
  <c r="GY75" i="8" s="1"/>
  <c r="BV75" i="8"/>
  <c r="GN75" i="8" s="1"/>
  <c r="CG108" i="8"/>
  <c r="GY108" i="8" s="1"/>
  <c r="BV108" i="8"/>
  <c r="GN108" i="8" s="1"/>
  <c r="CG70" i="8"/>
  <c r="GY70" i="8" s="1"/>
  <c r="BV70" i="8"/>
  <c r="GN70" i="8" s="1"/>
  <c r="CG74" i="8"/>
  <c r="GY74" i="8" s="1"/>
  <c r="BV74" i="8"/>
  <c r="GN74" i="8" s="1"/>
  <c r="CG132" i="8"/>
  <c r="GY132" i="8" s="1"/>
  <c r="BV132" i="8"/>
  <c r="GN132" i="8" s="1"/>
  <c r="CG76" i="8"/>
  <c r="GY76" i="8" s="1"/>
  <c r="BV76" i="8"/>
  <c r="GN76" i="8" s="1"/>
  <c r="CG90" i="8"/>
  <c r="GY90" i="8" s="1"/>
  <c r="BV90" i="8"/>
  <c r="GN90" i="8" s="1"/>
  <c r="CG89" i="8"/>
  <c r="GY89" i="8" s="1"/>
  <c r="BV89" i="8"/>
  <c r="GN89" i="8" s="1"/>
  <c r="CG92" i="8"/>
  <c r="GY92" i="8" s="1"/>
  <c r="BV92" i="8"/>
  <c r="GN92" i="8" s="1"/>
  <c r="JE64" i="6" l="1"/>
  <c r="I63" i="2" s="1"/>
  <c r="JE12" i="6"/>
  <c r="I11" i="2" s="1"/>
  <c r="JE89" i="6"/>
  <c r="I88" i="2" s="1"/>
  <c r="JE88" i="6"/>
  <c r="I87" i="2" s="1"/>
  <c r="JE90" i="6"/>
  <c r="I89" i="2" s="1"/>
  <c r="JE81" i="6"/>
  <c r="I80" i="2" s="1"/>
  <c r="JE91" i="6"/>
  <c r="I90" i="2" s="1"/>
  <c r="DG60" i="6"/>
  <c r="DS60" i="6" s="1"/>
  <c r="EE60" i="6" s="1"/>
  <c r="HA60" i="6"/>
  <c r="GP42" i="6"/>
  <c r="CV42" i="6"/>
  <c r="DH42" i="6" s="1"/>
  <c r="DT42" i="6" s="1"/>
  <c r="EF42" i="6" s="1"/>
  <c r="DR126" i="6"/>
  <c r="HL126" i="6"/>
  <c r="GP138" i="6"/>
  <c r="CV138" i="6"/>
  <c r="DG126" i="6"/>
  <c r="HA126" i="6"/>
  <c r="EB97" i="6"/>
  <c r="EN97" i="6" s="1"/>
  <c r="HV97" i="6"/>
  <c r="DG115" i="6"/>
  <c r="HA115" i="6"/>
  <c r="CV154" i="6"/>
  <c r="GP154" i="6"/>
  <c r="JE154" i="6" s="1"/>
  <c r="I150" i="2" s="1"/>
  <c r="GE140" i="6"/>
  <c r="CK140" i="6"/>
  <c r="BO42" i="6"/>
  <c r="FI42" i="6"/>
  <c r="BZ65" i="6"/>
  <c r="FT65" i="6"/>
  <c r="JC65" i="6" s="1"/>
  <c r="G64" i="2" s="1"/>
  <c r="GE31" i="6"/>
  <c r="CK31" i="6"/>
  <c r="BO45" i="6"/>
  <c r="FI45" i="6"/>
  <c r="GE133" i="6"/>
  <c r="CK133" i="6"/>
  <c r="EC107" i="6"/>
  <c r="EO107" i="6" s="1"/>
  <c r="HW107" i="6"/>
  <c r="GE42" i="6"/>
  <c r="CK42" i="6"/>
  <c r="DR108" i="6"/>
  <c r="HL108" i="6"/>
  <c r="EO149" i="6"/>
  <c r="II149" i="6"/>
  <c r="BZ32" i="6"/>
  <c r="FT32" i="6"/>
  <c r="JC32" i="6" s="1"/>
  <c r="G31" i="2" s="1"/>
  <c r="GP31" i="6"/>
  <c r="CV31" i="6"/>
  <c r="DH31" i="6" s="1"/>
  <c r="DT31" i="6" s="1"/>
  <c r="EF31" i="6" s="1"/>
  <c r="GP102" i="6"/>
  <c r="CV102" i="6"/>
  <c r="DR133" i="6"/>
  <c r="HL133" i="6"/>
  <c r="DR73" i="6"/>
  <c r="HL73" i="6"/>
  <c r="JF73" i="6" s="1"/>
  <c r="J72" i="2" s="1"/>
  <c r="DG108" i="6"/>
  <c r="HA108" i="6"/>
  <c r="EC70" i="6"/>
  <c r="EO70" i="6" s="1"/>
  <c r="HW70" i="6"/>
  <c r="HL78" i="6"/>
  <c r="JF78" i="6" s="1"/>
  <c r="J77" i="2" s="1"/>
  <c r="DR78" i="6"/>
  <c r="CV39" i="6"/>
  <c r="DH39" i="6" s="1"/>
  <c r="DT39" i="6" s="1"/>
  <c r="EF39" i="6" s="1"/>
  <c r="GP39" i="6"/>
  <c r="DR87" i="6"/>
  <c r="HL87" i="6"/>
  <c r="DR136" i="6"/>
  <c r="HL136" i="6"/>
  <c r="DG107" i="6"/>
  <c r="HA107" i="6"/>
  <c r="EC123" i="6"/>
  <c r="EO123" i="6" s="1"/>
  <c r="HW123" i="6"/>
  <c r="GE49" i="6"/>
  <c r="CK49" i="6"/>
  <c r="EC125" i="6"/>
  <c r="EO125" i="6" s="1"/>
  <c r="HW125" i="6"/>
  <c r="DR147" i="6"/>
  <c r="HL147" i="6"/>
  <c r="BZ37" i="6"/>
  <c r="FT37" i="6"/>
  <c r="DR81" i="6"/>
  <c r="HL81" i="6"/>
  <c r="DG92" i="6"/>
  <c r="HA92" i="6"/>
  <c r="DR118" i="6"/>
  <c r="HL118" i="6"/>
  <c r="EC100" i="6"/>
  <c r="EO100" i="6" s="1"/>
  <c r="HW100" i="6"/>
  <c r="GP25" i="6"/>
  <c r="CV25" i="6"/>
  <c r="DH25" i="6" s="1"/>
  <c r="DT25" i="6" s="1"/>
  <c r="EF25" i="6" s="1"/>
  <c r="DG98" i="6"/>
  <c r="HA98" i="6"/>
  <c r="DR75" i="6"/>
  <c r="HL75" i="6"/>
  <c r="JF75" i="6" s="1"/>
  <c r="J74" i="2" s="1"/>
  <c r="JE84" i="6"/>
  <c r="I83" i="2" s="1"/>
  <c r="DG90" i="6"/>
  <c r="HA90" i="6"/>
  <c r="HL119" i="6"/>
  <c r="DR119" i="6"/>
  <c r="GP116" i="6"/>
  <c r="CV116" i="6"/>
  <c r="EB66" i="6"/>
  <c r="EN66" i="6" s="1"/>
  <c r="HV66" i="6"/>
  <c r="GP62" i="6"/>
  <c r="CV62" i="6"/>
  <c r="DR79" i="6"/>
  <c r="HL79" i="6"/>
  <c r="EC127" i="6"/>
  <c r="EO127" i="6" s="1"/>
  <c r="HW127" i="6"/>
  <c r="DG94" i="6"/>
  <c r="HA94" i="6"/>
  <c r="GP146" i="6"/>
  <c r="CV146" i="6"/>
  <c r="CV147" i="6"/>
  <c r="GP147" i="6"/>
  <c r="DR104" i="6"/>
  <c r="HL104" i="6"/>
  <c r="EC76" i="6"/>
  <c r="EO76" i="6" s="1"/>
  <c r="HW76" i="6"/>
  <c r="HA121" i="6"/>
  <c r="DG121" i="6"/>
  <c r="DR121" i="6"/>
  <c r="HL121" i="6"/>
  <c r="DG99" i="6"/>
  <c r="HA99" i="6"/>
  <c r="HL66" i="6"/>
  <c r="JF66" i="6" s="1"/>
  <c r="J65" i="2" s="1"/>
  <c r="DR66" i="6"/>
  <c r="DG95" i="6"/>
  <c r="HA95" i="6"/>
  <c r="DQ106" i="6"/>
  <c r="HK106" i="6"/>
  <c r="GP58" i="6"/>
  <c r="JE58" i="6" s="1"/>
  <c r="I57" i="2" s="1"/>
  <c r="CV58" i="6"/>
  <c r="HW103" i="6"/>
  <c r="EC103" i="6"/>
  <c r="EO103" i="6" s="1"/>
  <c r="GE35" i="6"/>
  <c r="CK35" i="6"/>
  <c r="GE46" i="6"/>
  <c r="CK46" i="6"/>
  <c r="GE48" i="6"/>
  <c r="CK48" i="6"/>
  <c r="BD42" i="6"/>
  <c r="EX42" i="6"/>
  <c r="JA42" i="6" s="1"/>
  <c r="E41" i="2" s="1"/>
  <c r="GE21" i="6"/>
  <c r="JD21" i="6" s="1"/>
  <c r="H20" i="2" s="1"/>
  <c r="CK21" i="6"/>
  <c r="GE142" i="6"/>
  <c r="CK142" i="6"/>
  <c r="GE40" i="6"/>
  <c r="CK40" i="6"/>
  <c r="GE37" i="6"/>
  <c r="CK37" i="6"/>
  <c r="JE116" i="6"/>
  <c r="I112" i="2" s="1"/>
  <c r="GE43" i="6"/>
  <c r="CK43" i="6"/>
  <c r="DR142" i="6"/>
  <c r="HL142" i="6"/>
  <c r="EC119" i="6"/>
  <c r="EO119" i="6" s="1"/>
  <c r="HW119" i="6"/>
  <c r="BZ39" i="6"/>
  <c r="FT39" i="6"/>
  <c r="EC142" i="6"/>
  <c r="EO142" i="6" s="1"/>
  <c r="HW142" i="6"/>
  <c r="CV45" i="6"/>
  <c r="DH45" i="6" s="1"/>
  <c r="DT45" i="6" s="1"/>
  <c r="EF45" i="6" s="1"/>
  <c r="GP45" i="6"/>
  <c r="GP36" i="6"/>
  <c r="CV36" i="6"/>
  <c r="DH36" i="6" s="1"/>
  <c r="DT36" i="6" s="1"/>
  <c r="EF36" i="6" s="1"/>
  <c r="HL95" i="6"/>
  <c r="DR95" i="6"/>
  <c r="DR88" i="6"/>
  <c r="HL88" i="6"/>
  <c r="EC151" i="6"/>
  <c r="HW151" i="6"/>
  <c r="DR101" i="6"/>
  <c r="HL101" i="6"/>
  <c r="EC113" i="6"/>
  <c r="EO113" i="6" s="1"/>
  <c r="HW113" i="6"/>
  <c r="DR141" i="6"/>
  <c r="HL141" i="6"/>
  <c r="EC72" i="6"/>
  <c r="EO72" i="6" s="1"/>
  <c r="HW72" i="6"/>
  <c r="JB35" i="6"/>
  <c r="F34" i="2" s="1"/>
  <c r="CV65" i="6"/>
  <c r="GP65" i="6"/>
  <c r="DR113" i="6"/>
  <c r="HL113" i="6"/>
  <c r="GE45" i="6"/>
  <c r="CK45" i="6"/>
  <c r="GP27" i="6"/>
  <c r="CV27" i="6"/>
  <c r="DH27" i="6" s="1"/>
  <c r="DT27" i="6" s="1"/>
  <c r="EF27" i="6" s="1"/>
  <c r="EC93" i="6"/>
  <c r="EO93" i="6" s="1"/>
  <c r="HW93" i="6"/>
  <c r="CV28" i="6"/>
  <c r="DH28" i="6" s="1"/>
  <c r="DT28" i="6" s="1"/>
  <c r="EF28" i="6" s="1"/>
  <c r="GP28" i="6"/>
  <c r="GP110" i="6"/>
  <c r="JE110" i="6" s="1"/>
  <c r="I106" i="2" s="1"/>
  <c r="CV110" i="6"/>
  <c r="EC153" i="6"/>
  <c r="HW153" i="6"/>
  <c r="HL134" i="6"/>
  <c r="DR134" i="6"/>
  <c r="EC77" i="6"/>
  <c r="EO77" i="6" s="1"/>
  <c r="HW77" i="6"/>
  <c r="GE22" i="6"/>
  <c r="JD22" i="6" s="1"/>
  <c r="H21" i="2" s="1"/>
  <c r="CK22" i="6"/>
  <c r="EO147" i="6"/>
  <c r="II147" i="6"/>
  <c r="CV149" i="6"/>
  <c r="GP149" i="6"/>
  <c r="CV131" i="6"/>
  <c r="GP131" i="6"/>
  <c r="DG142" i="6"/>
  <c r="HA142" i="6"/>
  <c r="DR76" i="6"/>
  <c r="HL76" i="6"/>
  <c r="JF76" i="6" s="1"/>
  <c r="J75" i="2" s="1"/>
  <c r="EC95" i="6"/>
  <c r="EO95" i="6" s="1"/>
  <c r="HW95" i="6"/>
  <c r="BZ31" i="6"/>
  <c r="FT31" i="6"/>
  <c r="JC31" i="6" s="1"/>
  <c r="G30" i="2" s="1"/>
  <c r="JE98" i="6"/>
  <c r="HA84" i="6"/>
  <c r="DG84" i="6"/>
  <c r="DR148" i="6"/>
  <c r="HL148" i="6"/>
  <c r="DR124" i="6"/>
  <c r="HL124" i="6"/>
  <c r="BZ40" i="6"/>
  <c r="FT40" i="6"/>
  <c r="BZ47" i="6"/>
  <c r="FT47" i="6"/>
  <c r="HL129" i="6"/>
  <c r="DR129" i="6"/>
  <c r="JE93" i="6"/>
  <c r="I92" i="2" s="1"/>
  <c r="JE11" i="6"/>
  <c r="I10" i="2" s="1"/>
  <c r="DR112" i="6"/>
  <c r="HL112" i="6"/>
  <c r="DR149" i="6"/>
  <c r="HL149" i="6"/>
  <c r="EO148" i="6"/>
  <c r="II148" i="6"/>
  <c r="EC90" i="6"/>
  <c r="EO90" i="6" s="1"/>
  <c r="HW90" i="6"/>
  <c r="DR150" i="6"/>
  <c r="HL150" i="6"/>
  <c r="DG138" i="6"/>
  <c r="HA138" i="6"/>
  <c r="DR69" i="6"/>
  <c r="HL69" i="6"/>
  <c r="JF69" i="6" s="1"/>
  <c r="J68" i="2" s="1"/>
  <c r="DR92" i="6"/>
  <c r="HL92" i="6"/>
  <c r="EC66" i="6"/>
  <c r="EO66" i="6" s="1"/>
  <c r="HW66" i="6"/>
  <c r="DR99" i="6"/>
  <c r="HL99" i="6"/>
  <c r="DG112" i="6"/>
  <c r="HA112" i="6"/>
  <c r="EC131" i="6"/>
  <c r="EO131" i="6" s="1"/>
  <c r="HW131" i="6"/>
  <c r="DR107" i="6"/>
  <c r="HL107" i="6"/>
  <c r="DR137" i="6"/>
  <c r="HL137" i="6"/>
  <c r="CV24" i="6"/>
  <c r="DH24" i="6" s="1"/>
  <c r="DT24" i="6" s="1"/>
  <c r="EF24" i="6" s="1"/>
  <c r="GP24" i="6"/>
  <c r="DG124" i="6"/>
  <c r="HA124" i="6"/>
  <c r="GP140" i="6"/>
  <c r="CV140" i="6"/>
  <c r="GP103" i="6"/>
  <c r="CV103" i="6"/>
  <c r="DG117" i="6"/>
  <c r="HA117" i="6"/>
  <c r="EC88" i="6"/>
  <c r="EO88" i="6" s="1"/>
  <c r="HW88" i="6"/>
  <c r="EC130" i="6"/>
  <c r="EO130" i="6" s="1"/>
  <c r="HW130" i="6"/>
  <c r="DR110" i="6"/>
  <c r="HL110" i="6"/>
  <c r="EC140" i="6"/>
  <c r="EO140" i="6" s="1"/>
  <c r="HW140" i="6"/>
  <c r="HA131" i="6"/>
  <c r="DG131" i="6"/>
  <c r="DR67" i="6"/>
  <c r="HL67" i="6"/>
  <c r="JF67" i="6" s="1"/>
  <c r="J66" i="2" s="1"/>
  <c r="DG54" i="6"/>
  <c r="DS54" i="6" s="1"/>
  <c r="EE54" i="6" s="1"/>
  <c r="HA54" i="6"/>
  <c r="DG83" i="6"/>
  <c r="HA83" i="6"/>
  <c r="DR153" i="6"/>
  <c r="HL153" i="6"/>
  <c r="BZ41" i="6"/>
  <c r="FT41" i="6"/>
  <c r="GE36" i="6"/>
  <c r="CK36" i="6"/>
  <c r="HV91" i="6"/>
  <c r="EB91" i="6"/>
  <c r="EN91" i="6" s="1"/>
  <c r="CV115" i="6"/>
  <c r="GP115" i="6"/>
  <c r="JE115" i="6" s="1"/>
  <c r="I111" i="2" s="1"/>
  <c r="EC102" i="6"/>
  <c r="EO102" i="6" s="1"/>
  <c r="HW102" i="6"/>
  <c r="DG109" i="6"/>
  <c r="HA109" i="6"/>
  <c r="EC71" i="6"/>
  <c r="EO71" i="6" s="1"/>
  <c r="HW71" i="6"/>
  <c r="HA127" i="6"/>
  <c r="DG127" i="6"/>
  <c r="DR65" i="6"/>
  <c r="ED65" i="6" s="1"/>
  <c r="EP65" i="6" s="1"/>
  <c r="HL65" i="6"/>
  <c r="DR122" i="6"/>
  <c r="HL122" i="6"/>
  <c r="GE38" i="6"/>
  <c r="CK38" i="6"/>
  <c r="HA103" i="6"/>
  <c r="DG103" i="6"/>
  <c r="DG128" i="6"/>
  <c r="HA128" i="6"/>
  <c r="DR131" i="6"/>
  <c r="HL131" i="6"/>
  <c r="CV124" i="6"/>
  <c r="GP124" i="6"/>
  <c r="GE129" i="6"/>
  <c r="CK129" i="6"/>
  <c r="HV78" i="6"/>
  <c r="EB78" i="6"/>
  <c r="EN78" i="6" s="1"/>
  <c r="EN154" i="6"/>
  <c r="IH154" i="6"/>
  <c r="DR140" i="6"/>
  <c r="HL140" i="6"/>
  <c r="HW99" i="6"/>
  <c r="EC99" i="6"/>
  <c r="EO99" i="6" s="1"/>
  <c r="GE24" i="6"/>
  <c r="JD24" i="6" s="1"/>
  <c r="H23" i="2" s="1"/>
  <c r="CK24" i="6"/>
  <c r="GP129" i="6"/>
  <c r="CV129" i="6"/>
  <c r="BZ35" i="6"/>
  <c r="FT35" i="6"/>
  <c r="EC83" i="6"/>
  <c r="EO83" i="6" s="1"/>
  <c r="HW83" i="6"/>
  <c r="EC129" i="6"/>
  <c r="EO129" i="6" s="1"/>
  <c r="HW129" i="6"/>
  <c r="CV55" i="6"/>
  <c r="GP55" i="6"/>
  <c r="JE55" i="6" s="1"/>
  <c r="I54" i="2" s="1"/>
  <c r="EC121" i="6"/>
  <c r="EO121" i="6" s="1"/>
  <c r="HW121" i="6"/>
  <c r="HA88" i="6"/>
  <c r="DG88" i="6"/>
  <c r="DR151" i="6"/>
  <c r="HL151" i="6"/>
  <c r="JF151" i="6" s="1"/>
  <c r="J147" i="2" s="1"/>
  <c r="DG141" i="6"/>
  <c r="HA141" i="6"/>
  <c r="BZ46" i="6"/>
  <c r="FT46" i="6"/>
  <c r="EC154" i="6"/>
  <c r="HW154" i="6"/>
  <c r="EC139" i="6"/>
  <c r="EO139" i="6" s="1"/>
  <c r="HW139" i="6"/>
  <c r="GE61" i="6"/>
  <c r="JD61" i="6" s="1"/>
  <c r="H60" i="2" s="1"/>
  <c r="CK61" i="6"/>
  <c r="GE18" i="6"/>
  <c r="JD18" i="6" s="1"/>
  <c r="H17" i="2" s="1"/>
  <c r="CK18" i="6"/>
  <c r="EC109" i="6"/>
  <c r="EO109" i="6" s="1"/>
  <c r="HW109" i="6"/>
  <c r="EC141" i="6"/>
  <c r="EO141" i="6" s="1"/>
  <c r="HW141" i="6"/>
  <c r="HW112" i="6"/>
  <c r="EC112" i="6"/>
  <c r="EO112" i="6" s="1"/>
  <c r="DR93" i="6"/>
  <c r="HL93" i="6"/>
  <c r="DR114" i="6"/>
  <c r="HL114" i="6"/>
  <c r="DR138" i="6"/>
  <c r="HL138" i="6"/>
  <c r="EC114" i="6"/>
  <c r="EO114" i="6" s="1"/>
  <c r="HW114" i="6"/>
  <c r="GP17" i="6"/>
  <c r="CV17" i="6"/>
  <c r="DH17" i="6" s="1"/>
  <c r="DT17" i="6" s="1"/>
  <c r="EF17" i="6" s="1"/>
  <c r="DR120" i="6"/>
  <c r="HL120" i="6"/>
  <c r="DR84" i="6"/>
  <c r="HL84" i="6"/>
  <c r="DG63" i="6"/>
  <c r="HA63" i="6"/>
  <c r="GP142" i="6"/>
  <c r="CV142" i="6"/>
  <c r="GP118" i="6"/>
  <c r="CV118" i="6"/>
  <c r="CV61" i="6"/>
  <c r="GP61" i="6"/>
  <c r="DG93" i="6"/>
  <c r="HA93" i="6"/>
  <c r="EC104" i="6"/>
  <c r="EO104" i="6" s="1"/>
  <c r="HW104" i="6"/>
  <c r="CV104" i="6"/>
  <c r="GP104" i="6"/>
  <c r="GE29" i="6"/>
  <c r="JD29" i="6" s="1"/>
  <c r="H28" i="2" s="1"/>
  <c r="CK29" i="6"/>
  <c r="GE25" i="6"/>
  <c r="JD25" i="6" s="1"/>
  <c r="H24" i="2" s="1"/>
  <c r="CK25" i="6"/>
  <c r="HW136" i="6"/>
  <c r="EC136" i="6"/>
  <c r="EO136" i="6" s="1"/>
  <c r="EC68" i="6"/>
  <c r="EO68" i="6" s="1"/>
  <c r="HW68" i="6"/>
  <c r="CV145" i="6"/>
  <c r="GP145" i="6"/>
  <c r="EC143" i="6"/>
  <c r="EO143" i="6" s="1"/>
  <c r="HW143" i="6"/>
  <c r="EC92" i="6"/>
  <c r="EO92" i="6" s="1"/>
  <c r="HW92" i="6"/>
  <c r="DG140" i="6"/>
  <c r="HA140" i="6"/>
  <c r="EB94" i="6"/>
  <c r="EN94" i="6" s="1"/>
  <c r="HV94" i="6"/>
  <c r="DQ94" i="6"/>
  <c r="HK94" i="6"/>
  <c r="HL89" i="6"/>
  <c r="DR89" i="6"/>
  <c r="DG105" i="6"/>
  <c r="HA105" i="6"/>
  <c r="EC78" i="6"/>
  <c r="EO78" i="6" s="1"/>
  <c r="HW78" i="6"/>
  <c r="GP32" i="6"/>
  <c r="CV32" i="6"/>
  <c r="DH32" i="6" s="1"/>
  <c r="DT32" i="6" s="1"/>
  <c r="EF32" i="6" s="1"/>
  <c r="DG143" i="6"/>
  <c r="HA143" i="6"/>
  <c r="GP33" i="6"/>
  <c r="CV33" i="6"/>
  <c r="DH33" i="6" s="1"/>
  <c r="DT33" i="6" s="1"/>
  <c r="EF33" i="6" s="1"/>
  <c r="DG119" i="6"/>
  <c r="HA119" i="6"/>
  <c r="JE83" i="6"/>
  <c r="I82" i="2" s="1"/>
  <c r="BO34" i="6"/>
  <c r="FI34" i="6"/>
  <c r="CV113" i="6"/>
  <c r="GP113" i="6"/>
  <c r="EN151" i="6"/>
  <c r="IH151" i="6"/>
  <c r="GP37" i="6"/>
  <c r="CV37" i="6"/>
  <c r="DH37" i="6" s="1"/>
  <c r="DT37" i="6" s="1"/>
  <c r="EF37" i="6" s="1"/>
  <c r="CV108" i="6"/>
  <c r="GP108" i="6"/>
  <c r="JE108" i="6" s="1"/>
  <c r="I104" i="2" s="1"/>
  <c r="DG114" i="6"/>
  <c r="HA114" i="6"/>
  <c r="EC86" i="6"/>
  <c r="EO86" i="6" s="1"/>
  <c r="HW86" i="6"/>
  <c r="DG56" i="6"/>
  <c r="DS56" i="6" s="1"/>
  <c r="EE56" i="6" s="1"/>
  <c r="HA56" i="6"/>
  <c r="DG139" i="6"/>
  <c r="HA139" i="6"/>
  <c r="GP120" i="6"/>
  <c r="CV120" i="6"/>
  <c r="CV30" i="6"/>
  <c r="DH30" i="6" s="1"/>
  <c r="DT30" i="6" s="1"/>
  <c r="EF30" i="6" s="1"/>
  <c r="GP30" i="6"/>
  <c r="GP148" i="6"/>
  <c r="CV148" i="6"/>
  <c r="EC84" i="6"/>
  <c r="EO84" i="6" s="1"/>
  <c r="HW84" i="6"/>
  <c r="EC144" i="6"/>
  <c r="EO144" i="6" s="1"/>
  <c r="HW144" i="6"/>
  <c r="GE23" i="6"/>
  <c r="JD23" i="6" s="1"/>
  <c r="H22" i="2" s="1"/>
  <c r="CK23" i="6"/>
  <c r="EC122" i="6"/>
  <c r="EO122" i="6" s="1"/>
  <c r="HW122" i="6"/>
  <c r="CV119" i="6"/>
  <c r="GP119" i="6"/>
  <c r="GE34" i="6"/>
  <c r="CK34" i="6"/>
  <c r="BD40" i="6"/>
  <c r="EX40" i="6"/>
  <c r="JA40" i="6" s="1"/>
  <c r="E39" i="2" s="1"/>
  <c r="GE122" i="6"/>
  <c r="JD122" i="6" s="1"/>
  <c r="H118" i="2" s="1"/>
  <c r="CK122" i="6"/>
  <c r="GE125" i="6"/>
  <c r="JD125" i="6" s="1"/>
  <c r="H121" i="2" s="1"/>
  <c r="CK125" i="6"/>
  <c r="BD38" i="6"/>
  <c r="EX38" i="6"/>
  <c r="JA38" i="6" s="1"/>
  <c r="E37" i="2" s="1"/>
  <c r="GE147" i="6"/>
  <c r="CK147" i="6"/>
  <c r="GE130" i="6"/>
  <c r="CK130" i="6"/>
  <c r="BO49" i="6"/>
  <c r="FI49" i="6"/>
  <c r="GE145" i="6"/>
  <c r="CK145" i="6"/>
  <c r="GE127" i="6"/>
  <c r="JD127" i="6" s="1"/>
  <c r="H123" i="2" s="1"/>
  <c r="CK127" i="6"/>
  <c r="GE118" i="6"/>
  <c r="JD118" i="6" s="1"/>
  <c r="H114" i="2" s="1"/>
  <c r="CK118" i="6"/>
  <c r="GE121" i="6"/>
  <c r="JD121" i="6" s="1"/>
  <c r="H117" i="2" s="1"/>
  <c r="CK121" i="6"/>
  <c r="BO38" i="6"/>
  <c r="FI38" i="6"/>
  <c r="GE123" i="6"/>
  <c r="JD123" i="6" s="1"/>
  <c r="H119" i="2" s="1"/>
  <c r="CK123" i="6"/>
  <c r="EC133" i="6"/>
  <c r="EO133" i="6" s="1"/>
  <c r="HW133" i="6"/>
  <c r="CV20" i="6"/>
  <c r="DH20" i="6" s="1"/>
  <c r="DT20" i="6" s="1"/>
  <c r="EF20" i="6" s="1"/>
  <c r="GP20" i="6"/>
  <c r="CV48" i="6"/>
  <c r="DH48" i="6" s="1"/>
  <c r="DT48" i="6" s="1"/>
  <c r="EF48" i="6" s="1"/>
  <c r="GP48" i="6"/>
  <c r="HW101" i="6"/>
  <c r="EC101" i="6"/>
  <c r="EO101" i="6" s="1"/>
  <c r="CV22" i="6"/>
  <c r="DH22" i="6" s="1"/>
  <c r="DT22" i="6" s="1"/>
  <c r="EF22" i="6" s="1"/>
  <c r="GP22" i="6"/>
  <c r="CV41" i="6"/>
  <c r="DH41" i="6" s="1"/>
  <c r="DT41" i="6" s="1"/>
  <c r="EF41" i="6" s="1"/>
  <c r="GP41" i="6"/>
  <c r="CV100" i="6"/>
  <c r="GP100" i="6"/>
  <c r="JE100" i="6" s="1"/>
  <c r="I96" i="2" s="1"/>
  <c r="GP123" i="6"/>
  <c r="CV123" i="6"/>
  <c r="DG86" i="6"/>
  <c r="HA86" i="6"/>
  <c r="DG122" i="6"/>
  <c r="HA122" i="6"/>
  <c r="HA64" i="6"/>
  <c r="DG64" i="6"/>
  <c r="DG58" i="6"/>
  <c r="DS58" i="6" s="1"/>
  <c r="EE58" i="6" s="1"/>
  <c r="HA58" i="6"/>
  <c r="GE28" i="6"/>
  <c r="JD28" i="6" s="1"/>
  <c r="H27" i="2" s="1"/>
  <c r="CK28" i="6"/>
  <c r="HL125" i="6"/>
  <c r="DR125" i="6"/>
  <c r="EC116" i="6"/>
  <c r="EO116" i="6" s="1"/>
  <c r="HW116" i="6"/>
  <c r="DG135" i="6"/>
  <c r="HA135" i="6"/>
  <c r="DF15" i="6"/>
  <c r="DR15" i="6" s="1"/>
  <c r="ED15" i="6" s="1"/>
  <c r="EP15" i="6" s="1"/>
  <c r="GZ15" i="6"/>
  <c r="DG106" i="6"/>
  <c r="HA106" i="6"/>
  <c r="GP130" i="6"/>
  <c r="CV130" i="6"/>
  <c r="EB87" i="6"/>
  <c r="EN87" i="6" s="1"/>
  <c r="HV87" i="6"/>
  <c r="GE39" i="6"/>
  <c r="CK39" i="6"/>
  <c r="DG149" i="6"/>
  <c r="HA149" i="6"/>
  <c r="DG82" i="6"/>
  <c r="HA82" i="6"/>
  <c r="EC79" i="6"/>
  <c r="EO79" i="6" s="1"/>
  <c r="HW79" i="6"/>
  <c r="BZ30" i="6"/>
  <c r="FT30" i="6"/>
  <c r="JC30" i="6" s="1"/>
  <c r="G29" i="2" s="1"/>
  <c r="EC111" i="6"/>
  <c r="EO111" i="6" s="1"/>
  <c r="HW111" i="6"/>
  <c r="GE32" i="6"/>
  <c r="CK32" i="6"/>
  <c r="GP144" i="6"/>
  <c r="CV144" i="6"/>
  <c r="EB106" i="6"/>
  <c r="EN106" i="6" s="1"/>
  <c r="HV106" i="6"/>
  <c r="DG100" i="6"/>
  <c r="HA100" i="6"/>
  <c r="HL74" i="6"/>
  <c r="JF74" i="6" s="1"/>
  <c r="J73" i="2" s="1"/>
  <c r="DR74" i="6"/>
  <c r="HL102" i="6"/>
  <c r="DR102" i="6"/>
  <c r="DG136" i="6"/>
  <c r="HA136" i="6"/>
  <c r="JE63" i="6"/>
  <c r="I62" i="2" s="1"/>
  <c r="GP47" i="6"/>
  <c r="CV47" i="6"/>
  <c r="DH47" i="6" s="1"/>
  <c r="DT47" i="6" s="1"/>
  <c r="EF47" i="6" s="1"/>
  <c r="BO36" i="6"/>
  <c r="FI36" i="6"/>
  <c r="JB36" i="6" s="1"/>
  <c r="F35" i="2" s="1"/>
  <c r="DG57" i="6"/>
  <c r="DS57" i="6" s="1"/>
  <c r="EE57" i="6" s="1"/>
  <c r="HA57" i="6"/>
  <c r="CV43" i="6"/>
  <c r="DH43" i="6" s="1"/>
  <c r="DT43" i="6" s="1"/>
  <c r="EF43" i="6" s="1"/>
  <c r="GP43" i="6"/>
  <c r="DG147" i="6"/>
  <c r="HA147" i="6"/>
  <c r="DR144" i="6"/>
  <c r="HL144" i="6"/>
  <c r="EB104" i="6"/>
  <c r="EN104" i="6" s="1"/>
  <c r="HV104" i="6"/>
  <c r="DR111" i="6"/>
  <c r="HL111" i="6"/>
  <c r="DR94" i="6"/>
  <c r="HL94" i="6"/>
  <c r="DG65" i="6"/>
  <c r="HA65" i="6"/>
  <c r="EC145" i="6"/>
  <c r="EO145" i="6" s="1"/>
  <c r="HW145" i="6"/>
  <c r="CV16" i="6"/>
  <c r="DH16" i="6" s="1"/>
  <c r="DT16" i="6" s="1"/>
  <c r="EF16" i="6" s="1"/>
  <c r="GP16" i="6"/>
  <c r="JE16" i="6" s="1"/>
  <c r="I15" i="2" s="1"/>
  <c r="DG61" i="6"/>
  <c r="DS61" i="6" s="1"/>
  <c r="EE61" i="6" s="1"/>
  <c r="HA61" i="6"/>
  <c r="DR90" i="6"/>
  <c r="HL90" i="6"/>
  <c r="CV105" i="6"/>
  <c r="GP105" i="6"/>
  <c r="JE105" i="6" s="1"/>
  <c r="I101" i="2" s="1"/>
  <c r="CV137" i="6"/>
  <c r="GP137" i="6"/>
  <c r="JE13" i="6"/>
  <c r="I12" i="2" s="1"/>
  <c r="DG97" i="6"/>
  <c r="HA97" i="6"/>
  <c r="JE80" i="6"/>
  <c r="I79" i="2" s="1"/>
  <c r="CV18" i="6"/>
  <c r="DH18" i="6" s="1"/>
  <c r="DT18" i="6" s="1"/>
  <c r="EF18" i="6" s="1"/>
  <c r="GP18" i="6"/>
  <c r="CV128" i="6"/>
  <c r="GP128" i="6"/>
  <c r="EB80" i="6"/>
  <c r="EN80" i="6" s="1"/>
  <c r="HV80" i="6"/>
  <c r="DR82" i="6"/>
  <c r="HL82" i="6"/>
  <c r="GP60" i="6"/>
  <c r="CV60" i="6"/>
  <c r="GE26" i="6"/>
  <c r="JD26" i="6" s="1"/>
  <c r="H25" i="2" s="1"/>
  <c r="CK26" i="6"/>
  <c r="CK149" i="6"/>
  <c r="GE149" i="6"/>
  <c r="GE136" i="6"/>
  <c r="CK136" i="6"/>
  <c r="GE124" i="6"/>
  <c r="JD124" i="6" s="1"/>
  <c r="H120" i="2" s="1"/>
  <c r="CK124" i="6"/>
  <c r="GE128" i="6"/>
  <c r="CK128" i="6"/>
  <c r="GE144" i="6"/>
  <c r="CK144" i="6"/>
  <c r="GE132" i="6"/>
  <c r="CK132" i="6"/>
  <c r="BD41" i="6"/>
  <c r="EX41" i="6"/>
  <c r="JA41" i="6" s="1"/>
  <c r="E40" i="2" s="1"/>
  <c r="GE120" i="6"/>
  <c r="JD120" i="6" s="1"/>
  <c r="H116" i="2" s="1"/>
  <c r="CK120" i="6"/>
  <c r="GE139" i="6"/>
  <c r="CK139" i="6"/>
  <c r="HL97" i="6"/>
  <c r="DR97" i="6"/>
  <c r="EC87" i="6"/>
  <c r="EO87" i="6" s="1"/>
  <c r="HW87" i="6"/>
  <c r="CV141" i="6"/>
  <c r="GP141" i="6"/>
  <c r="JE86" i="6"/>
  <c r="I85" i="2" s="1"/>
  <c r="GP46" i="6"/>
  <c r="CV46" i="6"/>
  <c r="DH46" i="6" s="1"/>
  <c r="DT46" i="6" s="1"/>
  <c r="EF46" i="6" s="1"/>
  <c r="DG110" i="6"/>
  <c r="HA110" i="6"/>
  <c r="DR71" i="6"/>
  <c r="HL71" i="6"/>
  <c r="JF71" i="6" s="1"/>
  <c r="J70" i="2" s="1"/>
  <c r="EC98" i="6"/>
  <c r="EO98" i="6" s="1"/>
  <c r="HW98" i="6"/>
  <c r="EC135" i="6"/>
  <c r="EO135" i="6" s="1"/>
  <c r="HW135" i="6"/>
  <c r="DR72" i="6"/>
  <c r="HL72" i="6"/>
  <c r="JF72" i="6" s="1"/>
  <c r="J71" i="2" s="1"/>
  <c r="BO35" i="6"/>
  <c r="FI35" i="6"/>
  <c r="EB96" i="6"/>
  <c r="EN96" i="6" s="1"/>
  <c r="HV96" i="6"/>
  <c r="DG150" i="6"/>
  <c r="HA150" i="6"/>
  <c r="EN153" i="6"/>
  <c r="IH153" i="6"/>
  <c r="EB99" i="6"/>
  <c r="EN99" i="6" s="1"/>
  <c r="HV99" i="6"/>
  <c r="DR109" i="6"/>
  <c r="HL109" i="6"/>
  <c r="GP38" i="6"/>
  <c r="CV38" i="6"/>
  <c r="DH38" i="6" s="1"/>
  <c r="DT38" i="6" s="1"/>
  <c r="EF38" i="6" s="1"/>
  <c r="GE44" i="6"/>
  <c r="CK44" i="6"/>
  <c r="GE62" i="6"/>
  <c r="CK62" i="6"/>
  <c r="GP49" i="6"/>
  <c r="CV49" i="6"/>
  <c r="DH49" i="6" s="1"/>
  <c r="DT49" i="6" s="1"/>
  <c r="EF49" i="6" s="1"/>
  <c r="DR128" i="6"/>
  <c r="HL128" i="6"/>
  <c r="EC124" i="6"/>
  <c r="EO124" i="6" s="1"/>
  <c r="HW124" i="6"/>
  <c r="DG125" i="6"/>
  <c r="HA125" i="6"/>
  <c r="HW105" i="6"/>
  <c r="EC105" i="6"/>
  <c r="EO105" i="6" s="1"/>
  <c r="EC118" i="6"/>
  <c r="EO118" i="6" s="1"/>
  <c r="HW118" i="6"/>
  <c r="GP19" i="6"/>
  <c r="CV19" i="6"/>
  <c r="DH19" i="6" s="1"/>
  <c r="DT19" i="6" s="1"/>
  <c r="EF19" i="6" s="1"/>
  <c r="GP136" i="6"/>
  <c r="CV136" i="6"/>
  <c r="GP107" i="6"/>
  <c r="JE107" i="6" s="1"/>
  <c r="I103" i="2" s="1"/>
  <c r="CV107" i="6"/>
  <c r="JE57" i="6"/>
  <c r="I56" i="2" s="1"/>
  <c r="EN152" i="6"/>
  <c r="IH152" i="6"/>
  <c r="DG145" i="6"/>
  <c r="HA145" i="6"/>
  <c r="CV14" i="6"/>
  <c r="DH14" i="6" s="1"/>
  <c r="DT14" i="6" s="1"/>
  <c r="EF14" i="6" s="1"/>
  <c r="GP14" i="6"/>
  <c r="JE14" i="6" s="1"/>
  <c r="I13" i="2" s="1"/>
  <c r="HW73" i="6"/>
  <c r="EC73" i="6"/>
  <c r="EO73" i="6" s="1"/>
  <c r="EC134" i="6"/>
  <c r="EO134" i="6" s="1"/>
  <c r="HW134" i="6"/>
  <c r="DG102" i="6"/>
  <c r="HA102" i="6"/>
  <c r="HA133" i="6"/>
  <c r="DG133" i="6"/>
  <c r="EB101" i="6"/>
  <c r="EN101" i="6" s="1"/>
  <c r="HV101" i="6"/>
  <c r="GP54" i="6"/>
  <c r="JE54" i="6" s="1"/>
  <c r="I53" i="2" s="1"/>
  <c r="CV54" i="6"/>
  <c r="CV40" i="6"/>
  <c r="DH40" i="6" s="1"/>
  <c r="DT40" i="6" s="1"/>
  <c r="EF40" i="6" s="1"/>
  <c r="GP40" i="6"/>
  <c r="GE27" i="6"/>
  <c r="JD27" i="6" s="1"/>
  <c r="H26" i="2" s="1"/>
  <c r="CK27" i="6"/>
  <c r="DQ96" i="6"/>
  <c r="HK96" i="6"/>
  <c r="DG144" i="6"/>
  <c r="HA144" i="6"/>
  <c r="EC89" i="6"/>
  <c r="EO89" i="6" s="1"/>
  <c r="HW89" i="6"/>
  <c r="HW126" i="6"/>
  <c r="EC126" i="6"/>
  <c r="EO126" i="6" s="1"/>
  <c r="BZ48" i="6"/>
  <c r="FT48" i="6"/>
  <c r="DR80" i="6"/>
  <c r="HL80" i="6"/>
  <c r="DG132" i="6"/>
  <c r="HA132" i="6"/>
  <c r="GP23" i="6"/>
  <c r="CV23" i="6"/>
  <c r="DH23" i="6" s="1"/>
  <c r="DT23" i="6" s="1"/>
  <c r="EF23" i="6" s="1"/>
  <c r="JE97" i="6"/>
  <c r="CV34" i="6"/>
  <c r="DH34" i="6" s="1"/>
  <c r="DT34" i="6" s="1"/>
  <c r="EF34" i="6" s="1"/>
  <c r="GP34" i="6"/>
  <c r="GP56" i="6"/>
  <c r="JE56" i="6" s="1"/>
  <c r="I55" i="2" s="1"/>
  <c r="CV56" i="6"/>
  <c r="DG80" i="6"/>
  <c r="HA80" i="6"/>
  <c r="DG79" i="6"/>
  <c r="HA79" i="6"/>
  <c r="JF79" i="6" s="1"/>
  <c r="J78" i="2" s="1"/>
  <c r="HA111" i="6"/>
  <c r="DG111" i="6"/>
  <c r="GP109" i="6"/>
  <c r="JE109" i="6" s="1"/>
  <c r="I105" i="2" s="1"/>
  <c r="CV109" i="6"/>
  <c r="DR64" i="6"/>
  <c r="ED64" i="6" s="1"/>
  <c r="EP64" i="6" s="1"/>
  <c r="HL64" i="6"/>
  <c r="GP114" i="6"/>
  <c r="JE114" i="6" s="1"/>
  <c r="I110" i="2" s="1"/>
  <c r="CV114" i="6"/>
  <c r="HA118" i="6"/>
  <c r="DG118" i="6"/>
  <c r="JE96" i="6"/>
  <c r="I95" i="2" s="1"/>
  <c r="GP29" i="6"/>
  <c r="CV29" i="6"/>
  <c r="DH29" i="6" s="1"/>
  <c r="DT29" i="6" s="1"/>
  <c r="EF29" i="6" s="1"/>
  <c r="DR117" i="6"/>
  <c r="HL117" i="6"/>
  <c r="BO43" i="6"/>
  <c r="FI43" i="6"/>
  <c r="GE119" i="6"/>
  <c r="JD119" i="6" s="1"/>
  <c r="H115" i="2" s="1"/>
  <c r="CK119" i="6"/>
  <c r="GE65" i="6"/>
  <c r="CK65" i="6"/>
  <c r="BO33" i="6"/>
  <c r="FI33" i="6"/>
  <c r="JB33" i="6" s="1"/>
  <c r="F32" i="2" s="1"/>
  <c r="GE126" i="6"/>
  <c r="JD126" i="6" s="1"/>
  <c r="H122" i="2" s="1"/>
  <c r="CK126" i="6"/>
  <c r="CK150" i="6"/>
  <c r="GE150" i="6"/>
  <c r="BD39" i="6"/>
  <c r="EX39" i="6"/>
  <c r="JA39" i="6" s="1"/>
  <c r="E38" i="2" s="1"/>
  <c r="GE131" i="6"/>
  <c r="CK131" i="6"/>
  <c r="GE137" i="6"/>
  <c r="CK137" i="6"/>
  <c r="GE146" i="6"/>
  <c r="CK146" i="6"/>
  <c r="JF153" i="6"/>
  <c r="J149" i="2" s="1"/>
  <c r="BO44" i="6"/>
  <c r="FI44" i="6"/>
  <c r="BO41" i="6"/>
  <c r="FU41" i="6" s="1"/>
  <c r="FI41" i="6"/>
  <c r="GE47" i="6"/>
  <c r="CK47" i="6"/>
  <c r="BD37" i="6"/>
  <c r="EX37" i="6"/>
  <c r="JA37" i="6" s="1"/>
  <c r="E36" i="2" s="1"/>
  <c r="EC137" i="6"/>
  <c r="EO137" i="6" s="1"/>
  <c r="HW137" i="6"/>
  <c r="GP15" i="6"/>
  <c r="JE15" i="6" s="1"/>
  <c r="I14" i="2" s="1"/>
  <c r="CV15" i="6"/>
  <c r="DH15" i="6" s="1"/>
  <c r="DT15" i="6" s="1"/>
  <c r="EF15" i="6" s="1"/>
  <c r="CV111" i="6"/>
  <c r="GP111" i="6"/>
  <c r="JE111" i="6" s="1"/>
  <c r="I107" i="2" s="1"/>
  <c r="JB34" i="6"/>
  <c r="F33" i="2" s="1"/>
  <c r="GP121" i="6"/>
  <c r="CV121" i="6"/>
  <c r="DR98" i="6"/>
  <c r="HL98" i="6"/>
  <c r="JE17" i="6"/>
  <c r="I16" i="2" s="1"/>
  <c r="DG134" i="6"/>
  <c r="HA134" i="6"/>
  <c r="DR116" i="6"/>
  <c r="HL116" i="6"/>
  <c r="HW117" i="6"/>
  <c r="EC117" i="6"/>
  <c r="EO117" i="6" s="1"/>
  <c r="DR135" i="6"/>
  <c r="HL135" i="6"/>
  <c r="DG120" i="6"/>
  <c r="HA120" i="6"/>
  <c r="GP125" i="6"/>
  <c r="CV125" i="6"/>
  <c r="CV133" i="6"/>
  <c r="GP133" i="6"/>
  <c r="HW138" i="6"/>
  <c r="EC138" i="6"/>
  <c r="EO138" i="6" s="1"/>
  <c r="DR100" i="6"/>
  <c r="HL100" i="6"/>
  <c r="DG62" i="6"/>
  <c r="DS62" i="6" s="1"/>
  <c r="EE62" i="6" s="1"/>
  <c r="HA62" i="6"/>
  <c r="EC108" i="6"/>
  <c r="EO108" i="6" s="1"/>
  <c r="HW108" i="6"/>
  <c r="DG146" i="6"/>
  <c r="HA146" i="6"/>
  <c r="EC152" i="6"/>
  <c r="HW152" i="6"/>
  <c r="CV117" i="6"/>
  <c r="GP117" i="6"/>
  <c r="JE117" i="6" s="1"/>
  <c r="I113" i="2" s="1"/>
  <c r="CV101" i="6"/>
  <c r="GP101" i="6"/>
  <c r="JE101" i="6" s="1"/>
  <c r="I97" i="2" s="1"/>
  <c r="EC132" i="6"/>
  <c r="EO132" i="6" s="1"/>
  <c r="HW132" i="6"/>
  <c r="DR145" i="6"/>
  <c r="HL145" i="6"/>
  <c r="EC81" i="6"/>
  <c r="EO81" i="6" s="1"/>
  <c r="HW81" i="6"/>
  <c r="DR154" i="6"/>
  <c r="HL154" i="6"/>
  <c r="HL70" i="6"/>
  <c r="JF70" i="6" s="1"/>
  <c r="J69" i="2" s="1"/>
  <c r="DR70" i="6"/>
  <c r="HW67" i="6"/>
  <c r="EC67" i="6"/>
  <c r="EO67" i="6" s="1"/>
  <c r="GP150" i="6"/>
  <c r="CV150" i="6"/>
  <c r="JE102" i="6"/>
  <c r="I98" i="2" s="1"/>
  <c r="JE113" i="6"/>
  <c r="I109" i="2" s="1"/>
  <c r="JE53" i="6"/>
  <c r="I52" i="2" s="1"/>
  <c r="HL123" i="6"/>
  <c r="DR123" i="6"/>
  <c r="GE20" i="6"/>
  <c r="JD20" i="6" s="1"/>
  <c r="H19" i="2" s="1"/>
  <c r="CK20" i="6"/>
  <c r="HA87" i="6"/>
  <c r="JF87" i="6" s="1"/>
  <c r="J86" i="2" s="1"/>
  <c r="DG87" i="6"/>
  <c r="DG104" i="6"/>
  <c r="HA104" i="6"/>
  <c r="CV126" i="6"/>
  <c r="GP126" i="6"/>
  <c r="GP112" i="6"/>
  <c r="JE112" i="6" s="1"/>
  <c r="I108" i="2" s="1"/>
  <c r="CV112" i="6"/>
  <c r="DR68" i="6"/>
  <c r="HL68" i="6"/>
  <c r="JF68" i="6" s="1"/>
  <c r="J67" i="2" s="1"/>
  <c r="EC91" i="6"/>
  <c r="EO91" i="6" s="1"/>
  <c r="HW91" i="6"/>
  <c r="DG55" i="6"/>
  <c r="DS55" i="6" s="1"/>
  <c r="EE55" i="6" s="1"/>
  <c r="HA55" i="6"/>
  <c r="DR83" i="6"/>
  <c r="HL83" i="6"/>
  <c r="DG130" i="6"/>
  <c r="HA130" i="6"/>
  <c r="DG91" i="6"/>
  <c r="HA91" i="6"/>
  <c r="HL130" i="6"/>
  <c r="DR130" i="6"/>
  <c r="JE79" i="6"/>
  <c r="I78" i="2" s="1"/>
  <c r="JE85" i="6"/>
  <c r="I84" i="2" s="1"/>
  <c r="BO39" i="6"/>
  <c r="FI39" i="6"/>
  <c r="GE143" i="6"/>
  <c r="CK143" i="6"/>
  <c r="BO46" i="6"/>
  <c r="FI46" i="6"/>
  <c r="GE141" i="6"/>
  <c r="CK141" i="6"/>
  <c r="CK148" i="6"/>
  <c r="GE148" i="6"/>
  <c r="GE135" i="6"/>
  <c r="CK135" i="6"/>
  <c r="GE138" i="6"/>
  <c r="CK138" i="6"/>
  <c r="GE134" i="6"/>
  <c r="CK134" i="6"/>
  <c r="BO37" i="6"/>
  <c r="FI37" i="6"/>
  <c r="GP21" i="6"/>
  <c r="CV21" i="6"/>
  <c r="DH21" i="6" s="1"/>
  <c r="DT21" i="6" s="1"/>
  <c r="EF21" i="6" s="1"/>
  <c r="EB102" i="6"/>
  <c r="EN102" i="6" s="1"/>
  <c r="HV102" i="6"/>
  <c r="EO150" i="6"/>
  <c r="II150" i="6"/>
  <c r="DR96" i="6"/>
  <c r="HL96" i="6"/>
  <c r="HW110" i="6"/>
  <c r="EC110" i="6"/>
  <c r="EO110" i="6" s="1"/>
  <c r="EB112" i="6"/>
  <c r="EN112" i="6" s="1"/>
  <c r="HV112" i="6"/>
  <c r="GP132" i="6"/>
  <c r="CV132" i="6"/>
  <c r="HL106" i="6"/>
  <c r="DR106" i="6"/>
  <c r="BZ34" i="6"/>
  <c r="FT34" i="6"/>
  <c r="HA129" i="6"/>
  <c r="DG129" i="6"/>
  <c r="DG96" i="6"/>
  <c r="HA96" i="6"/>
  <c r="JF96" i="6" s="1"/>
  <c r="J95" i="2" s="1"/>
  <c r="JE60" i="6"/>
  <c r="I59" i="2" s="1"/>
  <c r="HW69" i="6"/>
  <c r="EC69" i="6"/>
  <c r="EO69" i="6" s="1"/>
  <c r="DR146" i="6"/>
  <c r="HL146" i="6"/>
  <c r="DG59" i="6"/>
  <c r="DS59" i="6" s="1"/>
  <c r="EE59" i="6" s="1"/>
  <c r="HA59" i="6"/>
  <c r="DR115" i="6"/>
  <c r="HL115" i="6"/>
  <c r="CV143" i="6"/>
  <c r="GP143" i="6"/>
  <c r="GE19" i="6"/>
  <c r="JD19" i="6" s="1"/>
  <c r="H18" i="2" s="1"/>
  <c r="CK19" i="6"/>
  <c r="EC74" i="6"/>
  <c r="EO74" i="6" s="1"/>
  <c r="HW74" i="6"/>
  <c r="EC75" i="6"/>
  <c r="EO75" i="6" s="1"/>
  <c r="HW75" i="6"/>
  <c r="DR77" i="6"/>
  <c r="HL77" i="6"/>
  <c r="JF77" i="6" s="1"/>
  <c r="J76" i="2" s="1"/>
  <c r="DG116" i="6"/>
  <c r="HA116" i="6"/>
  <c r="GE30" i="6"/>
  <c r="CK30" i="6"/>
  <c r="GE33" i="6"/>
  <c r="CK33" i="6"/>
  <c r="GP35" i="6"/>
  <c r="CV35" i="6"/>
  <c r="DH35" i="6" s="1"/>
  <c r="DT35" i="6" s="1"/>
  <c r="EF35" i="6" s="1"/>
  <c r="HL127" i="6"/>
  <c r="DR127" i="6"/>
  <c r="DR143" i="6"/>
  <c r="HL143" i="6"/>
  <c r="EO146" i="6"/>
  <c r="II146" i="6"/>
  <c r="DG81" i="6"/>
  <c r="HA81" i="6"/>
  <c r="DR152" i="6"/>
  <c r="HL152" i="6"/>
  <c r="JF152" i="6" s="1"/>
  <c r="J148" i="2" s="1"/>
  <c r="EC80" i="6"/>
  <c r="EO80" i="6" s="1"/>
  <c r="HW80" i="6"/>
  <c r="DR139" i="6"/>
  <c r="HL139" i="6"/>
  <c r="DG101" i="6"/>
  <c r="HA101" i="6"/>
  <c r="GP134" i="6"/>
  <c r="CV134" i="6"/>
  <c r="CV122" i="6"/>
  <c r="GP122" i="6"/>
  <c r="DG137" i="6"/>
  <c r="HA137" i="6"/>
  <c r="DG148" i="6"/>
  <c r="HA148" i="6"/>
  <c r="CV139" i="6"/>
  <c r="GP139" i="6"/>
  <c r="EC128" i="6"/>
  <c r="EO128" i="6" s="1"/>
  <c r="HW128" i="6"/>
  <c r="EC82" i="6"/>
  <c r="EO82" i="6" s="1"/>
  <c r="HW82" i="6"/>
  <c r="EC97" i="6"/>
  <c r="EO97" i="6" s="1"/>
  <c r="HW97" i="6"/>
  <c r="DR105" i="6"/>
  <c r="HL105" i="6"/>
  <c r="DR103" i="6"/>
  <c r="HL103" i="6"/>
  <c r="GE41" i="6"/>
  <c r="CK41" i="6"/>
  <c r="CV135" i="6"/>
  <c r="GP135" i="6"/>
  <c r="CV44" i="6"/>
  <c r="DH44" i="6" s="1"/>
  <c r="DT44" i="6" s="1"/>
  <c r="EF44" i="6" s="1"/>
  <c r="GP44" i="6"/>
  <c r="DG89" i="6"/>
  <c r="HA89" i="6"/>
  <c r="DG113" i="6"/>
  <c r="HA113" i="6"/>
  <c r="HW115" i="6"/>
  <c r="EC115" i="6"/>
  <c r="EO115" i="6" s="1"/>
  <c r="DG53" i="6"/>
  <c r="DS53" i="6" s="1"/>
  <c r="EE53" i="6" s="1"/>
  <c r="HA53" i="6"/>
  <c r="JF53" i="6" s="1"/>
  <c r="J52" i="2" s="1"/>
  <c r="CV57" i="6"/>
  <c r="GP57" i="6"/>
  <c r="JE103" i="6"/>
  <c r="I99" i="2" s="1"/>
  <c r="DR63" i="6"/>
  <c r="ED63" i="6" s="1"/>
  <c r="EP63" i="6" s="1"/>
  <c r="HL63" i="6"/>
  <c r="EB109" i="6"/>
  <c r="EN109" i="6" s="1"/>
  <c r="HV109" i="6"/>
  <c r="JE87" i="6"/>
  <c r="I86" i="2" s="1"/>
  <c r="JE104" i="6"/>
  <c r="I100" i="2" s="1"/>
  <c r="DR91" i="6"/>
  <c r="HL91" i="6"/>
  <c r="EC120" i="6"/>
  <c r="EO120" i="6" s="1"/>
  <c r="HW120" i="6"/>
  <c r="DR132" i="6"/>
  <c r="HL132" i="6"/>
  <c r="HA123" i="6"/>
  <c r="DG123" i="6"/>
  <c r="HW85" i="6"/>
  <c r="EC85" i="6"/>
  <c r="EO85" i="6" s="1"/>
  <c r="DR86" i="6"/>
  <c r="HL86" i="6"/>
  <c r="CV26" i="6"/>
  <c r="DH26" i="6" s="1"/>
  <c r="DT26" i="6" s="1"/>
  <c r="EF26" i="6" s="1"/>
  <c r="GP26" i="6"/>
  <c r="DR85" i="6"/>
  <c r="HL85" i="6"/>
  <c r="CV59" i="6"/>
  <c r="GP59" i="6"/>
  <c r="JE59" i="6" s="1"/>
  <c r="I58" i="2" s="1"/>
  <c r="DG85" i="6"/>
  <c r="HA85" i="6"/>
  <c r="GP127" i="6"/>
  <c r="CV127" i="6"/>
  <c r="GP106" i="6"/>
  <c r="JE106" i="6" s="1"/>
  <c r="I102" i="2" s="1"/>
  <c r="CV106" i="6"/>
  <c r="AQ22" i="8"/>
  <c r="FH22" i="8"/>
  <c r="DZ96" i="8"/>
  <c r="EL96" i="8" s="1"/>
  <c r="IF96" i="8"/>
  <c r="DO109" i="8"/>
  <c r="HU109" i="8"/>
  <c r="AQ45" i="8"/>
  <c r="FH45" i="8"/>
  <c r="AP9" i="8"/>
  <c r="FG9" i="8"/>
  <c r="DO96" i="8"/>
  <c r="HU96" i="8"/>
  <c r="BB59" i="8"/>
  <c r="FS59" i="8"/>
  <c r="AQ28" i="8"/>
  <c r="FH28" i="8"/>
  <c r="AP8" i="8"/>
  <c r="FG8" i="8"/>
  <c r="DZ75" i="8"/>
  <c r="EL75" i="8" s="1"/>
  <c r="IF75" i="8"/>
  <c r="EA154" i="8"/>
  <c r="IG154" i="8"/>
  <c r="DZ116" i="8"/>
  <c r="EL116" i="8" s="1"/>
  <c r="IF116" i="8"/>
  <c r="BX144" i="8"/>
  <c r="GO144" i="8"/>
  <c r="DD81" i="8"/>
  <c r="HJ81" i="8"/>
  <c r="BX141" i="8"/>
  <c r="GO141" i="8"/>
  <c r="DZ128" i="8"/>
  <c r="EL128" i="8" s="1"/>
  <c r="IF128" i="8"/>
  <c r="DZ120" i="8"/>
  <c r="EL120" i="8" s="1"/>
  <c r="IF120" i="8"/>
  <c r="AQ35" i="8"/>
  <c r="FH35" i="8"/>
  <c r="DO125" i="8"/>
  <c r="HU125" i="8"/>
  <c r="DO120" i="8"/>
  <c r="HU120" i="8"/>
  <c r="DO91" i="8"/>
  <c r="HU91" i="8"/>
  <c r="DD79" i="8"/>
  <c r="HJ79" i="8"/>
  <c r="DD118" i="8"/>
  <c r="HJ118" i="8"/>
  <c r="AQ49" i="8"/>
  <c r="FH49" i="8"/>
  <c r="DZ82" i="8"/>
  <c r="EL82" i="8" s="1"/>
  <c r="IF82" i="8"/>
  <c r="DO74" i="8"/>
  <c r="HU74" i="8"/>
  <c r="DO68" i="8"/>
  <c r="HU68" i="8"/>
  <c r="BX150" i="8"/>
  <c r="GO150" i="8"/>
  <c r="DD84" i="8"/>
  <c r="HJ84" i="8"/>
  <c r="DO122" i="8"/>
  <c r="HU122" i="8"/>
  <c r="DZ126" i="8"/>
  <c r="EL126" i="8" s="1"/>
  <c r="IF126" i="8"/>
  <c r="BB53" i="8"/>
  <c r="FS53" i="8"/>
  <c r="DO99" i="8"/>
  <c r="HU99" i="8"/>
  <c r="DO107" i="8"/>
  <c r="HU107" i="8"/>
  <c r="DD97" i="8"/>
  <c r="HJ97" i="8"/>
  <c r="DD68" i="8"/>
  <c r="HJ68" i="8"/>
  <c r="DO69" i="8"/>
  <c r="HU69" i="8"/>
  <c r="DZ84" i="8"/>
  <c r="EL84" i="8" s="1"/>
  <c r="IF84" i="8"/>
  <c r="DZ105" i="8"/>
  <c r="EL105" i="8" s="1"/>
  <c r="IF105" i="8"/>
  <c r="DZ88" i="8"/>
  <c r="EL88" i="8" s="1"/>
  <c r="IF88" i="8"/>
  <c r="DD66" i="8"/>
  <c r="HJ66" i="8"/>
  <c r="DD126" i="8"/>
  <c r="HJ126" i="8"/>
  <c r="DD87" i="8"/>
  <c r="HJ87" i="8"/>
  <c r="DZ123" i="8"/>
  <c r="EL123" i="8" s="1"/>
  <c r="IF123" i="8"/>
  <c r="DZ110" i="8"/>
  <c r="EL110" i="8" s="1"/>
  <c r="IF110" i="8"/>
  <c r="EA151" i="8"/>
  <c r="IG151" i="8"/>
  <c r="DD86" i="8"/>
  <c r="HJ86" i="8"/>
  <c r="DD106" i="8"/>
  <c r="HJ106" i="8"/>
  <c r="DD104" i="8"/>
  <c r="HJ104" i="8"/>
  <c r="AP6" i="8"/>
  <c r="FG6" i="8"/>
  <c r="DO92" i="8"/>
  <c r="HU92" i="8"/>
  <c r="AQ47" i="8"/>
  <c r="FH47" i="8"/>
  <c r="AQ31" i="8"/>
  <c r="FH31" i="8"/>
  <c r="BX143" i="8"/>
  <c r="GO143" i="8"/>
  <c r="DD133" i="8"/>
  <c r="HJ133" i="8"/>
  <c r="DD114" i="8"/>
  <c r="HJ114" i="8"/>
  <c r="BB60" i="8"/>
  <c r="FS60" i="8"/>
  <c r="DZ114" i="8"/>
  <c r="EL114" i="8" s="1"/>
  <c r="IF114" i="8"/>
  <c r="BB55" i="8"/>
  <c r="FS55" i="8"/>
  <c r="AQ24" i="8"/>
  <c r="FH24" i="8"/>
  <c r="DO90" i="8"/>
  <c r="HU90" i="8"/>
  <c r="DO75" i="8"/>
  <c r="HU75" i="8"/>
  <c r="EA153" i="8"/>
  <c r="IG153" i="8"/>
  <c r="AQ41" i="8"/>
  <c r="FH41" i="8"/>
  <c r="DZ99" i="8"/>
  <c r="EL99" i="8" s="1"/>
  <c r="IF99" i="8"/>
  <c r="DD122" i="8"/>
  <c r="HJ122" i="8"/>
  <c r="DD90" i="8"/>
  <c r="HJ90" i="8"/>
  <c r="DD134" i="8"/>
  <c r="HJ134" i="8"/>
  <c r="DD131" i="8"/>
  <c r="HJ131" i="8"/>
  <c r="DZ133" i="8"/>
  <c r="EL133" i="8" s="1"/>
  <c r="IF133" i="8"/>
  <c r="BM65" i="8"/>
  <c r="GD65" i="8"/>
  <c r="DD111" i="8"/>
  <c r="HJ111" i="8"/>
  <c r="AQ40" i="8"/>
  <c r="FH40" i="8"/>
  <c r="BA51" i="8"/>
  <c r="FR51" i="8"/>
  <c r="DD116" i="8"/>
  <c r="HJ116" i="8"/>
  <c r="DD85" i="8"/>
  <c r="HJ85" i="8"/>
  <c r="DO119" i="8"/>
  <c r="HU119" i="8"/>
  <c r="DZ108" i="8"/>
  <c r="EL108" i="8" s="1"/>
  <c r="IF108" i="8"/>
  <c r="AQ34" i="8"/>
  <c r="FH34" i="8"/>
  <c r="DO98" i="8"/>
  <c r="HU98" i="8"/>
  <c r="DD101" i="8"/>
  <c r="HJ101" i="8"/>
  <c r="DP151" i="8"/>
  <c r="HV151" i="8"/>
  <c r="DZ104" i="8"/>
  <c r="EL104" i="8" s="1"/>
  <c r="IF104" i="8"/>
  <c r="DO115" i="8"/>
  <c r="HU115" i="8"/>
  <c r="DD129" i="8"/>
  <c r="HJ129" i="8"/>
  <c r="DD96" i="8"/>
  <c r="HJ96" i="8"/>
  <c r="DD107" i="8"/>
  <c r="HJ107" i="8"/>
  <c r="DZ78" i="8"/>
  <c r="EL78" i="8" s="1"/>
  <c r="IF78" i="8"/>
  <c r="DO104" i="8"/>
  <c r="HU104" i="8"/>
  <c r="DO102" i="8"/>
  <c r="HU102" i="8"/>
  <c r="AQ26" i="8"/>
  <c r="FH26" i="8"/>
  <c r="DO71" i="8"/>
  <c r="HU71" i="8"/>
  <c r="DZ69" i="8"/>
  <c r="EL69" i="8" s="1"/>
  <c r="IF69" i="8"/>
  <c r="BX142" i="8"/>
  <c r="GO142" i="8"/>
  <c r="DD135" i="8"/>
  <c r="HJ135" i="8"/>
  <c r="BX139" i="8"/>
  <c r="GO139" i="8"/>
  <c r="DD108" i="8"/>
  <c r="HJ108" i="8"/>
  <c r="DD102" i="8"/>
  <c r="HJ102" i="8"/>
  <c r="DO114" i="8"/>
  <c r="HU114" i="8"/>
  <c r="DO117" i="8"/>
  <c r="HU117" i="8"/>
  <c r="EL151" i="8"/>
  <c r="IR151" i="8"/>
  <c r="BX145" i="8"/>
  <c r="GO145" i="8"/>
  <c r="DD93" i="8"/>
  <c r="HJ93" i="8"/>
  <c r="DD125" i="8"/>
  <c r="HJ125" i="8"/>
  <c r="DZ107" i="8"/>
  <c r="EL107" i="8" s="1"/>
  <c r="IF107" i="8"/>
  <c r="AQ21" i="8"/>
  <c r="FH21" i="8"/>
  <c r="DZ85" i="8"/>
  <c r="EL85" i="8" s="1"/>
  <c r="IF85" i="8"/>
  <c r="AQ19" i="8"/>
  <c r="FH19" i="8"/>
  <c r="DZ111" i="8"/>
  <c r="EL111" i="8" s="1"/>
  <c r="IF111" i="8"/>
  <c r="DZ79" i="8"/>
  <c r="EL79" i="8" s="1"/>
  <c r="IF79" i="8"/>
  <c r="AQ39" i="8"/>
  <c r="FH39" i="8"/>
  <c r="AQ44" i="8"/>
  <c r="FH44" i="8"/>
  <c r="DD80" i="8"/>
  <c r="HJ80" i="8"/>
  <c r="BX136" i="8"/>
  <c r="GO136" i="8"/>
  <c r="DD88" i="8"/>
  <c r="HJ88" i="8"/>
  <c r="DD91" i="8"/>
  <c r="HJ91" i="8"/>
  <c r="BX148" i="8"/>
  <c r="GO148" i="8"/>
  <c r="DZ66" i="8"/>
  <c r="EL66" i="8" s="1"/>
  <c r="IF66" i="8"/>
  <c r="AQ37" i="8"/>
  <c r="FH37" i="8"/>
  <c r="AQ18" i="8"/>
  <c r="FH18" i="8"/>
  <c r="AQ38" i="8"/>
  <c r="FH38" i="8"/>
  <c r="DZ97" i="8"/>
  <c r="EL97" i="8" s="1"/>
  <c r="IF97" i="8"/>
  <c r="DZ130" i="8"/>
  <c r="EL130" i="8" s="1"/>
  <c r="IF130" i="8"/>
  <c r="AQ23" i="8"/>
  <c r="FH23" i="8"/>
  <c r="DZ70" i="8"/>
  <c r="EL70" i="8" s="1"/>
  <c r="IF70" i="8"/>
  <c r="DO103" i="8"/>
  <c r="HU103" i="8"/>
  <c r="DZ131" i="8"/>
  <c r="EL131" i="8" s="1"/>
  <c r="IF131" i="8"/>
  <c r="AQ25" i="8"/>
  <c r="FH25" i="8"/>
  <c r="DO118" i="8"/>
  <c r="HU118" i="8"/>
  <c r="DZ119" i="8"/>
  <c r="EL119" i="8" s="1"/>
  <c r="IF119" i="8"/>
  <c r="DO80" i="8"/>
  <c r="HU80" i="8"/>
  <c r="DO112" i="8"/>
  <c r="HU112" i="8"/>
  <c r="DD77" i="8"/>
  <c r="HJ77" i="8"/>
  <c r="DD103" i="8"/>
  <c r="HJ103" i="8"/>
  <c r="BX137" i="8"/>
  <c r="GO137" i="8"/>
  <c r="DO116" i="8"/>
  <c r="HU116" i="8"/>
  <c r="DO82" i="8"/>
  <c r="HU82" i="8"/>
  <c r="DO130" i="8"/>
  <c r="HU130" i="8"/>
  <c r="EL152" i="8"/>
  <c r="IR152" i="8"/>
  <c r="DZ132" i="8"/>
  <c r="EL132" i="8" s="1"/>
  <c r="IF132" i="8"/>
  <c r="DZ118" i="8"/>
  <c r="EL118" i="8" s="1"/>
  <c r="IF118" i="8"/>
  <c r="DZ125" i="8"/>
  <c r="EL125" i="8" s="1"/>
  <c r="IF125" i="8"/>
  <c r="DZ100" i="8"/>
  <c r="EL100" i="8" s="1"/>
  <c r="IF100" i="8"/>
  <c r="DO134" i="8"/>
  <c r="HU134" i="8"/>
  <c r="DP154" i="8"/>
  <c r="HV154" i="8"/>
  <c r="BX147" i="8"/>
  <c r="GO147" i="8"/>
  <c r="DZ106" i="8"/>
  <c r="EL106" i="8" s="1"/>
  <c r="IF106" i="8"/>
  <c r="DO108" i="8"/>
  <c r="HU108" i="8"/>
  <c r="DZ73" i="8"/>
  <c r="EL73" i="8" s="1"/>
  <c r="IF73" i="8"/>
  <c r="AQ42" i="8"/>
  <c r="FH42" i="8"/>
  <c r="DZ113" i="8"/>
  <c r="EL113" i="8" s="1"/>
  <c r="IF113" i="8"/>
  <c r="BX149" i="8"/>
  <c r="GO149" i="8"/>
  <c r="DD117" i="8"/>
  <c r="HJ117" i="8"/>
  <c r="DZ90" i="8"/>
  <c r="EL90" i="8" s="1"/>
  <c r="IF90" i="8"/>
  <c r="DO83" i="8"/>
  <c r="HU83" i="8"/>
  <c r="BM64" i="8"/>
  <c r="GD64" i="8"/>
  <c r="AQ32" i="8"/>
  <c r="FH32" i="8"/>
  <c r="BB61" i="8"/>
  <c r="FS61" i="8"/>
  <c r="DZ86" i="8"/>
  <c r="EL86" i="8" s="1"/>
  <c r="IF86" i="8"/>
  <c r="DZ87" i="8"/>
  <c r="EL87" i="8" s="1"/>
  <c r="IF87" i="8"/>
  <c r="DD82" i="8"/>
  <c r="HJ82" i="8"/>
  <c r="DZ134" i="8"/>
  <c r="EL134" i="8" s="1"/>
  <c r="IF134" i="8"/>
  <c r="BB57" i="8"/>
  <c r="FS57" i="8"/>
  <c r="DO100" i="8"/>
  <c r="HU100" i="8"/>
  <c r="DZ81" i="8"/>
  <c r="EL81" i="8" s="1"/>
  <c r="IF81" i="8"/>
  <c r="DD67" i="8"/>
  <c r="HJ67" i="8"/>
  <c r="DD124" i="8"/>
  <c r="HJ124" i="8"/>
  <c r="AQ46" i="8"/>
  <c r="FH46" i="8"/>
  <c r="DO106" i="8"/>
  <c r="HU106" i="8"/>
  <c r="AQ12" i="8"/>
  <c r="FH12" i="8"/>
  <c r="DO87" i="8"/>
  <c r="HU87" i="8"/>
  <c r="BB58" i="8"/>
  <c r="FS58" i="8"/>
  <c r="DZ72" i="8"/>
  <c r="EL72" i="8" s="1"/>
  <c r="IF72" i="8"/>
  <c r="DD92" i="8"/>
  <c r="HJ92" i="8"/>
  <c r="DD130" i="8"/>
  <c r="HJ130" i="8"/>
  <c r="DO93" i="8"/>
  <c r="HU93" i="8"/>
  <c r="AQ30" i="8"/>
  <c r="FH30" i="8"/>
  <c r="DO128" i="8"/>
  <c r="HU128" i="8"/>
  <c r="DO89" i="8"/>
  <c r="HU89" i="8"/>
  <c r="DO126" i="8"/>
  <c r="HU126" i="8"/>
  <c r="DD76" i="8"/>
  <c r="HJ76" i="8"/>
  <c r="DD99" i="8"/>
  <c r="HJ99" i="8"/>
  <c r="DD72" i="8"/>
  <c r="HJ72" i="8"/>
  <c r="DD78" i="8"/>
  <c r="HJ78" i="8"/>
  <c r="DZ77" i="8"/>
  <c r="EL77" i="8" s="1"/>
  <c r="IF77" i="8"/>
  <c r="DZ121" i="8"/>
  <c r="EL121" i="8" s="1"/>
  <c r="IF121" i="8"/>
  <c r="DO135" i="8"/>
  <c r="HU135" i="8"/>
  <c r="DZ124" i="8"/>
  <c r="EL124" i="8" s="1"/>
  <c r="IF124" i="8"/>
  <c r="BB62" i="8"/>
  <c r="FS62" i="8"/>
  <c r="DO129" i="8"/>
  <c r="HU129" i="8"/>
  <c r="DD128" i="8"/>
  <c r="HJ128" i="8"/>
  <c r="DD127" i="8"/>
  <c r="HJ127" i="8"/>
  <c r="DO67" i="8"/>
  <c r="HU67" i="8"/>
  <c r="DO78" i="8"/>
  <c r="HU78" i="8"/>
  <c r="BB56" i="8"/>
  <c r="FS56" i="8"/>
  <c r="DZ67" i="8"/>
  <c r="EL67" i="8" s="1"/>
  <c r="IF67" i="8"/>
  <c r="DZ98" i="8"/>
  <c r="EL98" i="8" s="1"/>
  <c r="IF98" i="8"/>
  <c r="DO94" i="8"/>
  <c r="HU94" i="8"/>
  <c r="DZ95" i="8"/>
  <c r="EL95" i="8" s="1"/>
  <c r="IF95" i="8"/>
  <c r="DO88" i="8"/>
  <c r="HU88" i="8"/>
  <c r="BB54" i="8"/>
  <c r="FS54" i="8"/>
  <c r="DD115" i="8"/>
  <c r="HJ115" i="8"/>
  <c r="DD110" i="8"/>
  <c r="HJ110" i="8"/>
  <c r="DP153" i="8"/>
  <c r="HV153" i="8"/>
  <c r="DD123" i="8"/>
  <c r="HJ123" i="8"/>
  <c r="DD75" i="8"/>
  <c r="HJ75" i="8"/>
  <c r="DO76" i="8"/>
  <c r="HU76" i="8"/>
  <c r="DO133" i="8"/>
  <c r="HU133" i="8"/>
  <c r="DO86" i="8"/>
  <c r="HU86" i="8"/>
  <c r="EL153" i="8"/>
  <c r="IR153" i="8"/>
  <c r="DZ102" i="8"/>
  <c r="EL102" i="8" s="1"/>
  <c r="IF102" i="8"/>
  <c r="DZ117" i="8"/>
  <c r="EL117" i="8" s="1"/>
  <c r="IF117" i="8"/>
  <c r="AQ16" i="8"/>
  <c r="FH16" i="8"/>
  <c r="DO110" i="8"/>
  <c r="HU110" i="8"/>
  <c r="AP10" i="8"/>
  <c r="FG10" i="8"/>
  <c r="DZ80" i="8"/>
  <c r="EL80" i="8" s="1"/>
  <c r="IF80" i="8"/>
  <c r="DD113" i="8"/>
  <c r="HJ113" i="8"/>
  <c r="DD71" i="8"/>
  <c r="HJ71" i="8"/>
  <c r="DD120" i="8"/>
  <c r="HJ120" i="8"/>
  <c r="DO81" i="8"/>
  <c r="HU81" i="8"/>
  <c r="EA152" i="8"/>
  <c r="IG152" i="8"/>
  <c r="DO123" i="8"/>
  <c r="HU123" i="8"/>
  <c r="DO97" i="8"/>
  <c r="HU97" i="8"/>
  <c r="DZ89" i="8"/>
  <c r="EL89" i="8" s="1"/>
  <c r="IF89" i="8"/>
  <c r="AP7" i="8"/>
  <c r="FG7" i="8"/>
  <c r="DO132" i="8"/>
  <c r="HU132" i="8"/>
  <c r="AQ14" i="8"/>
  <c r="FH14" i="8"/>
  <c r="DD119" i="8"/>
  <c r="HJ119" i="8"/>
  <c r="DP152" i="8"/>
  <c r="HV152" i="8"/>
  <c r="AQ17" i="8"/>
  <c r="FH17" i="8"/>
  <c r="DO73" i="8"/>
  <c r="HU73" i="8"/>
  <c r="AQ13" i="8"/>
  <c r="FH13" i="8"/>
  <c r="AQ20" i="8"/>
  <c r="FH20" i="8"/>
  <c r="DD112" i="8"/>
  <c r="HJ112" i="8"/>
  <c r="DD95" i="8"/>
  <c r="HJ95" i="8"/>
  <c r="DO95" i="8"/>
  <c r="HU95" i="8"/>
  <c r="AQ29" i="8"/>
  <c r="FH29" i="8"/>
  <c r="DZ103" i="8"/>
  <c r="EL103" i="8" s="1"/>
  <c r="IF103" i="8"/>
  <c r="DZ83" i="8"/>
  <c r="EL83" i="8" s="1"/>
  <c r="IF83" i="8"/>
  <c r="AQ11" i="8"/>
  <c r="FH11" i="8"/>
  <c r="DZ109" i="8"/>
  <c r="EL109" i="8" s="1"/>
  <c r="IF109" i="8"/>
  <c r="DO101" i="8"/>
  <c r="HU101" i="8"/>
  <c r="DZ112" i="8"/>
  <c r="EL112" i="8" s="1"/>
  <c r="IF112" i="8"/>
  <c r="DO70" i="8"/>
  <c r="HU70" i="8"/>
  <c r="DZ115" i="8"/>
  <c r="EL115" i="8" s="1"/>
  <c r="IF115" i="8"/>
  <c r="DO79" i="8"/>
  <c r="HU79" i="8"/>
  <c r="DZ68" i="8"/>
  <c r="EL68" i="8" s="1"/>
  <c r="IF68" i="8"/>
  <c r="DO77" i="8"/>
  <c r="HU77" i="8"/>
  <c r="DD98" i="8"/>
  <c r="HJ98" i="8"/>
  <c r="DZ92" i="8"/>
  <c r="EL92" i="8" s="1"/>
  <c r="IF92" i="8"/>
  <c r="DO72" i="8"/>
  <c r="HU72" i="8"/>
  <c r="DZ135" i="8"/>
  <c r="EL135" i="8" s="1"/>
  <c r="IF135" i="8"/>
  <c r="DO85" i="8"/>
  <c r="HU85" i="8"/>
  <c r="AQ15" i="8"/>
  <c r="FH15" i="8"/>
  <c r="DD70" i="8"/>
  <c r="HJ70" i="8"/>
  <c r="DD74" i="8"/>
  <c r="HJ74" i="8"/>
  <c r="EL154" i="8"/>
  <c r="IR154" i="8"/>
  <c r="DO124" i="8"/>
  <c r="HU124" i="8"/>
  <c r="DD89" i="8"/>
  <c r="HJ89" i="8"/>
  <c r="DD132" i="8"/>
  <c r="HJ132" i="8"/>
  <c r="AQ43" i="8"/>
  <c r="FH43" i="8"/>
  <c r="AQ48" i="8"/>
  <c r="FH48" i="8"/>
  <c r="DZ94" i="8"/>
  <c r="EL94" i="8" s="1"/>
  <c r="IF94" i="8"/>
  <c r="BM63" i="8"/>
  <c r="GD63" i="8"/>
  <c r="DO66" i="8"/>
  <c r="HU66" i="8"/>
  <c r="DZ127" i="8"/>
  <c r="EL127" i="8" s="1"/>
  <c r="IF127" i="8"/>
  <c r="DO111" i="8"/>
  <c r="HU111" i="8"/>
  <c r="DD94" i="8"/>
  <c r="HJ94" i="8"/>
  <c r="BX146" i="8"/>
  <c r="GO146" i="8"/>
  <c r="DD105" i="8"/>
  <c r="HJ105" i="8"/>
  <c r="DD121" i="8"/>
  <c r="HJ121" i="8"/>
  <c r="AQ36" i="8"/>
  <c r="FH36" i="8"/>
  <c r="DZ101" i="8"/>
  <c r="EL101" i="8" s="1"/>
  <c r="IF101" i="8"/>
  <c r="DZ93" i="8"/>
  <c r="EL93" i="8" s="1"/>
  <c r="IF93" i="8"/>
  <c r="DZ74" i="8"/>
  <c r="EL74" i="8" s="1"/>
  <c r="IF74" i="8"/>
  <c r="DZ122" i="8"/>
  <c r="EL122" i="8" s="1"/>
  <c r="IF122" i="8"/>
  <c r="BA52" i="8"/>
  <c r="FR52" i="8"/>
  <c r="BX140" i="8"/>
  <c r="GO140" i="8"/>
  <c r="DD100" i="8"/>
  <c r="HJ100" i="8"/>
  <c r="DO105" i="8"/>
  <c r="HU105" i="8"/>
  <c r="DZ71" i="8"/>
  <c r="EL71" i="8" s="1"/>
  <c r="IF71" i="8"/>
  <c r="AQ33" i="8"/>
  <c r="FH33" i="8"/>
  <c r="DO127" i="8"/>
  <c r="HU127" i="8"/>
  <c r="DZ129" i="8"/>
  <c r="EL129" i="8" s="1"/>
  <c r="IF129" i="8"/>
  <c r="BA50" i="8"/>
  <c r="FR50" i="8"/>
  <c r="DO131" i="8"/>
  <c r="HU131" i="8"/>
  <c r="DO84" i="8"/>
  <c r="HU84" i="8"/>
  <c r="DO113" i="8"/>
  <c r="HU113" i="8"/>
  <c r="DZ76" i="8"/>
  <c r="EL76" i="8" s="1"/>
  <c r="IF76" i="8"/>
  <c r="DO121" i="8"/>
  <c r="HU121" i="8"/>
  <c r="AQ27" i="8"/>
  <c r="FH27" i="8"/>
  <c r="DZ91" i="8"/>
  <c r="EL91" i="8" s="1"/>
  <c r="IF91" i="8"/>
  <c r="DD83" i="8"/>
  <c r="HJ83" i="8"/>
  <c r="DD109" i="8"/>
  <c r="HJ109" i="8"/>
  <c r="DD73" i="8"/>
  <c r="HJ73" i="8"/>
  <c r="DD69" i="8"/>
  <c r="HJ69" i="8"/>
  <c r="BX138" i="8"/>
  <c r="GO138" i="8"/>
  <c r="BZ131" i="6"/>
  <c r="BZ150" i="6"/>
  <c r="BD43" i="6"/>
  <c r="AS43" i="6"/>
  <c r="EY43" i="6" s="1"/>
  <c r="BZ42" i="6"/>
  <c r="BZ36" i="6"/>
  <c r="BD47" i="6"/>
  <c r="AS47" i="6"/>
  <c r="EY47" i="6" s="1"/>
  <c r="BD45" i="6"/>
  <c r="FJ45" i="6" s="1"/>
  <c r="AS45" i="6"/>
  <c r="EY45" i="6" s="1"/>
  <c r="BZ136" i="6"/>
  <c r="BO47" i="6"/>
  <c r="FU47" i="6" s="1"/>
  <c r="BZ148" i="6"/>
  <c r="BZ49" i="6"/>
  <c r="DG154" i="6"/>
  <c r="HM154" i="6" s="1"/>
  <c r="BZ143" i="6"/>
  <c r="BD46" i="6"/>
  <c r="AS46" i="6"/>
  <c r="EY46" i="6" s="1"/>
  <c r="BZ129" i="6"/>
  <c r="BO62" i="6"/>
  <c r="BD62" i="6"/>
  <c r="FJ62" i="6" s="1"/>
  <c r="BZ128" i="6"/>
  <c r="BZ135" i="6"/>
  <c r="CA41" i="6"/>
  <c r="BZ133" i="6"/>
  <c r="BZ130" i="6"/>
  <c r="BZ62" i="6"/>
  <c r="BZ132" i="6"/>
  <c r="BZ43" i="6"/>
  <c r="BD49" i="6"/>
  <c r="FJ49" i="6" s="1"/>
  <c r="AS49" i="6"/>
  <c r="EY49" i="6" s="1"/>
  <c r="BZ140" i="6"/>
  <c r="BZ145" i="6"/>
  <c r="BZ146" i="6"/>
  <c r="DG153" i="6"/>
  <c r="HM153" i="6" s="1"/>
  <c r="BZ138" i="6"/>
  <c r="BD48" i="6"/>
  <c r="AS48" i="6"/>
  <c r="EY48" i="6" s="1"/>
  <c r="BZ139" i="6"/>
  <c r="BZ137" i="6"/>
  <c r="BZ44" i="6"/>
  <c r="BZ45" i="6"/>
  <c r="BZ149" i="6"/>
  <c r="BD44" i="6"/>
  <c r="FJ44" i="6" s="1"/>
  <c r="AS44" i="6"/>
  <c r="EY44" i="6" s="1"/>
  <c r="BZ33" i="6"/>
  <c r="BZ38" i="6"/>
  <c r="BZ134" i="6"/>
  <c r="BO48" i="6"/>
  <c r="FU48" i="6" s="1"/>
  <c r="BZ142" i="6"/>
  <c r="BZ141" i="6"/>
  <c r="BZ144" i="6"/>
  <c r="BO40" i="6"/>
  <c r="FU40" i="6" s="1"/>
  <c r="BZ147" i="6"/>
  <c r="CH74" i="8"/>
  <c r="BW74" i="8"/>
  <c r="GO74" i="8" s="1"/>
  <c r="CH110" i="8"/>
  <c r="BW110" i="8"/>
  <c r="GO110" i="8" s="1"/>
  <c r="CS102" i="8"/>
  <c r="HK102" i="8" s="1"/>
  <c r="CS103" i="8"/>
  <c r="HK103" i="8" s="1"/>
  <c r="CS98" i="8"/>
  <c r="HK98" i="8" s="1"/>
  <c r="CS113" i="8"/>
  <c r="HK113" i="8" s="1"/>
  <c r="CH95" i="8"/>
  <c r="BW95" i="8"/>
  <c r="GO95" i="8" s="1"/>
  <c r="CS124" i="8"/>
  <c r="HK124" i="8" s="1"/>
  <c r="CS68" i="8"/>
  <c r="HK68" i="8" s="1"/>
  <c r="CS112" i="8"/>
  <c r="HK112" i="8" s="1"/>
  <c r="CS97" i="8"/>
  <c r="HK97" i="8" s="1"/>
  <c r="CS108" i="8"/>
  <c r="HK108" i="8" s="1"/>
  <c r="CS95" i="8"/>
  <c r="HK95" i="8" s="1"/>
  <c r="CS110" i="8"/>
  <c r="HK110" i="8" s="1"/>
  <c r="CH84" i="8"/>
  <c r="BW84" i="8"/>
  <c r="GO84" i="8" s="1"/>
  <c r="CS72" i="8"/>
  <c r="HK72" i="8" s="1"/>
  <c r="CS107" i="8"/>
  <c r="HK107" i="8" s="1"/>
  <c r="CH118" i="8"/>
  <c r="BW118" i="8"/>
  <c r="GO118" i="8" s="1"/>
  <c r="CS73" i="8"/>
  <c r="HK73" i="8" s="1"/>
  <c r="CS105" i="8"/>
  <c r="HK105" i="8" s="1"/>
  <c r="CH83" i="8"/>
  <c r="BW83" i="8"/>
  <c r="GO83" i="8" s="1"/>
  <c r="CH128" i="8"/>
  <c r="BW128" i="8"/>
  <c r="GO128" i="8" s="1"/>
  <c r="CH101" i="8"/>
  <c r="BW101" i="8"/>
  <c r="GO101" i="8" s="1"/>
  <c r="CS84" i="8"/>
  <c r="HK84" i="8" s="1"/>
  <c r="CS133" i="8"/>
  <c r="HK133" i="8" s="1"/>
  <c r="CS131" i="8"/>
  <c r="HK131" i="8" s="1"/>
  <c r="CS121" i="8"/>
  <c r="HK121" i="8" s="1"/>
  <c r="CH106" i="8"/>
  <c r="BW106" i="8"/>
  <c r="GO106" i="8" s="1"/>
  <c r="CS123" i="8"/>
  <c r="HK123" i="8" s="1"/>
  <c r="CH94" i="8"/>
  <c r="BW94" i="8"/>
  <c r="GO94" i="8" s="1"/>
  <c r="CH98" i="8"/>
  <c r="BW98" i="8"/>
  <c r="GO98" i="8" s="1"/>
  <c r="CS99" i="8"/>
  <c r="HK99" i="8" s="1"/>
  <c r="CH87" i="8"/>
  <c r="BW87" i="8"/>
  <c r="GO87" i="8" s="1"/>
  <c r="CH85" i="8"/>
  <c r="BW85" i="8"/>
  <c r="GO85" i="8" s="1"/>
  <c r="CH72" i="8"/>
  <c r="BW72" i="8"/>
  <c r="GO72" i="8" s="1"/>
  <c r="DE151" i="8"/>
  <c r="CH73" i="8"/>
  <c r="BW73" i="8"/>
  <c r="GO73" i="8" s="1"/>
  <c r="CS130" i="8"/>
  <c r="HK130" i="8" s="1"/>
  <c r="CS100" i="8"/>
  <c r="HK100" i="8" s="1"/>
  <c r="CH133" i="8"/>
  <c r="BW133" i="8"/>
  <c r="GO133" i="8" s="1"/>
  <c r="CS87" i="8"/>
  <c r="HK87" i="8" s="1"/>
  <c r="CH109" i="8"/>
  <c r="BW109" i="8"/>
  <c r="GO109" i="8" s="1"/>
  <c r="CH81" i="8"/>
  <c r="BW81" i="8"/>
  <c r="GO81" i="8" s="1"/>
  <c r="DE153" i="8"/>
  <c r="CH77" i="8"/>
  <c r="BW77" i="8"/>
  <c r="GO77" i="8" s="1"/>
  <c r="CS83" i="8"/>
  <c r="HK83" i="8" s="1"/>
  <c r="CS128" i="8"/>
  <c r="HK128" i="8" s="1"/>
  <c r="CH126" i="8"/>
  <c r="BW126" i="8"/>
  <c r="GO126" i="8" s="1"/>
  <c r="CH132" i="8"/>
  <c r="BW132" i="8"/>
  <c r="GO132" i="8" s="1"/>
  <c r="CS81" i="8"/>
  <c r="HK81" i="8" s="1"/>
  <c r="CH116" i="8"/>
  <c r="BW116" i="8"/>
  <c r="GO116" i="8" s="1"/>
  <c r="CH125" i="8"/>
  <c r="BW125" i="8"/>
  <c r="GO125" i="8" s="1"/>
  <c r="CH134" i="8"/>
  <c r="BW134" i="8"/>
  <c r="GO134" i="8" s="1"/>
  <c r="DE154" i="8"/>
  <c r="CH88" i="8"/>
  <c r="BW88" i="8"/>
  <c r="GO88" i="8" s="1"/>
  <c r="CH115" i="8"/>
  <c r="BW115" i="8"/>
  <c r="GO115" i="8" s="1"/>
  <c r="CH129" i="8"/>
  <c r="BW129" i="8"/>
  <c r="GO129" i="8" s="1"/>
  <c r="CS117" i="8"/>
  <c r="HK117" i="8" s="1"/>
  <c r="CS101" i="8"/>
  <c r="HK101" i="8" s="1"/>
  <c r="CH127" i="8"/>
  <c r="BW127" i="8"/>
  <c r="GO127" i="8" s="1"/>
  <c r="CH93" i="8"/>
  <c r="BW93" i="8"/>
  <c r="GO93" i="8" s="1"/>
  <c r="CH66" i="8"/>
  <c r="BW66" i="8"/>
  <c r="GO66" i="8" s="1"/>
  <c r="CS106" i="8"/>
  <c r="HK106" i="8" s="1"/>
  <c r="CH71" i="8"/>
  <c r="BW71" i="8"/>
  <c r="GO71" i="8" s="1"/>
  <c r="CH91" i="8"/>
  <c r="BW91" i="8"/>
  <c r="GO91" i="8" s="1"/>
  <c r="CH111" i="8"/>
  <c r="BW111" i="8"/>
  <c r="GO111" i="8" s="1"/>
  <c r="CS69" i="8"/>
  <c r="HK69" i="8" s="1"/>
  <c r="CS90" i="8"/>
  <c r="HK90" i="8" s="1"/>
  <c r="CH76" i="8"/>
  <c r="BW76" i="8"/>
  <c r="GO76" i="8" s="1"/>
  <c r="CH80" i="8"/>
  <c r="BW80" i="8"/>
  <c r="GO80" i="8" s="1"/>
  <c r="CH130" i="8"/>
  <c r="BW130" i="8"/>
  <c r="GO130" i="8" s="1"/>
  <c r="CH68" i="8"/>
  <c r="BW68" i="8"/>
  <c r="GO68" i="8" s="1"/>
  <c r="CH97" i="8"/>
  <c r="BW97" i="8"/>
  <c r="GO97" i="8" s="1"/>
  <c r="CS74" i="8"/>
  <c r="HK74" i="8" s="1"/>
  <c r="CS80" i="8"/>
  <c r="HK80" i="8" s="1"/>
  <c r="CH107" i="8"/>
  <c r="BW107" i="8"/>
  <c r="GO107" i="8" s="1"/>
  <c r="CI151" i="8"/>
  <c r="HA151" i="8" s="1"/>
  <c r="CT151" i="8"/>
  <c r="CH67" i="8"/>
  <c r="BW67" i="8"/>
  <c r="GO67" i="8" s="1"/>
  <c r="CH105" i="8"/>
  <c r="BW105" i="8"/>
  <c r="GO105" i="8" s="1"/>
  <c r="CH79" i="8"/>
  <c r="BW79" i="8"/>
  <c r="GO79" i="8" s="1"/>
  <c r="CH121" i="8"/>
  <c r="BW121" i="8"/>
  <c r="GO121" i="8" s="1"/>
  <c r="CH92" i="8"/>
  <c r="BW92" i="8"/>
  <c r="GO92" i="8" s="1"/>
  <c r="CS76" i="8"/>
  <c r="HK76" i="8" s="1"/>
  <c r="CT153" i="8"/>
  <c r="CI153" i="8"/>
  <c r="HA153" i="8" s="1"/>
  <c r="CH120" i="8"/>
  <c r="BW120" i="8"/>
  <c r="GO120" i="8" s="1"/>
  <c r="CH123" i="8"/>
  <c r="BW123" i="8"/>
  <c r="GO123" i="8" s="1"/>
  <c r="CS85" i="8"/>
  <c r="HK85" i="8" s="1"/>
  <c r="CH70" i="8"/>
  <c r="BW70" i="8"/>
  <c r="GO70" i="8" s="1"/>
  <c r="DE152" i="8"/>
  <c r="CH122" i="8"/>
  <c r="BW122" i="8"/>
  <c r="GO122" i="8" s="1"/>
  <c r="CS122" i="8"/>
  <c r="HK122" i="8" s="1"/>
  <c r="CI154" i="8"/>
  <c r="HA154" i="8" s="1"/>
  <c r="CT154" i="8"/>
  <c r="CS77" i="8"/>
  <c r="HK77" i="8" s="1"/>
  <c r="CS118" i="8"/>
  <c r="HK118" i="8" s="1"/>
  <c r="CH117" i="8"/>
  <c r="BW117" i="8"/>
  <c r="GO117" i="8" s="1"/>
  <c r="CS120" i="8"/>
  <c r="HK120" i="8" s="1"/>
  <c r="CH69" i="8"/>
  <c r="BW69" i="8"/>
  <c r="GO69" i="8" s="1"/>
  <c r="CH89" i="8"/>
  <c r="BW89" i="8"/>
  <c r="GO89" i="8" s="1"/>
  <c r="CH90" i="8"/>
  <c r="BW90" i="8"/>
  <c r="GO90" i="8" s="1"/>
  <c r="CS75" i="8"/>
  <c r="HK75" i="8" s="1"/>
  <c r="CS116" i="8"/>
  <c r="HK116" i="8" s="1"/>
  <c r="CS125" i="8"/>
  <c r="HK125" i="8" s="1"/>
  <c r="CH96" i="8"/>
  <c r="BW96" i="8"/>
  <c r="GO96" i="8" s="1"/>
  <c r="CH99" i="8"/>
  <c r="BW99" i="8"/>
  <c r="GO99" i="8" s="1"/>
  <c r="CH102" i="8"/>
  <c r="BW102" i="8"/>
  <c r="GO102" i="8" s="1"/>
  <c r="CS115" i="8"/>
  <c r="HK115" i="8" s="1"/>
  <c r="CS129" i="8"/>
  <c r="HK129" i="8" s="1"/>
  <c r="CH119" i="8"/>
  <c r="BW119" i="8"/>
  <c r="GO119" i="8" s="1"/>
  <c r="CH103" i="8"/>
  <c r="BW103" i="8"/>
  <c r="GO103" i="8" s="1"/>
  <c r="CH135" i="8"/>
  <c r="BW135" i="8"/>
  <c r="GO135" i="8" s="1"/>
  <c r="CS66" i="8"/>
  <c r="HK66" i="8" s="1"/>
  <c r="CS126" i="8"/>
  <c r="HK126" i="8" s="1"/>
  <c r="CH78" i="8"/>
  <c r="BW78" i="8"/>
  <c r="GO78" i="8" s="1"/>
  <c r="CS104" i="8"/>
  <c r="HK104" i="8" s="1"/>
  <c r="CS71" i="8"/>
  <c r="HK71" i="8" s="1"/>
  <c r="CS91" i="8"/>
  <c r="HK91" i="8" s="1"/>
  <c r="CH86" i="8"/>
  <c r="BW86" i="8"/>
  <c r="GO86" i="8" s="1"/>
  <c r="CH108" i="8"/>
  <c r="BW108" i="8"/>
  <c r="GO108" i="8" s="1"/>
  <c r="CH100" i="8"/>
  <c r="BW100" i="8"/>
  <c r="GO100" i="8" s="1"/>
  <c r="CS79" i="8"/>
  <c r="HK79" i="8" s="1"/>
  <c r="CH131" i="8"/>
  <c r="BW131" i="8"/>
  <c r="GO131" i="8" s="1"/>
  <c r="CS67" i="8"/>
  <c r="HK67" i="8" s="1"/>
  <c r="CS92" i="8"/>
  <c r="HK92" i="8" s="1"/>
  <c r="CS70" i="8"/>
  <c r="HK70" i="8" s="1"/>
  <c r="CH104" i="8"/>
  <c r="BW104" i="8"/>
  <c r="GO104" i="8" s="1"/>
  <c r="CS109" i="8"/>
  <c r="HK109" i="8" s="1"/>
  <c r="CS94" i="8"/>
  <c r="HK94" i="8" s="1"/>
  <c r="CH75" i="8"/>
  <c r="BW75" i="8"/>
  <c r="GO75" i="8" s="1"/>
  <c r="CT152" i="8"/>
  <c r="CI152" i="8"/>
  <c r="HA152" i="8" s="1"/>
  <c r="CH82" i="8"/>
  <c r="BW82" i="8"/>
  <c r="GO82" i="8" s="1"/>
  <c r="CH114" i="8"/>
  <c r="BW114" i="8"/>
  <c r="GO114" i="8" s="1"/>
  <c r="CS89" i="8"/>
  <c r="HK89" i="8" s="1"/>
  <c r="CS132" i="8"/>
  <c r="HK132" i="8" s="1"/>
  <c r="CS82" i="8"/>
  <c r="HK82" i="8" s="1"/>
  <c r="CS114" i="8"/>
  <c r="HK114" i="8" s="1"/>
  <c r="CS134" i="8"/>
  <c r="HK134" i="8" s="1"/>
  <c r="CH113" i="8"/>
  <c r="BW113" i="8"/>
  <c r="GO113" i="8" s="1"/>
  <c r="CS96" i="8"/>
  <c r="HK96" i="8" s="1"/>
  <c r="CS88" i="8"/>
  <c r="HK88" i="8" s="1"/>
  <c r="CS119" i="8"/>
  <c r="HK119" i="8" s="1"/>
  <c r="CS135" i="8"/>
  <c r="HK135" i="8" s="1"/>
  <c r="CS127" i="8"/>
  <c r="HK127" i="8" s="1"/>
  <c r="CS93" i="8"/>
  <c r="HK93" i="8" s="1"/>
  <c r="CS78" i="8"/>
  <c r="HK78" i="8" s="1"/>
  <c r="CH124" i="8"/>
  <c r="BW124" i="8"/>
  <c r="GO124" i="8" s="1"/>
  <c r="CH112" i="8"/>
  <c r="BW112" i="8"/>
  <c r="GO112" i="8" s="1"/>
  <c r="CS111" i="8"/>
  <c r="HK111" i="8" s="1"/>
  <c r="CS86" i="8"/>
  <c r="HK86" i="8" s="1"/>
  <c r="JF81" i="6" l="1"/>
  <c r="J80" i="2" s="1"/>
  <c r="JF84" i="6"/>
  <c r="J83" i="2" s="1"/>
  <c r="JF89" i="6"/>
  <c r="J88" i="2" s="1"/>
  <c r="JF97" i="6"/>
  <c r="JF82" i="6"/>
  <c r="J81" i="2" s="1"/>
  <c r="JF83" i="6"/>
  <c r="J82" i="2" s="1"/>
  <c r="JF99" i="6"/>
  <c r="JF91" i="6"/>
  <c r="J90" i="2" s="1"/>
  <c r="JF98" i="6"/>
  <c r="JD65" i="6"/>
  <c r="H64" i="2" s="1"/>
  <c r="GF133" i="6"/>
  <c r="CL133" i="6"/>
  <c r="ED85" i="6"/>
  <c r="EP85" i="6" s="1"/>
  <c r="HX85" i="6"/>
  <c r="ED94" i="6"/>
  <c r="EP94" i="6" s="1"/>
  <c r="HX94" i="6"/>
  <c r="DH123" i="6"/>
  <c r="HB123" i="6"/>
  <c r="DS142" i="6"/>
  <c r="HM142" i="6"/>
  <c r="DS99" i="6"/>
  <c r="HM99" i="6"/>
  <c r="ED147" i="6"/>
  <c r="EP147" i="6" s="1"/>
  <c r="HX147" i="6"/>
  <c r="DH127" i="6"/>
  <c r="HB127" i="6"/>
  <c r="ED143" i="6"/>
  <c r="EP143" i="6" s="1"/>
  <c r="HX143" i="6"/>
  <c r="CW30" i="6"/>
  <c r="DI30" i="6" s="1"/>
  <c r="DU30" i="6" s="1"/>
  <c r="EG30" i="6" s="1"/>
  <c r="GQ30" i="6"/>
  <c r="ED115" i="6"/>
  <c r="EP115" i="6" s="1"/>
  <c r="HX115" i="6"/>
  <c r="GF34" i="6"/>
  <c r="CL34" i="6"/>
  <c r="DS91" i="6"/>
  <c r="HM91" i="6"/>
  <c r="DH101" i="6"/>
  <c r="HB101" i="6"/>
  <c r="JF101" i="6" s="1"/>
  <c r="J97" i="2" s="1"/>
  <c r="DH111" i="6"/>
  <c r="HB111" i="6"/>
  <c r="JF111" i="6" s="1"/>
  <c r="J107" i="2" s="1"/>
  <c r="CW137" i="6"/>
  <c r="GQ137" i="6"/>
  <c r="GQ126" i="6"/>
  <c r="JE126" i="6" s="1"/>
  <c r="I122" i="2" s="1"/>
  <c r="CW126" i="6"/>
  <c r="DS118" i="6"/>
  <c r="HM118" i="6"/>
  <c r="DS111" i="6"/>
  <c r="HM111" i="6"/>
  <c r="DH56" i="6"/>
  <c r="DT56" i="6" s="1"/>
  <c r="EF56" i="6" s="1"/>
  <c r="HB56" i="6"/>
  <c r="DS132" i="6"/>
  <c r="HM132" i="6"/>
  <c r="DS133" i="6"/>
  <c r="HM133" i="6"/>
  <c r="GQ120" i="6"/>
  <c r="JE120" i="6" s="1"/>
  <c r="I116" i="2" s="1"/>
  <c r="CW120" i="6"/>
  <c r="CW128" i="6"/>
  <c r="GQ128" i="6"/>
  <c r="CW26" i="6"/>
  <c r="DI26" i="6" s="1"/>
  <c r="DU26" i="6" s="1"/>
  <c r="EG26" i="6" s="1"/>
  <c r="GQ26" i="6"/>
  <c r="JE26" i="6" s="1"/>
  <c r="I25" i="2" s="1"/>
  <c r="DH105" i="6"/>
  <c r="HB105" i="6"/>
  <c r="JF105" i="6" s="1"/>
  <c r="J101" i="2" s="1"/>
  <c r="CW32" i="6"/>
  <c r="DI32" i="6" s="1"/>
  <c r="DU32" i="6" s="1"/>
  <c r="EG32" i="6" s="1"/>
  <c r="GQ32" i="6"/>
  <c r="DH130" i="6"/>
  <c r="HB130" i="6"/>
  <c r="BP40" i="6"/>
  <c r="FJ40" i="6"/>
  <c r="JB40" i="6" s="1"/>
  <c r="F39" i="2" s="1"/>
  <c r="DS119" i="6"/>
  <c r="HM119" i="6"/>
  <c r="EC94" i="6"/>
  <c r="EO94" i="6" s="1"/>
  <c r="HW94" i="6"/>
  <c r="DH142" i="6"/>
  <c r="HB142" i="6"/>
  <c r="ED114" i="6"/>
  <c r="EP114" i="6" s="1"/>
  <c r="HX114" i="6"/>
  <c r="ED151" i="6"/>
  <c r="HX151" i="6"/>
  <c r="JG151" i="6" s="1"/>
  <c r="K147" i="2" s="1"/>
  <c r="HX131" i="6"/>
  <c r="ED131" i="6"/>
  <c r="EP131" i="6" s="1"/>
  <c r="ED122" i="6"/>
  <c r="EP122" i="6" s="1"/>
  <c r="HX122" i="6"/>
  <c r="DS109" i="6"/>
  <c r="HM109" i="6"/>
  <c r="HM83" i="6"/>
  <c r="DS83" i="6"/>
  <c r="ED107" i="6"/>
  <c r="EP107" i="6" s="1"/>
  <c r="HX107" i="6"/>
  <c r="ED150" i="6"/>
  <c r="EP150" i="6" s="1"/>
  <c r="HX150" i="6"/>
  <c r="ED112" i="6"/>
  <c r="EP112" i="6" s="1"/>
  <c r="HX112" i="6"/>
  <c r="GF40" i="6"/>
  <c r="CL40" i="6"/>
  <c r="DH65" i="6"/>
  <c r="HB65" i="6"/>
  <c r="GQ37" i="6"/>
  <c r="CW37" i="6"/>
  <c r="DI37" i="6" s="1"/>
  <c r="DU37" i="6" s="1"/>
  <c r="EG37" i="6" s="1"/>
  <c r="JF95" i="6"/>
  <c r="J94" i="2" s="1"/>
  <c r="DH146" i="6"/>
  <c r="HB146" i="6"/>
  <c r="DH62" i="6"/>
  <c r="DT62" i="6" s="1"/>
  <c r="EF62" i="6" s="1"/>
  <c r="HB62" i="6"/>
  <c r="ED119" i="6"/>
  <c r="EP119" i="6" s="1"/>
  <c r="HX119" i="6"/>
  <c r="DS98" i="6"/>
  <c r="HM98" i="6"/>
  <c r="JF92" i="6"/>
  <c r="J91" i="2" s="1"/>
  <c r="CW133" i="6"/>
  <c r="GQ133" i="6"/>
  <c r="HB139" i="6"/>
  <c r="DH139" i="6"/>
  <c r="HM134" i="6"/>
  <c r="DS134" i="6"/>
  <c r="GQ150" i="6"/>
  <c r="CW150" i="6"/>
  <c r="DH107" i="6"/>
  <c r="HB107" i="6"/>
  <c r="CW149" i="6"/>
  <c r="GQ149" i="6"/>
  <c r="DS147" i="6"/>
  <c r="HM147" i="6"/>
  <c r="ED74" i="6"/>
  <c r="EP74" i="6" s="1"/>
  <c r="HX74" i="6"/>
  <c r="JG74" i="6" s="1"/>
  <c r="K73" i="2" s="1"/>
  <c r="DS135" i="6"/>
  <c r="HM135" i="6"/>
  <c r="GQ123" i="6"/>
  <c r="JE123" i="6" s="1"/>
  <c r="I119" i="2" s="1"/>
  <c r="CW123" i="6"/>
  <c r="CW147" i="6"/>
  <c r="GQ147" i="6"/>
  <c r="ED133" i="6"/>
  <c r="EP133" i="6" s="1"/>
  <c r="HX133" i="6"/>
  <c r="GF32" i="6"/>
  <c r="CL32" i="6"/>
  <c r="GF65" i="6"/>
  <c r="CL65" i="6"/>
  <c r="DS115" i="6"/>
  <c r="HM115" i="6"/>
  <c r="GF139" i="6"/>
  <c r="CL139" i="6"/>
  <c r="DS123" i="6"/>
  <c r="HM123" i="6"/>
  <c r="ED91" i="6"/>
  <c r="EP91" i="6" s="1"/>
  <c r="HX91" i="6"/>
  <c r="DS113" i="6"/>
  <c r="HM113" i="6"/>
  <c r="GQ41" i="6"/>
  <c r="CW41" i="6"/>
  <c r="DI41" i="6" s="1"/>
  <c r="DU41" i="6" s="1"/>
  <c r="EG41" i="6" s="1"/>
  <c r="DS148" i="6"/>
  <c r="HM148" i="6"/>
  <c r="DS101" i="6"/>
  <c r="HM101" i="6"/>
  <c r="ED152" i="6"/>
  <c r="HX152" i="6"/>
  <c r="JG152" i="6" s="1"/>
  <c r="K148" i="2" s="1"/>
  <c r="ED127" i="6"/>
  <c r="EP127" i="6" s="1"/>
  <c r="HX127" i="6"/>
  <c r="ED106" i="6"/>
  <c r="EP106" i="6" s="1"/>
  <c r="HX106" i="6"/>
  <c r="DH126" i="6"/>
  <c r="HB126" i="6"/>
  <c r="HX135" i="6"/>
  <c r="ED135" i="6"/>
  <c r="EP135" i="6" s="1"/>
  <c r="CA43" i="6"/>
  <c r="FU43" i="6"/>
  <c r="DH136" i="6"/>
  <c r="HB136" i="6"/>
  <c r="ED128" i="6"/>
  <c r="EP128" i="6" s="1"/>
  <c r="HX128" i="6"/>
  <c r="ED72" i="6"/>
  <c r="EP72" i="6" s="1"/>
  <c r="HX72" i="6"/>
  <c r="JG72" i="6" s="1"/>
  <c r="K71" i="2" s="1"/>
  <c r="HX71" i="6"/>
  <c r="JG71" i="6" s="1"/>
  <c r="K70" i="2" s="1"/>
  <c r="ED71" i="6"/>
  <c r="EP71" i="6" s="1"/>
  <c r="HB141" i="6"/>
  <c r="DH141" i="6"/>
  <c r="DS97" i="6"/>
  <c r="HM97" i="6"/>
  <c r="ED111" i="6"/>
  <c r="EP111" i="6" s="1"/>
  <c r="HX111" i="6"/>
  <c r="JD32" i="6"/>
  <c r="H31" i="2" s="1"/>
  <c r="DS82" i="6"/>
  <c r="HM82" i="6"/>
  <c r="DS64" i="6"/>
  <c r="EE64" i="6" s="1"/>
  <c r="HM64" i="6"/>
  <c r="JG64" i="6" s="1"/>
  <c r="K63" i="2" s="1"/>
  <c r="CW145" i="6"/>
  <c r="GQ145" i="6"/>
  <c r="GQ34" i="6"/>
  <c r="CW34" i="6"/>
  <c r="DI34" i="6" s="1"/>
  <c r="DU34" i="6" s="1"/>
  <c r="EG34" i="6" s="1"/>
  <c r="DS88" i="6"/>
  <c r="HM88" i="6"/>
  <c r="CW24" i="6"/>
  <c r="DI24" i="6" s="1"/>
  <c r="DU24" i="6" s="1"/>
  <c r="EG24" i="6" s="1"/>
  <c r="GQ24" i="6"/>
  <c r="JE24" i="6" s="1"/>
  <c r="I23" i="2" s="1"/>
  <c r="CW36" i="6"/>
  <c r="DI36" i="6" s="1"/>
  <c r="DU36" i="6" s="1"/>
  <c r="EG36" i="6" s="1"/>
  <c r="GQ36" i="6"/>
  <c r="DS124" i="6"/>
  <c r="HM124" i="6"/>
  <c r="GF31" i="6"/>
  <c r="JD31" i="6" s="1"/>
  <c r="H30" i="2" s="1"/>
  <c r="CL31" i="6"/>
  <c r="DH131" i="6"/>
  <c r="HB131" i="6"/>
  <c r="GQ45" i="6"/>
  <c r="CW45" i="6"/>
  <c r="DI45" i="6" s="1"/>
  <c r="DU45" i="6" s="1"/>
  <c r="EG45" i="6" s="1"/>
  <c r="HX101" i="6"/>
  <c r="ED101" i="6"/>
  <c r="EP101" i="6" s="1"/>
  <c r="BP42" i="6"/>
  <c r="FJ42" i="6"/>
  <c r="JB42" i="6" s="1"/>
  <c r="F41" i="2" s="1"/>
  <c r="HM95" i="6"/>
  <c r="DS95" i="6"/>
  <c r="DS92" i="6"/>
  <c r="HM92" i="6"/>
  <c r="ED136" i="6"/>
  <c r="EP136" i="6" s="1"/>
  <c r="HX136" i="6"/>
  <c r="CA42" i="6"/>
  <c r="FU42" i="6"/>
  <c r="BP46" i="6"/>
  <c r="FV46" i="6" s="1"/>
  <c r="FJ46" i="6"/>
  <c r="DH135" i="6"/>
  <c r="HB135" i="6"/>
  <c r="GQ27" i="6"/>
  <c r="JE27" i="6" s="1"/>
  <c r="I26" i="2" s="1"/>
  <c r="CW27" i="6"/>
  <c r="DI27" i="6" s="1"/>
  <c r="DU27" i="6" s="1"/>
  <c r="EG27" i="6" s="1"/>
  <c r="EC106" i="6"/>
  <c r="EO106" i="6" s="1"/>
  <c r="HW106" i="6"/>
  <c r="ED79" i="6"/>
  <c r="EP79" i="6" s="1"/>
  <c r="HX79" i="6"/>
  <c r="ED118" i="6"/>
  <c r="EP118" i="6" s="1"/>
  <c r="HX118" i="6"/>
  <c r="GF137" i="6"/>
  <c r="CL137" i="6"/>
  <c r="GF143" i="6"/>
  <c r="CL143" i="6"/>
  <c r="GF38" i="6"/>
  <c r="CL38" i="6"/>
  <c r="GF135" i="6"/>
  <c r="CL135" i="6"/>
  <c r="BP47" i="6"/>
  <c r="FJ47" i="6"/>
  <c r="GF128" i="6"/>
  <c r="JD128" i="6" s="1"/>
  <c r="H124" i="2" s="1"/>
  <c r="CL128" i="6"/>
  <c r="GF49" i="6"/>
  <c r="CL49" i="6"/>
  <c r="GF36" i="6"/>
  <c r="CL36" i="6"/>
  <c r="JF85" i="6"/>
  <c r="J84" i="2" s="1"/>
  <c r="GQ19" i="6"/>
  <c r="JE19" i="6" s="1"/>
  <c r="I18" i="2" s="1"/>
  <c r="CW19" i="6"/>
  <c r="DI19" i="6" s="1"/>
  <c r="DU19" i="6" s="1"/>
  <c r="EG19" i="6" s="1"/>
  <c r="DS96" i="6"/>
  <c r="HM96" i="6"/>
  <c r="ED96" i="6"/>
  <c r="EP96" i="6" s="1"/>
  <c r="HX96" i="6"/>
  <c r="CA37" i="6"/>
  <c r="FU37" i="6"/>
  <c r="CW148" i="6"/>
  <c r="GQ148" i="6"/>
  <c r="CA39" i="6"/>
  <c r="FU39" i="6"/>
  <c r="HM130" i="6"/>
  <c r="DS130" i="6"/>
  <c r="ED123" i="6"/>
  <c r="EP123" i="6" s="1"/>
  <c r="HX123" i="6"/>
  <c r="DH117" i="6"/>
  <c r="HB117" i="6"/>
  <c r="JF117" i="6" s="1"/>
  <c r="J113" i="2" s="1"/>
  <c r="DH133" i="6"/>
  <c r="HB133" i="6"/>
  <c r="GQ131" i="6"/>
  <c r="CW131" i="6"/>
  <c r="DH114" i="6"/>
  <c r="HB114" i="6"/>
  <c r="JF114" i="6" s="1"/>
  <c r="J110" i="2" s="1"/>
  <c r="ED80" i="6"/>
  <c r="EP80" i="6" s="1"/>
  <c r="HX80" i="6"/>
  <c r="DS150" i="6"/>
  <c r="HM150" i="6"/>
  <c r="GQ124" i="6"/>
  <c r="JE124" i="6" s="1"/>
  <c r="I120" i="2" s="1"/>
  <c r="CW124" i="6"/>
  <c r="HB128" i="6"/>
  <c r="DH128" i="6"/>
  <c r="HX90" i="6"/>
  <c r="ED90" i="6"/>
  <c r="EP90" i="6" s="1"/>
  <c r="DS100" i="6"/>
  <c r="HM100" i="6"/>
  <c r="JF64" i="6"/>
  <c r="J63" i="2" s="1"/>
  <c r="DH100" i="6"/>
  <c r="HB100" i="6"/>
  <c r="JF100" i="6" s="1"/>
  <c r="J96" i="2" s="1"/>
  <c r="CA38" i="6"/>
  <c r="FU38" i="6"/>
  <c r="BP38" i="6"/>
  <c r="FJ38" i="6"/>
  <c r="JB38" i="6" s="1"/>
  <c r="F37" i="2" s="1"/>
  <c r="DH120" i="6"/>
  <c r="HB120" i="6"/>
  <c r="GQ25" i="6"/>
  <c r="JE25" i="6" s="1"/>
  <c r="I24" i="2" s="1"/>
  <c r="CW25" i="6"/>
  <c r="DI25" i="6" s="1"/>
  <c r="DU25" i="6" s="1"/>
  <c r="EG25" i="6" s="1"/>
  <c r="JF93" i="6"/>
  <c r="J92" i="2" s="1"/>
  <c r="JF63" i="6"/>
  <c r="J62" i="2" s="1"/>
  <c r="ED93" i="6"/>
  <c r="EP93" i="6" s="1"/>
  <c r="HX93" i="6"/>
  <c r="EO154" i="6"/>
  <c r="II154" i="6"/>
  <c r="JF88" i="6"/>
  <c r="J87" i="2" s="1"/>
  <c r="DS128" i="6"/>
  <c r="HM128" i="6"/>
  <c r="DS117" i="6"/>
  <c r="HM117" i="6"/>
  <c r="ED92" i="6"/>
  <c r="EP92" i="6" s="1"/>
  <c r="HX92" i="6"/>
  <c r="HX124" i="6"/>
  <c r="ED124" i="6"/>
  <c r="EP124" i="6" s="1"/>
  <c r="ED134" i="6"/>
  <c r="EP134" i="6" s="1"/>
  <c r="HX134" i="6"/>
  <c r="GQ40" i="6"/>
  <c r="CW40" i="6"/>
  <c r="DI40" i="6" s="1"/>
  <c r="DU40" i="6" s="1"/>
  <c r="EG40" i="6" s="1"/>
  <c r="CW48" i="6"/>
  <c r="DI48" i="6" s="1"/>
  <c r="DU48" i="6" s="1"/>
  <c r="EG48" i="6" s="1"/>
  <c r="GQ48" i="6"/>
  <c r="JF94" i="6"/>
  <c r="J93" i="2" s="1"/>
  <c r="JF90" i="6"/>
  <c r="J89" i="2" s="1"/>
  <c r="CW49" i="6"/>
  <c r="DI49" i="6" s="1"/>
  <c r="DU49" i="6" s="1"/>
  <c r="EG49" i="6" s="1"/>
  <c r="GQ49" i="6"/>
  <c r="DH102" i="6"/>
  <c r="HB102" i="6"/>
  <c r="JF102" i="6" s="1"/>
  <c r="J98" i="2" s="1"/>
  <c r="CW140" i="6"/>
  <c r="GQ140" i="6"/>
  <c r="ED126" i="6"/>
  <c r="EP126" i="6" s="1"/>
  <c r="HX126" i="6"/>
  <c r="GF44" i="6"/>
  <c r="CL44" i="6"/>
  <c r="DH104" i="6"/>
  <c r="HB104" i="6"/>
  <c r="HB55" i="6"/>
  <c r="DH55" i="6"/>
  <c r="DT55" i="6" s="1"/>
  <c r="EF55" i="6" s="1"/>
  <c r="DH129" i="6"/>
  <c r="HB129" i="6"/>
  <c r="GF39" i="6"/>
  <c r="CL39" i="6"/>
  <c r="DH147" i="6"/>
  <c r="HB147" i="6"/>
  <c r="GF140" i="6"/>
  <c r="CL140" i="6"/>
  <c r="BP48" i="6"/>
  <c r="FJ48" i="6"/>
  <c r="GF43" i="6"/>
  <c r="CL43" i="6"/>
  <c r="GF148" i="6"/>
  <c r="CL148" i="6"/>
  <c r="GF42" i="6"/>
  <c r="CL42" i="6"/>
  <c r="DS85" i="6"/>
  <c r="HM85" i="6"/>
  <c r="JG85" i="6" s="1"/>
  <c r="K84" i="2" s="1"/>
  <c r="HB57" i="6"/>
  <c r="JF57" i="6" s="1"/>
  <c r="J56" i="2" s="1"/>
  <c r="DH57" i="6"/>
  <c r="DT57" i="6" s="1"/>
  <c r="EF57" i="6" s="1"/>
  <c r="DS89" i="6"/>
  <c r="HM89" i="6"/>
  <c r="DS137" i="6"/>
  <c r="HM137" i="6"/>
  <c r="HM81" i="6"/>
  <c r="DS81" i="6"/>
  <c r="DS116" i="6"/>
  <c r="HM116" i="6"/>
  <c r="DH132" i="6"/>
  <c r="HB132" i="6"/>
  <c r="CW134" i="6"/>
  <c r="GQ134" i="6"/>
  <c r="CW141" i="6"/>
  <c r="GQ141" i="6"/>
  <c r="ED68" i="6"/>
  <c r="EP68" i="6" s="1"/>
  <c r="HX68" i="6"/>
  <c r="JG68" i="6" s="1"/>
  <c r="K67" i="2" s="1"/>
  <c r="JF104" i="6"/>
  <c r="J100" i="2" s="1"/>
  <c r="ED70" i="6"/>
  <c r="EP70" i="6" s="1"/>
  <c r="HX70" i="6"/>
  <c r="JG70" i="6" s="1"/>
  <c r="K69" i="2" s="1"/>
  <c r="DH125" i="6"/>
  <c r="HB125" i="6"/>
  <c r="HX98" i="6"/>
  <c r="ED98" i="6"/>
  <c r="EP98" i="6" s="1"/>
  <c r="CA33" i="6"/>
  <c r="FU33" i="6"/>
  <c r="JC33" i="6" s="1"/>
  <c r="G32" i="2" s="1"/>
  <c r="HM79" i="6"/>
  <c r="DS79" i="6"/>
  <c r="DH54" i="6"/>
  <c r="DT54" i="6" s="1"/>
  <c r="EF54" i="6" s="1"/>
  <c r="HB54" i="6"/>
  <c r="JF54" i="6" s="1"/>
  <c r="J53" i="2" s="1"/>
  <c r="HM102" i="6"/>
  <c r="DS102" i="6"/>
  <c r="DS145" i="6"/>
  <c r="HM145" i="6"/>
  <c r="HM110" i="6"/>
  <c r="DS110" i="6"/>
  <c r="BP41" i="6"/>
  <c r="FJ41" i="6"/>
  <c r="JB41" i="6" s="1"/>
  <c r="F40" i="2" s="1"/>
  <c r="DH60" i="6"/>
  <c r="DT60" i="6" s="1"/>
  <c r="EF60" i="6" s="1"/>
  <c r="HB60" i="6"/>
  <c r="JF60" i="6" s="1"/>
  <c r="J59" i="2" s="1"/>
  <c r="DS149" i="6"/>
  <c r="HM149" i="6"/>
  <c r="HM106" i="6"/>
  <c r="DS106" i="6"/>
  <c r="ED125" i="6"/>
  <c r="EP125" i="6" s="1"/>
  <c r="HX125" i="6"/>
  <c r="GQ121" i="6"/>
  <c r="JE121" i="6" s="1"/>
  <c r="I117" i="2" s="1"/>
  <c r="CW121" i="6"/>
  <c r="CW125" i="6"/>
  <c r="GQ125" i="6"/>
  <c r="JE125" i="6" s="1"/>
  <c r="I121" i="2" s="1"/>
  <c r="DS114" i="6"/>
  <c r="HM114" i="6"/>
  <c r="DH113" i="6"/>
  <c r="HB113" i="6"/>
  <c r="JF113" i="6" s="1"/>
  <c r="J109" i="2" s="1"/>
  <c r="DS105" i="6"/>
  <c r="HM105" i="6"/>
  <c r="DS93" i="6"/>
  <c r="HM93" i="6"/>
  <c r="DS63" i="6"/>
  <c r="EE63" i="6" s="1"/>
  <c r="HM63" i="6"/>
  <c r="JG63" i="6" s="1"/>
  <c r="K62" i="2" s="1"/>
  <c r="CW18" i="6"/>
  <c r="DI18" i="6" s="1"/>
  <c r="DU18" i="6" s="1"/>
  <c r="EG18" i="6" s="1"/>
  <c r="GQ18" i="6"/>
  <c r="JE18" i="6" s="1"/>
  <c r="I17" i="2" s="1"/>
  <c r="CW129" i="6"/>
  <c r="GQ129" i="6"/>
  <c r="DS103" i="6"/>
  <c r="HM103" i="6"/>
  <c r="DS127" i="6"/>
  <c r="HM127" i="6"/>
  <c r="ED110" i="6"/>
  <c r="EP110" i="6" s="1"/>
  <c r="HX110" i="6"/>
  <c r="DH103" i="6"/>
  <c r="HB103" i="6"/>
  <c r="ED129" i="6"/>
  <c r="EP129" i="6" s="1"/>
  <c r="HX129" i="6"/>
  <c r="DH149" i="6"/>
  <c r="HB149" i="6"/>
  <c r="EO151" i="6"/>
  <c r="II151" i="6"/>
  <c r="ED142" i="6"/>
  <c r="EP142" i="6" s="1"/>
  <c r="HX142" i="6"/>
  <c r="DH58" i="6"/>
  <c r="DT58" i="6" s="1"/>
  <c r="EF58" i="6" s="1"/>
  <c r="HB58" i="6"/>
  <c r="ED121" i="6"/>
  <c r="EP121" i="6" s="1"/>
  <c r="HX121" i="6"/>
  <c r="DS94" i="6"/>
  <c r="HM94" i="6"/>
  <c r="JG94" i="6" s="1"/>
  <c r="K93" i="2" s="1"/>
  <c r="DS90" i="6"/>
  <c r="HM90" i="6"/>
  <c r="ED81" i="6"/>
  <c r="EP81" i="6" s="1"/>
  <c r="HX81" i="6"/>
  <c r="ED87" i="6"/>
  <c r="EP87" i="6" s="1"/>
  <c r="HX87" i="6"/>
  <c r="HM108" i="6"/>
  <c r="DS108" i="6"/>
  <c r="ED108" i="6"/>
  <c r="EP108" i="6" s="1"/>
  <c r="HX108" i="6"/>
  <c r="CA45" i="6"/>
  <c r="FU45" i="6"/>
  <c r="GF131" i="6"/>
  <c r="CL131" i="6"/>
  <c r="HX105" i="6"/>
  <c r="ED105" i="6"/>
  <c r="EP105" i="6" s="1"/>
  <c r="GQ135" i="6"/>
  <c r="CW135" i="6"/>
  <c r="CW143" i="6"/>
  <c r="GQ143" i="6"/>
  <c r="CW20" i="6"/>
  <c r="DI20" i="6" s="1"/>
  <c r="DU20" i="6" s="1"/>
  <c r="EG20" i="6" s="1"/>
  <c r="GQ20" i="6"/>
  <c r="JE20" i="6" s="1"/>
  <c r="I19" i="2" s="1"/>
  <c r="CW127" i="6"/>
  <c r="GQ127" i="6"/>
  <c r="JE127" i="6" s="1"/>
  <c r="I123" i="2" s="1"/>
  <c r="ED120" i="6"/>
  <c r="EP120" i="6" s="1"/>
  <c r="HX120" i="6"/>
  <c r="DS107" i="6"/>
  <c r="HM107" i="6"/>
  <c r="GF134" i="6"/>
  <c r="CL134" i="6"/>
  <c r="GG41" i="6"/>
  <c r="CM41" i="6"/>
  <c r="CA62" i="6"/>
  <c r="FU62" i="6"/>
  <c r="ED132" i="6"/>
  <c r="EP132" i="6" s="1"/>
  <c r="HX132" i="6"/>
  <c r="ED139" i="6"/>
  <c r="EP139" i="6" s="1"/>
  <c r="HX139" i="6"/>
  <c r="DS129" i="6"/>
  <c r="HM129" i="6"/>
  <c r="HM104" i="6"/>
  <c r="DS104" i="6"/>
  <c r="ED145" i="6"/>
  <c r="EP145" i="6" s="1"/>
  <c r="HX145" i="6"/>
  <c r="EO152" i="6"/>
  <c r="II152" i="6"/>
  <c r="ED100" i="6"/>
  <c r="EP100" i="6" s="1"/>
  <c r="HX100" i="6"/>
  <c r="DH121" i="6"/>
  <c r="HB121" i="6"/>
  <c r="CA44" i="6"/>
  <c r="FU44" i="6"/>
  <c r="GQ65" i="6"/>
  <c r="CW65" i="6"/>
  <c r="ED117" i="6"/>
  <c r="EP117" i="6" s="1"/>
  <c r="HX117" i="6"/>
  <c r="JF80" i="6"/>
  <c r="J79" i="2" s="1"/>
  <c r="GF48" i="6"/>
  <c r="CL48" i="6"/>
  <c r="DS144" i="6"/>
  <c r="HM144" i="6"/>
  <c r="CW62" i="6"/>
  <c r="GQ62" i="6"/>
  <c r="ED109" i="6"/>
  <c r="EP109" i="6" s="1"/>
  <c r="HX109" i="6"/>
  <c r="ED97" i="6"/>
  <c r="EP97" i="6" s="1"/>
  <c r="HX97" i="6"/>
  <c r="GQ132" i="6"/>
  <c r="CW132" i="6"/>
  <c r="GQ136" i="6"/>
  <c r="CW136" i="6"/>
  <c r="DS65" i="6"/>
  <c r="EE65" i="6" s="1"/>
  <c r="HM65" i="6"/>
  <c r="DS136" i="6"/>
  <c r="HM136" i="6"/>
  <c r="CW39" i="6"/>
  <c r="DI39" i="6" s="1"/>
  <c r="DU39" i="6" s="1"/>
  <c r="EG39" i="6" s="1"/>
  <c r="GQ39" i="6"/>
  <c r="HM122" i="6"/>
  <c r="DS122" i="6"/>
  <c r="CA49" i="6"/>
  <c r="FU49" i="6"/>
  <c r="DH119" i="6"/>
  <c r="HB119" i="6"/>
  <c r="DS143" i="6"/>
  <c r="HM143" i="6"/>
  <c r="DS140" i="6"/>
  <c r="HM140" i="6"/>
  <c r="DH145" i="6"/>
  <c r="HB145" i="6"/>
  <c r="GQ29" i="6"/>
  <c r="JE29" i="6" s="1"/>
  <c r="I28" i="2" s="1"/>
  <c r="CW29" i="6"/>
  <c r="DI29" i="6" s="1"/>
  <c r="DU29" i="6" s="1"/>
  <c r="EG29" i="6" s="1"/>
  <c r="GF46" i="6"/>
  <c r="CL46" i="6"/>
  <c r="JF103" i="6"/>
  <c r="J99" i="2" s="1"/>
  <c r="GF41" i="6"/>
  <c r="CL41" i="6"/>
  <c r="ED67" i="6"/>
  <c r="EP67" i="6" s="1"/>
  <c r="HX67" i="6"/>
  <c r="JG67" i="6" s="1"/>
  <c r="K66" i="2" s="1"/>
  <c r="DS112" i="6"/>
  <c r="HM112" i="6"/>
  <c r="HX69" i="6"/>
  <c r="JG69" i="6" s="1"/>
  <c r="K68" i="2" s="1"/>
  <c r="ED69" i="6"/>
  <c r="EP69" i="6" s="1"/>
  <c r="ED148" i="6"/>
  <c r="EP148" i="6" s="1"/>
  <c r="HX148" i="6"/>
  <c r="CW43" i="6"/>
  <c r="DI43" i="6" s="1"/>
  <c r="DU43" i="6" s="1"/>
  <c r="EG43" i="6" s="1"/>
  <c r="GQ43" i="6"/>
  <c r="GQ142" i="6"/>
  <c r="CW142" i="6"/>
  <c r="GQ46" i="6"/>
  <c r="CW46" i="6"/>
  <c r="DI46" i="6" s="1"/>
  <c r="DU46" i="6" s="1"/>
  <c r="EG46" i="6" s="1"/>
  <c r="ED66" i="6"/>
  <c r="EP66" i="6" s="1"/>
  <c r="HX66" i="6"/>
  <c r="JG66" i="6" s="1"/>
  <c r="K65" i="2" s="1"/>
  <c r="ED104" i="6"/>
  <c r="EP104" i="6" s="1"/>
  <c r="HX104" i="6"/>
  <c r="DH116" i="6"/>
  <c r="HB116" i="6"/>
  <c r="JF116" i="6" s="1"/>
  <c r="J112" i="2" s="1"/>
  <c r="CW42" i="6"/>
  <c r="DI42" i="6" s="1"/>
  <c r="DU42" i="6" s="1"/>
  <c r="EG42" i="6" s="1"/>
  <c r="GQ42" i="6"/>
  <c r="GQ31" i="6"/>
  <c r="CW31" i="6"/>
  <c r="DI31" i="6" s="1"/>
  <c r="DU31" i="6" s="1"/>
  <c r="EG31" i="6" s="1"/>
  <c r="DS126" i="6"/>
  <c r="HM126" i="6"/>
  <c r="DH150" i="6"/>
  <c r="HB150" i="6"/>
  <c r="GQ47" i="6"/>
  <c r="CW47" i="6"/>
  <c r="DI47" i="6" s="1"/>
  <c r="DU47" i="6" s="1"/>
  <c r="EG47" i="6" s="1"/>
  <c r="JF58" i="6"/>
  <c r="J57" i="2" s="1"/>
  <c r="CL147" i="6"/>
  <c r="GF147" i="6"/>
  <c r="GF33" i="6"/>
  <c r="CL33" i="6"/>
  <c r="GF144" i="6"/>
  <c r="CL144" i="6"/>
  <c r="GF138" i="6"/>
  <c r="CL138" i="6"/>
  <c r="GF132" i="6"/>
  <c r="CL132" i="6"/>
  <c r="GF141" i="6"/>
  <c r="CL141" i="6"/>
  <c r="GF149" i="6"/>
  <c r="CL149" i="6"/>
  <c r="GF62" i="6"/>
  <c r="CL62" i="6"/>
  <c r="GF129" i="6"/>
  <c r="JD129" i="6" s="1"/>
  <c r="H125" i="2" s="1"/>
  <c r="CL129" i="6"/>
  <c r="GF136" i="6"/>
  <c r="CL136" i="6"/>
  <c r="BP43" i="6"/>
  <c r="FJ43" i="6"/>
  <c r="HB59" i="6"/>
  <c r="JF59" i="6" s="1"/>
  <c r="J58" i="2" s="1"/>
  <c r="DH59" i="6"/>
  <c r="DT59" i="6" s="1"/>
  <c r="EF59" i="6" s="1"/>
  <c r="ED103" i="6"/>
  <c r="EP103" i="6" s="1"/>
  <c r="HX103" i="6"/>
  <c r="DH122" i="6"/>
  <c r="HB122" i="6"/>
  <c r="CW33" i="6"/>
  <c r="DI33" i="6" s="1"/>
  <c r="DU33" i="6" s="1"/>
  <c r="EG33" i="6" s="1"/>
  <c r="GQ33" i="6"/>
  <c r="ED77" i="6"/>
  <c r="EP77" i="6" s="1"/>
  <c r="HX77" i="6"/>
  <c r="JG77" i="6" s="1"/>
  <c r="K76" i="2" s="1"/>
  <c r="HB143" i="6"/>
  <c r="DH143" i="6"/>
  <c r="ED146" i="6"/>
  <c r="EP146" i="6" s="1"/>
  <c r="HX146" i="6"/>
  <c r="GQ138" i="6"/>
  <c r="CW138" i="6"/>
  <c r="ED130" i="6"/>
  <c r="EP130" i="6" s="1"/>
  <c r="HX130" i="6"/>
  <c r="HX83" i="6"/>
  <c r="ED83" i="6"/>
  <c r="EP83" i="6" s="1"/>
  <c r="DS87" i="6"/>
  <c r="HM87" i="6"/>
  <c r="ED116" i="6"/>
  <c r="EP116" i="6" s="1"/>
  <c r="HX116" i="6"/>
  <c r="BP39" i="6"/>
  <c r="FJ39" i="6"/>
  <c r="JB39" i="6" s="1"/>
  <c r="F38" i="2" s="1"/>
  <c r="DS80" i="6"/>
  <c r="HM80" i="6"/>
  <c r="JG80" i="6" s="1"/>
  <c r="K79" i="2" s="1"/>
  <c r="DS125" i="6"/>
  <c r="HM125" i="6"/>
  <c r="DH137" i="6"/>
  <c r="HB137" i="6"/>
  <c r="ED144" i="6"/>
  <c r="EP144" i="6" s="1"/>
  <c r="HX144" i="6"/>
  <c r="ED102" i="6"/>
  <c r="EP102" i="6" s="1"/>
  <c r="HX102" i="6"/>
  <c r="GF30" i="6"/>
  <c r="JD30" i="6" s="1"/>
  <c r="H29" i="2" s="1"/>
  <c r="CL30" i="6"/>
  <c r="CW28" i="6"/>
  <c r="DI28" i="6" s="1"/>
  <c r="DU28" i="6" s="1"/>
  <c r="EG28" i="6" s="1"/>
  <c r="GQ28" i="6"/>
  <c r="JE28" i="6" s="1"/>
  <c r="I27" i="2" s="1"/>
  <c r="JF86" i="6"/>
  <c r="J85" i="2" s="1"/>
  <c r="CW118" i="6"/>
  <c r="GQ118" i="6"/>
  <c r="JE118" i="6" s="1"/>
  <c r="I114" i="2" s="1"/>
  <c r="CW130" i="6"/>
  <c r="GQ130" i="6"/>
  <c r="GQ122" i="6"/>
  <c r="JE122" i="6" s="1"/>
  <c r="I118" i="2" s="1"/>
  <c r="CW122" i="6"/>
  <c r="DS139" i="6"/>
  <c r="HM139" i="6"/>
  <c r="DH108" i="6"/>
  <c r="HB108" i="6"/>
  <c r="JF108" i="6" s="1"/>
  <c r="J104" i="2" s="1"/>
  <c r="CA34" i="6"/>
  <c r="FU34" i="6"/>
  <c r="JC34" i="6" s="1"/>
  <c r="G33" i="2" s="1"/>
  <c r="ED89" i="6"/>
  <c r="EP89" i="6" s="1"/>
  <c r="HX89" i="6"/>
  <c r="HB61" i="6"/>
  <c r="DH61" i="6"/>
  <c r="DT61" i="6" s="1"/>
  <c r="EF61" i="6" s="1"/>
  <c r="ED84" i="6"/>
  <c r="EP84" i="6" s="1"/>
  <c r="HX84" i="6"/>
  <c r="GQ61" i="6"/>
  <c r="JE61" i="6" s="1"/>
  <c r="I60" i="2" s="1"/>
  <c r="CW61" i="6"/>
  <c r="GQ38" i="6"/>
  <c r="CW38" i="6"/>
  <c r="DI38" i="6" s="1"/>
  <c r="DU38" i="6" s="1"/>
  <c r="EG38" i="6" s="1"/>
  <c r="DH115" i="6"/>
  <c r="HB115" i="6"/>
  <c r="JF115" i="6" s="1"/>
  <c r="J111" i="2" s="1"/>
  <c r="DH140" i="6"/>
  <c r="HB140" i="6"/>
  <c r="DS84" i="6"/>
  <c r="HM84" i="6"/>
  <c r="ED76" i="6"/>
  <c r="EP76" i="6" s="1"/>
  <c r="HX76" i="6"/>
  <c r="JG76" i="6" s="1"/>
  <c r="K75" i="2" s="1"/>
  <c r="EO153" i="6"/>
  <c r="II153" i="6"/>
  <c r="ED113" i="6"/>
  <c r="EP113" i="6" s="1"/>
  <c r="HX113" i="6"/>
  <c r="ED141" i="6"/>
  <c r="EP141" i="6" s="1"/>
  <c r="HX141" i="6"/>
  <c r="HX88" i="6"/>
  <c r="ED88" i="6"/>
  <c r="EP88" i="6" s="1"/>
  <c r="DS121" i="6"/>
  <c r="HM121" i="6"/>
  <c r="GF37" i="6"/>
  <c r="CL37" i="6"/>
  <c r="ED73" i="6"/>
  <c r="EP73" i="6" s="1"/>
  <c r="HX73" i="6"/>
  <c r="JG73" i="6" s="1"/>
  <c r="K72" i="2" s="1"/>
  <c r="DH154" i="6"/>
  <c r="HB154" i="6"/>
  <c r="JF154" i="6" s="1"/>
  <c r="J150" i="2" s="1"/>
  <c r="DH138" i="6"/>
  <c r="HB138" i="6"/>
  <c r="CL145" i="6"/>
  <c r="GF145" i="6"/>
  <c r="GQ23" i="6"/>
  <c r="JE23" i="6" s="1"/>
  <c r="I22" i="2" s="1"/>
  <c r="CW23" i="6"/>
  <c r="DI23" i="6" s="1"/>
  <c r="DU23" i="6" s="1"/>
  <c r="EG23" i="6" s="1"/>
  <c r="GF142" i="6"/>
  <c r="CL142" i="6"/>
  <c r="GF45" i="6"/>
  <c r="CL45" i="6"/>
  <c r="GF146" i="6"/>
  <c r="CL146" i="6"/>
  <c r="GF130" i="6"/>
  <c r="CL130" i="6"/>
  <c r="GF150" i="6"/>
  <c r="CL150" i="6"/>
  <c r="DH106" i="6"/>
  <c r="HB106" i="6"/>
  <c r="JF106" i="6" s="1"/>
  <c r="J102" i="2" s="1"/>
  <c r="ED86" i="6"/>
  <c r="EP86" i="6" s="1"/>
  <c r="HX86" i="6"/>
  <c r="DH134" i="6"/>
  <c r="HB134" i="6"/>
  <c r="CA46" i="6"/>
  <c r="FU46" i="6"/>
  <c r="JF55" i="6"/>
  <c r="J54" i="2" s="1"/>
  <c r="DH112" i="6"/>
  <c r="HB112" i="6"/>
  <c r="JF112" i="6" s="1"/>
  <c r="J108" i="2" s="1"/>
  <c r="ED154" i="6"/>
  <c r="HX154" i="6"/>
  <c r="DS146" i="6"/>
  <c r="HM146" i="6"/>
  <c r="HM120" i="6"/>
  <c r="DS120" i="6"/>
  <c r="BP37" i="6"/>
  <c r="FJ37" i="6"/>
  <c r="JB37" i="6" s="1"/>
  <c r="F36" i="2" s="1"/>
  <c r="CW146" i="6"/>
  <c r="GQ146" i="6"/>
  <c r="GQ119" i="6"/>
  <c r="JE119" i="6" s="1"/>
  <c r="I115" i="2" s="1"/>
  <c r="CW119" i="6"/>
  <c r="HB109" i="6"/>
  <c r="JF109" i="6" s="1"/>
  <c r="J105" i="2" s="1"/>
  <c r="DH109" i="6"/>
  <c r="EC96" i="6"/>
  <c r="EO96" i="6" s="1"/>
  <c r="HW96" i="6"/>
  <c r="GQ44" i="6"/>
  <c r="CW44" i="6"/>
  <c r="DI44" i="6" s="1"/>
  <c r="DU44" i="6" s="1"/>
  <c r="EG44" i="6" s="1"/>
  <c r="CA35" i="6"/>
  <c r="FU35" i="6"/>
  <c r="JC35" i="6" s="1"/>
  <c r="G34" i="2" s="1"/>
  <c r="CW139" i="6"/>
  <c r="GQ139" i="6"/>
  <c r="GQ144" i="6"/>
  <c r="CW144" i="6"/>
  <c r="ED82" i="6"/>
  <c r="EP82" i="6" s="1"/>
  <c r="HX82" i="6"/>
  <c r="CA36" i="6"/>
  <c r="FU36" i="6"/>
  <c r="JC36" i="6" s="1"/>
  <c r="G35" i="2" s="1"/>
  <c r="DH144" i="6"/>
  <c r="HB144" i="6"/>
  <c r="DS86" i="6"/>
  <c r="HM86" i="6"/>
  <c r="DH148" i="6"/>
  <c r="HB148" i="6"/>
  <c r="JF56" i="6"/>
  <c r="J55" i="2" s="1"/>
  <c r="DH118" i="6"/>
  <c r="HB118" i="6"/>
  <c r="ED138" i="6"/>
  <c r="EP138" i="6" s="1"/>
  <c r="HX138" i="6"/>
  <c r="DS141" i="6"/>
  <c r="HM141" i="6"/>
  <c r="GF35" i="6"/>
  <c r="CL35" i="6"/>
  <c r="ED140" i="6"/>
  <c r="EP140" i="6" s="1"/>
  <c r="HX140" i="6"/>
  <c r="DH124" i="6"/>
  <c r="HB124" i="6"/>
  <c r="ED153" i="6"/>
  <c r="HX153" i="6"/>
  <c r="JG153" i="6" s="1"/>
  <c r="K149" i="2" s="1"/>
  <c r="DS131" i="6"/>
  <c r="HM131" i="6"/>
  <c r="HX137" i="6"/>
  <c r="ED137" i="6"/>
  <c r="EP137" i="6" s="1"/>
  <c r="ED99" i="6"/>
  <c r="EP99" i="6" s="1"/>
  <c r="HX99" i="6"/>
  <c r="DS138" i="6"/>
  <c r="HM138" i="6"/>
  <c r="ED149" i="6"/>
  <c r="EP149" i="6" s="1"/>
  <c r="HX149" i="6"/>
  <c r="GF47" i="6"/>
  <c r="CL47" i="6"/>
  <c r="CW22" i="6"/>
  <c r="DI22" i="6" s="1"/>
  <c r="DU22" i="6" s="1"/>
  <c r="EG22" i="6" s="1"/>
  <c r="GQ22" i="6"/>
  <c r="JE22" i="6" s="1"/>
  <c r="I21" i="2" s="1"/>
  <c r="DH110" i="6"/>
  <c r="HB110" i="6"/>
  <c r="JF110" i="6" s="1"/>
  <c r="J106" i="2" s="1"/>
  <c r="ED95" i="6"/>
  <c r="EP95" i="6" s="1"/>
  <c r="HX95" i="6"/>
  <c r="GQ21" i="6"/>
  <c r="JE21" i="6" s="1"/>
  <c r="I20" i="2" s="1"/>
  <c r="CW21" i="6"/>
  <c r="DI21" i="6" s="1"/>
  <c r="DU21" i="6" s="1"/>
  <c r="EG21" i="6" s="1"/>
  <c r="GQ35" i="6"/>
  <c r="CW35" i="6"/>
  <c r="DI35" i="6" s="1"/>
  <c r="DU35" i="6" s="1"/>
  <c r="EG35" i="6" s="1"/>
  <c r="HX75" i="6"/>
  <c r="JG75" i="6" s="1"/>
  <c r="K74" i="2" s="1"/>
  <c r="ED75" i="6"/>
  <c r="EP75" i="6" s="1"/>
  <c r="JF107" i="6"/>
  <c r="J103" i="2" s="1"/>
  <c r="ED78" i="6"/>
  <c r="EP78" i="6" s="1"/>
  <c r="HX78" i="6"/>
  <c r="JG78" i="6" s="1"/>
  <c r="K77" i="2" s="1"/>
  <c r="CT78" i="8"/>
  <c r="GZ78" i="8"/>
  <c r="CT113" i="8"/>
  <c r="GZ113" i="8"/>
  <c r="DQ152" i="8"/>
  <c r="HW152" i="8"/>
  <c r="CT107" i="8"/>
  <c r="GZ107" i="8"/>
  <c r="DQ154" i="8"/>
  <c r="HW154" i="8"/>
  <c r="CT125" i="8"/>
  <c r="GZ125" i="8"/>
  <c r="CT114" i="8"/>
  <c r="GZ114" i="8"/>
  <c r="CT75" i="8"/>
  <c r="GZ75" i="8"/>
  <c r="CT100" i="8"/>
  <c r="GZ100" i="8"/>
  <c r="CT90" i="8"/>
  <c r="GZ90" i="8"/>
  <c r="DF154" i="8"/>
  <c r="HL154" i="8"/>
  <c r="DF153" i="8"/>
  <c r="HL153" i="8"/>
  <c r="CT132" i="8"/>
  <c r="GZ132" i="8"/>
  <c r="CT77" i="8"/>
  <c r="GZ77" i="8"/>
  <c r="CT83" i="8"/>
  <c r="GZ83" i="8"/>
  <c r="CT118" i="8"/>
  <c r="GZ118" i="8"/>
  <c r="CT84" i="8"/>
  <c r="GZ84" i="8"/>
  <c r="EA105" i="8"/>
  <c r="EM105" i="8" s="1"/>
  <c r="IG105" i="8"/>
  <c r="BY146" i="8"/>
  <c r="GP146" i="8"/>
  <c r="EA66" i="8"/>
  <c r="EM66" i="8" s="1"/>
  <c r="IG66" i="8"/>
  <c r="AR43" i="8"/>
  <c r="FI43" i="8"/>
  <c r="EA85" i="8"/>
  <c r="EM85" i="8" s="1"/>
  <c r="IG85" i="8"/>
  <c r="DP98" i="8"/>
  <c r="HV98" i="8"/>
  <c r="DP112" i="8"/>
  <c r="HV112" i="8"/>
  <c r="AR17" i="8"/>
  <c r="FI17" i="8"/>
  <c r="EA132" i="8"/>
  <c r="EM132" i="8" s="1"/>
  <c r="IG132" i="8"/>
  <c r="EA123" i="8"/>
  <c r="EM123" i="8" s="1"/>
  <c r="IG123" i="8"/>
  <c r="DP71" i="8"/>
  <c r="HV71" i="8"/>
  <c r="EA110" i="8"/>
  <c r="EM110" i="8" s="1"/>
  <c r="IG110" i="8"/>
  <c r="DP117" i="8"/>
  <c r="HV117" i="8"/>
  <c r="EB154" i="8"/>
  <c r="IH154" i="8"/>
  <c r="EA82" i="8"/>
  <c r="EM82" i="8" s="1"/>
  <c r="IG82" i="8"/>
  <c r="DP77" i="8"/>
  <c r="HV77" i="8"/>
  <c r="EA118" i="8"/>
  <c r="EM118" i="8" s="1"/>
  <c r="IG118" i="8"/>
  <c r="AR39" i="8"/>
  <c r="FI39" i="8"/>
  <c r="DP93" i="8"/>
  <c r="HV93" i="8"/>
  <c r="EA114" i="8"/>
  <c r="EM114" i="8" s="1"/>
  <c r="IG114" i="8"/>
  <c r="DP135" i="8"/>
  <c r="HV135" i="8"/>
  <c r="AR26" i="8"/>
  <c r="FI26" i="8"/>
  <c r="DP107" i="8"/>
  <c r="HV107" i="8"/>
  <c r="AR34" i="8"/>
  <c r="FI34" i="8"/>
  <c r="DP111" i="8"/>
  <c r="HV111" i="8"/>
  <c r="DP134" i="8"/>
  <c r="HV134" i="8"/>
  <c r="AR41" i="8"/>
  <c r="FI41" i="8"/>
  <c r="BC53" i="8"/>
  <c r="FT53" i="8"/>
  <c r="BY150" i="8"/>
  <c r="GP150" i="8"/>
  <c r="AR49" i="8"/>
  <c r="FI49" i="8"/>
  <c r="EA91" i="8"/>
  <c r="EM91" i="8" s="1"/>
  <c r="IG91" i="8"/>
  <c r="CT66" i="8"/>
  <c r="GZ66" i="8"/>
  <c r="CT127" i="8"/>
  <c r="GZ127" i="8"/>
  <c r="CT129" i="8"/>
  <c r="GZ129" i="8"/>
  <c r="CT133" i="8"/>
  <c r="GZ133" i="8"/>
  <c r="CT101" i="8"/>
  <c r="GZ101" i="8"/>
  <c r="EA127" i="8"/>
  <c r="EM127" i="8" s="1"/>
  <c r="IG127" i="8"/>
  <c r="DP100" i="8"/>
  <c r="HV100" i="8"/>
  <c r="AR36" i="8"/>
  <c r="FI36" i="8"/>
  <c r="DP94" i="8"/>
  <c r="HV94" i="8"/>
  <c r="BN63" i="8"/>
  <c r="GE63" i="8"/>
  <c r="DP132" i="8"/>
  <c r="HV132" i="8"/>
  <c r="DP74" i="8"/>
  <c r="HV74" i="8"/>
  <c r="EA77" i="8"/>
  <c r="EM77" i="8" s="1"/>
  <c r="IG77" i="8"/>
  <c r="EA70" i="8"/>
  <c r="EM70" i="8" s="1"/>
  <c r="IG70" i="8"/>
  <c r="AR11" i="8"/>
  <c r="FI11" i="8"/>
  <c r="AR29" i="8"/>
  <c r="FI29" i="8"/>
  <c r="AR20" i="8"/>
  <c r="FI20" i="8"/>
  <c r="EB152" i="8"/>
  <c r="IH152" i="8"/>
  <c r="AQ7" i="8"/>
  <c r="FH7" i="8"/>
  <c r="EM152" i="8"/>
  <c r="IS152" i="8"/>
  <c r="DP113" i="8"/>
  <c r="HV113" i="8"/>
  <c r="BN64" i="8"/>
  <c r="GE64" i="8"/>
  <c r="BY149" i="8"/>
  <c r="GP149" i="8"/>
  <c r="EA108" i="8"/>
  <c r="EM108" i="8" s="1"/>
  <c r="IG108" i="8"/>
  <c r="EA134" i="8"/>
  <c r="EM134" i="8" s="1"/>
  <c r="IG134" i="8"/>
  <c r="EA116" i="8"/>
  <c r="EM116" i="8" s="1"/>
  <c r="IG116" i="8"/>
  <c r="EA112" i="8"/>
  <c r="EM112" i="8" s="1"/>
  <c r="IG112" i="8"/>
  <c r="AR38" i="8"/>
  <c r="FI38" i="8"/>
  <c r="BY148" i="8"/>
  <c r="GP148" i="8"/>
  <c r="AR21" i="8"/>
  <c r="FI21" i="8"/>
  <c r="BY145" i="8"/>
  <c r="GP145" i="8"/>
  <c r="DP102" i="8"/>
  <c r="HV102" i="8"/>
  <c r="BY142" i="8"/>
  <c r="GP142" i="8"/>
  <c r="EA102" i="8"/>
  <c r="EM102" i="8" s="1"/>
  <c r="IG102" i="8"/>
  <c r="DP96" i="8"/>
  <c r="HV96" i="8"/>
  <c r="EB151" i="8"/>
  <c r="IH151" i="8"/>
  <c r="BN65" i="8"/>
  <c r="GE65" i="8"/>
  <c r="DP90" i="8"/>
  <c r="HV90" i="8"/>
  <c r="EM153" i="8"/>
  <c r="IS153" i="8"/>
  <c r="AR31" i="8"/>
  <c r="FI31" i="8"/>
  <c r="EA68" i="8"/>
  <c r="EM68" i="8" s="1"/>
  <c r="IG68" i="8"/>
  <c r="DP118" i="8"/>
  <c r="HV118" i="8"/>
  <c r="EA120" i="8"/>
  <c r="EM120" i="8" s="1"/>
  <c r="IG120" i="8"/>
  <c r="AR22" i="8"/>
  <c r="FI22" i="8"/>
  <c r="BC56" i="8"/>
  <c r="FT56" i="8"/>
  <c r="DP128" i="8"/>
  <c r="HV128" i="8"/>
  <c r="EA135" i="8"/>
  <c r="EM135" i="8" s="1"/>
  <c r="IG135" i="8"/>
  <c r="DP72" i="8"/>
  <c r="HV72" i="8"/>
  <c r="EA89" i="8"/>
  <c r="EM89" i="8" s="1"/>
  <c r="IG89" i="8"/>
  <c r="DP130" i="8"/>
  <c r="HV130" i="8"/>
  <c r="EA87" i="8"/>
  <c r="EM87" i="8" s="1"/>
  <c r="IG87" i="8"/>
  <c r="DP124" i="8"/>
  <c r="HV124" i="8"/>
  <c r="BY144" i="8"/>
  <c r="GP144" i="8"/>
  <c r="AQ9" i="8"/>
  <c r="FH9" i="8"/>
  <c r="CT124" i="8"/>
  <c r="GZ124" i="8"/>
  <c r="CT119" i="8"/>
  <c r="GZ119" i="8"/>
  <c r="CT99" i="8"/>
  <c r="GZ99" i="8"/>
  <c r="CT92" i="8"/>
  <c r="GZ92" i="8"/>
  <c r="CT97" i="8"/>
  <c r="GZ97" i="8"/>
  <c r="CT80" i="8"/>
  <c r="GZ80" i="8"/>
  <c r="CT91" i="8"/>
  <c r="GZ91" i="8"/>
  <c r="CT116" i="8"/>
  <c r="GZ116" i="8"/>
  <c r="CT81" i="8"/>
  <c r="GZ81" i="8"/>
  <c r="CT85" i="8"/>
  <c r="GZ85" i="8"/>
  <c r="CT110" i="8"/>
  <c r="GZ110" i="8"/>
  <c r="DP109" i="8"/>
  <c r="HV109" i="8"/>
  <c r="EA121" i="8"/>
  <c r="EM121" i="8" s="1"/>
  <c r="IG121" i="8"/>
  <c r="EA131" i="8"/>
  <c r="EM131" i="8" s="1"/>
  <c r="IG131" i="8"/>
  <c r="AR16" i="8"/>
  <c r="FI16" i="8"/>
  <c r="EA86" i="8"/>
  <c r="EM86" i="8" s="1"/>
  <c r="IG86" i="8"/>
  <c r="DP75" i="8"/>
  <c r="HV75" i="8"/>
  <c r="DP115" i="8"/>
  <c r="HV115" i="8"/>
  <c r="EA94" i="8"/>
  <c r="EM94" i="8" s="1"/>
  <c r="IG94" i="8"/>
  <c r="EA78" i="8"/>
  <c r="EM78" i="8" s="1"/>
  <c r="IG78" i="8"/>
  <c r="EA129" i="8"/>
  <c r="EM129" i="8" s="1"/>
  <c r="IG129" i="8"/>
  <c r="DP99" i="8"/>
  <c r="HV99" i="8"/>
  <c r="EA128" i="8"/>
  <c r="EM128" i="8" s="1"/>
  <c r="IG128" i="8"/>
  <c r="DP92" i="8"/>
  <c r="HV92" i="8"/>
  <c r="AR12" i="8"/>
  <c r="FI12" i="8"/>
  <c r="DP67" i="8"/>
  <c r="HV67" i="8"/>
  <c r="BC61" i="8"/>
  <c r="FT61" i="8"/>
  <c r="AR25" i="8"/>
  <c r="FI25" i="8"/>
  <c r="AR23" i="8"/>
  <c r="FI23" i="8"/>
  <c r="DP80" i="8"/>
  <c r="HV80" i="8"/>
  <c r="BC55" i="8"/>
  <c r="FT55" i="8"/>
  <c r="DP114" i="8"/>
  <c r="HV114" i="8"/>
  <c r="DP104" i="8"/>
  <c r="HV104" i="8"/>
  <c r="EM151" i="8"/>
  <c r="IS151" i="8"/>
  <c r="DP126" i="8"/>
  <c r="HV126" i="8"/>
  <c r="EA107" i="8"/>
  <c r="EM107" i="8" s="1"/>
  <c r="IG107" i="8"/>
  <c r="AR28" i="8"/>
  <c r="FI28" i="8"/>
  <c r="AR45" i="8"/>
  <c r="FI45" i="8"/>
  <c r="CT103" i="8"/>
  <c r="GZ103" i="8"/>
  <c r="CT117" i="8"/>
  <c r="GZ117" i="8"/>
  <c r="CT94" i="8"/>
  <c r="GZ94" i="8"/>
  <c r="AR27" i="8"/>
  <c r="FI27" i="8"/>
  <c r="BY136" i="8"/>
  <c r="GP136" i="8"/>
  <c r="DP116" i="8"/>
  <c r="HV116" i="8"/>
  <c r="AR24" i="8"/>
  <c r="FI24" i="8"/>
  <c r="AQ6" i="8"/>
  <c r="FH6" i="8"/>
  <c r="DP86" i="8"/>
  <c r="HV86" i="8"/>
  <c r="DP87" i="8"/>
  <c r="HV87" i="8"/>
  <c r="DP97" i="8"/>
  <c r="HV97" i="8"/>
  <c r="CT82" i="8"/>
  <c r="GZ82" i="8"/>
  <c r="CT86" i="8"/>
  <c r="GZ86" i="8"/>
  <c r="CT89" i="8"/>
  <c r="GZ89" i="8"/>
  <c r="CT104" i="8"/>
  <c r="GZ104" i="8"/>
  <c r="CT69" i="8"/>
  <c r="GZ69" i="8"/>
  <c r="CT122" i="8"/>
  <c r="GZ122" i="8"/>
  <c r="CT123" i="8"/>
  <c r="GZ123" i="8"/>
  <c r="DF151" i="8"/>
  <c r="HL151" i="8"/>
  <c r="CT93" i="8"/>
  <c r="GZ93" i="8"/>
  <c r="CT115" i="8"/>
  <c r="GZ115" i="8"/>
  <c r="CT126" i="8"/>
  <c r="GZ126" i="8"/>
  <c r="AR33" i="8"/>
  <c r="FI33" i="8"/>
  <c r="BY140" i="8"/>
  <c r="GP140" i="8"/>
  <c r="DP121" i="8"/>
  <c r="HV121" i="8"/>
  <c r="EA111" i="8"/>
  <c r="EM111" i="8" s="1"/>
  <c r="IG111" i="8"/>
  <c r="DP89" i="8"/>
  <c r="HV89" i="8"/>
  <c r="DP70" i="8"/>
  <c r="HV70" i="8"/>
  <c r="EA72" i="8"/>
  <c r="EM72" i="8" s="1"/>
  <c r="IG72" i="8"/>
  <c r="EA95" i="8"/>
  <c r="EM95" i="8" s="1"/>
  <c r="IG95" i="8"/>
  <c r="AR13" i="8"/>
  <c r="FI13" i="8"/>
  <c r="DP119" i="8"/>
  <c r="HV119" i="8"/>
  <c r="EA81" i="8"/>
  <c r="EM81" i="8" s="1"/>
  <c r="IG81" i="8"/>
  <c r="EA83" i="8"/>
  <c r="EM83" i="8" s="1"/>
  <c r="IG83" i="8"/>
  <c r="BY137" i="8"/>
  <c r="GP137" i="8"/>
  <c r="EA80" i="8"/>
  <c r="EM80" i="8" s="1"/>
  <c r="IG80" i="8"/>
  <c r="AR18" i="8"/>
  <c r="FI18" i="8"/>
  <c r="DP108" i="8"/>
  <c r="HV108" i="8"/>
  <c r="EA104" i="8"/>
  <c r="EM104" i="8" s="1"/>
  <c r="IG104" i="8"/>
  <c r="DP129" i="8"/>
  <c r="HV129" i="8"/>
  <c r="DP101" i="8"/>
  <c r="HV101" i="8"/>
  <c r="BB51" i="8"/>
  <c r="FS51" i="8"/>
  <c r="DP122" i="8"/>
  <c r="HV122" i="8"/>
  <c r="EA75" i="8"/>
  <c r="EM75" i="8" s="1"/>
  <c r="IG75" i="8"/>
  <c r="EA122" i="8"/>
  <c r="EM122" i="8" s="1"/>
  <c r="IG122" i="8"/>
  <c r="EA74" i="8"/>
  <c r="EM74" i="8" s="1"/>
  <c r="IG74" i="8"/>
  <c r="DP79" i="8"/>
  <c r="HV79" i="8"/>
  <c r="EA125" i="8"/>
  <c r="EM125" i="8" s="1"/>
  <c r="IG125" i="8"/>
  <c r="CT72" i="8"/>
  <c r="GZ72" i="8"/>
  <c r="BC57" i="8"/>
  <c r="FT57" i="8"/>
  <c r="CT87" i="8"/>
  <c r="GZ87" i="8"/>
  <c r="CT98" i="8"/>
  <c r="GZ98" i="8"/>
  <c r="CT74" i="8"/>
  <c r="GZ74" i="8"/>
  <c r="BY138" i="8"/>
  <c r="GP138" i="8"/>
  <c r="DP83" i="8"/>
  <c r="HV83" i="8"/>
  <c r="EA133" i="8"/>
  <c r="EM133" i="8" s="1"/>
  <c r="IG133" i="8"/>
  <c r="DP123" i="8"/>
  <c r="HV123" i="8"/>
  <c r="BC54" i="8"/>
  <c r="FT54" i="8"/>
  <c r="EA67" i="8"/>
  <c r="EM67" i="8" s="1"/>
  <c r="IG67" i="8"/>
  <c r="BC62" i="8"/>
  <c r="FT62" i="8"/>
  <c r="DP76" i="8"/>
  <c r="HV76" i="8"/>
  <c r="AR30" i="8"/>
  <c r="FI30" i="8"/>
  <c r="EA106" i="8"/>
  <c r="EM106" i="8" s="1"/>
  <c r="IG106" i="8"/>
  <c r="DP82" i="8"/>
  <c r="HV82" i="8"/>
  <c r="DP91" i="8"/>
  <c r="HV91" i="8"/>
  <c r="AR44" i="8"/>
  <c r="FI44" i="8"/>
  <c r="EA119" i="8"/>
  <c r="EM119" i="8" s="1"/>
  <c r="IG119" i="8"/>
  <c r="DP133" i="8"/>
  <c r="HV133" i="8"/>
  <c r="AR47" i="8"/>
  <c r="FI47" i="8"/>
  <c r="DP106" i="8"/>
  <c r="HV106" i="8"/>
  <c r="DP66" i="8"/>
  <c r="HV66" i="8"/>
  <c r="EA69" i="8"/>
  <c r="EM69" i="8" s="1"/>
  <c r="IG69" i="8"/>
  <c r="EA99" i="8"/>
  <c r="EM99" i="8" s="1"/>
  <c r="IG99" i="8"/>
  <c r="BY141" i="8"/>
  <c r="GP141" i="8"/>
  <c r="EM154" i="8"/>
  <c r="IS154" i="8"/>
  <c r="BC59" i="8"/>
  <c r="FT59" i="8"/>
  <c r="EA109" i="8"/>
  <c r="EM109" i="8" s="1"/>
  <c r="IG109" i="8"/>
  <c r="CT70" i="8"/>
  <c r="GZ70" i="8"/>
  <c r="CT67" i="8"/>
  <c r="GZ67" i="8"/>
  <c r="CT130" i="8"/>
  <c r="GZ130" i="8"/>
  <c r="CT111" i="8"/>
  <c r="GZ111" i="8"/>
  <c r="CT134" i="8"/>
  <c r="GZ134" i="8"/>
  <c r="CT95" i="8"/>
  <c r="GZ95" i="8"/>
  <c r="DP73" i="8"/>
  <c r="HV73" i="8"/>
  <c r="EA84" i="8"/>
  <c r="EM84" i="8" s="1"/>
  <c r="IG84" i="8"/>
  <c r="DP110" i="8"/>
  <c r="HV110" i="8"/>
  <c r="AQ8" i="8"/>
  <c r="FH8" i="8"/>
  <c r="CT131" i="8"/>
  <c r="GZ131" i="8"/>
  <c r="CT135" i="8"/>
  <c r="GZ135" i="8"/>
  <c r="CT96" i="8"/>
  <c r="GZ96" i="8"/>
  <c r="CT121" i="8"/>
  <c r="GZ121" i="8"/>
  <c r="CT79" i="8"/>
  <c r="GZ79" i="8"/>
  <c r="CT68" i="8"/>
  <c r="GZ68" i="8"/>
  <c r="CT76" i="8"/>
  <c r="GZ76" i="8"/>
  <c r="CT71" i="8"/>
  <c r="GZ71" i="8"/>
  <c r="DF152" i="8"/>
  <c r="HL152" i="8"/>
  <c r="CT108" i="8"/>
  <c r="GZ108" i="8"/>
  <c r="CT120" i="8"/>
  <c r="GZ120" i="8"/>
  <c r="CT88" i="8"/>
  <c r="GZ88" i="8"/>
  <c r="CT73" i="8"/>
  <c r="GZ73" i="8"/>
  <c r="CT106" i="8"/>
  <c r="GZ106" i="8"/>
  <c r="CT128" i="8"/>
  <c r="GZ128" i="8"/>
  <c r="BB50" i="8"/>
  <c r="FS50" i="8"/>
  <c r="DP105" i="8"/>
  <c r="HV105" i="8"/>
  <c r="AR48" i="8"/>
  <c r="FI48" i="8"/>
  <c r="EA124" i="8"/>
  <c r="EM124" i="8" s="1"/>
  <c r="IG124" i="8"/>
  <c r="AR15" i="8"/>
  <c r="FI15" i="8"/>
  <c r="EA79" i="8"/>
  <c r="EM79" i="8" s="1"/>
  <c r="IG79" i="8"/>
  <c r="EA101" i="8"/>
  <c r="EM101" i="8" s="1"/>
  <c r="IG101" i="8"/>
  <c r="DP95" i="8"/>
  <c r="HV95" i="8"/>
  <c r="EA73" i="8"/>
  <c r="EM73" i="8" s="1"/>
  <c r="IG73" i="8"/>
  <c r="AR14" i="8"/>
  <c r="FI14" i="8"/>
  <c r="EA97" i="8"/>
  <c r="EM97" i="8" s="1"/>
  <c r="IG97" i="8"/>
  <c r="DP120" i="8"/>
  <c r="HV120" i="8"/>
  <c r="AQ10" i="8"/>
  <c r="FH10" i="8"/>
  <c r="AR32" i="8"/>
  <c r="FI32" i="8"/>
  <c r="AR42" i="8"/>
  <c r="FI42" i="8"/>
  <c r="BY147" i="8"/>
  <c r="GP147" i="8"/>
  <c r="EA130" i="8"/>
  <c r="EM130" i="8" s="1"/>
  <c r="IG130" i="8"/>
  <c r="DP103" i="8"/>
  <c r="HV103" i="8"/>
  <c r="AR37" i="8"/>
  <c r="FI37" i="8"/>
  <c r="AR19" i="8"/>
  <c r="FI19" i="8"/>
  <c r="DP125" i="8"/>
  <c r="HV125" i="8"/>
  <c r="EA117" i="8"/>
  <c r="EM117" i="8" s="1"/>
  <c r="IG117" i="8"/>
  <c r="BY139" i="8"/>
  <c r="GP139" i="8"/>
  <c r="EA71" i="8"/>
  <c r="EM71" i="8" s="1"/>
  <c r="IG71" i="8"/>
  <c r="EA115" i="8"/>
  <c r="EM115" i="8" s="1"/>
  <c r="IG115" i="8"/>
  <c r="EA98" i="8"/>
  <c r="EM98" i="8" s="1"/>
  <c r="IG98" i="8"/>
  <c r="AR40" i="8"/>
  <c r="FI40" i="8"/>
  <c r="DP131" i="8"/>
  <c r="HV131" i="8"/>
  <c r="EA90" i="8"/>
  <c r="EM90" i="8" s="1"/>
  <c r="IG90" i="8"/>
  <c r="DP84" i="8"/>
  <c r="HV84" i="8"/>
  <c r="CT112" i="8"/>
  <c r="GZ112" i="8"/>
  <c r="DQ153" i="8"/>
  <c r="HW153" i="8"/>
  <c r="CT102" i="8"/>
  <c r="GZ102" i="8"/>
  <c r="CT105" i="8"/>
  <c r="GZ105" i="8"/>
  <c r="CT109" i="8"/>
  <c r="GZ109" i="8"/>
  <c r="DQ151" i="8"/>
  <c r="HW151" i="8"/>
  <c r="DP69" i="8"/>
  <c r="HV69" i="8"/>
  <c r="EA113" i="8"/>
  <c r="EM113" i="8" s="1"/>
  <c r="IG113" i="8"/>
  <c r="BB52" i="8"/>
  <c r="FS52" i="8"/>
  <c r="EA76" i="8"/>
  <c r="EM76" i="8" s="1"/>
  <c r="IG76" i="8"/>
  <c r="EB153" i="8"/>
  <c r="IH153" i="8"/>
  <c r="EA88" i="8"/>
  <c r="EM88" i="8" s="1"/>
  <c r="IG88" i="8"/>
  <c r="DP127" i="8"/>
  <c r="HV127" i="8"/>
  <c r="DP78" i="8"/>
  <c r="HV78" i="8"/>
  <c r="EA126" i="8"/>
  <c r="EM126" i="8" s="1"/>
  <c r="IG126" i="8"/>
  <c r="EA93" i="8"/>
  <c r="EM93" i="8" s="1"/>
  <c r="IG93" i="8"/>
  <c r="BC58" i="8"/>
  <c r="FT58" i="8"/>
  <c r="AR46" i="8"/>
  <c r="FI46" i="8"/>
  <c r="EA100" i="8"/>
  <c r="EM100" i="8" s="1"/>
  <c r="IG100" i="8"/>
  <c r="EA103" i="8"/>
  <c r="EM103" i="8" s="1"/>
  <c r="IG103" i="8"/>
  <c r="DP88" i="8"/>
  <c r="HV88" i="8"/>
  <c r="DP85" i="8"/>
  <c r="HV85" i="8"/>
  <c r="BC60" i="8"/>
  <c r="FT60" i="8"/>
  <c r="BY143" i="8"/>
  <c r="GP143" i="8"/>
  <c r="EA92" i="8"/>
  <c r="EM92" i="8" s="1"/>
  <c r="IG92" i="8"/>
  <c r="DP68" i="8"/>
  <c r="HV68" i="8"/>
  <c r="AR35" i="8"/>
  <c r="FI35" i="8"/>
  <c r="DP81" i="8"/>
  <c r="HV81" i="8"/>
  <c r="EA96" i="8"/>
  <c r="EM96" i="8" s="1"/>
  <c r="IG96" i="8"/>
  <c r="CA139" i="6"/>
  <c r="CA138" i="6"/>
  <c r="CA142" i="6"/>
  <c r="BE48" i="6"/>
  <c r="FK48" i="6" s="1"/>
  <c r="AT48" i="6"/>
  <c r="EZ48" i="6" s="1"/>
  <c r="CA146" i="6"/>
  <c r="CA140" i="6"/>
  <c r="CA48" i="6"/>
  <c r="CA134" i="6"/>
  <c r="DS154" i="6"/>
  <c r="CA136" i="6"/>
  <c r="BP45" i="6"/>
  <c r="FV45" i="6" s="1"/>
  <c r="CA147" i="6"/>
  <c r="CA145" i="6"/>
  <c r="BP49" i="6"/>
  <c r="FV49" i="6" s="1"/>
  <c r="BE46" i="6"/>
  <c r="FK46" i="6" s="1"/>
  <c r="AT46" i="6"/>
  <c r="EZ46" i="6" s="1"/>
  <c r="JA46" i="6" s="1"/>
  <c r="E45" i="2" s="1"/>
  <c r="CA131" i="6"/>
  <c r="DS153" i="6"/>
  <c r="BE45" i="6"/>
  <c r="AT45" i="6"/>
  <c r="EZ45" i="6" s="1"/>
  <c r="JA45" i="6" s="1"/>
  <c r="E44" i="2" s="1"/>
  <c r="CA141" i="6"/>
  <c r="CA40" i="6"/>
  <c r="BE44" i="6"/>
  <c r="AT44" i="6"/>
  <c r="EZ44" i="6" s="1"/>
  <c r="JA44" i="6" s="1"/>
  <c r="E43" i="2" s="1"/>
  <c r="BP62" i="6"/>
  <c r="FV62" i="6" s="1"/>
  <c r="BE62" i="6"/>
  <c r="FK62" i="6" s="1"/>
  <c r="JB62" i="6" s="1"/>
  <c r="F61" i="2" s="1"/>
  <c r="CA47" i="6"/>
  <c r="BE47" i="6"/>
  <c r="FK47" i="6" s="1"/>
  <c r="AT47" i="6"/>
  <c r="EZ47" i="6" s="1"/>
  <c r="CA132" i="6"/>
  <c r="CA133" i="6"/>
  <c r="BP44" i="6"/>
  <c r="FV44" i="6" s="1"/>
  <c r="CA130" i="6"/>
  <c r="CA135" i="6"/>
  <c r="CA148" i="6"/>
  <c r="CA150" i="6"/>
  <c r="CA137" i="6"/>
  <c r="BE49" i="6"/>
  <c r="AT49" i="6"/>
  <c r="EZ49" i="6" s="1"/>
  <c r="CA149" i="6"/>
  <c r="CA144" i="6"/>
  <c r="CA143" i="6"/>
  <c r="BE43" i="6"/>
  <c r="FK43" i="6" s="1"/>
  <c r="AT43" i="6"/>
  <c r="EZ43" i="6" s="1"/>
  <c r="JA43" i="6" s="1"/>
  <c r="E42" i="2" s="1"/>
  <c r="DE82" i="8"/>
  <c r="DE97" i="8"/>
  <c r="CI100" i="8"/>
  <c r="BX100" i="8"/>
  <c r="GP100" i="8" s="1"/>
  <c r="DE91" i="8"/>
  <c r="CI80" i="8"/>
  <c r="BX80" i="8"/>
  <c r="GP80" i="8" s="1"/>
  <c r="DE94" i="8"/>
  <c r="DE71" i="8"/>
  <c r="DE118" i="8"/>
  <c r="DE76" i="8"/>
  <c r="DE117" i="8"/>
  <c r="DE81" i="8"/>
  <c r="CI118" i="8"/>
  <c r="HA118" i="8" s="1"/>
  <c r="BX118" i="8"/>
  <c r="GP118" i="8" s="1"/>
  <c r="DE110" i="8"/>
  <c r="DE68" i="8"/>
  <c r="DE135" i="8"/>
  <c r="CI99" i="8"/>
  <c r="HA99" i="8" s="1"/>
  <c r="BX99" i="8"/>
  <c r="GP99" i="8" s="1"/>
  <c r="CJ154" i="8"/>
  <c r="HB154" i="8" s="1"/>
  <c r="CU154" i="8"/>
  <c r="CI68" i="8"/>
  <c r="BX68" i="8"/>
  <c r="GP68" i="8" s="1"/>
  <c r="CI111" i="8"/>
  <c r="HA111" i="8" s="1"/>
  <c r="BX111" i="8"/>
  <c r="GP111" i="8" s="1"/>
  <c r="CI129" i="8"/>
  <c r="HA129" i="8" s="1"/>
  <c r="BX129" i="8"/>
  <c r="GP129" i="8" s="1"/>
  <c r="CI125" i="8"/>
  <c r="HA125" i="8" s="1"/>
  <c r="BX125" i="8"/>
  <c r="GP125" i="8" s="1"/>
  <c r="DE121" i="8"/>
  <c r="DE133" i="8"/>
  <c r="DE105" i="8"/>
  <c r="DE113" i="8"/>
  <c r="CI75" i="8"/>
  <c r="BX75" i="8"/>
  <c r="GP75" i="8" s="1"/>
  <c r="DE79" i="8"/>
  <c r="CI102" i="8"/>
  <c r="HA102" i="8" s="1"/>
  <c r="BX102" i="8"/>
  <c r="GP102" i="8" s="1"/>
  <c r="DE125" i="8"/>
  <c r="CI130" i="8"/>
  <c r="HA130" i="8" s="1"/>
  <c r="BX130" i="8"/>
  <c r="GP130" i="8" s="1"/>
  <c r="CI83" i="8"/>
  <c r="HA83" i="8" s="1"/>
  <c r="BX83" i="8"/>
  <c r="GP83" i="8" s="1"/>
  <c r="DE107" i="8"/>
  <c r="CI119" i="8"/>
  <c r="HA119" i="8" s="1"/>
  <c r="BX119" i="8"/>
  <c r="GP119" i="8" s="1"/>
  <c r="CI79" i="8"/>
  <c r="HA79" i="8" s="1"/>
  <c r="BX79" i="8"/>
  <c r="GP79" i="8" s="1"/>
  <c r="CI116" i="8"/>
  <c r="BX116" i="8"/>
  <c r="GP116" i="8" s="1"/>
  <c r="CI87" i="8"/>
  <c r="HA87" i="8" s="1"/>
  <c r="BX87" i="8"/>
  <c r="GP87" i="8" s="1"/>
  <c r="DE72" i="8"/>
  <c r="CI110" i="8"/>
  <c r="BX110" i="8"/>
  <c r="GP110" i="8" s="1"/>
  <c r="DE96" i="8"/>
  <c r="CI78" i="8"/>
  <c r="HA78" i="8" s="1"/>
  <c r="BX78" i="8"/>
  <c r="GP78" i="8" s="1"/>
  <c r="DE116" i="8"/>
  <c r="DE75" i="8"/>
  <c r="CI94" i="8"/>
  <c r="HA94" i="8" s="1"/>
  <c r="BX94" i="8"/>
  <c r="GP94" i="8" s="1"/>
  <c r="CI113" i="8"/>
  <c r="HA113" i="8" s="1"/>
  <c r="BX113" i="8"/>
  <c r="GP113" i="8" s="1"/>
  <c r="CI107" i="8"/>
  <c r="BX107" i="8"/>
  <c r="GP107" i="8" s="1"/>
  <c r="CI133" i="8"/>
  <c r="HA133" i="8" s="1"/>
  <c r="BX133" i="8"/>
  <c r="GP133" i="8" s="1"/>
  <c r="CI74" i="8"/>
  <c r="HA74" i="8" s="1"/>
  <c r="BX74" i="8"/>
  <c r="GP74" i="8" s="1"/>
  <c r="CI131" i="8"/>
  <c r="BX131" i="8"/>
  <c r="GP131" i="8" s="1"/>
  <c r="CI92" i="8"/>
  <c r="HA92" i="8" s="1"/>
  <c r="BX92" i="8"/>
  <c r="GP92" i="8" s="1"/>
  <c r="CI76" i="8"/>
  <c r="HA76" i="8" s="1"/>
  <c r="BX76" i="8"/>
  <c r="GP76" i="8" s="1"/>
  <c r="DE93" i="8"/>
  <c r="DE88" i="8"/>
  <c r="DE134" i="8"/>
  <c r="DE109" i="8"/>
  <c r="DE92" i="8"/>
  <c r="DE126" i="8"/>
  <c r="DE115" i="8"/>
  <c r="CI70" i="8"/>
  <c r="HA70" i="8" s="1"/>
  <c r="BX70" i="8"/>
  <c r="GP70" i="8" s="1"/>
  <c r="CI120" i="8"/>
  <c r="HA120" i="8" s="1"/>
  <c r="BX120" i="8"/>
  <c r="GP120" i="8" s="1"/>
  <c r="CI67" i="8"/>
  <c r="HA67" i="8" s="1"/>
  <c r="BX67" i="8"/>
  <c r="GP67" i="8" s="1"/>
  <c r="DE80" i="8"/>
  <c r="DE128" i="8"/>
  <c r="DE100" i="8"/>
  <c r="CI72" i="8"/>
  <c r="HA72" i="8" s="1"/>
  <c r="BX72" i="8"/>
  <c r="GP72" i="8" s="1"/>
  <c r="DE95" i="8"/>
  <c r="DE124" i="8"/>
  <c r="DE103" i="8"/>
  <c r="CI108" i="8"/>
  <c r="BX108" i="8"/>
  <c r="GP108" i="8" s="1"/>
  <c r="CI89" i="8"/>
  <c r="BX89" i="8"/>
  <c r="GP89" i="8" s="1"/>
  <c r="CU153" i="8"/>
  <c r="CJ153" i="8"/>
  <c r="HB153" i="8" s="1"/>
  <c r="DE74" i="8"/>
  <c r="CI88" i="8"/>
  <c r="BX88" i="8"/>
  <c r="GP88" i="8" s="1"/>
  <c r="DE111" i="8"/>
  <c r="DE78" i="8"/>
  <c r="DE114" i="8"/>
  <c r="DE89" i="8"/>
  <c r="DE70" i="8"/>
  <c r="DE85" i="8"/>
  <c r="DE101" i="8"/>
  <c r="CI73" i="8"/>
  <c r="HA73" i="8" s="1"/>
  <c r="BX73" i="8"/>
  <c r="GP73" i="8" s="1"/>
  <c r="CI95" i="8"/>
  <c r="BX95" i="8"/>
  <c r="GP95" i="8" s="1"/>
  <c r="DE127" i="8"/>
  <c r="CI69" i="8"/>
  <c r="HA69" i="8" s="1"/>
  <c r="BX69" i="8"/>
  <c r="GP69" i="8" s="1"/>
  <c r="DE77" i="8"/>
  <c r="CJ151" i="8"/>
  <c r="HB151" i="8" s="1"/>
  <c r="CU151" i="8"/>
  <c r="CI81" i="8"/>
  <c r="BX81" i="8"/>
  <c r="GP81" i="8" s="1"/>
  <c r="CI123" i="8"/>
  <c r="BX123" i="8"/>
  <c r="GP123" i="8" s="1"/>
  <c r="CI126" i="8"/>
  <c r="HA126" i="8" s="1"/>
  <c r="BX126" i="8"/>
  <c r="GP126" i="8" s="1"/>
  <c r="DE129" i="8"/>
  <c r="CI104" i="8"/>
  <c r="HA104" i="8" s="1"/>
  <c r="BX104" i="8"/>
  <c r="GP104" i="8" s="1"/>
  <c r="CI86" i="8"/>
  <c r="HA86" i="8" s="1"/>
  <c r="BX86" i="8"/>
  <c r="GP86" i="8" s="1"/>
  <c r="CI96" i="8"/>
  <c r="HA96" i="8" s="1"/>
  <c r="BX96" i="8"/>
  <c r="GP96" i="8" s="1"/>
  <c r="CI90" i="8"/>
  <c r="BX90" i="8"/>
  <c r="GP90" i="8" s="1"/>
  <c r="DE122" i="8"/>
  <c r="CI121" i="8"/>
  <c r="BX121" i="8"/>
  <c r="GP121" i="8" s="1"/>
  <c r="CI91" i="8"/>
  <c r="HA91" i="8" s="1"/>
  <c r="BX91" i="8"/>
  <c r="GP91" i="8" s="1"/>
  <c r="CI115" i="8"/>
  <c r="HA115" i="8" s="1"/>
  <c r="BX115" i="8"/>
  <c r="GP115" i="8" s="1"/>
  <c r="CI134" i="8"/>
  <c r="HA134" i="8" s="1"/>
  <c r="BX134" i="8"/>
  <c r="GP134" i="8" s="1"/>
  <c r="CI98" i="8"/>
  <c r="HA98" i="8" s="1"/>
  <c r="BX98" i="8"/>
  <c r="GP98" i="8" s="1"/>
  <c r="DE123" i="8"/>
  <c r="DE84" i="8"/>
  <c r="CI128" i="8"/>
  <c r="HA128" i="8" s="1"/>
  <c r="BX128" i="8"/>
  <c r="GP128" i="8" s="1"/>
  <c r="CI84" i="8"/>
  <c r="HA84" i="8" s="1"/>
  <c r="BX84" i="8"/>
  <c r="GP84" i="8" s="1"/>
  <c r="DE98" i="8"/>
  <c r="DE104" i="8"/>
  <c r="CI117" i="8"/>
  <c r="BX117" i="8"/>
  <c r="GP117" i="8" s="1"/>
  <c r="CI71" i="8"/>
  <c r="BX71" i="8"/>
  <c r="GP71" i="8" s="1"/>
  <c r="CI106" i="8"/>
  <c r="BX106" i="8"/>
  <c r="GP106" i="8" s="1"/>
  <c r="CI82" i="8"/>
  <c r="HA82" i="8" s="1"/>
  <c r="BX82" i="8"/>
  <c r="GP82" i="8" s="1"/>
  <c r="DE67" i="8"/>
  <c r="CI93" i="8"/>
  <c r="BX93" i="8"/>
  <c r="GP93" i="8" s="1"/>
  <c r="CI101" i="8"/>
  <c r="HA101" i="8" s="1"/>
  <c r="BX101" i="8"/>
  <c r="GP101" i="8" s="1"/>
  <c r="DE112" i="8"/>
  <c r="CI135" i="8"/>
  <c r="HA135" i="8" s="1"/>
  <c r="BX135" i="8"/>
  <c r="GP135" i="8" s="1"/>
  <c r="CI97" i="8"/>
  <c r="BX97" i="8"/>
  <c r="GP97" i="8" s="1"/>
  <c r="DE69" i="8"/>
  <c r="DE87" i="8"/>
  <c r="DE73" i="8"/>
  <c r="DE108" i="8"/>
  <c r="CI105" i="8"/>
  <c r="BX105" i="8"/>
  <c r="GP105" i="8" s="1"/>
  <c r="DE106" i="8"/>
  <c r="CI77" i="8"/>
  <c r="HA77" i="8" s="1"/>
  <c r="BX77" i="8"/>
  <c r="GP77" i="8" s="1"/>
  <c r="DE99" i="8"/>
  <c r="CI112" i="8"/>
  <c r="HA112" i="8" s="1"/>
  <c r="BX112" i="8"/>
  <c r="GP112" i="8" s="1"/>
  <c r="CI124" i="8"/>
  <c r="BX124" i="8"/>
  <c r="GP124" i="8" s="1"/>
  <c r="DE132" i="8"/>
  <c r="CU152" i="8"/>
  <c r="HM152" i="8" s="1"/>
  <c r="CJ152" i="8"/>
  <c r="HB152" i="8" s="1"/>
  <c r="DE86" i="8"/>
  <c r="DE119" i="8"/>
  <c r="CI114" i="8"/>
  <c r="BX114" i="8"/>
  <c r="GP114" i="8" s="1"/>
  <c r="DE66" i="8"/>
  <c r="CI103" i="8"/>
  <c r="BX103" i="8"/>
  <c r="GP103" i="8" s="1"/>
  <c r="DE120" i="8"/>
  <c r="CI122" i="8"/>
  <c r="BX122" i="8"/>
  <c r="GP122" i="8" s="1"/>
  <c r="DE90" i="8"/>
  <c r="CI66" i="8"/>
  <c r="BX66" i="8"/>
  <c r="GP66" i="8" s="1"/>
  <c r="CI127" i="8"/>
  <c r="BX127" i="8"/>
  <c r="GP127" i="8" s="1"/>
  <c r="CI132" i="8"/>
  <c r="BX132" i="8"/>
  <c r="GP132" i="8" s="1"/>
  <c r="DE83" i="8"/>
  <c r="CI109" i="8"/>
  <c r="BX109" i="8"/>
  <c r="GP109" i="8" s="1"/>
  <c r="DE130" i="8"/>
  <c r="CI85" i="8"/>
  <c r="HA85" i="8" s="1"/>
  <c r="BX85" i="8"/>
  <c r="GP85" i="8" s="1"/>
  <c r="DE131" i="8"/>
  <c r="DE102" i="8"/>
  <c r="JG84" i="6" l="1"/>
  <c r="K83" i="2" s="1"/>
  <c r="JG90" i="6"/>
  <c r="K89" i="2" s="1"/>
  <c r="JG91" i="6"/>
  <c r="K90" i="2" s="1"/>
  <c r="JG98" i="6"/>
  <c r="JG95" i="6"/>
  <c r="K94" i="2" s="1"/>
  <c r="JG93" i="6"/>
  <c r="K92" i="2" s="1"/>
  <c r="JG79" i="6"/>
  <c r="K78" i="2" s="1"/>
  <c r="JG89" i="6"/>
  <c r="K88" i="2" s="1"/>
  <c r="JE129" i="6"/>
  <c r="I125" i="2" s="1"/>
  <c r="EE84" i="6"/>
  <c r="HY84" i="6"/>
  <c r="JH84" i="6" s="1"/>
  <c r="L83" i="2" s="1"/>
  <c r="EE128" i="6"/>
  <c r="HY128" i="6"/>
  <c r="GG37" i="6"/>
  <c r="CM37" i="6"/>
  <c r="HN136" i="6"/>
  <c r="DT136" i="6"/>
  <c r="CX139" i="6"/>
  <c r="GR139" i="6"/>
  <c r="DI133" i="6"/>
  <c r="HC133" i="6"/>
  <c r="EE83" i="6"/>
  <c r="HY83" i="6"/>
  <c r="JH83" i="6" s="1"/>
  <c r="L82" i="2" s="1"/>
  <c r="GG150" i="6"/>
  <c r="CM150" i="6"/>
  <c r="GG141" i="6"/>
  <c r="CM141" i="6"/>
  <c r="GG145" i="6"/>
  <c r="CM145" i="6"/>
  <c r="GG146" i="6"/>
  <c r="CM146" i="6"/>
  <c r="EE138" i="6"/>
  <c r="HY138" i="6"/>
  <c r="EP153" i="6"/>
  <c r="IJ153" i="6"/>
  <c r="DT148" i="6"/>
  <c r="HN148" i="6"/>
  <c r="GG35" i="6"/>
  <c r="JD35" i="6" s="1"/>
  <c r="H34" i="2" s="1"/>
  <c r="CM35" i="6"/>
  <c r="GR45" i="6"/>
  <c r="CX45" i="6"/>
  <c r="DJ45" i="6" s="1"/>
  <c r="DV45" i="6" s="1"/>
  <c r="EH45" i="6" s="1"/>
  <c r="DI122" i="6"/>
  <c r="HC122" i="6"/>
  <c r="JF122" i="6" s="1"/>
  <c r="J118" i="2" s="1"/>
  <c r="DT137" i="6"/>
  <c r="HN137" i="6"/>
  <c r="CB39" i="6"/>
  <c r="FV39" i="6"/>
  <c r="JC39" i="6" s="1"/>
  <c r="G38" i="2" s="1"/>
  <c r="DT143" i="6"/>
  <c r="HN143" i="6"/>
  <c r="CX129" i="6"/>
  <c r="GR129" i="6"/>
  <c r="DT150" i="6"/>
  <c r="HN150" i="6"/>
  <c r="DI142" i="6"/>
  <c r="HC142" i="6"/>
  <c r="EE140" i="6"/>
  <c r="HY140" i="6"/>
  <c r="EE122" i="6"/>
  <c r="HY122" i="6"/>
  <c r="HC136" i="6"/>
  <c r="DI136" i="6"/>
  <c r="GG62" i="6"/>
  <c r="CM62" i="6"/>
  <c r="HC135" i="6"/>
  <c r="DI135" i="6"/>
  <c r="DI129" i="6"/>
  <c r="HC129" i="6"/>
  <c r="GG33" i="6"/>
  <c r="JD33" i="6" s="1"/>
  <c r="H32" i="2" s="1"/>
  <c r="CM33" i="6"/>
  <c r="HN132" i="6"/>
  <c r="DT132" i="6"/>
  <c r="EE89" i="6"/>
  <c r="HY89" i="6"/>
  <c r="JH89" i="6" s="1"/>
  <c r="L88" i="2" s="1"/>
  <c r="DT147" i="6"/>
  <c r="HN147" i="6"/>
  <c r="DI140" i="6"/>
  <c r="HC140" i="6"/>
  <c r="EE100" i="6"/>
  <c r="HY100" i="6"/>
  <c r="HC131" i="6"/>
  <c r="DI131" i="6"/>
  <c r="EE130" i="6"/>
  <c r="HY130" i="6"/>
  <c r="GR137" i="6"/>
  <c r="CX137" i="6"/>
  <c r="DT131" i="6"/>
  <c r="HN131" i="6"/>
  <c r="DI150" i="6"/>
  <c r="HC150" i="6"/>
  <c r="DT146" i="6"/>
  <c r="HN146" i="6"/>
  <c r="JG83" i="6"/>
  <c r="K82" i="2" s="1"/>
  <c r="EP151" i="6"/>
  <c r="IJ151" i="6"/>
  <c r="JH151" i="6" s="1"/>
  <c r="L147" i="2" s="1"/>
  <c r="EE119" i="6"/>
  <c r="HY119" i="6"/>
  <c r="DT105" i="6"/>
  <c r="HN105" i="6"/>
  <c r="JG105" i="6" s="1"/>
  <c r="K101" i="2" s="1"/>
  <c r="HY133" i="6"/>
  <c r="EE133" i="6"/>
  <c r="EE118" i="6"/>
  <c r="HY118" i="6"/>
  <c r="DT101" i="6"/>
  <c r="HN101" i="6"/>
  <c r="CX30" i="6"/>
  <c r="DJ30" i="6" s="1"/>
  <c r="DV30" i="6" s="1"/>
  <c r="EH30" i="6" s="1"/>
  <c r="GR30" i="6"/>
  <c r="JE30" i="6" s="1"/>
  <c r="I29" i="2" s="1"/>
  <c r="DT116" i="6"/>
  <c r="HN116" i="6"/>
  <c r="JG116" i="6" s="1"/>
  <c r="K112" i="2" s="1"/>
  <c r="EE112" i="6"/>
  <c r="HY112" i="6"/>
  <c r="CX46" i="6"/>
  <c r="DJ46" i="6" s="1"/>
  <c r="DV46" i="6" s="1"/>
  <c r="EH46" i="6" s="1"/>
  <c r="GR46" i="6"/>
  <c r="DI62" i="6"/>
  <c r="DU62" i="6" s="1"/>
  <c r="EG62" i="6" s="1"/>
  <c r="HC62" i="6"/>
  <c r="DI125" i="6"/>
  <c r="HC125" i="6"/>
  <c r="JF125" i="6" s="1"/>
  <c r="J121" i="2" s="1"/>
  <c r="GR43" i="6"/>
  <c r="CX43" i="6"/>
  <c r="DJ43" i="6" s="1"/>
  <c r="DV43" i="6" s="1"/>
  <c r="EH43" i="6" s="1"/>
  <c r="GR39" i="6"/>
  <c r="CX39" i="6"/>
  <c r="DJ39" i="6" s="1"/>
  <c r="DV39" i="6" s="1"/>
  <c r="EH39" i="6" s="1"/>
  <c r="DT104" i="6"/>
  <c r="HN104" i="6"/>
  <c r="GG38" i="6"/>
  <c r="CM38" i="6"/>
  <c r="EE150" i="6"/>
  <c r="HY150" i="6"/>
  <c r="CB47" i="6"/>
  <c r="FV47" i="6"/>
  <c r="GG42" i="6"/>
  <c r="CM42" i="6"/>
  <c r="CB42" i="6"/>
  <c r="FV42" i="6"/>
  <c r="JC42" i="6" s="1"/>
  <c r="G41" i="2" s="1"/>
  <c r="CX31" i="6"/>
  <c r="DJ31" i="6" s="1"/>
  <c r="DV31" i="6" s="1"/>
  <c r="EH31" i="6" s="1"/>
  <c r="GR31" i="6"/>
  <c r="DI145" i="6"/>
  <c r="HC145" i="6"/>
  <c r="DT126" i="6"/>
  <c r="HN126" i="6"/>
  <c r="JG115" i="6"/>
  <c r="K111" i="2" s="1"/>
  <c r="DI126" i="6"/>
  <c r="HC126" i="6"/>
  <c r="JF126" i="6" s="1"/>
  <c r="J122" i="2" s="1"/>
  <c r="GG137" i="6"/>
  <c r="CM137" i="6"/>
  <c r="DT127" i="6"/>
  <c r="HN127" i="6"/>
  <c r="DT123" i="6"/>
  <c r="HN123" i="6"/>
  <c r="EE141" i="6"/>
  <c r="HY141" i="6"/>
  <c r="GG46" i="6"/>
  <c r="CM46" i="6"/>
  <c r="DT106" i="6"/>
  <c r="HN106" i="6"/>
  <c r="JG106" i="6" s="1"/>
  <c r="K102" i="2" s="1"/>
  <c r="DT138" i="6"/>
  <c r="HN138" i="6"/>
  <c r="EE86" i="6"/>
  <c r="HY86" i="6"/>
  <c r="JH86" i="6" s="1"/>
  <c r="L85" i="2" s="1"/>
  <c r="EE146" i="6"/>
  <c r="HY146" i="6"/>
  <c r="GR150" i="6"/>
  <c r="CX150" i="6"/>
  <c r="CX142" i="6"/>
  <c r="GR142" i="6"/>
  <c r="DI61" i="6"/>
  <c r="DU61" i="6" s="1"/>
  <c r="EG61" i="6" s="1"/>
  <c r="HC61" i="6"/>
  <c r="JF61" i="6" s="1"/>
  <c r="J60" i="2" s="1"/>
  <c r="CX62" i="6"/>
  <c r="GR62" i="6"/>
  <c r="CX147" i="6"/>
  <c r="GR147" i="6"/>
  <c r="EE126" i="6"/>
  <c r="HY126" i="6"/>
  <c r="EE143" i="6"/>
  <c r="HY143" i="6"/>
  <c r="HC132" i="6"/>
  <c r="DI132" i="6"/>
  <c r="DI65" i="6"/>
  <c r="HC65" i="6"/>
  <c r="EE129" i="6"/>
  <c r="HY129" i="6"/>
  <c r="CY41" i="6"/>
  <c r="DK41" i="6" s="1"/>
  <c r="DW41" i="6" s="1"/>
  <c r="EI41" i="6" s="1"/>
  <c r="GS41" i="6"/>
  <c r="GG45" i="6"/>
  <c r="CM45" i="6"/>
  <c r="DT149" i="6"/>
  <c r="HN149" i="6"/>
  <c r="EE105" i="6"/>
  <c r="HY105" i="6"/>
  <c r="DI121" i="6"/>
  <c r="HC121" i="6"/>
  <c r="JF121" i="6" s="1"/>
  <c r="J117" i="2" s="1"/>
  <c r="EE149" i="6"/>
  <c r="HY149" i="6"/>
  <c r="CB41" i="6"/>
  <c r="FV41" i="6"/>
  <c r="JC41" i="6" s="1"/>
  <c r="G40" i="2" s="1"/>
  <c r="EE116" i="6"/>
  <c r="HY116" i="6"/>
  <c r="DT102" i="6"/>
  <c r="HN102" i="6"/>
  <c r="JG102" i="6" s="1"/>
  <c r="K98" i="2" s="1"/>
  <c r="JG96" i="6"/>
  <c r="K95" i="2" s="1"/>
  <c r="CX36" i="6"/>
  <c r="DJ36" i="6" s="1"/>
  <c r="DV36" i="6" s="1"/>
  <c r="EH36" i="6" s="1"/>
  <c r="GR36" i="6"/>
  <c r="GR135" i="6"/>
  <c r="CX135" i="6"/>
  <c r="JG97" i="6"/>
  <c r="EP152" i="6"/>
  <c r="IJ152" i="6"/>
  <c r="JH152" i="6" s="1"/>
  <c r="L148" i="2" s="1"/>
  <c r="EE113" i="6"/>
  <c r="HY113" i="6"/>
  <c r="EE115" i="6"/>
  <c r="HY115" i="6"/>
  <c r="DI147" i="6"/>
  <c r="HC147" i="6"/>
  <c r="EE147" i="6"/>
  <c r="HY147" i="6"/>
  <c r="EE134" i="6"/>
  <c r="HY134" i="6"/>
  <c r="EE98" i="6"/>
  <c r="HY98" i="6"/>
  <c r="JH98" i="6" s="1"/>
  <c r="EE109" i="6"/>
  <c r="HY109" i="6"/>
  <c r="CB40" i="6"/>
  <c r="FV40" i="6"/>
  <c r="JC40" i="6" s="1"/>
  <c r="G39" i="2" s="1"/>
  <c r="EE132" i="6"/>
  <c r="HY132" i="6"/>
  <c r="HY91" i="6"/>
  <c r="JH91" i="6" s="1"/>
  <c r="L90" i="2" s="1"/>
  <c r="EE91" i="6"/>
  <c r="JG99" i="6"/>
  <c r="DT110" i="6"/>
  <c r="HN110" i="6"/>
  <c r="CX145" i="6"/>
  <c r="GR145" i="6"/>
  <c r="HN121" i="6"/>
  <c r="DT121" i="6"/>
  <c r="JG104" i="6"/>
  <c r="K100" i="2" s="1"/>
  <c r="DI143" i="6"/>
  <c r="HC143" i="6"/>
  <c r="EE94" i="6"/>
  <c r="HY94" i="6"/>
  <c r="JH94" i="6" s="1"/>
  <c r="L93" i="2" s="1"/>
  <c r="DT103" i="6"/>
  <c r="HN103" i="6"/>
  <c r="HY93" i="6"/>
  <c r="JH93" i="6" s="1"/>
  <c r="L92" i="2" s="1"/>
  <c r="EE93" i="6"/>
  <c r="EE114" i="6"/>
  <c r="HY114" i="6"/>
  <c r="EE106" i="6"/>
  <c r="HY106" i="6"/>
  <c r="EE102" i="6"/>
  <c r="HY102" i="6"/>
  <c r="GG148" i="6"/>
  <c r="CM148" i="6"/>
  <c r="GG47" i="6"/>
  <c r="CM47" i="6"/>
  <c r="GG147" i="6"/>
  <c r="CM147" i="6"/>
  <c r="JG86" i="6"/>
  <c r="K85" i="2" s="1"/>
  <c r="GG143" i="6"/>
  <c r="CM143" i="6"/>
  <c r="GG135" i="6"/>
  <c r="CM135" i="6"/>
  <c r="CB46" i="6"/>
  <c r="BQ45" i="6"/>
  <c r="FK45" i="6"/>
  <c r="GG144" i="6"/>
  <c r="CM144" i="6"/>
  <c r="GG130" i="6"/>
  <c r="JD130" i="6" s="1"/>
  <c r="H126" i="2" s="1"/>
  <c r="CM130" i="6"/>
  <c r="EE153" i="6"/>
  <c r="IK153" i="6" s="1"/>
  <c r="JI153" i="6" s="1"/>
  <c r="M149" i="2" s="1"/>
  <c r="HY153" i="6"/>
  <c r="JH153" i="6" s="1"/>
  <c r="L149" i="2" s="1"/>
  <c r="GG136" i="6"/>
  <c r="CM136" i="6"/>
  <c r="CM142" i="6"/>
  <c r="GG142" i="6"/>
  <c r="GR47" i="6"/>
  <c r="CX47" i="6"/>
  <c r="DJ47" i="6" s="1"/>
  <c r="DV47" i="6" s="1"/>
  <c r="EH47" i="6" s="1"/>
  <c r="DT124" i="6"/>
  <c r="HN124" i="6"/>
  <c r="DI144" i="6"/>
  <c r="HC144" i="6"/>
  <c r="DI146" i="6"/>
  <c r="HC146" i="6"/>
  <c r="DT154" i="6"/>
  <c r="HN154" i="6"/>
  <c r="JG154" i="6" s="1"/>
  <c r="K150" i="2" s="1"/>
  <c r="HN140" i="6"/>
  <c r="DT140" i="6"/>
  <c r="GG34" i="6"/>
  <c r="JD34" i="6" s="1"/>
  <c r="H33" i="2" s="1"/>
  <c r="CM34" i="6"/>
  <c r="DI130" i="6"/>
  <c r="HC130" i="6"/>
  <c r="DI138" i="6"/>
  <c r="HC138" i="6"/>
  <c r="CX138" i="6"/>
  <c r="GR138" i="6"/>
  <c r="DI127" i="6"/>
  <c r="HC127" i="6"/>
  <c r="JF127" i="6" s="1"/>
  <c r="J123" i="2" s="1"/>
  <c r="HY110" i="6"/>
  <c r="EE110" i="6"/>
  <c r="EE81" i="6"/>
  <c r="HY81" i="6"/>
  <c r="JH81" i="6" s="1"/>
  <c r="L80" i="2" s="1"/>
  <c r="CX44" i="6"/>
  <c r="DJ44" i="6" s="1"/>
  <c r="DV44" i="6" s="1"/>
  <c r="EH44" i="6" s="1"/>
  <c r="GR44" i="6"/>
  <c r="DT100" i="6"/>
  <c r="HN100" i="6"/>
  <c r="JG100" i="6" s="1"/>
  <c r="K96" i="2" s="1"/>
  <c r="DT128" i="6"/>
  <c r="HN128" i="6"/>
  <c r="DT133" i="6"/>
  <c r="HN133" i="6"/>
  <c r="GG39" i="6"/>
  <c r="CM39" i="6"/>
  <c r="EE96" i="6"/>
  <c r="HY96" i="6"/>
  <c r="JH96" i="6" s="1"/>
  <c r="L95" i="2" s="1"/>
  <c r="EE97" i="6"/>
  <c r="HY97" i="6"/>
  <c r="JH97" i="6" s="1"/>
  <c r="JG101" i="6"/>
  <c r="K97" i="2" s="1"/>
  <c r="GR65" i="6"/>
  <c r="JE65" i="6" s="1"/>
  <c r="I64" i="2" s="1"/>
  <c r="CX65" i="6"/>
  <c r="DI123" i="6"/>
  <c r="HC123" i="6"/>
  <c r="JF123" i="6" s="1"/>
  <c r="J119" i="2" s="1"/>
  <c r="CX34" i="6"/>
  <c r="DJ34" i="6" s="1"/>
  <c r="DV34" i="6" s="1"/>
  <c r="EH34" i="6" s="1"/>
  <c r="GR34" i="6"/>
  <c r="EE99" i="6"/>
  <c r="HY99" i="6"/>
  <c r="JH99" i="6" s="1"/>
  <c r="GG40" i="6"/>
  <c r="CM40" i="6"/>
  <c r="GG36" i="6"/>
  <c r="JD36" i="6" s="1"/>
  <c r="H35" i="2" s="1"/>
  <c r="CM36" i="6"/>
  <c r="EE120" i="6"/>
  <c r="HY120" i="6"/>
  <c r="EE139" i="6"/>
  <c r="HY139" i="6"/>
  <c r="GG49" i="6"/>
  <c r="CM49" i="6"/>
  <c r="CX148" i="6"/>
  <c r="GR148" i="6"/>
  <c r="CX132" i="6"/>
  <c r="GR132" i="6"/>
  <c r="GG131" i="6"/>
  <c r="CM131" i="6"/>
  <c r="EP154" i="6"/>
  <c r="IJ154" i="6"/>
  <c r="CX130" i="6"/>
  <c r="GR130" i="6"/>
  <c r="HY125" i="6"/>
  <c r="EE125" i="6"/>
  <c r="JE31" i="6"/>
  <c r="I30" i="2" s="1"/>
  <c r="GR41" i="6"/>
  <c r="CX41" i="6"/>
  <c r="DJ41" i="6" s="1"/>
  <c r="DV41" i="6" s="1"/>
  <c r="EH41" i="6" s="1"/>
  <c r="EE144" i="6"/>
  <c r="HY144" i="6"/>
  <c r="CX134" i="6"/>
  <c r="GR134" i="6"/>
  <c r="EE127" i="6"/>
  <c r="HY127" i="6"/>
  <c r="JG110" i="6"/>
  <c r="K106" i="2" s="1"/>
  <c r="DI141" i="6"/>
  <c r="HC141" i="6"/>
  <c r="JG81" i="6"/>
  <c r="K80" i="2" s="1"/>
  <c r="EE85" i="6"/>
  <c r="HY85" i="6"/>
  <c r="JH85" i="6" s="1"/>
  <c r="L84" i="2" s="1"/>
  <c r="CB48" i="6"/>
  <c r="FV48" i="6"/>
  <c r="EE117" i="6"/>
  <c r="HY117" i="6"/>
  <c r="DT120" i="6"/>
  <c r="HN120" i="6"/>
  <c r="GR49" i="6"/>
  <c r="CX49" i="6"/>
  <c r="DJ49" i="6" s="1"/>
  <c r="DV49" i="6" s="1"/>
  <c r="EH49" i="6" s="1"/>
  <c r="CX38" i="6"/>
  <c r="DJ38" i="6" s="1"/>
  <c r="DV38" i="6" s="1"/>
  <c r="EH38" i="6" s="1"/>
  <c r="GR38" i="6"/>
  <c r="JG92" i="6"/>
  <c r="K91" i="2" s="1"/>
  <c r="EE124" i="6"/>
  <c r="HY124" i="6"/>
  <c r="JG88" i="6"/>
  <c r="K87" i="2" s="1"/>
  <c r="JG82" i="6"/>
  <c r="K81" i="2" s="1"/>
  <c r="GG43" i="6"/>
  <c r="CM43" i="6"/>
  <c r="EE101" i="6"/>
  <c r="HY101" i="6"/>
  <c r="DI149" i="6"/>
  <c r="HC149" i="6"/>
  <c r="DT139" i="6"/>
  <c r="HN139" i="6"/>
  <c r="HN142" i="6"/>
  <c r="DT142" i="6"/>
  <c r="DT130" i="6"/>
  <c r="HN130" i="6"/>
  <c r="DI128" i="6"/>
  <c r="HC128" i="6"/>
  <c r="DI137" i="6"/>
  <c r="HC137" i="6"/>
  <c r="GR133" i="6"/>
  <c r="CX133" i="6"/>
  <c r="DT122" i="6"/>
  <c r="HN122" i="6"/>
  <c r="CX141" i="6"/>
  <c r="GR141" i="6"/>
  <c r="CX33" i="6"/>
  <c r="DJ33" i="6" s="1"/>
  <c r="DV33" i="6" s="1"/>
  <c r="EH33" i="6" s="1"/>
  <c r="GR33" i="6"/>
  <c r="EE107" i="6"/>
  <c r="HY107" i="6"/>
  <c r="DT114" i="6"/>
  <c r="HN114" i="6"/>
  <c r="JG114" i="6" s="1"/>
  <c r="K110" i="2" s="1"/>
  <c r="EE121" i="6"/>
  <c r="HY121" i="6"/>
  <c r="CM149" i="6"/>
  <c r="GG149" i="6"/>
  <c r="EE154" i="6"/>
  <c r="IK154" i="6" s="1"/>
  <c r="HY154" i="6"/>
  <c r="GG138" i="6"/>
  <c r="CM138" i="6"/>
  <c r="GG133" i="6"/>
  <c r="CM133" i="6"/>
  <c r="GG134" i="6"/>
  <c r="CM134" i="6"/>
  <c r="GG139" i="6"/>
  <c r="CM139" i="6"/>
  <c r="DT118" i="6"/>
  <c r="HN118" i="6"/>
  <c r="HN144" i="6"/>
  <c r="DT144" i="6"/>
  <c r="DT109" i="6"/>
  <c r="HN109" i="6"/>
  <c r="JG109" i="6" s="1"/>
  <c r="K105" i="2" s="1"/>
  <c r="CB37" i="6"/>
  <c r="FV37" i="6"/>
  <c r="JC37" i="6" s="1"/>
  <c r="G36" i="2" s="1"/>
  <c r="DT134" i="6"/>
  <c r="HN134" i="6"/>
  <c r="DT115" i="6"/>
  <c r="HN115" i="6"/>
  <c r="DT108" i="6"/>
  <c r="HN108" i="6"/>
  <c r="JG108" i="6" s="1"/>
  <c r="K104" i="2" s="1"/>
  <c r="DI118" i="6"/>
  <c r="HC118" i="6"/>
  <c r="JF118" i="6" s="1"/>
  <c r="J114" i="2" s="1"/>
  <c r="JG87" i="6"/>
  <c r="K86" i="2" s="1"/>
  <c r="CB43" i="6"/>
  <c r="FV43" i="6"/>
  <c r="CX149" i="6"/>
  <c r="GR149" i="6"/>
  <c r="CX144" i="6"/>
  <c r="GR144" i="6"/>
  <c r="DT119" i="6"/>
  <c r="HN119" i="6"/>
  <c r="EE136" i="6"/>
  <c r="HY136" i="6"/>
  <c r="CX48" i="6"/>
  <c r="DJ48" i="6" s="1"/>
  <c r="DV48" i="6" s="1"/>
  <c r="EH48" i="6" s="1"/>
  <c r="GR48" i="6"/>
  <c r="GG44" i="6"/>
  <c r="CM44" i="6"/>
  <c r="GR131" i="6"/>
  <c r="CX131" i="6"/>
  <c r="EE108" i="6"/>
  <c r="HY108" i="6"/>
  <c r="EE90" i="6"/>
  <c r="HY90" i="6"/>
  <c r="JH90" i="6" s="1"/>
  <c r="L89" i="2" s="1"/>
  <c r="JG103" i="6"/>
  <c r="K99" i="2" s="1"/>
  <c r="DT113" i="6"/>
  <c r="HN113" i="6"/>
  <c r="JG113" i="6" s="1"/>
  <c r="K109" i="2" s="1"/>
  <c r="EE79" i="6"/>
  <c r="HY79" i="6"/>
  <c r="JH79" i="6" s="1"/>
  <c r="L78" i="2" s="1"/>
  <c r="DT125" i="6"/>
  <c r="HN125" i="6"/>
  <c r="CX42" i="6"/>
  <c r="DJ42" i="6" s="1"/>
  <c r="DV42" i="6" s="1"/>
  <c r="EH42" i="6" s="1"/>
  <c r="GR42" i="6"/>
  <c r="CX140" i="6"/>
  <c r="GR140" i="6"/>
  <c r="DT129" i="6"/>
  <c r="HN129" i="6"/>
  <c r="DI124" i="6"/>
  <c r="HC124" i="6"/>
  <c r="JF124" i="6" s="1"/>
  <c r="J120" i="2" s="1"/>
  <c r="DT117" i="6"/>
  <c r="HN117" i="6"/>
  <c r="JG117" i="6" s="1"/>
  <c r="K113" i="2" s="1"/>
  <c r="DI148" i="6"/>
  <c r="HC148" i="6"/>
  <c r="DT135" i="6"/>
  <c r="HN135" i="6"/>
  <c r="EE92" i="6"/>
  <c r="HY92" i="6"/>
  <c r="JH92" i="6" s="1"/>
  <c r="L91" i="2" s="1"/>
  <c r="EE88" i="6"/>
  <c r="HY88" i="6"/>
  <c r="JH88" i="6" s="1"/>
  <c r="L87" i="2" s="1"/>
  <c r="EE82" i="6"/>
  <c r="HY82" i="6"/>
  <c r="JH82" i="6" s="1"/>
  <c r="L81" i="2" s="1"/>
  <c r="DT141" i="6"/>
  <c r="HN141" i="6"/>
  <c r="CX32" i="6"/>
  <c r="DJ32" i="6" s="1"/>
  <c r="DV32" i="6" s="1"/>
  <c r="EH32" i="6" s="1"/>
  <c r="GR32" i="6"/>
  <c r="JE32" i="6" s="1"/>
  <c r="I31" i="2" s="1"/>
  <c r="DT65" i="6"/>
  <c r="EF65" i="6" s="1"/>
  <c r="HN65" i="6"/>
  <c r="HC120" i="6"/>
  <c r="JF120" i="6" s="1"/>
  <c r="J116" i="2" s="1"/>
  <c r="DI120" i="6"/>
  <c r="EE142" i="6"/>
  <c r="HY142" i="6"/>
  <c r="GG140" i="6"/>
  <c r="CM140" i="6"/>
  <c r="DI119" i="6"/>
  <c r="HC119" i="6"/>
  <c r="JF119" i="6" s="1"/>
  <c r="J115" i="2" s="1"/>
  <c r="CB38" i="6"/>
  <c r="FV38" i="6"/>
  <c r="JC38" i="6" s="1"/>
  <c r="G37" i="2" s="1"/>
  <c r="BQ49" i="6"/>
  <c r="FK49" i="6"/>
  <c r="CM132" i="6"/>
  <c r="GG132" i="6"/>
  <c r="BQ44" i="6"/>
  <c r="FK44" i="6"/>
  <c r="GG48" i="6"/>
  <c r="CM48" i="6"/>
  <c r="EE131" i="6"/>
  <c r="HY131" i="6"/>
  <c r="GR35" i="6"/>
  <c r="CX35" i="6"/>
  <c r="DJ35" i="6" s="1"/>
  <c r="DV35" i="6" s="1"/>
  <c r="EH35" i="6" s="1"/>
  <c r="DI139" i="6"/>
  <c r="HC139" i="6"/>
  <c r="DT112" i="6"/>
  <c r="HN112" i="6"/>
  <c r="JG112" i="6" s="1"/>
  <c r="K108" i="2" s="1"/>
  <c r="CX146" i="6"/>
  <c r="GR146" i="6"/>
  <c r="GR37" i="6"/>
  <c r="CX37" i="6"/>
  <c r="DJ37" i="6" s="1"/>
  <c r="DV37" i="6" s="1"/>
  <c r="EH37" i="6" s="1"/>
  <c r="EE80" i="6"/>
  <c r="HY80" i="6"/>
  <c r="JH80" i="6" s="1"/>
  <c r="L79" i="2" s="1"/>
  <c r="EE87" i="6"/>
  <c r="HY87" i="6"/>
  <c r="JH87" i="6" s="1"/>
  <c r="L86" i="2" s="1"/>
  <c r="CX136" i="6"/>
  <c r="GR136" i="6"/>
  <c r="DT145" i="6"/>
  <c r="HN145" i="6"/>
  <c r="EE104" i="6"/>
  <c r="HY104" i="6"/>
  <c r="EE103" i="6"/>
  <c r="HY103" i="6"/>
  <c r="EE145" i="6"/>
  <c r="HY145" i="6"/>
  <c r="DI134" i="6"/>
  <c r="HC134" i="6"/>
  <c r="EE137" i="6"/>
  <c r="HY137" i="6"/>
  <c r="GR128" i="6"/>
  <c r="JE128" i="6" s="1"/>
  <c r="I124" i="2" s="1"/>
  <c r="CX128" i="6"/>
  <c r="CX143" i="6"/>
  <c r="GR143" i="6"/>
  <c r="EE95" i="6"/>
  <c r="HY95" i="6"/>
  <c r="JH95" i="6" s="1"/>
  <c r="L94" i="2" s="1"/>
  <c r="EE148" i="6"/>
  <c r="HY148" i="6"/>
  <c r="HY123" i="6"/>
  <c r="EE123" i="6"/>
  <c r="EE135" i="6"/>
  <c r="HY135" i="6"/>
  <c r="DT107" i="6"/>
  <c r="HN107" i="6"/>
  <c r="JG107" i="6" s="1"/>
  <c r="K103" i="2" s="1"/>
  <c r="CX40" i="6"/>
  <c r="DJ40" i="6" s="1"/>
  <c r="DV40" i="6" s="1"/>
  <c r="EH40" i="6" s="1"/>
  <c r="GR40" i="6"/>
  <c r="EE111" i="6"/>
  <c r="HY111" i="6"/>
  <c r="DT111" i="6"/>
  <c r="HN111" i="6"/>
  <c r="JG111" i="6" s="1"/>
  <c r="K107" i="2" s="1"/>
  <c r="DQ111" i="8"/>
  <c r="HW111" i="8"/>
  <c r="CU88" i="8"/>
  <c r="HA88" i="8"/>
  <c r="DQ80" i="8"/>
  <c r="HW80" i="8"/>
  <c r="DQ109" i="8"/>
  <c r="HW109" i="8"/>
  <c r="DQ107" i="8"/>
  <c r="HW107" i="8"/>
  <c r="AS32" i="8"/>
  <c r="FJ32" i="8"/>
  <c r="EB105" i="8"/>
  <c r="EN105" i="8" s="1"/>
  <c r="IH105" i="8"/>
  <c r="DF73" i="8"/>
  <c r="HL73" i="8"/>
  <c r="DR152" i="8"/>
  <c r="HX152" i="8"/>
  <c r="DF131" i="8"/>
  <c r="HL131" i="8"/>
  <c r="AS47" i="8"/>
  <c r="FJ47" i="8"/>
  <c r="EB79" i="8"/>
  <c r="EN79" i="8" s="1"/>
  <c r="IH79" i="8"/>
  <c r="EB122" i="8"/>
  <c r="EN122" i="8" s="1"/>
  <c r="IH122" i="8"/>
  <c r="EB70" i="8"/>
  <c r="EN70" i="8" s="1"/>
  <c r="IH70" i="8"/>
  <c r="DF93" i="8"/>
  <c r="HL93" i="8"/>
  <c r="DF82" i="8"/>
  <c r="HL82" i="8"/>
  <c r="DF117" i="8"/>
  <c r="HL117" i="8"/>
  <c r="AS23" i="8"/>
  <c r="FJ23" i="8"/>
  <c r="DF97" i="8"/>
  <c r="HL97" i="8"/>
  <c r="AS31" i="8"/>
  <c r="FJ31" i="8"/>
  <c r="EN151" i="8"/>
  <c r="IT151" i="8"/>
  <c r="EB102" i="8"/>
  <c r="EN102" i="8" s="1"/>
  <c r="IH102" i="8"/>
  <c r="AS29" i="8"/>
  <c r="FJ29" i="8"/>
  <c r="EB74" i="8"/>
  <c r="EN74" i="8" s="1"/>
  <c r="IH74" i="8"/>
  <c r="AS36" i="8"/>
  <c r="FJ36" i="8"/>
  <c r="DF133" i="8"/>
  <c r="HL133" i="8"/>
  <c r="CU105" i="8"/>
  <c r="HA105" i="8"/>
  <c r="CU71" i="8"/>
  <c r="HA71" i="8"/>
  <c r="DQ98" i="8"/>
  <c r="HW98" i="8"/>
  <c r="CU95" i="8"/>
  <c r="HA95" i="8"/>
  <c r="DQ74" i="8"/>
  <c r="II74" i="8" s="1"/>
  <c r="JP74" i="8" s="1"/>
  <c r="L73" i="10" s="1"/>
  <c r="L72" i="11" s="1"/>
  <c r="HW74" i="8"/>
  <c r="DQ128" i="8"/>
  <c r="HW128" i="8"/>
  <c r="DQ115" i="8"/>
  <c r="HW115" i="8"/>
  <c r="DQ134" i="8"/>
  <c r="HW134" i="8"/>
  <c r="DQ125" i="8"/>
  <c r="HW125" i="8"/>
  <c r="DQ117" i="8"/>
  <c r="HW117" i="8"/>
  <c r="CU80" i="8"/>
  <c r="HA80" i="8"/>
  <c r="AS35" i="8"/>
  <c r="FJ35" i="8"/>
  <c r="BZ143" i="8"/>
  <c r="GQ143" i="8"/>
  <c r="EB88" i="8"/>
  <c r="EN88" i="8" s="1"/>
  <c r="IH88" i="8"/>
  <c r="EB73" i="8"/>
  <c r="EN73" i="8" s="1"/>
  <c r="IH73" i="8"/>
  <c r="DF130" i="8"/>
  <c r="HL130" i="8"/>
  <c r="EB91" i="8"/>
  <c r="EN91" i="8" s="1"/>
  <c r="IH91" i="8"/>
  <c r="EB76" i="8"/>
  <c r="EN76" i="8" s="1"/>
  <c r="IH76" i="8"/>
  <c r="BD54" i="8"/>
  <c r="FU54" i="8"/>
  <c r="BZ138" i="8"/>
  <c r="GQ138" i="8"/>
  <c r="BD57" i="8"/>
  <c r="FU57" i="8"/>
  <c r="BZ137" i="8"/>
  <c r="GQ137" i="8"/>
  <c r="AR6" i="8"/>
  <c r="FI6" i="8"/>
  <c r="BZ136" i="8"/>
  <c r="GQ136" i="8"/>
  <c r="AS34" i="8"/>
  <c r="FJ34" i="8"/>
  <c r="EB77" i="8"/>
  <c r="EN77" i="8" s="1"/>
  <c r="IH77" i="8"/>
  <c r="AS17" i="8"/>
  <c r="FJ17" i="8"/>
  <c r="DQ101" i="8"/>
  <c r="HW101" i="8"/>
  <c r="DQ81" i="8"/>
  <c r="HW81" i="8"/>
  <c r="DQ82" i="8"/>
  <c r="HW82" i="8"/>
  <c r="EB78" i="8"/>
  <c r="EN78" i="8" s="1"/>
  <c r="IH78" i="8"/>
  <c r="EC151" i="8"/>
  <c r="IU151" i="8" s="1"/>
  <c r="JQ151" i="8" s="1"/>
  <c r="M147" i="10" s="1"/>
  <c r="M146" i="11" s="1"/>
  <c r="II151" i="8"/>
  <c r="EC153" i="8"/>
  <c r="IU153" i="8" s="1"/>
  <c r="II153" i="8"/>
  <c r="EB125" i="8"/>
  <c r="EN125" i="8" s="1"/>
  <c r="IH125" i="8"/>
  <c r="AS14" i="8"/>
  <c r="FJ14" i="8"/>
  <c r="DF79" i="8"/>
  <c r="HL79" i="8"/>
  <c r="BZ140" i="8"/>
  <c r="GQ140" i="8"/>
  <c r="DF69" i="8"/>
  <c r="HL69" i="8"/>
  <c r="EB114" i="8"/>
  <c r="EN114" i="8" s="1"/>
  <c r="IH114" i="8"/>
  <c r="AS12" i="8"/>
  <c r="FJ12" i="8"/>
  <c r="EB75" i="8"/>
  <c r="EN75" i="8" s="1"/>
  <c r="IH75" i="8"/>
  <c r="DF81" i="8"/>
  <c r="HL81" i="8"/>
  <c r="DF124" i="8"/>
  <c r="HL124" i="8"/>
  <c r="AS22" i="8"/>
  <c r="FJ22" i="8"/>
  <c r="AS38" i="8"/>
  <c r="FJ38" i="8"/>
  <c r="BD53" i="8"/>
  <c r="FU53" i="8"/>
  <c r="DF77" i="8"/>
  <c r="HL77" i="8"/>
  <c r="DF90" i="8"/>
  <c r="HL90" i="8"/>
  <c r="EC152" i="8"/>
  <c r="IU152" i="8" s="1"/>
  <c r="JQ152" i="8" s="1"/>
  <c r="M148" i="10" s="1"/>
  <c r="M147" i="11" s="1"/>
  <c r="II152" i="8"/>
  <c r="CU109" i="8"/>
  <c r="HA109" i="8"/>
  <c r="DQ87" i="8"/>
  <c r="HW87" i="8"/>
  <c r="DQ112" i="8"/>
  <c r="HW112" i="8"/>
  <c r="CU93" i="8"/>
  <c r="HA93" i="8"/>
  <c r="CU90" i="8"/>
  <c r="HA90" i="8"/>
  <c r="DQ77" i="8"/>
  <c r="II77" i="8" s="1"/>
  <c r="JP77" i="8" s="1"/>
  <c r="L76" i="10" s="1"/>
  <c r="L75" i="11" s="1"/>
  <c r="HW77" i="8"/>
  <c r="DQ103" i="8"/>
  <c r="HW103" i="8"/>
  <c r="DQ96" i="8"/>
  <c r="HW96" i="8"/>
  <c r="DQ105" i="8"/>
  <c r="HW105" i="8"/>
  <c r="CU68" i="8"/>
  <c r="HA68" i="8"/>
  <c r="DQ91" i="8"/>
  <c r="HW91" i="8"/>
  <c r="BD58" i="8"/>
  <c r="FU58" i="8"/>
  <c r="EB127" i="8"/>
  <c r="EN127" i="8" s="1"/>
  <c r="IH127" i="8"/>
  <c r="BC52" i="8"/>
  <c r="FT52" i="8"/>
  <c r="DF109" i="8"/>
  <c r="HL109" i="8"/>
  <c r="DF112" i="8"/>
  <c r="HL112" i="8"/>
  <c r="EB131" i="8"/>
  <c r="EN131" i="8" s="1"/>
  <c r="IH131" i="8"/>
  <c r="AS19" i="8"/>
  <c r="FJ19" i="8"/>
  <c r="AR10" i="8"/>
  <c r="FI10" i="8"/>
  <c r="AS15" i="8"/>
  <c r="FJ15" i="8"/>
  <c r="BC50" i="8"/>
  <c r="FT50" i="8"/>
  <c r="DF88" i="8"/>
  <c r="HL88" i="8"/>
  <c r="DF71" i="8"/>
  <c r="HL71" i="8"/>
  <c r="DF121" i="8"/>
  <c r="HL121" i="8"/>
  <c r="BD59" i="8"/>
  <c r="FU59" i="8"/>
  <c r="EB133" i="8"/>
  <c r="EN133" i="8" s="1"/>
  <c r="IH133" i="8"/>
  <c r="BC51" i="8"/>
  <c r="FT51" i="8"/>
  <c r="EB108" i="8"/>
  <c r="EN108" i="8" s="1"/>
  <c r="IH108" i="8"/>
  <c r="AS13" i="8"/>
  <c r="FJ13" i="8"/>
  <c r="EB89" i="8"/>
  <c r="EN89" i="8" s="1"/>
  <c r="IH89" i="8"/>
  <c r="AS33" i="8"/>
  <c r="FJ33" i="8"/>
  <c r="DR151" i="8"/>
  <c r="HX151" i="8"/>
  <c r="DF104" i="8"/>
  <c r="HL104" i="8"/>
  <c r="EB97" i="8"/>
  <c r="EN97" i="8" s="1"/>
  <c r="IH97" i="8"/>
  <c r="DF103" i="8"/>
  <c r="HL103" i="8"/>
  <c r="EB126" i="8"/>
  <c r="EN126" i="8" s="1"/>
  <c r="IH126" i="8"/>
  <c r="AS25" i="8"/>
  <c r="FJ25" i="8"/>
  <c r="EB92" i="8"/>
  <c r="EN92" i="8" s="1"/>
  <c r="IH92" i="8"/>
  <c r="EB109" i="8"/>
  <c r="EN109" i="8" s="1"/>
  <c r="IH109" i="8"/>
  <c r="DF116" i="8"/>
  <c r="HL116" i="8"/>
  <c r="DF92" i="8"/>
  <c r="HL92" i="8"/>
  <c r="EB96" i="8"/>
  <c r="EN96" i="8" s="1"/>
  <c r="IH96" i="8"/>
  <c r="BZ145" i="8"/>
  <c r="GQ145" i="8"/>
  <c r="BZ149" i="8"/>
  <c r="GQ149" i="8"/>
  <c r="AR7" i="8"/>
  <c r="FI7" i="8"/>
  <c r="AS11" i="8"/>
  <c r="FJ11" i="8"/>
  <c r="EB132" i="8"/>
  <c r="EN132" i="8" s="1"/>
  <c r="IH132" i="8"/>
  <c r="EB100" i="8"/>
  <c r="EN100" i="8" s="1"/>
  <c r="IH100" i="8"/>
  <c r="DF129" i="8"/>
  <c r="HL129" i="8"/>
  <c r="AS43" i="8"/>
  <c r="FJ43" i="8"/>
  <c r="DF84" i="8"/>
  <c r="HL84" i="8"/>
  <c r="DF132" i="8"/>
  <c r="HL132" i="8"/>
  <c r="DF100" i="8"/>
  <c r="HL100" i="8"/>
  <c r="DF125" i="8"/>
  <c r="HL125" i="8"/>
  <c r="DF113" i="8"/>
  <c r="HL113" i="8"/>
  <c r="CU103" i="8"/>
  <c r="HA103" i="8"/>
  <c r="EB68" i="8"/>
  <c r="EN68" i="8" s="1"/>
  <c r="IH68" i="8"/>
  <c r="AR8" i="8"/>
  <c r="FI8" i="8"/>
  <c r="DF67" i="8"/>
  <c r="HL67" i="8"/>
  <c r="EB82" i="8"/>
  <c r="EN82" i="8" s="1"/>
  <c r="IH82" i="8"/>
  <c r="EB123" i="8"/>
  <c r="EN123" i="8" s="1"/>
  <c r="IH123" i="8"/>
  <c r="DF72" i="8"/>
  <c r="HL72" i="8"/>
  <c r="AR9" i="8"/>
  <c r="FI9" i="8"/>
  <c r="EB128" i="8"/>
  <c r="EN128" i="8" s="1"/>
  <c r="IH128" i="8"/>
  <c r="AS41" i="8"/>
  <c r="FJ41" i="8"/>
  <c r="EB93" i="8"/>
  <c r="EN93" i="8" s="1"/>
  <c r="IH93" i="8"/>
  <c r="EB71" i="8"/>
  <c r="EN71" i="8" s="1"/>
  <c r="IH71" i="8"/>
  <c r="DQ99" i="8"/>
  <c r="HW99" i="8"/>
  <c r="DQ75" i="8"/>
  <c r="II75" i="8" s="1"/>
  <c r="JP75" i="8" s="1"/>
  <c r="L74" i="10" s="1"/>
  <c r="L73" i="11" s="1"/>
  <c r="HW75" i="8"/>
  <c r="DQ79" i="8"/>
  <c r="HW79" i="8"/>
  <c r="DQ68" i="8"/>
  <c r="II68" i="8" s="1"/>
  <c r="JP68" i="8" s="1"/>
  <c r="L67" i="10" s="1"/>
  <c r="L66" i="11" s="1"/>
  <c r="HW68" i="8"/>
  <c r="DQ76" i="8"/>
  <c r="II76" i="8" s="1"/>
  <c r="JP76" i="8" s="1"/>
  <c r="L75" i="10" s="1"/>
  <c r="L74" i="11" s="1"/>
  <c r="HW76" i="8"/>
  <c r="CU100" i="8"/>
  <c r="HA100" i="8"/>
  <c r="BD60" i="8"/>
  <c r="FU60" i="8"/>
  <c r="DF105" i="8"/>
  <c r="HL105" i="8"/>
  <c r="AS40" i="8"/>
  <c r="FJ40" i="8"/>
  <c r="BZ139" i="8"/>
  <c r="GQ139" i="8"/>
  <c r="EB120" i="8"/>
  <c r="EN120" i="8" s="1"/>
  <c r="IH120" i="8"/>
  <c r="EB95" i="8"/>
  <c r="EN95" i="8" s="1"/>
  <c r="IH95" i="8"/>
  <c r="DF128" i="8"/>
  <c r="HL128" i="8"/>
  <c r="DF120" i="8"/>
  <c r="HL120" i="8"/>
  <c r="DF76" i="8"/>
  <c r="HL76" i="8"/>
  <c r="DF96" i="8"/>
  <c r="HL96" i="8"/>
  <c r="EB66" i="8"/>
  <c r="EN66" i="8" s="1"/>
  <c r="IH66" i="8"/>
  <c r="BD62" i="8"/>
  <c r="FU62" i="8"/>
  <c r="EB101" i="8"/>
  <c r="EN101" i="8" s="1"/>
  <c r="IH101" i="8"/>
  <c r="DF126" i="8"/>
  <c r="HL126" i="8"/>
  <c r="DF123" i="8"/>
  <c r="HL123" i="8"/>
  <c r="DF89" i="8"/>
  <c r="HL89" i="8"/>
  <c r="EB87" i="8"/>
  <c r="EN87" i="8" s="1"/>
  <c r="IH87" i="8"/>
  <c r="AS27" i="8"/>
  <c r="FJ27" i="8"/>
  <c r="AS45" i="8"/>
  <c r="FJ45" i="8"/>
  <c r="BD61" i="8"/>
  <c r="FU61" i="8"/>
  <c r="AS16" i="8"/>
  <c r="FJ16" i="8"/>
  <c r="DF110" i="8"/>
  <c r="HL110" i="8"/>
  <c r="DF91" i="8"/>
  <c r="HL91" i="8"/>
  <c r="DF99" i="8"/>
  <c r="HL99" i="8"/>
  <c r="EB118" i="8"/>
  <c r="EN118" i="8" s="1"/>
  <c r="IH118" i="8"/>
  <c r="EB90" i="8"/>
  <c r="EN90" i="8" s="1"/>
  <c r="IH90" i="8"/>
  <c r="AS21" i="8"/>
  <c r="FJ21" i="8"/>
  <c r="BO64" i="8"/>
  <c r="GF64" i="8"/>
  <c r="EN152" i="8"/>
  <c r="IT152" i="8"/>
  <c r="BO63" i="8"/>
  <c r="GF63" i="8"/>
  <c r="DF127" i="8"/>
  <c r="HL127" i="8"/>
  <c r="DF118" i="8"/>
  <c r="HL118" i="8"/>
  <c r="DR153" i="8"/>
  <c r="HX153" i="8"/>
  <c r="DF75" i="8"/>
  <c r="HL75" i="8"/>
  <c r="EC154" i="8"/>
  <c r="IU154" i="8" s="1"/>
  <c r="II154" i="8"/>
  <c r="DF78" i="8"/>
  <c r="HL78" i="8"/>
  <c r="DQ130" i="8"/>
  <c r="HW130" i="8"/>
  <c r="DQ90" i="8"/>
  <c r="HW90" i="8"/>
  <c r="DQ86" i="8"/>
  <c r="HW86" i="8"/>
  <c r="BZ147" i="8"/>
  <c r="GQ147" i="8"/>
  <c r="DF95" i="8"/>
  <c r="HL95" i="8"/>
  <c r="DF74" i="8"/>
  <c r="HL74" i="8"/>
  <c r="BD55" i="8"/>
  <c r="FU55" i="8"/>
  <c r="EB130" i="8"/>
  <c r="EN130" i="8" s="1"/>
  <c r="IH130" i="8"/>
  <c r="AS49" i="8"/>
  <c r="FJ49" i="8"/>
  <c r="EB107" i="8"/>
  <c r="EN107" i="8" s="1"/>
  <c r="IH107" i="8"/>
  <c r="EB112" i="8"/>
  <c r="EN112" i="8" s="1"/>
  <c r="IH112" i="8"/>
  <c r="DQ66" i="8"/>
  <c r="II66" i="8" s="1"/>
  <c r="JP66" i="8" s="1"/>
  <c r="L65" i="10" s="1"/>
  <c r="L64" i="11" s="1"/>
  <c r="HW66" i="8"/>
  <c r="DQ70" i="8"/>
  <c r="II70" i="8" s="1"/>
  <c r="JP70" i="8" s="1"/>
  <c r="L69" i="10" s="1"/>
  <c r="L68" i="11" s="1"/>
  <c r="HW70" i="8"/>
  <c r="DQ126" i="8"/>
  <c r="HW126" i="8"/>
  <c r="DQ88" i="8"/>
  <c r="HW88" i="8"/>
  <c r="DQ131" i="8"/>
  <c r="HW131" i="8"/>
  <c r="CU132" i="8"/>
  <c r="HA132" i="8"/>
  <c r="CU127" i="8"/>
  <c r="HA127" i="8"/>
  <c r="DQ119" i="8"/>
  <c r="HW119" i="8"/>
  <c r="DQ132" i="8"/>
  <c r="HW132" i="8"/>
  <c r="DQ69" i="8"/>
  <c r="II69" i="8" s="1"/>
  <c r="JP69" i="8" s="1"/>
  <c r="L68" i="10" s="1"/>
  <c r="L67" i="11" s="1"/>
  <c r="HW69" i="8"/>
  <c r="CU117" i="8"/>
  <c r="HA117" i="8"/>
  <c r="CU121" i="8"/>
  <c r="HA121" i="8"/>
  <c r="DQ129" i="8"/>
  <c r="HW129" i="8"/>
  <c r="CU81" i="8"/>
  <c r="HA81" i="8"/>
  <c r="DQ127" i="8"/>
  <c r="HW127" i="8"/>
  <c r="DQ89" i="8"/>
  <c r="HW89" i="8"/>
  <c r="CU89" i="8"/>
  <c r="HA89" i="8"/>
  <c r="DQ92" i="8"/>
  <c r="HW92" i="8"/>
  <c r="DQ93" i="8"/>
  <c r="HW93" i="8"/>
  <c r="CU131" i="8"/>
  <c r="HA131" i="8"/>
  <c r="DQ116" i="8"/>
  <c r="HW116" i="8"/>
  <c r="DQ133" i="8"/>
  <c r="HW133" i="8"/>
  <c r="DG154" i="8"/>
  <c r="HM154" i="8"/>
  <c r="DQ110" i="8"/>
  <c r="HW110" i="8"/>
  <c r="DQ118" i="8"/>
  <c r="HW118" i="8"/>
  <c r="DQ97" i="8"/>
  <c r="HW97" i="8"/>
  <c r="EB84" i="8"/>
  <c r="EN84" i="8" s="1"/>
  <c r="IH84" i="8"/>
  <c r="AS37" i="8"/>
  <c r="FJ37" i="8"/>
  <c r="EB110" i="8"/>
  <c r="EN110" i="8" s="1"/>
  <c r="IH110" i="8"/>
  <c r="DF134" i="8"/>
  <c r="HL134" i="8"/>
  <c r="DF70" i="8"/>
  <c r="HL70" i="8"/>
  <c r="DF98" i="8"/>
  <c r="HL98" i="8"/>
  <c r="AS18" i="8"/>
  <c r="FJ18" i="8"/>
  <c r="AS24" i="8"/>
  <c r="FJ24" i="8"/>
  <c r="EB80" i="8"/>
  <c r="EN80" i="8" s="1"/>
  <c r="IH80" i="8"/>
  <c r="BZ144" i="8"/>
  <c r="GQ144" i="8"/>
  <c r="BZ150" i="8"/>
  <c r="GQ150" i="8"/>
  <c r="EB134" i="8"/>
  <c r="EN134" i="8" s="1"/>
  <c r="IH134" i="8"/>
  <c r="AS26" i="8"/>
  <c r="FJ26" i="8"/>
  <c r="AS39" i="8"/>
  <c r="FJ39" i="8"/>
  <c r="EN154" i="8"/>
  <c r="IT154" i="8"/>
  <c r="EB98" i="8"/>
  <c r="EN98" i="8" s="1"/>
  <c r="IH98" i="8"/>
  <c r="DQ83" i="8"/>
  <c r="HW83" i="8"/>
  <c r="DQ124" i="8"/>
  <c r="HW124" i="8"/>
  <c r="CU107" i="8"/>
  <c r="HA107" i="8"/>
  <c r="DQ108" i="8"/>
  <c r="HW108" i="8"/>
  <c r="DQ122" i="8"/>
  <c r="HW122" i="8"/>
  <c r="CU110" i="8"/>
  <c r="HA110" i="8"/>
  <c r="CU75" i="8"/>
  <c r="HA75" i="8"/>
  <c r="DQ121" i="8"/>
  <c r="HW121" i="8"/>
  <c r="DQ71" i="8"/>
  <c r="II71" i="8" s="1"/>
  <c r="JP71" i="8" s="1"/>
  <c r="L70" i="10" s="1"/>
  <c r="L69" i="11" s="1"/>
  <c r="HW71" i="8"/>
  <c r="EN153" i="8"/>
  <c r="IT153" i="8"/>
  <c r="EB69" i="8"/>
  <c r="EN69" i="8" s="1"/>
  <c r="IH69" i="8"/>
  <c r="DF102" i="8"/>
  <c r="HL102" i="8"/>
  <c r="AS42" i="8"/>
  <c r="FJ42" i="8"/>
  <c r="AS48" i="8"/>
  <c r="FJ48" i="8"/>
  <c r="DF106" i="8"/>
  <c r="HL106" i="8"/>
  <c r="DF108" i="8"/>
  <c r="HL108" i="8"/>
  <c r="DF68" i="8"/>
  <c r="HL68" i="8"/>
  <c r="DF135" i="8"/>
  <c r="HL135" i="8"/>
  <c r="BZ141" i="8"/>
  <c r="GQ141" i="8"/>
  <c r="EB106" i="8"/>
  <c r="EN106" i="8" s="1"/>
  <c r="IH106" i="8"/>
  <c r="EB129" i="8"/>
  <c r="EN129" i="8" s="1"/>
  <c r="IH129" i="8"/>
  <c r="EB121" i="8"/>
  <c r="EN121" i="8" s="1"/>
  <c r="IH121" i="8"/>
  <c r="DF115" i="8"/>
  <c r="HL115" i="8"/>
  <c r="DF122" i="8"/>
  <c r="HL122" i="8"/>
  <c r="DF86" i="8"/>
  <c r="HL86" i="8"/>
  <c r="EB86" i="8"/>
  <c r="EN86" i="8" s="1"/>
  <c r="IH86" i="8"/>
  <c r="DF94" i="8"/>
  <c r="HL94" i="8"/>
  <c r="AS28" i="8"/>
  <c r="FJ28" i="8"/>
  <c r="EB104" i="8"/>
  <c r="EN104" i="8" s="1"/>
  <c r="IH104" i="8"/>
  <c r="EB67" i="8"/>
  <c r="EN67" i="8" s="1"/>
  <c r="IH67" i="8"/>
  <c r="EB99" i="8"/>
  <c r="EN99" i="8" s="1"/>
  <c r="IH99" i="8"/>
  <c r="EB115" i="8"/>
  <c r="EN115" i="8" s="1"/>
  <c r="IH115" i="8"/>
  <c r="DF85" i="8"/>
  <c r="HL85" i="8"/>
  <c r="DF80" i="8"/>
  <c r="HL80" i="8"/>
  <c r="DF119" i="8"/>
  <c r="HL119" i="8"/>
  <c r="BD56" i="8"/>
  <c r="FU56" i="8"/>
  <c r="BO65" i="8"/>
  <c r="GF65" i="8"/>
  <c r="BZ142" i="8"/>
  <c r="GQ142" i="8"/>
  <c r="BZ148" i="8"/>
  <c r="GQ148" i="8"/>
  <c r="EB113" i="8"/>
  <c r="EN113" i="8" s="1"/>
  <c r="IH113" i="8"/>
  <c r="AS20" i="8"/>
  <c r="FJ20" i="8"/>
  <c r="EB94" i="8"/>
  <c r="EN94" i="8" s="1"/>
  <c r="IH94" i="8"/>
  <c r="DF101" i="8"/>
  <c r="HL101" i="8"/>
  <c r="DF66" i="8"/>
  <c r="HL66" i="8"/>
  <c r="BZ146" i="8"/>
  <c r="GQ146" i="8"/>
  <c r="DF83" i="8"/>
  <c r="HL83" i="8"/>
  <c r="DR154" i="8"/>
  <c r="HX154" i="8"/>
  <c r="DF114" i="8"/>
  <c r="HL114" i="8"/>
  <c r="DF107" i="8"/>
  <c r="HL107" i="8"/>
  <c r="DQ67" i="8"/>
  <c r="II67" i="8" s="1"/>
  <c r="JP67" i="8" s="1"/>
  <c r="L66" i="10" s="1"/>
  <c r="L65" i="11" s="1"/>
  <c r="HW67" i="8"/>
  <c r="DQ85" i="8"/>
  <c r="HW85" i="8"/>
  <c r="DG153" i="8"/>
  <c r="HM153" i="8"/>
  <c r="CU116" i="8"/>
  <c r="HA116" i="8"/>
  <c r="DQ135" i="8"/>
  <c r="HW135" i="8"/>
  <c r="DQ102" i="8"/>
  <c r="HW102" i="8"/>
  <c r="CU122" i="8"/>
  <c r="HA122" i="8"/>
  <c r="CU114" i="8"/>
  <c r="HA114" i="8"/>
  <c r="DQ104" i="8"/>
  <c r="HW104" i="8"/>
  <c r="DQ84" i="8"/>
  <c r="HW84" i="8"/>
  <c r="DG151" i="8"/>
  <c r="HM151" i="8"/>
  <c r="DQ114" i="8"/>
  <c r="HW114" i="8"/>
  <c r="DQ95" i="8"/>
  <c r="HW95" i="8"/>
  <c r="DQ100" i="8"/>
  <c r="HW100" i="8"/>
  <c r="CU66" i="8"/>
  <c r="HA66" i="8"/>
  <c r="DQ120" i="8"/>
  <c r="HW120" i="8"/>
  <c r="CU124" i="8"/>
  <c r="HA124" i="8"/>
  <c r="DQ106" i="8"/>
  <c r="HW106" i="8"/>
  <c r="DQ73" i="8"/>
  <c r="II73" i="8" s="1"/>
  <c r="JP73" i="8" s="1"/>
  <c r="L72" i="10" s="1"/>
  <c r="L71" i="11" s="1"/>
  <c r="HW73" i="8"/>
  <c r="CU97" i="8"/>
  <c r="HA97" i="8"/>
  <c r="CU106" i="8"/>
  <c r="HA106" i="8"/>
  <c r="DQ123" i="8"/>
  <c r="HW123" i="8"/>
  <c r="CU123" i="8"/>
  <c r="HA123" i="8"/>
  <c r="DQ78" i="8"/>
  <c r="II78" i="8" s="1"/>
  <c r="JP78" i="8" s="1"/>
  <c r="L77" i="10" s="1"/>
  <c r="L76" i="11" s="1"/>
  <c r="HW78" i="8"/>
  <c r="CU108" i="8"/>
  <c r="HA108" i="8"/>
  <c r="DQ72" i="8"/>
  <c r="II72" i="8" s="1"/>
  <c r="JP72" i="8" s="1"/>
  <c r="L71" i="10" s="1"/>
  <c r="L70" i="11" s="1"/>
  <c r="HW72" i="8"/>
  <c r="DQ113" i="8"/>
  <c r="HW113" i="8"/>
  <c r="DQ94" i="8"/>
  <c r="HW94" i="8"/>
  <c r="EB81" i="8"/>
  <c r="EN81" i="8" s="1"/>
  <c r="IH81" i="8"/>
  <c r="EB85" i="8"/>
  <c r="EN85" i="8" s="1"/>
  <c r="IH85" i="8"/>
  <c r="AS46" i="8"/>
  <c r="FJ46" i="8"/>
  <c r="EB103" i="8"/>
  <c r="EN103" i="8" s="1"/>
  <c r="IH103" i="8"/>
  <c r="DF111" i="8"/>
  <c r="HL111" i="8"/>
  <c r="AS44" i="8"/>
  <c r="FJ44" i="8"/>
  <c r="AS30" i="8"/>
  <c r="FJ30" i="8"/>
  <c r="EB83" i="8"/>
  <c r="EN83" i="8" s="1"/>
  <c r="IH83" i="8"/>
  <c r="DF87" i="8"/>
  <c r="HL87" i="8"/>
  <c r="EB119" i="8"/>
  <c r="EN119" i="8" s="1"/>
  <c r="IH119" i="8"/>
  <c r="EB116" i="8"/>
  <c r="EN116" i="8" s="1"/>
  <c r="IH116" i="8"/>
  <c r="EB124" i="8"/>
  <c r="EN124" i="8" s="1"/>
  <c r="IH124" i="8"/>
  <c r="EB72" i="8"/>
  <c r="EN72" i="8" s="1"/>
  <c r="IH72" i="8"/>
  <c r="EB111" i="8"/>
  <c r="EN111" i="8" s="1"/>
  <c r="IH111" i="8"/>
  <c r="EB135" i="8"/>
  <c r="EN135" i="8" s="1"/>
  <c r="IH135" i="8"/>
  <c r="EB117" i="8"/>
  <c r="EN117" i="8" s="1"/>
  <c r="IH117" i="8"/>
  <c r="EC74" i="8"/>
  <c r="CB144" i="6"/>
  <c r="CB141" i="6"/>
  <c r="BQ46" i="6"/>
  <c r="FW46" i="6" s="1"/>
  <c r="CB150" i="6"/>
  <c r="BF44" i="6"/>
  <c r="FL44" i="6" s="1"/>
  <c r="BF49" i="6"/>
  <c r="AU49" i="6"/>
  <c r="FA49" i="6" s="1"/>
  <c r="CB135" i="6"/>
  <c r="CB131" i="6"/>
  <c r="BF46" i="6"/>
  <c r="CB145" i="6"/>
  <c r="CB147" i="6"/>
  <c r="CB140" i="6"/>
  <c r="CB138" i="6"/>
  <c r="CB143" i="6"/>
  <c r="CB62" i="6"/>
  <c r="CB139" i="6"/>
  <c r="CB134" i="6"/>
  <c r="CB146" i="6"/>
  <c r="BQ43" i="6"/>
  <c r="FW43" i="6" s="1"/>
  <c r="CB149" i="6"/>
  <c r="CB137" i="6"/>
  <c r="BF43" i="6"/>
  <c r="CB148" i="6"/>
  <c r="BQ62" i="6"/>
  <c r="CB136" i="6"/>
  <c r="CB132" i="6"/>
  <c r="BF47" i="6"/>
  <c r="AU47" i="6"/>
  <c r="FA47" i="6" s="1"/>
  <c r="CB49" i="6"/>
  <c r="BF48" i="6"/>
  <c r="AU48" i="6"/>
  <c r="FA48" i="6" s="1"/>
  <c r="CB142" i="6"/>
  <c r="BF45" i="6"/>
  <c r="BQ47" i="6"/>
  <c r="FW47" i="6" s="1"/>
  <c r="CB44" i="6"/>
  <c r="CB133" i="6"/>
  <c r="CB45" i="6"/>
  <c r="BQ48" i="6"/>
  <c r="FW48" i="6" s="1"/>
  <c r="CJ114" i="8"/>
  <c r="BY114" i="8"/>
  <c r="GQ114" i="8" s="1"/>
  <c r="CJ91" i="8"/>
  <c r="BY91" i="8"/>
  <c r="GQ91" i="8" s="1"/>
  <c r="CU86" i="8"/>
  <c r="HM86" i="8" s="1"/>
  <c r="CJ87" i="8"/>
  <c r="BY87" i="8"/>
  <c r="GQ87" i="8" s="1"/>
  <c r="CU102" i="8"/>
  <c r="HM102" i="8" s="1"/>
  <c r="CJ89" i="8"/>
  <c r="BY89" i="8"/>
  <c r="GQ89" i="8" s="1"/>
  <c r="CU67" i="8"/>
  <c r="HM67" i="8" s="1"/>
  <c r="CJ116" i="8"/>
  <c r="BY116" i="8"/>
  <c r="GQ116" i="8" s="1"/>
  <c r="CJ125" i="8"/>
  <c r="BY125" i="8"/>
  <c r="GQ125" i="8" s="1"/>
  <c r="CJ99" i="8"/>
  <c r="BY99" i="8"/>
  <c r="GQ99" i="8" s="1"/>
  <c r="CJ118" i="8"/>
  <c r="BY118" i="8"/>
  <c r="GQ118" i="8" s="1"/>
  <c r="CJ122" i="8"/>
  <c r="BY122" i="8"/>
  <c r="GQ122" i="8" s="1"/>
  <c r="CJ103" i="8"/>
  <c r="BY103" i="8"/>
  <c r="GQ103" i="8" s="1"/>
  <c r="CJ112" i="8"/>
  <c r="BY112" i="8"/>
  <c r="GQ112" i="8" s="1"/>
  <c r="CJ82" i="8"/>
  <c r="BY82" i="8"/>
  <c r="GQ82" i="8" s="1"/>
  <c r="CU84" i="8"/>
  <c r="HM84" i="8" s="1"/>
  <c r="CJ98" i="8"/>
  <c r="BY98" i="8"/>
  <c r="GQ98" i="8" s="1"/>
  <c r="CJ134" i="8"/>
  <c r="BY134" i="8"/>
  <c r="GQ134" i="8" s="1"/>
  <c r="CJ104" i="8"/>
  <c r="BY104" i="8"/>
  <c r="GQ104" i="8" s="1"/>
  <c r="CJ120" i="8"/>
  <c r="BY120" i="8"/>
  <c r="GQ120" i="8" s="1"/>
  <c r="CU74" i="8"/>
  <c r="HM74" i="8" s="1"/>
  <c r="CJ130" i="8"/>
  <c r="BY130" i="8"/>
  <c r="GQ130" i="8" s="1"/>
  <c r="CJ75" i="8"/>
  <c r="BY75" i="8"/>
  <c r="GQ75" i="8" s="1"/>
  <c r="CU125" i="8"/>
  <c r="HM125" i="8" s="1"/>
  <c r="CU99" i="8"/>
  <c r="HM99" i="8" s="1"/>
  <c r="CU118" i="8"/>
  <c r="HM118" i="8" s="1"/>
  <c r="CJ96" i="8"/>
  <c r="BY96" i="8"/>
  <c r="GQ96" i="8" s="1"/>
  <c r="CV153" i="8"/>
  <c r="CK153" i="8"/>
  <c r="HC153" i="8" s="1"/>
  <c r="CJ66" i="8"/>
  <c r="BY66" i="8"/>
  <c r="GQ66" i="8" s="1"/>
  <c r="CU91" i="8"/>
  <c r="HM91" i="8" s="1"/>
  <c r="CU96" i="8"/>
  <c r="HM96" i="8" s="1"/>
  <c r="CV151" i="8"/>
  <c r="CK151" i="8"/>
  <c r="HC151" i="8" s="1"/>
  <c r="CJ67" i="8"/>
  <c r="BY67" i="8"/>
  <c r="GQ67" i="8" s="1"/>
  <c r="CJ109" i="8"/>
  <c r="BY109" i="8"/>
  <c r="GQ109" i="8" s="1"/>
  <c r="CJ84" i="8"/>
  <c r="BY84" i="8"/>
  <c r="GQ84" i="8" s="1"/>
  <c r="CU112" i="8"/>
  <c r="HM112" i="8" s="1"/>
  <c r="CJ128" i="8"/>
  <c r="BY128" i="8"/>
  <c r="GQ128" i="8" s="1"/>
  <c r="CU98" i="8"/>
  <c r="HM98" i="8" s="1"/>
  <c r="CU134" i="8"/>
  <c r="HM134" i="8" s="1"/>
  <c r="CJ88" i="8"/>
  <c r="HB88" i="8" s="1"/>
  <c r="BY88" i="8"/>
  <c r="GQ88" i="8" s="1"/>
  <c r="CU120" i="8"/>
  <c r="HM120" i="8" s="1"/>
  <c r="CJ133" i="8"/>
  <c r="BY133" i="8"/>
  <c r="GQ133" i="8" s="1"/>
  <c r="CJ79" i="8"/>
  <c r="BY79" i="8"/>
  <c r="GQ79" i="8" s="1"/>
  <c r="CJ124" i="8"/>
  <c r="HB124" i="8" s="1"/>
  <c r="BY124" i="8"/>
  <c r="GQ124" i="8" s="1"/>
  <c r="CJ135" i="8"/>
  <c r="BY135" i="8"/>
  <c r="GQ135" i="8" s="1"/>
  <c r="CU101" i="8"/>
  <c r="HM101" i="8" s="1"/>
  <c r="CJ117" i="8"/>
  <c r="HB117" i="8" s="1"/>
  <c r="BY117" i="8"/>
  <c r="GQ117" i="8" s="1"/>
  <c r="CU128" i="8"/>
  <c r="HM128" i="8" s="1"/>
  <c r="CJ115" i="8"/>
  <c r="BY115" i="8"/>
  <c r="GQ115" i="8" s="1"/>
  <c r="CJ90" i="8"/>
  <c r="HB90" i="8" s="1"/>
  <c r="BY90" i="8"/>
  <c r="GQ90" i="8" s="1"/>
  <c r="CJ126" i="8"/>
  <c r="BY126" i="8"/>
  <c r="GQ126" i="8" s="1"/>
  <c r="CJ73" i="8"/>
  <c r="BY73" i="8"/>
  <c r="GQ73" i="8" s="1"/>
  <c r="CJ72" i="8"/>
  <c r="BY72" i="8"/>
  <c r="GQ72" i="8" s="1"/>
  <c r="CJ70" i="8"/>
  <c r="BY70" i="8"/>
  <c r="GQ70" i="8" s="1"/>
  <c r="CU76" i="8"/>
  <c r="HM76" i="8" s="1"/>
  <c r="CU133" i="8"/>
  <c r="HM133" i="8" s="1"/>
  <c r="CJ113" i="8"/>
  <c r="BY113" i="8"/>
  <c r="GQ113" i="8" s="1"/>
  <c r="CU78" i="8"/>
  <c r="HM78" i="8" s="1"/>
  <c r="CU79" i="8"/>
  <c r="HM79" i="8" s="1"/>
  <c r="CU83" i="8"/>
  <c r="HM83" i="8" s="1"/>
  <c r="CJ111" i="8"/>
  <c r="BY111" i="8"/>
  <c r="GQ111" i="8" s="1"/>
  <c r="CJ119" i="8"/>
  <c r="BY119" i="8"/>
  <c r="GQ119" i="8" s="1"/>
  <c r="CU87" i="8"/>
  <c r="HM87" i="8" s="1"/>
  <c r="CU119" i="8"/>
  <c r="HM119" i="8" s="1"/>
  <c r="CJ97" i="8"/>
  <c r="HB97" i="8" s="1"/>
  <c r="BY97" i="8"/>
  <c r="GQ97" i="8" s="1"/>
  <c r="CJ78" i="8"/>
  <c r="BY78" i="8"/>
  <c r="GQ78" i="8" s="1"/>
  <c r="CJ83" i="8"/>
  <c r="BY83" i="8"/>
  <c r="GQ83" i="8" s="1"/>
  <c r="CU130" i="8"/>
  <c r="HM130" i="8" s="1"/>
  <c r="CV152" i="8"/>
  <c r="CK152" i="8"/>
  <c r="HC152" i="8" s="1"/>
  <c r="CJ132" i="8"/>
  <c r="HB132" i="8" s="1"/>
  <c r="BY132" i="8"/>
  <c r="GQ132" i="8" s="1"/>
  <c r="DG152" i="8"/>
  <c r="CU135" i="8"/>
  <c r="HM135" i="8" s="1"/>
  <c r="CJ93" i="8"/>
  <c r="BY93" i="8"/>
  <c r="GQ93" i="8" s="1"/>
  <c r="CJ106" i="8"/>
  <c r="HB106" i="8" s="1"/>
  <c r="BY106" i="8"/>
  <c r="GQ106" i="8" s="1"/>
  <c r="CU115" i="8"/>
  <c r="HM115" i="8" s="1"/>
  <c r="CJ121" i="8"/>
  <c r="HB121" i="8" s="1"/>
  <c r="BY121" i="8"/>
  <c r="GQ121" i="8" s="1"/>
  <c r="CU126" i="8"/>
  <c r="HM126" i="8" s="1"/>
  <c r="CJ81" i="8"/>
  <c r="HB81" i="8" s="1"/>
  <c r="BY81" i="8"/>
  <c r="GQ81" i="8" s="1"/>
  <c r="CJ69" i="8"/>
  <c r="BY69" i="8"/>
  <c r="GQ69" i="8" s="1"/>
  <c r="CU73" i="8"/>
  <c r="HM73" i="8" s="1"/>
  <c r="CU72" i="8"/>
  <c r="HM72" i="8" s="1"/>
  <c r="CU70" i="8"/>
  <c r="HM70" i="8" s="1"/>
  <c r="CJ92" i="8"/>
  <c r="BY92" i="8"/>
  <c r="GQ92" i="8" s="1"/>
  <c r="CU113" i="8"/>
  <c r="HM113" i="8" s="1"/>
  <c r="CU111" i="8"/>
  <c r="HM111" i="8" s="1"/>
  <c r="CJ77" i="8"/>
  <c r="BY77" i="8"/>
  <c r="GQ77" i="8" s="1"/>
  <c r="CJ71" i="8"/>
  <c r="BY71" i="8"/>
  <c r="GQ71" i="8" s="1"/>
  <c r="CJ131" i="8"/>
  <c r="HB131" i="8" s="1"/>
  <c r="BY131" i="8"/>
  <c r="GQ131" i="8" s="1"/>
  <c r="CU94" i="8"/>
  <c r="HM94" i="8" s="1"/>
  <c r="CU129" i="8"/>
  <c r="HM129" i="8" s="1"/>
  <c r="CJ80" i="8"/>
  <c r="BY80" i="8"/>
  <c r="GQ80" i="8" s="1"/>
  <c r="CU77" i="8"/>
  <c r="HM77" i="8" s="1"/>
  <c r="CJ95" i="8"/>
  <c r="HB95" i="8" s="1"/>
  <c r="BY95" i="8"/>
  <c r="GQ95" i="8" s="1"/>
  <c r="CJ74" i="8"/>
  <c r="BY74" i="8"/>
  <c r="GQ74" i="8" s="1"/>
  <c r="CJ105" i="8"/>
  <c r="BY105" i="8"/>
  <c r="GQ105" i="8" s="1"/>
  <c r="CJ101" i="8"/>
  <c r="BY101" i="8"/>
  <c r="GQ101" i="8" s="1"/>
  <c r="CU82" i="8"/>
  <c r="HM82" i="8" s="1"/>
  <c r="CU104" i="8"/>
  <c r="HM104" i="8" s="1"/>
  <c r="CJ108" i="8"/>
  <c r="HB108" i="8" s="1"/>
  <c r="BY108" i="8"/>
  <c r="GQ108" i="8" s="1"/>
  <c r="CJ76" i="8"/>
  <c r="BY76" i="8"/>
  <c r="GQ76" i="8" s="1"/>
  <c r="CJ110" i="8"/>
  <c r="HB110" i="8" s="1"/>
  <c r="BY110" i="8"/>
  <c r="GQ110" i="8" s="1"/>
  <c r="CJ100" i="8"/>
  <c r="HB100" i="8" s="1"/>
  <c r="BY100" i="8"/>
  <c r="GQ100" i="8" s="1"/>
  <c r="CJ85" i="8"/>
  <c r="BY85" i="8"/>
  <c r="GQ85" i="8" s="1"/>
  <c r="CU85" i="8"/>
  <c r="HM85" i="8" s="1"/>
  <c r="CJ127" i="8"/>
  <c r="BY127" i="8"/>
  <c r="GQ127" i="8" s="1"/>
  <c r="CJ86" i="8"/>
  <c r="BY86" i="8"/>
  <c r="GQ86" i="8" s="1"/>
  <c r="CJ123" i="8"/>
  <c r="BY123" i="8"/>
  <c r="GQ123" i="8" s="1"/>
  <c r="CU69" i="8"/>
  <c r="HM69" i="8" s="1"/>
  <c r="CU92" i="8"/>
  <c r="HM92" i="8" s="1"/>
  <c r="CJ107" i="8"/>
  <c r="BY107" i="8"/>
  <c r="GQ107" i="8" s="1"/>
  <c r="CJ94" i="8"/>
  <c r="BY94" i="8"/>
  <c r="GQ94" i="8" s="1"/>
  <c r="CJ102" i="8"/>
  <c r="BY102" i="8"/>
  <c r="GQ102" i="8" s="1"/>
  <c r="CJ129" i="8"/>
  <c r="BY129" i="8"/>
  <c r="GQ129" i="8" s="1"/>
  <c r="CJ68" i="8"/>
  <c r="BY68" i="8"/>
  <c r="GQ68" i="8" s="1"/>
  <c r="CK154" i="8"/>
  <c r="HC154" i="8" s="1"/>
  <c r="CV154" i="8"/>
  <c r="HN154" i="8" s="1"/>
  <c r="JG118" i="6" l="1"/>
  <c r="K114" i="2" s="1"/>
  <c r="JG121" i="6"/>
  <c r="K117" i="2" s="1"/>
  <c r="GH135" i="6"/>
  <c r="JD135" i="6" s="1"/>
  <c r="H131" i="2" s="1"/>
  <c r="CN135" i="6"/>
  <c r="GS48" i="6"/>
  <c r="CY48" i="6"/>
  <c r="DK48" i="6" s="1"/>
  <c r="DW48" i="6" s="1"/>
  <c r="EI48" i="6" s="1"/>
  <c r="GS135" i="6"/>
  <c r="CY135" i="6"/>
  <c r="GH41" i="6"/>
  <c r="JD41" i="6" s="1"/>
  <c r="H40" i="2" s="1"/>
  <c r="CN41" i="6"/>
  <c r="DU65" i="6"/>
  <c r="EG65" i="6" s="1"/>
  <c r="HO65" i="6"/>
  <c r="DJ142" i="6"/>
  <c r="HD142" i="6"/>
  <c r="DU129" i="6"/>
  <c r="HO129" i="6"/>
  <c r="EF150" i="6"/>
  <c r="HZ150" i="6"/>
  <c r="HZ137" i="6"/>
  <c r="EF137" i="6"/>
  <c r="BR48" i="6"/>
  <c r="FL48" i="6"/>
  <c r="BR43" i="6"/>
  <c r="FL43" i="6"/>
  <c r="JB43" i="6" s="1"/>
  <c r="F42" i="2" s="1"/>
  <c r="GH143" i="6"/>
  <c r="CN143" i="6"/>
  <c r="EF112" i="6"/>
  <c r="HZ112" i="6"/>
  <c r="GH38" i="6"/>
  <c r="CN38" i="6"/>
  <c r="DU120" i="6"/>
  <c r="HO120" i="6"/>
  <c r="JG120" i="6" s="1"/>
  <c r="K116" i="2" s="1"/>
  <c r="HO124" i="6"/>
  <c r="JG124" i="6" s="1"/>
  <c r="K120" i="2" s="1"/>
  <c r="DU124" i="6"/>
  <c r="DU118" i="6"/>
  <c r="HO118" i="6"/>
  <c r="GH37" i="6"/>
  <c r="JD37" i="6" s="1"/>
  <c r="H36" i="2" s="1"/>
  <c r="CN37" i="6"/>
  <c r="CY139" i="6"/>
  <c r="GS139" i="6"/>
  <c r="DU128" i="6"/>
  <c r="HO128" i="6"/>
  <c r="DU149" i="6"/>
  <c r="HO149" i="6"/>
  <c r="DJ132" i="6"/>
  <c r="HD132" i="6"/>
  <c r="DU123" i="6"/>
  <c r="HO123" i="6"/>
  <c r="JG123" i="6" s="1"/>
  <c r="K119" i="2" s="1"/>
  <c r="DU138" i="6"/>
  <c r="HO138" i="6"/>
  <c r="CY130" i="6"/>
  <c r="GS130" i="6"/>
  <c r="JE130" i="6" s="1"/>
  <c r="I126" i="2" s="1"/>
  <c r="CY47" i="6"/>
  <c r="DK47" i="6" s="1"/>
  <c r="DW47" i="6" s="1"/>
  <c r="EI47" i="6" s="1"/>
  <c r="GS47" i="6"/>
  <c r="EF103" i="6"/>
  <c r="HZ103" i="6"/>
  <c r="CY45" i="6"/>
  <c r="DK45" i="6" s="1"/>
  <c r="DW45" i="6" s="1"/>
  <c r="EI45" i="6" s="1"/>
  <c r="GS45" i="6"/>
  <c r="DU132" i="6"/>
  <c r="HO132" i="6"/>
  <c r="DJ147" i="6"/>
  <c r="HD147" i="6"/>
  <c r="DJ150" i="6"/>
  <c r="HD150" i="6"/>
  <c r="GH42" i="6"/>
  <c r="JD42" i="6" s="1"/>
  <c r="H41" i="2" s="1"/>
  <c r="CN42" i="6"/>
  <c r="GS38" i="6"/>
  <c r="CY38" i="6"/>
  <c r="DK38" i="6" s="1"/>
  <c r="DW38" i="6" s="1"/>
  <c r="EI38" i="6" s="1"/>
  <c r="HZ131" i="6"/>
  <c r="EF131" i="6"/>
  <c r="EF132" i="6"/>
  <c r="HZ132" i="6"/>
  <c r="HO135" i="6"/>
  <c r="DU135" i="6"/>
  <c r="CY146" i="6"/>
  <c r="GS146" i="6"/>
  <c r="CY37" i="6"/>
  <c r="DK37" i="6" s="1"/>
  <c r="DW37" i="6" s="1"/>
  <c r="EI37" i="6" s="1"/>
  <c r="GS37" i="6"/>
  <c r="CC62" i="6"/>
  <c r="FW62" i="6"/>
  <c r="JC62" i="6" s="1"/>
  <c r="G61" i="2" s="1"/>
  <c r="CC49" i="6"/>
  <c r="FW49" i="6"/>
  <c r="EF113" i="6"/>
  <c r="HZ113" i="6"/>
  <c r="JH113" i="6" s="1"/>
  <c r="L109" i="2" s="1"/>
  <c r="GH46" i="6"/>
  <c r="CN46" i="6"/>
  <c r="GH139" i="6"/>
  <c r="CN139" i="6"/>
  <c r="EF119" i="6"/>
  <c r="HZ119" i="6"/>
  <c r="EF134" i="6"/>
  <c r="HZ134" i="6"/>
  <c r="DU137" i="6"/>
  <c r="HO137" i="6"/>
  <c r="GH62" i="6"/>
  <c r="CN62" i="6"/>
  <c r="EF114" i="6"/>
  <c r="HZ114" i="6"/>
  <c r="JH114" i="6" s="1"/>
  <c r="L110" i="2" s="1"/>
  <c r="HZ128" i="6"/>
  <c r="EF128" i="6"/>
  <c r="EF124" i="6"/>
  <c r="HZ124" i="6"/>
  <c r="GH138" i="6"/>
  <c r="CN138" i="6"/>
  <c r="BR49" i="6"/>
  <c r="FL49" i="6"/>
  <c r="DU141" i="6"/>
  <c r="HO141" i="6"/>
  <c r="DJ65" i="6"/>
  <c r="HD65" i="6"/>
  <c r="EF100" i="6"/>
  <c r="HZ100" i="6"/>
  <c r="JH100" i="6" s="1"/>
  <c r="L96" i="2" s="1"/>
  <c r="EF154" i="6"/>
  <c r="IL154" i="6" s="1"/>
  <c r="JI154" i="6" s="1"/>
  <c r="M150" i="2" s="1"/>
  <c r="HZ154" i="6"/>
  <c r="JH154" i="6" s="1"/>
  <c r="L150" i="2" s="1"/>
  <c r="DU126" i="6"/>
  <c r="HO126" i="6"/>
  <c r="JG126" i="6" s="1"/>
  <c r="K122" i="2" s="1"/>
  <c r="GS42" i="6"/>
  <c r="CY42" i="6"/>
  <c r="DK42" i="6" s="1"/>
  <c r="DW42" i="6" s="1"/>
  <c r="EI42" i="6" s="1"/>
  <c r="DJ137" i="6"/>
  <c r="HD137" i="6"/>
  <c r="HD129" i="6"/>
  <c r="JF129" i="6" s="1"/>
  <c r="J125" i="2" s="1"/>
  <c r="DJ129" i="6"/>
  <c r="EF148" i="6"/>
  <c r="HZ148" i="6"/>
  <c r="GH140" i="6"/>
  <c r="CN140" i="6"/>
  <c r="JB44" i="6"/>
  <c r="F43" i="2" s="1"/>
  <c r="JH103" i="6"/>
  <c r="L99" i="2" s="1"/>
  <c r="EF145" i="6"/>
  <c r="HZ145" i="6"/>
  <c r="DU139" i="6"/>
  <c r="HO139" i="6"/>
  <c r="CC44" i="6"/>
  <c r="FW44" i="6"/>
  <c r="DU119" i="6"/>
  <c r="HO119" i="6"/>
  <c r="JG119" i="6" s="1"/>
  <c r="K115" i="2" s="1"/>
  <c r="EF141" i="6"/>
  <c r="HZ141" i="6"/>
  <c r="HZ135" i="6"/>
  <c r="EF135" i="6"/>
  <c r="EF129" i="6"/>
  <c r="HZ129" i="6"/>
  <c r="JH108" i="6"/>
  <c r="L104" i="2" s="1"/>
  <c r="EF108" i="6"/>
  <c r="HZ108" i="6"/>
  <c r="EF109" i="6"/>
  <c r="HZ109" i="6"/>
  <c r="CY134" i="6"/>
  <c r="GS134" i="6"/>
  <c r="DJ133" i="6"/>
  <c r="HD133" i="6"/>
  <c r="EF130" i="6"/>
  <c r="HZ130" i="6"/>
  <c r="HD130" i="6"/>
  <c r="DJ130" i="6"/>
  <c r="DJ148" i="6"/>
  <c r="HD148" i="6"/>
  <c r="GS36" i="6"/>
  <c r="JE36" i="6" s="1"/>
  <c r="I35" i="2" s="1"/>
  <c r="CY36" i="6"/>
  <c r="DK36" i="6" s="1"/>
  <c r="DW36" i="6" s="1"/>
  <c r="EI36" i="6" s="1"/>
  <c r="CY39" i="6"/>
  <c r="DK39" i="6" s="1"/>
  <c r="DW39" i="6" s="1"/>
  <c r="EI39" i="6" s="1"/>
  <c r="GS39" i="6"/>
  <c r="CY144" i="6"/>
  <c r="GS144" i="6"/>
  <c r="CY148" i="6"/>
  <c r="GS148" i="6"/>
  <c r="GH40" i="6"/>
  <c r="JD40" i="6" s="1"/>
  <c r="H39" i="2" s="1"/>
  <c r="CN40" i="6"/>
  <c r="EF102" i="6"/>
  <c r="HZ102" i="6"/>
  <c r="JH102" i="6" s="1"/>
  <c r="L98" i="2" s="1"/>
  <c r="HD62" i="6"/>
  <c r="DJ62" i="6"/>
  <c r="DV62" i="6" s="1"/>
  <c r="EH62" i="6" s="1"/>
  <c r="EF126" i="6"/>
  <c r="HZ126" i="6"/>
  <c r="DU125" i="6"/>
  <c r="HO125" i="6"/>
  <c r="JG125" i="6" s="1"/>
  <c r="K121" i="2" s="1"/>
  <c r="EF146" i="6"/>
  <c r="HZ146" i="6"/>
  <c r="CY33" i="6"/>
  <c r="DK33" i="6" s="1"/>
  <c r="DW33" i="6" s="1"/>
  <c r="EI33" i="6" s="1"/>
  <c r="GS33" i="6"/>
  <c r="JE33" i="6" s="1"/>
  <c r="I32" i="2" s="1"/>
  <c r="GS62" i="6"/>
  <c r="CY62" i="6"/>
  <c r="GS145" i="6"/>
  <c r="CY145" i="6"/>
  <c r="GH142" i="6"/>
  <c r="CN142" i="6"/>
  <c r="GH131" i="6"/>
  <c r="JD131" i="6" s="1"/>
  <c r="H127" i="2" s="1"/>
  <c r="CN131" i="6"/>
  <c r="DJ143" i="6"/>
  <c r="HD143" i="6"/>
  <c r="DJ146" i="6"/>
  <c r="HD146" i="6"/>
  <c r="EF117" i="6"/>
  <c r="HZ117" i="6"/>
  <c r="JH117" i="6" s="1"/>
  <c r="L113" i="2" s="1"/>
  <c r="EF118" i="6"/>
  <c r="HZ118" i="6"/>
  <c r="GH148" i="6"/>
  <c r="CN148" i="6"/>
  <c r="DJ141" i="6"/>
  <c r="HD141" i="6"/>
  <c r="EF120" i="6"/>
  <c r="HZ120" i="6"/>
  <c r="GH45" i="6"/>
  <c r="CN45" i="6"/>
  <c r="GH49" i="6"/>
  <c r="CN49" i="6"/>
  <c r="EF125" i="6"/>
  <c r="HZ125" i="6"/>
  <c r="EF138" i="6"/>
  <c r="HZ138" i="6"/>
  <c r="CN133" i="6"/>
  <c r="GH133" i="6"/>
  <c r="JD133" i="6" s="1"/>
  <c r="H129" i="2" s="1"/>
  <c r="GH149" i="6"/>
  <c r="CN149" i="6"/>
  <c r="GH44" i="6"/>
  <c r="CN44" i="6"/>
  <c r="BR47" i="6"/>
  <c r="FL47" i="6"/>
  <c r="GH147" i="6"/>
  <c r="CN147" i="6"/>
  <c r="GH150" i="6"/>
  <c r="CN150" i="6"/>
  <c r="EF107" i="6"/>
  <c r="HZ107" i="6"/>
  <c r="JH107" i="6" s="1"/>
  <c r="L103" i="2" s="1"/>
  <c r="CY140" i="6"/>
  <c r="GS140" i="6"/>
  <c r="DJ149" i="6"/>
  <c r="HD149" i="6"/>
  <c r="EF144" i="6"/>
  <c r="HZ144" i="6"/>
  <c r="GS149" i="6"/>
  <c r="CY149" i="6"/>
  <c r="EF142" i="6"/>
  <c r="HZ142" i="6"/>
  <c r="CY43" i="6"/>
  <c r="DK43" i="6" s="1"/>
  <c r="DW43" i="6" s="1"/>
  <c r="EI43" i="6" s="1"/>
  <c r="GS43" i="6"/>
  <c r="CY49" i="6"/>
  <c r="DK49" i="6" s="1"/>
  <c r="DW49" i="6" s="1"/>
  <c r="EI49" i="6" s="1"/>
  <c r="GS49" i="6"/>
  <c r="DU127" i="6"/>
  <c r="HO127" i="6"/>
  <c r="JG127" i="6" s="1"/>
  <c r="K123" i="2" s="1"/>
  <c r="HO130" i="6"/>
  <c r="DU130" i="6"/>
  <c r="DU146" i="6"/>
  <c r="HO146" i="6"/>
  <c r="CY142" i="6"/>
  <c r="GS142" i="6"/>
  <c r="EF110" i="6"/>
  <c r="HZ110" i="6"/>
  <c r="JH110" i="6" s="1"/>
  <c r="L106" i="2" s="1"/>
  <c r="JH109" i="6"/>
  <c r="L105" i="2" s="1"/>
  <c r="DU121" i="6"/>
  <c r="HO121" i="6"/>
  <c r="EF106" i="6"/>
  <c r="HZ106" i="6"/>
  <c r="JH106" i="6" s="1"/>
  <c r="L102" i="2" s="1"/>
  <c r="EF127" i="6"/>
  <c r="HZ127" i="6"/>
  <c r="EF104" i="6"/>
  <c r="HZ104" i="6"/>
  <c r="JH104" i="6" s="1"/>
  <c r="L100" i="2" s="1"/>
  <c r="JH112" i="6"/>
  <c r="L108" i="2" s="1"/>
  <c r="EF105" i="6"/>
  <c r="HZ105" i="6"/>
  <c r="JH105" i="6" s="1"/>
  <c r="L101" i="2" s="1"/>
  <c r="DU140" i="6"/>
  <c r="HO140" i="6"/>
  <c r="EF143" i="6"/>
  <c r="HZ143" i="6"/>
  <c r="DU133" i="6"/>
  <c r="HO133" i="6"/>
  <c r="GS147" i="6"/>
  <c r="CY147" i="6"/>
  <c r="GS44" i="6"/>
  <c r="CY44" i="6"/>
  <c r="DK44" i="6" s="1"/>
  <c r="DW44" i="6" s="1"/>
  <c r="EI44" i="6" s="1"/>
  <c r="JF128" i="6"/>
  <c r="J124" i="2" s="1"/>
  <c r="GH137" i="6"/>
  <c r="CN137" i="6"/>
  <c r="CY143" i="6"/>
  <c r="GS143" i="6"/>
  <c r="GH132" i="6"/>
  <c r="JD132" i="6" s="1"/>
  <c r="H128" i="2" s="1"/>
  <c r="CN132" i="6"/>
  <c r="GH146" i="6"/>
  <c r="CN146" i="6"/>
  <c r="GH145" i="6"/>
  <c r="CN145" i="6"/>
  <c r="CY132" i="6"/>
  <c r="GS132" i="6"/>
  <c r="DU148" i="6"/>
  <c r="HO148" i="6"/>
  <c r="DJ140" i="6"/>
  <c r="HD140" i="6"/>
  <c r="DJ131" i="6"/>
  <c r="HD131" i="6"/>
  <c r="EF115" i="6"/>
  <c r="HZ115" i="6"/>
  <c r="GS133" i="6"/>
  <c r="CY133" i="6"/>
  <c r="GH48" i="6"/>
  <c r="CN48" i="6"/>
  <c r="GS34" i="6"/>
  <c r="JE34" i="6" s="1"/>
  <c r="I33" i="2" s="1"/>
  <c r="CY34" i="6"/>
  <c r="DK34" i="6" s="1"/>
  <c r="DW34" i="6" s="1"/>
  <c r="EI34" i="6" s="1"/>
  <c r="CY136" i="6"/>
  <c r="GS136" i="6"/>
  <c r="DU143" i="6"/>
  <c r="HO143" i="6"/>
  <c r="DU147" i="6"/>
  <c r="HO147" i="6"/>
  <c r="DJ135" i="6"/>
  <c r="HD135" i="6"/>
  <c r="GS46" i="6"/>
  <c r="CY46" i="6"/>
  <c r="DK46" i="6" s="1"/>
  <c r="DW46" i="6" s="1"/>
  <c r="EI46" i="6" s="1"/>
  <c r="DU145" i="6"/>
  <c r="HO145" i="6"/>
  <c r="GH47" i="6"/>
  <c r="CN47" i="6"/>
  <c r="DU150" i="6"/>
  <c r="HO150" i="6"/>
  <c r="GS141" i="6"/>
  <c r="CY141" i="6"/>
  <c r="GH144" i="6"/>
  <c r="CN144" i="6"/>
  <c r="HO134" i="6"/>
  <c r="DU134" i="6"/>
  <c r="CY138" i="6"/>
  <c r="GS138" i="6"/>
  <c r="EF140" i="6"/>
  <c r="HZ140" i="6"/>
  <c r="DJ128" i="6"/>
  <c r="HD128" i="6"/>
  <c r="EF149" i="6"/>
  <c r="HZ149" i="6"/>
  <c r="DJ144" i="6"/>
  <c r="HD144" i="6"/>
  <c r="HZ122" i="6"/>
  <c r="EF122" i="6"/>
  <c r="DJ145" i="6"/>
  <c r="HD145" i="6"/>
  <c r="EF123" i="6"/>
  <c r="HZ123" i="6"/>
  <c r="JD38" i="6"/>
  <c r="H37" i="2" s="1"/>
  <c r="DU122" i="6"/>
  <c r="HO122" i="6"/>
  <c r="JG122" i="6" s="1"/>
  <c r="K118" i="2" s="1"/>
  <c r="BR45" i="6"/>
  <c r="FL45" i="6"/>
  <c r="JB45" i="6" s="1"/>
  <c r="F44" i="2" s="1"/>
  <c r="GH136" i="6"/>
  <c r="CN136" i="6"/>
  <c r="GH134" i="6"/>
  <c r="JD134" i="6" s="1"/>
  <c r="H130" i="2" s="1"/>
  <c r="CN134" i="6"/>
  <c r="BR46" i="6"/>
  <c r="FL46" i="6"/>
  <c r="JB46" i="6" s="1"/>
  <c r="F45" i="2" s="1"/>
  <c r="GH141" i="6"/>
  <c r="CN141" i="6"/>
  <c r="HZ111" i="6"/>
  <c r="JH111" i="6" s="1"/>
  <c r="L107" i="2" s="1"/>
  <c r="EF111" i="6"/>
  <c r="DJ136" i="6"/>
  <c r="HD136" i="6"/>
  <c r="GH43" i="6"/>
  <c r="CN43" i="6"/>
  <c r="GS131" i="6"/>
  <c r="CY131" i="6"/>
  <c r="GS40" i="6"/>
  <c r="CY40" i="6"/>
  <c r="DK40" i="6" s="1"/>
  <c r="DW40" i="6" s="1"/>
  <c r="EI40" i="6" s="1"/>
  <c r="EF133" i="6"/>
  <c r="HZ133" i="6"/>
  <c r="DU144" i="6"/>
  <c r="HO144" i="6"/>
  <c r="CC45" i="6"/>
  <c r="FW45" i="6"/>
  <c r="JH115" i="6"/>
  <c r="L111" i="2" s="1"/>
  <c r="EF101" i="6"/>
  <c r="HZ101" i="6"/>
  <c r="JH101" i="6" s="1"/>
  <c r="L97" i="2" s="1"/>
  <c r="HO131" i="6"/>
  <c r="DU131" i="6"/>
  <c r="EF147" i="6"/>
  <c r="HZ147" i="6"/>
  <c r="DU136" i="6"/>
  <c r="HO136" i="6"/>
  <c r="DU142" i="6"/>
  <c r="HO142" i="6"/>
  <c r="GH39" i="6"/>
  <c r="JD39" i="6" s="1"/>
  <c r="H38" i="2" s="1"/>
  <c r="CN39" i="6"/>
  <c r="DJ139" i="6"/>
  <c r="HD139" i="6"/>
  <c r="EF139" i="6"/>
  <c r="HZ139" i="6"/>
  <c r="HD134" i="6"/>
  <c r="DJ134" i="6"/>
  <c r="DJ138" i="6"/>
  <c r="HD138" i="6"/>
  <c r="EF121" i="6"/>
  <c r="HZ121" i="6"/>
  <c r="JF65" i="6"/>
  <c r="J64" i="2" s="1"/>
  <c r="GS137" i="6"/>
  <c r="CY137" i="6"/>
  <c r="EF116" i="6"/>
  <c r="HZ116" i="6"/>
  <c r="JH116" i="6" s="1"/>
  <c r="L112" i="2" s="1"/>
  <c r="CY35" i="6"/>
  <c r="DK35" i="6" s="1"/>
  <c r="DW35" i="6" s="1"/>
  <c r="EI35" i="6" s="1"/>
  <c r="GS35" i="6"/>
  <c r="JE35" i="6" s="1"/>
  <c r="I34" i="2" s="1"/>
  <c r="CY150" i="6"/>
  <c r="GS150" i="6"/>
  <c r="EF136" i="6"/>
  <c r="HZ136" i="6"/>
  <c r="EC66" i="8"/>
  <c r="EC72" i="8"/>
  <c r="EC71" i="8"/>
  <c r="EC69" i="8"/>
  <c r="EC76" i="8"/>
  <c r="EC77" i="8"/>
  <c r="EC73" i="8"/>
  <c r="EC70" i="8"/>
  <c r="EC75" i="8"/>
  <c r="EC78" i="8"/>
  <c r="CV101" i="8"/>
  <c r="HB101" i="8"/>
  <c r="CV73" i="8"/>
  <c r="HB73" i="8"/>
  <c r="CV66" i="8"/>
  <c r="HB66" i="8"/>
  <c r="CV96" i="8"/>
  <c r="HB96" i="8"/>
  <c r="BE56" i="8"/>
  <c r="FV56" i="8"/>
  <c r="AT49" i="8"/>
  <c r="FK49" i="8"/>
  <c r="DR95" i="8"/>
  <c r="HX95" i="8"/>
  <c r="EC130" i="8"/>
  <c r="II130" i="8"/>
  <c r="DR110" i="8"/>
  <c r="HX110" i="8"/>
  <c r="AT45" i="8"/>
  <c r="FK45" i="8"/>
  <c r="DR123" i="8"/>
  <c r="HX123" i="8"/>
  <c r="DR128" i="8"/>
  <c r="HX128" i="8"/>
  <c r="AS7" i="8"/>
  <c r="FJ7" i="8"/>
  <c r="DR92" i="8"/>
  <c r="HX92" i="8"/>
  <c r="DR109" i="8"/>
  <c r="HX109" i="8"/>
  <c r="EC91" i="8"/>
  <c r="II91" i="8"/>
  <c r="EC103" i="8"/>
  <c r="II103" i="8"/>
  <c r="EC112" i="8"/>
  <c r="II112" i="8"/>
  <c r="AT38" i="8"/>
  <c r="FK38" i="8"/>
  <c r="CA140" i="8"/>
  <c r="GR140" i="8"/>
  <c r="EC81" i="8"/>
  <c r="II81" i="8"/>
  <c r="DG80" i="8"/>
  <c r="HM80" i="8"/>
  <c r="EC115" i="8"/>
  <c r="II115" i="8"/>
  <c r="DG95" i="8"/>
  <c r="HM95" i="8"/>
  <c r="DR133" i="8"/>
  <c r="HX133" i="8"/>
  <c r="DR93" i="8"/>
  <c r="HX93" i="8"/>
  <c r="AT47" i="8"/>
  <c r="FK47" i="8"/>
  <c r="EC80" i="8"/>
  <c r="II80" i="8"/>
  <c r="CV68" i="8"/>
  <c r="HB68" i="8"/>
  <c r="CV107" i="8"/>
  <c r="HB107" i="8"/>
  <c r="CV127" i="8"/>
  <c r="HB127" i="8"/>
  <c r="CV77" i="8"/>
  <c r="HB77" i="8"/>
  <c r="CV128" i="8"/>
  <c r="HB128" i="8"/>
  <c r="CV82" i="8"/>
  <c r="HB82" i="8"/>
  <c r="CV122" i="8"/>
  <c r="HN122" i="8" s="1"/>
  <c r="HB122" i="8"/>
  <c r="CV125" i="8"/>
  <c r="HB125" i="8"/>
  <c r="AT44" i="8"/>
  <c r="FK44" i="8"/>
  <c r="EC123" i="8"/>
  <c r="II123" i="8"/>
  <c r="EC106" i="8"/>
  <c r="II106" i="8"/>
  <c r="EC100" i="8"/>
  <c r="II100" i="8"/>
  <c r="EC84" i="8"/>
  <c r="II84" i="8"/>
  <c r="EC102" i="8"/>
  <c r="II102" i="8"/>
  <c r="EC85" i="8"/>
  <c r="II85" i="8"/>
  <c r="ED154" i="8"/>
  <c r="IV154" i="8" s="1"/>
  <c r="IJ154" i="8"/>
  <c r="AT28" i="8"/>
  <c r="FK28" i="8"/>
  <c r="DR122" i="8"/>
  <c r="HX122" i="8"/>
  <c r="DR108" i="8"/>
  <c r="HX108" i="8"/>
  <c r="DR102" i="8"/>
  <c r="HX102" i="8"/>
  <c r="EC121" i="8"/>
  <c r="II121" i="8"/>
  <c r="EC108" i="8"/>
  <c r="II108" i="8"/>
  <c r="EC83" i="8"/>
  <c r="II83" i="8"/>
  <c r="AT39" i="8"/>
  <c r="FK39" i="8"/>
  <c r="CA144" i="8"/>
  <c r="GR144" i="8"/>
  <c r="DR98" i="8"/>
  <c r="HX98" i="8"/>
  <c r="AT37" i="8"/>
  <c r="FK37" i="8"/>
  <c r="EC118" i="8"/>
  <c r="II118" i="8"/>
  <c r="EC116" i="8"/>
  <c r="II116" i="8"/>
  <c r="DG89" i="8"/>
  <c r="HM89" i="8"/>
  <c r="EC129" i="8"/>
  <c r="II129" i="8"/>
  <c r="EC132" i="8"/>
  <c r="II132" i="8"/>
  <c r="EC131" i="8"/>
  <c r="II131" i="8"/>
  <c r="ED153" i="8"/>
  <c r="IV153" i="8" s="1"/>
  <c r="JQ153" i="8" s="1"/>
  <c r="M149" i="10" s="1"/>
  <c r="M148" i="11" s="1"/>
  <c r="IJ153" i="8"/>
  <c r="AT40" i="8"/>
  <c r="FK40" i="8"/>
  <c r="EC99" i="8"/>
  <c r="II99" i="8"/>
  <c r="DG103" i="8"/>
  <c r="HM103" i="8"/>
  <c r="DR132" i="8"/>
  <c r="HX132" i="8"/>
  <c r="AT25" i="8"/>
  <c r="FK25" i="8"/>
  <c r="DR104" i="8"/>
  <c r="HX104" i="8"/>
  <c r="DR88" i="8"/>
  <c r="HX88" i="8"/>
  <c r="CA137" i="8"/>
  <c r="GR137" i="8"/>
  <c r="DH152" i="8"/>
  <c r="HN152" i="8"/>
  <c r="CV70" i="8"/>
  <c r="HB70" i="8"/>
  <c r="DH151" i="8"/>
  <c r="HN151" i="8"/>
  <c r="CV89" i="8"/>
  <c r="HN89" i="8" s="1"/>
  <c r="HB89" i="8"/>
  <c r="DR66" i="8"/>
  <c r="ED66" i="8" s="1"/>
  <c r="HX66" i="8"/>
  <c r="CV105" i="8"/>
  <c r="HB105" i="8"/>
  <c r="DS152" i="8"/>
  <c r="HY152" i="8"/>
  <c r="CV113" i="8"/>
  <c r="HB113" i="8"/>
  <c r="CV126" i="8"/>
  <c r="HB126" i="8"/>
  <c r="CV84" i="8"/>
  <c r="HB84" i="8"/>
  <c r="CV120" i="8"/>
  <c r="HB120" i="8"/>
  <c r="CV114" i="8"/>
  <c r="HB114" i="8"/>
  <c r="EC68" i="8"/>
  <c r="DR101" i="8"/>
  <c r="HX101" i="8"/>
  <c r="CA148" i="8"/>
  <c r="GR148" i="8"/>
  <c r="DR119" i="8"/>
  <c r="HX119" i="8"/>
  <c r="CA147" i="8"/>
  <c r="GR147" i="8"/>
  <c r="AT27" i="8"/>
  <c r="FK27" i="8"/>
  <c r="DR126" i="8"/>
  <c r="HX126" i="8"/>
  <c r="DR96" i="8"/>
  <c r="HX96" i="8"/>
  <c r="CA149" i="8"/>
  <c r="GR149" i="8"/>
  <c r="DR116" i="8"/>
  <c r="HX116" i="8"/>
  <c r="AT13" i="8"/>
  <c r="FK13" i="8"/>
  <c r="AT19" i="8"/>
  <c r="FK19" i="8"/>
  <c r="BD52" i="8"/>
  <c r="FU52" i="8"/>
  <c r="DG68" i="8"/>
  <c r="HM68" i="8"/>
  <c r="EC87" i="8"/>
  <c r="II87" i="8"/>
  <c r="DR90" i="8"/>
  <c r="HX90" i="8"/>
  <c r="AT22" i="8"/>
  <c r="FK22" i="8"/>
  <c r="AT12" i="8"/>
  <c r="FK12" i="8"/>
  <c r="DR79" i="8"/>
  <c r="HX79" i="8"/>
  <c r="EC101" i="8"/>
  <c r="II101" i="8"/>
  <c r="EC117" i="8"/>
  <c r="II117" i="8"/>
  <c r="EC128" i="8"/>
  <c r="II128" i="8"/>
  <c r="EC98" i="8"/>
  <c r="II98" i="8"/>
  <c r="AT36" i="8"/>
  <c r="FK36" i="8"/>
  <c r="AT23" i="8"/>
  <c r="FK23" i="8"/>
  <c r="DR131" i="8"/>
  <c r="HX131" i="8"/>
  <c r="AT32" i="8"/>
  <c r="FK32" i="8"/>
  <c r="DG88" i="8"/>
  <c r="HM88" i="8"/>
  <c r="GG64" i="8"/>
  <c r="CA64" i="8"/>
  <c r="BP64" i="8"/>
  <c r="EC111" i="8"/>
  <c r="II111" i="8"/>
  <c r="CV111" i="8"/>
  <c r="HB111" i="8"/>
  <c r="CA141" i="8"/>
  <c r="GR141" i="8"/>
  <c r="DG75" i="8"/>
  <c r="HM75" i="8"/>
  <c r="EC110" i="8"/>
  <c r="II110" i="8"/>
  <c r="EC89" i="8"/>
  <c r="II89" i="8"/>
  <c r="EC119" i="8"/>
  <c r="II119" i="8"/>
  <c r="DR78" i="8"/>
  <c r="ED78" i="8" s="1"/>
  <c r="HX78" i="8"/>
  <c r="AS9" i="8"/>
  <c r="FJ9" i="8"/>
  <c r="DR84" i="8"/>
  <c r="HX84" i="8"/>
  <c r="BE59" i="8"/>
  <c r="FV59" i="8"/>
  <c r="AT34" i="8"/>
  <c r="FK34" i="8"/>
  <c r="CA143" i="8"/>
  <c r="GR143" i="8"/>
  <c r="CV72" i="8"/>
  <c r="HB72" i="8"/>
  <c r="CV79" i="8"/>
  <c r="HB79" i="8"/>
  <c r="CV109" i="8"/>
  <c r="HB109" i="8"/>
  <c r="CV134" i="8"/>
  <c r="HB134" i="8"/>
  <c r="CA145" i="8"/>
  <c r="GR145" i="8"/>
  <c r="EC105" i="8"/>
  <c r="II105" i="8"/>
  <c r="DG90" i="8"/>
  <c r="HM90" i="8"/>
  <c r="DG109" i="8"/>
  <c r="HM109" i="8"/>
  <c r="DR77" i="8"/>
  <c r="ED77" i="8" s="1"/>
  <c r="HX77" i="8"/>
  <c r="DR124" i="8"/>
  <c r="HX124" i="8"/>
  <c r="AT14" i="8"/>
  <c r="FK14" i="8"/>
  <c r="EC125" i="8"/>
  <c r="II125" i="8"/>
  <c r="DG71" i="8"/>
  <c r="HM71" i="8"/>
  <c r="DR117" i="8"/>
  <c r="HX117" i="8"/>
  <c r="EC107" i="8"/>
  <c r="II107" i="8"/>
  <c r="CV102" i="8"/>
  <c r="HB102" i="8"/>
  <c r="CV83" i="8"/>
  <c r="HB83" i="8"/>
  <c r="CV75" i="8"/>
  <c r="HN75" i="8" s="1"/>
  <c r="HB75" i="8"/>
  <c r="CV112" i="8"/>
  <c r="HB112" i="8"/>
  <c r="CV118" i="8"/>
  <c r="HB118" i="8"/>
  <c r="EC94" i="8"/>
  <c r="II94" i="8"/>
  <c r="DG97" i="8"/>
  <c r="HM97" i="8"/>
  <c r="EC120" i="8"/>
  <c r="II120" i="8"/>
  <c r="EC114" i="8"/>
  <c r="II114" i="8"/>
  <c r="DG114" i="8"/>
  <c r="HM114" i="8"/>
  <c r="DG116" i="8"/>
  <c r="HM116" i="8"/>
  <c r="DR107" i="8"/>
  <c r="HX107" i="8"/>
  <c r="CA146" i="8"/>
  <c r="GR146" i="8"/>
  <c r="DR135" i="8"/>
  <c r="HX135" i="8"/>
  <c r="AT48" i="8"/>
  <c r="FK48" i="8"/>
  <c r="DG110" i="8"/>
  <c r="HM110" i="8"/>
  <c r="DG107" i="8"/>
  <c r="HM107" i="8"/>
  <c r="AT24" i="8"/>
  <c r="FK24" i="8"/>
  <c r="DR134" i="8"/>
  <c r="HX134" i="8"/>
  <c r="DS154" i="8"/>
  <c r="HY154" i="8"/>
  <c r="EC93" i="8"/>
  <c r="II93" i="8"/>
  <c r="EC127" i="8"/>
  <c r="II127" i="8"/>
  <c r="DG117" i="8"/>
  <c r="HM117" i="8"/>
  <c r="DG127" i="8"/>
  <c r="HM127" i="8"/>
  <c r="EC126" i="8"/>
  <c r="II126" i="8"/>
  <c r="DR127" i="8"/>
  <c r="HX127" i="8"/>
  <c r="BE60" i="8"/>
  <c r="FV60" i="8"/>
  <c r="EC79" i="8"/>
  <c r="II79" i="8"/>
  <c r="DR72" i="8"/>
  <c r="ED72" i="8" s="1"/>
  <c r="HX72" i="8"/>
  <c r="AS8" i="8"/>
  <c r="FJ8" i="8"/>
  <c r="DR125" i="8"/>
  <c r="HX125" i="8"/>
  <c r="AT43" i="8"/>
  <c r="FK43" i="8"/>
  <c r="AT11" i="8"/>
  <c r="FK11" i="8"/>
  <c r="DR103" i="8"/>
  <c r="HX103" i="8"/>
  <c r="DR121" i="8"/>
  <c r="HX121" i="8"/>
  <c r="AT15" i="8"/>
  <c r="FK15" i="8"/>
  <c r="CA136" i="8"/>
  <c r="GR136" i="8"/>
  <c r="CA138" i="8"/>
  <c r="GR138" i="8"/>
  <c r="DR130" i="8"/>
  <c r="HX130" i="8"/>
  <c r="AT31" i="8"/>
  <c r="FK31" i="8"/>
  <c r="CV92" i="8"/>
  <c r="HB92" i="8"/>
  <c r="CV116" i="8"/>
  <c r="HB116" i="8"/>
  <c r="DR111" i="8"/>
  <c r="HX111" i="8"/>
  <c r="DG108" i="8"/>
  <c r="HM108" i="8"/>
  <c r="DG106" i="8"/>
  <c r="HM106" i="8"/>
  <c r="DG124" i="8"/>
  <c r="HM124" i="8"/>
  <c r="EC95" i="8"/>
  <c r="II95" i="8"/>
  <c r="EC104" i="8"/>
  <c r="II104" i="8"/>
  <c r="EC135" i="8"/>
  <c r="II135" i="8"/>
  <c r="DR83" i="8"/>
  <c r="HX83" i="8"/>
  <c r="DR94" i="8"/>
  <c r="HX94" i="8"/>
  <c r="DR115" i="8"/>
  <c r="HX115" i="8"/>
  <c r="DR106" i="8"/>
  <c r="HX106" i="8"/>
  <c r="EC88" i="8"/>
  <c r="II88" i="8"/>
  <c r="AT16" i="8"/>
  <c r="FK16" i="8"/>
  <c r="DR105" i="8"/>
  <c r="HX105" i="8"/>
  <c r="DR67" i="8"/>
  <c r="ED67" i="8" s="1"/>
  <c r="HX67" i="8"/>
  <c r="DR113" i="8"/>
  <c r="HX113" i="8"/>
  <c r="ED151" i="8"/>
  <c r="IJ151" i="8"/>
  <c r="BD50" i="8"/>
  <c r="FU50" i="8"/>
  <c r="BE57" i="8"/>
  <c r="FV57" i="8"/>
  <c r="CV85" i="8"/>
  <c r="HB85" i="8"/>
  <c r="CV93" i="8"/>
  <c r="HN93" i="8" s="1"/>
  <c r="HB93" i="8"/>
  <c r="CA142" i="8"/>
  <c r="GR142" i="8"/>
  <c r="DR80" i="8"/>
  <c r="HX80" i="8"/>
  <c r="EC86" i="8"/>
  <c r="II86" i="8"/>
  <c r="ED152" i="8"/>
  <c r="IJ152" i="8"/>
  <c r="CV76" i="8"/>
  <c r="HB76" i="8"/>
  <c r="CV74" i="8"/>
  <c r="HB74" i="8"/>
  <c r="CV69" i="8"/>
  <c r="HB69" i="8"/>
  <c r="CV115" i="8"/>
  <c r="HB115" i="8"/>
  <c r="CV135" i="8"/>
  <c r="HB135" i="8"/>
  <c r="CV133" i="8"/>
  <c r="HB133" i="8"/>
  <c r="CV67" i="8"/>
  <c r="HB67" i="8"/>
  <c r="DH153" i="8"/>
  <c r="HN153" i="8"/>
  <c r="CV104" i="8"/>
  <c r="HB104" i="8"/>
  <c r="CV98" i="8"/>
  <c r="HB98" i="8"/>
  <c r="CV91" i="8"/>
  <c r="HB91" i="8"/>
  <c r="EC67" i="8"/>
  <c r="AT20" i="8"/>
  <c r="FK20" i="8"/>
  <c r="GG65" i="8"/>
  <c r="CA65" i="8"/>
  <c r="BP65" i="8"/>
  <c r="DR85" i="8"/>
  <c r="HX85" i="8"/>
  <c r="DR74" i="8"/>
  <c r="ED74" i="8" s="1"/>
  <c r="HX74" i="8"/>
  <c r="EC90" i="8"/>
  <c r="II90" i="8"/>
  <c r="AT21" i="8"/>
  <c r="FK21" i="8"/>
  <c r="DR91" i="8"/>
  <c r="HX91" i="8"/>
  <c r="BE61" i="8"/>
  <c r="FV61" i="8"/>
  <c r="DR89" i="8"/>
  <c r="HX89" i="8"/>
  <c r="BE62" i="8"/>
  <c r="FV62" i="8"/>
  <c r="DR120" i="8"/>
  <c r="HX120" i="8"/>
  <c r="CA139" i="8"/>
  <c r="GR139" i="8"/>
  <c r="AT33" i="8"/>
  <c r="FK33" i="8"/>
  <c r="DR112" i="8"/>
  <c r="HX112" i="8"/>
  <c r="BE58" i="8"/>
  <c r="FV58" i="8"/>
  <c r="EC96" i="8"/>
  <c r="II96" i="8"/>
  <c r="DG93" i="8"/>
  <c r="HM93" i="8"/>
  <c r="BE53" i="8"/>
  <c r="FV53" i="8"/>
  <c r="DR81" i="8"/>
  <c r="HX81" i="8"/>
  <c r="DR69" i="8"/>
  <c r="ED69" i="8" s="1"/>
  <c r="HX69" i="8"/>
  <c r="EC82" i="8"/>
  <c r="II82" i="8"/>
  <c r="AT17" i="8"/>
  <c r="FK17" i="8"/>
  <c r="AT35" i="8"/>
  <c r="FK35" i="8"/>
  <c r="EC134" i="8"/>
  <c r="II134" i="8"/>
  <c r="DG105" i="8"/>
  <c r="HM105" i="8"/>
  <c r="AT29" i="8"/>
  <c r="FK29" i="8"/>
  <c r="DR82" i="8"/>
  <c r="HX82" i="8"/>
  <c r="DR73" i="8"/>
  <c r="ED73" i="8" s="1"/>
  <c r="HX73" i="8"/>
  <c r="EC109" i="8"/>
  <c r="II109" i="8"/>
  <c r="CV129" i="8"/>
  <c r="HB129" i="8"/>
  <c r="CV86" i="8"/>
  <c r="HB86" i="8"/>
  <c r="DR87" i="8"/>
  <c r="HX87" i="8"/>
  <c r="AT26" i="8"/>
  <c r="FK26" i="8"/>
  <c r="DR70" i="8"/>
  <c r="ED70" i="8" s="1"/>
  <c r="HX70" i="8"/>
  <c r="DG131" i="8"/>
  <c r="HM131" i="8"/>
  <c r="DG121" i="8"/>
  <c r="HM121" i="8"/>
  <c r="DR118" i="8"/>
  <c r="HX118" i="8"/>
  <c r="BE55" i="8"/>
  <c r="FV55" i="8"/>
  <c r="DR99" i="8"/>
  <c r="HX99" i="8"/>
  <c r="DR76" i="8"/>
  <c r="ED76" i="8" s="1"/>
  <c r="HX76" i="8"/>
  <c r="CV94" i="8"/>
  <c r="HB94" i="8"/>
  <c r="CV123" i="8"/>
  <c r="HB123" i="8"/>
  <c r="CV80" i="8"/>
  <c r="HN80" i="8" s="1"/>
  <c r="HB80" i="8"/>
  <c r="CV71" i="8"/>
  <c r="HN71" i="8" s="1"/>
  <c r="HB71" i="8"/>
  <c r="CV78" i="8"/>
  <c r="HB78" i="8"/>
  <c r="CV119" i="8"/>
  <c r="HB119" i="8"/>
  <c r="CV130" i="8"/>
  <c r="HB130" i="8"/>
  <c r="CV103" i="8"/>
  <c r="HB103" i="8"/>
  <c r="CV99" i="8"/>
  <c r="HB99" i="8"/>
  <c r="CV87" i="8"/>
  <c r="HB87" i="8"/>
  <c r="AT30" i="8"/>
  <c r="FK30" i="8"/>
  <c r="AT46" i="8"/>
  <c r="FK46" i="8"/>
  <c r="EC113" i="8"/>
  <c r="II113" i="8"/>
  <c r="DG123" i="8"/>
  <c r="HM123" i="8"/>
  <c r="DG66" i="8"/>
  <c r="HM66" i="8"/>
  <c r="DS151" i="8"/>
  <c r="HY151" i="8"/>
  <c r="DG122" i="8"/>
  <c r="HM122" i="8"/>
  <c r="DS153" i="8"/>
  <c r="HY153" i="8"/>
  <c r="DR114" i="8"/>
  <c r="HX114" i="8"/>
  <c r="DR86" i="8"/>
  <c r="HX86" i="8"/>
  <c r="DR68" i="8"/>
  <c r="ED68" i="8" s="1"/>
  <c r="HX68" i="8"/>
  <c r="AT42" i="8"/>
  <c r="FK42" i="8"/>
  <c r="EC122" i="8"/>
  <c r="II122" i="8"/>
  <c r="EC124" i="8"/>
  <c r="II124" i="8"/>
  <c r="CA150" i="8"/>
  <c r="GR150" i="8"/>
  <c r="AT18" i="8"/>
  <c r="FK18" i="8"/>
  <c r="EC97" i="8"/>
  <c r="II97" i="8"/>
  <c r="EC133" i="8"/>
  <c r="II133" i="8"/>
  <c r="EC92" i="8"/>
  <c r="II92" i="8"/>
  <c r="DG81" i="8"/>
  <c r="HM81" i="8"/>
  <c r="DG132" i="8"/>
  <c r="HM132" i="8"/>
  <c r="DR75" i="8"/>
  <c r="ED75" i="8" s="1"/>
  <c r="HX75" i="8"/>
  <c r="GG63" i="8"/>
  <c r="CA63" i="8"/>
  <c r="BP63" i="8"/>
  <c r="DG100" i="8"/>
  <c r="HM100" i="8"/>
  <c r="AT41" i="8"/>
  <c r="FK41" i="8"/>
  <c r="DR100" i="8"/>
  <c r="HX100" i="8"/>
  <c r="DR129" i="8"/>
  <c r="HX129" i="8"/>
  <c r="BD51" i="8"/>
  <c r="FU51" i="8"/>
  <c r="DR71" i="8"/>
  <c r="ED71" i="8" s="1"/>
  <c r="HX71" i="8"/>
  <c r="AS10" i="8"/>
  <c r="FJ10" i="8"/>
  <c r="AS6" i="8"/>
  <c r="FJ6" i="8"/>
  <c r="BE54" i="8"/>
  <c r="FV54" i="8"/>
  <c r="DR97" i="8"/>
  <c r="HX97" i="8"/>
  <c r="BG48" i="6"/>
  <c r="AV48" i="6"/>
  <c r="FB48" i="6" s="1"/>
  <c r="JA48" i="6" s="1"/>
  <c r="E47" i="2" s="1"/>
  <c r="CC136" i="6"/>
  <c r="CC146" i="6"/>
  <c r="CC139" i="6"/>
  <c r="CC150" i="6"/>
  <c r="CC46" i="6"/>
  <c r="CC137" i="6"/>
  <c r="BR44" i="6"/>
  <c r="FX44" i="6" s="1"/>
  <c r="JC44" i="6" s="1"/>
  <c r="G43" i="2" s="1"/>
  <c r="CC148" i="6"/>
  <c r="CC149" i="6"/>
  <c r="CC43" i="6"/>
  <c r="CC143" i="6"/>
  <c r="CC144" i="6"/>
  <c r="CC47" i="6"/>
  <c r="BG47" i="6"/>
  <c r="AV47" i="6"/>
  <c r="FB47" i="6" s="1"/>
  <c r="JA47" i="6" s="1"/>
  <c r="E46" i="2" s="1"/>
  <c r="CC48" i="6"/>
  <c r="BG49" i="6"/>
  <c r="AV49" i="6"/>
  <c r="FB49" i="6" s="1"/>
  <c r="CC142" i="6"/>
  <c r="CC140" i="6"/>
  <c r="CC145" i="6"/>
  <c r="CC138" i="6"/>
  <c r="CC147" i="6"/>
  <c r="CC141" i="6"/>
  <c r="DG92" i="8"/>
  <c r="CK95" i="8"/>
  <c r="BZ95" i="8"/>
  <c r="DG99" i="8"/>
  <c r="CK82" i="8"/>
  <c r="BZ82" i="8"/>
  <c r="DG115" i="8"/>
  <c r="CK126" i="8"/>
  <c r="BZ126" i="8"/>
  <c r="CK128" i="8"/>
  <c r="BZ128" i="8"/>
  <c r="GR128" i="8" s="1"/>
  <c r="JL128" i="8" s="1"/>
  <c r="H124" i="10" s="1"/>
  <c r="H123" i="11" s="1"/>
  <c r="CK134" i="8"/>
  <c r="BZ134" i="8"/>
  <c r="CK76" i="8"/>
  <c r="BZ76" i="8"/>
  <c r="GR76" i="8" s="1"/>
  <c r="JL76" i="8" s="1"/>
  <c r="H75" i="10" s="1"/>
  <c r="H74" i="11" s="1"/>
  <c r="CK127" i="8"/>
  <c r="HC127" i="8" s="1"/>
  <c r="BZ127" i="8"/>
  <c r="GR127" i="8" s="1"/>
  <c r="JL127" i="8" s="1"/>
  <c r="H123" i="10" s="1"/>
  <c r="H122" i="11" s="1"/>
  <c r="CK73" i="8"/>
  <c r="BZ73" i="8"/>
  <c r="DG101" i="8"/>
  <c r="CL153" i="8"/>
  <c r="HD153" i="8" s="1"/>
  <c r="JM153" i="8" s="1"/>
  <c r="I149" i="10" s="1"/>
  <c r="I148" i="11" s="1"/>
  <c r="CW153" i="8"/>
  <c r="HO153" i="8" s="1"/>
  <c r="CK125" i="8"/>
  <c r="HC125" i="8" s="1"/>
  <c r="BZ125" i="8"/>
  <c r="GR125" i="8" s="1"/>
  <c r="JL125" i="8" s="1"/>
  <c r="H121" i="10" s="1"/>
  <c r="H120" i="11" s="1"/>
  <c r="DG86" i="8"/>
  <c r="CK83" i="8"/>
  <c r="BZ83" i="8"/>
  <c r="GR83" i="8" s="1"/>
  <c r="JL83" i="8" s="1"/>
  <c r="H82" i="10" s="1"/>
  <c r="H81" i="11" s="1"/>
  <c r="CK112" i="8"/>
  <c r="BZ112" i="8"/>
  <c r="CK123" i="8"/>
  <c r="HC123" i="8" s="1"/>
  <c r="BZ123" i="8"/>
  <c r="GR123" i="8" s="1"/>
  <c r="JL123" i="8" s="1"/>
  <c r="H119" i="10" s="1"/>
  <c r="H118" i="11" s="1"/>
  <c r="CK113" i="8"/>
  <c r="BZ113" i="8"/>
  <c r="CK117" i="8"/>
  <c r="BZ117" i="8"/>
  <c r="GR117" i="8" s="1"/>
  <c r="JL117" i="8" s="1"/>
  <c r="H113" i="10" s="1"/>
  <c r="H112" i="11" s="1"/>
  <c r="CK85" i="8"/>
  <c r="BZ85" i="8"/>
  <c r="DG104" i="8"/>
  <c r="DG129" i="8"/>
  <c r="CK96" i="8"/>
  <c r="BZ96" i="8"/>
  <c r="GR96" i="8" s="1"/>
  <c r="JL96" i="8" s="1"/>
  <c r="H95" i="10" s="1"/>
  <c r="H94" i="11" s="1"/>
  <c r="CK116" i="8"/>
  <c r="BZ116" i="8"/>
  <c r="CK68" i="8"/>
  <c r="HC68" i="8" s="1"/>
  <c r="BZ68" i="8"/>
  <c r="GR68" i="8" s="1"/>
  <c r="JL68" i="8" s="1"/>
  <c r="H67" i="10" s="1"/>
  <c r="H66" i="11" s="1"/>
  <c r="CV124" i="8"/>
  <c r="HN124" i="8" s="1"/>
  <c r="CK66" i="8"/>
  <c r="HC66" i="8" s="1"/>
  <c r="BZ66" i="8"/>
  <c r="GR66" i="8" s="1"/>
  <c r="JL66" i="8" s="1"/>
  <c r="H65" i="10" s="1"/>
  <c r="H64" i="11" s="1"/>
  <c r="CK87" i="8"/>
  <c r="HC87" i="8" s="1"/>
  <c r="BZ87" i="8"/>
  <c r="GR87" i="8" s="1"/>
  <c r="JL87" i="8" s="1"/>
  <c r="H86" i="10" s="1"/>
  <c r="H85" i="11" s="1"/>
  <c r="CK98" i="8"/>
  <c r="HC98" i="8" s="1"/>
  <c r="BZ98" i="8"/>
  <c r="GR98" i="8" s="1"/>
  <c r="JL98" i="8" s="1"/>
  <c r="DG77" i="8"/>
  <c r="CK131" i="8"/>
  <c r="BZ131" i="8"/>
  <c r="GR131" i="8" s="1"/>
  <c r="JL131" i="8" s="1"/>
  <c r="H127" i="10" s="1"/>
  <c r="H126" i="11" s="1"/>
  <c r="DG113" i="8"/>
  <c r="CK81" i="8"/>
  <c r="BZ81" i="8"/>
  <c r="DG135" i="8"/>
  <c r="DG79" i="8"/>
  <c r="CK90" i="8"/>
  <c r="BZ90" i="8"/>
  <c r="GR90" i="8" s="1"/>
  <c r="JL90" i="8" s="1"/>
  <c r="H89" i="10" s="1"/>
  <c r="H88" i="11" s="1"/>
  <c r="CK135" i="8"/>
  <c r="HC135" i="8" s="1"/>
  <c r="BZ135" i="8"/>
  <c r="CK88" i="8"/>
  <c r="BZ88" i="8"/>
  <c r="DG134" i="8"/>
  <c r="DG96" i="8"/>
  <c r="DG125" i="8"/>
  <c r="DG74" i="8"/>
  <c r="CK122" i="8"/>
  <c r="HC122" i="8" s="1"/>
  <c r="BZ122" i="8"/>
  <c r="GR122" i="8" s="1"/>
  <c r="JL122" i="8" s="1"/>
  <c r="H118" i="10" s="1"/>
  <c r="H117" i="11" s="1"/>
  <c r="CK89" i="8"/>
  <c r="HC89" i="8" s="1"/>
  <c r="BZ89" i="8"/>
  <c r="GR89" i="8" s="1"/>
  <c r="JL89" i="8" s="1"/>
  <c r="H88" i="10" s="1"/>
  <c r="H87" i="11" s="1"/>
  <c r="CK114" i="8"/>
  <c r="HC114" i="8" s="1"/>
  <c r="BZ114" i="8"/>
  <c r="GR114" i="8" s="1"/>
  <c r="JL114" i="8" s="1"/>
  <c r="H110" i="10" s="1"/>
  <c r="H109" i="11" s="1"/>
  <c r="DH154" i="8"/>
  <c r="CK110" i="8"/>
  <c r="BZ110" i="8"/>
  <c r="GR110" i="8" s="1"/>
  <c r="JL110" i="8" s="1"/>
  <c r="H106" i="10" s="1"/>
  <c r="H105" i="11" s="1"/>
  <c r="CV108" i="8"/>
  <c r="HN108" i="8" s="1"/>
  <c r="DG82" i="8"/>
  <c r="CV110" i="8"/>
  <c r="HN110" i="8" s="1"/>
  <c r="CK132" i="8"/>
  <c r="BZ132" i="8"/>
  <c r="GR132" i="8" s="1"/>
  <c r="JL132" i="8" s="1"/>
  <c r="H128" i="10" s="1"/>
  <c r="H127" i="11" s="1"/>
  <c r="CK70" i="8"/>
  <c r="HC70" i="8" s="1"/>
  <c r="BZ70" i="8"/>
  <c r="CK115" i="8"/>
  <c r="HC115" i="8" s="1"/>
  <c r="BZ115" i="8"/>
  <c r="GR115" i="8" s="1"/>
  <c r="JL115" i="8" s="1"/>
  <c r="H111" i="10" s="1"/>
  <c r="H110" i="11" s="1"/>
  <c r="CK130" i="8"/>
  <c r="BZ130" i="8"/>
  <c r="CK99" i="8"/>
  <c r="BZ99" i="8"/>
  <c r="GR99" i="8" s="1"/>
  <c r="JL99" i="8" s="1"/>
  <c r="DG67" i="8"/>
  <c r="DG102" i="8"/>
  <c r="CK94" i="8"/>
  <c r="BZ94" i="8"/>
  <c r="GR94" i="8" s="1"/>
  <c r="JL94" i="8" s="1"/>
  <c r="H93" i="10" s="1"/>
  <c r="H92" i="11" s="1"/>
  <c r="CK78" i="8"/>
  <c r="BZ78" i="8"/>
  <c r="DG119" i="8"/>
  <c r="CK124" i="8"/>
  <c r="BZ124" i="8"/>
  <c r="CK111" i="8"/>
  <c r="BZ111" i="8"/>
  <c r="GR111" i="8" s="1"/>
  <c r="JL111" i="8" s="1"/>
  <c r="H107" i="10" s="1"/>
  <c r="H106" i="11" s="1"/>
  <c r="DG83" i="8"/>
  <c r="CK109" i="8"/>
  <c r="HC109" i="8" s="1"/>
  <c r="BZ109" i="8"/>
  <c r="GR109" i="8" s="1"/>
  <c r="JL109" i="8" s="1"/>
  <c r="H105" i="10" s="1"/>
  <c r="H104" i="11" s="1"/>
  <c r="CK102" i="8"/>
  <c r="HC102" i="8" s="1"/>
  <c r="BZ102" i="8"/>
  <c r="DG94" i="8"/>
  <c r="CK107" i="8"/>
  <c r="HC107" i="8" s="1"/>
  <c r="BZ107" i="8"/>
  <c r="GR107" i="8" s="1"/>
  <c r="JL107" i="8" s="1"/>
  <c r="H103" i="10" s="1"/>
  <c r="H102" i="11" s="1"/>
  <c r="CK129" i="8"/>
  <c r="HC129" i="8" s="1"/>
  <c r="BZ129" i="8"/>
  <c r="GR129" i="8" s="1"/>
  <c r="JL129" i="8" s="1"/>
  <c r="H125" i="10" s="1"/>
  <c r="H124" i="11" s="1"/>
  <c r="CK86" i="8"/>
  <c r="HC86" i="8" s="1"/>
  <c r="BZ86" i="8"/>
  <c r="CK100" i="8"/>
  <c r="BZ100" i="8"/>
  <c r="DG111" i="8"/>
  <c r="CK121" i="8"/>
  <c r="BZ121" i="8"/>
  <c r="GR121" i="8" s="1"/>
  <c r="JL121" i="8" s="1"/>
  <c r="H117" i="10" s="1"/>
  <c r="H116" i="11" s="1"/>
  <c r="CV90" i="8"/>
  <c r="HN90" i="8" s="1"/>
  <c r="CK67" i="8"/>
  <c r="HC67" i="8" s="1"/>
  <c r="BZ67" i="8"/>
  <c r="CK120" i="8"/>
  <c r="HC120" i="8" s="1"/>
  <c r="BZ120" i="8"/>
  <c r="DH122" i="8"/>
  <c r="CK118" i="8"/>
  <c r="HC118" i="8" s="1"/>
  <c r="BZ118" i="8"/>
  <c r="GR118" i="8" s="1"/>
  <c r="JL118" i="8" s="1"/>
  <c r="H114" i="10" s="1"/>
  <c r="H113" i="11" s="1"/>
  <c r="DH89" i="8"/>
  <c r="CK91" i="8"/>
  <c r="HC91" i="8" s="1"/>
  <c r="BZ91" i="8"/>
  <c r="GR91" i="8" s="1"/>
  <c r="JL91" i="8" s="1"/>
  <c r="H90" i="10" s="1"/>
  <c r="H89" i="11" s="1"/>
  <c r="CK74" i="8"/>
  <c r="BZ74" i="8"/>
  <c r="CK77" i="8"/>
  <c r="BZ77" i="8"/>
  <c r="GR77" i="8" s="1"/>
  <c r="JL77" i="8" s="1"/>
  <c r="H76" i="10" s="1"/>
  <c r="H75" i="11" s="1"/>
  <c r="DG73" i="8"/>
  <c r="DG126" i="8"/>
  <c r="CV97" i="8"/>
  <c r="HN97" i="8" s="1"/>
  <c r="CK84" i="8"/>
  <c r="BZ84" i="8"/>
  <c r="CW151" i="8"/>
  <c r="CL151" i="8"/>
  <c r="HD151" i="8" s="1"/>
  <c r="JM151" i="8" s="1"/>
  <c r="I147" i="10" s="1"/>
  <c r="I146" i="11" s="1"/>
  <c r="CW154" i="8"/>
  <c r="CL154" i="8"/>
  <c r="CK101" i="8"/>
  <c r="BZ101" i="8"/>
  <c r="CV95" i="8"/>
  <c r="HN95" i="8" s="1"/>
  <c r="CK93" i="8"/>
  <c r="BZ93" i="8"/>
  <c r="GR93" i="8" s="1"/>
  <c r="JL93" i="8" s="1"/>
  <c r="H92" i="10" s="1"/>
  <c r="H91" i="11" s="1"/>
  <c r="CK133" i="8"/>
  <c r="BZ133" i="8"/>
  <c r="GR133" i="8" s="1"/>
  <c r="JL133" i="8" s="1"/>
  <c r="H129" i="10" s="1"/>
  <c r="H128" i="11" s="1"/>
  <c r="DH93" i="8"/>
  <c r="CV132" i="8"/>
  <c r="HN132" i="8" s="1"/>
  <c r="CK119" i="8"/>
  <c r="HC119" i="8" s="1"/>
  <c r="BZ119" i="8"/>
  <c r="CV117" i="8"/>
  <c r="HN117" i="8" s="1"/>
  <c r="CK104" i="8"/>
  <c r="HC104" i="8" s="1"/>
  <c r="BZ104" i="8"/>
  <c r="DG70" i="8"/>
  <c r="CK69" i="8"/>
  <c r="BZ69" i="8"/>
  <c r="CW152" i="8"/>
  <c r="HO152" i="8" s="1"/>
  <c r="CL152" i="8"/>
  <c r="CK103" i="8"/>
  <c r="HC103" i="8" s="1"/>
  <c r="BZ103" i="8"/>
  <c r="CK105" i="8"/>
  <c r="HC105" i="8" s="1"/>
  <c r="BZ105" i="8"/>
  <c r="GR105" i="8" s="1"/>
  <c r="JL105" i="8" s="1"/>
  <c r="H101" i="10" s="1"/>
  <c r="H100" i="11" s="1"/>
  <c r="DG87" i="8"/>
  <c r="DG133" i="8"/>
  <c r="DG120" i="8"/>
  <c r="CV131" i="8"/>
  <c r="HN131" i="8" s="1"/>
  <c r="CK71" i="8"/>
  <c r="HC71" i="8" s="1"/>
  <c r="BZ71" i="8"/>
  <c r="GR71" i="8" s="1"/>
  <c r="JL71" i="8" s="1"/>
  <c r="H70" i="10" s="1"/>
  <c r="H69" i="11" s="1"/>
  <c r="CK92" i="8"/>
  <c r="HC92" i="8" s="1"/>
  <c r="BZ92" i="8"/>
  <c r="CV81" i="8"/>
  <c r="HN81" i="8" s="1"/>
  <c r="CK106" i="8"/>
  <c r="BZ106" i="8"/>
  <c r="DG76" i="8"/>
  <c r="CK72" i="8"/>
  <c r="HC72" i="8" s="1"/>
  <c r="BZ72" i="8"/>
  <c r="CK79" i="8"/>
  <c r="HC79" i="8" s="1"/>
  <c r="BZ79" i="8"/>
  <c r="CV88" i="8"/>
  <c r="HN88" i="8" s="1"/>
  <c r="DG112" i="8"/>
  <c r="DG118" i="8"/>
  <c r="DG69" i="8"/>
  <c r="DG85" i="8"/>
  <c r="CV100" i="8"/>
  <c r="HN100" i="8" s="1"/>
  <c r="CK108" i="8"/>
  <c r="BZ108" i="8"/>
  <c r="CK80" i="8"/>
  <c r="BZ80" i="8"/>
  <c r="GR80" i="8" s="1"/>
  <c r="JL80" i="8" s="1"/>
  <c r="H79" i="10" s="1"/>
  <c r="H78" i="11" s="1"/>
  <c r="DG72" i="8"/>
  <c r="CV121" i="8"/>
  <c r="HN121" i="8" s="1"/>
  <c r="CV106" i="8"/>
  <c r="HN106" i="8" s="1"/>
  <c r="DG130" i="8"/>
  <c r="CK97" i="8"/>
  <c r="BZ97" i="8"/>
  <c r="GR97" i="8" s="1"/>
  <c r="JL97" i="8" s="1"/>
  <c r="DG78" i="8"/>
  <c r="DG128" i="8"/>
  <c r="DG98" i="8"/>
  <c r="DG91" i="8"/>
  <c r="CK75" i="8"/>
  <c r="BZ75" i="8"/>
  <c r="DG84" i="8"/>
  <c r="DH75" i="8" l="1"/>
  <c r="JH122" i="6"/>
  <c r="L118" i="2" s="1"/>
  <c r="JH123" i="6"/>
  <c r="L119" i="2" s="1"/>
  <c r="CO148" i="6"/>
  <c r="GI148" i="6"/>
  <c r="DK147" i="6"/>
  <c r="HE147" i="6"/>
  <c r="DV141" i="6"/>
  <c r="HP141" i="6"/>
  <c r="CZ46" i="6"/>
  <c r="DL46" i="6" s="1"/>
  <c r="DX46" i="6" s="1"/>
  <c r="EJ46" i="6" s="1"/>
  <c r="GT46" i="6"/>
  <c r="EG138" i="6"/>
  <c r="IA138" i="6"/>
  <c r="GT143" i="6"/>
  <c r="CZ143" i="6"/>
  <c r="JG65" i="6"/>
  <c r="K64" i="2" s="1"/>
  <c r="DK135" i="6"/>
  <c r="HE135" i="6"/>
  <c r="CO147" i="6"/>
  <c r="GI147" i="6"/>
  <c r="BS48" i="6"/>
  <c r="FM48" i="6"/>
  <c r="DK137" i="6"/>
  <c r="HE137" i="6"/>
  <c r="DV134" i="6"/>
  <c r="HP134" i="6"/>
  <c r="GI45" i="6"/>
  <c r="CO45" i="6"/>
  <c r="DK131" i="6"/>
  <c r="HE131" i="6"/>
  <c r="EG145" i="6"/>
  <c r="IA145" i="6"/>
  <c r="EG140" i="6"/>
  <c r="IA140" i="6"/>
  <c r="GT147" i="6"/>
  <c r="CZ147" i="6"/>
  <c r="GT49" i="6"/>
  <c r="CZ49" i="6"/>
  <c r="DL49" i="6" s="1"/>
  <c r="DX49" i="6" s="1"/>
  <c r="EJ49" i="6" s="1"/>
  <c r="DV146" i="6"/>
  <c r="HP146" i="6"/>
  <c r="DK145" i="6"/>
  <c r="HE145" i="6"/>
  <c r="EG126" i="6"/>
  <c r="IA126" i="6"/>
  <c r="JH126" i="6" s="1"/>
  <c r="L122" i="2" s="1"/>
  <c r="EG141" i="6"/>
  <c r="IA141" i="6"/>
  <c r="EG137" i="6"/>
  <c r="IA137" i="6"/>
  <c r="DV150" i="6"/>
  <c r="HP150" i="6"/>
  <c r="GI137" i="6"/>
  <c r="JD137" i="6" s="1"/>
  <c r="H133" i="2" s="1"/>
  <c r="CO137" i="6"/>
  <c r="GT133" i="6"/>
  <c r="JE133" i="6" s="1"/>
  <c r="I129" i="2" s="1"/>
  <c r="CZ133" i="6"/>
  <c r="CZ148" i="6"/>
  <c r="GT148" i="6"/>
  <c r="EG125" i="6"/>
  <c r="IA125" i="6"/>
  <c r="JH125" i="6" s="1"/>
  <c r="L121" i="2" s="1"/>
  <c r="GT40" i="6"/>
  <c r="JE40" i="6" s="1"/>
  <c r="I39" i="2" s="1"/>
  <c r="CZ40" i="6"/>
  <c r="DL40" i="6" s="1"/>
  <c r="DX40" i="6" s="1"/>
  <c r="EJ40" i="6" s="1"/>
  <c r="DK139" i="6"/>
  <c r="HE139" i="6"/>
  <c r="EG120" i="6"/>
  <c r="IA120" i="6"/>
  <c r="JH120" i="6" s="1"/>
  <c r="L116" i="2" s="1"/>
  <c r="GT41" i="6"/>
  <c r="JE41" i="6" s="1"/>
  <c r="I40" i="2" s="1"/>
  <c r="CZ41" i="6"/>
  <c r="DL41" i="6" s="1"/>
  <c r="DX41" i="6" s="1"/>
  <c r="EJ41" i="6" s="1"/>
  <c r="CZ39" i="6"/>
  <c r="DL39" i="6" s="1"/>
  <c r="DX39" i="6" s="1"/>
  <c r="EJ39" i="6" s="1"/>
  <c r="GT39" i="6"/>
  <c r="JE39" i="6" s="1"/>
  <c r="I38" i="2" s="1"/>
  <c r="CZ134" i="6"/>
  <c r="GT134" i="6"/>
  <c r="JE134" i="6" s="1"/>
  <c r="I130" i="2" s="1"/>
  <c r="EG142" i="6"/>
  <c r="IA142" i="6"/>
  <c r="EG144" i="6"/>
  <c r="IA144" i="6"/>
  <c r="GT43" i="6"/>
  <c r="CZ43" i="6"/>
  <c r="DL43" i="6" s="1"/>
  <c r="DX43" i="6" s="1"/>
  <c r="EJ43" i="6" s="1"/>
  <c r="DV144" i="6"/>
  <c r="HP144" i="6"/>
  <c r="DK138" i="6"/>
  <c r="HE138" i="6"/>
  <c r="GT137" i="6"/>
  <c r="CZ137" i="6"/>
  <c r="EG127" i="6"/>
  <c r="IA127" i="6"/>
  <c r="JH127" i="6" s="1"/>
  <c r="L123" i="2" s="1"/>
  <c r="DK149" i="6"/>
  <c r="HE149" i="6"/>
  <c r="DK140" i="6"/>
  <c r="HE140" i="6"/>
  <c r="CZ45" i="6"/>
  <c r="DL45" i="6" s="1"/>
  <c r="DX45" i="6" s="1"/>
  <c r="EJ45" i="6" s="1"/>
  <c r="GT45" i="6"/>
  <c r="DV143" i="6"/>
  <c r="HP143" i="6"/>
  <c r="DK62" i="6"/>
  <c r="DW62" i="6" s="1"/>
  <c r="EI62" i="6" s="1"/>
  <c r="HE62" i="6"/>
  <c r="EG119" i="6"/>
  <c r="IA119" i="6"/>
  <c r="JH119" i="6" s="1"/>
  <c r="L115" i="2" s="1"/>
  <c r="CD49" i="6"/>
  <c r="FX49" i="6"/>
  <c r="DV147" i="6"/>
  <c r="HP147" i="6"/>
  <c r="EG123" i="6"/>
  <c r="IA123" i="6"/>
  <c r="CZ37" i="6"/>
  <c r="DL37" i="6" s="1"/>
  <c r="DX37" i="6" s="1"/>
  <c r="EJ37" i="6" s="1"/>
  <c r="GT37" i="6"/>
  <c r="JE37" i="6" s="1"/>
  <c r="I36" i="2" s="1"/>
  <c r="CZ38" i="6"/>
  <c r="DL38" i="6" s="1"/>
  <c r="DX38" i="6" s="1"/>
  <c r="EJ38" i="6" s="1"/>
  <c r="GT38" i="6"/>
  <c r="JE38" i="6" s="1"/>
  <c r="I37" i="2" s="1"/>
  <c r="CD43" i="6"/>
  <c r="FX43" i="6"/>
  <c r="JC43" i="6" s="1"/>
  <c r="G42" i="2" s="1"/>
  <c r="EG131" i="6"/>
  <c r="IA131" i="6"/>
  <c r="DV136" i="6"/>
  <c r="HP136" i="6"/>
  <c r="DK141" i="6"/>
  <c r="HE141" i="6"/>
  <c r="DK132" i="6"/>
  <c r="HE132" i="6"/>
  <c r="CO138" i="6"/>
  <c r="GI138" i="6"/>
  <c r="DK150" i="6"/>
  <c r="HE150" i="6"/>
  <c r="EG147" i="6"/>
  <c r="IA147" i="6"/>
  <c r="DV131" i="6"/>
  <c r="HP131" i="6"/>
  <c r="GI145" i="6"/>
  <c r="CO145" i="6"/>
  <c r="GI46" i="6"/>
  <c r="CO46" i="6"/>
  <c r="GI140" i="6"/>
  <c r="CO140" i="6"/>
  <c r="GI144" i="6"/>
  <c r="CO144" i="6"/>
  <c r="GI150" i="6"/>
  <c r="CO150" i="6"/>
  <c r="GT141" i="6"/>
  <c r="CZ141" i="6"/>
  <c r="EG134" i="6"/>
  <c r="IA134" i="6"/>
  <c r="EG150" i="6"/>
  <c r="IA150" i="6"/>
  <c r="EG143" i="6"/>
  <c r="IA143" i="6"/>
  <c r="DV140" i="6"/>
  <c r="HP140" i="6"/>
  <c r="CZ146" i="6"/>
  <c r="GT146" i="6"/>
  <c r="EG133" i="6"/>
  <c r="IA133" i="6"/>
  <c r="CD47" i="6"/>
  <c r="FX47" i="6"/>
  <c r="HP133" i="6"/>
  <c r="DV133" i="6"/>
  <c r="CZ140" i="6"/>
  <c r="GT140" i="6"/>
  <c r="DV137" i="6"/>
  <c r="HP137" i="6"/>
  <c r="CZ138" i="6"/>
  <c r="GT138" i="6"/>
  <c r="DK146" i="6"/>
  <c r="HE146" i="6"/>
  <c r="EG149" i="6"/>
  <c r="IA149" i="6"/>
  <c r="GI143" i="6"/>
  <c r="CO143" i="6"/>
  <c r="EG136" i="6"/>
  <c r="IA136" i="6"/>
  <c r="CD45" i="6"/>
  <c r="FX45" i="6"/>
  <c r="JC45" i="6" s="1"/>
  <c r="G44" i="2" s="1"/>
  <c r="DK133" i="6"/>
  <c r="HE133" i="6"/>
  <c r="DK142" i="6"/>
  <c r="HE142" i="6"/>
  <c r="CZ44" i="6"/>
  <c r="DL44" i="6" s="1"/>
  <c r="DX44" i="6" s="1"/>
  <c r="EJ44" i="6" s="1"/>
  <c r="GT44" i="6"/>
  <c r="GT131" i="6"/>
  <c r="JE131" i="6" s="1"/>
  <c r="I127" i="2" s="1"/>
  <c r="CZ131" i="6"/>
  <c r="DK148" i="6"/>
  <c r="HE148" i="6"/>
  <c r="GI44" i="6"/>
  <c r="CO44" i="6"/>
  <c r="GI49" i="6"/>
  <c r="CO49" i="6"/>
  <c r="EG135" i="6"/>
  <c r="IA135" i="6"/>
  <c r="EG132" i="6"/>
  <c r="IA132" i="6"/>
  <c r="CD48" i="6"/>
  <c r="FX48" i="6"/>
  <c r="EG129" i="6"/>
  <c r="IA129" i="6"/>
  <c r="DV138" i="6"/>
  <c r="HP138" i="6"/>
  <c r="DV135" i="6"/>
  <c r="HP135" i="6"/>
  <c r="EG130" i="6"/>
  <c r="IA130" i="6"/>
  <c r="DV149" i="6"/>
  <c r="HP149" i="6"/>
  <c r="DV129" i="6"/>
  <c r="HP129" i="6"/>
  <c r="JG129" i="6" s="1"/>
  <c r="K125" i="2" s="1"/>
  <c r="GI62" i="6"/>
  <c r="JD62" i="6" s="1"/>
  <c r="H61" i="2" s="1"/>
  <c r="CO62" i="6"/>
  <c r="BS47" i="6"/>
  <c r="FM47" i="6"/>
  <c r="CZ136" i="6"/>
  <c r="GT136" i="6"/>
  <c r="CZ48" i="6"/>
  <c r="DL48" i="6" s="1"/>
  <c r="DX48" i="6" s="1"/>
  <c r="EJ48" i="6" s="1"/>
  <c r="GT48" i="6"/>
  <c r="GT145" i="6"/>
  <c r="CZ145" i="6"/>
  <c r="DK143" i="6"/>
  <c r="HE143" i="6"/>
  <c r="GI47" i="6"/>
  <c r="CO47" i="6"/>
  <c r="GI142" i="6"/>
  <c r="CO142" i="6"/>
  <c r="GI139" i="6"/>
  <c r="CO139" i="6"/>
  <c r="GI43" i="6"/>
  <c r="CO43" i="6"/>
  <c r="CO146" i="6"/>
  <c r="GI146" i="6"/>
  <c r="DV139" i="6"/>
  <c r="HP139" i="6"/>
  <c r="DV145" i="6"/>
  <c r="HP145" i="6"/>
  <c r="CZ144" i="6"/>
  <c r="GT144" i="6"/>
  <c r="CZ47" i="6"/>
  <c r="DL47" i="6" s="1"/>
  <c r="DX47" i="6" s="1"/>
  <c r="EJ47" i="6" s="1"/>
  <c r="GT47" i="6"/>
  <c r="DK136" i="6"/>
  <c r="HE136" i="6"/>
  <c r="EG148" i="6"/>
  <c r="IA148" i="6"/>
  <c r="CZ132" i="6"/>
  <c r="GT132" i="6"/>
  <c r="JE132" i="6" s="1"/>
  <c r="I128" i="2" s="1"/>
  <c r="DV148" i="6"/>
  <c r="HP148" i="6"/>
  <c r="HE134" i="6"/>
  <c r="DK134" i="6"/>
  <c r="CZ62" i="6"/>
  <c r="GT62" i="6"/>
  <c r="GT139" i="6"/>
  <c r="CZ139" i="6"/>
  <c r="GT42" i="6"/>
  <c r="CZ42" i="6"/>
  <c r="DL42" i="6" s="1"/>
  <c r="DX42" i="6" s="1"/>
  <c r="EJ42" i="6" s="1"/>
  <c r="HE130" i="6"/>
  <c r="JF130" i="6" s="1"/>
  <c r="J126" i="2" s="1"/>
  <c r="DK130" i="6"/>
  <c r="DV132" i="6"/>
  <c r="HP132" i="6"/>
  <c r="EG128" i="6"/>
  <c r="IA128" i="6"/>
  <c r="EG118" i="6"/>
  <c r="IA118" i="6"/>
  <c r="JH118" i="6" s="1"/>
  <c r="L114" i="2" s="1"/>
  <c r="GT135" i="6"/>
  <c r="JE135" i="6" s="1"/>
  <c r="I131" i="2" s="1"/>
  <c r="CZ135" i="6"/>
  <c r="GI141" i="6"/>
  <c r="CO141" i="6"/>
  <c r="GI48" i="6"/>
  <c r="CO48" i="6"/>
  <c r="BS49" i="6"/>
  <c r="FY49" i="6" s="1"/>
  <c r="FM49" i="6"/>
  <c r="GI149" i="6"/>
  <c r="CO149" i="6"/>
  <c r="GI136" i="6"/>
  <c r="JD136" i="6" s="1"/>
  <c r="H132" i="2" s="1"/>
  <c r="CO136" i="6"/>
  <c r="CD46" i="6"/>
  <c r="FX46" i="6"/>
  <c r="JC46" i="6" s="1"/>
  <c r="G45" i="2" s="1"/>
  <c r="EG122" i="6"/>
  <c r="IA122" i="6"/>
  <c r="HP128" i="6"/>
  <c r="JG128" i="6" s="1"/>
  <c r="K124" i="2" s="1"/>
  <c r="DV128" i="6"/>
  <c r="IA121" i="6"/>
  <c r="JH121" i="6" s="1"/>
  <c r="L117" i="2" s="1"/>
  <c r="EG121" i="6"/>
  <c r="EG146" i="6"/>
  <c r="IA146" i="6"/>
  <c r="CZ150" i="6"/>
  <c r="GT150" i="6"/>
  <c r="GT149" i="6"/>
  <c r="CZ149" i="6"/>
  <c r="CZ142" i="6"/>
  <c r="GT142" i="6"/>
  <c r="DK144" i="6"/>
  <c r="HE144" i="6"/>
  <c r="DV130" i="6"/>
  <c r="HP130" i="6"/>
  <c r="EG139" i="6"/>
  <c r="IA139" i="6"/>
  <c r="JE42" i="6"/>
  <c r="I41" i="2" s="1"/>
  <c r="DV65" i="6"/>
  <c r="EH65" i="6" s="1"/>
  <c r="HP65" i="6"/>
  <c r="EG124" i="6"/>
  <c r="IA124" i="6"/>
  <c r="JH124" i="6" s="1"/>
  <c r="L120" i="2" s="1"/>
  <c r="DV142" i="6"/>
  <c r="HP142" i="6"/>
  <c r="JP95" i="8"/>
  <c r="L94" i="10" s="1"/>
  <c r="L93" i="11" s="1"/>
  <c r="JP93" i="8"/>
  <c r="L92" i="10" s="1"/>
  <c r="L91" i="11" s="1"/>
  <c r="CW106" i="8"/>
  <c r="HC106" i="8"/>
  <c r="CL95" i="8"/>
  <c r="GR95" i="8"/>
  <c r="JL95" i="8" s="1"/>
  <c r="H94" i="10" s="1"/>
  <c r="H93" i="11" s="1"/>
  <c r="BE51" i="8"/>
  <c r="FV51" i="8"/>
  <c r="ED86" i="8"/>
  <c r="IJ86" i="8"/>
  <c r="JP86" i="8" s="1"/>
  <c r="L85" i="10" s="1"/>
  <c r="L84" i="11" s="1"/>
  <c r="EE151" i="8"/>
  <c r="IK151" i="8"/>
  <c r="ED87" i="8"/>
  <c r="IJ87" i="8"/>
  <c r="JP87" i="8" s="1"/>
  <c r="L86" i="10" s="1"/>
  <c r="L85" i="11" s="1"/>
  <c r="ED89" i="8"/>
  <c r="IJ89" i="8"/>
  <c r="JP89" i="8" s="1"/>
  <c r="L88" i="10" s="1"/>
  <c r="L87" i="11" s="1"/>
  <c r="DH104" i="8"/>
  <c r="HN104" i="8"/>
  <c r="DH135" i="8"/>
  <c r="HN135" i="8"/>
  <c r="DH76" i="8"/>
  <c r="HN76" i="8"/>
  <c r="ED106" i="8"/>
  <c r="IJ106" i="8"/>
  <c r="DS106" i="8"/>
  <c r="HY106" i="8"/>
  <c r="DH92" i="8"/>
  <c r="HN92" i="8"/>
  <c r="GS136" i="8"/>
  <c r="CB136" i="8"/>
  <c r="CM136" i="8"/>
  <c r="GH64" i="8"/>
  <c r="CB64" i="8"/>
  <c r="BQ64" i="8"/>
  <c r="ED131" i="8"/>
  <c r="IJ131" i="8"/>
  <c r="DS68" i="8"/>
  <c r="EE68" i="8" s="1"/>
  <c r="HY68" i="8"/>
  <c r="DT151" i="8"/>
  <c r="HZ151" i="8"/>
  <c r="DH82" i="8"/>
  <c r="HN82" i="8"/>
  <c r="ED93" i="8"/>
  <c r="IJ93" i="8"/>
  <c r="DS80" i="8"/>
  <c r="EE80" i="8" s="1"/>
  <c r="HY80" i="8"/>
  <c r="ED109" i="8"/>
  <c r="IJ109" i="8"/>
  <c r="ED123" i="8"/>
  <c r="IJ123" i="8"/>
  <c r="DH66" i="8"/>
  <c r="HN66" i="8"/>
  <c r="DS78" i="8"/>
  <c r="EE78" i="8" s="1"/>
  <c r="HY78" i="8"/>
  <c r="DS85" i="8"/>
  <c r="HY85" i="8"/>
  <c r="CW69" i="8"/>
  <c r="HC69" i="8"/>
  <c r="CL120" i="8"/>
  <c r="GR120" i="8"/>
  <c r="JL120" i="8" s="1"/>
  <c r="H116" i="10" s="1"/>
  <c r="H115" i="11" s="1"/>
  <c r="CW130" i="8"/>
  <c r="HC130" i="8"/>
  <c r="DS96" i="8"/>
  <c r="HY96" i="8"/>
  <c r="DS79" i="8"/>
  <c r="HY79" i="8"/>
  <c r="CL116" i="8"/>
  <c r="GR116" i="8"/>
  <c r="JL116" i="8" s="1"/>
  <c r="H112" i="10" s="1"/>
  <c r="H111" i="11" s="1"/>
  <c r="CW96" i="8"/>
  <c r="HC96" i="8"/>
  <c r="CL85" i="8"/>
  <c r="GR85" i="8"/>
  <c r="JL85" i="8" s="1"/>
  <c r="H84" i="10" s="1"/>
  <c r="H83" i="11" s="1"/>
  <c r="CW113" i="8"/>
  <c r="HC113" i="8"/>
  <c r="CL73" i="8"/>
  <c r="GR73" i="8"/>
  <c r="JL73" i="8" s="1"/>
  <c r="H72" i="10" s="1"/>
  <c r="H71" i="11" s="1"/>
  <c r="DS115" i="8"/>
  <c r="IK115" i="8" s="1"/>
  <c r="HY115" i="8"/>
  <c r="CW95" i="8"/>
  <c r="HC95" i="8"/>
  <c r="DS100" i="8"/>
  <c r="HY100" i="8"/>
  <c r="DS132" i="8"/>
  <c r="HY132" i="8"/>
  <c r="AU20" i="8"/>
  <c r="FL20" i="8"/>
  <c r="BF59" i="8"/>
  <c r="FW59" i="8"/>
  <c r="DS75" i="8"/>
  <c r="EE75" i="8" s="1"/>
  <c r="HY75" i="8"/>
  <c r="CM64" i="8"/>
  <c r="GS64" i="8"/>
  <c r="ED116" i="8"/>
  <c r="IJ116" i="8"/>
  <c r="AU27" i="8"/>
  <c r="FL27" i="8"/>
  <c r="ED101" i="8"/>
  <c r="IJ101" i="8"/>
  <c r="ED88" i="8"/>
  <c r="IJ88" i="8"/>
  <c r="JP88" i="8" s="1"/>
  <c r="L87" i="10" s="1"/>
  <c r="L86" i="11" s="1"/>
  <c r="DS103" i="8"/>
  <c r="HY103" i="8"/>
  <c r="GS144" i="8"/>
  <c r="CM144" i="8"/>
  <c r="CB144" i="8"/>
  <c r="AU46" i="8"/>
  <c r="FL46" i="8"/>
  <c r="DH103" i="8"/>
  <c r="HN103" i="8"/>
  <c r="DS121" i="8"/>
  <c r="HY121" i="8"/>
  <c r="GS142" i="8"/>
  <c r="CM142" i="8"/>
  <c r="CB142" i="8"/>
  <c r="AU11" i="8"/>
  <c r="FL11" i="8"/>
  <c r="AU24" i="8"/>
  <c r="FL24" i="8"/>
  <c r="ED135" i="8"/>
  <c r="IJ135" i="8"/>
  <c r="DS114" i="8"/>
  <c r="HY114" i="8"/>
  <c r="DH83" i="8"/>
  <c r="HN83" i="8"/>
  <c r="DS71" i="8"/>
  <c r="EE71" i="8" s="1"/>
  <c r="HY71" i="8"/>
  <c r="ED124" i="8"/>
  <c r="IJ124" i="8"/>
  <c r="DH79" i="8"/>
  <c r="HN79" i="8"/>
  <c r="AU12" i="8"/>
  <c r="FL12" i="8"/>
  <c r="EE152" i="8"/>
  <c r="IK152" i="8"/>
  <c r="ED122" i="8"/>
  <c r="IJ122" i="8"/>
  <c r="DH107" i="8"/>
  <c r="HN107" i="8"/>
  <c r="ED95" i="8"/>
  <c r="IJ95" i="8"/>
  <c r="DS133" i="8"/>
  <c r="HY133" i="8"/>
  <c r="CL84" i="8"/>
  <c r="GR84" i="8"/>
  <c r="JL84" i="8" s="1"/>
  <c r="H83" i="10" s="1"/>
  <c r="H82" i="11" s="1"/>
  <c r="DS111" i="8"/>
  <c r="IK111" i="8" s="1"/>
  <c r="JP111" i="8" s="1"/>
  <c r="L107" i="10" s="1"/>
  <c r="L106" i="11" s="1"/>
  <c r="HY111" i="8"/>
  <c r="CL86" i="8"/>
  <c r="GR86" i="8"/>
  <c r="JL86" i="8" s="1"/>
  <c r="H85" i="10" s="1"/>
  <c r="H84" i="11" s="1"/>
  <c r="CW80" i="8"/>
  <c r="HC80" i="8"/>
  <c r="DS69" i="8"/>
  <c r="HY69" i="8"/>
  <c r="CL79" i="8"/>
  <c r="GR79" i="8"/>
  <c r="JL79" i="8" s="1"/>
  <c r="H78" i="10" s="1"/>
  <c r="H77" i="11" s="1"/>
  <c r="CL92" i="8"/>
  <c r="GR92" i="8"/>
  <c r="JL92" i="8" s="1"/>
  <c r="H91" i="10" s="1"/>
  <c r="H90" i="11" s="1"/>
  <c r="DS87" i="8"/>
  <c r="EE87" i="8" s="1"/>
  <c r="HY87" i="8"/>
  <c r="DS70" i="8"/>
  <c r="HY70" i="8"/>
  <c r="DT93" i="8"/>
  <c r="EF93" i="8" s="1"/>
  <c r="HZ93" i="8"/>
  <c r="CW84" i="8"/>
  <c r="HC84" i="8"/>
  <c r="DT89" i="8"/>
  <c r="EF89" i="8" s="1"/>
  <c r="HZ89" i="8"/>
  <c r="CW111" i="8"/>
  <c r="HC111" i="8"/>
  <c r="CL124" i="8"/>
  <c r="GR124" i="8"/>
  <c r="JL124" i="8" s="1"/>
  <c r="H120" i="10" s="1"/>
  <c r="H119" i="11" s="1"/>
  <c r="DS134" i="8"/>
  <c r="HY134" i="8"/>
  <c r="CW116" i="8"/>
  <c r="HO116" i="8" s="1"/>
  <c r="HC116" i="8"/>
  <c r="CW85" i="8"/>
  <c r="HC85" i="8"/>
  <c r="CW73" i="8"/>
  <c r="HC73" i="8"/>
  <c r="CL82" i="8"/>
  <c r="GR82" i="8"/>
  <c r="JL82" i="8" s="1"/>
  <c r="H81" i="10" s="1"/>
  <c r="H80" i="11" s="1"/>
  <c r="DS92" i="8"/>
  <c r="EE92" i="8" s="1"/>
  <c r="HY92" i="8"/>
  <c r="AT6" i="8"/>
  <c r="FK6" i="8"/>
  <c r="ED114" i="8"/>
  <c r="IJ114" i="8"/>
  <c r="DS66" i="8"/>
  <c r="EE66" i="8" s="1"/>
  <c r="HY66" i="8"/>
  <c r="AU30" i="8"/>
  <c r="FL30" i="8"/>
  <c r="DH130" i="8"/>
  <c r="HN130" i="8"/>
  <c r="ED99" i="8"/>
  <c r="IJ99" i="8"/>
  <c r="JP99" i="8" s="1"/>
  <c r="DS131" i="8"/>
  <c r="HY131" i="8"/>
  <c r="DH86" i="8"/>
  <c r="HN86" i="8"/>
  <c r="ED82" i="8"/>
  <c r="IJ82" i="8"/>
  <c r="JP82" i="8" s="1"/>
  <c r="L81" i="10" s="1"/>
  <c r="L80" i="11" s="1"/>
  <c r="AU35" i="8"/>
  <c r="FL35" i="8"/>
  <c r="ED81" i="8"/>
  <c r="IJ81" i="8"/>
  <c r="JP81" i="8" s="1"/>
  <c r="L80" i="10" s="1"/>
  <c r="L79" i="11" s="1"/>
  <c r="GS139" i="8"/>
  <c r="CB139" i="8"/>
  <c r="CM139" i="8"/>
  <c r="BF61" i="8"/>
  <c r="FW61" i="8"/>
  <c r="DT153" i="8"/>
  <c r="HZ153" i="8"/>
  <c r="DH115" i="8"/>
  <c r="HN115" i="8"/>
  <c r="BE50" i="8"/>
  <c r="FV50" i="8"/>
  <c r="ED105" i="8"/>
  <c r="IJ105" i="8"/>
  <c r="ED115" i="8"/>
  <c r="IJ115" i="8"/>
  <c r="DS108" i="8"/>
  <c r="HY108" i="8"/>
  <c r="AU31" i="8"/>
  <c r="FL31" i="8"/>
  <c r="AU15" i="8"/>
  <c r="FL15" i="8"/>
  <c r="DS107" i="8"/>
  <c r="HY107" i="8"/>
  <c r="GS146" i="8"/>
  <c r="CB146" i="8"/>
  <c r="CM146" i="8"/>
  <c r="DH118" i="8"/>
  <c r="HN118" i="8"/>
  <c r="DH102" i="8"/>
  <c r="HN102" i="8"/>
  <c r="GS145" i="8"/>
  <c r="CB145" i="8"/>
  <c r="CM145" i="8"/>
  <c r="DH72" i="8"/>
  <c r="HN72" i="8"/>
  <c r="AU23" i="8"/>
  <c r="FL23" i="8"/>
  <c r="AU22" i="8"/>
  <c r="FL22" i="8"/>
  <c r="BE52" i="8"/>
  <c r="FV52" i="8"/>
  <c r="DH84" i="8"/>
  <c r="HN84" i="8"/>
  <c r="DH105" i="8"/>
  <c r="HN105" i="8"/>
  <c r="DH70" i="8"/>
  <c r="HN70" i="8"/>
  <c r="AU28" i="8"/>
  <c r="FL28" i="8"/>
  <c r="AU44" i="8"/>
  <c r="FL44" i="8"/>
  <c r="DH128" i="8"/>
  <c r="HN128" i="8"/>
  <c r="DH68" i="8"/>
  <c r="HN68" i="8"/>
  <c r="ED133" i="8"/>
  <c r="IJ133" i="8"/>
  <c r="ED92" i="8"/>
  <c r="IJ92" i="8"/>
  <c r="JP92" i="8" s="1"/>
  <c r="L91" i="10" s="1"/>
  <c r="L90" i="11" s="1"/>
  <c r="AU45" i="8"/>
  <c r="FL45" i="8"/>
  <c r="AU49" i="8"/>
  <c r="FL49" i="8"/>
  <c r="DH73" i="8"/>
  <c r="HN73" i="8"/>
  <c r="DS112" i="8"/>
  <c r="IK112" i="8" s="1"/>
  <c r="HY112" i="8"/>
  <c r="DI151" i="8"/>
  <c r="HO151" i="8"/>
  <c r="CL113" i="8"/>
  <c r="GR113" i="8"/>
  <c r="JL113" i="8" s="1"/>
  <c r="H109" i="10" s="1"/>
  <c r="H108" i="11" s="1"/>
  <c r="CW93" i="8"/>
  <c r="HC93" i="8"/>
  <c r="CL88" i="8"/>
  <c r="GR88" i="8"/>
  <c r="JL88" i="8" s="1"/>
  <c r="H87" i="10" s="1"/>
  <c r="H86" i="11" s="1"/>
  <c r="CW131" i="8"/>
  <c r="HC131" i="8"/>
  <c r="ED129" i="8"/>
  <c r="IJ129" i="8"/>
  <c r="DS81" i="8"/>
  <c r="EE81" i="8" s="1"/>
  <c r="HY81" i="8"/>
  <c r="DS127" i="8"/>
  <c r="HY127" i="8"/>
  <c r="GS147" i="8"/>
  <c r="CB147" i="8"/>
  <c r="CM147" i="8"/>
  <c r="ED104" i="8"/>
  <c r="IJ104" i="8"/>
  <c r="JP104" i="8" s="1"/>
  <c r="L100" i="10" s="1"/>
  <c r="L99" i="11" s="1"/>
  <c r="DS98" i="8"/>
  <c r="EE98" i="8" s="1"/>
  <c r="HY98" i="8"/>
  <c r="CL72" i="8"/>
  <c r="GR72" i="8"/>
  <c r="JL72" i="8" s="1"/>
  <c r="H71" i="10" s="1"/>
  <c r="H70" i="11" s="1"/>
  <c r="DS120" i="8"/>
  <c r="HY120" i="8"/>
  <c r="CL103" i="8"/>
  <c r="GR103" i="8"/>
  <c r="JL103" i="8" s="1"/>
  <c r="H99" i="10" s="1"/>
  <c r="H98" i="11" s="1"/>
  <c r="CL104" i="8"/>
  <c r="GR104" i="8"/>
  <c r="JL104" i="8" s="1"/>
  <c r="H100" i="10" s="1"/>
  <c r="H99" i="11" s="1"/>
  <c r="CL67" i="8"/>
  <c r="GR67" i="8"/>
  <c r="JL67" i="8" s="1"/>
  <c r="H66" i="10" s="1"/>
  <c r="H65" i="11" s="1"/>
  <c r="DS94" i="8"/>
  <c r="EE94" i="8" s="1"/>
  <c r="HY94" i="8"/>
  <c r="DS119" i="8"/>
  <c r="HY119" i="8"/>
  <c r="DS102" i="8"/>
  <c r="IK102" i="8" s="1"/>
  <c r="HY102" i="8"/>
  <c r="CL70" i="8"/>
  <c r="GR70" i="8"/>
  <c r="JL70" i="8" s="1"/>
  <c r="H69" i="10" s="1"/>
  <c r="H68" i="11" s="1"/>
  <c r="DS125" i="8"/>
  <c r="HY125" i="8"/>
  <c r="CW88" i="8"/>
  <c r="HC88" i="8"/>
  <c r="DS135" i="8"/>
  <c r="HY135" i="8"/>
  <c r="DS77" i="8"/>
  <c r="EE77" i="8" s="1"/>
  <c r="HY77" i="8"/>
  <c r="CW134" i="8"/>
  <c r="HC134" i="8"/>
  <c r="DT75" i="8"/>
  <c r="HZ75" i="8"/>
  <c r="ED97" i="8"/>
  <c r="IJ97" i="8"/>
  <c r="JP97" i="8" s="1"/>
  <c r="AT10" i="8"/>
  <c r="FK10" i="8"/>
  <c r="CM63" i="8"/>
  <c r="GS63" i="8"/>
  <c r="AU18" i="8"/>
  <c r="FL18" i="8"/>
  <c r="AU42" i="8"/>
  <c r="FL42" i="8"/>
  <c r="EE153" i="8"/>
  <c r="IK153" i="8"/>
  <c r="DS123" i="8"/>
  <c r="HY123" i="8"/>
  <c r="DH87" i="8"/>
  <c r="HN87" i="8"/>
  <c r="DH119" i="8"/>
  <c r="HN119" i="8"/>
  <c r="DH123" i="8"/>
  <c r="HN123" i="8"/>
  <c r="BF55" i="8"/>
  <c r="FW55" i="8"/>
  <c r="DH129" i="8"/>
  <c r="HN129" i="8"/>
  <c r="AU29" i="8"/>
  <c r="FL29" i="8"/>
  <c r="AU17" i="8"/>
  <c r="FL17" i="8"/>
  <c r="BF53" i="8"/>
  <c r="FW53" i="8"/>
  <c r="ED120" i="8"/>
  <c r="IJ120" i="8"/>
  <c r="ED91" i="8"/>
  <c r="IJ91" i="8"/>
  <c r="JP91" i="8" s="1"/>
  <c r="L90" i="10" s="1"/>
  <c r="L89" i="11" s="1"/>
  <c r="ED85" i="8"/>
  <c r="IJ85" i="8"/>
  <c r="JP85" i="8" s="1"/>
  <c r="L84" i="10" s="1"/>
  <c r="L83" i="11" s="1"/>
  <c r="DH91" i="8"/>
  <c r="HN91" i="8"/>
  <c r="DH67" i="8"/>
  <c r="HN67" i="8"/>
  <c r="DH69" i="8"/>
  <c r="HN69" i="8"/>
  <c r="DH85" i="8"/>
  <c r="HN85" i="8"/>
  <c r="AU16" i="8"/>
  <c r="FL16" i="8"/>
  <c r="ED94" i="8"/>
  <c r="IJ94" i="8"/>
  <c r="JP94" i="8" s="1"/>
  <c r="L93" i="10" s="1"/>
  <c r="L92" i="11" s="1"/>
  <c r="ED111" i="8"/>
  <c r="IJ111" i="8"/>
  <c r="ED130" i="8"/>
  <c r="IJ130" i="8"/>
  <c r="ED121" i="8"/>
  <c r="IJ121" i="8"/>
  <c r="DS110" i="8"/>
  <c r="HY110" i="8"/>
  <c r="ED107" i="8"/>
  <c r="IJ107" i="8"/>
  <c r="DH112" i="8"/>
  <c r="HN112" i="8"/>
  <c r="DS109" i="8"/>
  <c r="HY109" i="8"/>
  <c r="DH134" i="8"/>
  <c r="HN134" i="8"/>
  <c r="GS143" i="8"/>
  <c r="CM143" i="8"/>
  <c r="CB143" i="8"/>
  <c r="DS88" i="8"/>
  <c r="EE88" i="8" s="1"/>
  <c r="HY88" i="8"/>
  <c r="AU36" i="8"/>
  <c r="FL36" i="8"/>
  <c r="ED90" i="8"/>
  <c r="IJ90" i="8"/>
  <c r="JP90" i="8" s="1"/>
  <c r="L89" i="10" s="1"/>
  <c r="L88" i="11" s="1"/>
  <c r="AU19" i="8"/>
  <c r="FL19" i="8"/>
  <c r="DH114" i="8"/>
  <c r="HN114" i="8"/>
  <c r="DH126" i="8"/>
  <c r="HN126" i="8"/>
  <c r="DT152" i="8"/>
  <c r="HZ152" i="8"/>
  <c r="AU39" i="8"/>
  <c r="FL39" i="8"/>
  <c r="ED102" i="8"/>
  <c r="IJ102" i="8"/>
  <c r="JP102" i="8" s="1"/>
  <c r="L98" i="10" s="1"/>
  <c r="L97" i="11" s="1"/>
  <c r="DH125" i="8"/>
  <c r="HN125" i="8"/>
  <c r="DH77" i="8"/>
  <c r="HN77" i="8"/>
  <c r="DS95" i="8"/>
  <c r="EE95" i="8" s="1"/>
  <c r="HY95" i="8"/>
  <c r="GS140" i="8"/>
  <c r="CB140" i="8"/>
  <c r="CM140" i="8"/>
  <c r="AT7" i="8"/>
  <c r="FK7" i="8"/>
  <c r="ED110" i="8"/>
  <c r="IJ110" i="8"/>
  <c r="BF56" i="8"/>
  <c r="FW56" i="8"/>
  <c r="DH101" i="8"/>
  <c r="HN101" i="8"/>
  <c r="CL130" i="8"/>
  <c r="GR130" i="8"/>
  <c r="JL130" i="8" s="1"/>
  <c r="H126" i="10" s="1"/>
  <c r="H125" i="11" s="1"/>
  <c r="DS104" i="8"/>
  <c r="IK104" i="8" s="1"/>
  <c r="HY104" i="8"/>
  <c r="CW112" i="8"/>
  <c r="HC112" i="8"/>
  <c r="DS101" i="8"/>
  <c r="IK101" i="8" s="1"/>
  <c r="HY101" i="8"/>
  <c r="DS91" i="8"/>
  <c r="HY91" i="8"/>
  <c r="DS118" i="8"/>
  <c r="HY118" i="8"/>
  <c r="CW94" i="8"/>
  <c r="HC94" i="8"/>
  <c r="DS74" i="8"/>
  <c r="EE74" i="8" s="1"/>
  <c r="HY74" i="8"/>
  <c r="CW82" i="8"/>
  <c r="HC82" i="8"/>
  <c r="BF58" i="8"/>
  <c r="FW58" i="8"/>
  <c r="EE154" i="8"/>
  <c r="IW154" i="8" s="1"/>
  <c r="JQ154" i="8" s="1"/>
  <c r="M150" i="10" s="1"/>
  <c r="M149" i="11" s="1"/>
  <c r="IK154" i="8"/>
  <c r="ED84" i="8"/>
  <c r="IJ84" i="8"/>
  <c r="JP84" i="8" s="1"/>
  <c r="L83" i="10" s="1"/>
  <c r="L82" i="11" s="1"/>
  <c r="GS141" i="8"/>
  <c r="CB141" i="8"/>
  <c r="CM141" i="8"/>
  <c r="DS84" i="8"/>
  <c r="EE84" i="8" s="1"/>
  <c r="HY84" i="8"/>
  <c r="DS128" i="8"/>
  <c r="HY128" i="8"/>
  <c r="DS72" i="8"/>
  <c r="HY72" i="8"/>
  <c r="CW133" i="8"/>
  <c r="HC133" i="8"/>
  <c r="DT122" i="8"/>
  <c r="IL122" i="8" s="1"/>
  <c r="HZ122" i="8"/>
  <c r="CL102" i="8"/>
  <c r="GR102" i="8"/>
  <c r="JL102" i="8" s="1"/>
  <c r="H98" i="10" s="1"/>
  <c r="H97" i="11" s="1"/>
  <c r="CL78" i="8"/>
  <c r="GR78" i="8"/>
  <c r="JL78" i="8" s="1"/>
  <c r="H77" i="10" s="1"/>
  <c r="H76" i="11" s="1"/>
  <c r="DS67" i="8"/>
  <c r="EE67" i="8" s="1"/>
  <c r="HY67" i="8"/>
  <c r="CL135" i="8"/>
  <c r="GR135" i="8"/>
  <c r="JL135" i="8" s="1"/>
  <c r="H131" i="10" s="1"/>
  <c r="H130" i="11" s="1"/>
  <c r="CL81" i="8"/>
  <c r="GR81" i="8"/>
  <c r="JL81" i="8" s="1"/>
  <c r="H80" i="10" s="1"/>
  <c r="H79" i="11" s="1"/>
  <c r="CW83" i="8"/>
  <c r="HC83" i="8"/>
  <c r="DS99" i="8"/>
  <c r="EE99" i="8" s="1"/>
  <c r="HY99" i="8"/>
  <c r="ED100" i="8"/>
  <c r="IJ100" i="8"/>
  <c r="ED112" i="8"/>
  <c r="IJ112" i="8"/>
  <c r="JP112" i="8" s="1"/>
  <c r="L108" i="10" s="1"/>
  <c r="L107" i="11" s="1"/>
  <c r="GH65" i="8"/>
  <c r="CB65" i="8"/>
  <c r="BQ65" i="8"/>
  <c r="ED125" i="8"/>
  <c r="IJ125" i="8"/>
  <c r="BF60" i="8"/>
  <c r="FW60" i="8"/>
  <c r="DS117" i="8"/>
  <c r="HY117" i="8"/>
  <c r="ED134" i="8"/>
  <c r="IJ134" i="8"/>
  <c r="AT9" i="8"/>
  <c r="FK9" i="8"/>
  <c r="DH111" i="8"/>
  <c r="HN111" i="8"/>
  <c r="ED96" i="8"/>
  <c r="IJ96" i="8"/>
  <c r="JP96" i="8" s="1"/>
  <c r="L95" i="10" s="1"/>
  <c r="L94" i="11" s="1"/>
  <c r="ED119" i="8"/>
  <c r="IJ119" i="8"/>
  <c r="AU25" i="8"/>
  <c r="FL25" i="8"/>
  <c r="AU40" i="8"/>
  <c r="FL40" i="8"/>
  <c r="AU37" i="8"/>
  <c r="FL37" i="8"/>
  <c r="CW75" i="8"/>
  <c r="HC75" i="8"/>
  <c r="DS130" i="8"/>
  <c r="HY130" i="8"/>
  <c r="CW124" i="8"/>
  <c r="HC124" i="8"/>
  <c r="DS82" i="8"/>
  <c r="EE82" i="8" s="1"/>
  <c r="HY82" i="8"/>
  <c r="CL134" i="8"/>
  <c r="GR134" i="8"/>
  <c r="JL134" i="8" s="1"/>
  <c r="H130" i="10" s="1"/>
  <c r="H129" i="11" s="1"/>
  <c r="GH63" i="8"/>
  <c r="CB63" i="8"/>
  <c r="BQ63" i="8"/>
  <c r="GS149" i="8"/>
  <c r="CB149" i="8"/>
  <c r="CM149" i="8"/>
  <c r="CL101" i="8"/>
  <c r="GR101" i="8"/>
  <c r="JL101" i="8" s="1"/>
  <c r="H97" i="10" s="1"/>
  <c r="H96" i="11" s="1"/>
  <c r="CW77" i="8"/>
  <c r="HC77" i="8"/>
  <c r="DH71" i="8"/>
  <c r="CL108" i="8"/>
  <c r="GR108" i="8"/>
  <c r="JL108" i="8" s="1"/>
  <c r="H104" i="10" s="1"/>
  <c r="H103" i="11" s="1"/>
  <c r="DS76" i="8"/>
  <c r="EE76" i="8" s="1"/>
  <c r="HY76" i="8"/>
  <c r="CX152" i="8"/>
  <c r="HD152" i="8"/>
  <c r="JM152" i="8" s="1"/>
  <c r="I148" i="10" s="1"/>
  <c r="I147" i="11" s="1"/>
  <c r="CW101" i="8"/>
  <c r="HC101" i="8"/>
  <c r="CL74" i="8"/>
  <c r="GR74" i="8"/>
  <c r="JL74" i="8" s="1"/>
  <c r="H73" i="10" s="1"/>
  <c r="H72" i="11" s="1"/>
  <c r="CW78" i="8"/>
  <c r="HC78" i="8"/>
  <c r="CW110" i="8"/>
  <c r="HC110" i="8"/>
  <c r="CW81" i="8"/>
  <c r="HC81" i="8"/>
  <c r="DS86" i="8"/>
  <c r="EE86" i="8" s="1"/>
  <c r="HY86" i="8"/>
  <c r="CW76" i="8"/>
  <c r="HC76" i="8"/>
  <c r="CW128" i="8"/>
  <c r="HC128" i="8"/>
  <c r="GS150" i="8"/>
  <c r="CM150" i="8"/>
  <c r="CB150" i="8"/>
  <c r="DS122" i="8"/>
  <c r="HY122" i="8"/>
  <c r="DH99" i="8"/>
  <c r="HN99" i="8"/>
  <c r="DH78" i="8"/>
  <c r="HN78" i="8"/>
  <c r="DH94" i="8"/>
  <c r="HN94" i="8"/>
  <c r="ED118" i="8"/>
  <c r="IJ118" i="8"/>
  <c r="AU26" i="8"/>
  <c r="FL26" i="8"/>
  <c r="DS105" i="8"/>
  <c r="HY105" i="8"/>
  <c r="DS93" i="8"/>
  <c r="EE93" i="8" s="1"/>
  <c r="HY93" i="8"/>
  <c r="BF62" i="8"/>
  <c r="FW62" i="8"/>
  <c r="AU21" i="8"/>
  <c r="FL21" i="8"/>
  <c r="CM65" i="8"/>
  <c r="GS65" i="8"/>
  <c r="DH98" i="8"/>
  <c r="HN98" i="8"/>
  <c r="DH133" i="8"/>
  <c r="HN133" i="8"/>
  <c r="DH74" i="8"/>
  <c r="HN74" i="8"/>
  <c r="ED80" i="8"/>
  <c r="IJ80" i="8"/>
  <c r="JP80" i="8" s="1"/>
  <c r="L79" i="10" s="1"/>
  <c r="L78" i="11" s="1"/>
  <c r="ED113" i="8"/>
  <c r="IJ113" i="8"/>
  <c r="JP113" i="8" s="1"/>
  <c r="L109" i="10" s="1"/>
  <c r="L108" i="11" s="1"/>
  <c r="ED83" i="8"/>
  <c r="IJ83" i="8"/>
  <c r="JP83" i="8" s="1"/>
  <c r="L82" i="10" s="1"/>
  <c r="L81" i="11" s="1"/>
  <c r="DS124" i="8"/>
  <c r="HY124" i="8"/>
  <c r="DH116" i="8"/>
  <c r="HN116" i="8"/>
  <c r="GS138" i="8"/>
  <c r="CM138" i="8"/>
  <c r="CB138" i="8"/>
  <c r="ED103" i="8"/>
  <c r="IJ103" i="8"/>
  <c r="AU48" i="8"/>
  <c r="FL48" i="8"/>
  <c r="DS116" i="8"/>
  <c r="HY116" i="8"/>
  <c r="DS97" i="8"/>
  <c r="EE97" i="8" s="1"/>
  <c r="HY97" i="8"/>
  <c r="ED117" i="8"/>
  <c r="IJ117" i="8"/>
  <c r="AU14" i="8"/>
  <c r="FL14" i="8"/>
  <c r="DS90" i="8"/>
  <c r="EE90" i="8" s="1"/>
  <c r="HY90" i="8"/>
  <c r="DH109" i="8"/>
  <c r="HN109" i="8"/>
  <c r="AU34" i="8"/>
  <c r="FL34" i="8"/>
  <c r="AU32" i="8"/>
  <c r="FL32" i="8"/>
  <c r="ED79" i="8"/>
  <c r="IJ79" i="8"/>
  <c r="JP79" i="8" s="1"/>
  <c r="L78" i="10" s="1"/>
  <c r="L77" i="11" s="1"/>
  <c r="DH120" i="8"/>
  <c r="HN120" i="8"/>
  <c r="DH113" i="8"/>
  <c r="HN113" i="8"/>
  <c r="ED108" i="8"/>
  <c r="IJ108" i="8"/>
  <c r="DH127" i="8"/>
  <c r="HN127" i="8"/>
  <c r="AU47" i="8"/>
  <c r="FL47" i="8"/>
  <c r="AU38" i="8"/>
  <c r="FL38" i="8"/>
  <c r="ED128" i="8"/>
  <c r="IJ128" i="8"/>
  <c r="DH96" i="8"/>
  <c r="HN96" i="8"/>
  <c r="CL69" i="8"/>
  <c r="GR69" i="8"/>
  <c r="JL69" i="8" s="1"/>
  <c r="H68" i="10" s="1"/>
  <c r="H67" i="11" s="1"/>
  <c r="DI154" i="8"/>
  <c r="HO154" i="8"/>
  <c r="DS73" i="8"/>
  <c r="EE73" i="8" s="1"/>
  <c r="HY73" i="8"/>
  <c r="CW121" i="8"/>
  <c r="HC121" i="8"/>
  <c r="CW100" i="8"/>
  <c r="HC100" i="8"/>
  <c r="DS83" i="8"/>
  <c r="EE83" i="8" s="1"/>
  <c r="HY83" i="8"/>
  <c r="CW90" i="8"/>
  <c r="HC90" i="8"/>
  <c r="CW126" i="8"/>
  <c r="HC126" i="8"/>
  <c r="AU43" i="8"/>
  <c r="FL43" i="8"/>
  <c r="CL75" i="8"/>
  <c r="GR75" i="8"/>
  <c r="JL75" i="8" s="1"/>
  <c r="H74" i="10" s="1"/>
  <c r="H73" i="11" s="1"/>
  <c r="CW97" i="8"/>
  <c r="HC97" i="8"/>
  <c r="CW108" i="8"/>
  <c r="HC108" i="8"/>
  <c r="CL106" i="8"/>
  <c r="GR106" i="8"/>
  <c r="JL106" i="8" s="1"/>
  <c r="H102" i="10" s="1"/>
  <c r="H101" i="11" s="1"/>
  <c r="CL119" i="8"/>
  <c r="GR119" i="8"/>
  <c r="JL119" i="8" s="1"/>
  <c r="H115" i="10" s="1"/>
  <c r="H114" i="11" s="1"/>
  <c r="CX154" i="8"/>
  <c r="HD154" i="8"/>
  <c r="JM154" i="8" s="1"/>
  <c r="I150" i="10" s="1"/>
  <c r="I149" i="11" s="1"/>
  <c r="DS126" i="8"/>
  <c r="HY126" i="8"/>
  <c r="CW74" i="8"/>
  <c r="HC74" i="8"/>
  <c r="CL100" i="8"/>
  <c r="GR100" i="8"/>
  <c r="JL100" i="8" s="1"/>
  <c r="H96" i="10" s="1"/>
  <c r="H95" i="11" s="1"/>
  <c r="CW99" i="8"/>
  <c r="HC99" i="8"/>
  <c r="CW132" i="8"/>
  <c r="HC132" i="8"/>
  <c r="DT154" i="8"/>
  <c r="HZ154" i="8"/>
  <c r="DS113" i="8"/>
  <c r="IK113" i="8" s="1"/>
  <c r="HY113" i="8"/>
  <c r="DS129" i="8"/>
  <c r="HY129" i="8"/>
  <c r="CW117" i="8"/>
  <c r="HC117" i="8"/>
  <c r="CL112" i="8"/>
  <c r="GR112" i="8"/>
  <c r="JL112" i="8" s="1"/>
  <c r="H108" i="10" s="1"/>
  <c r="H107" i="11" s="1"/>
  <c r="CL126" i="8"/>
  <c r="GR126" i="8"/>
  <c r="JL126" i="8" s="1"/>
  <c r="H122" i="10" s="1"/>
  <c r="H121" i="11" s="1"/>
  <c r="DH80" i="8"/>
  <c r="BF54" i="8"/>
  <c r="FW54" i="8"/>
  <c r="AU41" i="8"/>
  <c r="FL41" i="8"/>
  <c r="AU33" i="8"/>
  <c r="FL33" i="8"/>
  <c r="BF57" i="8"/>
  <c r="FW57" i="8"/>
  <c r="AT8" i="8"/>
  <c r="FK8" i="8"/>
  <c r="ED127" i="8"/>
  <c r="IJ127" i="8"/>
  <c r="AU13" i="8"/>
  <c r="FL13" i="8"/>
  <c r="ED126" i="8"/>
  <c r="IJ126" i="8"/>
  <c r="GS148" i="8"/>
  <c r="CM148" i="8"/>
  <c r="CB148" i="8"/>
  <c r="GS137" i="8"/>
  <c r="CB137" i="8"/>
  <c r="CM137" i="8"/>
  <c r="ED132" i="8"/>
  <c r="IJ132" i="8"/>
  <c r="DS89" i="8"/>
  <c r="EE89" i="8" s="1"/>
  <c r="HY89" i="8"/>
  <c r="ED98" i="8"/>
  <c r="IJ98" i="8"/>
  <c r="JP98" i="8" s="1"/>
  <c r="EE96" i="8"/>
  <c r="EE79" i="8"/>
  <c r="EE112" i="8"/>
  <c r="EF75" i="8"/>
  <c r="EE72" i="8"/>
  <c r="EE85" i="8"/>
  <c r="EE113" i="8"/>
  <c r="EE70" i="8"/>
  <c r="EE102" i="8"/>
  <c r="EE91" i="8"/>
  <c r="EE69" i="8"/>
  <c r="CD44" i="6"/>
  <c r="CD145" i="6"/>
  <c r="CD150" i="6"/>
  <c r="CD139" i="6"/>
  <c r="CD138" i="6"/>
  <c r="BH48" i="6"/>
  <c r="FN48" i="6" s="1"/>
  <c r="JB48" i="6" s="1"/>
  <c r="F47" i="2" s="1"/>
  <c r="CD143" i="6"/>
  <c r="CD147" i="6"/>
  <c r="CD141" i="6"/>
  <c r="CD140" i="6"/>
  <c r="CD146" i="6"/>
  <c r="BH47" i="6"/>
  <c r="FN47" i="6" s="1"/>
  <c r="CD148" i="6"/>
  <c r="BH49" i="6"/>
  <c r="AW49" i="6"/>
  <c r="FC49" i="6" s="1"/>
  <c r="JA49" i="6" s="1"/>
  <c r="E48" i="2" s="1"/>
  <c r="CD144" i="6"/>
  <c r="CD142" i="6"/>
  <c r="CE49" i="6"/>
  <c r="CD149" i="6"/>
  <c r="CW104" i="8"/>
  <c r="HO104" i="8" s="1"/>
  <c r="CW91" i="8"/>
  <c r="HO91" i="8" s="1"/>
  <c r="CW109" i="8"/>
  <c r="HO109" i="8" s="1"/>
  <c r="CL131" i="8"/>
  <c r="HD131" i="8" s="1"/>
  <c r="CW87" i="8"/>
  <c r="HO87" i="8" s="1"/>
  <c r="CL123" i="8"/>
  <c r="CL83" i="8"/>
  <c r="CW125" i="8"/>
  <c r="HO125" i="8" s="1"/>
  <c r="DH90" i="8"/>
  <c r="CL115" i="8"/>
  <c r="CL66" i="8"/>
  <c r="CL68" i="8"/>
  <c r="DH100" i="8"/>
  <c r="HZ100" i="8" s="1"/>
  <c r="DH81" i="8"/>
  <c r="HZ81" i="8" s="1"/>
  <c r="CX151" i="8"/>
  <c r="CL121" i="8"/>
  <c r="CW129" i="8"/>
  <c r="HO129" i="8" s="1"/>
  <c r="CW102" i="8"/>
  <c r="HO102" i="8" s="1"/>
  <c r="CW115" i="8"/>
  <c r="HO115" i="8" s="1"/>
  <c r="CL110" i="8"/>
  <c r="HD110" i="8" s="1"/>
  <c r="CX153" i="8"/>
  <c r="CW103" i="8"/>
  <c r="HO103" i="8" s="1"/>
  <c r="CL93" i="8"/>
  <c r="HD93" i="8" s="1"/>
  <c r="JM93" i="8" s="1"/>
  <c r="I92" i="10" s="1"/>
  <c r="I91" i="11" s="1"/>
  <c r="DH106" i="8"/>
  <c r="HZ106" i="8" s="1"/>
  <c r="CL99" i="8"/>
  <c r="HD99" i="8" s="1"/>
  <c r="DH110" i="8"/>
  <c r="CW89" i="8"/>
  <c r="HO89" i="8" s="1"/>
  <c r="CL90" i="8"/>
  <c r="HD90" i="8" s="1"/>
  <c r="CW127" i="8"/>
  <c r="HO127" i="8" s="1"/>
  <c r="CW92" i="8"/>
  <c r="HO92" i="8" s="1"/>
  <c r="CW119" i="8"/>
  <c r="HO119" i="8" s="1"/>
  <c r="CL133" i="8"/>
  <c r="CW70" i="8"/>
  <c r="HO70" i="8" s="1"/>
  <c r="CL122" i="8"/>
  <c r="CL118" i="8"/>
  <c r="CL98" i="8"/>
  <c r="CW118" i="8"/>
  <c r="HO118" i="8" s="1"/>
  <c r="CL129" i="8"/>
  <c r="DH108" i="8"/>
  <c r="HZ108" i="8" s="1"/>
  <c r="CW98" i="8"/>
  <c r="HO98" i="8" s="1"/>
  <c r="CL96" i="8"/>
  <c r="HD96" i="8" s="1"/>
  <c r="JM96" i="8" s="1"/>
  <c r="I95" i="10" s="1"/>
  <c r="I94" i="11" s="1"/>
  <c r="CW123" i="8"/>
  <c r="HO123" i="8" s="1"/>
  <c r="CW66" i="8"/>
  <c r="HO66" i="8" s="1"/>
  <c r="CW68" i="8"/>
  <c r="HO68" i="8" s="1"/>
  <c r="DH88" i="8"/>
  <c r="HZ88" i="8" s="1"/>
  <c r="CL97" i="8"/>
  <c r="CW107" i="8"/>
  <c r="HO107" i="8" s="1"/>
  <c r="CW79" i="8"/>
  <c r="HO79" i="8" s="1"/>
  <c r="CL71" i="8"/>
  <c r="DI152" i="8"/>
  <c r="DH95" i="8"/>
  <c r="HZ95" i="8" s="1"/>
  <c r="CW67" i="8"/>
  <c r="HO67" i="8" s="1"/>
  <c r="CL94" i="8"/>
  <c r="HD94" i="8" s="1"/>
  <c r="CL132" i="8"/>
  <c r="HD132" i="8" s="1"/>
  <c r="CL114" i="8"/>
  <c r="CW122" i="8"/>
  <c r="HO122" i="8" s="1"/>
  <c r="CL76" i="8"/>
  <c r="HD76" i="8" s="1"/>
  <c r="JM76" i="8" s="1"/>
  <c r="I75" i="10" s="1"/>
  <c r="I74" i="11" s="1"/>
  <c r="CL80" i="8"/>
  <c r="CW72" i="8"/>
  <c r="HO72" i="8" s="1"/>
  <c r="CW86" i="8"/>
  <c r="HO86" i="8" s="1"/>
  <c r="CL111" i="8"/>
  <c r="DH131" i="8"/>
  <c r="DI153" i="8"/>
  <c r="DH117" i="8"/>
  <c r="CL77" i="8"/>
  <c r="HD77" i="8" s="1"/>
  <c r="JM77" i="8" s="1"/>
  <c r="I76" i="10" s="1"/>
  <c r="I75" i="11" s="1"/>
  <c r="CW120" i="8"/>
  <c r="HO120" i="8" s="1"/>
  <c r="CL105" i="8"/>
  <c r="CL107" i="8"/>
  <c r="CL89" i="8"/>
  <c r="CW135" i="8"/>
  <c r="HO135" i="8" s="1"/>
  <c r="CL127" i="8"/>
  <c r="CW105" i="8"/>
  <c r="HO105" i="8" s="1"/>
  <c r="DH121" i="8"/>
  <c r="CW71" i="8"/>
  <c r="HO71" i="8" s="1"/>
  <c r="DH132" i="8"/>
  <c r="DH97" i="8"/>
  <c r="CL91" i="8"/>
  <c r="CL109" i="8"/>
  <c r="CW114" i="8"/>
  <c r="HO114" i="8" s="1"/>
  <c r="CL87" i="8"/>
  <c r="DH124" i="8"/>
  <c r="HZ124" i="8" s="1"/>
  <c r="CL117" i="8"/>
  <c r="CL125" i="8"/>
  <c r="CL128" i="8"/>
  <c r="DI116" i="8" l="1"/>
  <c r="IA116" i="8" s="1"/>
  <c r="JM99" i="8"/>
  <c r="JB47" i="6"/>
  <c r="F46" i="2" s="1"/>
  <c r="CP146" i="6"/>
  <c r="GJ146" i="6"/>
  <c r="GK49" i="6"/>
  <c r="CQ49" i="6"/>
  <c r="GJ140" i="6"/>
  <c r="JD140" i="6" s="1"/>
  <c r="H136" i="2" s="1"/>
  <c r="CP140" i="6"/>
  <c r="GJ145" i="6"/>
  <c r="CP145" i="6"/>
  <c r="GJ142" i="6"/>
  <c r="CP142" i="6"/>
  <c r="CP141" i="6"/>
  <c r="GJ141" i="6"/>
  <c r="JD141" i="6" s="1"/>
  <c r="H137" i="2" s="1"/>
  <c r="GJ44" i="6"/>
  <c r="JD44" i="6" s="1"/>
  <c r="H43" i="2" s="1"/>
  <c r="CP44" i="6"/>
  <c r="DL149" i="6"/>
  <c r="HF149" i="6"/>
  <c r="EH128" i="6"/>
  <c r="IB128" i="6"/>
  <c r="GU149" i="6"/>
  <c r="DA149" i="6"/>
  <c r="DL135" i="6"/>
  <c r="HF135" i="6"/>
  <c r="DW130" i="6"/>
  <c r="HQ130" i="6"/>
  <c r="JG130" i="6" s="1"/>
  <c r="K126" i="2" s="1"/>
  <c r="DL62" i="6"/>
  <c r="DX62" i="6" s="1"/>
  <c r="EJ62" i="6" s="1"/>
  <c r="HF62" i="6"/>
  <c r="DA139" i="6"/>
  <c r="GU139" i="6"/>
  <c r="DL145" i="6"/>
  <c r="HF145" i="6"/>
  <c r="CE47" i="6"/>
  <c r="FY47" i="6"/>
  <c r="DL141" i="6"/>
  <c r="HF141" i="6"/>
  <c r="GU46" i="6"/>
  <c r="DA46" i="6"/>
  <c r="DM46" i="6" s="1"/>
  <c r="DY46" i="6" s="1"/>
  <c r="EK46" i="6" s="1"/>
  <c r="DW132" i="6"/>
  <c r="HQ132" i="6"/>
  <c r="GJ43" i="6"/>
  <c r="JD43" i="6" s="1"/>
  <c r="H42" i="2" s="1"/>
  <c r="CP43" i="6"/>
  <c r="EH147" i="6"/>
  <c r="IB147" i="6"/>
  <c r="DW145" i="6"/>
  <c r="HQ145" i="6"/>
  <c r="GU147" i="6"/>
  <c r="DA147" i="6"/>
  <c r="DA148" i="6"/>
  <c r="GU148" i="6"/>
  <c r="EH145" i="6"/>
  <c r="IB145" i="6"/>
  <c r="GU62" i="6"/>
  <c r="JE62" i="6" s="1"/>
  <c r="I61" i="2" s="1"/>
  <c r="DA62" i="6"/>
  <c r="GJ48" i="6"/>
  <c r="CP48" i="6"/>
  <c r="GU44" i="6"/>
  <c r="DA44" i="6"/>
  <c r="DM44" i="6" s="1"/>
  <c r="DY44" i="6" s="1"/>
  <c r="EK44" i="6" s="1"/>
  <c r="DL138" i="6"/>
  <c r="HF138" i="6"/>
  <c r="GJ47" i="6"/>
  <c r="CP47" i="6"/>
  <c r="EH140" i="6"/>
  <c r="IB140" i="6"/>
  <c r="EH143" i="6"/>
  <c r="IB143" i="6"/>
  <c r="EH144" i="6"/>
  <c r="IB144" i="6"/>
  <c r="DL148" i="6"/>
  <c r="HF148" i="6"/>
  <c r="JF135" i="6"/>
  <c r="J131" i="2" s="1"/>
  <c r="CP143" i="6"/>
  <c r="GJ143" i="6"/>
  <c r="EH142" i="6"/>
  <c r="IB142" i="6"/>
  <c r="DW134" i="6"/>
  <c r="HQ134" i="6"/>
  <c r="DA142" i="6"/>
  <c r="GU142" i="6"/>
  <c r="DW142" i="6"/>
  <c r="HQ142" i="6"/>
  <c r="GU143" i="6"/>
  <c r="DA143" i="6"/>
  <c r="DA150" i="6"/>
  <c r="GU150" i="6"/>
  <c r="GU145" i="6"/>
  <c r="DA145" i="6"/>
  <c r="DW141" i="6"/>
  <c r="HQ141" i="6"/>
  <c r="GJ49" i="6"/>
  <c r="CP49" i="6"/>
  <c r="DL137" i="6"/>
  <c r="HF137" i="6"/>
  <c r="DL134" i="6"/>
  <c r="HF134" i="6"/>
  <c r="JF134" i="6" s="1"/>
  <c r="J130" i="2" s="1"/>
  <c r="DW139" i="6"/>
  <c r="HQ139" i="6"/>
  <c r="DL133" i="6"/>
  <c r="HF133" i="6"/>
  <c r="JF133" i="6" s="1"/>
  <c r="J129" i="2" s="1"/>
  <c r="EH146" i="6"/>
  <c r="IB146" i="6"/>
  <c r="EH134" i="6"/>
  <c r="IB134" i="6"/>
  <c r="DW135" i="6"/>
  <c r="HQ135" i="6"/>
  <c r="EH130" i="6"/>
  <c r="IB130" i="6"/>
  <c r="DL150" i="6"/>
  <c r="HF150" i="6"/>
  <c r="DW136" i="6"/>
  <c r="HQ136" i="6"/>
  <c r="EH139" i="6"/>
  <c r="IB139" i="6"/>
  <c r="EH135" i="6"/>
  <c r="IB135" i="6"/>
  <c r="EH137" i="6"/>
  <c r="IB137" i="6"/>
  <c r="BT49" i="6"/>
  <c r="FN49" i="6"/>
  <c r="CP148" i="6"/>
  <c r="GJ148" i="6"/>
  <c r="GJ138" i="6"/>
  <c r="JD138" i="6" s="1"/>
  <c r="H134" i="2" s="1"/>
  <c r="CP138" i="6"/>
  <c r="DA48" i="6"/>
  <c r="DM48" i="6" s="1"/>
  <c r="DY48" i="6" s="1"/>
  <c r="EK48" i="6" s="1"/>
  <c r="GU48" i="6"/>
  <c r="JH128" i="6"/>
  <c r="L124" i="2" s="1"/>
  <c r="GU47" i="6"/>
  <c r="DA47" i="6"/>
  <c r="DM47" i="6" s="1"/>
  <c r="DY47" i="6" s="1"/>
  <c r="EK47" i="6" s="1"/>
  <c r="EH129" i="6"/>
  <c r="IB129" i="6"/>
  <c r="DW148" i="6"/>
  <c r="HQ148" i="6"/>
  <c r="DA144" i="6"/>
  <c r="GU144" i="6"/>
  <c r="DW150" i="6"/>
  <c r="HQ150" i="6"/>
  <c r="EH136" i="6"/>
  <c r="IB136" i="6"/>
  <c r="GU137" i="6"/>
  <c r="JE137" i="6" s="1"/>
  <c r="I133" i="2" s="1"/>
  <c r="DA137" i="6"/>
  <c r="DW137" i="6"/>
  <c r="HQ137" i="6"/>
  <c r="DL143" i="6"/>
  <c r="HF143" i="6"/>
  <c r="EH141" i="6"/>
  <c r="IB141" i="6"/>
  <c r="GJ139" i="6"/>
  <c r="JD139" i="6" s="1"/>
  <c r="H135" i="2" s="1"/>
  <c r="CP139" i="6"/>
  <c r="DW144" i="6"/>
  <c r="HQ144" i="6"/>
  <c r="GJ46" i="6"/>
  <c r="JD46" i="6" s="1"/>
  <c r="H45" i="2" s="1"/>
  <c r="CP46" i="6"/>
  <c r="DL139" i="6"/>
  <c r="HF139" i="6"/>
  <c r="EH148" i="6"/>
  <c r="IB148" i="6"/>
  <c r="DA146" i="6"/>
  <c r="GU146" i="6"/>
  <c r="DL136" i="6"/>
  <c r="HF136" i="6"/>
  <c r="EH138" i="6"/>
  <c r="IB138" i="6"/>
  <c r="DL131" i="6"/>
  <c r="HF131" i="6"/>
  <c r="JF131" i="6" s="1"/>
  <c r="J127" i="2" s="1"/>
  <c r="HQ133" i="6"/>
  <c r="DW133" i="6"/>
  <c r="DL140" i="6"/>
  <c r="HF140" i="6"/>
  <c r="DW140" i="6"/>
  <c r="HQ140" i="6"/>
  <c r="DL147" i="6"/>
  <c r="HF147" i="6"/>
  <c r="DW131" i="6"/>
  <c r="HQ131" i="6"/>
  <c r="GJ144" i="6"/>
  <c r="CP144" i="6"/>
  <c r="CP147" i="6"/>
  <c r="GJ147" i="6"/>
  <c r="CP149" i="6"/>
  <c r="GJ149" i="6"/>
  <c r="GJ150" i="6"/>
  <c r="CP150" i="6"/>
  <c r="DA136" i="6"/>
  <c r="GU136" i="6"/>
  <c r="JE136" i="6" s="1"/>
  <c r="I132" i="2" s="1"/>
  <c r="DA141" i="6"/>
  <c r="GU141" i="6"/>
  <c r="GU43" i="6"/>
  <c r="DA43" i="6"/>
  <c r="DM43" i="6" s="1"/>
  <c r="DY43" i="6" s="1"/>
  <c r="EK43" i="6" s="1"/>
  <c r="JH129" i="6"/>
  <c r="L125" i="2" s="1"/>
  <c r="EH133" i="6"/>
  <c r="IB133" i="6"/>
  <c r="DA140" i="6"/>
  <c r="GU140" i="6"/>
  <c r="EH131" i="6"/>
  <c r="IB131" i="6"/>
  <c r="DA138" i="6"/>
  <c r="GU138" i="6"/>
  <c r="GU45" i="6"/>
  <c r="DA45" i="6"/>
  <c r="DM45" i="6" s="1"/>
  <c r="DY45" i="6" s="1"/>
  <c r="EK45" i="6" s="1"/>
  <c r="CE48" i="6"/>
  <c r="FY48" i="6"/>
  <c r="DW147" i="6"/>
  <c r="HQ147" i="6"/>
  <c r="DL142" i="6"/>
  <c r="HF142" i="6"/>
  <c r="EH132" i="6"/>
  <c r="IB132" i="6"/>
  <c r="HF132" i="6"/>
  <c r="JF132" i="6" s="1"/>
  <c r="J128" i="2" s="1"/>
  <c r="DL132" i="6"/>
  <c r="HF144" i="6"/>
  <c r="DL144" i="6"/>
  <c r="DW143" i="6"/>
  <c r="HQ143" i="6"/>
  <c r="EH149" i="6"/>
  <c r="IB149" i="6"/>
  <c r="DA49" i="6"/>
  <c r="DM49" i="6" s="1"/>
  <c r="DY49" i="6" s="1"/>
  <c r="EK49" i="6" s="1"/>
  <c r="GU49" i="6"/>
  <c r="GJ45" i="6"/>
  <c r="JD45" i="6" s="1"/>
  <c r="H44" i="2" s="1"/>
  <c r="CP45" i="6"/>
  <c r="DW146" i="6"/>
  <c r="HQ146" i="6"/>
  <c r="HF146" i="6"/>
  <c r="DL146" i="6"/>
  <c r="DW149" i="6"/>
  <c r="HQ149" i="6"/>
  <c r="DW138" i="6"/>
  <c r="HQ138" i="6"/>
  <c r="EH150" i="6"/>
  <c r="IB150" i="6"/>
  <c r="JP115" i="8"/>
  <c r="L111" i="10" s="1"/>
  <c r="L110" i="11" s="1"/>
  <c r="JP101" i="8"/>
  <c r="L97" i="10" s="1"/>
  <c r="L96" i="11" s="1"/>
  <c r="JM94" i="8"/>
  <c r="I93" i="10" s="1"/>
  <c r="I92" i="11" s="1"/>
  <c r="JM90" i="8"/>
  <c r="I89" i="10" s="1"/>
  <c r="I88" i="11" s="1"/>
  <c r="JM110" i="8"/>
  <c r="I106" i="10" s="1"/>
  <c r="I105" i="11" s="1"/>
  <c r="JM132" i="8"/>
  <c r="I128" i="10" s="1"/>
  <c r="I127" i="11" s="1"/>
  <c r="EE111" i="8"/>
  <c r="JM131" i="8"/>
  <c r="I127" i="10" s="1"/>
  <c r="I126" i="11" s="1"/>
  <c r="EF122" i="8"/>
  <c r="EE101" i="8"/>
  <c r="EF154" i="8"/>
  <c r="IL154" i="8"/>
  <c r="AV47" i="8"/>
  <c r="FM47" i="8"/>
  <c r="GT138" i="8"/>
  <c r="CN138" i="8"/>
  <c r="CC138" i="8"/>
  <c r="BG58" i="8"/>
  <c r="FX58" i="8"/>
  <c r="DT69" i="8"/>
  <c r="HZ69" i="8"/>
  <c r="CX88" i="8"/>
  <c r="HD88" i="8"/>
  <c r="JM88" i="8" s="1"/>
  <c r="I87" i="10" s="1"/>
  <c r="I86" i="11" s="1"/>
  <c r="AV15" i="8"/>
  <c r="FM15" i="8"/>
  <c r="EE131" i="8"/>
  <c r="IK131" i="8"/>
  <c r="EE134" i="8"/>
  <c r="IK134" i="8"/>
  <c r="CX92" i="8"/>
  <c r="HD92" i="8"/>
  <c r="JM92" i="8" s="1"/>
  <c r="I91" i="10" s="1"/>
  <c r="I90" i="11" s="1"/>
  <c r="AV20" i="8"/>
  <c r="FM20" i="8"/>
  <c r="DI96" i="8"/>
  <c r="HO96" i="8"/>
  <c r="CX87" i="8"/>
  <c r="HD87" i="8"/>
  <c r="JM87" i="8" s="1"/>
  <c r="I86" i="10" s="1"/>
  <c r="I85" i="11" s="1"/>
  <c r="DU152" i="8"/>
  <c r="IA152" i="8"/>
  <c r="CX98" i="8"/>
  <c r="HD98" i="8"/>
  <c r="JM98" i="8" s="1"/>
  <c r="DT110" i="8"/>
  <c r="EF110" i="8" s="1"/>
  <c r="HZ110" i="8"/>
  <c r="EE104" i="8"/>
  <c r="AV41" i="8"/>
  <c r="FM41" i="8"/>
  <c r="CY138" i="8"/>
  <c r="HE138" i="8"/>
  <c r="BG62" i="8"/>
  <c r="FX62" i="8"/>
  <c r="EE122" i="8"/>
  <c r="IK122" i="8"/>
  <c r="JP122" i="8" s="1"/>
  <c r="L118" i="10" s="1"/>
  <c r="L117" i="11" s="1"/>
  <c r="GT149" i="8"/>
  <c r="CN149" i="8"/>
  <c r="CC149" i="8"/>
  <c r="DI75" i="8"/>
  <c r="HO75" i="8"/>
  <c r="GI65" i="8"/>
  <c r="CC65" i="8"/>
  <c r="BR65" i="8"/>
  <c r="DI133" i="8"/>
  <c r="HO133" i="8"/>
  <c r="GT141" i="8"/>
  <c r="CC141" i="8"/>
  <c r="CN141" i="8"/>
  <c r="DT77" i="8"/>
  <c r="EF77" i="8" s="1"/>
  <c r="HZ77" i="8"/>
  <c r="EF152" i="8"/>
  <c r="IL152" i="8"/>
  <c r="AV29" i="8"/>
  <c r="FM29" i="8"/>
  <c r="DT119" i="8"/>
  <c r="HZ119" i="8"/>
  <c r="AV42" i="8"/>
  <c r="FM42" i="8"/>
  <c r="EE135" i="8"/>
  <c r="IK135" i="8"/>
  <c r="CX104" i="8"/>
  <c r="HD104" i="8"/>
  <c r="JM104" i="8" s="1"/>
  <c r="I100" i="10" s="1"/>
  <c r="I99" i="11" s="1"/>
  <c r="AV44" i="8"/>
  <c r="FM44" i="8"/>
  <c r="DT84" i="8"/>
  <c r="HZ84" i="8"/>
  <c r="DT118" i="8"/>
  <c r="HZ118" i="8"/>
  <c r="DT103" i="8"/>
  <c r="EF103" i="8" s="1"/>
  <c r="HZ103" i="8"/>
  <c r="CX95" i="8"/>
  <c r="HD95" i="8"/>
  <c r="JM95" i="8" s="1"/>
  <c r="I94" i="10" s="1"/>
  <c r="I93" i="11" s="1"/>
  <c r="CX68" i="8"/>
  <c r="HD68" i="8"/>
  <c r="JM68" i="8" s="1"/>
  <c r="I67" i="10" s="1"/>
  <c r="I66" i="11" s="1"/>
  <c r="CX112" i="8"/>
  <c r="HD112" i="8"/>
  <c r="JM112" i="8" s="1"/>
  <c r="I108" i="10" s="1"/>
  <c r="I107" i="11" s="1"/>
  <c r="AV43" i="8"/>
  <c r="FM43" i="8"/>
  <c r="DI100" i="8"/>
  <c r="HO100" i="8"/>
  <c r="CX69" i="8"/>
  <c r="HD69" i="8"/>
  <c r="JM69" i="8" s="1"/>
  <c r="I68" i="10" s="1"/>
  <c r="I67" i="11" s="1"/>
  <c r="DT120" i="8"/>
  <c r="HZ120" i="8"/>
  <c r="DT109" i="8"/>
  <c r="EF109" i="8" s="1"/>
  <c r="HZ109" i="8"/>
  <c r="DT133" i="8"/>
  <c r="HZ133" i="8"/>
  <c r="DI76" i="8"/>
  <c r="HO76" i="8"/>
  <c r="DI78" i="8"/>
  <c r="HO78" i="8"/>
  <c r="CY149" i="8"/>
  <c r="HE149" i="8"/>
  <c r="CY141" i="8"/>
  <c r="HE141" i="8"/>
  <c r="EE118" i="8"/>
  <c r="IK118" i="8"/>
  <c r="EE127" i="8"/>
  <c r="IK127" i="8"/>
  <c r="AV23" i="8"/>
  <c r="FM23" i="8"/>
  <c r="DI84" i="8"/>
  <c r="HO84" i="8"/>
  <c r="CX86" i="8"/>
  <c r="HD86" i="8"/>
  <c r="JM86" i="8" s="1"/>
  <c r="I85" i="10" s="1"/>
  <c r="I84" i="11" s="1"/>
  <c r="AV24" i="8"/>
  <c r="FM24" i="8"/>
  <c r="EE103" i="8"/>
  <c r="IK103" i="8"/>
  <c r="JP103" i="8" s="1"/>
  <c r="L99" i="10" s="1"/>
  <c r="L98" i="11" s="1"/>
  <c r="DI130" i="8"/>
  <c r="HO130" i="8"/>
  <c r="DT76" i="8"/>
  <c r="EF76" i="8" s="1"/>
  <c r="HZ76" i="8"/>
  <c r="CX125" i="8"/>
  <c r="HD125" i="8"/>
  <c r="JM125" i="8" s="1"/>
  <c r="I121" i="10" s="1"/>
  <c r="I120" i="11" s="1"/>
  <c r="CX66" i="8"/>
  <c r="HD66" i="8"/>
  <c r="JM66" i="8" s="1"/>
  <c r="I65" i="10" s="1"/>
  <c r="I64" i="11" s="1"/>
  <c r="CX83" i="8"/>
  <c r="HD83" i="8"/>
  <c r="JM83" i="8" s="1"/>
  <c r="I82" i="10" s="1"/>
  <c r="I81" i="11" s="1"/>
  <c r="EE115" i="8"/>
  <c r="DI117" i="8"/>
  <c r="HO117" i="8"/>
  <c r="DI132" i="8"/>
  <c r="HO132" i="8"/>
  <c r="EE126" i="8"/>
  <c r="IK126" i="8"/>
  <c r="DI108" i="8"/>
  <c r="HO108" i="8"/>
  <c r="DI126" i="8"/>
  <c r="HO126" i="8"/>
  <c r="DI121" i="8"/>
  <c r="HO121" i="8"/>
  <c r="DT96" i="8"/>
  <c r="EF96" i="8" s="1"/>
  <c r="HZ96" i="8"/>
  <c r="DT127" i="8"/>
  <c r="HZ127" i="8"/>
  <c r="EE116" i="8"/>
  <c r="IK116" i="8"/>
  <c r="JP116" i="8" s="1"/>
  <c r="L112" i="10" s="1"/>
  <c r="L111" i="11" s="1"/>
  <c r="DT98" i="8"/>
  <c r="EF98" i="8" s="1"/>
  <c r="HZ98" i="8"/>
  <c r="GT150" i="8"/>
  <c r="CC150" i="8"/>
  <c r="CN150" i="8"/>
  <c r="CX74" i="8"/>
  <c r="HD74" i="8"/>
  <c r="JM74" i="8" s="1"/>
  <c r="I73" i="10" s="1"/>
  <c r="I72" i="11" s="1"/>
  <c r="CX108" i="8"/>
  <c r="HD108" i="8"/>
  <c r="JM108" i="8" s="1"/>
  <c r="I104" i="10" s="1"/>
  <c r="I103" i="11" s="1"/>
  <c r="CN65" i="8"/>
  <c r="GT65" i="8"/>
  <c r="DI82" i="8"/>
  <c r="HO82" i="8"/>
  <c r="CX130" i="8"/>
  <c r="HD130" i="8"/>
  <c r="JM130" i="8" s="1"/>
  <c r="I126" i="10" s="1"/>
  <c r="I125" i="11" s="1"/>
  <c r="AU7" i="8"/>
  <c r="FL7" i="8"/>
  <c r="DT134" i="8"/>
  <c r="HZ134" i="8"/>
  <c r="EE110" i="8"/>
  <c r="IK110" i="8"/>
  <c r="JP110" i="8" s="1"/>
  <c r="L106" i="10" s="1"/>
  <c r="L105" i="11" s="1"/>
  <c r="DT67" i="8"/>
  <c r="EF67" i="8" s="1"/>
  <c r="HZ67" i="8"/>
  <c r="DI93" i="8"/>
  <c r="HO93" i="8"/>
  <c r="DT72" i="8"/>
  <c r="EF72" i="8" s="1"/>
  <c r="HZ72" i="8"/>
  <c r="CY146" i="8"/>
  <c r="HE146" i="8"/>
  <c r="BG61" i="8"/>
  <c r="FX61" i="8"/>
  <c r="AV35" i="8"/>
  <c r="FM35" i="8"/>
  <c r="DI73" i="8"/>
  <c r="HO73" i="8"/>
  <c r="CX124" i="8"/>
  <c r="HD124" i="8"/>
  <c r="JM124" i="8" s="1"/>
  <c r="I120" i="10" s="1"/>
  <c r="I119" i="11" s="1"/>
  <c r="CX79" i="8"/>
  <c r="HD79" i="8"/>
  <c r="JM79" i="8" s="1"/>
  <c r="I78" i="10" s="1"/>
  <c r="I77" i="11" s="1"/>
  <c r="AV12" i="8"/>
  <c r="FM12" i="8"/>
  <c r="DT83" i="8"/>
  <c r="EF83" i="8" s="1"/>
  <c r="HZ83" i="8"/>
  <c r="AV11" i="8"/>
  <c r="FM11" i="8"/>
  <c r="CY64" i="8"/>
  <c r="HE64" i="8"/>
  <c r="EE132" i="8"/>
  <c r="IK132" i="8"/>
  <c r="CX73" i="8"/>
  <c r="HD73" i="8"/>
  <c r="JM73" i="8" s="1"/>
  <c r="I72" i="10" s="1"/>
  <c r="I71" i="11" s="1"/>
  <c r="CX116" i="8"/>
  <c r="HD116" i="8"/>
  <c r="JM116" i="8" s="1"/>
  <c r="I112" i="10" s="1"/>
  <c r="I111" i="11" s="1"/>
  <c r="CX120" i="8"/>
  <c r="HD120" i="8"/>
  <c r="JM120" i="8" s="1"/>
  <c r="I116" i="10" s="1"/>
  <c r="I115" i="11" s="1"/>
  <c r="DT66" i="8"/>
  <c r="EF66" i="8" s="1"/>
  <c r="HZ66" i="8"/>
  <c r="DT92" i="8"/>
  <c r="EF92" i="8" s="1"/>
  <c r="HZ92" i="8"/>
  <c r="DT135" i="8"/>
  <c r="HZ135" i="8"/>
  <c r="CX127" i="8"/>
  <c r="HD127" i="8"/>
  <c r="JM127" i="8" s="1"/>
  <c r="I123" i="10" s="1"/>
  <c r="I122" i="11" s="1"/>
  <c r="CX133" i="8"/>
  <c r="HP133" i="8" s="1"/>
  <c r="JN133" i="8" s="1"/>
  <c r="J129" i="10" s="1"/>
  <c r="J128" i="11" s="1"/>
  <c r="HD133" i="8"/>
  <c r="JM133" i="8" s="1"/>
  <c r="I129" i="10" s="1"/>
  <c r="I128" i="11" s="1"/>
  <c r="CX80" i="8"/>
  <c r="HP80" i="8" s="1"/>
  <c r="HD80" i="8"/>
  <c r="JM80" i="8" s="1"/>
  <c r="I79" i="10" s="1"/>
  <c r="I78" i="11" s="1"/>
  <c r="CX117" i="8"/>
  <c r="HD117" i="8"/>
  <c r="JM117" i="8" s="1"/>
  <c r="I113" i="10" s="1"/>
  <c r="I112" i="11" s="1"/>
  <c r="DT97" i="8"/>
  <c r="EF97" i="8" s="1"/>
  <c r="HZ97" i="8"/>
  <c r="DT131" i="8"/>
  <c r="HZ131" i="8"/>
  <c r="CX118" i="8"/>
  <c r="HD118" i="8"/>
  <c r="JM118" i="8" s="1"/>
  <c r="I114" i="10" s="1"/>
  <c r="I113" i="11" s="1"/>
  <c r="CX122" i="8"/>
  <c r="HD122" i="8"/>
  <c r="JM122" i="8" s="1"/>
  <c r="I118" i="10" s="1"/>
  <c r="I117" i="11" s="1"/>
  <c r="CX121" i="8"/>
  <c r="HD121" i="8"/>
  <c r="JM121" i="8" s="1"/>
  <c r="I117" i="10" s="1"/>
  <c r="I116" i="11" s="1"/>
  <c r="CY137" i="8"/>
  <c r="HE137" i="8"/>
  <c r="AU8" i="8"/>
  <c r="FL8" i="8"/>
  <c r="BG54" i="8"/>
  <c r="FX54" i="8"/>
  <c r="DT94" i="8"/>
  <c r="EF94" i="8" s="1"/>
  <c r="HZ94" i="8"/>
  <c r="CY150" i="8"/>
  <c r="HE150" i="8"/>
  <c r="DT71" i="8"/>
  <c r="EF71" i="8" s="1"/>
  <c r="HZ71" i="8"/>
  <c r="GI63" i="8"/>
  <c r="CC63" i="8"/>
  <c r="BR63" i="8"/>
  <c r="DI124" i="8"/>
  <c r="HO124" i="8"/>
  <c r="AV37" i="8"/>
  <c r="FM37" i="8"/>
  <c r="EE117" i="8"/>
  <c r="IK117" i="8"/>
  <c r="JP117" i="8" s="1"/>
  <c r="L113" i="10" s="1"/>
  <c r="L112" i="11" s="1"/>
  <c r="DI83" i="8"/>
  <c r="HO83" i="8"/>
  <c r="CX78" i="8"/>
  <c r="HD78" i="8"/>
  <c r="JM78" i="8" s="1"/>
  <c r="I77" i="10" s="1"/>
  <c r="I76" i="11" s="1"/>
  <c r="CY140" i="8"/>
  <c r="HE140" i="8"/>
  <c r="DT125" i="8"/>
  <c r="HZ125" i="8"/>
  <c r="DT126" i="8"/>
  <c r="HZ126" i="8"/>
  <c r="AV36" i="8"/>
  <c r="FM36" i="8"/>
  <c r="DT129" i="8"/>
  <c r="HZ129" i="8"/>
  <c r="DT87" i="8"/>
  <c r="EF87" i="8" s="1"/>
  <c r="HZ87" i="8"/>
  <c r="AV18" i="8"/>
  <c r="FM18" i="8"/>
  <c r="DI88" i="8"/>
  <c r="HO88" i="8"/>
  <c r="EE119" i="8"/>
  <c r="IK119" i="8"/>
  <c r="CX103" i="8"/>
  <c r="HD103" i="8"/>
  <c r="JM103" i="8" s="1"/>
  <c r="I99" i="10" s="1"/>
  <c r="I98" i="11" s="1"/>
  <c r="DT73" i="8"/>
  <c r="HZ73" i="8"/>
  <c r="AV28" i="8"/>
  <c r="FM28" i="8"/>
  <c r="CY145" i="8"/>
  <c r="HE145" i="8"/>
  <c r="GT146" i="8"/>
  <c r="CN146" i="8"/>
  <c r="CC146" i="8"/>
  <c r="AV31" i="8"/>
  <c r="FM31" i="8"/>
  <c r="BF50" i="8"/>
  <c r="FW50" i="8"/>
  <c r="CY139" i="8"/>
  <c r="HE139" i="8"/>
  <c r="GT142" i="8"/>
  <c r="CN142" i="8"/>
  <c r="CC142" i="8"/>
  <c r="AV46" i="8"/>
  <c r="FM46" i="8"/>
  <c r="GI64" i="8"/>
  <c r="CC64" i="8"/>
  <c r="BR64" i="8"/>
  <c r="DI106" i="8"/>
  <c r="HO106" i="8"/>
  <c r="CX106" i="8"/>
  <c r="HD106" i="8"/>
  <c r="JM106" i="8" s="1"/>
  <c r="I102" i="10" s="1"/>
  <c r="I101" i="11" s="1"/>
  <c r="CX82" i="8"/>
  <c r="HD82" i="8"/>
  <c r="JM82" i="8" s="1"/>
  <c r="I81" i="10" s="1"/>
  <c r="I80" i="11" s="1"/>
  <c r="CX89" i="8"/>
  <c r="HD89" i="8"/>
  <c r="JM89" i="8" s="1"/>
  <c r="I88" i="10" s="1"/>
  <c r="I87" i="11" s="1"/>
  <c r="CX115" i="8"/>
  <c r="HD115" i="8"/>
  <c r="JM115" i="8" s="1"/>
  <c r="I111" i="10" s="1"/>
  <c r="I110" i="11" s="1"/>
  <c r="CX123" i="8"/>
  <c r="HD123" i="8"/>
  <c r="JM123" i="8" s="1"/>
  <c r="I119" i="10" s="1"/>
  <c r="I118" i="11" s="1"/>
  <c r="GT137" i="8"/>
  <c r="CC137" i="8"/>
  <c r="CN137" i="8"/>
  <c r="AV13" i="8"/>
  <c r="FM13" i="8"/>
  <c r="DT80" i="8"/>
  <c r="EF80" i="8" s="1"/>
  <c r="HZ80" i="8"/>
  <c r="EE129" i="8"/>
  <c r="IK129" i="8"/>
  <c r="DI99" i="8"/>
  <c r="HO99" i="8"/>
  <c r="DJ154" i="8"/>
  <c r="HP154" i="8"/>
  <c r="JN154" i="8" s="1"/>
  <c r="J150" i="10" s="1"/>
  <c r="J149" i="11" s="1"/>
  <c r="DI97" i="8"/>
  <c r="HO97" i="8"/>
  <c r="DI90" i="8"/>
  <c r="HO90" i="8"/>
  <c r="AV32" i="8"/>
  <c r="FM32" i="8"/>
  <c r="AV14" i="8"/>
  <c r="FM14" i="8"/>
  <c r="AV48" i="8"/>
  <c r="FM48" i="8"/>
  <c r="DT116" i="8"/>
  <c r="EF116" i="8" s="1"/>
  <c r="HZ116" i="8"/>
  <c r="CY65" i="8"/>
  <c r="HE65" i="8"/>
  <c r="DI81" i="8"/>
  <c r="HO81" i="8"/>
  <c r="DI101" i="8"/>
  <c r="HO101" i="8"/>
  <c r="CN63" i="8"/>
  <c r="GT63" i="8"/>
  <c r="DT101" i="8"/>
  <c r="HZ101" i="8"/>
  <c r="GT140" i="8"/>
  <c r="CN140" i="8"/>
  <c r="CC140" i="8"/>
  <c r="EE109" i="8"/>
  <c r="IK109" i="8"/>
  <c r="JP109" i="8" s="1"/>
  <c r="L105" i="10" s="1"/>
  <c r="L104" i="11" s="1"/>
  <c r="AV16" i="8"/>
  <c r="FM16" i="8"/>
  <c r="DT91" i="8"/>
  <c r="EF91" i="8" s="1"/>
  <c r="HZ91" i="8"/>
  <c r="CY147" i="8"/>
  <c r="HE147" i="8"/>
  <c r="BF52" i="8"/>
  <c r="FW52" i="8"/>
  <c r="GT145" i="8"/>
  <c r="CN145" i="8"/>
  <c r="CC145" i="8"/>
  <c r="GT139" i="8"/>
  <c r="CC139" i="8"/>
  <c r="CN139" i="8"/>
  <c r="DT130" i="8"/>
  <c r="HZ130" i="8"/>
  <c r="AU6" i="8"/>
  <c r="FL6" i="8"/>
  <c r="DI85" i="8"/>
  <c r="HO85" i="8"/>
  <c r="DI111" i="8"/>
  <c r="HO111" i="8"/>
  <c r="CX84" i="8"/>
  <c r="HD84" i="8"/>
  <c r="JM84" i="8" s="1"/>
  <c r="I83" i="10" s="1"/>
  <c r="I82" i="11" s="1"/>
  <c r="DT107" i="8"/>
  <c r="EF107" i="8" s="1"/>
  <c r="HZ107" i="8"/>
  <c r="DT79" i="8"/>
  <c r="EF79" i="8" s="1"/>
  <c r="HZ79" i="8"/>
  <c r="EE114" i="8"/>
  <c r="IK114" i="8"/>
  <c r="JP114" i="8" s="1"/>
  <c r="L110" i="10" s="1"/>
  <c r="L109" i="11" s="1"/>
  <c r="CY142" i="8"/>
  <c r="HE142" i="8"/>
  <c r="GT144" i="8"/>
  <c r="CC144" i="8"/>
  <c r="CN144" i="8"/>
  <c r="EE100" i="8"/>
  <c r="IK100" i="8"/>
  <c r="JP100" i="8" s="1"/>
  <c r="L96" i="10" s="1"/>
  <c r="L95" i="11" s="1"/>
  <c r="DI113" i="8"/>
  <c r="HO113" i="8"/>
  <c r="DI69" i="8"/>
  <c r="HO69" i="8"/>
  <c r="DT82" i="8"/>
  <c r="HZ82" i="8"/>
  <c r="CN64" i="8"/>
  <c r="GT64" i="8"/>
  <c r="EE106" i="8"/>
  <c r="IK106" i="8"/>
  <c r="JP106" i="8" s="1"/>
  <c r="L102" i="10" s="1"/>
  <c r="L101" i="11" s="1"/>
  <c r="DT104" i="8"/>
  <c r="EF104" i="8" s="1"/>
  <c r="HZ104" i="8"/>
  <c r="DU153" i="8"/>
  <c r="IA153" i="8"/>
  <c r="CX97" i="8"/>
  <c r="HD97" i="8"/>
  <c r="JM97" i="8" s="1"/>
  <c r="DI74" i="8"/>
  <c r="HO74" i="8"/>
  <c r="DT132" i="8"/>
  <c r="HZ132" i="8"/>
  <c r="CX91" i="8"/>
  <c r="HD91" i="8"/>
  <c r="JM91" i="8" s="1"/>
  <c r="I90" i="10" s="1"/>
  <c r="I89" i="11" s="1"/>
  <c r="CX105" i="8"/>
  <c r="HD105" i="8"/>
  <c r="JM105" i="8" s="1"/>
  <c r="I101" i="10" s="1"/>
  <c r="I100" i="11" s="1"/>
  <c r="DT117" i="8"/>
  <c r="HZ117" i="8"/>
  <c r="CX114" i="8"/>
  <c r="HD114" i="8"/>
  <c r="JM114" i="8" s="1"/>
  <c r="I110" i="10" s="1"/>
  <c r="I109" i="11" s="1"/>
  <c r="CX107" i="8"/>
  <c r="HD107" i="8"/>
  <c r="JM107" i="8" s="1"/>
  <c r="I103" i="10" s="1"/>
  <c r="I102" i="11" s="1"/>
  <c r="CX71" i="8"/>
  <c r="HD71" i="8"/>
  <c r="JM71" i="8" s="1"/>
  <c r="I70" i="10" s="1"/>
  <c r="I69" i="11" s="1"/>
  <c r="DJ153" i="8"/>
  <c r="HP153" i="8"/>
  <c r="JN153" i="8" s="1"/>
  <c r="J149" i="10" s="1"/>
  <c r="J148" i="11" s="1"/>
  <c r="DJ151" i="8"/>
  <c r="HP151" i="8"/>
  <c r="JN151" i="8" s="1"/>
  <c r="J147" i="10" s="1"/>
  <c r="J146" i="11" s="1"/>
  <c r="DT90" i="8"/>
  <c r="HZ90" i="8"/>
  <c r="BG57" i="8"/>
  <c r="FX57" i="8"/>
  <c r="EE105" i="8"/>
  <c r="IK105" i="8"/>
  <c r="JP105" i="8" s="1"/>
  <c r="L101" i="10" s="1"/>
  <c r="L100" i="11" s="1"/>
  <c r="DT78" i="8"/>
  <c r="EF78" i="8" s="1"/>
  <c r="HZ78" i="8"/>
  <c r="DI77" i="8"/>
  <c r="HO77" i="8"/>
  <c r="JN77" i="8" s="1"/>
  <c r="J76" i="10" s="1"/>
  <c r="J75" i="11" s="1"/>
  <c r="AV40" i="8"/>
  <c r="FM40" i="8"/>
  <c r="DT111" i="8"/>
  <c r="EF111" i="8" s="1"/>
  <c r="HZ111" i="8"/>
  <c r="CX81" i="8"/>
  <c r="HD81" i="8"/>
  <c r="JM81" i="8" s="1"/>
  <c r="I80" i="10" s="1"/>
  <c r="I79" i="11" s="1"/>
  <c r="CX102" i="8"/>
  <c r="HD102" i="8"/>
  <c r="JM102" i="8" s="1"/>
  <c r="I98" i="10" s="1"/>
  <c r="I97" i="11" s="1"/>
  <c r="EE128" i="8"/>
  <c r="IK128" i="8"/>
  <c r="DT114" i="8"/>
  <c r="EF114" i="8" s="1"/>
  <c r="HZ114" i="8"/>
  <c r="BG53" i="8"/>
  <c r="FX53" i="8"/>
  <c r="BG55" i="8"/>
  <c r="FX55" i="8"/>
  <c r="EE123" i="8"/>
  <c r="IK123" i="8"/>
  <c r="CY63" i="8"/>
  <c r="HE63" i="8"/>
  <c r="DI134" i="8"/>
  <c r="HO134" i="8"/>
  <c r="EE125" i="8"/>
  <c r="IK125" i="8"/>
  <c r="EE120" i="8"/>
  <c r="IK120" i="8"/>
  <c r="GT147" i="8"/>
  <c r="CN147" i="8"/>
  <c r="CC147" i="8"/>
  <c r="CX113" i="8"/>
  <c r="HD113" i="8"/>
  <c r="JM113" i="8" s="1"/>
  <c r="I109" i="10" s="1"/>
  <c r="I108" i="11" s="1"/>
  <c r="AV49" i="8"/>
  <c r="FM49" i="8"/>
  <c r="DT68" i="8"/>
  <c r="EF68" i="8" s="1"/>
  <c r="HZ68" i="8"/>
  <c r="DT70" i="8"/>
  <c r="EF70" i="8" s="1"/>
  <c r="HZ70" i="8"/>
  <c r="EE108" i="8"/>
  <c r="IK108" i="8"/>
  <c r="JP108" i="8" s="1"/>
  <c r="L104" i="10" s="1"/>
  <c r="L103" i="11" s="1"/>
  <c r="DT115" i="8"/>
  <c r="EF115" i="8" s="1"/>
  <c r="HZ115" i="8"/>
  <c r="CY144" i="8"/>
  <c r="HE144" i="8"/>
  <c r="CX128" i="8"/>
  <c r="HP128" i="8" s="1"/>
  <c r="HD128" i="8"/>
  <c r="JM128" i="8" s="1"/>
  <c r="I124" i="10" s="1"/>
  <c r="I123" i="11" s="1"/>
  <c r="GT148" i="8"/>
  <c r="CC148" i="8"/>
  <c r="CN148" i="8"/>
  <c r="CX126" i="8"/>
  <c r="HD126" i="8"/>
  <c r="JM126" i="8" s="1"/>
  <c r="I122" i="10" s="1"/>
  <c r="I121" i="11" s="1"/>
  <c r="CX100" i="8"/>
  <c r="HD100" i="8"/>
  <c r="JM100" i="8" s="1"/>
  <c r="I96" i="10" s="1"/>
  <c r="I95" i="11" s="1"/>
  <c r="CX119" i="8"/>
  <c r="HD119" i="8"/>
  <c r="JM119" i="8" s="1"/>
  <c r="I115" i="10" s="1"/>
  <c r="I114" i="11" s="1"/>
  <c r="CX75" i="8"/>
  <c r="HD75" i="8"/>
  <c r="JM75" i="8" s="1"/>
  <c r="I74" i="10" s="1"/>
  <c r="I73" i="11" s="1"/>
  <c r="DU154" i="8"/>
  <c r="IA154" i="8"/>
  <c r="FM38" i="8"/>
  <c r="AV38" i="8"/>
  <c r="DT113" i="8"/>
  <c r="HZ113" i="8"/>
  <c r="AV34" i="8"/>
  <c r="FM34" i="8"/>
  <c r="EE124" i="8"/>
  <c r="IK124" i="8"/>
  <c r="DT74" i="8"/>
  <c r="HZ74" i="8"/>
  <c r="AV21" i="8"/>
  <c r="FM21" i="8"/>
  <c r="DI128" i="8"/>
  <c r="HO128" i="8"/>
  <c r="DI110" i="8"/>
  <c r="HO110" i="8"/>
  <c r="DJ152" i="8"/>
  <c r="HP152" i="8"/>
  <c r="JN152" i="8" s="1"/>
  <c r="J148" i="10" s="1"/>
  <c r="J147" i="11" s="1"/>
  <c r="BG60" i="8"/>
  <c r="FX60" i="8"/>
  <c r="DI94" i="8"/>
  <c r="HO94" i="8"/>
  <c r="DI112" i="8"/>
  <c r="HO112" i="8"/>
  <c r="BG56" i="8"/>
  <c r="FX56" i="8"/>
  <c r="GT143" i="8"/>
  <c r="CN143" i="8"/>
  <c r="CC143" i="8"/>
  <c r="DT112" i="8"/>
  <c r="EF112" i="8" s="1"/>
  <c r="HZ112" i="8"/>
  <c r="DT85" i="8"/>
  <c r="HZ85" i="8"/>
  <c r="DI131" i="8"/>
  <c r="HO131" i="8"/>
  <c r="AV22" i="8"/>
  <c r="FM22" i="8"/>
  <c r="EE107" i="8"/>
  <c r="IK107" i="8"/>
  <c r="JP107" i="8" s="1"/>
  <c r="L103" i="10" s="1"/>
  <c r="L102" i="11" s="1"/>
  <c r="DT86" i="8"/>
  <c r="EF86" i="8" s="1"/>
  <c r="HZ86" i="8"/>
  <c r="AV30" i="8"/>
  <c r="FM30" i="8"/>
  <c r="DI80" i="8"/>
  <c r="HO80" i="8"/>
  <c r="EE133" i="8"/>
  <c r="IK133" i="8"/>
  <c r="AV27" i="8"/>
  <c r="FM27" i="8"/>
  <c r="BG59" i="8"/>
  <c r="FX59" i="8"/>
  <c r="DI95" i="8"/>
  <c r="HO95" i="8"/>
  <c r="CX85" i="8"/>
  <c r="HD85" i="8"/>
  <c r="JM85" i="8" s="1"/>
  <c r="I84" i="10" s="1"/>
  <c r="I83" i="11" s="1"/>
  <c r="EF151" i="8"/>
  <c r="IL151" i="8"/>
  <c r="CY136" i="8"/>
  <c r="HE136" i="8"/>
  <c r="CX109" i="8"/>
  <c r="HD109" i="8"/>
  <c r="JM109" i="8" s="1"/>
  <c r="I105" i="10" s="1"/>
  <c r="I104" i="11" s="1"/>
  <c r="DT121" i="8"/>
  <c r="IL121" i="8" s="1"/>
  <c r="HZ121" i="8"/>
  <c r="CX111" i="8"/>
  <c r="HD111" i="8"/>
  <c r="JM111" i="8" s="1"/>
  <c r="I107" i="10" s="1"/>
  <c r="I106" i="11" s="1"/>
  <c r="CX129" i="8"/>
  <c r="HD129" i="8"/>
  <c r="JM129" i="8" s="1"/>
  <c r="I125" i="10" s="1"/>
  <c r="I124" i="11" s="1"/>
  <c r="CY148" i="8"/>
  <c r="HE148" i="8"/>
  <c r="AV33" i="8"/>
  <c r="FM33" i="8"/>
  <c r="AV26" i="8"/>
  <c r="FM26" i="8"/>
  <c r="DT99" i="8"/>
  <c r="EF99" i="8" s="1"/>
  <c r="HZ99" i="8"/>
  <c r="CX101" i="8"/>
  <c r="HD101" i="8"/>
  <c r="JM101" i="8" s="1"/>
  <c r="I97" i="10" s="1"/>
  <c r="I96" i="11" s="1"/>
  <c r="CX134" i="8"/>
  <c r="HD134" i="8"/>
  <c r="JM134" i="8" s="1"/>
  <c r="I130" i="10" s="1"/>
  <c r="I129" i="11" s="1"/>
  <c r="EE130" i="8"/>
  <c r="IK130" i="8"/>
  <c r="AV25" i="8"/>
  <c r="FM25" i="8"/>
  <c r="AU9" i="8"/>
  <c r="FL9" i="8"/>
  <c r="CX135" i="8"/>
  <c r="HD135" i="8"/>
  <c r="JM135" i="8" s="1"/>
  <c r="I131" i="10" s="1"/>
  <c r="I130" i="11" s="1"/>
  <c r="AV39" i="8"/>
  <c r="FM39" i="8"/>
  <c r="AV19" i="8"/>
  <c r="FM19" i="8"/>
  <c r="CY143" i="8"/>
  <c r="HE143" i="8"/>
  <c r="AV17" i="8"/>
  <c r="FM17" i="8"/>
  <c r="DT123" i="8"/>
  <c r="HZ123" i="8"/>
  <c r="AU10" i="8"/>
  <c r="FL10" i="8"/>
  <c r="CX70" i="8"/>
  <c r="HD70" i="8"/>
  <c r="JM70" i="8" s="1"/>
  <c r="I69" i="10" s="1"/>
  <c r="I68" i="11" s="1"/>
  <c r="CX67" i="8"/>
  <c r="HD67" i="8"/>
  <c r="JM67" i="8" s="1"/>
  <c r="I66" i="10" s="1"/>
  <c r="I65" i="11" s="1"/>
  <c r="CX72" i="8"/>
  <c r="HD72" i="8"/>
  <c r="JM72" i="8" s="1"/>
  <c r="I71" i="10" s="1"/>
  <c r="I70" i="11" s="1"/>
  <c r="DU151" i="8"/>
  <c r="IA151" i="8"/>
  <c r="AV45" i="8"/>
  <c r="FM45" i="8"/>
  <c r="DT128" i="8"/>
  <c r="HZ128" i="8"/>
  <c r="DT105" i="8"/>
  <c r="EF105" i="8" s="1"/>
  <c r="HZ105" i="8"/>
  <c r="DT102" i="8"/>
  <c r="EF102" i="8" s="1"/>
  <c r="HZ102" i="8"/>
  <c r="EF153" i="8"/>
  <c r="IL153" i="8"/>
  <c r="EE121" i="8"/>
  <c r="IK121" i="8"/>
  <c r="GT136" i="8"/>
  <c r="CN136" i="8"/>
  <c r="CC136" i="8"/>
  <c r="BF51" i="8"/>
  <c r="FW51" i="8"/>
  <c r="DT95" i="8"/>
  <c r="DU116" i="8"/>
  <c r="DT81" i="8"/>
  <c r="DT88" i="8"/>
  <c r="DT106" i="8"/>
  <c r="EF90" i="8"/>
  <c r="EF117" i="8"/>
  <c r="DT100" i="8"/>
  <c r="DT124" i="8"/>
  <c r="IL124" i="8" s="1"/>
  <c r="JP124" i="8" s="1"/>
  <c r="L120" i="10" s="1"/>
  <c r="L119" i="11" s="1"/>
  <c r="DT108" i="8"/>
  <c r="CE144" i="6"/>
  <c r="BI49" i="6"/>
  <c r="FO49" i="6" s="1"/>
  <c r="JB49" i="6" s="1"/>
  <c r="F48" i="2" s="1"/>
  <c r="BT47" i="6"/>
  <c r="FZ47" i="6" s="1"/>
  <c r="JC47" i="6" s="1"/>
  <c r="G46" i="2" s="1"/>
  <c r="CE147" i="6"/>
  <c r="CE149" i="6"/>
  <c r="BT48" i="6"/>
  <c r="FZ48" i="6" s="1"/>
  <c r="JC48" i="6" s="1"/>
  <c r="G47" i="2" s="1"/>
  <c r="CE142" i="6"/>
  <c r="CE148" i="6"/>
  <c r="CE145" i="6"/>
  <c r="CE146" i="6"/>
  <c r="CE150" i="6"/>
  <c r="CE143" i="6"/>
  <c r="DI71" i="8"/>
  <c r="IA71" i="8" s="1"/>
  <c r="CX96" i="8"/>
  <c r="HP96" i="8" s="1"/>
  <c r="DI104" i="8"/>
  <c r="IA104" i="8" s="1"/>
  <c r="CX94" i="8"/>
  <c r="HP94" i="8" s="1"/>
  <c r="DI72" i="8"/>
  <c r="IA72" i="8" s="1"/>
  <c r="DI109" i="8"/>
  <c r="IA109" i="8" s="1"/>
  <c r="DI122" i="8"/>
  <c r="IA122" i="8" s="1"/>
  <c r="CX132" i="8"/>
  <c r="HP132" i="8" s="1"/>
  <c r="JN132" i="8" s="1"/>
  <c r="J128" i="10" s="1"/>
  <c r="J127" i="11" s="1"/>
  <c r="DI129" i="8"/>
  <c r="IA129" i="8" s="1"/>
  <c r="DI87" i="8"/>
  <c r="IA87" i="8" s="1"/>
  <c r="DI89" i="8"/>
  <c r="IA89" i="8" s="1"/>
  <c r="CX99" i="8"/>
  <c r="HP99" i="8" s="1"/>
  <c r="JN99" i="8" s="1"/>
  <c r="DI86" i="8"/>
  <c r="IA86" i="8" s="1"/>
  <c r="CX76" i="8"/>
  <c r="HP76" i="8" s="1"/>
  <c r="JN76" i="8" s="1"/>
  <c r="J75" i="10" s="1"/>
  <c r="J74" i="11" s="1"/>
  <c r="DI92" i="8"/>
  <c r="IA92" i="8" s="1"/>
  <c r="DI70" i="8"/>
  <c r="IA70" i="8" s="1"/>
  <c r="DI107" i="8"/>
  <c r="IA107" i="8" s="1"/>
  <c r="DI68" i="8"/>
  <c r="IA68" i="8" s="1"/>
  <c r="DJ128" i="8"/>
  <c r="IB128" i="8" s="1"/>
  <c r="DI135" i="8"/>
  <c r="DI120" i="8"/>
  <c r="IA120" i="8" s="1"/>
  <c r="DI115" i="8"/>
  <c r="IA115" i="8" s="1"/>
  <c r="DI91" i="8"/>
  <c r="IA91" i="8" s="1"/>
  <c r="CX77" i="8"/>
  <c r="HP77" i="8" s="1"/>
  <c r="DI98" i="8"/>
  <c r="IA98" i="8" s="1"/>
  <c r="DI125" i="8"/>
  <c r="IA125" i="8" s="1"/>
  <c r="CX131" i="8"/>
  <c r="HP131" i="8" s="1"/>
  <c r="DI67" i="8"/>
  <c r="IA67" i="8" s="1"/>
  <c r="DI79" i="8"/>
  <c r="IA79" i="8" s="1"/>
  <c r="DI119" i="8"/>
  <c r="IA119" i="8" s="1"/>
  <c r="CX90" i="8"/>
  <c r="HP90" i="8" s="1"/>
  <c r="JN90" i="8" s="1"/>
  <c r="J89" i="10" s="1"/>
  <c r="J88" i="11" s="1"/>
  <c r="CX93" i="8"/>
  <c r="HP93" i="8" s="1"/>
  <c r="JN93" i="8" s="1"/>
  <c r="J92" i="10" s="1"/>
  <c r="J91" i="11" s="1"/>
  <c r="CX110" i="8"/>
  <c r="HP110" i="8" s="1"/>
  <c r="JN110" i="8" s="1"/>
  <c r="J106" i="10" s="1"/>
  <c r="J105" i="11" s="1"/>
  <c r="DI114" i="8"/>
  <c r="IA114" i="8" s="1"/>
  <c r="DJ133" i="8"/>
  <c r="DI127" i="8"/>
  <c r="IA127" i="8" s="1"/>
  <c r="DI103" i="8"/>
  <c r="IA103" i="8" s="1"/>
  <c r="DI105" i="8"/>
  <c r="IA105" i="8" s="1"/>
  <c r="DI66" i="8"/>
  <c r="IA66" i="8" s="1"/>
  <c r="DI123" i="8"/>
  <c r="IA123" i="8" s="1"/>
  <c r="DI118" i="8"/>
  <c r="IA118" i="8" s="1"/>
  <c r="DI102" i="8"/>
  <c r="IA102" i="8" s="1"/>
  <c r="JN94" i="8" l="1"/>
  <c r="J93" i="10" s="1"/>
  <c r="J92" i="11" s="1"/>
  <c r="JP121" i="8"/>
  <c r="L117" i="10" s="1"/>
  <c r="L116" i="11" s="1"/>
  <c r="EI149" i="6"/>
  <c r="IC149" i="6"/>
  <c r="EI144" i="6"/>
  <c r="IC144" i="6"/>
  <c r="EI139" i="6"/>
  <c r="IC139" i="6"/>
  <c r="EI142" i="6"/>
  <c r="IC142" i="6"/>
  <c r="DB149" i="6"/>
  <c r="GV149" i="6"/>
  <c r="DX147" i="6"/>
  <c r="HR147" i="6"/>
  <c r="DB139" i="6"/>
  <c r="GV139" i="6"/>
  <c r="JE139" i="6" s="1"/>
  <c r="I135" i="2" s="1"/>
  <c r="DM137" i="6"/>
  <c r="HG137" i="6"/>
  <c r="JF137" i="6" s="1"/>
  <c r="J133" i="2" s="1"/>
  <c r="DM144" i="6"/>
  <c r="HG144" i="6"/>
  <c r="DM145" i="6"/>
  <c r="HG145" i="6"/>
  <c r="DB143" i="6"/>
  <c r="GV143" i="6"/>
  <c r="DX141" i="6"/>
  <c r="HR141" i="6"/>
  <c r="GW49" i="6"/>
  <c r="DC49" i="6"/>
  <c r="DO49" i="6" s="1"/>
  <c r="EA49" i="6" s="1"/>
  <c r="EM49" i="6" s="1"/>
  <c r="GK149" i="6"/>
  <c r="CQ149" i="6"/>
  <c r="DX146" i="6"/>
  <c r="HR146" i="6"/>
  <c r="GK48" i="6"/>
  <c r="CQ48" i="6"/>
  <c r="HR131" i="6"/>
  <c r="JG131" i="6" s="1"/>
  <c r="K127" i="2" s="1"/>
  <c r="DX131" i="6"/>
  <c r="CF49" i="6"/>
  <c r="FZ49" i="6"/>
  <c r="EI136" i="6"/>
  <c r="IC136" i="6"/>
  <c r="DX134" i="6"/>
  <c r="HR134" i="6"/>
  <c r="JG134" i="6" s="1"/>
  <c r="K130" i="2" s="1"/>
  <c r="DB43" i="6"/>
  <c r="DN43" i="6" s="1"/>
  <c r="DZ43" i="6" s="1"/>
  <c r="EL43" i="6" s="1"/>
  <c r="GV43" i="6"/>
  <c r="JE43" i="6" s="1"/>
  <c r="I42" i="2" s="1"/>
  <c r="DB141" i="6"/>
  <c r="GV141" i="6"/>
  <c r="JE141" i="6" s="1"/>
  <c r="I137" i="2" s="1"/>
  <c r="DM146" i="6"/>
  <c r="HG146" i="6"/>
  <c r="DM140" i="6"/>
  <c r="HG140" i="6"/>
  <c r="DM141" i="6"/>
  <c r="HG141" i="6"/>
  <c r="DB147" i="6"/>
  <c r="GV147" i="6"/>
  <c r="EI140" i="6"/>
  <c r="IC140" i="6"/>
  <c r="DM142" i="6"/>
  <c r="HG142" i="6"/>
  <c r="DM148" i="6"/>
  <c r="HG148" i="6"/>
  <c r="DB142" i="6"/>
  <c r="GV142" i="6"/>
  <c r="GK142" i="6"/>
  <c r="JD142" i="6" s="1"/>
  <c r="H138" i="2" s="1"/>
  <c r="CQ142" i="6"/>
  <c r="CQ143" i="6"/>
  <c r="GK143" i="6"/>
  <c r="JD143" i="6" s="1"/>
  <c r="H139" i="2" s="1"/>
  <c r="GK147" i="6"/>
  <c r="CQ147" i="6"/>
  <c r="CQ150" i="6"/>
  <c r="GK150" i="6"/>
  <c r="DB144" i="6"/>
  <c r="GV144" i="6"/>
  <c r="DX139" i="6"/>
  <c r="HR139" i="6"/>
  <c r="DX150" i="6"/>
  <c r="HR150" i="6"/>
  <c r="HR137" i="6"/>
  <c r="DX137" i="6"/>
  <c r="DM150" i="6"/>
  <c r="HG150" i="6"/>
  <c r="GV48" i="6"/>
  <c r="DB48" i="6"/>
  <c r="DN48" i="6" s="1"/>
  <c r="DZ48" i="6" s="1"/>
  <c r="EL48" i="6" s="1"/>
  <c r="DM147" i="6"/>
  <c r="HG147" i="6"/>
  <c r="GK47" i="6"/>
  <c r="CQ47" i="6"/>
  <c r="DB146" i="6"/>
  <c r="GV146" i="6"/>
  <c r="DX132" i="6"/>
  <c r="HR132" i="6"/>
  <c r="JG132" i="6" s="1"/>
  <c r="K128" i="2" s="1"/>
  <c r="DM139" i="6"/>
  <c r="HG139" i="6"/>
  <c r="CQ146" i="6"/>
  <c r="GK146" i="6"/>
  <c r="EI146" i="6"/>
  <c r="IC146" i="6"/>
  <c r="EI143" i="6"/>
  <c r="IC143" i="6"/>
  <c r="DX142" i="6"/>
  <c r="HR142" i="6"/>
  <c r="DM136" i="6"/>
  <c r="HG136" i="6"/>
  <c r="JF136" i="6" s="1"/>
  <c r="J132" i="2" s="1"/>
  <c r="GV46" i="6"/>
  <c r="JE46" i="6" s="1"/>
  <c r="I45" i="2" s="1"/>
  <c r="DB46" i="6"/>
  <c r="DN46" i="6" s="1"/>
  <c r="DZ46" i="6" s="1"/>
  <c r="EL46" i="6" s="1"/>
  <c r="EI148" i="6"/>
  <c r="IC148" i="6"/>
  <c r="GV138" i="6"/>
  <c r="JE138" i="6" s="1"/>
  <c r="I134" i="2" s="1"/>
  <c r="DB138" i="6"/>
  <c r="DB49" i="6"/>
  <c r="DN49" i="6" s="1"/>
  <c r="DZ49" i="6" s="1"/>
  <c r="EL49" i="6" s="1"/>
  <c r="GV49" i="6"/>
  <c r="DM143" i="6"/>
  <c r="HG143" i="6"/>
  <c r="IC134" i="6"/>
  <c r="EI134" i="6"/>
  <c r="DX148" i="6"/>
  <c r="HR148" i="6"/>
  <c r="DB47" i="6"/>
  <c r="DN47" i="6" s="1"/>
  <c r="DZ47" i="6" s="1"/>
  <c r="EL47" i="6" s="1"/>
  <c r="GV47" i="6"/>
  <c r="EI132" i="6"/>
  <c r="IC132" i="6"/>
  <c r="IC130" i="6"/>
  <c r="JH130" i="6" s="1"/>
  <c r="L126" i="2" s="1"/>
  <c r="EI130" i="6"/>
  <c r="DX149" i="6"/>
  <c r="HR149" i="6"/>
  <c r="DB145" i="6"/>
  <c r="GV145" i="6"/>
  <c r="EI137" i="6"/>
  <c r="IC137" i="6"/>
  <c r="DB148" i="6"/>
  <c r="GV148" i="6"/>
  <c r="EI135" i="6"/>
  <c r="IC135" i="6"/>
  <c r="EI141" i="6"/>
  <c r="IC141" i="6"/>
  <c r="DX138" i="6"/>
  <c r="HR138" i="6"/>
  <c r="DM149" i="6"/>
  <c r="HG149" i="6"/>
  <c r="CQ145" i="6"/>
  <c r="GK145" i="6"/>
  <c r="JD145" i="6" s="1"/>
  <c r="H141" i="2" s="1"/>
  <c r="GK144" i="6"/>
  <c r="JD144" i="6" s="1"/>
  <c r="H140" i="2" s="1"/>
  <c r="CQ144" i="6"/>
  <c r="EI138" i="6"/>
  <c r="IC138" i="6"/>
  <c r="DB45" i="6"/>
  <c r="DN45" i="6" s="1"/>
  <c r="DZ45" i="6" s="1"/>
  <c r="EL45" i="6" s="1"/>
  <c r="GV45" i="6"/>
  <c r="JE45" i="6" s="1"/>
  <c r="I44" i="2" s="1"/>
  <c r="DX144" i="6"/>
  <c r="HR144" i="6"/>
  <c r="DB150" i="6"/>
  <c r="GV150" i="6"/>
  <c r="DX140" i="6"/>
  <c r="HR140" i="6"/>
  <c r="DX136" i="6"/>
  <c r="HR136" i="6"/>
  <c r="DX143" i="6"/>
  <c r="HR143" i="6"/>
  <c r="DX133" i="6"/>
  <c r="HR133" i="6"/>
  <c r="JG133" i="6" s="1"/>
  <c r="K129" i="2" s="1"/>
  <c r="DM62" i="6"/>
  <c r="DY62" i="6" s="1"/>
  <c r="EK62" i="6" s="1"/>
  <c r="HG62" i="6"/>
  <c r="JF62" i="6" s="1"/>
  <c r="J61" i="2" s="1"/>
  <c r="DX145" i="6"/>
  <c r="HR145" i="6"/>
  <c r="GK148" i="6"/>
  <c r="CQ148" i="6"/>
  <c r="EI147" i="6"/>
  <c r="IC147" i="6"/>
  <c r="HG138" i="6"/>
  <c r="DM138" i="6"/>
  <c r="EI131" i="6"/>
  <c r="IC131" i="6"/>
  <c r="EI133" i="6"/>
  <c r="IC133" i="6"/>
  <c r="EI150" i="6"/>
  <c r="IC150" i="6"/>
  <c r="EI145" i="6"/>
  <c r="IC145" i="6"/>
  <c r="HR135" i="6"/>
  <c r="JG135" i="6" s="1"/>
  <c r="K131" i="2" s="1"/>
  <c r="DX135" i="6"/>
  <c r="GV44" i="6"/>
  <c r="JE44" i="6" s="1"/>
  <c r="I43" i="2" s="1"/>
  <c r="DB44" i="6"/>
  <c r="DN44" i="6" s="1"/>
  <c r="DZ44" i="6" s="1"/>
  <c r="EL44" i="6" s="1"/>
  <c r="DB140" i="6"/>
  <c r="GV140" i="6"/>
  <c r="JE140" i="6" s="1"/>
  <c r="I136" i="2" s="1"/>
  <c r="JN128" i="8"/>
  <c r="J124" i="10" s="1"/>
  <c r="J123" i="11" s="1"/>
  <c r="JN96" i="8"/>
  <c r="J95" i="10" s="1"/>
  <c r="J94" i="11" s="1"/>
  <c r="EF121" i="8"/>
  <c r="JN131" i="8"/>
  <c r="J127" i="10" s="1"/>
  <c r="J126" i="11" s="1"/>
  <c r="JN80" i="8"/>
  <c r="J79" i="10" s="1"/>
  <c r="J78" i="11" s="1"/>
  <c r="CZ136" i="8"/>
  <c r="HF136" i="8"/>
  <c r="AW25" i="8"/>
  <c r="FN25" i="8"/>
  <c r="JI25" i="8" s="1"/>
  <c r="E24" i="10" s="1"/>
  <c r="E23" i="11" s="1"/>
  <c r="DJ85" i="8"/>
  <c r="HP85" i="8"/>
  <c r="JN85" i="8" s="1"/>
  <c r="J84" i="10" s="1"/>
  <c r="J83" i="11" s="1"/>
  <c r="CZ147" i="8"/>
  <c r="HF147" i="8"/>
  <c r="DK142" i="8"/>
  <c r="HQ142" i="8"/>
  <c r="DJ84" i="8"/>
  <c r="HP84" i="8"/>
  <c r="JN84" i="8" s="1"/>
  <c r="J83" i="10" s="1"/>
  <c r="J82" i="11" s="1"/>
  <c r="CZ63" i="8"/>
  <c r="HF63" i="8"/>
  <c r="DU90" i="8"/>
  <c r="EG90" i="8" s="1"/>
  <c r="IA90" i="8"/>
  <c r="GJ64" i="8"/>
  <c r="CD64" i="8"/>
  <c r="BS64" i="8"/>
  <c r="CZ146" i="8"/>
  <c r="HF146" i="8"/>
  <c r="DJ73" i="8"/>
  <c r="HP73" i="8"/>
  <c r="JN73" i="8" s="1"/>
  <c r="J72" i="10" s="1"/>
  <c r="J71" i="11" s="1"/>
  <c r="DU73" i="8"/>
  <c r="EG73" i="8" s="1"/>
  <c r="IA73" i="8"/>
  <c r="EF134" i="8"/>
  <c r="IL134" i="8"/>
  <c r="CZ65" i="8"/>
  <c r="HF65" i="8"/>
  <c r="DU130" i="8"/>
  <c r="IA130" i="8"/>
  <c r="DU84" i="8"/>
  <c r="EG84" i="8" s="1"/>
  <c r="IA84" i="8"/>
  <c r="DK141" i="8"/>
  <c r="HQ141" i="8"/>
  <c r="EF133" i="8"/>
  <c r="IL133" i="8"/>
  <c r="DU100" i="8"/>
  <c r="EG100" i="8" s="1"/>
  <c r="IA100" i="8"/>
  <c r="DJ95" i="8"/>
  <c r="HP95" i="8"/>
  <c r="JN95" i="8" s="1"/>
  <c r="J94" i="10" s="1"/>
  <c r="J93" i="11" s="1"/>
  <c r="AW44" i="8"/>
  <c r="FN44" i="8"/>
  <c r="JI44" i="8" s="1"/>
  <c r="E43" i="10" s="1"/>
  <c r="E42" i="11" s="1"/>
  <c r="EF119" i="8"/>
  <c r="IL119" i="8"/>
  <c r="JP119" i="8" s="1"/>
  <c r="L115" i="10" s="1"/>
  <c r="L114" i="11" s="1"/>
  <c r="GU141" i="8"/>
  <c r="CO141" i="8"/>
  <c r="CD141" i="8"/>
  <c r="BH62" i="8"/>
  <c r="FY62" i="8"/>
  <c r="GU138" i="8"/>
  <c r="CO138" i="8"/>
  <c r="CD138" i="8"/>
  <c r="AW19" i="8"/>
  <c r="FN19" i="8"/>
  <c r="JI19" i="8" s="1"/>
  <c r="E18" i="10" s="1"/>
  <c r="E17" i="11" s="1"/>
  <c r="AW16" i="8"/>
  <c r="FN16" i="8"/>
  <c r="JI16" i="8" s="1"/>
  <c r="E15" i="10" s="1"/>
  <c r="E14" i="11" s="1"/>
  <c r="GU146" i="8"/>
  <c r="CO146" i="8"/>
  <c r="CD146" i="8"/>
  <c r="DJ72" i="8"/>
  <c r="HP72" i="8"/>
  <c r="JN72" i="8" s="1"/>
  <c r="J71" i="10" s="1"/>
  <c r="J70" i="11" s="1"/>
  <c r="EF123" i="8"/>
  <c r="IL123" i="8"/>
  <c r="JP123" i="8" s="1"/>
  <c r="L119" i="10" s="1"/>
  <c r="L118" i="11" s="1"/>
  <c r="AW39" i="8"/>
  <c r="FN39" i="8"/>
  <c r="JI39" i="8" s="1"/>
  <c r="E38" i="10" s="1"/>
  <c r="E37" i="11" s="1"/>
  <c r="GU143" i="8"/>
  <c r="CO143" i="8"/>
  <c r="CD143" i="8"/>
  <c r="DU94" i="8"/>
  <c r="EG94" i="8" s="1"/>
  <c r="IA94" i="8"/>
  <c r="DU128" i="8"/>
  <c r="IA128" i="8"/>
  <c r="JO128" i="8" s="1"/>
  <c r="K124" i="10" s="1"/>
  <c r="K123" i="11" s="1"/>
  <c r="AW34" i="8"/>
  <c r="FN34" i="8"/>
  <c r="JI34" i="8" s="1"/>
  <c r="E33" i="10" s="1"/>
  <c r="E32" i="11" s="1"/>
  <c r="DJ75" i="8"/>
  <c r="HP75" i="8"/>
  <c r="JN75" i="8" s="1"/>
  <c r="J74" i="10" s="1"/>
  <c r="J73" i="11" s="1"/>
  <c r="DK63" i="8"/>
  <c r="DW63" i="8" s="1"/>
  <c r="EI63" i="8" s="1"/>
  <c r="HQ63" i="8"/>
  <c r="DJ71" i="8"/>
  <c r="HP71" i="8"/>
  <c r="JN71" i="8" s="1"/>
  <c r="J70" i="10" s="1"/>
  <c r="J69" i="11" s="1"/>
  <c r="DU74" i="8"/>
  <c r="EG74" i="8" s="1"/>
  <c r="IA74" i="8"/>
  <c r="DU113" i="8"/>
  <c r="EG113" i="8" s="1"/>
  <c r="IA113" i="8"/>
  <c r="EF130" i="8"/>
  <c r="IL130" i="8"/>
  <c r="BG52" i="8"/>
  <c r="FX52" i="8"/>
  <c r="CO64" i="8"/>
  <c r="GU64" i="8"/>
  <c r="DK139" i="8"/>
  <c r="HQ139" i="8"/>
  <c r="DJ103" i="8"/>
  <c r="HP103" i="8"/>
  <c r="JN103" i="8" s="1"/>
  <c r="J99" i="10" s="1"/>
  <c r="J98" i="11" s="1"/>
  <c r="EF125" i="8"/>
  <c r="IL125" i="8"/>
  <c r="JP125" i="8" s="1"/>
  <c r="L121" i="10" s="1"/>
  <c r="L120" i="11" s="1"/>
  <c r="BH54" i="8"/>
  <c r="FY54" i="8"/>
  <c r="EF131" i="8"/>
  <c r="IL131" i="8"/>
  <c r="DU121" i="8"/>
  <c r="IA121" i="8"/>
  <c r="DU132" i="8"/>
  <c r="IA132" i="8"/>
  <c r="DJ66" i="8"/>
  <c r="HP66" i="8"/>
  <c r="JN66" i="8" s="1"/>
  <c r="J65" i="10" s="1"/>
  <c r="J64" i="11" s="1"/>
  <c r="DU75" i="8"/>
  <c r="IA75" i="8"/>
  <c r="DJ98" i="8"/>
  <c r="HP98" i="8"/>
  <c r="JN98" i="8" s="1"/>
  <c r="AW20" i="8"/>
  <c r="FN20" i="8"/>
  <c r="JI20" i="8" s="1"/>
  <c r="E19" i="10" s="1"/>
  <c r="E18" i="11" s="1"/>
  <c r="AW15" i="8"/>
  <c r="FN15" i="8"/>
  <c r="JI15" i="8" s="1"/>
  <c r="E14" i="10" s="1"/>
  <c r="E13" i="11" s="1"/>
  <c r="CZ138" i="8"/>
  <c r="HF138" i="8"/>
  <c r="DU134" i="8"/>
  <c r="IA134" i="8"/>
  <c r="AV6" i="8"/>
  <c r="FM6" i="8"/>
  <c r="GU137" i="8"/>
  <c r="CO137" i="8"/>
  <c r="CD137" i="8"/>
  <c r="DU106" i="8"/>
  <c r="EG106" i="8" s="1"/>
  <c r="IA106" i="8"/>
  <c r="DU83" i="8"/>
  <c r="EG83" i="8" s="1"/>
  <c r="IA83" i="8"/>
  <c r="AW26" i="8"/>
  <c r="FN26" i="8"/>
  <c r="JI26" i="8" s="1"/>
  <c r="E25" i="10" s="1"/>
  <c r="E24" i="11" s="1"/>
  <c r="DJ129" i="8"/>
  <c r="HP129" i="8"/>
  <c r="JN129" i="8" s="1"/>
  <c r="J125" i="10" s="1"/>
  <c r="J124" i="11" s="1"/>
  <c r="DJ109" i="8"/>
  <c r="HP109" i="8"/>
  <c r="JN109" i="8" s="1"/>
  <c r="J105" i="10" s="1"/>
  <c r="J104" i="11" s="1"/>
  <c r="DU95" i="8"/>
  <c r="EG95" i="8" s="1"/>
  <c r="IA95" i="8"/>
  <c r="DU80" i="8"/>
  <c r="EG80" i="8" s="1"/>
  <c r="IA80" i="8"/>
  <c r="AW22" i="8"/>
  <c r="FN22" i="8"/>
  <c r="JI22" i="8" s="1"/>
  <c r="E21" i="10" s="1"/>
  <c r="E20" i="11" s="1"/>
  <c r="CZ143" i="8"/>
  <c r="HF143" i="8"/>
  <c r="CZ148" i="8"/>
  <c r="HF148" i="8"/>
  <c r="DK144" i="8"/>
  <c r="HQ144" i="8"/>
  <c r="DU111" i="8"/>
  <c r="EG111" i="8" s="1"/>
  <c r="IA111" i="8"/>
  <c r="CZ139" i="8"/>
  <c r="HF139" i="8"/>
  <c r="GU140" i="8"/>
  <c r="CD140" i="8"/>
  <c r="CO140" i="8"/>
  <c r="DU101" i="8"/>
  <c r="EG101" i="8" s="1"/>
  <c r="IA101" i="8"/>
  <c r="AW48" i="8"/>
  <c r="FN48" i="8"/>
  <c r="JI48" i="8" s="1"/>
  <c r="E47" i="10" s="1"/>
  <c r="E46" i="11" s="1"/>
  <c r="DU97" i="8"/>
  <c r="IA97" i="8"/>
  <c r="DJ82" i="8"/>
  <c r="HP82" i="8"/>
  <c r="JN82" i="8" s="1"/>
  <c r="J81" i="10" s="1"/>
  <c r="J80" i="11" s="1"/>
  <c r="DJ121" i="8"/>
  <c r="HP121" i="8"/>
  <c r="JN121" i="8" s="1"/>
  <c r="J117" i="10" s="1"/>
  <c r="J116" i="11" s="1"/>
  <c r="AW12" i="8"/>
  <c r="FN12" i="8"/>
  <c r="JI12" i="8" s="1"/>
  <c r="E11" i="10" s="1"/>
  <c r="E10" i="11" s="1"/>
  <c r="AW35" i="8"/>
  <c r="FN35" i="8"/>
  <c r="JI35" i="8" s="1"/>
  <c r="E34" i="10" s="1"/>
  <c r="E33" i="11" s="1"/>
  <c r="DU93" i="8"/>
  <c r="EG93" i="8" s="1"/>
  <c r="IA93" i="8"/>
  <c r="AV7" i="8"/>
  <c r="FM7" i="8"/>
  <c r="DJ108" i="8"/>
  <c r="HP108" i="8"/>
  <c r="JN108" i="8" s="1"/>
  <c r="J104" i="10" s="1"/>
  <c r="J103" i="11" s="1"/>
  <c r="AW23" i="8"/>
  <c r="FN23" i="8"/>
  <c r="JI23" i="8" s="1"/>
  <c r="E22" i="10" s="1"/>
  <c r="E21" i="11" s="1"/>
  <c r="DK149" i="8"/>
  <c r="HQ149" i="8"/>
  <c r="AW43" i="8"/>
  <c r="FN43" i="8"/>
  <c r="JI43" i="8" s="1"/>
  <c r="E42" i="10" s="1"/>
  <c r="E41" i="11" s="1"/>
  <c r="DJ104" i="8"/>
  <c r="HP104" i="8"/>
  <c r="JN104" i="8" s="1"/>
  <c r="J100" i="10" s="1"/>
  <c r="J99" i="11" s="1"/>
  <c r="AW29" i="8"/>
  <c r="FN29" i="8"/>
  <c r="JI29" i="8" s="1"/>
  <c r="E28" i="10" s="1"/>
  <c r="E27" i="11" s="1"/>
  <c r="GU149" i="8"/>
  <c r="CO149" i="8"/>
  <c r="CD149" i="8"/>
  <c r="DK138" i="8"/>
  <c r="HQ138" i="8"/>
  <c r="GU136" i="8"/>
  <c r="CO136" i="8"/>
  <c r="CD136" i="8"/>
  <c r="DJ114" i="8"/>
  <c r="HP114" i="8"/>
  <c r="JN114" i="8" s="1"/>
  <c r="J110" i="10" s="1"/>
  <c r="J109" i="11" s="1"/>
  <c r="BH58" i="8"/>
  <c r="FY58" i="8"/>
  <c r="EF128" i="8"/>
  <c r="IL128" i="8"/>
  <c r="DJ67" i="8"/>
  <c r="HP67" i="8"/>
  <c r="JN67" i="8" s="1"/>
  <c r="J66" i="10" s="1"/>
  <c r="J65" i="11" s="1"/>
  <c r="AW17" i="8"/>
  <c r="FN17" i="8"/>
  <c r="JI17" i="8" s="1"/>
  <c r="E16" i="10" s="1"/>
  <c r="E15" i="11" s="1"/>
  <c r="DJ135" i="8"/>
  <c r="HP135" i="8"/>
  <c r="JN135" i="8" s="1"/>
  <c r="J131" i="10" s="1"/>
  <c r="J130" i="11" s="1"/>
  <c r="BH60" i="8"/>
  <c r="FY60" i="8"/>
  <c r="AW21" i="8"/>
  <c r="FN21" i="8"/>
  <c r="JI21" i="8" s="1"/>
  <c r="E20" i="10" s="1"/>
  <c r="E19" i="11" s="1"/>
  <c r="EF113" i="8"/>
  <c r="DJ119" i="8"/>
  <c r="HP119" i="8"/>
  <c r="JN119" i="8" s="1"/>
  <c r="J115" i="10" s="1"/>
  <c r="J114" i="11" s="1"/>
  <c r="GU148" i="8"/>
  <c r="CD148" i="8"/>
  <c r="CO148" i="8"/>
  <c r="AW40" i="8"/>
  <c r="FN40" i="8"/>
  <c r="JI40" i="8" s="1"/>
  <c r="E39" i="10" s="1"/>
  <c r="E38" i="11" s="1"/>
  <c r="DV151" i="8"/>
  <c r="IB151" i="8"/>
  <c r="JO151" i="8" s="1"/>
  <c r="K147" i="10" s="1"/>
  <c r="K146" i="11" s="1"/>
  <c r="DJ105" i="8"/>
  <c r="HP105" i="8"/>
  <c r="JN105" i="8" s="1"/>
  <c r="J101" i="10" s="1"/>
  <c r="J100" i="11" s="1"/>
  <c r="DJ97" i="8"/>
  <c r="HP97" i="8"/>
  <c r="JN97" i="8" s="1"/>
  <c r="CZ64" i="8"/>
  <c r="HF64" i="8"/>
  <c r="GU139" i="8"/>
  <c r="CO139" i="8"/>
  <c r="CD139" i="8"/>
  <c r="DK147" i="8"/>
  <c r="HQ147" i="8"/>
  <c r="CZ140" i="8"/>
  <c r="HF140" i="8"/>
  <c r="DJ123" i="8"/>
  <c r="HP123" i="8"/>
  <c r="JN123" i="8" s="1"/>
  <c r="J119" i="10" s="1"/>
  <c r="J118" i="11" s="1"/>
  <c r="DK145" i="8"/>
  <c r="HQ145" i="8"/>
  <c r="EF129" i="8"/>
  <c r="IL129" i="8"/>
  <c r="DK140" i="8"/>
  <c r="HQ140" i="8"/>
  <c r="AW37" i="8"/>
  <c r="FN37" i="8"/>
  <c r="JI37" i="8" s="1"/>
  <c r="E36" i="10" s="1"/>
  <c r="E35" i="11" s="1"/>
  <c r="AV8" i="8"/>
  <c r="FM8" i="8"/>
  <c r="DU126" i="8"/>
  <c r="EG126" i="8" s="1"/>
  <c r="IA126" i="8"/>
  <c r="DU117" i="8"/>
  <c r="IA117" i="8"/>
  <c r="DU133" i="8"/>
  <c r="IA133" i="8"/>
  <c r="CZ149" i="8"/>
  <c r="HF149" i="8"/>
  <c r="EG152" i="8"/>
  <c r="IM152" i="8"/>
  <c r="DJ92" i="8"/>
  <c r="HP92" i="8"/>
  <c r="JN92" i="8" s="1"/>
  <c r="J91" i="10" s="1"/>
  <c r="J90" i="11" s="1"/>
  <c r="DJ88" i="8"/>
  <c r="HP88" i="8"/>
  <c r="JN88" i="8" s="1"/>
  <c r="J87" i="10" s="1"/>
  <c r="J86" i="11" s="1"/>
  <c r="BH53" i="8"/>
  <c r="FY53" i="8"/>
  <c r="DU77" i="8"/>
  <c r="EG77" i="8" s="1"/>
  <c r="IA77" i="8"/>
  <c r="DU69" i="8"/>
  <c r="EG69" i="8" s="1"/>
  <c r="IA69" i="8"/>
  <c r="DJ89" i="8"/>
  <c r="HP89" i="8"/>
  <c r="JN89" i="8" s="1"/>
  <c r="J88" i="10" s="1"/>
  <c r="J87" i="11" s="1"/>
  <c r="EF73" i="8"/>
  <c r="DJ134" i="8"/>
  <c r="HP134" i="8"/>
  <c r="JN134" i="8" s="1"/>
  <c r="J130" i="10" s="1"/>
  <c r="J129" i="11" s="1"/>
  <c r="AW33" i="8"/>
  <c r="FN33" i="8"/>
  <c r="JI33" i="8" s="1"/>
  <c r="E32" i="10" s="1"/>
  <c r="E31" i="11" s="1"/>
  <c r="DJ111" i="8"/>
  <c r="HP111" i="8"/>
  <c r="JN111" i="8" s="1"/>
  <c r="J107" i="10" s="1"/>
  <c r="J106" i="11" s="1"/>
  <c r="DK136" i="8"/>
  <c r="HQ136" i="8"/>
  <c r="BH59" i="8"/>
  <c r="FY59" i="8"/>
  <c r="AW30" i="8"/>
  <c r="FN30" i="8"/>
  <c r="JI30" i="8" s="1"/>
  <c r="E29" i="10" s="1"/>
  <c r="E28" i="11" s="1"/>
  <c r="DU131" i="8"/>
  <c r="IA131" i="8"/>
  <c r="AW38" i="8"/>
  <c r="FN38" i="8"/>
  <c r="JI38" i="8" s="1"/>
  <c r="E37" i="10" s="1"/>
  <c r="E36" i="11" s="1"/>
  <c r="AW49" i="8"/>
  <c r="FN49" i="8"/>
  <c r="JI49" i="8" s="1"/>
  <c r="E48" i="10" s="1"/>
  <c r="E47" i="11" s="1"/>
  <c r="DJ107" i="8"/>
  <c r="HP107" i="8"/>
  <c r="JN107" i="8" s="1"/>
  <c r="J103" i="10" s="1"/>
  <c r="J102" i="11" s="1"/>
  <c r="CZ144" i="8"/>
  <c r="HF144" i="8"/>
  <c r="DU85" i="8"/>
  <c r="EG85" i="8" s="1"/>
  <c r="IA85" i="8"/>
  <c r="DU81" i="8"/>
  <c r="EG81" i="8" s="1"/>
  <c r="IA81" i="8"/>
  <c r="AW14" i="8"/>
  <c r="FN14" i="8"/>
  <c r="JI14" i="8" s="1"/>
  <c r="E13" i="10" s="1"/>
  <c r="E12" i="11" s="1"/>
  <c r="DV154" i="8"/>
  <c r="IB154" i="8"/>
  <c r="JO154" i="8" s="1"/>
  <c r="K150" i="10" s="1"/>
  <c r="K149" i="11" s="1"/>
  <c r="DJ106" i="8"/>
  <c r="HP106" i="8"/>
  <c r="JN106" i="8" s="1"/>
  <c r="J102" i="10" s="1"/>
  <c r="J101" i="11" s="1"/>
  <c r="AW46" i="8"/>
  <c r="FN46" i="8"/>
  <c r="JI46" i="8" s="1"/>
  <c r="E45" i="10" s="1"/>
  <c r="E44" i="11" s="1"/>
  <c r="BG50" i="8"/>
  <c r="FX50" i="8"/>
  <c r="DK150" i="8"/>
  <c r="HQ150" i="8"/>
  <c r="DJ122" i="8"/>
  <c r="HP122" i="8"/>
  <c r="JN122" i="8" s="1"/>
  <c r="J118" i="10" s="1"/>
  <c r="J117" i="11" s="1"/>
  <c r="DJ127" i="8"/>
  <c r="HP127" i="8"/>
  <c r="JN127" i="8" s="1"/>
  <c r="J123" i="10" s="1"/>
  <c r="J122" i="11" s="1"/>
  <c r="DJ120" i="8"/>
  <c r="HP120" i="8"/>
  <c r="JN120" i="8" s="1"/>
  <c r="J116" i="10" s="1"/>
  <c r="J115" i="11" s="1"/>
  <c r="DK64" i="8"/>
  <c r="DW64" i="8" s="1"/>
  <c r="EI64" i="8" s="1"/>
  <c r="HQ64" i="8"/>
  <c r="DJ79" i="8"/>
  <c r="HP79" i="8"/>
  <c r="JN79" i="8" s="1"/>
  <c r="J78" i="10" s="1"/>
  <c r="J77" i="11" s="1"/>
  <c r="BH61" i="8"/>
  <c r="FY61" i="8"/>
  <c r="DJ130" i="8"/>
  <c r="HP130" i="8"/>
  <c r="JN130" i="8" s="1"/>
  <c r="J126" i="10" s="1"/>
  <c r="J125" i="11" s="1"/>
  <c r="DJ74" i="8"/>
  <c r="HP74" i="8"/>
  <c r="JN74" i="8" s="1"/>
  <c r="J73" i="10" s="1"/>
  <c r="J72" i="11" s="1"/>
  <c r="DJ125" i="8"/>
  <c r="HP125" i="8"/>
  <c r="JN125" i="8" s="1"/>
  <c r="J121" i="10" s="1"/>
  <c r="J120" i="11" s="1"/>
  <c r="AW24" i="8"/>
  <c r="FN24" i="8"/>
  <c r="JI24" i="8" s="1"/>
  <c r="E23" i="10" s="1"/>
  <c r="E22" i="11" s="1"/>
  <c r="DU78" i="8"/>
  <c r="EG78" i="8" s="1"/>
  <c r="IA78" i="8"/>
  <c r="EF120" i="8"/>
  <c r="IL120" i="8"/>
  <c r="JP120" i="8" s="1"/>
  <c r="L116" i="10" s="1"/>
  <c r="L115" i="11" s="1"/>
  <c r="DJ112" i="8"/>
  <c r="HP112" i="8"/>
  <c r="JN112" i="8" s="1"/>
  <c r="J108" i="10" s="1"/>
  <c r="J107" i="11" s="1"/>
  <c r="EF118" i="8"/>
  <c r="IL118" i="8"/>
  <c r="JP118" i="8" s="1"/>
  <c r="L114" i="10" s="1"/>
  <c r="L113" i="11" s="1"/>
  <c r="AW41" i="8"/>
  <c r="FN41" i="8"/>
  <c r="JI41" i="8" s="1"/>
  <c r="E40" i="10" s="1"/>
  <c r="E39" i="11" s="1"/>
  <c r="AW47" i="8"/>
  <c r="FN47" i="8"/>
  <c r="JI47" i="8" s="1"/>
  <c r="E46" i="10" s="1"/>
  <c r="E45" i="11" s="1"/>
  <c r="AV10" i="8"/>
  <c r="FM10" i="8"/>
  <c r="DU110" i="8"/>
  <c r="EG110" i="8" s="1"/>
  <c r="IA110" i="8"/>
  <c r="EG154" i="8"/>
  <c r="IM154" i="8"/>
  <c r="DJ126" i="8"/>
  <c r="HP126" i="8"/>
  <c r="JN126" i="8" s="1"/>
  <c r="J122" i="10" s="1"/>
  <c r="J121" i="11" s="1"/>
  <c r="GU147" i="8"/>
  <c r="CO147" i="8"/>
  <c r="CD147" i="8"/>
  <c r="DJ81" i="8"/>
  <c r="HP81" i="8"/>
  <c r="JN81" i="8" s="1"/>
  <c r="J80" i="10" s="1"/>
  <c r="J79" i="11" s="1"/>
  <c r="AW18" i="8"/>
  <c r="FN18" i="8"/>
  <c r="JI18" i="8" s="1"/>
  <c r="E17" i="10" s="1"/>
  <c r="E16" i="11" s="1"/>
  <c r="EF126" i="8"/>
  <c r="IL126" i="8"/>
  <c r="JP126" i="8" s="1"/>
  <c r="L122" i="10" s="1"/>
  <c r="L121" i="11" s="1"/>
  <c r="CO63" i="8"/>
  <c r="GU63" i="8"/>
  <c r="DJ83" i="8"/>
  <c r="HP83" i="8"/>
  <c r="JN83" i="8" s="1"/>
  <c r="J82" i="10" s="1"/>
  <c r="J81" i="11" s="1"/>
  <c r="CZ141" i="8"/>
  <c r="HF141" i="8"/>
  <c r="DJ80" i="8"/>
  <c r="IB80" i="8" s="1"/>
  <c r="JO80" i="8" s="1"/>
  <c r="K79" i="10" s="1"/>
  <c r="K78" i="11" s="1"/>
  <c r="DV133" i="8"/>
  <c r="IB133" i="8"/>
  <c r="JO133" i="8" s="1"/>
  <c r="K129" i="10" s="1"/>
  <c r="K128" i="11" s="1"/>
  <c r="DU135" i="8"/>
  <c r="IA135" i="8"/>
  <c r="AW45" i="8"/>
  <c r="FN45" i="8"/>
  <c r="JI45" i="8" s="1"/>
  <c r="E44" i="10" s="1"/>
  <c r="E43" i="11" s="1"/>
  <c r="DJ70" i="8"/>
  <c r="HP70" i="8"/>
  <c r="JN70" i="8" s="1"/>
  <c r="J69" i="10" s="1"/>
  <c r="J68" i="11" s="1"/>
  <c r="DK143" i="8"/>
  <c r="HQ143" i="8"/>
  <c r="AV9" i="8"/>
  <c r="FM9" i="8"/>
  <c r="BH56" i="8"/>
  <c r="FY56" i="8"/>
  <c r="DV152" i="8"/>
  <c r="IB152" i="8"/>
  <c r="JO152" i="8" s="1"/>
  <c r="K148" i="10" s="1"/>
  <c r="K147" i="11" s="1"/>
  <c r="EF74" i="8"/>
  <c r="DJ100" i="8"/>
  <c r="HP100" i="8"/>
  <c r="JN100" i="8" s="1"/>
  <c r="J96" i="10" s="1"/>
  <c r="J95" i="11" s="1"/>
  <c r="BH55" i="8"/>
  <c r="FY55" i="8"/>
  <c r="DJ102" i="8"/>
  <c r="HP102" i="8"/>
  <c r="JN102" i="8" s="1"/>
  <c r="J98" i="10" s="1"/>
  <c r="J97" i="11" s="1"/>
  <c r="BH57" i="8"/>
  <c r="FY57" i="8"/>
  <c r="DV153" i="8"/>
  <c r="IB153" i="8"/>
  <c r="JO153" i="8" s="1"/>
  <c r="K149" i="10" s="1"/>
  <c r="K148" i="11" s="1"/>
  <c r="DJ91" i="8"/>
  <c r="HP91" i="8"/>
  <c r="JN91" i="8" s="1"/>
  <c r="J90" i="10" s="1"/>
  <c r="J89" i="11" s="1"/>
  <c r="EG153" i="8"/>
  <c r="IM153" i="8"/>
  <c r="EF82" i="8"/>
  <c r="GU144" i="8"/>
  <c r="CO144" i="8"/>
  <c r="CD144" i="8"/>
  <c r="GU145" i="8"/>
  <c r="CO145" i="8"/>
  <c r="CD145" i="8"/>
  <c r="AW13" i="8"/>
  <c r="FN13" i="8"/>
  <c r="JI13" i="8" s="1"/>
  <c r="E12" i="10" s="1"/>
  <c r="E11" i="11" s="1"/>
  <c r="DJ115" i="8"/>
  <c r="HP115" i="8"/>
  <c r="JN115" i="8" s="1"/>
  <c r="J111" i="10" s="1"/>
  <c r="J110" i="11" s="1"/>
  <c r="GU142" i="8"/>
  <c r="CO142" i="8"/>
  <c r="CD142" i="8"/>
  <c r="AW28" i="8"/>
  <c r="FN28" i="8"/>
  <c r="JI28" i="8" s="1"/>
  <c r="E27" i="10" s="1"/>
  <c r="E26" i="11" s="1"/>
  <c r="DU88" i="8"/>
  <c r="EG88" i="8" s="1"/>
  <c r="IA88" i="8"/>
  <c r="AW36" i="8"/>
  <c r="FN36" i="8"/>
  <c r="JI36" i="8" s="1"/>
  <c r="E35" i="10" s="1"/>
  <c r="E34" i="11" s="1"/>
  <c r="DJ78" i="8"/>
  <c r="HP78" i="8"/>
  <c r="JN78" i="8" s="1"/>
  <c r="J77" i="10" s="1"/>
  <c r="J76" i="11" s="1"/>
  <c r="DU124" i="8"/>
  <c r="EG124" i="8" s="1"/>
  <c r="IA124" i="8"/>
  <c r="DK137" i="8"/>
  <c r="HQ137" i="8"/>
  <c r="DJ117" i="8"/>
  <c r="HP117" i="8"/>
  <c r="JN117" i="8" s="1"/>
  <c r="J113" i="10" s="1"/>
  <c r="J112" i="11" s="1"/>
  <c r="CZ150" i="8"/>
  <c r="HF150" i="8"/>
  <c r="EF127" i="8"/>
  <c r="IL127" i="8"/>
  <c r="JP127" i="8" s="1"/>
  <c r="L123" i="10" s="1"/>
  <c r="L122" i="11" s="1"/>
  <c r="DU108" i="8"/>
  <c r="EG108" i="8" s="1"/>
  <c r="IA108" i="8"/>
  <c r="GJ65" i="8"/>
  <c r="CD65" i="8"/>
  <c r="BS65" i="8"/>
  <c r="DJ87" i="8"/>
  <c r="HP87" i="8"/>
  <c r="JN87" i="8" s="1"/>
  <c r="J86" i="10" s="1"/>
  <c r="J85" i="11" s="1"/>
  <c r="EF69" i="8"/>
  <c r="EG151" i="8"/>
  <c r="IM151" i="8"/>
  <c r="DU112" i="8"/>
  <c r="EG112" i="8" s="1"/>
  <c r="IA112" i="8"/>
  <c r="EF132" i="8"/>
  <c r="IL132" i="8"/>
  <c r="DU96" i="8"/>
  <c r="EG96" i="8" s="1"/>
  <c r="IA96" i="8"/>
  <c r="BG51" i="8"/>
  <c r="FX51" i="8"/>
  <c r="DJ101" i="8"/>
  <c r="HP101" i="8"/>
  <c r="JN101" i="8" s="1"/>
  <c r="J97" i="10" s="1"/>
  <c r="J96" i="11" s="1"/>
  <c r="DK148" i="8"/>
  <c r="HQ148" i="8"/>
  <c r="AW27" i="8"/>
  <c r="FN27" i="8"/>
  <c r="JI27" i="8" s="1"/>
  <c r="E26" i="10" s="1"/>
  <c r="E25" i="11" s="1"/>
  <c r="EF85" i="8"/>
  <c r="DJ113" i="8"/>
  <c r="HP113" i="8"/>
  <c r="JN113" i="8" s="1"/>
  <c r="J109" i="10" s="1"/>
  <c r="J108" i="11" s="1"/>
  <c r="CZ145" i="8"/>
  <c r="HF145" i="8"/>
  <c r="EF101" i="8"/>
  <c r="DK65" i="8"/>
  <c r="DW65" i="8" s="1"/>
  <c r="EI65" i="8" s="1"/>
  <c r="HQ65" i="8"/>
  <c r="AW32" i="8"/>
  <c r="FN32" i="8"/>
  <c r="JI32" i="8" s="1"/>
  <c r="E31" i="10" s="1"/>
  <c r="E30" i="11" s="1"/>
  <c r="DU99" i="8"/>
  <c r="EG99" i="8" s="1"/>
  <c r="IA99" i="8"/>
  <c r="CZ137" i="8"/>
  <c r="HF137" i="8"/>
  <c r="CZ142" i="8"/>
  <c r="HF142" i="8"/>
  <c r="AW31" i="8"/>
  <c r="FN31" i="8"/>
  <c r="JI31" i="8" s="1"/>
  <c r="E30" i="10" s="1"/>
  <c r="E29" i="11" s="1"/>
  <c r="GJ63" i="8"/>
  <c r="CD63" i="8"/>
  <c r="BS63" i="8"/>
  <c r="DJ118" i="8"/>
  <c r="HP118" i="8"/>
  <c r="JN118" i="8" s="1"/>
  <c r="J114" i="10" s="1"/>
  <c r="J113" i="11" s="1"/>
  <c r="EF135" i="8"/>
  <c r="IL135" i="8"/>
  <c r="DJ116" i="8"/>
  <c r="HP116" i="8"/>
  <c r="JN116" i="8" s="1"/>
  <c r="J112" i="10" s="1"/>
  <c r="J111" i="11" s="1"/>
  <c r="AW11" i="8"/>
  <c r="FN11" i="8"/>
  <c r="JI11" i="8" s="1"/>
  <c r="E10" i="10" s="1"/>
  <c r="E9" i="11" s="1"/>
  <c r="DJ124" i="8"/>
  <c r="HP124" i="8"/>
  <c r="JN124" i="8" s="1"/>
  <c r="J120" i="10" s="1"/>
  <c r="J119" i="11" s="1"/>
  <c r="DK146" i="8"/>
  <c r="HQ146" i="8"/>
  <c r="DU82" i="8"/>
  <c r="EG82" i="8" s="1"/>
  <c r="IA82" i="8"/>
  <c r="GU150" i="8"/>
  <c r="CO150" i="8"/>
  <c r="CD150" i="8"/>
  <c r="DJ86" i="8"/>
  <c r="HP86" i="8"/>
  <c r="JN86" i="8" s="1"/>
  <c r="J85" i="10" s="1"/>
  <c r="J84" i="11" s="1"/>
  <c r="DU76" i="8"/>
  <c r="EG76" i="8" s="1"/>
  <c r="IA76" i="8"/>
  <c r="DJ69" i="8"/>
  <c r="HP69" i="8"/>
  <c r="JN69" i="8" s="1"/>
  <c r="J68" i="10" s="1"/>
  <c r="J67" i="11" s="1"/>
  <c r="DJ68" i="8"/>
  <c r="HP68" i="8"/>
  <c r="JN68" i="8" s="1"/>
  <c r="J67" i="10" s="1"/>
  <c r="J66" i="11" s="1"/>
  <c r="EF84" i="8"/>
  <c r="AW42" i="8"/>
  <c r="FN42" i="8"/>
  <c r="JI42" i="8" s="1"/>
  <c r="E41" i="10" s="1"/>
  <c r="E40" i="11" s="1"/>
  <c r="CO65" i="8"/>
  <c r="GU65" i="8"/>
  <c r="DU86" i="8"/>
  <c r="DU67" i="8"/>
  <c r="DU115" i="8"/>
  <c r="EF88" i="8"/>
  <c r="DU127" i="8"/>
  <c r="DU125" i="8"/>
  <c r="DU91" i="8"/>
  <c r="DU68" i="8"/>
  <c r="DU72" i="8"/>
  <c r="EG116" i="8"/>
  <c r="DU104" i="8"/>
  <c r="DV80" i="8"/>
  <c r="DU119" i="8"/>
  <c r="EF108" i="8"/>
  <c r="EF124" i="8"/>
  <c r="EF81" i="8"/>
  <c r="DU103" i="8"/>
  <c r="DV128" i="8"/>
  <c r="DU107" i="8"/>
  <c r="DU122" i="8"/>
  <c r="EF100" i="8"/>
  <c r="DU120" i="8"/>
  <c r="DU102" i="8"/>
  <c r="DU118" i="8"/>
  <c r="DU105" i="8"/>
  <c r="DU92" i="8"/>
  <c r="DU114" i="8"/>
  <c r="DU66" i="8"/>
  <c r="DU89" i="8"/>
  <c r="DU129" i="8"/>
  <c r="IM129" i="8" s="1"/>
  <c r="DU71" i="8"/>
  <c r="DU98" i="8"/>
  <c r="DU123" i="8"/>
  <c r="DU79" i="8"/>
  <c r="DU70" i="8"/>
  <c r="DU87" i="8"/>
  <c r="DU109" i="8"/>
  <c r="EF106" i="8"/>
  <c r="EF95" i="8"/>
  <c r="CF146" i="6"/>
  <c r="CF47" i="6"/>
  <c r="CF148" i="6"/>
  <c r="E153" i="2"/>
  <c r="CF147" i="6"/>
  <c r="BU49" i="6"/>
  <c r="GA49" i="6" s="1"/>
  <c r="JC49" i="6" s="1"/>
  <c r="G48" i="2" s="1"/>
  <c r="CF150" i="6"/>
  <c r="CF149" i="6"/>
  <c r="CF48" i="6"/>
  <c r="DJ131" i="8"/>
  <c r="DJ132" i="8"/>
  <c r="DJ76" i="8"/>
  <c r="IB76" i="8" s="1"/>
  <c r="JO76" i="8" s="1"/>
  <c r="K75" i="10" s="1"/>
  <c r="K74" i="11" s="1"/>
  <c r="DJ93" i="8"/>
  <c r="IB93" i="8" s="1"/>
  <c r="DJ99" i="8"/>
  <c r="IB99" i="8" s="1"/>
  <c r="DJ96" i="8"/>
  <c r="IB96" i="8" s="1"/>
  <c r="JO96" i="8" s="1"/>
  <c r="K95" i="10" s="1"/>
  <c r="K94" i="11" s="1"/>
  <c r="DJ90" i="8"/>
  <c r="IB90" i="8" s="1"/>
  <c r="JO90" i="8" s="1"/>
  <c r="K89" i="10" s="1"/>
  <c r="K88" i="11" s="1"/>
  <c r="DJ110" i="8"/>
  <c r="IB110" i="8" s="1"/>
  <c r="DJ94" i="8"/>
  <c r="IB94" i="8" s="1"/>
  <c r="JO94" i="8" s="1"/>
  <c r="K93" i="10" s="1"/>
  <c r="K92" i="11" s="1"/>
  <c r="DJ77" i="8"/>
  <c r="IB77" i="8" s="1"/>
  <c r="E152" i="11" l="1"/>
  <c r="E156" i="2"/>
  <c r="E157" i="11" s="1"/>
  <c r="JO110" i="8"/>
  <c r="K106" i="10" s="1"/>
  <c r="K105" i="11" s="1"/>
  <c r="JO99" i="8"/>
  <c r="DN140" i="6"/>
  <c r="HH140" i="6"/>
  <c r="JF140" i="6" s="1"/>
  <c r="J136" i="2" s="1"/>
  <c r="DY141" i="6"/>
  <c r="HS141" i="6"/>
  <c r="GL147" i="6"/>
  <c r="JD147" i="6" s="1"/>
  <c r="H143" i="2" s="1"/>
  <c r="CR147" i="6"/>
  <c r="EJ133" i="6"/>
  <c r="ID133" i="6"/>
  <c r="JH133" i="6" s="1"/>
  <c r="L129" i="2" s="1"/>
  <c r="DN150" i="6"/>
  <c r="HH150" i="6"/>
  <c r="DN145" i="6"/>
  <c r="HH145" i="6"/>
  <c r="GW47" i="6"/>
  <c r="DC47" i="6"/>
  <c r="DO47" i="6" s="1"/>
  <c r="EA47" i="6" s="1"/>
  <c r="EM47" i="6" s="1"/>
  <c r="EJ137" i="6"/>
  <c r="ID137" i="6"/>
  <c r="DN144" i="6"/>
  <c r="HH144" i="6"/>
  <c r="GW142" i="6"/>
  <c r="JE142" i="6" s="1"/>
  <c r="I138" i="2" s="1"/>
  <c r="DC142" i="6"/>
  <c r="DY142" i="6"/>
  <c r="HS142" i="6"/>
  <c r="DC48" i="6"/>
  <c r="DO48" i="6" s="1"/>
  <c r="EA48" i="6" s="1"/>
  <c r="EM48" i="6" s="1"/>
  <c r="GW48" i="6"/>
  <c r="DY144" i="6"/>
  <c r="HS144" i="6"/>
  <c r="DN149" i="6"/>
  <c r="HH149" i="6"/>
  <c r="DN146" i="6"/>
  <c r="HH146" i="6"/>
  <c r="DY150" i="6"/>
  <c r="HS150" i="6"/>
  <c r="DC143" i="6"/>
  <c r="GW143" i="6"/>
  <c r="JE143" i="6" s="1"/>
  <c r="I139" i="2" s="1"/>
  <c r="GW148" i="6"/>
  <c r="DC148" i="6"/>
  <c r="DY136" i="6"/>
  <c r="HS136" i="6"/>
  <c r="JG136" i="6" s="1"/>
  <c r="K132" i="2" s="1"/>
  <c r="GW146" i="6"/>
  <c r="DC146" i="6"/>
  <c r="DY140" i="6"/>
  <c r="HS140" i="6"/>
  <c r="EJ134" i="6"/>
  <c r="ID134" i="6"/>
  <c r="JH134" i="6" s="1"/>
  <c r="L130" i="2" s="1"/>
  <c r="GL148" i="6"/>
  <c r="JD148" i="6" s="1"/>
  <c r="H144" i="2" s="1"/>
  <c r="CR148" i="6"/>
  <c r="EJ135" i="6"/>
  <c r="ID135" i="6"/>
  <c r="JH135" i="6" s="1"/>
  <c r="L131" i="2" s="1"/>
  <c r="EJ143" i="6"/>
  <c r="ID143" i="6"/>
  <c r="EJ144" i="6"/>
  <c r="ID144" i="6"/>
  <c r="DC145" i="6"/>
  <c r="GW145" i="6"/>
  <c r="JE145" i="6" s="1"/>
  <c r="I141" i="2" s="1"/>
  <c r="EJ149" i="6"/>
  <c r="ID149" i="6"/>
  <c r="EJ148" i="6"/>
  <c r="ID148" i="6"/>
  <c r="DN138" i="6"/>
  <c r="HH138" i="6"/>
  <c r="JF138" i="6" s="1"/>
  <c r="J134" i="2" s="1"/>
  <c r="EJ141" i="6"/>
  <c r="ID141" i="6"/>
  <c r="DY137" i="6"/>
  <c r="HS137" i="6"/>
  <c r="JG137" i="6" s="1"/>
  <c r="K133" i="2" s="1"/>
  <c r="GL47" i="6"/>
  <c r="JD47" i="6" s="1"/>
  <c r="H46" i="2" s="1"/>
  <c r="CR47" i="6"/>
  <c r="ID142" i="6"/>
  <c r="EJ142" i="6"/>
  <c r="DY139" i="6"/>
  <c r="HS139" i="6"/>
  <c r="DY147" i="6"/>
  <c r="HS147" i="6"/>
  <c r="EJ150" i="6"/>
  <c r="ID150" i="6"/>
  <c r="GW150" i="6"/>
  <c r="DC150" i="6"/>
  <c r="DN142" i="6"/>
  <c r="HH142" i="6"/>
  <c r="DY146" i="6"/>
  <c r="HS146" i="6"/>
  <c r="DC144" i="6"/>
  <c r="GW144" i="6"/>
  <c r="JE144" i="6" s="1"/>
  <c r="I140" i="2" s="1"/>
  <c r="GL48" i="6"/>
  <c r="JD48" i="6" s="1"/>
  <c r="H47" i="2" s="1"/>
  <c r="CR48" i="6"/>
  <c r="GL146" i="6"/>
  <c r="JD146" i="6" s="1"/>
  <c r="H142" i="2" s="1"/>
  <c r="CR146" i="6"/>
  <c r="EJ145" i="6"/>
  <c r="ID145" i="6"/>
  <c r="ID136" i="6"/>
  <c r="EJ136" i="6"/>
  <c r="DY149" i="6"/>
  <c r="HS149" i="6"/>
  <c r="DN148" i="6"/>
  <c r="HH148" i="6"/>
  <c r="DC147" i="6"/>
  <c r="GW147" i="6"/>
  <c r="ID146" i="6"/>
  <c r="EJ146" i="6"/>
  <c r="DN143" i="6"/>
  <c r="HH143" i="6"/>
  <c r="DN139" i="6"/>
  <c r="HH139" i="6"/>
  <c r="JF139" i="6" s="1"/>
  <c r="J135" i="2" s="1"/>
  <c r="GL149" i="6"/>
  <c r="JD149" i="6" s="1"/>
  <c r="H145" i="2" s="1"/>
  <c r="CR149" i="6"/>
  <c r="DY138" i="6"/>
  <c r="HS138" i="6"/>
  <c r="ID132" i="6"/>
  <c r="JH132" i="6" s="1"/>
  <c r="L128" i="2" s="1"/>
  <c r="EJ132" i="6"/>
  <c r="DY148" i="6"/>
  <c r="HS148" i="6"/>
  <c r="DN147" i="6"/>
  <c r="HH147" i="6"/>
  <c r="DN141" i="6"/>
  <c r="HH141" i="6"/>
  <c r="JF141" i="6" s="1"/>
  <c r="J137" i="2" s="1"/>
  <c r="GL49" i="6"/>
  <c r="CR49" i="6"/>
  <c r="DC149" i="6"/>
  <c r="GW149" i="6"/>
  <c r="CR150" i="6"/>
  <c r="GL150" i="6"/>
  <c r="JD150" i="6" s="1"/>
  <c r="H146" i="2" s="1"/>
  <c r="EJ140" i="6"/>
  <c r="ID140" i="6"/>
  <c r="EJ138" i="6"/>
  <c r="ID138" i="6"/>
  <c r="DY143" i="6"/>
  <c r="HS143" i="6"/>
  <c r="EJ139" i="6"/>
  <c r="ID139" i="6"/>
  <c r="EJ131" i="6"/>
  <c r="ID131" i="6"/>
  <c r="JH131" i="6" s="1"/>
  <c r="L127" i="2" s="1"/>
  <c r="DY145" i="6"/>
  <c r="HS145" i="6"/>
  <c r="EJ147" i="6"/>
  <c r="ID147" i="6"/>
  <c r="JP129" i="8"/>
  <c r="L125" i="10" s="1"/>
  <c r="L124" i="11" s="1"/>
  <c r="JO77" i="8"/>
  <c r="K76" i="10" s="1"/>
  <c r="K75" i="11" s="1"/>
  <c r="JO93" i="8"/>
  <c r="K92" i="10" s="1"/>
  <c r="K91" i="11" s="1"/>
  <c r="DV132" i="8"/>
  <c r="IB132" i="8"/>
  <c r="JO132" i="8" s="1"/>
  <c r="K128" i="10" s="1"/>
  <c r="K127" i="11" s="1"/>
  <c r="EG121" i="8"/>
  <c r="DA143" i="8"/>
  <c r="HG143" i="8"/>
  <c r="FO25" i="8"/>
  <c r="AX25" i="8"/>
  <c r="DV69" i="8"/>
  <c r="EH69" i="8" s="1"/>
  <c r="IB69" i="8"/>
  <c r="JO69" i="8" s="1"/>
  <c r="K68" i="10" s="1"/>
  <c r="DV124" i="8"/>
  <c r="IB124" i="8"/>
  <c r="JO124" i="8" s="1"/>
  <c r="K120" i="10" s="1"/>
  <c r="K119" i="11" s="1"/>
  <c r="FO31" i="8"/>
  <c r="AX31" i="8"/>
  <c r="FO27" i="8"/>
  <c r="AX27" i="8"/>
  <c r="BH51" i="8"/>
  <c r="FY51" i="8"/>
  <c r="GK65" i="8"/>
  <c r="BT65" i="8"/>
  <c r="CE65" i="8"/>
  <c r="DL150" i="8"/>
  <c r="HR150" i="8"/>
  <c r="DV78" i="8"/>
  <c r="EH78" i="8" s="1"/>
  <c r="IB78" i="8"/>
  <c r="JO78" i="8" s="1"/>
  <c r="K77" i="10" s="1"/>
  <c r="FO28" i="8"/>
  <c r="AX28" i="8"/>
  <c r="FO13" i="8"/>
  <c r="AX13" i="8"/>
  <c r="DA144" i="8"/>
  <c r="HG144" i="8"/>
  <c r="FO45" i="8"/>
  <c r="AX45" i="8"/>
  <c r="DA147" i="8"/>
  <c r="HG147" i="8"/>
  <c r="FO41" i="8"/>
  <c r="AX41" i="8"/>
  <c r="FO46" i="8"/>
  <c r="AX46" i="8"/>
  <c r="DL144" i="8"/>
  <c r="HR144" i="8"/>
  <c r="FO38" i="8"/>
  <c r="AX38" i="8"/>
  <c r="BI59" i="8"/>
  <c r="FZ59" i="8"/>
  <c r="JJ59" i="8" s="1"/>
  <c r="F58" i="10" s="1"/>
  <c r="F57" i="11" s="1"/>
  <c r="DV89" i="8"/>
  <c r="EH89" i="8" s="1"/>
  <c r="IB89" i="8"/>
  <c r="JO89" i="8" s="1"/>
  <c r="K88" i="10" s="1"/>
  <c r="K87" i="11" s="1"/>
  <c r="FZ53" i="8"/>
  <c r="JJ53" i="8" s="1"/>
  <c r="F52" i="10" s="1"/>
  <c r="F51" i="11" s="1"/>
  <c r="BI53" i="8"/>
  <c r="DV97" i="8"/>
  <c r="EH97" i="8" s="1"/>
  <c r="IB97" i="8"/>
  <c r="JO97" i="8" s="1"/>
  <c r="DA148" i="8"/>
  <c r="HG148" i="8"/>
  <c r="FO17" i="8"/>
  <c r="AX17" i="8"/>
  <c r="BI58" i="8"/>
  <c r="FZ58" i="8"/>
  <c r="JJ58" i="8" s="1"/>
  <c r="F57" i="10" s="1"/>
  <c r="F56" i="11" s="1"/>
  <c r="DW138" i="8"/>
  <c r="IC138" i="8"/>
  <c r="DV104" i="8"/>
  <c r="EH104" i="8" s="1"/>
  <c r="IB104" i="8"/>
  <c r="JO104" i="8" s="1"/>
  <c r="K100" i="10" s="1"/>
  <c r="K99" i="11" s="1"/>
  <c r="FO23" i="8"/>
  <c r="AX23" i="8"/>
  <c r="DV121" i="8"/>
  <c r="EH121" i="8" s="1"/>
  <c r="IB121" i="8"/>
  <c r="JO121" i="8" s="1"/>
  <c r="K117" i="10" s="1"/>
  <c r="FO48" i="8"/>
  <c r="AX48" i="8"/>
  <c r="FO44" i="8"/>
  <c r="AX44" i="8"/>
  <c r="DL147" i="8"/>
  <c r="HR147" i="8"/>
  <c r="DL145" i="8"/>
  <c r="HR145" i="8"/>
  <c r="GV144" i="8"/>
  <c r="CE144" i="8"/>
  <c r="CP144" i="8"/>
  <c r="DV91" i="8"/>
  <c r="EH91" i="8" s="1"/>
  <c r="IB91" i="8"/>
  <c r="JO91" i="8" s="1"/>
  <c r="K90" i="10" s="1"/>
  <c r="K89" i="11" s="1"/>
  <c r="DV131" i="8"/>
  <c r="IB131" i="8"/>
  <c r="JO131" i="8" s="1"/>
  <c r="K127" i="10" s="1"/>
  <c r="K126" i="11" s="1"/>
  <c r="FO42" i="8"/>
  <c r="AX42" i="8"/>
  <c r="FO32" i="8"/>
  <c r="AX32" i="8"/>
  <c r="CP65" i="8"/>
  <c r="GV65" i="8"/>
  <c r="EH153" i="8"/>
  <c r="IN153" i="8"/>
  <c r="JP153" i="8" s="1"/>
  <c r="L149" i="10" s="1"/>
  <c r="DV100" i="8"/>
  <c r="IB100" i="8"/>
  <c r="JO100" i="8" s="1"/>
  <c r="K96" i="10" s="1"/>
  <c r="K95" i="11" s="1"/>
  <c r="AW9" i="8"/>
  <c r="FN9" i="8"/>
  <c r="JI9" i="8" s="1"/>
  <c r="E8" i="10" s="1"/>
  <c r="E7" i="11" s="1"/>
  <c r="IB83" i="8"/>
  <c r="JO83" i="8" s="1"/>
  <c r="K82" i="10" s="1"/>
  <c r="K81" i="11" s="1"/>
  <c r="DV83" i="8"/>
  <c r="DV79" i="8"/>
  <c r="EH79" i="8" s="1"/>
  <c r="IB79" i="8"/>
  <c r="JO79" i="8" s="1"/>
  <c r="K78" i="10" s="1"/>
  <c r="K77" i="11" s="1"/>
  <c r="DV122" i="8"/>
  <c r="EH122" i="8" s="1"/>
  <c r="IB122" i="8"/>
  <c r="JO122" i="8" s="1"/>
  <c r="K118" i="10" s="1"/>
  <c r="K117" i="11" s="1"/>
  <c r="FO14" i="8"/>
  <c r="AX14" i="8"/>
  <c r="DL149" i="8"/>
  <c r="HR149" i="8"/>
  <c r="DW147" i="8"/>
  <c r="IC147" i="8"/>
  <c r="GV148" i="8"/>
  <c r="CE148" i="8"/>
  <c r="CP148" i="8"/>
  <c r="FO21" i="8"/>
  <c r="AX21" i="8"/>
  <c r="GV149" i="8"/>
  <c r="CE149" i="8"/>
  <c r="CP149" i="8"/>
  <c r="DL139" i="8"/>
  <c r="HR139" i="8"/>
  <c r="DL143" i="8"/>
  <c r="HR143" i="8"/>
  <c r="AW6" i="8"/>
  <c r="FN6" i="8"/>
  <c r="JI6" i="8" s="1"/>
  <c r="E5" i="10" s="1"/>
  <c r="E4" i="11" s="1"/>
  <c r="FO15" i="8"/>
  <c r="AX15" i="8"/>
  <c r="EG75" i="8"/>
  <c r="DW139" i="8"/>
  <c r="IC139" i="8"/>
  <c r="DV71" i="8"/>
  <c r="EH71" i="8" s="1"/>
  <c r="IB71" i="8"/>
  <c r="JO71" i="8" s="1"/>
  <c r="K70" i="10" s="1"/>
  <c r="K69" i="11" s="1"/>
  <c r="FO34" i="8"/>
  <c r="AX34" i="8"/>
  <c r="GV141" i="8"/>
  <c r="CP141" i="8"/>
  <c r="CE141" i="8"/>
  <c r="DW141" i="8"/>
  <c r="IC141" i="8"/>
  <c r="DL65" i="8"/>
  <c r="DX65" i="8" s="1"/>
  <c r="EJ65" i="8" s="1"/>
  <c r="HR65" i="8"/>
  <c r="DV73" i="8"/>
  <c r="IB73" i="8"/>
  <c r="JO73" i="8" s="1"/>
  <c r="K72" i="10" s="1"/>
  <c r="DL136" i="8"/>
  <c r="HR136" i="8"/>
  <c r="DA150" i="8"/>
  <c r="HG150" i="8"/>
  <c r="DV87" i="8"/>
  <c r="EH87" i="8" s="1"/>
  <c r="IB87" i="8"/>
  <c r="JO87" i="8" s="1"/>
  <c r="K86" i="10" s="1"/>
  <c r="K85" i="11" s="1"/>
  <c r="BI61" i="8"/>
  <c r="FZ61" i="8"/>
  <c r="JJ61" i="8" s="1"/>
  <c r="F60" i="10" s="1"/>
  <c r="F59" i="11" s="1"/>
  <c r="FO33" i="8"/>
  <c r="AX33" i="8"/>
  <c r="DW140" i="8"/>
  <c r="IC140" i="8"/>
  <c r="DL140" i="8"/>
  <c r="HR140" i="8"/>
  <c r="FO40" i="8"/>
  <c r="AX40" i="8"/>
  <c r="DL148" i="8"/>
  <c r="HR148" i="8"/>
  <c r="BI62" i="8"/>
  <c r="FZ62" i="8"/>
  <c r="JJ62" i="8" s="1"/>
  <c r="F61" i="10" s="1"/>
  <c r="F60" i="11" s="1"/>
  <c r="EG130" i="8"/>
  <c r="IM130" i="8"/>
  <c r="DV118" i="8"/>
  <c r="EH118" i="8" s="1"/>
  <c r="IB118" i="8"/>
  <c r="JO118" i="8" s="1"/>
  <c r="K114" i="10" s="1"/>
  <c r="K113" i="11" s="1"/>
  <c r="DL142" i="8"/>
  <c r="HR142" i="8"/>
  <c r="DV113" i="8"/>
  <c r="IB113" i="8"/>
  <c r="JO113" i="8" s="1"/>
  <c r="K109" i="10" s="1"/>
  <c r="DW148" i="8"/>
  <c r="IC148" i="8"/>
  <c r="DV117" i="8"/>
  <c r="EH117" i="8" s="1"/>
  <c r="IB117" i="8"/>
  <c r="JO117" i="8" s="1"/>
  <c r="K113" i="10" s="1"/>
  <c r="GV142" i="8"/>
  <c r="CP142" i="8"/>
  <c r="CE142" i="8"/>
  <c r="GV145" i="8"/>
  <c r="CE145" i="8"/>
  <c r="CP145" i="8"/>
  <c r="EG135" i="8"/>
  <c r="IM135" i="8"/>
  <c r="FO18" i="8"/>
  <c r="AX18" i="8"/>
  <c r="AW10" i="8"/>
  <c r="FN10" i="8"/>
  <c r="JI10" i="8" s="1"/>
  <c r="E9" i="10" s="1"/>
  <c r="E8" i="11" s="1"/>
  <c r="DV74" i="8"/>
  <c r="EH74" i="8" s="1"/>
  <c r="IB74" i="8"/>
  <c r="JO74" i="8" s="1"/>
  <c r="K73" i="10" s="1"/>
  <c r="DV107" i="8"/>
  <c r="EH107" i="8" s="1"/>
  <c r="IB107" i="8"/>
  <c r="JO107" i="8" s="1"/>
  <c r="K103" i="10" s="1"/>
  <c r="K102" i="11" s="1"/>
  <c r="EG131" i="8"/>
  <c r="IM131" i="8"/>
  <c r="DW136" i="8"/>
  <c r="IC136" i="8"/>
  <c r="DV134" i="8"/>
  <c r="IB134" i="8"/>
  <c r="JO134" i="8" s="1"/>
  <c r="K130" i="10" s="1"/>
  <c r="K129" i="11" s="1"/>
  <c r="AW8" i="8"/>
  <c r="FN8" i="8"/>
  <c r="JI8" i="8" s="1"/>
  <c r="E7" i="10" s="1"/>
  <c r="E6" i="11" s="1"/>
  <c r="GV139" i="8"/>
  <c r="CP139" i="8"/>
  <c r="CE139" i="8"/>
  <c r="DV105" i="8"/>
  <c r="EH105" i="8" s="1"/>
  <c r="IB105" i="8"/>
  <c r="JO105" i="8" s="1"/>
  <c r="K101" i="10" s="1"/>
  <c r="K100" i="11" s="1"/>
  <c r="DV67" i="8"/>
  <c r="EH67" i="8" s="1"/>
  <c r="IB67" i="8"/>
  <c r="JO67" i="8" s="1"/>
  <c r="K66" i="10" s="1"/>
  <c r="K65" i="11" s="1"/>
  <c r="DV114" i="8"/>
  <c r="EH114" i="8" s="1"/>
  <c r="IB114" i="8"/>
  <c r="JO114" i="8" s="1"/>
  <c r="K110" i="10" s="1"/>
  <c r="K109" i="11" s="1"/>
  <c r="DA149" i="8"/>
  <c r="HG149" i="8"/>
  <c r="DV109" i="8"/>
  <c r="EH109" i="8" s="1"/>
  <c r="IB109" i="8"/>
  <c r="JO109" i="8" s="1"/>
  <c r="K105" i="10" s="1"/>
  <c r="K104" i="11" s="1"/>
  <c r="GV146" i="8"/>
  <c r="CE146" i="8"/>
  <c r="CP146" i="8"/>
  <c r="FO19" i="8"/>
  <c r="AX19" i="8"/>
  <c r="DA141" i="8"/>
  <c r="HG141" i="8"/>
  <c r="DL63" i="8"/>
  <c r="DX63" i="8" s="1"/>
  <c r="EJ63" i="8" s="1"/>
  <c r="HR63" i="8"/>
  <c r="BI56" i="8"/>
  <c r="FZ56" i="8"/>
  <c r="JJ56" i="8" s="1"/>
  <c r="F55" i="10" s="1"/>
  <c r="F54" i="11" s="1"/>
  <c r="DL141" i="8"/>
  <c r="HR141" i="8"/>
  <c r="GV147" i="8"/>
  <c r="CE147" i="8"/>
  <c r="CP147" i="8"/>
  <c r="DV125" i="8"/>
  <c r="EH125" i="8" s="1"/>
  <c r="IB125" i="8"/>
  <c r="JO125" i="8" s="1"/>
  <c r="K121" i="10" s="1"/>
  <c r="K120" i="11" s="1"/>
  <c r="DV127" i="8"/>
  <c r="EH127" i="8" s="1"/>
  <c r="IB127" i="8"/>
  <c r="JO127" i="8" s="1"/>
  <c r="K123" i="10" s="1"/>
  <c r="K122" i="11" s="1"/>
  <c r="FO11" i="8"/>
  <c r="AX11" i="8"/>
  <c r="GK63" i="8"/>
  <c r="BT63" i="8"/>
  <c r="CE63" i="8"/>
  <c r="FO36" i="8"/>
  <c r="AX36" i="8"/>
  <c r="DA142" i="8"/>
  <c r="HG142" i="8"/>
  <c r="DA145" i="8"/>
  <c r="HG145" i="8"/>
  <c r="BI57" i="8"/>
  <c r="FZ57" i="8"/>
  <c r="JJ57" i="8" s="1"/>
  <c r="F56" i="10" s="1"/>
  <c r="F55" i="11" s="1"/>
  <c r="DW143" i="8"/>
  <c r="IC143" i="8"/>
  <c r="DW150" i="8"/>
  <c r="IC150" i="8"/>
  <c r="DV106" i="8"/>
  <c r="IB106" i="8"/>
  <c r="JO106" i="8" s="1"/>
  <c r="K102" i="10" s="1"/>
  <c r="K101" i="11" s="1"/>
  <c r="DV88" i="8"/>
  <c r="IB88" i="8"/>
  <c r="JO88" i="8" s="1"/>
  <c r="K87" i="10" s="1"/>
  <c r="K86" i="11" s="1"/>
  <c r="EG133" i="8"/>
  <c r="IM133" i="8"/>
  <c r="DW145" i="8"/>
  <c r="IC145" i="8"/>
  <c r="DA139" i="8"/>
  <c r="HG139" i="8"/>
  <c r="FZ60" i="8"/>
  <c r="JJ60" i="8" s="1"/>
  <c r="F59" i="10" s="1"/>
  <c r="F58" i="11" s="1"/>
  <c r="BI60" i="8"/>
  <c r="FO43" i="8"/>
  <c r="AX43" i="8"/>
  <c r="FO35" i="8"/>
  <c r="AX35" i="8"/>
  <c r="DV82" i="8"/>
  <c r="EH82" i="8" s="1"/>
  <c r="IB82" i="8"/>
  <c r="JO82" i="8" s="1"/>
  <c r="K81" i="10" s="1"/>
  <c r="DV66" i="8"/>
  <c r="EH66" i="8" s="1"/>
  <c r="IB66" i="8"/>
  <c r="JO66" i="8" s="1"/>
  <c r="K65" i="10" s="1"/>
  <c r="K64" i="11" s="1"/>
  <c r="BI54" i="8"/>
  <c r="FZ54" i="8"/>
  <c r="JJ54" i="8" s="1"/>
  <c r="F53" i="10" s="1"/>
  <c r="F52" i="11" s="1"/>
  <c r="DA64" i="8"/>
  <c r="HG64" i="8"/>
  <c r="EG128" i="8"/>
  <c r="IM128" i="8"/>
  <c r="JP128" i="8" s="1"/>
  <c r="L124" i="10" s="1"/>
  <c r="L123" i="11" s="1"/>
  <c r="FO39" i="8"/>
  <c r="AX39" i="8"/>
  <c r="DA146" i="8"/>
  <c r="HG146" i="8"/>
  <c r="GV138" i="8"/>
  <c r="CE138" i="8"/>
  <c r="CP138" i="8"/>
  <c r="DV95" i="8"/>
  <c r="IB95" i="8"/>
  <c r="JO95" i="8" s="1"/>
  <c r="K94" i="10" s="1"/>
  <c r="K93" i="11" s="1"/>
  <c r="DL146" i="8"/>
  <c r="HR146" i="8"/>
  <c r="DV85" i="8"/>
  <c r="EH85" i="8" s="1"/>
  <c r="IB85" i="8"/>
  <c r="JO85" i="8" s="1"/>
  <c r="K84" i="10" s="1"/>
  <c r="BI55" i="8"/>
  <c r="FZ55" i="8"/>
  <c r="JJ55" i="8" s="1"/>
  <c r="F54" i="10" s="1"/>
  <c r="F53" i="11" s="1"/>
  <c r="FO26" i="8"/>
  <c r="AX26" i="8"/>
  <c r="DV103" i="8"/>
  <c r="EH103" i="8" s="1"/>
  <c r="IB103" i="8"/>
  <c r="JO103" i="8" s="1"/>
  <c r="K99" i="10" s="1"/>
  <c r="K98" i="11" s="1"/>
  <c r="DV72" i="8"/>
  <c r="EH72" i="8" s="1"/>
  <c r="IB72" i="8"/>
  <c r="JO72" i="8" s="1"/>
  <c r="K71" i="10" s="1"/>
  <c r="K70" i="11" s="1"/>
  <c r="FO16" i="8"/>
  <c r="AX16" i="8"/>
  <c r="DV86" i="8"/>
  <c r="EH86" i="8" s="1"/>
  <c r="IB86" i="8"/>
  <c r="JO86" i="8" s="1"/>
  <c r="K85" i="10" s="1"/>
  <c r="K84" i="11" s="1"/>
  <c r="CP63" i="8"/>
  <c r="GV63" i="8"/>
  <c r="DL137" i="8"/>
  <c r="HR137" i="8"/>
  <c r="DW137" i="8"/>
  <c r="IC137" i="8"/>
  <c r="EH133" i="8"/>
  <c r="IN133" i="8"/>
  <c r="DA63" i="8"/>
  <c r="HG63" i="8"/>
  <c r="DV126" i="8"/>
  <c r="IB126" i="8"/>
  <c r="JO126" i="8" s="1"/>
  <c r="K122" i="10" s="1"/>
  <c r="IB111" i="8"/>
  <c r="JO111" i="8" s="1"/>
  <c r="K107" i="10" s="1"/>
  <c r="K106" i="11" s="1"/>
  <c r="DV111" i="8"/>
  <c r="EH151" i="8"/>
  <c r="IN151" i="8"/>
  <c r="JP151" i="8" s="1"/>
  <c r="L147" i="10" s="1"/>
  <c r="DV119" i="8"/>
  <c r="EH119" i="8" s="1"/>
  <c r="IB119" i="8"/>
  <c r="JO119" i="8" s="1"/>
  <c r="K115" i="10" s="1"/>
  <c r="K114" i="11" s="1"/>
  <c r="GV136" i="8"/>
  <c r="CE136" i="8"/>
  <c r="CP136" i="8"/>
  <c r="DV108" i="8"/>
  <c r="IB108" i="8"/>
  <c r="JO108" i="8" s="1"/>
  <c r="K104" i="10" s="1"/>
  <c r="K103" i="11" s="1"/>
  <c r="FO22" i="8"/>
  <c r="AX22" i="8"/>
  <c r="DV129" i="8"/>
  <c r="EH129" i="8" s="1"/>
  <c r="IB129" i="8"/>
  <c r="JO129" i="8" s="1"/>
  <c r="K125" i="10" s="1"/>
  <c r="K124" i="11" s="1"/>
  <c r="EG134" i="8"/>
  <c r="IM134" i="8"/>
  <c r="FO20" i="8"/>
  <c r="AX20" i="8"/>
  <c r="DA138" i="8"/>
  <c r="HG138" i="8"/>
  <c r="GK64" i="8"/>
  <c r="BT64" i="8"/>
  <c r="CE64" i="8"/>
  <c r="DV84" i="8"/>
  <c r="IB84" i="8"/>
  <c r="JO84" i="8" s="1"/>
  <c r="K83" i="10" s="1"/>
  <c r="DV68" i="8"/>
  <c r="EH68" i="8" s="1"/>
  <c r="IB68" i="8"/>
  <c r="JO68" i="8" s="1"/>
  <c r="K67" i="10" s="1"/>
  <c r="K66" i="11" s="1"/>
  <c r="DW146" i="8"/>
  <c r="IC146" i="8"/>
  <c r="DV101" i="8"/>
  <c r="EH101" i="8" s="1"/>
  <c r="IB101" i="8"/>
  <c r="JO101" i="8" s="1"/>
  <c r="K97" i="10" s="1"/>
  <c r="DV102" i="8"/>
  <c r="EH102" i="8" s="1"/>
  <c r="IB102" i="8"/>
  <c r="JO102" i="8" s="1"/>
  <c r="K98" i="10" s="1"/>
  <c r="K97" i="11" s="1"/>
  <c r="EH152" i="8"/>
  <c r="IN152" i="8"/>
  <c r="JP152" i="8" s="1"/>
  <c r="L148" i="10" s="1"/>
  <c r="DV70" i="8"/>
  <c r="EH70" i="8" s="1"/>
  <c r="IB70" i="8"/>
  <c r="JO70" i="8" s="1"/>
  <c r="K69" i="10" s="1"/>
  <c r="K68" i="11" s="1"/>
  <c r="DV81" i="8"/>
  <c r="IB81" i="8"/>
  <c r="JO81" i="8" s="1"/>
  <c r="K80" i="10" s="1"/>
  <c r="K79" i="11" s="1"/>
  <c r="FO47" i="8"/>
  <c r="AX47" i="8"/>
  <c r="DV112" i="8"/>
  <c r="EH112" i="8" s="1"/>
  <c r="IB112" i="8"/>
  <c r="JO112" i="8" s="1"/>
  <c r="K108" i="10" s="1"/>
  <c r="FO24" i="8"/>
  <c r="AX24" i="8"/>
  <c r="DV130" i="8"/>
  <c r="IB130" i="8"/>
  <c r="JO130" i="8" s="1"/>
  <c r="K126" i="10" s="1"/>
  <c r="K125" i="11" s="1"/>
  <c r="DV120" i="8"/>
  <c r="EH120" i="8" s="1"/>
  <c r="IB120" i="8"/>
  <c r="JO120" i="8" s="1"/>
  <c r="K116" i="10" s="1"/>
  <c r="K115" i="11" s="1"/>
  <c r="BH50" i="8"/>
  <c r="FY50" i="8"/>
  <c r="FO49" i="8"/>
  <c r="AX49" i="8"/>
  <c r="FO30" i="8"/>
  <c r="AX30" i="8"/>
  <c r="DV92" i="8"/>
  <c r="EH92" i="8" s="1"/>
  <c r="IB92" i="8"/>
  <c r="JO92" i="8" s="1"/>
  <c r="K91" i="10" s="1"/>
  <c r="K90" i="11" s="1"/>
  <c r="EG117" i="8"/>
  <c r="FO37" i="8"/>
  <c r="AX37" i="8"/>
  <c r="DV123" i="8"/>
  <c r="EH123" i="8" s="1"/>
  <c r="IB123" i="8"/>
  <c r="JO123" i="8" s="1"/>
  <c r="K119" i="10" s="1"/>
  <c r="K118" i="11" s="1"/>
  <c r="DV135" i="8"/>
  <c r="IB135" i="8"/>
  <c r="JO135" i="8" s="1"/>
  <c r="K131" i="10" s="1"/>
  <c r="K130" i="11" s="1"/>
  <c r="DA136" i="8"/>
  <c r="HG136" i="8"/>
  <c r="DW149" i="8"/>
  <c r="IC149" i="8"/>
  <c r="EG97" i="8"/>
  <c r="DA140" i="8"/>
  <c r="HG140" i="8"/>
  <c r="DW144" i="8"/>
  <c r="IC144" i="8"/>
  <c r="GV137" i="8"/>
  <c r="CE137" i="8"/>
  <c r="CP137" i="8"/>
  <c r="EG132" i="8"/>
  <c r="IM132" i="8"/>
  <c r="CP64" i="8"/>
  <c r="GV64" i="8"/>
  <c r="DA65" i="8"/>
  <c r="HG65" i="8"/>
  <c r="GV150" i="8"/>
  <c r="CE150" i="8"/>
  <c r="CP150" i="8"/>
  <c r="DV116" i="8"/>
  <c r="IB116" i="8"/>
  <c r="JO116" i="8" s="1"/>
  <c r="K112" i="10" s="1"/>
  <c r="K111" i="11" s="1"/>
  <c r="DV115" i="8"/>
  <c r="EH115" i="8" s="1"/>
  <c r="IB115" i="8"/>
  <c r="JO115" i="8" s="1"/>
  <c r="K111" i="10" s="1"/>
  <c r="K110" i="11" s="1"/>
  <c r="EH154" i="8"/>
  <c r="IN154" i="8"/>
  <c r="JP154" i="8" s="1"/>
  <c r="L150" i="10" s="1"/>
  <c r="DL64" i="8"/>
  <c r="DX64" i="8" s="1"/>
  <c r="EJ64" i="8" s="1"/>
  <c r="HR64" i="8"/>
  <c r="FO29" i="8"/>
  <c r="AX29" i="8"/>
  <c r="AW7" i="8"/>
  <c r="FN7" i="8"/>
  <c r="JI7" i="8" s="1"/>
  <c r="E6" i="10" s="1"/>
  <c r="E5" i="11" s="1"/>
  <c r="FO12" i="8"/>
  <c r="AX12" i="8"/>
  <c r="GV140" i="8"/>
  <c r="CP140" i="8"/>
  <c r="CE140" i="8"/>
  <c r="DA137" i="8"/>
  <c r="HG137" i="8"/>
  <c r="DL138" i="8"/>
  <c r="HR138" i="8"/>
  <c r="DV98" i="8"/>
  <c r="EH98" i="8" s="1"/>
  <c r="IB98" i="8"/>
  <c r="JO98" i="8" s="1"/>
  <c r="BH52" i="8"/>
  <c r="FY52" i="8"/>
  <c r="DV75" i="8"/>
  <c r="EH75" i="8" s="1"/>
  <c r="IB75" i="8"/>
  <c r="JO75" i="8" s="1"/>
  <c r="K74" i="10" s="1"/>
  <c r="GV143" i="8"/>
  <c r="CE143" i="8"/>
  <c r="CP143" i="8"/>
  <c r="DW142" i="8"/>
  <c r="IC142" i="8"/>
  <c r="EH128" i="8"/>
  <c r="DV77" i="8"/>
  <c r="DV93" i="8"/>
  <c r="DV90" i="8"/>
  <c r="EG98" i="8"/>
  <c r="EG89" i="8"/>
  <c r="EG92" i="8"/>
  <c r="EG119" i="8"/>
  <c r="EG104" i="8"/>
  <c r="EG127" i="8"/>
  <c r="DV99" i="8"/>
  <c r="EG120" i="8"/>
  <c r="EG109" i="8"/>
  <c r="EG71" i="8"/>
  <c r="EG66" i="8"/>
  <c r="EH80" i="8"/>
  <c r="EG72" i="8"/>
  <c r="EG91" i="8"/>
  <c r="EG105" i="8"/>
  <c r="DV110" i="8"/>
  <c r="DV94" i="8"/>
  <c r="EG87" i="8"/>
  <c r="EG79" i="8"/>
  <c r="EG103" i="8"/>
  <c r="EG68" i="8"/>
  <c r="EG125" i="8"/>
  <c r="EG115" i="8"/>
  <c r="DV76" i="8"/>
  <c r="EG118" i="8"/>
  <c r="EG122" i="8"/>
  <c r="EG123" i="8"/>
  <c r="DV96" i="8"/>
  <c r="EG70" i="8"/>
  <c r="EG129" i="8"/>
  <c r="EG114" i="8"/>
  <c r="EG67" i="8"/>
  <c r="EG102" i="8"/>
  <c r="EG107" i="8"/>
  <c r="EG86" i="8"/>
  <c r="F153" i="2"/>
  <c r="CG49" i="6"/>
  <c r="E4" i="12"/>
  <c r="F152" i="11" l="1"/>
  <c r="F156" i="2"/>
  <c r="F157" i="11" s="1"/>
  <c r="L149" i="11"/>
  <c r="N149" i="11" s="1"/>
  <c r="L146" i="11"/>
  <c r="N146" i="11" s="1"/>
  <c r="K72" i="11"/>
  <c r="N72" i="11" s="1"/>
  <c r="K107" i="11"/>
  <c r="N107" i="11" s="1"/>
  <c r="L147" i="11"/>
  <c r="N147" i="11" s="1"/>
  <c r="K80" i="11"/>
  <c r="N80" i="11" s="1"/>
  <c r="K108" i="11"/>
  <c r="N108" i="11" s="1"/>
  <c r="K82" i="11"/>
  <c r="N82" i="11" s="1"/>
  <c r="K73" i="11"/>
  <c r="N73" i="11" s="1"/>
  <c r="K67" i="11"/>
  <c r="N67" i="11" s="1"/>
  <c r="K96" i="11"/>
  <c r="N96" i="11" s="1"/>
  <c r="K121" i="11"/>
  <c r="N121" i="11" s="1"/>
  <c r="K83" i="11"/>
  <c r="N83" i="11" s="1"/>
  <c r="K116" i="11"/>
  <c r="N116" i="11" s="1"/>
  <c r="K76" i="11"/>
  <c r="N76" i="11" s="1"/>
  <c r="K112" i="11"/>
  <c r="N112" i="11" s="1"/>
  <c r="K71" i="11"/>
  <c r="N71" i="11" s="1"/>
  <c r="L148" i="11"/>
  <c r="N148" i="11" s="1"/>
  <c r="N68" i="11"/>
  <c r="N93" i="11"/>
  <c r="N81" i="11"/>
  <c r="N103" i="11"/>
  <c r="N101" i="11"/>
  <c r="N95" i="11"/>
  <c r="N111" i="11"/>
  <c r="N65" i="11"/>
  <c r="N106" i="11"/>
  <c r="N79" i="11"/>
  <c r="N119" i="11"/>
  <c r="N86" i="11"/>
  <c r="JP133" i="8"/>
  <c r="L129" i="10" s="1"/>
  <c r="L128" i="11" s="1"/>
  <c r="N128" i="11" s="1"/>
  <c r="EK143" i="6"/>
  <c r="IE143" i="6"/>
  <c r="DO147" i="6"/>
  <c r="HI147" i="6"/>
  <c r="GX49" i="6"/>
  <c r="DD49" i="6"/>
  <c r="DP49" i="6" s="1"/>
  <c r="EB49" i="6" s="1"/>
  <c r="EN49" i="6" s="1"/>
  <c r="GX146" i="6"/>
  <c r="JE146" i="6" s="1"/>
  <c r="I142" i="2" s="1"/>
  <c r="DD146" i="6"/>
  <c r="EK137" i="6"/>
  <c r="IE137" i="6"/>
  <c r="JH137" i="6" s="1"/>
  <c r="L133" i="2" s="1"/>
  <c r="EK150" i="6"/>
  <c r="IE150" i="6"/>
  <c r="EK145" i="6"/>
  <c r="IE145" i="6"/>
  <c r="DZ139" i="6"/>
  <c r="HT139" i="6"/>
  <c r="JG139" i="6" s="1"/>
  <c r="K135" i="2" s="1"/>
  <c r="DZ148" i="6"/>
  <c r="HT148" i="6"/>
  <c r="DZ142" i="6"/>
  <c r="HT142" i="6"/>
  <c r="EK139" i="6"/>
  <c r="IE139" i="6"/>
  <c r="GX148" i="6"/>
  <c r="JE148" i="6" s="1"/>
  <c r="I144" i="2" s="1"/>
  <c r="DD148" i="6"/>
  <c r="DD147" i="6"/>
  <c r="GX147" i="6"/>
  <c r="JE147" i="6" s="1"/>
  <c r="I143" i="2" s="1"/>
  <c r="EK146" i="6"/>
  <c r="IE146" i="6"/>
  <c r="EK147" i="6"/>
  <c r="IE147" i="6"/>
  <c r="DD48" i="6"/>
  <c r="DP48" i="6" s="1"/>
  <c r="EB48" i="6" s="1"/>
  <c r="EN48" i="6" s="1"/>
  <c r="GX48" i="6"/>
  <c r="JE48" i="6" s="1"/>
  <c r="I47" i="2" s="1"/>
  <c r="DO150" i="6"/>
  <c r="HI150" i="6"/>
  <c r="DO145" i="6"/>
  <c r="HI145" i="6"/>
  <c r="JF145" i="6" s="1"/>
  <c r="J141" i="2" s="1"/>
  <c r="EK136" i="6"/>
  <c r="IE136" i="6"/>
  <c r="JH136" i="6" s="1"/>
  <c r="L132" i="2" s="1"/>
  <c r="DZ146" i="6"/>
  <c r="HT146" i="6"/>
  <c r="EK142" i="6"/>
  <c r="IE142" i="6"/>
  <c r="DO149" i="6"/>
  <c r="HI149" i="6"/>
  <c r="DZ141" i="6"/>
  <c r="HT141" i="6"/>
  <c r="JG141" i="6" s="1"/>
  <c r="K137" i="2" s="1"/>
  <c r="DZ143" i="6"/>
  <c r="HT143" i="6"/>
  <c r="EK149" i="6"/>
  <c r="IE149" i="6"/>
  <c r="DO148" i="6"/>
  <c r="HI148" i="6"/>
  <c r="DO142" i="6"/>
  <c r="HI142" i="6"/>
  <c r="JF142" i="6" s="1"/>
  <c r="J138" i="2" s="1"/>
  <c r="DO146" i="6"/>
  <c r="HI146" i="6"/>
  <c r="EK138" i="6"/>
  <c r="IE138" i="6"/>
  <c r="DD47" i="6"/>
  <c r="DP47" i="6" s="1"/>
  <c r="EB47" i="6" s="1"/>
  <c r="EN47" i="6" s="1"/>
  <c r="GX47" i="6"/>
  <c r="JE47" i="6" s="1"/>
  <c r="I46" i="2" s="1"/>
  <c r="HT138" i="6"/>
  <c r="JG138" i="6" s="1"/>
  <c r="K134" i="2" s="1"/>
  <c r="DZ138" i="6"/>
  <c r="DZ149" i="6"/>
  <c r="HT149" i="6"/>
  <c r="DZ145" i="6"/>
  <c r="HT145" i="6"/>
  <c r="EK141" i="6"/>
  <c r="IE141" i="6"/>
  <c r="GX150" i="6"/>
  <c r="JE150" i="6" s="1"/>
  <c r="I146" i="2" s="1"/>
  <c r="DD150" i="6"/>
  <c r="DZ147" i="6"/>
  <c r="HT147" i="6"/>
  <c r="DD149" i="6"/>
  <c r="GX149" i="6"/>
  <c r="JE149" i="6" s="1"/>
  <c r="I145" i="2" s="1"/>
  <c r="DO144" i="6"/>
  <c r="HI144" i="6"/>
  <c r="JF144" i="6" s="1"/>
  <c r="J140" i="2" s="1"/>
  <c r="EK148" i="6"/>
  <c r="IE148" i="6"/>
  <c r="GM49" i="6"/>
  <c r="JD49" i="6" s="1"/>
  <c r="H48" i="2" s="1"/>
  <c r="CS49" i="6"/>
  <c r="EK140" i="6"/>
  <c r="IE140" i="6"/>
  <c r="DO143" i="6"/>
  <c r="HI143" i="6"/>
  <c r="JF143" i="6" s="1"/>
  <c r="J139" i="2" s="1"/>
  <c r="EK144" i="6"/>
  <c r="IE144" i="6"/>
  <c r="DZ144" i="6"/>
  <c r="HT144" i="6"/>
  <c r="DZ150" i="6"/>
  <c r="HT150" i="6"/>
  <c r="DZ140" i="6"/>
  <c r="HT140" i="6"/>
  <c r="JG140" i="6" s="1"/>
  <c r="K136" i="2" s="1"/>
  <c r="N64" i="11"/>
  <c r="E153" i="10"/>
  <c r="E159" i="11"/>
  <c r="BI52" i="8"/>
  <c r="FZ52" i="8"/>
  <c r="JJ52" i="8" s="1"/>
  <c r="F51" i="10" s="1"/>
  <c r="F50" i="11" s="1"/>
  <c r="DB140" i="8"/>
  <c r="HH140" i="8"/>
  <c r="DB150" i="8"/>
  <c r="HH150" i="8"/>
  <c r="DB137" i="8"/>
  <c r="HH137" i="8"/>
  <c r="GL64" i="8"/>
  <c r="JK64" i="8" s="1"/>
  <c r="G63" i="10" s="1"/>
  <c r="G62" i="11" s="1"/>
  <c r="CF64" i="8"/>
  <c r="BU64" i="8"/>
  <c r="AY16" i="8"/>
  <c r="FP16" i="8"/>
  <c r="DM146" i="8"/>
  <c r="HS146" i="8"/>
  <c r="AY35" i="8"/>
  <c r="FP35" i="8"/>
  <c r="EH88" i="8"/>
  <c r="DM142" i="8"/>
  <c r="HS142" i="8"/>
  <c r="GW139" i="8"/>
  <c r="CF139" i="8"/>
  <c r="CQ139" i="8"/>
  <c r="DX142" i="8"/>
  <c r="ID142" i="8"/>
  <c r="DX140" i="8"/>
  <c r="ID140" i="8"/>
  <c r="DX143" i="8"/>
  <c r="ID143" i="8"/>
  <c r="AY42" i="8"/>
  <c r="FP42" i="8"/>
  <c r="GW144" i="8"/>
  <c r="CQ144" i="8"/>
  <c r="CF144" i="8"/>
  <c r="AY23" i="8"/>
  <c r="FP23" i="8"/>
  <c r="GA58" i="8"/>
  <c r="BJ58" i="8"/>
  <c r="AY38" i="8"/>
  <c r="FP38" i="8"/>
  <c r="EI142" i="8"/>
  <c r="IO142" i="8"/>
  <c r="AY29" i="8"/>
  <c r="FP29" i="8"/>
  <c r="GW150" i="8"/>
  <c r="CQ150" i="8"/>
  <c r="CF150" i="8"/>
  <c r="GW137" i="8"/>
  <c r="CF137" i="8"/>
  <c r="CQ137" i="8"/>
  <c r="AY30" i="8"/>
  <c r="FP30" i="8"/>
  <c r="DM63" i="8"/>
  <c r="DY63" i="8" s="1"/>
  <c r="EK63" i="8" s="1"/>
  <c r="HS63" i="8"/>
  <c r="DM139" i="8"/>
  <c r="HS139" i="8"/>
  <c r="AY11" i="8"/>
  <c r="FP11" i="8"/>
  <c r="GA56" i="8"/>
  <c r="BJ56" i="8"/>
  <c r="DB146" i="8"/>
  <c r="HH146" i="8"/>
  <c r="DM149" i="8"/>
  <c r="HS149" i="8"/>
  <c r="DB139" i="8"/>
  <c r="HH139" i="8"/>
  <c r="EI136" i="8"/>
  <c r="IO136" i="8"/>
  <c r="GA62" i="8"/>
  <c r="BJ62" i="8"/>
  <c r="GA61" i="8"/>
  <c r="BJ61" i="8"/>
  <c r="EH73" i="8"/>
  <c r="DB148" i="8"/>
  <c r="HH148" i="8"/>
  <c r="AY14" i="8"/>
  <c r="FP14" i="8"/>
  <c r="GA53" i="8"/>
  <c r="BJ53" i="8"/>
  <c r="BI51" i="8"/>
  <c r="FZ51" i="8"/>
  <c r="JJ51" i="8" s="1"/>
  <c r="F50" i="10" s="1"/>
  <c r="F49" i="11" s="1"/>
  <c r="N70" i="11"/>
  <c r="DB143" i="8"/>
  <c r="HH143" i="8"/>
  <c r="EI149" i="8"/>
  <c r="IO149" i="8"/>
  <c r="AY37" i="8"/>
  <c r="FP37" i="8"/>
  <c r="AY47" i="8"/>
  <c r="FP47" i="8"/>
  <c r="EH108" i="8"/>
  <c r="DX137" i="8"/>
  <c r="ID137" i="8"/>
  <c r="AY39" i="8"/>
  <c r="FP39" i="8"/>
  <c r="GA54" i="8"/>
  <c r="BJ54" i="8"/>
  <c r="AY36" i="8"/>
  <c r="FP36" i="8"/>
  <c r="DB147" i="8"/>
  <c r="HH147" i="8"/>
  <c r="GW146" i="8"/>
  <c r="CF146" i="8"/>
  <c r="CQ146" i="8"/>
  <c r="FO10" i="8"/>
  <c r="AX10" i="8"/>
  <c r="DB145" i="8"/>
  <c r="HH145" i="8"/>
  <c r="EI140" i="8"/>
  <c r="IO140" i="8"/>
  <c r="AY34" i="8"/>
  <c r="FP34" i="8"/>
  <c r="DX139" i="8"/>
  <c r="ID139" i="8"/>
  <c r="GW148" i="8"/>
  <c r="CQ148" i="8"/>
  <c r="CF148" i="8"/>
  <c r="AY48" i="8"/>
  <c r="FP48" i="8"/>
  <c r="AY17" i="8"/>
  <c r="FP17" i="8"/>
  <c r="AY41" i="8"/>
  <c r="FP41" i="8"/>
  <c r="DM144" i="8"/>
  <c r="HS144" i="8"/>
  <c r="EH124" i="8"/>
  <c r="DM143" i="8"/>
  <c r="HS143" i="8"/>
  <c r="GW143" i="8"/>
  <c r="CF143" i="8"/>
  <c r="CQ143" i="8"/>
  <c r="AY12" i="8"/>
  <c r="FP12" i="8"/>
  <c r="DB64" i="8"/>
  <c r="HH64" i="8"/>
  <c r="EH130" i="8"/>
  <c r="IN130" i="8"/>
  <c r="JP130" i="8" s="1"/>
  <c r="L126" i="10" s="1"/>
  <c r="DB136" i="8"/>
  <c r="HH136" i="8"/>
  <c r="EH111" i="8"/>
  <c r="GA55" i="8"/>
  <c r="BJ55" i="8"/>
  <c r="EH95" i="8"/>
  <c r="AY43" i="8"/>
  <c r="FP43" i="8"/>
  <c r="EI145" i="8"/>
  <c r="IO145" i="8"/>
  <c r="EH106" i="8"/>
  <c r="GA57" i="8"/>
  <c r="BJ57" i="8"/>
  <c r="GW147" i="8"/>
  <c r="CF147" i="8"/>
  <c r="CQ147" i="8"/>
  <c r="GW145" i="8"/>
  <c r="CQ145" i="8"/>
  <c r="CF145" i="8"/>
  <c r="DX148" i="8"/>
  <c r="ID148" i="8"/>
  <c r="AY15" i="8"/>
  <c r="FP15" i="8"/>
  <c r="DB149" i="8"/>
  <c r="HH149" i="8"/>
  <c r="FO9" i="8"/>
  <c r="AX9" i="8"/>
  <c r="DB65" i="8"/>
  <c r="HH65" i="8"/>
  <c r="DX145" i="8"/>
  <c r="ID145" i="8"/>
  <c r="DX144" i="8"/>
  <c r="ID144" i="8"/>
  <c r="AY27" i="8"/>
  <c r="FP27" i="8"/>
  <c r="DX138" i="8"/>
  <c r="ID138" i="8"/>
  <c r="DM65" i="8"/>
  <c r="DY65" i="8" s="1"/>
  <c r="EK65" i="8" s="1"/>
  <c r="HS65" i="8"/>
  <c r="EI144" i="8"/>
  <c r="IO144" i="8"/>
  <c r="DM136" i="8"/>
  <c r="HS136" i="8"/>
  <c r="AY49" i="8"/>
  <c r="FP49" i="8"/>
  <c r="DM138" i="8"/>
  <c r="HS138" i="8"/>
  <c r="GW136" i="8"/>
  <c r="CF136" i="8"/>
  <c r="CQ136" i="8"/>
  <c r="DB63" i="8"/>
  <c r="HH63" i="8"/>
  <c r="DB138" i="8"/>
  <c r="HH138" i="8"/>
  <c r="AY18" i="8"/>
  <c r="FP18" i="8"/>
  <c r="EI148" i="8"/>
  <c r="IO148" i="8"/>
  <c r="GW149" i="8"/>
  <c r="CQ149" i="8"/>
  <c r="CF149" i="8"/>
  <c r="EH131" i="8"/>
  <c r="IN131" i="8"/>
  <c r="JP131" i="8" s="1"/>
  <c r="L127" i="10" s="1"/>
  <c r="L126" i="11" s="1"/>
  <c r="AY13" i="8"/>
  <c r="FP13" i="8"/>
  <c r="DX150" i="8"/>
  <c r="ID150" i="8"/>
  <c r="AY24" i="8"/>
  <c r="FP24" i="8"/>
  <c r="EI137" i="8"/>
  <c r="IO137" i="8"/>
  <c r="GW138" i="8"/>
  <c r="CQ138" i="8"/>
  <c r="CF138" i="8"/>
  <c r="EI150" i="8"/>
  <c r="IO150" i="8"/>
  <c r="CQ63" i="8"/>
  <c r="GW63" i="8"/>
  <c r="DM141" i="8"/>
  <c r="HS141" i="8"/>
  <c r="FO8" i="8"/>
  <c r="AX8" i="8"/>
  <c r="GW142" i="8"/>
  <c r="CQ142" i="8"/>
  <c r="CF142" i="8"/>
  <c r="AY40" i="8"/>
  <c r="FP40" i="8"/>
  <c r="AY33" i="8"/>
  <c r="FP33" i="8"/>
  <c r="DM150" i="8"/>
  <c r="HS150" i="8"/>
  <c r="EI141" i="8"/>
  <c r="IO141" i="8"/>
  <c r="EI147" i="8"/>
  <c r="IO147" i="8"/>
  <c r="AY32" i="8"/>
  <c r="FP32" i="8"/>
  <c r="DX147" i="8"/>
  <c r="ID147" i="8"/>
  <c r="EI138" i="8"/>
  <c r="IO138" i="8"/>
  <c r="DM148" i="8"/>
  <c r="HS148" i="8"/>
  <c r="AY46" i="8"/>
  <c r="FP46" i="8"/>
  <c r="DM147" i="8"/>
  <c r="HS147" i="8"/>
  <c r="CQ65" i="8"/>
  <c r="GW65" i="8"/>
  <c r="DM137" i="8"/>
  <c r="HS137" i="8"/>
  <c r="DM140" i="8"/>
  <c r="HS140" i="8"/>
  <c r="EH135" i="8"/>
  <c r="IN135" i="8"/>
  <c r="JP135" i="8" s="1"/>
  <c r="L131" i="10" s="1"/>
  <c r="EH81" i="8"/>
  <c r="EH84" i="8"/>
  <c r="AY22" i="8"/>
  <c r="FP22" i="8"/>
  <c r="GA60" i="8"/>
  <c r="BJ60" i="8"/>
  <c r="DM145" i="8"/>
  <c r="HS145" i="8"/>
  <c r="GL63" i="8"/>
  <c r="JK63" i="8" s="1"/>
  <c r="G62" i="10" s="1"/>
  <c r="G61" i="11" s="1"/>
  <c r="CF63" i="8"/>
  <c r="BU63" i="8"/>
  <c r="DX141" i="8"/>
  <c r="ID141" i="8"/>
  <c r="DB142" i="8"/>
  <c r="HH142" i="8"/>
  <c r="EH113" i="8"/>
  <c r="GW141" i="8"/>
  <c r="CQ141" i="8"/>
  <c r="CF141" i="8"/>
  <c r="FO6" i="8"/>
  <c r="AX6" i="8"/>
  <c r="EH100" i="8"/>
  <c r="GA59" i="8"/>
  <c r="BJ59" i="8"/>
  <c r="GL65" i="8"/>
  <c r="JK65" i="8" s="1"/>
  <c r="G64" i="10" s="1"/>
  <c r="G63" i="11" s="1"/>
  <c r="CF65" i="8"/>
  <c r="BU65" i="8"/>
  <c r="AY31" i="8"/>
  <c r="FP31" i="8"/>
  <c r="EH132" i="8"/>
  <c r="IN132" i="8"/>
  <c r="JP132" i="8" s="1"/>
  <c r="L128" i="10" s="1"/>
  <c r="L127" i="11" s="1"/>
  <c r="GW140" i="8"/>
  <c r="CQ140" i="8"/>
  <c r="CF140" i="8"/>
  <c r="FO7" i="8"/>
  <c r="AX7" i="8"/>
  <c r="EH116" i="8"/>
  <c r="BI50" i="8"/>
  <c r="FZ50" i="8"/>
  <c r="JJ50" i="8" s="1"/>
  <c r="F49" i="10" s="1"/>
  <c r="F48" i="11" s="1"/>
  <c r="EI146" i="8"/>
  <c r="IO146" i="8"/>
  <c r="CQ64" i="8"/>
  <c r="GW64" i="8"/>
  <c r="AY20" i="8"/>
  <c r="FP20" i="8"/>
  <c r="EH126" i="8"/>
  <c r="AY26" i="8"/>
  <c r="FP26" i="8"/>
  <c r="DX146" i="8"/>
  <c r="ID146" i="8"/>
  <c r="DM64" i="8"/>
  <c r="DY64" i="8" s="1"/>
  <c r="EK64" i="8" s="1"/>
  <c r="HS64" i="8"/>
  <c r="EI143" i="8"/>
  <c r="IO143" i="8"/>
  <c r="AY19" i="8"/>
  <c r="FP19" i="8"/>
  <c r="EH134" i="8"/>
  <c r="IN134" i="8"/>
  <c r="JP134" i="8" s="1"/>
  <c r="L130" i="10" s="1"/>
  <c r="DX136" i="8"/>
  <c r="ID136" i="8"/>
  <c r="DB141" i="8"/>
  <c r="HH141" i="8"/>
  <c r="EI139" i="8"/>
  <c r="IO139" i="8"/>
  <c r="AY21" i="8"/>
  <c r="FP21" i="8"/>
  <c r="DX149" i="8"/>
  <c r="ID149" i="8"/>
  <c r="EH83" i="8"/>
  <c r="DB144" i="8"/>
  <c r="HH144" i="8"/>
  <c r="AY44" i="8"/>
  <c r="FP44" i="8"/>
  <c r="AY45" i="8"/>
  <c r="FP45" i="8"/>
  <c r="AY28" i="8"/>
  <c r="FP28" i="8"/>
  <c r="AY25" i="8"/>
  <c r="FP25" i="8"/>
  <c r="N66" i="11"/>
  <c r="N69" i="11"/>
  <c r="N109" i="11"/>
  <c r="EH110" i="8"/>
  <c r="N102" i="11"/>
  <c r="EH76" i="8"/>
  <c r="EH90" i="8"/>
  <c r="EH77" i="8"/>
  <c r="N123" i="11"/>
  <c r="N87" i="11"/>
  <c r="EH93" i="8"/>
  <c r="N84" i="11"/>
  <c r="N124" i="11"/>
  <c r="EH96" i="8"/>
  <c r="N117" i="11"/>
  <c r="EH99" i="8"/>
  <c r="N85" i="11"/>
  <c r="EH94" i="8"/>
  <c r="N97" i="11"/>
  <c r="N122" i="11"/>
  <c r="N90" i="11"/>
  <c r="N114" i="11"/>
  <c r="H153" i="2"/>
  <c r="F4" i="12"/>
  <c r="G153" i="2"/>
  <c r="G152" i="11" l="1"/>
  <c r="G156" i="2"/>
  <c r="G157" i="11" s="1"/>
  <c r="H152" i="11"/>
  <c r="H4" i="12" s="1"/>
  <c r="H156" i="2"/>
  <c r="H157" i="11" s="1"/>
  <c r="E153" i="11"/>
  <c r="E156" i="10"/>
  <c r="L129" i="11"/>
  <c r="N129" i="11" s="1"/>
  <c r="L125" i="11"/>
  <c r="N125" i="11" s="1"/>
  <c r="L130" i="11"/>
  <c r="N130" i="11" s="1"/>
  <c r="N115" i="11"/>
  <c r="N118" i="11"/>
  <c r="N126" i="11"/>
  <c r="N89" i="11"/>
  <c r="N127" i="11"/>
  <c r="N113" i="11"/>
  <c r="N98" i="11"/>
  <c r="N78" i="11"/>
  <c r="N104" i="11"/>
  <c r="N77" i="11"/>
  <c r="E11" i="12"/>
  <c r="N99" i="11"/>
  <c r="N110" i="11"/>
  <c r="N100" i="11"/>
  <c r="N120" i="11"/>
  <c r="EL147" i="6"/>
  <c r="IF147" i="6"/>
  <c r="EL149" i="6"/>
  <c r="IF149" i="6"/>
  <c r="EA146" i="6"/>
  <c r="HU146" i="6"/>
  <c r="EL143" i="6"/>
  <c r="IF143" i="6"/>
  <c r="EL146" i="6"/>
  <c r="IF146" i="6"/>
  <c r="EL139" i="6"/>
  <c r="IF139" i="6"/>
  <c r="JH139" i="6" s="1"/>
  <c r="L135" i="2" s="1"/>
  <c r="DE49" i="6"/>
  <c r="DQ49" i="6" s="1"/>
  <c r="EC49" i="6" s="1"/>
  <c r="EO49" i="6" s="1"/>
  <c r="GY49" i="6"/>
  <c r="JE49" i="6" s="1"/>
  <c r="I48" i="2" s="1"/>
  <c r="DP148" i="6"/>
  <c r="HJ148" i="6"/>
  <c r="JF148" i="6" s="1"/>
  <c r="J144" i="2" s="1"/>
  <c r="DP146" i="6"/>
  <c r="HJ146" i="6"/>
  <c r="JF146" i="6" s="1"/>
  <c r="J142" i="2" s="1"/>
  <c r="DP150" i="6"/>
  <c r="HJ150" i="6"/>
  <c r="JF150" i="6" s="1"/>
  <c r="J146" i="2" s="1"/>
  <c r="EL138" i="6"/>
  <c r="IF138" i="6"/>
  <c r="JH138" i="6" s="1"/>
  <c r="L134" i="2" s="1"/>
  <c r="EA142" i="6"/>
  <c r="HU142" i="6"/>
  <c r="JG142" i="6" s="1"/>
  <c r="K138" i="2" s="1"/>
  <c r="EL141" i="6"/>
  <c r="IF141" i="6"/>
  <c r="JH141" i="6" s="1"/>
  <c r="L137" i="2" s="1"/>
  <c r="EL140" i="6"/>
  <c r="IF140" i="6"/>
  <c r="JH140" i="6" s="1"/>
  <c r="L136" i="2" s="1"/>
  <c r="EA143" i="6"/>
  <c r="HU143" i="6"/>
  <c r="JG143" i="6" s="1"/>
  <c r="K139" i="2" s="1"/>
  <c r="EA144" i="6"/>
  <c r="HU144" i="6"/>
  <c r="JG144" i="6" s="1"/>
  <c r="K140" i="2" s="1"/>
  <c r="EA148" i="6"/>
  <c r="HU148" i="6"/>
  <c r="EA149" i="6"/>
  <c r="HU149" i="6"/>
  <c r="EA145" i="6"/>
  <c r="HU145" i="6"/>
  <c r="JG145" i="6" s="1"/>
  <c r="K141" i="2" s="1"/>
  <c r="EL142" i="6"/>
  <c r="IF142" i="6"/>
  <c r="EA147" i="6"/>
  <c r="HU147" i="6"/>
  <c r="EL144" i="6"/>
  <c r="IF144" i="6"/>
  <c r="EL150" i="6"/>
  <c r="IF150" i="6"/>
  <c r="DP149" i="6"/>
  <c r="HJ149" i="6"/>
  <c r="JF149" i="6" s="1"/>
  <c r="J145" i="2" s="1"/>
  <c r="EL145" i="6"/>
  <c r="IF145" i="6"/>
  <c r="EA150" i="6"/>
  <c r="HU150" i="6"/>
  <c r="DP147" i="6"/>
  <c r="HJ147" i="6"/>
  <c r="JF147" i="6" s="1"/>
  <c r="J143" i="2" s="1"/>
  <c r="EL148" i="6"/>
  <c r="IF148" i="6"/>
  <c r="E5" i="12"/>
  <c r="E154" i="11"/>
  <c r="DN141" i="8"/>
  <c r="HT141" i="8"/>
  <c r="AZ19" i="8"/>
  <c r="FQ19" i="8"/>
  <c r="AZ26" i="8"/>
  <c r="FQ26" i="8"/>
  <c r="GM65" i="8"/>
  <c r="CG65" i="8"/>
  <c r="BV65" i="8"/>
  <c r="AY6" i="8"/>
  <c r="FP6" i="8"/>
  <c r="DN142" i="8"/>
  <c r="HT142" i="8"/>
  <c r="DY148" i="8"/>
  <c r="IE148" i="8"/>
  <c r="AZ40" i="8"/>
  <c r="FQ40" i="8"/>
  <c r="DC136" i="8"/>
  <c r="HI136" i="8"/>
  <c r="DY136" i="8"/>
  <c r="EK136" i="8" s="1"/>
  <c r="IE136" i="8"/>
  <c r="EJ145" i="8"/>
  <c r="IP145" i="8"/>
  <c r="DC147" i="8"/>
  <c r="HI147" i="8"/>
  <c r="DY143" i="8"/>
  <c r="IE143" i="8"/>
  <c r="AZ17" i="8"/>
  <c r="FQ17" i="8"/>
  <c r="BK54" i="8"/>
  <c r="GB54" i="8"/>
  <c r="BK61" i="8"/>
  <c r="GB61" i="8"/>
  <c r="AZ30" i="8"/>
  <c r="FQ30" i="8"/>
  <c r="AZ29" i="8"/>
  <c r="FQ29" i="8"/>
  <c r="EJ143" i="8"/>
  <c r="IP143" i="8"/>
  <c r="GX139" i="8"/>
  <c r="JL139" i="8" s="1"/>
  <c r="H135" i="10" s="1"/>
  <c r="H134" i="11" s="1"/>
  <c r="CR139" i="8"/>
  <c r="CG139" i="8"/>
  <c r="AZ45" i="8"/>
  <c r="FQ45" i="8"/>
  <c r="GX140" i="8"/>
  <c r="JL140" i="8" s="1"/>
  <c r="H136" i="10" s="1"/>
  <c r="H135" i="11" s="1"/>
  <c r="CG140" i="8"/>
  <c r="CR140" i="8"/>
  <c r="CR65" i="8"/>
  <c r="GX65" i="8"/>
  <c r="BK60" i="8"/>
  <c r="GB60" i="8"/>
  <c r="DY141" i="8"/>
  <c r="IE141" i="8"/>
  <c r="AZ13" i="8"/>
  <c r="FQ13" i="8"/>
  <c r="GX136" i="8"/>
  <c r="JL136" i="8" s="1"/>
  <c r="H132" i="10" s="1"/>
  <c r="H131" i="11" s="1"/>
  <c r="CR136" i="8"/>
  <c r="CG136" i="8"/>
  <c r="AZ15" i="8"/>
  <c r="FQ15" i="8"/>
  <c r="GX147" i="8"/>
  <c r="JL147" i="8" s="1"/>
  <c r="H143" i="10" s="1"/>
  <c r="H142" i="11" s="1"/>
  <c r="CG147" i="8"/>
  <c r="CR147" i="8"/>
  <c r="DN64" i="8"/>
  <c r="DZ64" i="8" s="1"/>
  <c r="EL64" i="8" s="1"/>
  <c r="HT64" i="8"/>
  <c r="AZ34" i="8"/>
  <c r="FQ34" i="8"/>
  <c r="DC146" i="8"/>
  <c r="HI146" i="8"/>
  <c r="AZ47" i="8"/>
  <c r="FQ47" i="8"/>
  <c r="DN139" i="8"/>
  <c r="HT139" i="8"/>
  <c r="DC137" i="8"/>
  <c r="HI137" i="8"/>
  <c r="AZ23" i="8"/>
  <c r="FQ23" i="8"/>
  <c r="DY146" i="8"/>
  <c r="IE146" i="8"/>
  <c r="GA52" i="8"/>
  <c r="BJ52" i="8"/>
  <c r="EJ149" i="8"/>
  <c r="IP149" i="8"/>
  <c r="EJ136" i="8"/>
  <c r="IP136" i="8"/>
  <c r="DC140" i="8"/>
  <c r="HI140" i="8"/>
  <c r="GX141" i="8"/>
  <c r="JL141" i="8" s="1"/>
  <c r="H137" i="10" s="1"/>
  <c r="H136" i="11" s="1"/>
  <c r="CR141" i="8"/>
  <c r="CG141" i="8"/>
  <c r="EJ141" i="8"/>
  <c r="IP141" i="8"/>
  <c r="DC65" i="8"/>
  <c r="HI65" i="8"/>
  <c r="GX142" i="8"/>
  <c r="JL142" i="8" s="1"/>
  <c r="H138" i="10" s="1"/>
  <c r="H137" i="11" s="1"/>
  <c r="CG142" i="8"/>
  <c r="CR142" i="8"/>
  <c r="AZ18" i="8"/>
  <c r="FQ18" i="8"/>
  <c r="DN65" i="8"/>
  <c r="DZ65" i="8" s="1"/>
  <c r="EL65" i="8" s="1"/>
  <c r="HT65" i="8"/>
  <c r="AZ48" i="8"/>
  <c r="FQ48" i="8"/>
  <c r="GX146" i="8"/>
  <c r="JL146" i="8" s="1"/>
  <c r="H142" i="10" s="1"/>
  <c r="H141" i="11" s="1"/>
  <c r="CR146" i="8"/>
  <c r="CG146" i="8"/>
  <c r="AZ14" i="8"/>
  <c r="FQ14" i="8"/>
  <c r="AZ11" i="8"/>
  <c r="FQ11" i="8"/>
  <c r="GX137" i="8"/>
  <c r="JL137" i="8" s="1"/>
  <c r="H133" i="10" s="1"/>
  <c r="H132" i="11" s="1"/>
  <c r="CG137" i="8"/>
  <c r="CR137" i="8"/>
  <c r="GX144" i="8"/>
  <c r="JL144" i="8" s="1"/>
  <c r="H140" i="10" s="1"/>
  <c r="H139" i="11" s="1"/>
  <c r="CR144" i="8"/>
  <c r="CG144" i="8"/>
  <c r="DN137" i="8"/>
  <c r="HT137" i="8"/>
  <c r="GA50" i="8"/>
  <c r="BJ50" i="8"/>
  <c r="BK59" i="8"/>
  <c r="GB59" i="8"/>
  <c r="DC141" i="8"/>
  <c r="HI141" i="8"/>
  <c r="GM63" i="8"/>
  <c r="CG63" i="8"/>
  <c r="BV63" i="8"/>
  <c r="DC142" i="8"/>
  <c r="HI142" i="8"/>
  <c r="DC63" i="8"/>
  <c r="HI63" i="8"/>
  <c r="EJ148" i="8"/>
  <c r="IP148" i="8"/>
  <c r="AZ43" i="8"/>
  <c r="FQ43" i="8"/>
  <c r="AZ12" i="8"/>
  <c r="FQ12" i="8"/>
  <c r="GX148" i="8"/>
  <c r="JL148" i="8" s="1"/>
  <c r="H144" i="10" s="1"/>
  <c r="H143" i="11" s="1"/>
  <c r="CG148" i="8"/>
  <c r="CR148" i="8"/>
  <c r="AZ39" i="8"/>
  <c r="FQ39" i="8"/>
  <c r="AZ37" i="8"/>
  <c r="FQ37" i="8"/>
  <c r="BK62" i="8"/>
  <c r="GB62" i="8"/>
  <c r="DY149" i="8"/>
  <c r="IE149" i="8"/>
  <c r="DC144" i="8"/>
  <c r="HI144" i="8"/>
  <c r="EJ140" i="8"/>
  <c r="IP140" i="8"/>
  <c r="DY142" i="8"/>
  <c r="IE142" i="8"/>
  <c r="AZ16" i="8"/>
  <c r="FQ16" i="8"/>
  <c r="AZ44" i="8"/>
  <c r="FQ44" i="8"/>
  <c r="AZ21" i="8"/>
  <c r="FQ21" i="8"/>
  <c r="AZ20" i="8"/>
  <c r="FQ20" i="8"/>
  <c r="CR63" i="8"/>
  <c r="GX63" i="8"/>
  <c r="AZ22" i="8"/>
  <c r="FQ22" i="8"/>
  <c r="DY147" i="8"/>
  <c r="IE147" i="8"/>
  <c r="EJ147" i="8"/>
  <c r="IP147" i="8"/>
  <c r="DY150" i="8"/>
  <c r="IE150" i="8"/>
  <c r="AZ24" i="8"/>
  <c r="FQ24" i="8"/>
  <c r="GX149" i="8"/>
  <c r="JL149" i="8" s="1"/>
  <c r="H145" i="10" s="1"/>
  <c r="H144" i="11" s="1"/>
  <c r="CR149" i="8"/>
  <c r="CG149" i="8"/>
  <c r="DN138" i="8"/>
  <c r="HT138" i="8"/>
  <c r="DY138" i="8"/>
  <c r="IE138" i="8"/>
  <c r="AZ27" i="8"/>
  <c r="FQ27" i="8"/>
  <c r="AY9" i="8"/>
  <c r="FP9" i="8"/>
  <c r="BK57" i="8"/>
  <c r="GB57" i="8"/>
  <c r="DN136" i="8"/>
  <c r="HT136" i="8"/>
  <c r="DC143" i="8"/>
  <c r="HI143" i="8"/>
  <c r="DY144" i="8"/>
  <c r="IE144" i="8"/>
  <c r="DC148" i="8"/>
  <c r="HI148" i="8"/>
  <c r="DN148" i="8"/>
  <c r="HT148" i="8"/>
  <c r="DY139" i="8"/>
  <c r="IE139" i="8"/>
  <c r="GX150" i="8"/>
  <c r="JL150" i="8" s="1"/>
  <c r="H146" i="10" s="1"/>
  <c r="H145" i="11" s="1"/>
  <c r="CG150" i="8"/>
  <c r="CR150" i="8"/>
  <c r="AZ38" i="8"/>
  <c r="FQ38" i="8"/>
  <c r="DN150" i="8"/>
  <c r="HT150" i="8"/>
  <c r="AZ25" i="8"/>
  <c r="FQ25" i="8"/>
  <c r="DY140" i="8"/>
  <c r="IE140" i="8"/>
  <c r="DC149" i="8"/>
  <c r="HI149" i="8"/>
  <c r="GX145" i="8"/>
  <c r="JL145" i="8" s="1"/>
  <c r="H141" i="10" s="1"/>
  <c r="H140" i="11" s="1"/>
  <c r="CR145" i="8"/>
  <c r="CG145" i="8"/>
  <c r="GX143" i="8"/>
  <c r="JL143" i="8" s="1"/>
  <c r="H139" i="10" s="1"/>
  <c r="H138" i="11" s="1"/>
  <c r="CG143" i="8"/>
  <c r="CR143" i="8"/>
  <c r="DN145" i="8"/>
  <c r="HT145" i="8"/>
  <c r="DN147" i="8"/>
  <c r="HT147" i="8"/>
  <c r="EJ137" i="8"/>
  <c r="IP137" i="8"/>
  <c r="DN146" i="8"/>
  <c r="HT146" i="8"/>
  <c r="DC150" i="8"/>
  <c r="HI150" i="8"/>
  <c r="EJ142" i="8"/>
  <c r="IP142" i="8"/>
  <c r="GM64" i="8"/>
  <c r="CG64" i="8"/>
  <c r="BV64" i="8"/>
  <c r="DN144" i="8"/>
  <c r="HT144" i="8"/>
  <c r="EJ146" i="8"/>
  <c r="IP146" i="8"/>
  <c r="DC64" i="8"/>
  <c r="HI64" i="8"/>
  <c r="AZ46" i="8"/>
  <c r="FQ46" i="8"/>
  <c r="AZ32" i="8"/>
  <c r="FQ32" i="8"/>
  <c r="AZ33" i="8"/>
  <c r="FQ33" i="8"/>
  <c r="AY8" i="8"/>
  <c r="FP8" i="8"/>
  <c r="GX138" i="8"/>
  <c r="JL138" i="8" s="1"/>
  <c r="H134" i="10" s="1"/>
  <c r="H133" i="11" s="1"/>
  <c r="CG138" i="8"/>
  <c r="CR138" i="8"/>
  <c r="DN63" i="8"/>
  <c r="DZ63" i="8" s="1"/>
  <c r="EL63" i="8" s="1"/>
  <c r="HT63" i="8"/>
  <c r="AZ49" i="8"/>
  <c r="FQ49" i="8"/>
  <c r="EJ138" i="8"/>
  <c r="IP138" i="8"/>
  <c r="EJ144" i="8"/>
  <c r="IP144" i="8"/>
  <c r="DC145" i="8"/>
  <c r="HI145" i="8"/>
  <c r="AZ41" i="8"/>
  <c r="FQ41" i="8"/>
  <c r="GA51" i="8"/>
  <c r="BJ51" i="8"/>
  <c r="BK58" i="8"/>
  <c r="GB58" i="8"/>
  <c r="AZ42" i="8"/>
  <c r="FQ42" i="8"/>
  <c r="CR64" i="8"/>
  <c r="GX64" i="8"/>
  <c r="DN140" i="8"/>
  <c r="HT140" i="8"/>
  <c r="AZ28" i="8"/>
  <c r="FQ28" i="8"/>
  <c r="AY7" i="8"/>
  <c r="FP7" i="8"/>
  <c r="AZ31" i="8"/>
  <c r="FQ31" i="8"/>
  <c r="DY145" i="8"/>
  <c r="IE145" i="8"/>
  <c r="DY137" i="8"/>
  <c r="EK137" i="8" s="1"/>
  <c r="IE137" i="8"/>
  <c r="DC138" i="8"/>
  <c r="HI138" i="8"/>
  <c r="EJ150" i="8"/>
  <c r="IP150" i="8"/>
  <c r="DN149" i="8"/>
  <c r="HT149" i="8"/>
  <c r="BK55" i="8"/>
  <c r="GB55" i="8"/>
  <c r="EJ139" i="8"/>
  <c r="IP139" i="8"/>
  <c r="AY10" i="8"/>
  <c r="FP10" i="8"/>
  <c r="AZ36" i="8"/>
  <c r="FQ36" i="8"/>
  <c r="DN143" i="8"/>
  <c r="HT143" i="8"/>
  <c r="BK53" i="8"/>
  <c r="GB53" i="8"/>
  <c r="BK56" i="8"/>
  <c r="GB56" i="8"/>
  <c r="DC139" i="8"/>
  <c r="HI139" i="8"/>
  <c r="AZ35" i="8"/>
  <c r="FQ35" i="8"/>
  <c r="N75" i="11"/>
  <c r="N74" i="11"/>
  <c r="N88" i="11"/>
  <c r="I153" i="2"/>
  <c r="G4" i="12"/>
  <c r="I152" i="11" l="1"/>
  <c r="I4" i="12" s="1"/>
  <c r="I156" i="2"/>
  <c r="I157" i="11" s="1"/>
  <c r="E158" i="11"/>
  <c r="N91" i="11"/>
  <c r="N92" i="11"/>
  <c r="E6" i="12"/>
  <c r="N105" i="11"/>
  <c r="N94" i="11"/>
  <c r="EB149" i="6"/>
  <c r="HV149" i="6"/>
  <c r="JG149" i="6" s="1"/>
  <c r="K145" i="2" s="1"/>
  <c r="EM144" i="6"/>
  <c r="IG144" i="6"/>
  <c r="JH144" i="6" s="1"/>
  <c r="L140" i="2" s="1"/>
  <c r="EM142" i="6"/>
  <c r="IG142" i="6"/>
  <c r="JH142" i="6" s="1"/>
  <c r="L138" i="2" s="1"/>
  <c r="HV148" i="6"/>
  <c r="JG148" i="6" s="1"/>
  <c r="K144" i="2" s="1"/>
  <c r="EB148" i="6"/>
  <c r="EB147" i="6"/>
  <c r="HV147" i="6"/>
  <c r="JG147" i="6" s="1"/>
  <c r="K143" i="2" s="1"/>
  <c r="EM145" i="6"/>
  <c r="IG145" i="6"/>
  <c r="JH145" i="6" s="1"/>
  <c r="L141" i="2" s="1"/>
  <c r="EM143" i="6"/>
  <c r="IG143" i="6"/>
  <c r="JH143" i="6" s="1"/>
  <c r="L139" i="2" s="1"/>
  <c r="EM146" i="6"/>
  <c r="IG146" i="6"/>
  <c r="EM150" i="6"/>
  <c r="IG150" i="6"/>
  <c r="EM149" i="6"/>
  <c r="IG149" i="6"/>
  <c r="HV150" i="6"/>
  <c r="JG150" i="6" s="1"/>
  <c r="K146" i="2" s="1"/>
  <c r="EB150" i="6"/>
  <c r="EM147" i="6"/>
  <c r="IG147" i="6"/>
  <c r="EM148" i="6"/>
  <c r="IG148" i="6"/>
  <c r="EB146" i="6"/>
  <c r="HV146" i="6"/>
  <c r="JG146" i="6" s="1"/>
  <c r="K142" i="2" s="1"/>
  <c r="DZ149" i="8"/>
  <c r="IF149" i="8"/>
  <c r="EK145" i="8"/>
  <c r="IQ145" i="8"/>
  <c r="EK147" i="8"/>
  <c r="IQ147" i="8"/>
  <c r="DD148" i="8"/>
  <c r="HJ148" i="8"/>
  <c r="BL56" i="8"/>
  <c r="GC56" i="8"/>
  <c r="BA42" i="8"/>
  <c r="FR42" i="8"/>
  <c r="BA41" i="8"/>
  <c r="FR41" i="8"/>
  <c r="DD143" i="8"/>
  <c r="HJ143" i="8"/>
  <c r="DO149" i="8"/>
  <c r="HU149" i="8"/>
  <c r="BA21" i="8"/>
  <c r="FR21" i="8"/>
  <c r="EK142" i="8"/>
  <c r="IQ142" i="8"/>
  <c r="BL62" i="8"/>
  <c r="GC62" i="8"/>
  <c r="GY148" i="8"/>
  <c r="CS148" i="8"/>
  <c r="CH148" i="8"/>
  <c r="GY137" i="8"/>
  <c r="CS137" i="8"/>
  <c r="CH137" i="8"/>
  <c r="GY146" i="8"/>
  <c r="CS146" i="8"/>
  <c r="CH146" i="8"/>
  <c r="EK146" i="8"/>
  <c r="IQ146" i="8"/>
  <c r="GY136" i="8"/>
  <c r="CH136" i="8"/>
  <c r="CS136" i="8"/>
  <c r="BA45" i="8"/>
  <c r="FR45" i="8"/>
  <c r="EK148" i="8"/>
  <c r="IQ148" i="8"/>
  <c r="BA36" i="8"/>
  <c r="FR36" i="8"/>
  <c r="AZ10" i="8"/>
  <c r="FQ10" i="8"/>
  <c r="BA31" i="8"/>
  <c r="FR31" i="8"/>
  <c r="BA49" i="8"/>
  <c r="FR49" i="8"/>
  <c r="AZ8" i="8"/>
  <c r="FQ8" i="8"/>
  <c r="DO64" i="8"/>
  <c r="EA64" i="8" s="1"/>
  <c r="EM64" i="8" s="1"/>
  <c r="HU64" i="8"/>
  <c r="GN64" i="8"/>
  <c r="CH64" i="8"/>
  <c r="BW64" i="8"/>
  <c r="DZ146" i="8"/>
  <c r="IF146" i="8"/>
  <c r="GY143" i="8"/>
  <c r="CS143" i="8"/>
  <c r="CH143" i="8"/>
  <c r="DZ148" i="8"/>
  <c r="IF148" i="8"/>
  <c r="DZ136" i="8"/>
  <c r="EL136" i="8" s="1"/>
  <c r="IF136" i="8"/>
  <c r="EK138" i="8"/>
  <c r="IQ138" i="8"/>
  <c r="BA24" i="8"/>
  <c r="FR24" i="8"/>
  <c r="BA22" i="8"/>
  <c r="FR22" i="8"/>
  <c r="DO141" i="8"/>
  <c r="HU141" i="8"/>
  <c r="DD146" i="8"/>
  <c r="HJ146" i="8"/>
  <c r="DD136" i="8"/>
  <c r="HJ136" i="8"/>
  <c r="BL60" i="8"/>
  <c r="GC60" i="8"/>
  <c r="BA29" i="8"/>
  <c r="FR29" i="8"/>
  <c r="BA26" i="8"/>
  <c r="FR26" i="8"/>
  <c r="DO63" i="8"/>
  <c r="EA63" i="8" s="1"/>
  <c r="EM63" i="8" s="1"/>
  <c r="HU63" i="8"/>
  <c r="DZ137" i="8"/>
  <c r="EL137" i="8" s="1"/>
  <c r="IF137" i="8"/>
  <c r="BA18" i="8"/>
  <c r="FR18" i="8"/>
  <c r="GY141" i="8"/>
  <c r="CS141" i="8"/>
  <c r="CH141" i="8"/>
  <c r="BA47" i="8"/>
  <c r="FR47" i="8"/>
  <c r="GY139" i="8"/>
  <c r="CH139" i="8"/>
  <c r="CS139" i="8"/>
  <c r="BA17" i="8"/>
  <c r="FR17" i="8"/>
  <c r="DZ142" i="8"/>
  <c r="IF142" i="8"/>
  <c r="BL58" i="8"/>
  <c r="GC58" i="8"/>
  <c r="EK140" i="8"/>
  <c r="IQ140" i="8"/>
  <c r="DO138" i="8"/>
  <c r="HU138" i="8"/>
  <c r="AZ7" i="8"/>
  <c r="FQ7" i="8"/>
  <c r="DZ140" i="8"/>
  <c r="EL140" i="8" s="1"/>
  <c r="IF140" i="8"/>
  <c r="BA33" i="8"/>
  <c r="FR33" i="8"/>
  <c r="BL57" i="8"/>
  <c r="GC57" i="8"/>
  <c r="DZ138" i="8"/>
  <c r="EL138" i="8" s="1"/>
  <c r="IF138" i="8"/>
  <c r="EK150" i="8"/>
  <c r="IQ150" i="8"/>
  <c r="DD63" i="8"/>
  <c r="HJ63" i="8"/>
  <c r="BA44" i="8"/>
  <c r="FR44" i="8"/>
  <c r="BA37" i="8"/>
  <c r="FR37" i="8"/>
  <c r="BL59" i="8"/>
  <c r="GC59" i="8"/>
  <c r="BA23" i="8"/>
  <c r="FR23" i="8"/>
  <c r="DD147" i="8"/>
  <c r="HJ147" i="8"/>
  <c r="DD65" i="8"/>
  <c r="HJ65" i="8"/>
  <c r="DD139" i="8"/>
  <c r="HJ139" i="8"/>
  <c r="BA30" i="8"/>
  <c r="FR30" i="8"/>
  <c r="BA19" i="8"/>
  <c r="FR19" i="8"/>
  <c r="BL53" i="8"/>
  <c r="GC53" i="8"/>
  <c r="DO145" i="8"/>
  <c r="HU145" i="8"/>
  <c r="GY64" i="8"/>
  <c r="CS64" i="8"/>
  <c r="DD150" i="8"/>
  <c r="HJ150" i="8"/>
  <c r="DO148" i="8"/>
  <c r="HU148" i="8"/>
  <c r="DD142" i="8"/>
  <c r="HJ142" i="8"/>
  <c r="DD141" i="8"/>
  <c r="HJ141" i="8"/>
  <c r="BA35" i="8"/>
  <c r="FR35" i="8"/>
  <c r="DZ143" i="8"/>
  <c r="IF143" i="8"/>
  <c r="BK51" i="8"/>
  <c r="GB51" i="8"/>
  <c r="DD138" i="8"/>
  <c r="HJ138" i="8"/>
  <c r="GY145" i="8"/>
  <c r="CH145" i="8"/>
  <c r="CS145" i="8"/>
  <c r="BA25" i="8"/>
  <c r="FR25" i="8"/>
  <c r="GY150" i="8"/>
  <c r="CS150" i="8"/>
  <c r="CH150" i="8"/>
  <c r="GY149" i="8"/>
  <c r="CS149" i="8"/>
  <c r="CH149" i="8"/>
  <c r="DO144" i="8"/>
  <c r="HU144" i="8"/>
  <c r="BA12" i="8"/>
  <c r="FR12" i="8"/>
  <c r="DO142" i="8"/>
  <c r="HU142" i="8"/>
  <c r="GY144" i="8"/>
  <c r="CS144" i="8"/>
  <c r="CH144" i="8"/>
  <c r="BA11" i="8"/>
  <c r="FR11" i="8"/>
  <c r="GY142" i="8"/>
  <c r="CH142" i="8"/>
  <c r="CS142" i="8"/>
  <c r="DO146" i="8"/>
  <c r="HU146" i="8"/>
  <c r="GY147" i="8"/>
  <c r="CH147" i="8"/>
  <c r="CS147" i="8"/>
  <c r="DD140" i="8"/>
  <c r="HJ140" i="8"/>
  <c r="EK143" i="8"/>
  <c r="IQ143" i="8"/>
  <c r="DO136" i="8"/>
  <c r="HU136" i="8"/>
  <c r="AZ6" i="8"/>
  <c r="FQ6" i="8"/>
  <c r="BA38" i="8"/>
  <c r="FR38" i="8"/>
  <c r="BL55" i="8"/>
  <c r="GC55" i="8"/>
  <c r="DD64" i="8"/>
  <c r="HJ64" i="8"/>
  <c r="GY138" i="8"/>
  <c r="CH138" i="8"/>
  <c r="CS138" i="8"/>
  <c r="BA32" i="8"/>
  <c r="FR32" i="8"/>
  <c r="DZ144" i="8"/>
  <c r="IF144" i="8"/>
  <c r="DZ147" i="8"/>
  <c r="IF147" i="8"/>
  <c r="DD145" i="8"/>
  <c r="HJ145" i="8"/>
  <c r="EK144" i="8"/>
  <c r="IQ144" i="8"/>
  <c r="AZ9" i="8"/>
  <c r="FQ9" i="8"/>
  <c r="DD149" i="8"/>
  <c r="HJ149" i="8"/>
  <c r="BA20" i="8"/>
  <c r="FR20" i="8"/>
  <c r="GN63" i="8"/>
  <c r="CH63" i="8"/>
  <c r="BW63" i="8"/>
  <c r="BK50" i="8"/>
  <c r="GB50" i="8"/>
  <c r="DD144" i="8"/>
  <c r="HJ144" i="8"/>
  <c r="BA48" i="8"/>
  <c r="FR48" i="8"/>
  <c r="BK52" i="8"/>
  <c r="GB52" i="8"/>
  <c r="DO137" i="8"/>
  <c r="HU137" i="8"/>
  <c r="BA13" i="8"/>
  <c r="FR13" i="8"/>
  <c r="GY140" i="8"/>
  <c r="CS140" i="8"/>
  <c r="CH140" i="8"/>
  <c r="BL61" i="8"/>
  <c r="GC61" i="8"/>
  <c r="GN65" i="8"/>
  <c r="CH65" i="8"/>
  <c r="BW65" i="8"/>
  <c r="DZ141" i="8"/>
  <c r="EL141" i="8" s="1"/>
  <c r="IF141" i="8"/>
  <c r="DO139" i="8"/>
  <c r="HU139" i="8"/>
  <c r="BA28" i="8"/>
  <c r="FR28" i="8"/>
  <c r="BA16" i="8"/>
  <c r="FR16" i="8"/>
  <c r="EK149" i="8"/>
  <c r="IQ149" i="8"/>
  <c r="BA39" i="8"/>
  <c r="FR39" i="8"/>
  <c r="BA43" i="8"/>
  <c r="FR43" i="8"/>
  <c r="GY63" i="8"/>
  <c r="CS63" i="8"/>
  <c r="DO140" i="8"/>
  <c r="HU140" i="8"/>
  <c r="DO147" i="8"/>
  <c r="HU147" i="8"/>
  <c r="BA40" i="8"/>
  <c r="FR40" i="8"/>
  <c r="GY65" i="8"/>
  <c r="CS65" i="8"/>
  <c r="BA46" i="8"/>
  <c r="FR46" i="8"/>
  <c r="DO150" i="8"/>
  <c r="HU150" i="8"/>
  <c r="DZ145" i="8"/>
  <c r="IF145" i="8"/>
  <c r="DZ150" i="8"/>
  <c r="IF150" i="8"/>
  <c r="EK139" i="8"/>
  <c r="IQ139" i="8"/>
  <c r="DO143" i="8"/>
  <c r="HU143" i="8"/>
  <c r="BA27" i="8"/>
  <c r="FR27" i="8"/>
  <c r="DD137" i="8"/>
  <c r="HJ137" i="8"/>
  <c r="BA14" i="8"/>
  <c r="FR14" i="8"/>
  <c r="DO65" i="8"/>
  <c r="EA65" i="8" s="1"/>
  <c r="EM65" i="8" s="1"/>
  <c r="HU65" i="8"/>
  <c r="DZ139" i="8"/>
  <c r="EL139" i="8" s="1"/>
  <c r="IF139" i="8"/>
  <c r="BA34" i="8"/>
  <c r="FR34" i="8"/>
  <c r="BA15" i="8"/>
  <c r="FR15" i="8"/>
  <c r="EK141" i="8"/>
  <c r="IQ141" i="8"/>
  <c r="BL54" i="8"/>
  <c r="GC54" i="8"/>
  <c r="J153" i="2"/>
  <c r="J152" i="11" l="1"/>
  <c r="E13" i="12" s="1"/>
  <c r="J156" i="2"/>
  <c r="J157" i="11" s="1"/>
  <c r="EN148" i="6"/>
  <c r="IH148" i="6"/>
  <c r="JH148" i="6" s="1"/>
  <c r="L144" i="2" s="1"/>
  <c r="EN150" i="6"/>
  <c r="IH150" i="6"/>
  <c r="JH150" i="6" s="1"/>
  <c r="L146" i="2" s="1"/>
  <c r="EN146" i="6"/>
  <c r="IH146" i="6"/>
  <c r="JH146" i="6" s="1"/>
  <c r="L142" i="2" s="1"/>
  <c r="EN147" i="6"/>
  <c r="IH147" i="6"/>
  <c r="JH147" i="6" s="1"/>
  <c r="L143" i="2" s="1"/>
  <c r="EN149" i="6"/>
  <c r="IH149" i="6"/>
  <c r="JH149" i="6" s="1"/>
  <c r="L145" i="2" s="1"/>
  <c r="EA140" i="8"/>
  <c r="EM140" i="8" s="1"/>
  <c r="IG140" i="8"/>
  <c r="BB48" i="8"/>
  <c r="FS48" i="8"/>
  <c r="BB32" i="8"/>
  <c r="FS32" i="8"/>
  <c r="BM55" i="8"/>
  <c r="GD55" i="8"/>
  <c r="GZ144" i="8"/>
  <c r="CI144" i="8"/>
  <c r="CT144" i="8"/>
  <c r="EA144" i="8"/>
  <c r="EM144" i="8" s="1"/>
  <c r="IG144" i="8"/>
  <c r="BB25" i="8"/>
  <c r="FS25" i="8"/>
  <c r="BM58" i="8"/>
  <c r="GD58" i="8"/>
  <c r="EA141" i="8"/>
  <c r="EM141" i="8" s="1"/>
  <c r="IG141" i="8"/>
  <c r="GO64" i="8"/>
  <c r="BX64" i="8"/>
  <c r="CI64" i="8"/>
  <c r="BB49" i="8"/>
  <c r="FS49" i="8"/>
  <c r="HK148" i="8"/>
  <c r="DE148" i="8"/>
  <c r="BB21" i="8"/>
  <c r="FS21" i="8"/>
  <c r="BB42" i="8"/>
  <c r="FS42" i="8"/>
  <c r="BB34" i="8"/>
  <c r="FS34" i="8"/>
  <c r="DP137" i="8"/>
  <c r="HV137" i="8"/>
  <c r="EL150" i="8"/>
  <c r="IR150" i="8"/>
  <c r="DE65" i="8"/>
  <c r="HK65" i="8"/>
  <c r="DE63" i="8"/>
  <c r="HK63" i="8"/>
  <c r="GO65" i="8"/>
  <c r="CI65" i="8"/>
  <c r="BX65" i="8"/>
  <c r="BB20" i="8"/>
  <c r="FS20" i="8"/>
  <c r="HK138" i="8"/>
  <c r="DE138" i="8"/>
  <c r="EA136" i="8"/>
  <c r="EM136" i="8" s="1"/>
  <c r="IG136" i="8"/>
  <c r="HK144" i="8"/>
  <c r="DE144" i="8"/>
  <c r="GZ149" i="8"/>
  <c r="CI149" i="8"/>
  <c r="CT149" i="8"/>
  <c r="HK145" i="8"/>
  <c r="DE145" i="8"/>
  <c r="EL143" i="8"/>
  <c r="IR143" i="8"/>
  <c r="EA148" i="8"/>
  <c r="IG148" i="8"/>
  <c r="BM53" i="8"/>
  <c r="GD53" i="8"/>
  <c r="DP65" i="8"/>
  <c r="EB65" i="8" s="1"/>
  <c r="EN65" i="8" s="1"/>
  <c r="HV65" i="8"/>
  <c r="BB37" i="8"/>
  <c r="FS37" i="8"/>
  <c r="BB47" i="8"/>
  <c r="FS47" i="8"/>
  <c r="CT64" i="8"/>
  <c r="GZ64" i="8"/>
  <c r="GZ146" i="8"/>
  <c r="CI146" i="8"/>
  <c r="CT146" i="8"/>
  <c r="BB16" i="8"/>
  <c r="FS16" i="8"/>
  <c r="CT65" i="8"/>
  <c r="GZ65" i="8"/>
  <c r="BB13" i="8"/>
  <c r="FS13" i="8"/>
  <c r="DP144" i="8"/>
  <c r="HV144" i="8"/>
  <c r="DP145" i="8"/>
  <c r="HV145" i="8"/>
  <c r="GZ138" i="8"/>
  <c r="CT138" i="8"/>
  <c r="CI138" i="8"/>
  <c r="EA146" i="8"/>
  <c r="IG146" i="8"/>
  <c r="HK149" i="8"/>
  <c r="DE149" i="8"/>
  <c r="GZ145" i="8"/>
  <c r="CI145" i="8"/>
  <c r="CT145" i="8"/>
  <c r="BA7" i="8"/>
  <c r="FR7" i="8"/>
  <c r="EL142" i="8"/>
  <c r="IR142" i="8"/>
  <c r="GZ141" i="8"/>
  <c r="CI141" i="8"/>
  <c r="CT141" i="8"/>
  <c r="BM60" i="8"/>
  <c r="GD60" i="8"/>
  <c r="BB22" i="8"/>
  <c r="FS22" i="8"/>
  <c r="EL148" i="8"/>
  <c r="IR148" i="8"/>
  <c r="BB31" i="8"/>
  <c r="FS31" i="8"/>
  <c r="HK146" i="8"/>
  <c r="DE146" i="8"/>
  <c r="EA149" i="8"/>
  <c r="IG149" i="8"/>
  <c r="BM54" i="8"/>
  <c r="GD54" i="8"/>
  <c r="BB27" i="8"/>
  <c r="FS27" i="8"/>
  <c r="EL145" i="8"/>
  <c r="IR145" i="8"/>
  <c r="DP149" i="8"/>
  <c r="HV149" i="8"/>
  <c r="HK142" i="8"/>
  <c r="DE142" i="8"/>
  <c r="BB35" i="8"/>
  <c r="FS35" i="8"/>
  <c r="DP150" i="8"/>
  <c r="HV150" i="8"/>
  <c r="BB19" i="8"/>
  <c r="FS19" i="8"/>
  <c r="DP147" i="8"/>
  <c r="HV147" i="8"/>
  <c r="BB44" i="8"/>
  <c r="FS44" i="8"/>
  <c r="HK141" i="8"/>
  <c r="DE141" i="8"/>
  <c r="GZ143" i="8"/>
  <c r="CT143" i="8"/>
  <c r="CI143" i="8"/>
  <c r="BB45" i="8"/>
  <c r="FS45" i="8"/>
  <c r="BM56" i="8"/>
  <c r="GD56" i="8"/>
  <c r="EL149" i="8"/>
  <c r="IR149" i="8"/>
  <c r="BB40" i="8"/>
  <c r="FS40" i="8"/>
  <c r="BB43" i="8"/>
  <c r="FS43" i="8"/>
  <c r="BB28" i="8"/>
  <c r="FS28" i="8"/>
  <c r="EA137" i="8"/>
  <c r="EM137" i="8" s="1"/>
  <c r="IG137" i="8"/>
  <c r="BL50" i="8"/>
  <c r="GC50" i="8"/>
  <c r="EL147" i="8"/>
  <c r="IR147" i="8"/>
  <c r="BB38" i="8"/>
  <c r="FS38" i="8"/>
  <c r="GZ142" i="8"/>
  <c r="CI142" i="8"/>
  <c r="CT142" i="8"/>
  <c r="EA142" i="8"/>
  <c r="EM142" i="8" s="1"/>
  <c r="IG142" i="8"/>
  <c r="GZ150" i="8"/>
  <c r="CT150" i="8"/>
  <c r="CI150" i="8"/>
  <c r="DE64" i="8"/>
  <c r="HK64" i="8"/>
  <c r="BM57" i="8"/>
  <c r="GD57" i="8"/>
  <c r="EA138" i="8"/>
  <c r="EM138" i="8" s="1"/>
  <c r="IG138" i="8"/>
  <c r="BB17" i="8"/>
  <c r="FS17" i="8"/>
  <c r="BB26" i="8"/>
  <c r="FS26" i="8"/>
  <c r="DP136" i="8"/>
  <c r="HV136" i="8"/>
  <c r="BB24" i="8"/>
  <c r="FS24" i="8"/>
  <c r="HK143" i="8"/>
  <c r="DE143" i="8"/>
  <c r="HK136" i="8"/>
  <c r="DE136" i="8"/>
  <c r="GZ137" i="8"/>
  <c r="CT137" i="8"/>
  <c r="CI137" i="8"/>
  <c r="BM62" i="8"/>
  <c r="GD62" i="8"/>
  <c r="DP143" i="8"/>
  <c r="HV143" i="8"/>
  <c r="EA143" i="8"/>
  <c r="EM143" i="8" s="1"/>
  <c r="IG143" i="8"/>
  <c r="EA150" i="8"/>
  <c r="IG150" i="8"/>
  <c r="BM61" i="8"/>
  <c r="GD61" i="8"/>
  <c r="GO63" i="8"/>
  <c r="BX63" i="8"/>
  <c r="CI63" i="8"/>
  <c r="DP64" i="8"/>
  <c r="EB64" i="8" s="1"/>
  <c r="EN64" i="8" s="1"/>
  <c r="HV64" i="8"/>
  <c r="DP140" i="8"/>
  <c r="HV140" i="8"/>
  <c r="HK150" i="8"/>
  <c r="DE150" i="8"/>
  <c r="DP138" i="8"/>
  <c r="HV138" i="8"/>
  <c r="DP141" i="8"/>
  <c r="HV141" i="8"/>
  <c r="BB30" i="8"/>
  <c r="FS30" i="8"/>
  <c r="BB23" i="8"/>
  <c r="FS23" i="8"/>
  <c r="DP63" i="8"/>
  <c r="EB63" i="8" s="1"/>
  <c r="EN63" i="8" s="1"/>
  <c r="HV63" i="8"/>
  <c r="HK139" i="8"/>
  <c r="DE139" i="8"/>
  <c r="BA10" i="8"/>
  <c r="FR10" i="8"/>
  <c r="GZ136" i="8"/>
  <c r="CI136" i="8"/>
  <c r="CT136" i="8"/>
  <c r="HK137" i="8"/>
  <c r="DE137" i="8"/>
  <c r="DP148" i="8"/>
  <c r="HV148" i="8"/>
  <c r="EA147" i="8"/>
  <c r="IG147" i="8"/>
  <c r="BB39" i="8"/>
  <c r="FS39" i="8"/>
  <c r="EA139" i="8"/>
  <c r="EM139" i="8" s="1"/>
  <c r="IG139" i="8"/>
  <c r="GZ140" i="8"/>
  <c r="CT140" i="8"/>
  <c r="CI140" i="8"/>
  <c r="BL52" i="8"/>
  <c r="GC52" i="8"/>
  <c r="CT63" i="8"/>
  <c r="GZ63" i="8"/>
  <c r="BA9" i="8"/>
  <c r="FR9" i="8"/>
  <c r="EL144" i="8"/>
  <c r="IR144" i="8"/>
  <c r="HK147" i="8"/>
  <c r="DE147" i="8"/>
  <c r="BB12" i="8"/>
  <c r="FS12" i="8"/>
  <c r="BB33" i="8"/>
  <c r="FS33" i="8"/>
  <c r="GZ139" i="8"/>
  <c r="CT139" i="8"/>
  <c r="CI139" i="8"/>
  <c r="BB18" i="8"/>
  <c r="FS18" i="8"/>
  <c r="DP146" i="8"/>
  <c r="HV146" i="8"/>
  <c r="BA8" i="8"/>
  <c r="FR8" i="8"/>
  <c r="BB41" i="8"/>
  <c r="FS41" i="8"/>
  <c r="BB15" i="8"/>
  <c r="FS15" i="8"/>
  <c r="BB14" i="8"/>
  <c r="FS14" i="8"/>
  <c r="BB46" i="8"/>
  <c r="FS46" i="8"/>
  <c r="HK140" i="8"/>
  <c r="DE140" i="8"/>
  <c r="BA6" i="8"/>
  <c r="FR6" i="8"/>
  <c r="GZ147" i="8"/>
  <c r="CT147" i="8"/>
  <c r="CI147" i="8"/>
  <c r="BB11" i="8"/>
  <c r="FS11" i="8"/>
  <c r="BL51" i="8"/>
  <c r="GC51" i="8"/>
  <c r="DP142" i="8"/>
  <c r="HV142" i="8"/>
  <c r="EA145" i="8"/>
  <c r="EM145" i="8" s="1"/>
  <c r="IG145" i="8"/>
  <c r="DP139" i="8"/>
  <c r="HV139" i="8"/>
  <c r="BM59" i="8"/>
  <c r="GD59" i="8"/>
  <c r="BB29" i="8"/>
  <c r="FS29" i="8"/>
  <c r="EL146" i="8"/>
  <c r="IR146" i="8"/>
  <c r="BB36" i="8"/>
  <c r="FS36" i="8"/>
  <c r="GZ148" i="8"/>
  <c r="CT148" i="8"/>
  <c r="CI148" i="8"/>
  <c r="K153" i="2"/>
  <c r="K152" i="11" l="1"/>
  <c r="F13" i="12" s="1"/>
  <c r="K156" i="2"/>
  <c r="K157" i="11" s="1"/>
  <c r="BN59" i="8"/>
  <c r="GE59" i="8"/>
  <c r="BB8" i="8"/>
  <c r="FS8" i="8"/>
  <c r="BM52" i="8"/>
  <c r="GD52" i="8"/>
  <c r="HA136" i="8"/>
  <c r="CJ136" i="8"/>
  <c r="CU136" i="8"/>
  <c r="DQ150" i="8"/>
  <c r="HW150" i="8"/>
  <c r="EB143" i="8"/>
  <c r="EN143" i="8" s="1"/>
  <c r="IH143" i="8"/>
  <c r="DQ143" i="8"/>
  <c r="HW143" i="8"/>
  <c r="BC26" i="8"/>
  <c r="FT26" i="8"/>
  <c r="DQ64" i="8"/>
  <c r="EC64" i="8" s="1"/>
  <c r="HW64" i="8"/>
  <c r="BC40" i="8"/>
  <c r="FT40" i="8"/>
  <c r="DF143" i="8"/>
  <c r="HL143" i="8"/>
  <c r="BN54" i="8"/>
  <c r="GE54" i="8"/>
  <c r="DQ149" i="8"/>
  <c r="HW149" i="8"/>
  <c r="EB145" i="8"/>
  <c r="EN145" i="8" s="1"/>
  <c r="IH145" i="8"/>
  <c r="BC20" i="8"/>
  <c r="FT20" i="8"/>
  <c r="DQ65" i="8"/>
  <c r="EC65" i="8" s="1"/>
  <c r="HW65" i="8"/>
  <c r="BM51" i="8"/>
  <c r="GD51" i="8"/>
  <c r="BB6" i="8"/>
  <c r="FS6" i="8"/>
  <c r="HA140" i="8"/>
  <c r="CJ140" i="8"/>
  <c r="CU140" i="8"/>
  <c r="EM147" i="8"/>
  <c r="IS147" i="8"/>
  <c r="BC23" i="8"/>
  <c r="FT23" i="8"/>
  <c r="HA150" i="8"/>
  <c r="CJ150" i="8"/>
  <c r="CU150" i="8"/>
  <c r="BC19" i="8"/>
  <c r="FT19" i="8"/>
  <c r="BC16" i="8"/>
  <c r="FT16" i="8"/>
  <c r="BC47" i="8"/>
  <c r="FT47" i="8"/>
  <c r="EM148" i="8"/>
  <c r="IS148" i="8"/>
  <c r="DQ144" i="8"/>
  <c r="HW144" i="8"/>
  <c r="BC42" i="8"/>
  <c r="FT42" i="8"/>
  <c r="BC49" i="8"/>
  <c r="FT49" i="8"/>
  <c r="BN58" i="8"/>
  <c r="GE58" i="8"/>
  <c r="BC36" i="8"/>
  <c r="FT36" i="8"/>
  <c r="EB139" i="8"/>
  <c r="EN139" i="8" s="1"/>
  <c r="IH139" i="8"/>
  <c r="DQ140" i="8"/>
  <c r="HW140" i="8"/>
  <c r="BC15" i="8"/>
  <c r="FT15" i="8"/>
  <c r="EB146" i="8"/>
  <c r="EN146" i="8" s="1"/>
  <c r="IH146" i="8"/>
  <c r="BC33" i="8"/>
  <c r="FT33" i="8"/>
  <c r="DF140" i="8"/>
  <c r="HL140" i="8"/>
  <c r="BN61" i="8"/>
  <c r="GE61" i="8"/>
  <c r="BN62" i="8"/>
  <c r="GE62" i="8"/>
  <c r="BC17" i="8"/>
  <c r="FT17" i="8"/>
  <c r="DF150" i="8"/>
  <c r="HL150" i="8"/>
  <c r="BC38" i="8"/>
  <c r="FT38" i="8"/>
  <c r="BC28" i="8"/>
  <c r="FT28" i="8"/>
  <c r="DQ141" i="8"/>
  <c r="HW141" i="8"/>
  <c r="EB149" i="8"/>
  <c r="EN149" i="8" s="1"/>
  <c r="IH149" i="8"/>
  <c r="EM149" i="8"/>
  <c r="IS149" i="8"/>
  <c r="EB144" i="8"/>
  <c r="EN144" i="8" s="1"/>
  <c r="IH144" i="8"/>
  <c r="GP65" i="8"/>
  <c r="BY65" i="8"/>
  <c r="CJ65" i="8"/>
  <c r="BN55" i="8"/>
  <c r="GE55" i="8"/>
  <c r="BB9" i="8"/>
  <c r="FS9" i="8"/>
  <c r="BB10" i="8"/>
  <c r="FS10" i="8"/>
  <c r="BC30" i="8"/>
  <c r="FT30" i="8"/>
  <c r="EB140" i="8"/>
  <c r="EN140" i="8" s="1"/>
  <c r="IH140" i="8"/>
  <c r="HA137" i="8"/>
  <c r="CU137" i="8"/>
  <c r="CJ137" i="8"/>
  <c r="BC24" i="8"/>
  <c r="FT24" i="8"/>
  <c r="EB150" i="8"/>
  <c r="EN150" i="8" s="1"/>
  <c r="IH150" i="8"/>
  <c r="DQ146" i="8"/>
  <c r="HW146" i="8"/>
  <c r="BC22" i="8"/>
  <c r="FT22" i="8"/>
  <c r="EM146" i="8"/>
  <c r="IS146" i="8"/>
  <c r="DF146" i="8"/>
  <c r="HL146" i="8"/>
  <c r="BC37" i="8"/>
  <c r="FT37" i="8"/>
  <c r="CU65" i="8"/>
  <c r="HA65" i="8"/>
  <c r="HA64" i="8"/>
  <c r="CU64" i="8"/>
  <c r="BC25" i="8"/>
  <c r="FT25" i="8"/>
  <c r="BC11" i="8"/>
  <c r="FT11" i="8"/>
  <c r="BC18" i="8"/>
  <c r="FT18" i="8"/>
  <c r="EB148" i="8"/>
  <c r="EN148" i="8" s="1"/>
  <c r="IH148" i="8"/>
  <c r="DQ139" i="8"/>
  <c r="HW139" i="8"/>
  <c r="EM150" i="8"/>
  <c r="IS150" i="8"/>
  <c r="DF137" i="8"/>
  <c r="HL137" i="8"/>
  <c r="BN56" i="8"/>
  <c r="GE56" i="8"/>
  <c r="BB7" i="8"/>
  <c r="FS7" i="8"/>
  <c r="HA138" i="8"/>
  <c r="CU138" i="8"/>
  <c r="CJ138" i="8"/>
  <c r="HA146" i="8"/>
  <c r="CJ146" i="8"/>
  <c r="CU146" i="8"/>
  <c r="DQ145" i="8"/>
  <c r="HW145" i="8"/>
  <c r="EB137" i="8"/>
  <c r="EN137" i="8" s="1"/>
  <c r="IH137" i="8"/>
  <c r="BC21" i="8"/>
  <c r="FT21" i="8"/>
  <c r="GP64" i="8"/>
  <c r="BY64" i="8"/>
  <c r="CJ64" i="8"/>
  <c r="BC32" i="8"/>
  <c r="FT32" i="8"/>
  <c r="HA147" i="8"/>
  <c r="CJ147" i="8"/>
  <c r="CU147" i="8"/>
  <c r="BC46" i="8"/>
  <c r="FT46" i="8"/>
  <c r="HA139" i="8"/>
  <c r="CU139" i="8"/>
  <c r="CJ139" i="8"/>
  <c r="BC12" i="8"/>
  <c r="FT12" i="8"/>
  <c r="DQ137" i="8"/>
  <c r="HW137" i="8"/>
  <c r="EB141" i="8"/>
  <c r="EN141" i="8" s="1"/>
  <c r="IH141" i="8"/>
  <c r="EB136" i="8"/>
  <c r="EN136" i="8" s="1"/>
  <c r="IH136" i="8"/>
  <c r="BC43" i="8"/>
  <c r="FT43" i="8"/>
  <c r="BC44" i="8"/>
  <c r="FT44" i="8"/>
  <c r="BN60" i="8"/>
  <c r="GE60" i="8"/>
  <c r="DF145" i="8"/>
  <c r="HL145" i="8"/>
  <c r="DF138" i="8"/>
  <c r="HL138" i="8"/>
  <c r="BC13" i="8"/>
  <c r="FT13" i="8"/>
  <c r="DQ138" i="8"/>
  <c r="HW138" i="8"/>
  <c r="DQ148" i="8"/>
  <c r="HW148" i="8"/>
  <c r="HA148" i="8"/>
  <c r="CU148" i="8"/>
  <c r="CJ148" i="8"/>
  <c r="BC29" i="8"/>
  <c r="FT29" i="8"/>
  <c r="EB142" i="8"/>
  <c r="EN142" i="8" s="1"/>
  <c r="IH142" i="8"/>
  <c r="DF147" i="8"/>
  <c r="HL147" i="8"/>
  <c r="BC41" i="8"/>
  <c r="FT41" i="8"/>
  <c r="DF139" i="8"/>
  <c r="HL139" i="8"/>
  <c r="DQ147" i="8"/>
  <c r="HW147" i="8"/>
  <c r="DF63" i="8"/>
  <c r="HL63" i="8"/>
  <c r="HA63" i="8"/>
  <c r="CU63" i="8"/>
  <c r="DQ136" i="8"/>
  <c r="HW136" i="8"/>
  <c r="BN57" i="8"/>
  <c r="GE57" i="8"/>
  <c r="DF142" i="8"/>
  <c r="HL142" i="8"/>
  <c r="BM50" i="8"/>
  <c r="GD50" i="8"/>
  <c r="BC45" i="8"/>
  <c r="FT45" i="8"/>
  <c r="BC35" i="8"/>
  <c r="FT35" i="8"/>
  <c r="BC27" i="8"/>
  <c r="FT27" i="8"/>
  <c r="BC31" i="8"/>
  <c r="FT31" i="8"/>
  <c r="DF141" i="8"/>
  <c r="HL141" i="8"/>
  <c r="HA145" i="8"/>
  <c r="CU145" i="8"/>
  <c r="CJ145" i="8"/>
  <c r="DF149" i="8"/>
  <c r="HL149" i="8"/>
  <c r="DQ63" i="8"/>
  <c r="EC63" i="8" s="1"/>
  <c r="HW63" i="8"/>
  <c r="BC34" i="8"/>
  <c r="FT34" i="8"/>
  <c r="DF144" i="8"/>
  <c r="HL144" i="8"/>
  <c r="DF148" i="8"/>
  <c r="HL148" i="8"/>
  <c r="BC14" i="8"/>
  <c r="FT14" i="8"/>
  <c r="BC39" i="8"/>
  <c r="FT39" i="8"/>
  <c r="DF136" i="8"/>
  <c r="HL136" i="8"/>
  <c r="EB138" i="8"/>
  <c r="EN138" i="8" s="1"/>
  <c r="IH138" i="8"/>
  <c r="GP63" i="8"/>
  <c r="CJ63" i="8"/>
  <c r="BY63" i="8"/>
  <c r="HA142" i="8"/>
  <c r="CJ142" i="8"/>
  <c r="CU142" i="8"/>
  <c r="HA143" i="8"/>
  <c r="CU143" i="8"/>
  <c r="CJ143" i="8"/>
  <c r="EB147" i="8"/>
  <c r="EN147" i="8" s="1"/>
  <c r="IH147" i="8"/>
  <c r="DQ142" i="8"/>
  <c r="HW142" i="8"/>
  <c r="HA141" i="8"/>
  <c r="CU141" i="8"/>
  <c r="CJ141" i="8"/>
  <c r="DF65" i="8"/>
  <c r="HL65" i="8"/>
  <c r="DF64" i="8"/>
  <c r="HL64" i="8"/>
  <c r="BN53" i="8"/>
  <c r="GE53" i="8"/>
  <c r="HA149" i="8"/>
  <c r="CJ149" i="8"/>
  <c r="CU149" i="8"/>
  <c r="HA144" i="8"/>
  <c r="CU144" i="8"/>
  <c r="CJ144" i="8"/>
  <c r="BC48" i="8"/>
  <c r="FT48" i="8"/>
  <c r="L153" i="2"/>
  <c r="M153" i="2"/>
  <c r="M152" i="11" l="1"/>
  <c r="M156" i="2"/>
  <c r="M157" i="11" s="1"/>
  <c r="L152" i="11"/>
  <c r="G13" i="12" s="1"/>
  <c r="L156" i="2"/>
  <c r="L157" i="11" s="1"/>
  <c r="N152" i="11"/>
  <c r="HM144" i="8"/>
  <c r="DG144" i="8"/>
  <c r="HM143" i="8"/>
  <c r="DG143" i="8"/>
  <c r="BD14" i="8"/>
  <c r="FU14" i="8"/>
  <c r="BD34" i="8"/>
  <c r="FU34" i="8"/>
  <c r="BD35" i="8"/>
  <c r="FU35" i="8"/>
  <c r="BD41" i="8"/>
  <c r="FU41" i="8"/>
  <c r="BD32" i="8"/>
  <c r="FU32" i="8"/>
  <c r="HM138" i="8"/>
  <c r="DG138" i="8"/>
  <c r="BD18" i="8"/>
  <c r="FU18" i="8"/>
  <c r="DR146" i="8"/>
  <c r="HX146" i="8"/>
  <c r="BD28" i="8"/>
  <c r="FU28" i="8"/>
  <c r="BD17" i="8"/>
  <c r="FU17" i="8"/>
  <c r="HB150" i="8"/>
  <c r="CV150" i="8"/>
  <c r="CK150" i="8"/>
  <c r="HB140" i="8"/>
  <c r="CK140" i="8"/>
  <c r="CV140" i="8"/>
  <c r="BD26" i="8"/>
  <c r="FU26" i="8"/>
  <c r="DG136" i="8"/>
  <c r="HM136" i="8"/>
  <c r="BO59" i="8"/>
  <c r="GF59" i="8"/>
  <c r="DR63" i="8"/>
  <c r="HX63" i="8"/>
  <c r="JO63" i="8" s="1"/>
  <c r="K62" i="10" s="1"/>
  <c r="K61" i="11" s="1"/>
  <c r="HB148" i="8"/>
  <c r="CV148" i="8"/>
  <c r="CK148" i="8"/>
  <c r="BD13" i="8"/>
  <c r="FU13" i="8"/>
  <c r="BD44" i="8"/>
  <c r="FU44" i="8"/>
  <c r="EC137" i="8"/>
  <c r="II137" i="8"/>
  <c r="BD46" i="8"/>
  <c r="FU46" i="8"/>
  <c r="CV64" i="8"/>
  <c r="HB64" i="8"/>
  <c r="EC145" i="8"/>
  <c r="II145" i="8"/>
  <c r="BD33" i="8"/>
  <c r="FU33" i="8"/>
  <c r="BD42" i="8"/>
  <c r="FU42" i="8"/>
  <c r="BD47" i="8"/>
  <c r="FU47" i="8"/>
  <c r="BD20" i="8"/>
  <c r="FU20" i="8"/>
  <c r="HB136" i="8"/>
  <c r="CK136" i="8"/>
  <c r="CV136" i="8"/>
  <c r="DR64" i="8"/>
  <c r="HX64" i="8"/>
  <c r="JO64" i="8" s="1"/>
  <c r="K63" i="10" s="1"/>
  <c r="K62" i="11" s="1"/>
  <c r="DR141" i="8"/>
  <c r="HX141" i="8"/>
  <c r="BD45" i="8"/>
  <c r="FU45" i="8"/>
  <c r="BO57" i="8"/>
  <c r="GF57" i="8"/>
  <c r="HM148" i="8"/>
  <c r="DG148" i="8"/>
  <c r="GQ64" i="8"/>
  <c r="CK64" i="8"/>
  <c r="BZ64" i="8"/>
  <c r="BD11" i="8"/>
  <c r="FU11" i="8"/>
  <c r="BD24" i="8"/>
  <c r="FU24" i="8"/>
  <c r="BD30" i="8"/>
  <c r="FU30" i="8"/>
  <c r="BO55" i="8"/>
  <c r="GF55" i="8"/>
  <c r="DR143" i="8"/>
  <c r="HX143" i="8"/>
  <c r="EC143" i="8"/>
  <c r="II143" i="8"/>
  <c r="DG149" i="8"/>
  <c r="HM149" i="8"/>
  <c r="EC142" i="8"/>
  <c r="II142" i="8"/>
  <c r="DG142" i="8"/>
  <c r="HM142" i="8"/>
  <c r="DR148" i="8"/>
  <c r="HX148" i="8"/>
  <c r="EC147" i="8"/>
  <c r="II147" i="8"/>
  <c r="DR147" i="8"/>
  <c r="HX147" i="8"/>
  <c r="DR138" i="8"/>
  <c r="HX138" i="8"/>
  <c r="BD43" i="8"/>
  <c r="FU43" i="8"/>
  <c r="BD12" i="8"/>
  <c r="FU12" i="8"/>
  <c r="HM147" i="8"/>
  <c r="DG147" i="8"/>
  <c r="HM146" i="8"/>
  <c r="DG146" i="8"/>
  <c r="BC7" i="8"/>
  <c r="FT7" i="8"/>
  <c r="DG65" i="8"/>
  <c r="HM65" i="8"/>
  <c r="HB65" i="8"/>
  <c r="CV65" i="8"/>
  <c r="BD38" i="8"/>
  <c r="FU38" i="8"/>
  <c r="BO62" i="8"/>
  <c r="GF62" i="8"/>
  <c r="BD36" i="8"/>
  <c r="FU36" i="8"/>
  <c r="BD16" i="8"/>
  <c r="FU16" i="8"/>
  <c r="BD23" i="8"/>
  <c r="FU23" i="8"/>
  <c r="BC6" i="8"/>
  <c r="FT6" i="8"/>
  <c r="HB149" i="8"/>
  <c r="CV149" i="8"/>
  <c r="CK149" i="8"/>
  <c r="DR65" i="8"/>
  <c r="ED65" i="8" s="1"/>
  <c r="HX65" i="8"/>
  <c r="HB142" i="8"/>
  <c r="CV142" i="8"/>
  <c r="CK142" i="8"/>
  <c r="DR136" i="8"/>
  <c r="HX136" i="8"/>
  <c r="DR149" i="8"/>
  <c r="HX149" i="8"/>
  <c r="BD31" i="8"/>
  <c r="FU31" i="8"/>
  <c r="BN50" i="8"/>
  <c r="GE50" i="8"/>
  <c r="EC136" i="8"/>
  <c r="II136" i="8"/>
  <c r="HB147" i="8"/>
  <c r="CV147" i="8"/>
  <c r="CK147" i="8"/>
  <c r="HB146" i="8"/>
  <c r="CV146" i="8"/>
  <c r="CK146" i="8"/>
  <c r="EC139" i="8"/>
  <c r="II139" i="8"/>
  <c r="BD22" i="8"/>
  <c r="FU22" i="8"/>
  <c r="HB137" i="8"/>
  <c r="CK137" i="8"/>
  <c r="CV137" i="8"/>
  <c r="GQ65" i="8"/>
  <c r="BZ65" i="8"/>
  <c r="CK65" i="8"/>
  <c r="EC144" i="8"/>
  <c r="II144" i="8"/>
  <c r="BD40" i="8"/>
  <c r="FU40" i="8"/>
  <c r="BN52" i="8"/>
  <c r="GE52" i="8"/>
  <c r="BD48" i="8"/>
  <c r="FU48" i="8"/>
  <c r="DG63" i="8"/>
  <c r="DS63" i="8" s="1"/>
  <c r="EE63" i="8" s="1"/>
  <c r="HM63" i="8"/>
  <c r="EC148" i="8"/>
  <c r="II148" i="8"/>
  <c r="DR145" i="8"/>
  <c r="HX145" i="8"/>
  <c r="HB139" i="8"/>
  <c r="CK139" i="8"/>
  <c r="CV139" i="8"/>
  <c r="BD21" i="8"/>
  <c r="FU21" i="8"/>
  <c r="BO56" i="8"/>
  <c r="GF56" i="8"/>
  <c r="BD25" i="8"/>
  <c r="FU25" i="8"/>
  <c r="DG137" i="8"/>
  <c r="HM137" i="8"/>
  <c r="BC10" i="8"/>
  <c r="FT10" i="8"/>
  <c r="EC141" i="8"/>
  <c r="II141" i="8"/>
  <c r="BO61" i="8"/>
  <c r="GF61" i="8"/>
  <c r="BD15" i="8"/>
  <c r="FU15" i="8"/>
  <c r="BO58" i="8"/>
  <c r="GF58" i="8"/>
  <c r="BD19" i="8"/>
  <c r="FU19" i="8"/>
  <c r="BN51" i="8"/>
  <c r="GE51" i="8"/>
  <c r="EC149" i="8"/>
  <c r="II149" i="8"/>
  <c r="HB141" i="8"/>
  <c r="CV141" i="8"/>
  <c r="CK141" i="8"/>
  <c r="GQ63" i="8"/>
  <c r="CK63" i="8"/>
  <c r="BZ63" i="8"/>
  <c r="BD39" i="8"/>
  <c r="FU39" i="8"/>
  <c r="DR144" i="8"/>
  <c r="HX144" i="8"/>
  <c r="HB145" i="8"/>
  <c r="CK145" i="8"/>
  <c r="CV145" i="8"/>
  <c r="BD27" i="8"/>
  <c r="FU27" i="8"/>
  <c r="DR139" i="8"/>
  <c r="HX139" i="8"/>
  <c r="DG139" i="8"/>
  <c r="HM139" i="8"/>
  <c r="BD37" i="8"/>
  <c r="FU37" i="8"/>
  <c r="EC146" i="8"/>
  <c r="II146" i="8"/>
  <c r="DR150" i="8"/>
  <c r="HX150" i="8"/>
  <c r="EC150" i="8"/>
  <c r="II150" i="8"/>
  <c r="BC8" i="8"/>
  <c r="FT8" i="8"/>
  <c r="HB144" i="8"/>
  <c r="CV144" i="8"/>
  <c r="CK144" i="8"/>
  <c r="BO53" i="8"/>
  <c r="GF53" i="8"/>
  <c r="DG141" i="8"/>
  <c r="HM141" i="8"/>
  <c r="HB143" i="8"/>
  <c r="CV143" i="8"/>
  <c r="CK143" i="8"/>
  <c r="CV63" i="8"/>
  <c r="HB63" i="8"/>
  <c r="HM145" i="8"/>
  <c r="DG145" i="8"/>
  <c r="DR142" i="8"/>
  <c r="HX142" i="8"/>
  <c r="BD29" i="8"/>
  <c r="FU29" i="8"/>
  <c r="EC138" i="8"/>
  <c r="II138" i="8"/>
  <c r="BO60" i="8"/>
  <c r="GF60" i="8"/>
  <c r="HB138" i="8"/>
  <c r="CV138" i="8"/>
  <c r="CK138" i="8"/>
  <c r="DR137" i="8"/>
  <c r="HX137" i="8"/>
  <c r="DG64" i="8"/>
  <c r="DS64" i="8" s="1"/>
  <c r="EE64" i="8" s="1"/>
  <c r="HM64" i="8"/>
  <c r="BC9" i="8"/>
  <c r="FT9" i="8"/>
  <c r="DR140" i="8"/>
  <c r="HX140" i="8"/>
  <c r="EC140" i="8"/>
  <c r="II140" i="8"/>
  <c r="BD49" i="8"/>
  <c r="FU49" i="8"/>
  <c r="HM150" i="8"/>
  <c r="DG150" i="8"/>
  <c r="DG140" i="8"/>
  <c r="HM140" i="8"/>
  <c r="BO54" i="8"/>
  <c r="GF54" i="8"/>
  <c r="H13" i="12"/>
  <c r="N157" i="11" l="1"/>
  <c r="DH138" i="8"/>
  <c r="HN138" i="8"/>
  <c r="BE29" i="8"/>
  <c r="FV29" i="8"/>
  <c r="DH63" i="8"/>
  <c r="DT63" i="8" s="1"/>
  <c r="EF63" i="8" s="1"/>
  <c r="HN63" i="8"/>
  <c r="GG53" i="8"/>
  <c r="BP53" i="8"/>
  <c r="CA53" i="8"/>
  <c r="BE37" i="8"/>
  <c r="FV37" i="8"/>
  <c r="HC145" i="8"/>
  <c r="CW145" i="8"/>
  <c r="CL145" i="8"/>
  <c r="BE21" i="8"/>
  <c r="FV21" i="8"/>
  <c r="HN137" i="8"/>
  <c r="DH137" i="8"/>
  <c r="HC146" i="8"/>
  <c r="CW146" i="8"/>
  <c r="CL146" i="8"/>
  <c r="DH149" i="8"/>
  <c r="HN149" i="8"/>
  <c r="DS147" i="8"/>
  <c r="HY147" i="8"/>
  <c r="ED138" i="8"/>
  <c r="IJ138" i="8"/>
  <c r="DH64" i="8"/>
  <c r="DT64" i="8" s="1"/>
  <c r="EF64" i="8" s="1"/>
  <c r="HN64" i="8"/>
  <c r="ED63" i="8"/>
  <c r="BE17" i="8"/>
  <c r="FV17" i="8"/>
  <c r="BE35" i="8"/>
  <c r="FV35" i="8"/>
  <c r="GG54" i="8"/>
  <c r="CA54" i="8"/>
  <c r="BP54" i="8"/>
  <c r="BE49" i="8"/>
  <c r="FV49" i="8"/>
  <c r="BD9" i="8"/>
  <c r="FU9" i="8"/>
  <c r="HC143" i="8"/>
  <c r="CW143" i="8"/>
  <c r="CL143" i="8"/>
  <c r="HC144" i="8"/>
  <c r="CW144" i="8"/>
  <c r="CL144" i="8"/>
  <c r="HC141" i="8"/>
  <c r="CW141" i="8"/>
  <c r="CL141" i="8"/>
  <c r="BO51" i="8"/>
  <c r="GF51" i="8"/>
  <c r="GG61" i="8"/>
  <c r="CA61" i="8"/>
  <c r="BP61" i="8"/>
  <c r="DS137" i="8"/>
  <c r="HY137" i="8"/>
  <c r="HN139" i="8"/>
  <c r="DH139" i="8"/>
  <c r="BE40" i="8"/>
  <c r="FV40" i="8"/>
  <c r="HC137" i="8"/>
  <c r="CL137" i="8"/>
  <c r="CW137" i="8"/>
  <c r="DH146" i="8"/>
  <c r="HN146" i="8"/>
  <c r="BO50" i="8"/>
  <c r="GF50" i="8"/>
  <c r="ED136" i="8"/>
  <c r="IJ136" i="8"/>
  <c r="BE36" i="8"/>
  <c r="FV36" i="8"/>
  <c r="ED148" i="8"/>
  <c r="IJ148" i="8"/>
  <c r="DS149" i="8"/>
  <c r="HY149" i="8"/>
  <c r="GG55" i="8"/>
  <c r="CA55" i="8"/>
  <c r="BP55" i="8"/>
  <c r="CL64" i="8"/>
  <c r="GR64" i="8"/>
  <c r="JL64" i="8" s="1"/>
  <c r="H63" i="10" s="1"/>
  <c r="H62" i="11" s="1"/>
  <c r="BE45" i="8"/>
  <c r="FV45" i="8"/>
  <c r="DH136" i="8"/>
  <c r="HN136" i="8"/>
  <c r="HN140" i="8"/>
  <c r="DH140" i="8"/>
  <c r="DS138" i="8"/>
  <c r="HY138" i="8"/>
  <c r="DH143" i="8"/>
  <c r="HN143" i="8"/>
  <c r="DH144" i="8"/>
  <c r="HN144" i="8"/>
  <c r="DS139" i="8"/>
  <c r="HY139" i="8"/>
  <c r="DH141" i="8"/>
  <c r="HN141" i="8"/>
  <c r="HC139" i="8"/>
  <c r="CW139" i="8"/>
  <c r="CL139" i="8"/>
  <c r="HC142" i="8"/>
  <c r="CL142" i="8"/>
  <c r="CW142" i="8"/>
  <c r="DS65" i="8"/>
  <c r="HY65" i="8"/>
  <c r="HC64" i="8"/>
  <c r="CW64" i="8"/>
  <c r="HC136" i="8"/>
  <c r="CW136" i="8"/>
  <c r="CL136" i="8"/>
  <c r="BE42" i="8"/>
  <c r="FV42" i="8"/>
  <c r="BE46" i="8"/>
  <c r="FV46" i="8"/>
  <c r="BE13" i="8"/>
  <c r="FV13" i="8"/>
  <c r="GG59" i="8"/>
  <c r="CA59" i="8"/>
  <c r="BP59" i="8"/>
  <c r="HC140" i="8"/>
  <c r="CL140" i="8"/>
  <c r="CW140" i="8"/>
  <c r="BE28" i="8"/>
  <c r="FV28" i="8"/>
  <c r="BE34" i="8"/>
  <c r="FV34" i="8"/>
  <c r="ED142" i="8"/>
  <c r="IJ142" i="8"/>
  <c r="ED150" i="8"/>
  <c r="IJ150" i="8"/>
  <c r="ED144" i="8"/>
  <c r="IJ144" i="8"/>
  <c r="BE19" i="8"/>
  <c r="FV19" i="8"/>
  <c r="BE25" i="8"/>
  <c r="FV25" i="8"/>
  <c r="HC147" i="8"/>
  <c r="CL147" i="8"/>
  <c r="CW147" i="8"/>
  <c r="BE31" i="8"/>
  <c r="FV31" i="8"/>
  <c r="DH142" i="8"/>
  <c r="HN142" i="8"/>
  <c r="BD6" i="8"/>
  <c r="FU6" i="8"/>
  <c r="GG62" i="8"/>
  <c r="BP62" i="8"/>
  <c r="CA62" i="8"/>
  <c r="BE12" i="8"/>
  <c r="FV12" i="8"/>
  <c r="ED147" i="8"/>
  <c r="IJ147" i="8"/>
  <c r="DS142" i="8"/>
  <c r="HY142" i="8"/>
  <c r="BE30" i="8"/>
  <c r="FV30" i="8"/>
  <c r="HC148" i="8"/>
  <c r="CW148" i="8"/>
  <c r="CL148" i="8"/>
  <c r="DS140" i="8"/>
  <c r="HY140" i="8"/>
  <c r="GG60" i="8"/>
  <c r="CA60" i="8"/>
  <c r="BP60" i="8"/>
  <c r="ED139" i="8"/>
  <c r="IJ139" i="8"/>
  <c r="BE22" i="8"/>
  <c r="FV22" i="8"/>
  <c r="DH147" i="8"/>
  <c r="HN147" i="8"/>
  <c r="BD7" i="8"/>
  <c r="FU7" i="8"/>
  <c r="DS148" i="8"/>
  <c r="HY148" i="8"/>
  <c r="ED141" i="8"/>
  <c r="IJ141" i="8"/>
  <c r="BE33" i="8"/>
  <c r="FV33" i="8"/>
  <c r="DH148" i="8"/>
  <c r="HN148" i="8"/>
  <c r="HC150" i="8"/>
  <c r="CL150" i="8"/>
  <c r="CW150" i="8"/>
  <c r="BE32" i="8"/>
  <c r="FV32" i="8"/>
  <c r="BE14" i="8"/>
  <c r="FV14" i="8"/>
  <c r="DS150" i="8"/>
  <c r="HY150" i="8"/>
  <c r="DS145" i="8"/>
  <c r="HY145" i="8"/>
  <c r="BD8" i="8"/>
  <c r="FU8" i="8"/>
  <c r="BE39" i="8"/>
  <c r="FV39" i="8"/>
  <c r="GG58" i="8"/>
  <c r="CA58" i="8"/>
  <c r="BP58" i="8"/>
  <c r="GG56" i="8"/>
  <c r="CA56" i="8"/>
  <c r="BP56" i="8"/>
  <c r="BE48" i="8"/>
  <c r="FV48" i="8"/>
  <c r="CW65" i="8"/>
  <c r="HC65" i="8"/>
  <c r="BE23" i="8"/>
  <c r="FV23" i="8"/>
  <c r="BE38" i="8"/>
  <c r="FV38" i="8"/>
  <c r="BE43" i="8"/>
  <c r="FV43" i="8"/>
  <c r="BE24" i="8"/>
  <c r="FV24" i="8"/>
  <c r="BE20" i="8"/>
  <c r="FV20" i="8"/>
  <c r="DS136" i="8"/>
  <c r="HY136" i="8"/>
  <c r="DH150" i="8"/>
  <c r="HN150" i="8"/>
  <c r="ED146" i="8"/>
  <c r="IJ146" i="8"/>
  <c r="DS143" i="8"/>
  <c r="HY143" i="8"/>
  <c r="ED137" i="8"/>
  <c r="IJ137" i="8"/>
  <c r="DS141" i="8"/>
  <c r="HY141" i="8"/>
  <c r="BE27" i="8"/>
  <c r="FV27" i="8"/>
  <c r="CL63" i="8"/>
  <c r="GR63" i="8"/>
  <c r="JL63" i="8" s="1"/>
  <c r="H62" i="10" s="1"/>
  <c r="H61" i="11" s="1"/>
  <c r="BD10" i="8"/>
  <c r="FU10" i="8"/>
  <c r="ED145" i="8"/>
  <c r="IJ145" i="8"/>
  <c r="GR65" i="8"/>
  <c r="JL65" i="8" s="1"/>
  <c r="H64" i="10" s="1"/>
  <c r="H63" i="11" s="1"/>
  <c r="CL65" i="8"/>
  <c r="ED149" i="8"/>
  <c r="IJ149" i="8"/>
  <c r="DH65" i="8"/>
  <c r="HN65" i="8"/>
  <c r="DS146" i="8"/>
  <c r="HY146" i="8"/>
  <c r="BE41" i="8"/>
  <c r="FV41" i="8"/>
  <c r="ED140" i="8"/>
  <c r="IJ140" i="8"/>
  <c r="HC138" i="8"/>
  <c r="CL138" i="8"/>
  <c r="CW138" i="8"/>
  <c r="DH145" i="8"/>
  <c r="HN145" i="8"/>
  <c r="HC63" i="8"/>
  <c r="CW63" i="8"/>
  <c r="BE15" i="8"/>
  <c r="FV15" i="8"/>
  <c r="BO52" i="8"/>
  <c r="GF52" i="8"/>
  <c r="HC149" i="8"/>
  <c r="CW149" i="8"/>
  <c r="CL149" i="8"/>
  <c r="BE16" i="8"/>
  <c r="FV16" i="8"/>
  <c r="ED143" i="8"/>
  <c r="IJ143" i="8"/>
  <c r="BE11" i="8"/>
  <c r="FV11" i="8"/>
  <c r="GG57" i="8"/>
  <c r="CA57" i="8"/>
  <c r="BP57" i="8"/>
  <c r="ED64" i="8"/>
  <c r="BE47" i="8"/>
  <c r="FV47" i="8"/>
  <c r="BE44" i="8"/>
  <c r="FV44" i="8"/>
  <c r="BE26" i="8"/>
  <c r="FV26" i="8"/>
  <c r="BE18" i="8"/>
  <c r="FV18" i="8"/>
  <c r="DS144" i="8"/>
  <c r="HY144" i="8"/>
  <c r="BF41" i="8" l="1"/>
  <c r="FW41" i="8"/>
  <c r="BE7" i="8"/>
  <c r="FV7" i="8"/>
  <c r="BF42" i="8"/>
  <c r="FW42" i="8"/>
  <c r="DI139" i="8"/>
  <c r="HO139" i="8"/>
  <c r="CM61" i="8"/>
  <c r="GS61" i="8"/>
  <c r="BF11" i="8"/>
  <c r="FW11" i="8"/>
  <c r="HO149" i="8"/>
  <c r="DI149" i="8"/>
  <c r="HD138" i="8"/>
  <c r="JM138" i="8" s="1"/>
  <c r="I134" i="10" s="1"/>
  <c r="I133" i="11" s="1"/>
  <c r="CX138" i="8"/>
  <c r="BE8" i="8"/>
  <c r="FV8" i="8"/>
  <c r="CM62" i="8"/>
  <c r="GS62" i="8"/>
  <c r="EE144" i="8"/>
  <c r="IK144" i="8"/>
  <c r="BF47" i="8"/>
  <c r="FW47" i="8"/>
  <c r="BE10" i="8"/>
  <c r="FV10" i="8"/>
  <c r="BF23" i="8"/>
  <c r="FW23" i="8"/>
  <c r="BF32" i="8"/>
  <c r="FW32" i="8"/>
  <c r="BF33" i="8"/>
  <c r="FW33" i="8"/>
  <c r="EE140" i="8"/>
  <c r="IK140" i="8"/>
  <c r="BF30" i="8"/>
  <c r="FW30" i="8"/>
  <c r="GH62" i="8"/>
  <c r="CB62" i="8"/>
  <c r="BQ62" i="8"/>
  <c r="BF31" i="8"/>
  <c r="FW31" i="8"/>
  <c r="BF19" i="8"/>
  <c r="FW19" i="8"/>
  <c r="BF34" i="8"/>
  <c r="FW34" i="8"/>
  <c r="CM59" i="8"/>
  <c r="GS59" i="8"/>
  <c r="DT143" i="8"/>
  <c r="HZ143" i="8"/>
  <c r="BF45" i="8"/>
  <c r="FW45" i="8"/>
  <c r="CX144" i="8"/>
  <c r="HD144" i="8"/>
  <c r="JM144" i="8" s="1"/>
  <c r="I140" i="10" s="1"/>
  <c r="I139" i="11" s="1"/>
  <c r="BF35" i="8"/>
  <c r="FW35" i="8"/>
  <c r="HD146" i="8"/>
  <c r="JM146" i="8" s="1"/>
  <c r="I142" i="10" s="1"/>
  <c r="I141" i="11" s="1"/>
  <c r="CX146" i="8"/>
  <c r="HD145" i="8"/>
  <c r="JM145" i="8" s="1"/>
  <c r="I141" i="10" s="1"/>
  <c r="I140" i="11" s="1"/>
  <c r="CX145" i="8"/>
  <c r="BF15" i="8"/>
  <c r="FW15" i="8"/>
  <c r="CM56" i="8"/>
  <c r="GS56" i="8"/>
  <c r="EE149" i="8"/>
  <c r="IK149" i="8"/>
  <c r="HO63" i="8"/>
  <c r="DI63" i="8"/>
  <c r="HD65" i="8"/>
  <c r="JM65" i="8" s="1"/>
  <c r="I64" i="10" s="1"/>
  <c r="I63" i="11" s="1"/>
  <c r="CX65" i="8"/>
  <c r="EE141" i="8"/>
  <c r="IK141" i="8"/>
  <c r="DT150" i="8"/>
  <c r="HZ150" i="8"/>
  <c r="BF24" i="8"/>
  <c r="FW24" i="8"/>
  <c r="GH58" i="8"/>
  <c r="CB58" i="8"/>
  <c r="BQ58" i="8"/>
  <c r="EE145" i="8"/>
  <c r="IK145" i="8"/>
  <c r="HD136" i="8"/>
  <c r="JM136" i="8" s="1"/>
  <c r="I132" i="10" s="1"/>
  <c r="I131" i="11" s="1"/>
  <c r="CX136" i="8"/>
  <c r="EE65" i="8"/>
  <c r="GG50" i="8"/>
  <c r="CA50" i="8"/>
  <c r="BP50" i="8"/>
  <c r="BF40" i="8"/>
  <c r="FW40" i="8"/>
  <c r="DI144" i="8"/>
  <c r="HO144" i="8"/>
  <c r="BE9" i="8"/>
  <c r="FV9" i="8"/>
  <c r="HO146" i="8"/>
  <c r="DI146" i="8"/>
  <c r="DI145" i="8"/>
  <c r="HO145" i="8"/>
  <c r="GH59" i="8"/>
  <c r="CB59" i="8"/>
  <c r="BQ59" i="8"/>
  <c r="BF18" i="8"/>
  <c r="FW18" i="8"/>
  <c r="CM58" i="8"/>
  <c r="GS58" i="8"/>
  <c r="HO150" i="8"/>
  <c r="DI150" i="8"/>
  <c r="EE142" i="8"/>
  <c r="IK142" i="8"/>
  <c r="HO147" i="8"/>
  <c r="DI147" i="8"/>
  <c r="BF28" i="8"/>
  <c r="FW28" i="8"/>
  <c r="DI136" i="8"/>
  <c r="HO136" i="8"/>
  <c r="DT141" i="8"/>
  <c r="HZ141" i="8"/>
  <c r="EE138" i="8"/>
  <c r="IK138" i="8"/>
  <c r="CX64" i="8"/>
  <c r="HD64" i="8"/>
  <c r="JM64" i="8" s="1"/>
  <c r="I63" i="10" s="1"/>
  <c r="I62" i="11" s="1"/>
  <c r="DT139" i="8"/>
  <c r="HZ139" i="8"/>
  <c r="GG51" i="8"/>
  <c r="CA51" i="8"/>
  <c r="BP51" i="8"/>
  <c r="GH57" i="8"/>
  <c r="CB57" i="8"/>
  <c r="BQ57" i="8"/>
  <c r="EE146" i="8"/>
  <c r="IK146" i="8"/>
  <c r="BF43" i="8"/>
  <c r="FW43" i="8"/>
  <c r="DI65" i="8"/>
  <c r="HO65" i="8"/>
  <c r="EE150" i="8"/>
  <c r="IK150" i="8"/>
  <c r="CX150" i="8"/>
  <c r="HD150" i="8"/>
  <c r="JM150" i="8" s="1"/>
  <c r="I146" i="10" s="1"/>
  <c r="I145" i="11" s="1"/>
  <c r="DT147" i="8"/>
  <c r="HZ147" i="8"/>
  <c r="GH60" i="8"/>
  <c r="CB60" i="8"/>
  <c r="BQ60" i="8"/>
  <c r="BE6" i="8"/>
  <c r="FV6" i="8"/>
  <c r="CX147" i="8"/>
  <c r="HD147" i="8"/>
  <c r="JM147" i="8" s="1"/>
  <c r="I143" i="10" s="1"/>
  <c r="I142" i="11" s="1"/>
  <c r="BF13" i="8"/>
  <c r="FW13" i="8"/>
  <c r="DI142" i="8"/>
  <c r="HO142" i="8"/>
  <c r="DT140" i="8"/>
  <c r="HZ140" i="8"/>
  <c r="GH55" i="8"/>
  <c r="BQ55" i="8"/>
  <c r="CB55" i="8"/>
  <c r="DT146" i="8"/>
  <c r="HZ146" i="8"/>
  <c r="BF49" i="8"/>
  <c r="FW49" i="8"/>
  <c r="BF17" i="8"/>
  <c r="FW17" i="8"/>
  <c r="DT137" i="8"/>
  <c r="HZ137" i="8"/>
  <c r="BF29" i="8"/>
  <c r="FW29" i="8"/>
  <c r="BF26" i="8"/>
  <c r="FW26" i="8"/>
  <c r="CM57" i="8"/>
  <c r="GS57" i="8"/>
  <c r="EE148" i="8"/>
  <c r="IK148" i="8"/>
  <c r="CM60" i="8"/>
  <c r="GS60" i="8"/>
  <c r="CX148" i="8"/>
  <c r="HD148" i="8"/>
  <c r="JM148" i="8" s="1"/>
  <c r="I144" i="10" s="1"/>
  <c r="I143" i="11" s="1"/>
  <c r="DI140" i="8"/>
  <c r="HO140" i="8"/>
  <c r="CX142" i="8"/>
  <c r="HD142" i="8"/>
  <c r="JM142" i="8" s="1"/>
  <c r="I138" i="10" s="1"/>
  <c r="I137" i="11" s="1"/>
  <c r="EE139" i="8"/>
  <c r="IK139" i="8"/>
  <c r="CM55" i="8"/>
  <c r="GS55" i="8"/>
  <c r="BF36" i="8"/>
  <c r="FW36" i="8"/>
  <c r="HD141" i="8"/>
  <c r="JM141" i="8" s="1"/>
  <c r="I137" i="10" s="1"/>
  <c r="I136" i="11" s="1"/>
  <c r="CX141" i="8"/>
  <c r="CX143" i="8"/>
  <c r="HD143" i="8"/>
  <c r="JM143" i="8" s="1"/>
  <c r="I139" i="10" s="1"/>
  <c r="I138" i="11" s="1"/>
  <c r="GH54" i="8"/>
  <c r="CB54" i="8"/>
  <c r="BQ54" i="8"/>
  <c r="EE147" i="8"/>
  <c r="IK147" i="8"/>
  <c r="BF37" i="8"/>
  <c r="FW37" i="8"/>
  <c r="BF16" i="8"/>
  <c r="FW16" i="8"/>
  <c r="DT65" i="8"/>
  <c r="EF65" i="8" s="1"/>
  <c r="HZ65" i="8"/>
  <c r="EE143" i="8"/>
  <c r="IK143" i="8"/>
  <c r="BF48" i="8"/>
  <c r="FW48" i="8"/>
  <c r="BF39" i="8"/>
  <c r="FW39" i="8"/>
  <c r="BF22" i="8"/>
  <c r="FW22" i="8"/>
  <c r="HO148" i="8"/>
  <c r="DI148" i="8"/>
  <c r="HD140" i="8"/>
  <c r="JM140" i="8" s="1"/>
  <c r="I136" i="10" s="1"/>
  <c r="I135" i="11" s="1"/>
  <c r="CX140" i="8"/>
  <c r="BF46" i="8"/>
  <c r="FW46" i="8"/>
  <c r="HO64" i="8"/>
  <c r="DI64" i="8"/>
  <c r="DI137" i="8"/>
  <c r="HO137" i="8"/>
  <c r="EE137" i="8"/>
  <c r="IK137" i="8"/>
  <c r="HO141" i="8"/>
  <c r="DI141" i="8"/>
  <c r="HO143" i="8"/>
  <c r="DI143" i="8"/>
  <c r="CM54" i="8"/>
  <c r="GS54" i="8"/>
  <c r="CM53" i="8"/>
  <c r="GS53" i="8"/>
  <c r="DT138" i="8"/>
  <c r="HZ138" i="8"/>
  <c r="GG52" i="8"/>
  <c r="CA52" i="8"/>
  <c r="BP52" i="8"/>
  <c r="DT145" i="8"/>
  <c r="HZ145" i="8"/>
  <c r="CX63" i="8"/>
  <c r="HD63" i="8"/>
  <c r="JM63" i="8" s="1"/>
  <c r="I62" i="10" s="1"/>
  <c r="I61" i="11" s="1"/>
  <c r="EE136" i="8"/>
  <c r="IK136" i="8"/>
  <c r="BF44" i="8"/>
  <c r="FW44" i="8"/>
  <c r="HD149" i="8"/>
  <c r="JM149" i="8" s="1"/>
  <c r="I145" i="10" s="1"/>
  <c r="I144" i="11" s="1"/>
  <c r="CX149" i="8"/>
  <c r="DI138" i="8"/>
  <c r="HO138" i="8"/>
  <c r="BF27" i="8"/>
  <c r="FW27" i="8"/>
  <c r="BF20" i="8"/>
  <c r="FW20" i="8"/>
  <c r="BF38" i="8"/>
  <c r="FW38" i="8"/>
  <c r="GH56" i="8"/>
  <c r="CB56" i="8"/>
  <c r="BQ56" i="8"/>
  <c r="BF14" i="8"/>
  <c r="FW14" i="8"/>
  <c r="DT148" i="8"/>
  <c r="HZ148" i="8"/>
  <c r="BF12" i="8"/>
  <c r="FW12" i="8"/>
  <c r="DT142" i="8"/>
  <c r="HZ142" i="8"/>
  <c r="BF25" i="8"/>
  <c r="FW25" i="8"/>
  <c r="CX139" i="8"/>
  <c r="HD139" i="8"/>
  <c r="JM139" i="8" s="1"/>
  <c r="I135" i="10" s="1"/>
  <c r="I134" i="11" s="1"/>
  <c r="DT144" i="8"/>
  <c r="HZ144" i="8"/>
  <c r="DT136" i="8"/>
  <c r="HZ136" i="8"/>
  <c r="HD137" i="8"/>
  <c r="JM137" i="8" s="1"/>
  <c r="I133" i="10" s="1"/>
  <c r="I132" i="11" s="1"/>
  <c r="CX137" i="8"/>
  <c r="GH61" i="8"/>
  <c r="CB61" i="8"/>
  <c r="BQ61" i="8"/>
  <c r="DT149" i="8"/>
  <c r="HZ149" i="8"/>
  <c r="BF21" i="8"/>
  <c r="FW21" i="8"/>
  <c r="GH53" i="8"/>
  <c r="CB53" i="8"/>
  <c r="BQ53" i="8"/>
  <c r="GI61" i="8" l="1"/>
  <c r="BR61" i="8"/>
  <c r="CC61" i="8"/>
  <c r="CN56" i="8"/>
  <c r="GT56" i="8"/>
  <c r="CY54" i="8"/>
  <c r="DK54" i="8" s="1"/>
  <c r="DW54" i="8" s="1"/>
  <c r="EI54" i="8" s="1"/>
  <c r="HE54" i="8"/>
  <c r="DU148" i="8"/>
  <c r="IA148" i="8"/>
  <c r="CY55" i="8"/>
  <c r="DK55" i="8" s="1"/>
  <c r="DW55" i="8" s="1"/>
  <c r="EI55" i="8" s="1"/>
  <c r="HE55" i="8"/>
  <c r="CY57" i="8"/>
  <c r="DK57" i="8" s="1"/>
  <c r="DW57" i="8" s="1"/>
  <c r="EI57" i="8" s="1"/>
  <c r="HE57" i="8"/>
  <c r="BG17" i="8"/>
  <c r="FX17" i="8"/>
  <c r="EF147" i="8"/>
  <c r="IL147" i="8"/>
  <c r="DU65" i="8"/>
  <c r="EG65" i="8" s="1"/>
  <c r="IA65" i="8"/>
  <c r="JO65" i="8" s="1"/>
  <c r="K64" i="10" s="1"/>
  <c r="K63" i="11" s="1"/>
  <c r="DU147" i="8"/>
  <c r="IA147" i="8"/>
  <c r="DU146" i="8"/>
  <c r="IA146" i="8"/>
  <c r="GH50" i="8"/>
  <c r="CB50" i="8"/>
  <c r="BQ50" i="8"/>
  <c r="EF150" i="8"/>
  <c r="IL150" i="8"/>
  <c r="DJ145" i="8"/>
  <c r="HP145" i="8"/>
  <c r="JN145" i="8" s="1"/>
  <c r="J141" i="10" s="1"/>
  <c r="J140" i="11" s="1"/>
  <c r="BG34" i="8"/>
  <c r="FX34" i="8"/>
  <c r="BG32" i="8"/>
  <c r="FX32" i="8"/>
  <c r="DU149" i="8"/>
  <c r="IA149" i="8"/>
  <c r="GI53" i="8"/>
  <c r="CC53" i="8"/>
  <c r="BR53" i="8"/>
  <c r="CN61" i="8"/>
  <c r="GT61" i="8"/>
  <c r="EF144" i="8"/>
  <c r="IL144" i="8"/>
  <c r="BG12" i="8"/>
  <c r="FX12" i="8"/>
  <c r="DU138" i="8"/>
  <c r="IA138" i="8"/>
  <c r="DU137" i="8"/>
  <c r="IA137" i="8"/>
  <c r="DJ148" i="8"/>
  <c r="HP148" i="8"/>
  <c r="JN148" i="8" s="1"/>
  <c r="J144" i="10" s="1"/>
  <c r="J143" i="11" s="1"/>
  <c r="DJ147" i="8"/>
  <c r="HP147" i="8"/>
  <c r="JN147" i="8" s="1"/>
  <c r="J143" i="10" s="1"/>
  <c r="J142" i="11" s="1"/>
  <c r="GH51" i="8"/>
  <c r="CB51" i="8"/>
  <c r="BQ51" i="8"/>
  <c r="CM50" i="8"/>
  <c r="GS50" i="8"/>
  <c r="GI58" i="8"/>
  <c r="CC58" i="8"/>
  <c r="BR58" i="8"/>
  <c r="BG45" i="8"/>
  <c r="FX45" i="8"/>
  <c r="BG30" i="8"/>
  <c r="FX30" i="8"/>
  <c r="CN53" i="8"/>
  <c r="GT53" i="8"/>
  <c r="DJ149" i="8"/>
  <c r="HP149" i="8"/>
  <c r="JN149" i="8" s="1"/>
  <c r="J145" i="10" s="1"/>
  <c r="J144" i="11" s="1"/>
  <c r="DU143" i="8"/>
  <c r="IA143" i="8"/>
  <c r="DU64" i="8"/>
  <c r="BG37" i="8"/>
  <c r="FX37" i="8"/>
  <c r="DJ143" i="8"/>
  <c r="HP143" i="8"/>
  <c r="JN143" i="8" s="1"/>
  <c r="J139" i="10" s="1"/>
  <c r="J138" i="11" s="1"/>
  <c r="BG26" i="8"/>
  <c r="FX26" i="8"/>
  <c r="BG49" i="8"/>
  <c r="FX49" i="8"/>
  <c r="EF140" i="8"/>
  <c r="IL140" i="8"/>
  <c r="DJ150" i="8"/>
  <c r="HP150" i="8"/>
  <c r="JN150" i="8" s="1"/>
  <c r="J146" i="10" s="1"/>
  <c r="J145" i="11" s="1"/>
  <c r="BG43" i="8"/>
  <c r="FX43" i="8"/>
  <c r="CM51" i="8"/>
  <c r="GS51" i="8"/>
  <c r="BG18" i="8"/>
  <c r="FX18" i="8"/>
  <c r="CN58" i="8"/>
  <c r="GT58" i="8"/>
  <c r="DJ146" i="8"/>
  <c r="HP146" i="8"/>
  <c r="JN146" i="8" s="1"/>
  <c r="J142" i="10" s="1"/>
  <c r="J141" i="11" s="1"/>
  <c r="BG19" i="8"/>
  <c r="FX19" i="8"/>
  <c r="BG23" i="8"/>
  <c r="FX23" i="8"/>
  <c r="BG42" i="8"/>
  <c r="FX42" i="8"/>
  <c r="DJ137" i="8"/>
  <c r="HP137" i="8"/>
  <c r="JN137" i="8" s="1"/>
  <c r="J133" i="10" s="1"/>
  <c r="J132" i="11" s="1"/>
  <c r="DJ139" i="8"/>
  <c r="HP139" i="8"/>
  <c r="JN139" i="8" s="1"/>
  <c r="J135" i="10" s="1"/>
  <c r="J134" i="11" s="1"/>
  <c r="BG38" i="8"/>
  <c r="FX38" i="8"/>
  <c r="DJ63" i="8"/>
  <c r="DV63" i="8" s="1"/>
  <c r="EH63" i="8" s="1"/>
  <c r="HP63" i="8"/>
  <c r="JN63" i="8" s="1"/>
  <c r="J62" i="10" s="1"/>
  <c r="BG22" i="8"/>
  <c r="FX22" i="8"/>
  <c r="DJ141" i="8"/>
  <c r="HP141" i="8"/>
  <c r="JN141" i="8" s="1"/>
  <c r="J137" i="10" s="1"/>
  <c r="J136" i="11" s="1"/>
  <c r="CY60" i="8"/>
  <c r="DK60" i="8" s="1"/>
  <c r="DW60" i="8" s="1"/>
  <c r="EI60" i="8" s="1"/>
  <c r="HE60" i="8"/>
  <c r="BF6" i="8"/>
  <c r="FW6" i="8"/>
  <c r="EF141" i="8"/>
  <c r="IL141" i="8"/>
  <c r="GI59" i="8"/>
  <c r="BR59" i="8"/>
  <c r="CC59" i="8"/>
  <c r="BF9" i="8"/>
  <c r="FW9" i="8"/>
  <c r="CY62" i="8"/>
  <c r="HE62" i="8"/>
  <c r="BG11" i="8"/>
  <c r="FX11" i="8"/>
  <c r="EF148" i="8"/>
  <c r="IL148" i="8"/>
  <c r="EF138" i="8"/>
  <c r="IL138" i="8"/>
  <c r="DU141" i="8"/>
  <c r="IA141" i="8"/>
  <c r="DJ142" i="8"/>
  <c r="HP142" i="8"/>
  <c r="JN142" i="8" s="1"/>
  <c r="J138" i="10" s="1"/>
  <c r="J137" i="11" s="1"/>
  <c r="BG29" i="8"/>
  <c r="FX29" i="8"/>
  <c r="EF146" i="8"/>
  <c r="IL146" i="8"/>
  <c r="DU142" i="8"/>
  <c r="IA142" i="8"/>
  <c r="GI60" i="8"/>
  <c r="CC60" i="8"/>
  <c r="BR60" i="8"/>
  <c r="DU150" i="8"/>
  <c r="IA150" i="8"/>
  <c r="CN59" i="8"/>
  <c r="GT59" i="8"/>
  <c r="HP65" i="8"/>
  <c r="JN65" i="8" s="1"/>
  <c r="J64" i="10" s="1"/>
  <c r="J63" i="11" s="1"/>
  <c r="DJ65" i="8"/>
  <c r="DV65" i="8" s="1"/>
  <c r="EH65" i="8" s="1"/>
  <c r="EF143" i="8"/>
  <c r="IL143" i="8"/>
  <c r="BG31" i="8"/>
  <c r="FX31" i="8"/>
  <c r="BF10" i="8"/>
  <c r="FW10" i="8"/>
  <c r="BF7" i="8"/>
  <c r="FW7" i="8"/>
  <c r="BG21" i="8"/>
  <c r="FX21" i="8"/>
  <c r="BG25" i="8"/>
  <c r="FX25" i="8"/>
  <c r="BG20" i="8"/>
  <c r="FX20" i="8"/>
  <c r="BG44" i="8"/>
  <c r="FX44" i="8"/>
  <c r="EF145" i="8"/>
  <c r="IL145" i="8"/>
  <c r="BG46" i="8"/>
  <c r="FX46" i="8"/>
  <c r="BG39" i="8"/>
  <c r="FX39" i="8"/>
  <c r="CN55" i="8"/>
  <c r="GT55" i="8"/>
  <c r="CN60" i="8"/>
  <c r="GT60" i="8"/>
  <c r="EF139" i="8"/>
  <c r="IL139" i="8"/>
  <c r="DU136" i="8"/>
  <c r="IA136" i="8"/>
  <c r="DU144" i="8"/>
  <c r="IA144" i="8"/>
  <c r="HP136" i="8"/>
  <c r="JN136" i="8" s="1"/>
  <c r="J132" i="10" s="1"/>
  <c r="J131" i="11" s="1"/>
  <c r="DJ136" i="8"/>
  <c r="BG24" i="8"/>
  <c r="FX24" i="8"/>
  <c r="CY56" i="8"/>
  <c r="DK56" i="8" s="1"/>
  <c r="DW56" i="8" s="1"/>
  <c r="EI56" i="8" s="1"/>
  <c r="HE56" i="8"/>
  <c r="BG35" i="8"/>
  <c r="FX35" i="8"/>
  <c r="GI62" i="8"/>
  <c r="CC62" i="8"/>
  <c r="BR62" i="8"/>
  <c r="BF8" i="8"/>
  <c r="FW8" i="8"/>
  <c r="CY61" i="8"/>
  <c r="DK61" i="8" s="1"/>
  <c r="DW61" i="8" s="1"/>
  <c r="EI61" i="8" s="1"/>
  <c r="HE61" i="8"/>
  <c r="EF136" i="8"/>
  <c r="IL136" i="8"/>
  <c r="BG14" i="8"/>
  <c r="FX14" i="8"/>
  <c r="GH52" i="8"/>
  <c r="CB52" i="8"/>
  <c r="BQ52" i="8"/>
  <c r="CY53" i="8"/>
  <c r="DK53" i="8" s="1"/>
  <c r="DW53" i="8" s="1"/>
  <c r="EI53" i="8" s="1"/>
  <c r="HE53" i="8"/>
  <c r="DJ140" i="8"/>
  <c r="HP140" i="8"/>
  <c r="JN140" i="8" s="1"/>
  <c r="J136" i="10" s="1"/>
  <c r="J135" i="11" s="1"/>
  <c r="GI54" i="8"/>
  <c r="CC54" i="8"/>
  <c r="BR54" i="8"/>
  <c r="BG36" i="8"/>
  <c r="FX36" i="8"/>
  <c r="EF137" i="8"/>
  <c r="IL137" i="8"/>
  <c r="GI55" i="8"/>
  <c r="CC55" i="8"/>
  <c r="BR55" i="8"/>
  <c r="GI57" i="8"/>
  <c r="BR57" i="8"/>
  <c r="CC57" i="8"/>
  <c r="DU63" i="8"/>
  <c r="CY59" i="8"/>
  <c r="DK59" i="8" s="1"/>
  <c r="DW59" i="8" s="1"/>
  <c r="EI59" i="8" s="1"/>
  <c r="HE59" i="8"/>
  <c r="CN62" i="8"/>
  <c r="GT62" i="8"/>
  <c r="BG33" i="8"/>
  <c r="FX33" i="8"/>
  <c r="BG47" i="8"/>
  <c r="FX47" i="8"/>
  <c r="DJ138" i="8"/>
  <c r="HP138" i="8"/>
  <c r="JN138" i="8" s="1"/>
  <c r="J134" i="10" s="1"/>
  <c r="J133" i="11" s="1"/>
  <c r="BG41" i="8"/>
  <c r="FX41" i="8"/>
  <c r="EF149" i="8"/>
  <c r="IL149" i="8"/>
  <c r="EF142" i="8"/>
  <c r="IL142" i="8"/>
  <c r="GI56" i="8"/>
  <c r="BR56" i="8"/>
  <c r="CC56" i="8"/>
  <c r="BG27" i="8"/>
  <c r="FX27" i="8"/>
  <c r="CM52" i="8"/>
  <c r="GS52" i="8"/>
  <c r="BG48" i="8"/>
  <c r="FX48" i="8"/>
  <c r="BG16" i="8"/>
  <c r="FX16" i="8"/>
  <c r="CN54" i="8"/>
  <c r="GT54" i="8"/>
  <c r="DU140" i="8"/>
  <c r="IA140" i="8"/>
  <c r="BG13" i="8"/>
  <c r="FX13" i="8"/>
  <c r="CN57" i="8"/>
  <c r="GT57" i="8"/>
  <c r="DJ64" i="8"/>
  <c r="DV64" i="8" s="1"/>
  <c r="EH64" i="8" s="1"/>
  <c r="HP64" i="8"/>
  <c r="JN64" i="8" s="1"/>
  <c r="J63" i="10" s="1"/>
  <c r="J62" i="11" s="1"/>
  <c r="BG28" i="8"/>
  <c r="FX28" i="8"/>
  <c r="CY58" i="8"/>
  <c r="DK58" i="8" s="1"/>
  <c r="DW58" i="8" s="1"/>
  <c r="EI58" i="8" s="1"/>
  <c r="HE58" i="8"/>
  <c r="DU145" i="8"/>
  <c r="IA145" i="8"/>
  <c r="BG40" i="8"/>
  <c r="FX40" i="8"/>
  <c r="BG15" i="8"/>
  <c r="FX15" i="8"/>
  <c r="DJ144" i="8"/>
  <c r="HP144" i="8"/>
  <c r="JN144" i="8" s="1"/>
  <c r="J140" i="10" s="1"/>
  <c r="J139" i="11" s="1"/>
  <c r="DU139" i="8"/>
  <c r="IA139" i="8"/>
  <c r="J61" i="11" l="1"/>
  <c r="N61" i="11" s="1"/>
  <c r="N63" i="11"/>
  <c r="EG145" i="8"/>
  <c r="IM145" i="8"/>
  <c r="CO56" i="8"/>
  <c r="GU56" i="8"/>
  <c r="GJ54" i="8"/>
  <c r="CD54" i="8"/>
  <c r="BS54" i="8"/>
  <c r="CN52" i="8"/>
  <c r="GT52" i="8"/>
  <c r="CZ55" i="8"/>
  <c r="DL55" i="8" s="1"/>
  <c r="DX55" i="8" s="1"/>
  <c r="EJ55" i="8" s="1"/>
  <c r="HF55" i="8"/>
  <c r="BG9" i="8"/>
  <c r="FX9" i="8"/>
  <c r="DV146" i="8"/>
  <c r="IB146" i="8"/>
  <c r="JO146" i="8" s="1"/>
  <c r="K142" i="10" s="1"/>
  <c r="K141" i="11" s="1"/>
  <c r="BH43" i="8"/>
  <c r="FY43" i="8"/>
  <c r="EG64" i="8"/>
  <c r="N62" i="11"/>
  <c r="CY50" i="8"/>
  <c r="DK50" i="8" s="1"/>
  <c r="DW50" i="8" s="1"/>
  <c r="EI50" i="8" s="1"/>
  <c r="HE50" i="8"/>
  <c r="EG146" i="8"/>
  <c r="IM146" i="8"/>
  <c r="CZ57" i="8"/>
  <c r="DL57" i="8" s="1"/>
  <c r="DX57" i="8" s="1"/>
  <c r="EJ57" i="8" s="1"/>
  <c r="HF57" i="8"/>
  <c r="BH16" i="8"/>
  <c r="FY16" i="8"/>
  <c r="GJ56" i="8"/>
  <c r="CD56" i="8"/>
  <c r="BS56" i="8"/>
  <c r="BH41" i="8"/>
  <c r="FY41" i="8"/>
  <c r="CZ62" i="8"/>
  <c r="HF62" i="8"/>
  <c r="GJ55" i="8"/>
  <c r="CD55" i="8"/>
  <c r="BS55" i="8"/>
  <c r="CO54" i="8"/>
  <c r="GU54" i="8"/>
  <c r="BG8" i="8"/>
  <c r="FX8" i="8"/>
  <c r="BH44" i="8"/>
  <c r="FY44" i="8"/>
  <c r="BG7" i="8"/>
  <c r="FX7" i="8"/>
  <c r="CO59" i="8"/>
  <c r="GU59" i="8"/>
  <c r="BG6" i="8"/>
  <c r="FX6" i="8"/>
  <c r="BH22" i="8"/>
  <c r="FY22" i="8"/>
  <c r="DV139" i="8"/>
  <c r="IB139" i="8"/>
  <c r="JO139" i="8" s="1"/>
  <c r="K135" i="10" s="1"/>
  <c r="K134" i="11" s="1"/>
  <c r="FY23" i="8"/>
  <c r="BH23" i="8"/>
  <c r="BH26" i="8"/>
  <c r="FY26" i="8"/>
  <c r="BH30" i="8"/>
  <c r="FY30" i="8"/>
  <c r="BH12" i="8"/>
  <c r="FY12" i="8"/>
  <c r="IB145" i="8"/>
  <c r="JO145" i="8" s="1"/>
  <c r="K141" i="10" s="1"/>
  <c r="K140" i="11" s="1"/>
  <c r="DV145" i="8"/>
  <c r="BH17" i="8"/>
  <c r="FY17" i="8"/>
  <c r="CY52" i="8"/>
  <c r="DK52" i="8" s="1"/>
  <c r="DW52" i="8" s="1"/>
  <c r="EI52" i="8" s="1"/>
  <c r="HE52" i="8"/>
  <c r="DV144" i="8"/>
  <c r="IB144" i="8"/>
  <c r="JO144" i="8" s="1"/>
  <c r="K140" i="10" s="1"/>
  <c r="K139" i="11" s="1"/>
  <c r="CO55" i="8"/>
  <c r="GU55" i="8"/>
  <c r="GJ62" i="8"/>
  <c r="CD62" i="8"/>
  <c r="BS62" i="8"/>
  <c r="BH24" i="8"/>
  <c r="FY24" i="8"/>
  <c r="EG136" i="8"/>
  <c r="IM136" i="8"/>
  <c r="BH39" i="8"/>
  <c r="FY39" i="8"/>
  <c r="EG142" i="8"/>
  <c r="IM142" i="8"/>
  <c r="DV142" i="8"/>
  <c r="IB142" i="8"/>
  <c r="JO142" i="8" s="1"/>
  <c r="K138" i="10" s="1"/>
  <c r="K137" i="11" s="1"/>
  <c r="BH11" i="8"/>
  <c r="FY11" i="8"/>
  <c r="GJ59" i="8"/>
  <c r="CD59" i="8"/>
  <c r="BS59" i="8"/>
  <c r="CZ58" i="8"/>
  <c r="DL58" i="8" s="1"/>
  <c r="DX58" i="8" s="1"/>
  <c r="EJ58" i="8" s="1"/>
  <c r="HF58" i="8"/>
  <c r="EG143" i="8"/>
  <c r="IM143" i="8"/>
  <c r="GI51" i="8"/>
  <c r="BR51" i="8"/>
  <c r="CC51" i="8"/>
  <c r="DV148" i="8"/>
  <c r="IB148" i="8"/>
  <c r="JO148" i="8" s="1"/>
  <c r="K144" i="10" s="1"/>
  <c r="K143" i="11" s="1"/>
  <c r="EG147" i="8"/>
  <c r="IM147" i="8"/>
  <c r="EG140" i="8"/>
  <c r="IM140" i="8"/>
  <c r="BH13" i="8"/>
  <c r="FY13" i="8"/>
  <c r="BH48" i="8"/>
  <c r="FY48" i="8"/>
  <c r="IB138" i="8"/>
  <c r="JO138" i="8" s="1"/>
  <c r="K134" i="10" s="1"/>
  <c r="K133" i="11" s="1"/>
  <c r="DV138" i="8"/>
  <c r="BH14" i="8"/>
  <c r="FY14" i="8"/>
  <c r="CO62" i="8"/>
  <c r="GU62" i="8"/>
  <c r="BH20" i="8"/>
  <c r="FY20" i="8"/>
  <c r="BG10" i="8"/>
  <c r="FX10" i="8"/>
  <c r="CZ59" i="8"/>
  <c r="DL59" i="8" s="1"/>
  <c r="DX59" i="8" s="1"/>
  <c r="EJ59" i="8" s="1"/>
  <c r="HF59" i="8"/>
  <c r="DV150" i="8"/>
  <c r="IB150" i="8"/>
  <c r="JO150" i="8" s="1"/>
  <c r="K146" i="10" s="1"/>
  <c r="K145" i="11" s="1"/>
  <c r="BH45" i="8"/>
  <c r="FY45" i="8"/>
  <c r="CN51" i="8"/>
  <c r="GT51" i="8"/>
  <c r="EG149" i="8"/>
  <c r="IM149" i="8"/>
  <c r="CZ56" i="8"/>
  <c r="DL56" i="8" s="1"/>
  <c r="DX56" i="8" s="1"/>
  <c r="EJ56" i="8" s="1"/>
  <c r="HF56" i="8"/>
  <c r="BH15" i="8"/>
  <c r="FY15" i="8"/>
  <c r="BH28" i="8"/>
  <c r="FY28" i="8"/>
  <c r="DV140" i="8"/>
  <c r="IB140" i="8"/>
  <c r="JO140" i="8" s="1"/>
  <c r="K136" i="10" s="1"/>
  <c r="K135" i="11" s="1"/>
  <c r="DV136" i="8"/>
  <c r="IB136" i="8"/>
  <c r="JO136" i="8" s="1"/>
  <c r="K132" i="10" s="1"/>
  <c r="K131" i="11" s="1"/>
  <c r="BH46" i="8"/>
  <c r="FY46" i="8"/>
  <c r="EG141" i="8"/>
  <c r="IM141" i="8"/>
  <c r="DK62" i="8"/>
  <c r="DW62" i="8" s="1"/>
  <c r="EI62" i="8" s="1"/>
  <c r="HQ62" i="8"/>
  <c r="DV137" i="8"/>
  <c r="IB137" i="8"/>
  <c r="JO137" i="8" s="1"/>
  <c r="K133" i="10" s="1"/>
  <c r="K132" i="11" s="1"/>
  <c r="BH19" i="8"/>
  <c r="FY19" i="8"/>
  <c r="BH18" i="8"/>
  <c r="FY18" i="8"/>
  <c r="DV143" i="8"/>
  <c r="IB143" i="8"/>
  <c r="JO143" i="8" s="1"/>
  <c r="K139" i="10" s="1"/>
  <c r="K138" i="11" s="1"/>
  <c r="GJ58" i="8"/>
  <c r="BS58" i="8"/>
  <c r="CD58" i="8"/>
  <c r="GI50" i="8"/>
  <c r="BR50" i="8"/>
  <c r="CC50" i="8"/>
  <c r="CO61" i="8"/>
  <c r="GU61" i="8"/>
  <c r="BH47" i="8"/>
  <c r="FY47" i="8"/>
  <c r="EG63" i="8"/>
  <c r="BH25" i="8"/>
  <c r="FY25" i="8"/>
  <c r="BH31" i="8"/>
  <c r="FY31" i="8"/>
  <c r="EG150" i="8"/>
  <c r="IM150" i="8"/>
  <c r="DV149" i="8"/>
  <c r="IB149" i="8"/>
  <c r="JO149" i="8" s="1"/>
  <c r="K145" i="10" s="1"/>
  <c r="K144" i="11" s="1"/>
  <c r="CO58" i="8"/>
  <c r="GU58" i="8"/>
  <c r="EG137" i="8"/>
  <c r="IM137" i="8"/>
  <c r="CZ61" i="8"/>
  <c r="DL61" i="8" s="1"/>
  <c r="DX61" i="8" s="1"/>
  <c r="EJ61" i="8" s="1"/>
  <c r="HF61" i="8"/>
  <c r="FY32" i="8"/>
  <c r="BH32" i="8"/>
  <c r="CN50" i="8"/>
  <c r="GT50" i="8"/>
  <c r="GJ61" i="8"/>
  <c r="BS61" i="8"/>
  <c r="CD61" i="8"/>
  <c r="EG139" i="8"/>
  <c r="IM139" i="8"/>
  <c r="BH40" i="8"/>
  <c r="FY40" i="8"/>
  <c r="CO57" i="8"/>
  <c r="GU57" i="8"/>
  <c r="BH35" i="8"/>
  <c r="FY35" i="8"/>
  <c r="CZ60" i="8"/>
  <c r="DL60" i="8" s="1"/>
  <c r="DX60" i="8" s="1"/>
  <c r="EJ60" i="8" s="1"/>
  <c r="HF60" i="8"/>
  <c r="GJ60" i="8"/>
  <c r="CD60" i="8"/>
  <c r="BS60" i="8"/>
  <c r="BH29" i="8"/>
  <c r="FY29" i="8"/>
  <c r="DV141" i="8"/>
  <c r="IB141" i="8"/>
  <c r="JO141" i="8" s="1"/>
  <c r="K137" i="10" s="1"/>
  <c r="K136" i="11" s="1"/>
  <c r="BH38" i="8"/>
  <c r="FY38" i="8"/>
  <c r="CY51" i="8"/>
  <c r="DK51" i="8" s="1"/>
  <c r="DW51" i="8" s="1"/>
  <c r="EI51" i="8" s="1"/>
  <c r="HE51" i="8"/>
  <c r="BH37" i="8"/>
  <c r="FY37" i="8"/>
  <c r="GJ53" i="8"/>
  <c r="CD53" i="8"/>
  <c r="BS53" i="8"/>
  <c r="CZ54" i="8"/>
  <c r="DL54" i="8" s="1"/>
  <c r="DX54" i="8" s="1"/>
  <c r="EJ54" i="8" s="1"/>
  <c r="HF54" i="8"/>
  <c r="BH27" i="8"/>
  <c r="FY27" i="8"/>
  <c r="BH33" i="8"/>
  <c r="FY33" i="8"/>
  <c r="GJ57" i="8"/>
  <c r="CD57" i="8"/>
  <c r="BS57" i="8"/>
  <c r="BH36" i="8"/>
  <c r="FY36" i="8"/>
  <c r="GI52" i="8"/>
  <c r="CC52" i="8"/>
  <c r="BR52" i="8"/>
  <c r="EG144" i="8"/>
  <c r="IM144" i="8"/>
  <c r="BH21" i="8"/>
  <c r="FY21" i="8"/>
  <c r="CO60" i="8"/>
  <c r="GU60" i="8"/>
  <c r="BH42" i="8"/>
  <c r="FY42" i="8"/>
  <c r="BH49" i="8"/>
  <c r="FY49" i="8"/>
  <c r="CZ53" i="8"/>
  <c r="DL53" i="8" s="1"/>
  <c r="DX53" i="8" s="1"/>
  <c r="EJ53" i="8" s="1"/>
  <c r="HF53" i="8"/>
  <c r="DV147" i="8"/>
  <c r="IB147" i="8"/>
  <c r="JO147" i="8" s="1"/>
  <c r="K143" i="10" s="1"/>
  <c r="K142" i="11" s="1"/>
  <c r="EG138" i="8"/>
  <c r="IM138" i="8"/>
  <c r="CO53" i="8"/>
  <c r="GU53" i="8"/>
  <c r="BH34" i="8"/>
  <c r="FY34" i="8"/>
  <c r="EG148" i="8"/>
  <c r="IM148" i="8"/>
  <c r="EH141" i="8" l="1"/>
  <c r="IN141" i="8"/>
  <c r="JP141" i="8" s="1"/>
  <c r="L137" i="10" s="1"/>
  <c r="CP61" i="8"/>
  <c r="GV61" i="8"/>
  <c r="BI47" i="8"/>
  <c r="FZ47" i="8"/>
  <c r="JJ47" i="8" s="1"/>
  <c r="F46" i="10" s="1"/>
  <c r="F45" i="11" s="1"/>
  <c r="EH137" i="8"/>
  <c r="IN137" i="8"/>
  <c r="JP137" i="8" s="1"/>
  <c r="L133" i="10" s="1"/>
  <c r="EH136" i="8"/>
  <c r="IN136" i="8"/>
  <c r="JP136" i="8" s="1"/>
  <c r="L132" i="10" s="1"/>
  <c r="BI45" i="8"/>
  <c r="FZ45" i="8"/>
  <c r="JJ45" i="8" s="1"/>
  <c r="F44" i="10" s="1"/>
  <c r="F43" i="11" s="1"/>
  <c r="BH10" i="8"/>
  <c r="FY10" i="8"/>
  <c r="BI39" i="8"/>
  <c r="FZ39" i="8"/>
  <c r="JJ39" i="8" s="1"/>
  <c r="F38" i="10" s="1"/>
  <c r="F37" i="11" s="1"/>
  <c r="BI30" i="8"/>
  <c r="FZ30" i="8"/>
  <c r="JJ30" i="8" s="1"/>
  <c r="F29" i="10" s="1"/>
  <c r="F28" i="11" s="1"/>
  <c r="BH9" i="8"/>
  <c r="FY9" i="8"/>
  <c r="BI11" i="8"/>
  <c r="FZ11" i="8"/>
  <c r="JJ11" i="8" s="1"/>
  <c r="F10" i="10" s="1"/>
  <c r="F9" i="11" s="1"/>
  <c r="DA55" i="8"/>
  <c r="DM55" i="8" s="1"/>
  <c r="DY55" i="8" s="1"/>
  <c r="EK55" i="8" s="1"/>
  <c r="HG55" i="8"/>
  <c r="BI17" i="8"/>
  <c r="FZ17" i="8"/>
  <c r="JJ17" i="8" s="1"/>
  <c r="F16" i="10" s="1"/>
  <c r="F15" i="11" s="1"/>
  <c r="BI22" i="8"/>
  <c r="FZ22" i="8"/>
  <c r="JJ22" i="8" s="1"/>
  <c r="F21" i="10" s="1"/>
  <c r="F20" i="11" s="1"/>
  <c r="BI44" i="8"/>
  <c r="FZ44" i="8"/>
  <c r="JJ44" i="8" s="1"/>
  <c r="F43" i="10" s="1"/>
  <c r="F42" i="11" s="1"/>
  <c r="BI16" i="8"/>
  <c r="FZ16" i="8"/>
  <c r="JJ16" i="8" s="1"/>
  <c r="F15" i="10" s="1"/>
  <c r="F14" i="11" s="1"/>
  <c r="DA56" i="8"/>
  <c r="DM56" i="8" s="1"/>
  <c r="DY56" i="8" s="1"/>
  <c r="EK56" i="8" s="1"/>
  <c r="HG56" i="8"/>
  <c r="BI26" i="8"/>
  <c r="FZ26" i="8"/>
  <c r="JJ26" i="8" s="1"/>
  <c r="F25" i="10" s="1"/>
  <c r="F24" i="11" s="1"/>
  <c r="DL62" i="8"/>
  <c r="DX62" i="8" s="1"/>
  <c r="EJ62" i="8" s="1"/>
  <c r="HR62" i="8"/>
  <c r="GK61" i="8"/>
  <c r="CE61" i="8"/>
  <c r="BT61" i="8"/>
  <c r="BI36" i="8"/>
  <c r="FZ36" i="8"/>
  <c r="JJ36" i="8" s="1"/>
  <c r="F35" i="10" s="1"/>
  <c r="F34" i="11" s="1"/>
  <c r="BI29" i="8"/>
  <c r="FZ29" i="8"/>
  <c r="JJ29" i="8" s="1"/>
  <c r="F28" i="10" s="1"/>
  <c r="F27" i="11" s="1"/>
  <c r="BI31" i="8"/>
  <c r="FZ31" i="8"/>
  <c r="JJ31" i="8" s="1"/>
  <c r="F30" i="10" s="1"/>
  <c r="F29" i="11" s="1"/>
  <c r="DA61" i="8"/>
  <c r="DM61" i="8" s="1"/>
  <c r="DY61" i="8" s="1"/>
  <c r="EK61" i="8" s="1"/>
  <c r="HG61" i="8"/>
  <c r="EH143" i="8"/>
  <c r="IN143" i="8"/>
  <c r="JP143" i="8" s="1"/>
  <c r="L139" i="10" s="1"/>
  <c r="BI20" i="8"/>
  <c r="FZ20" i="8"/>
  <c r="JJ20" i="8" s="1"/>
  <c r="F19" i="10" s="1"/>
  <c r="F18" i="11" s="1"/>
  <c r="DA53" i="8"/>
  <c r="DM53" i="8" s="1"/>
  <c r="DY53" i="8" s="1"/>
  <c r="EK53" i="8" s="1"/>
  <c r="HG53" i="8"/>
  <c r="BI21" i="8"/>
  <c r="FZ21" i="8"/>
  <c r="JJ21" i="8" s="1"/>
  <c r="F20" i="10" s="1"/>
  <c r="F19" i="11" s="1"/>
  <c r="GK57" i="8"/>
  <c r="CE57" i="8"/>
  <c r="BT57" i="8"/>
  <c r="GK60" i="8"/>
  <c r="CE60" i="8"/>
  <c r="BT60" i="8"/>
  <c r="DA57" i="8"/>
  <c r="DM57" i="8" s="1"/>
  <c r="DY57" i="8" s="1"/>
  <c r="EK57" i="8" s="1"/>
  <c r="HG57" i="8"/>
  <c r="CO50" i="8"/>
  <c r="GU50" i="8"/>
  <c r="EH140" i="8"/>
  <c r="IN140" i="8"/>
  <c r="JP140" i="8" s="1"/>
  <c r="L136" i="10" s="1"/>
  <c r="BI48" i="8"/>
  <c r="FZ48" i="8"/>
  <c r="JJ48" i="8" s="1"/>
  <c r="F47" i="10" s="1"/>
  <c r="F46" i="11" s="1"/>
  <c r="EH145" i="8"/>
  <c r="IN145" i="8"/>
  <c r="JP145" i="8" s="1"/>
  <c r="L141" i="10" s="1"/>
  <c r="BI23" i="8"/>
  <c r="FZ23" i="8"/>
  <c r="JJ23" i="8" s="1"/>
  <c r="F22" i="10" s="1"/>
  <c r="F21" i="11" s="1"/>
  <c r="BH6" i="8"/>
  <c r="FY6" i="8"/>
  <c r="BH8" i="8"/>
  <c r="FY8" i="8"/>
  <c r="BI43" i="8"/>
  <c r="FZ43" i="8"/>
  <c r="JJ43" i="8" s="1"/>
  <c r="F42" i="10" s="1"/>
  <c r="F41" i="11" s="1"/>
  <c r="DA60" i="8"/>
  <c r="DM60" i="8" s="1"/>
  <c r="DY60" i="8" s="1"/>
  <c r="EK60" i="8" s="1"/>
  <c r="HG60" i="8"/>
  <c r="BI35" i="8"/>
  <c r="FZ35" i="8"/>
  <c r="JJ35" i="8" s="1"/>
  <c r="F34" i="10" s="1"/>
  <c r="F33" i="11" s="1"/>
  <c r="BI49" i="8"/>
  <c r="FZ49" i="8"/>
  <c r="JJ49" i="8" s="1"/>
  <c r="F48" i="10" s="1"/>
  <c r="F47" i="11" s="1"/>
  <c r="CP57" i="8"/>
  <c r="GV57" i="8"/>
  <c r="CP60" i="8"/>
  <c r="GV60" i="8"/>
  <c r="CZ50" i="8"/>
  <c r="DL50" i="8" s="1"/>
  <c r="DX50" i="8" s="1"/>
  <c r="EJ50" i="8" s="1"/>
  <c r="HF50" i="8"/>
  <c r="DA58" i="8"/>
  <c r="DM58" i="8" s="1"/>
  <c r="DY58" i="8" s="1"/>
  <c r="EK58" i="8" s="1"/>
  <c r="HG58" i="8"/>
  <c r="FZ25" i="8"/>
  <c r="JJ25" i="8" s="1"/>
  <c r="F24" i="10" s="1"/>
  <c r="F23" i="11" s="1"/>
  <c r="BI25" i="8"/>
  <c r="GJ50" i="8"/>
  <c r="CD50" i="8"/>
  <c r="BS50" i="8"/>
  <c r="BI18" i="8"/>
  <c r="FZ18" i="8"/>
  <c r="JJ18" i="8" s="1"/>
  <c r="F17" i="10" s="1"/>
  <c r="F16" i="11" s="1"/>
  <c r="EH150" i="8"/>
  <c r="IN150" i="8"/>
  <c r="JP150" i="8" s="1"/>
  <c r="L146" i="10" s="1"/>
  <c r="DA62" i="8"/>
  <c r="DM62" i="8" s="1"/>
  <c r="DY62" i="8" s="1"/>
  <c r="EK62" i="8" s="1"/>
  <c r="HG62" i="8"/>
  <c r="EH148" i="8"/>
  <c r="IN148" i="8"/>
  <c r="JP148" i="8" s="1"/>
  <c r="L144" i="10" s="1"/>
  <c r="EH142" i="8"/>
  <c r="IN142" i="8"/>
  <c r="JP142" i="8" s="1"/>
  <c r="L138" i="10" s="1"/>
  <c r="BI24" i="8"/>
  <c r="FZ24" i="8"/>
  <c r="JJ24" i="8" s="1"/>
  <c r="F23" i="10" s="1"/>
  <c r="F22" i="11" s="1"/>
  <c r="EH144" i="8"/>
  <c r="IN144" i="8"/>
  <c r="JP144" i="8" s="1"/>
  <c r="L140" i="10" s="1"/>
  <c r="BI41" i="8"/>
  <c r="FZ41" i="8"/>
  <c r="JJ41" i="8" s="1"/>
  <c r="F40" i="10" s="1"/>
  <c r="F39" i="11" s="1"/>
  <c r="CZ52" i="8"/>
  <c r="DL52" i="8" s="1"/>
  <c r="DX52" i="8" s="1"/>
  <c r="EJ52" i="8" s="1"/>
  <c r="HF52" i="8"/>
  <c r="BI27" i="8"/>
  <c r="FZ27" i="8"/>
  <c r="JJ27" i="8" s="1"/>
  <c r="F26" i="10" s="1"/>
  <c r="F25" i="11" s="1"/>
  <c r="GK53" i="8"/>
  <c r="BT53" i="8"/>
  <c r="CE53" i="8"/>
  <c r="BI40" i="8"/>
  <c r="FZ40" i="8"/>
  <c r="JJ40" i="8" s="1"/>
  <c r="F39" i="10" s="1"/>
  <c r="F38" i="11" s="1"/>
  <c r="BI28" i="8"/>
  <c r="FZ28" i="8"/>
  <c r="JJ28" i="8" s="1"/>
  <c r="F27" i="10" s="1"/>
  <c r="F26" i="11" s="1"/>
  <c r="BI13" i="8"/>
  <c r="FZ13" i="8"/>
  <c r="JJ13" i="8" s="1"/>
  <c r="F12" i="10" s="1"/>
  <c r="F11" i="11" s="1"/>
  <c r="CO51" i="8"/>
  <c r="GU51" i="8"/>
  <c r="GK59" i="8"/>
  <c r="CE59" i="8"/>
  <c r="BT59" i="8"/>
  <c r="GK62" i="8"/>
  <c r="CE62" i="8"/>
  <c r="BT62" i="8"/>
  <c r="DA59" i="8"/>
  <c r="DM59" i="8" s="1"/>
  <c r="DY59" i="8" s="1"/>
  <c r="EK59" i="8" s="1"/>
  <c r="HG59" i="8"/>
  <c r="DA54" i="8"/>
  <c r="DM54" i="8" s="1"/>
  <c r="DY54" i="8" s="1"/>
  <c r="EK54" i="8" s="1"/>
  <c r="HG54" i="8"/>
  <c r="GK56" i="8"/>
  <c r="CE56" i="8"/>
  <c r="BT56" i="8"/>
  <c r="GK54" i="8"/>
  <c r="CE54" i="8"/>
  <c r="BT54" i="8"/>
  <c r="EH149" i="8"/>
  <c r="IN149" i="8"/>
  <c r="JP149" i="8" s="1"/>
  <c r="L145" i="10" s="1"/>
  <c r="CP58" i="8"/>
  <c r="GV58" i="8"/>
  <c r="BI46" i="8"/>
  <c r="FZ46" i="8"/>
  <c r="JJ46" i="8" s="1"/>
  <c r="F45" i="10" s="1"/>
  <c r="F44" i="11" s="1"/>
  <c r="CZ51" i="8"/>
  <c r="DL51" i="8" s="1"/>
  <c r="DX51" i="8" s="1"/>
  <c r="EJ51" i="8" s="1"/>
  <c r="HF51" i="8"/>
  <c r="BI14" i="8"/>
  <c r="FZ14" i="8"/>
  <c r="JJ14" i="8" s="1"/>
  <c r="F13" i="10" s="1"/>
  <c r="F12" i="11" s="1"/>
  <c r="GJ51" i="8"/>
  <c r="BS51" i="8"/>
  <c r="CD51" i="8"/>
  <c r="CP59" i="8"/>
  <c r="GV59" i="8"/>
  <c r="CP62" i="8"/>
  <c r="GV62" i="8"/>
  <c r="BI12" i="8"/>
  <c r="FZ12" i="8"/>
  <c r="JJ12" i="8" s="1"/>
  <c r="F11" i="10" s="1"/>
  <c r="F10" i="11" s="1"/>
  <c r="GK55" i="8"/>
  <c r="CE55" i="8"/>
  <c r="BT55" i="8"/>
  <c r="CP56" i="8"/>
  <c r="GV56" i="8"/>
  <c r="EH146" i="8"/>
  <c r="IN146" i="8"/>
  <c r="JP146" i="8" s="1"/>
  <c r="L142" i="10" s="1"/>
  <c r="CP54" i="8"/>
  <c r="GV54" i="8"/>
  <c r="BI34" i="8"/>
  <c r="FZ34" i="8"/>
  <c r="JJ34" i="8" s="1"/>
  <c r="F33" i="10" s="1"/>
  <c r="F32" i="11" s="1"/>
  <c r="BI37" i="8"/>
  <c r="FZ37" i="8"/>
  <c r="JJ37" i="8" s="1"/>
  <c r="F36" i="10" s="1"/>
  <c r="F35" i="11" s="1"/>
  <c r="BI38" i="8"/>
  <c r="FZ38" i="8"/>
  <c r="JJ38" i="8" s="1"/>
  <c r="F37" i="10" s="1"/>
  <c r="F36" i="11" s="1"/>
  <c r="BI32" i="8"/>
  <c r="FZ32" i="8"/>
  <c r="JJ32" i="8" s="1"/>
  <c r="F31" i="10" s="1"/>
  <c r="F30" i="11" s="1"/>
  <c r="BI42" i="8"/>
  <c r="FZ42" i="8"/>
  <c r="JJ42" i="8" s="1"/>
  <c r="F41" i="10" s="1"/>
  <c r="F40" i="11" s="1"/>
  <c r="GJ52" i="8"/>
  <c r="BS52" i="8"/>
  <c r="CD52" i="8"/>
  <c r="CP53" i="8"/>
  <c r="GV53" i="8"/>
  <c r="BI19" i="8"/>
  <c r="FZ19" i="8"/>
  <c r="JJ19" i="8" s="1"/>
  <c r="F18" i="10" s="1"/>
  <c r="F17" i="11" s="1"/>
  <c r="EH147" i="8"/>
  <c r="IN147" i="8"/>
  <c r="JP147" i="8" s="1"/>
  <c r="L143" i="10" s="1"/>
  <c r="CO52" i="8"/>
  <c r="GU52" i="8"/>
  <c r="BI33" i="8"/>
  <c r="FZ33" i="8"/>
  <c r="JJ33" i="8" s="1"/>
  <c r="F32" i="10" s="1"/>
  <c r="F31" i="11" s="1"/>
  <c r="GK58" i="8"/>
  <c r="CE58" i="8"/>
  <c r="BT58" i="8"/>
  <c r="BI15" i="8"/>
  <c r="FZ15" i="8"/>
  <c r="JJ15" i="8" s="1"/>
  <c r="F14" i="10" s="1"/>
  <c r="F13" i="11" s="1"/>
  <c r="EH138" i="8"/>
  <c r="IN138" i="8"/>
  <c r="JP138" i="8" s="1"/>
  <c r="L134" i="10" s="1"/>
  <c r="EH139" i="8"/>
  <c r="IN139" i="8"/>
  <c r="JP139" i="8" s="1"/>
  <c r="L135" i="10" s="1"/>
  <c r="BH7" i="8"/>
  <c r="FY7" i="8"/>
  <c r="CP55" i="8"/>
  <c r="GV55" i="8"/>
  <c r="L145" i="11" l="1"/>
  <c r="N145" i="11" s="1"/>
  <c r="L132" i="11"/>
  <c r="N132" i="11" s="1"/>
  <c r="L140" i="11"/>
  <c r="N140" i="11" s="1"/>
  <c r="L134" i="11"/>
  <c r="N134" i="11" s="1"/>
  <c r="L137" i="11"/>
  <c r="N137" i="11" s="1"/>
  <c r="L135" i="11"/>
  <c r="N135" i="11" s="1"/>
  <c r="L144" i="11"/>
  <c r="N144" i="11" s="1"/>
  <c r="L143" i="11"/>
  <c r="N143" i="11" s="1"/>
  <c r="L141" i="11"/>
  <c r="N141" i="11" s="1"/>
  <c r="L138" i="11"/>
  <c r="N138" i="11" s="1"/>
  <c r="L133" i="11"/>
  <c r="N133" i="11" s="1"/>
  <c r="L142" i="11"/>
  <c r="N142" i="11" s="1"/>
  <c r="L139" i="11"/>
  <c r="N139" i="11" s="1"/>
  <c r="L131" i="11"/>
  <c r="N131" i="11" s="1"/>
  <c r="L136" i="11"/>
  <c r="N136" i="11" s="1"/>
  <c r="GA38" i="8"/>
  <c r="BJ38" i="8"/>
  <c r="CP51" i="8"/>
  <c r="GV51" i="8"/>
  <c r="GL54" i="8"/>
  <c r="JK54" i="8" s="1"/>
  <c r="G53" i="10" s="1"/>
  <c r="G52" i="11" s="1"/>
  <c r="CF54" i="8"/>
  <c r="BU54" i="8"/>
  <c r="GA27" i="8"/>
  <c r="BJ27" i="8"/>
  <c r="GA18" i="8"/>
  <c r="BJ18" i="8"/>
  <c r="GA23" i="8"/>
  <c r="BJ23" i="8"/>
  <c r="GL57" i="8"/>
  <c r="JK57" i="8" s="1"/>
  <c r="G56" i="10" s="1"/>
  <c r="G55" i="11" s="1"/>
  <c r="BU57" i="8"/>
  <c r="CF57" i="8"/>
  <c r="GL61" i="8"/>
  <c r="JK61" i="8" s="1"/>
  <c r="G60" i="10" s="1"/>
  <c r="G59" i="11" s="1"/>
  <c r="CF61" i="8"/>
  <c r="BU61" i="8"/>
  <c r="GA44" i="8"/>
  <c r="BJ44" i="8"/>
  <c r="GA33" i="8"/>
  <c r="BJ33" i="8"/>
  <c r="BI7" i="8"/>
  <c r="FZ7" i="8"/>
  <c r="JJ7" i="8" s="1"/>
  <c r="F6" i="10" s="1"/>
  <c r="F5" i="11" s="1"/>
  <c r="DB54" i="8"/>
  <c r="DN54" i="8" s="1"/>
  <c r="DZ54" i="8" s="1"/>
  <c r="EL54" i="8" s="1"/>
  <c r="HH54" i="8"/>
  <c r="GK51" i="8"/>
  <c r="CE51" i="8"/>
  <c r="BT51" i="8"/>
  <c r="CQ54" i="8"/>
  <c r="GW54" i="8"/>
  <c r="DA51" i="8"/>
  <c r="DM51" i="8" s="1"/>
  <c r="DY51" i="8" s="1"/>
  <c r="EK51" i="8" s="1"/>
  <c r="HG51" i="8"/>
  <c r="GK50" i="8"/>
  <c r="CE50" i="8"/>
  <c r="BT50" i="8"/>
  <c r="GA49" i="8"/>
  <c r="BJ49" i="8"/>
  <c r="GA43" i="8"/>
  <c r="BJ43" i="8"/>
  <c r="CQ57" i="8"/>
  <c r="GW57" i="8"/>
  <c r="GA31" i="8"/>
  <c r="BJ31" i="8"/>
  <c r="CQ61" i="8"/>
  <c r="GW61" i="8"/>
  <c r="GA30" i="8"/>
  <c r="BJ30" i="8"/>
  <c r="GA45" i="8"/>
  <c r="BJ45" i="8"/>
  <c r="DA52" i="8"/>
  <c r="DM52" i="8" s="1"/>
  <c r="DY52" i="8" s="1"/>
  <c r="EK52" i="8" s="1"/>
  <c r="HG52" i="8"/>
  <c r="GA46" i="8"/>
  <c r="BJ46" i="8"/>
  <c r="GL62" i="8"/>
  <c r="JK62" i="8" s="1"/>
  <c r="G61" i="10" s="1"/>
  <c r="G60" i="11" s="1"/>
  <c r="CF62" i="8"/>
  <c r="BU62" i="8"/>
  <c r="GA40" i="8"/>
  <c r="BJ40" i="8"/>
  <c r="CP50" i="8"/>
  <c r="GV50" i="8"/>
  <c r="DA50" i="8"/>
  <c r="DM50" i="8" s="1"/>
  <c r="DY50" i="8" s="1"/>
  <c r="EK50" i="8" s="1"/>
  <c r="HG50" i="8"/>
  <c r="GA20" i="8"/>
  <c r="BJ20" i="8"/>
  <c r="GA47" i="8"/>
  <c r="BJ47" i="8"/>
  <c r="GA19" i="8"/>
  <c r="BJ19" i="8"/>
  <c r="GL58" i="8"/>
  <c r="JK58" i="8" s="1"/>
  <c r="G57" i="10" s="1"/>
  <c r="G56" i="11" s="1"/>
  <c r="CF58" i="8"/>
  <c r="BU58" i="8"/>
  <c r="GA12" i="8"/>
  <c r="BJ12" i="8"/>
  <c r="GL56" i="8"/>
  <c r="JK56" i="8" s="1"/>
  <c r="G55" i="10" s="1"/>
  <c r="G54" i="11" s="1"/>
  <c r="CF56" i="8"/>
  <c r="BU56" i="8"/>
  <c r="CQ62" i="8"/>
  <c r="GW62" i="8"/>
  <c r="CQ53" i="8"/>
  <c r="GW53" i="8"/>
  <c r="GA24" i="8"/>
  <c r="BJ24" i="8"/>
  <c r="BI8" i="8"/>
  <c r="FZ8" i="8"/>
  <c r="JJ8" i="8" s="1"/>
  <c r="F7" i="10" s="1"/>
  <c r="F6" i="11" s="1"/>
  <c r="GA22" i="8"/>
  <c r="BJ22" i="8"/>
  <c r="GA11" i="8"/>
  <c r="BJ11" i="8"/>
  <c r="GA42" i="8"/>
  <c r="BJ42" i="8"/>
  <c r="CQ58" i="8"/>
  <c r="GW58" i="8"/>
  <c r="DB53" i="8"/>
  <c r="DN53" i="8" s="1"/>
  <c r="DZ53" i="8" s="1"/>
  <c r="EL53" i="8" s="1"/>
  <c r="HH53" i="8"/>
  <c r="GA37" i="8"/>
  <c r="BJ37" i="8"/>
  <c r="DB58" i="8"/>
  <c r="DN58" i="8" s="1"/>
  <c r="DZ58" i="8" s="1"/>
  <c r="EL58" i="8" s="1"/>
  <c r="HH58" i="8"/>
  <c r="CQ56" i="8"/>
  <c r="GW56" i="8"/>
  <c r="GA13" i="8"/>
  <c r="BJ13" i="8"/>
  <c r="GL53" i="8"/>
  <c r="JK53" i="8" s="1"/>
  <c r="G52" i="10" s="1"/>
  <c r="G51" i="11" s="1"/>
  <c r="CF53" i="8"/>
  <c r="BU53" i="8"/>
  <c r="DB60" i="8"/>
  <c r="DN60" i="8" s="1"/>
  <c r="DZ60" i="8" s="1"/>
  <c r="EL60" i="8" s="1"/>
  <c r="HH60" i="8"/>
  <c r="GA35" i="8"/>
  <c r="BJ35" i="8"/>
  <c r="GA29" i="8"/>
  <c r="BJ29" i="8"/>
  <c r="GA39" i="8"/>
  <c r="BJ39" i="8"/>
  <c r="CP52" i="8"/>
  <c r="GV52" i="8"/>
  <c r="GA32" i="8"/>
  <c r="BJ32" i="8"/>
  <c r="DB56" i="8"/>
  <c r="DN56" i="8" s="1"/>
  <c r="DZ56" i="8" s="1"/>
  <c r="EL56" i="8" s="1"/>
  <c r="HH56" i="8"/>
  <c r="DB62" i="8"/>
  <c r="DN62" i="8" s="1"/>
  <c r="DZ62" i="8" s="1"/>
  <c r="EL62" i="8" s="1"/>
  <c r="HH62" i="8"/>
  <c r="GA14" i="8"/>
  <c r="BJ14" i="8"/>
  <c r="GL59" i="8"/>
  <c r="JK59" i="8" s="1"/>
  <c r="G58" i="10" s="1"/>
  <c r="G57" i="11" s="1"/>
  <c r="CF59" i="8"/>
  <c r="BU59" i="8"/>
  <c r="GA41" i="8"/>
  <c r="BJ41" i="8"/>
  <c r="GA25" i="8"/>
  <c r="BJ25" i="8"/>
  <c r="BI6" i="8"/>
  <c r="FZ6" i="8"/>
  <c r="JJ6" i="8" s="1"/>
  <c r="F5" i="10" s="1"/>
  <c r="F4" i="11" s="1"/>
  <c r="GL60" i="8"/>
  <c r="JK60" i="8" s="1"/>
  <c r="G59" i="10" s="1"/>
  <c r="G58" i="11" s="1"/>
  <c r="CF60" i="8"/>
  <c r="BU60" i="8"/>
  <c r="GA21" i="8"/>
  <c r="BJ21" i="8"/>
  <c r="GA16" i="8"/>
  <c r="BJ16" i="8"/>
  <c r="DB61" i="8"/>
  <c r="DN61" i="8" s="1"/>
  <c r="DZ61" i="8" s="1"/>
  <c r="EL61" i="8" s="1"/>
  <c r="HH61" i="8"/>
  <c r="GK52" i="8"/>
  <c r="CE52" i="8"/>
  <c r="BT52" i="8"/>
  <c r="GL55" i="8"/>
  <c r="JK55" i="8" s="1"/>
  <c r="G54" i="10" s="1"/>
  <c r="G53" i="11" s="1"/>
  <c r="BU55" i="8"/>
  <c r="CF55" i="8"/>
  <c r="CQ59" i="8"/>
  <c r="GW59" i="8"/>
  <c r="DB57" i="8"/>
  <c r="DN57" i="8" s="1"/>
  <c r="DZ57" i="8" s="1"/>
  <c r="EL57" i="8" s="1"/>
  <c r="HH57" i="8"/>
  <c r="GA48" i="8"/>
  <c r="BJ48" i="8"/>
  <c r="CQ60" i="8"/>
  <c r="GW60" i="8"/>
  <c r="GA17" i="8"/>
  <c r="BJ17" i="8"/>
  <c r="BI9" i="8"/>
  <c r="FZ9" i="8"/>
  <c r="JJ9" i="8" s="1"/>
  <c r="F8" i="10" s="1"/>
  <c r="F7" i="11" s="1"/>
  <c r="BI10" i="8"/>
  <c r="FZ10" i="8"/>
  <c r="JJ10" i="8" s="1"/>
  <c r="F9" i="10" s="1"/>
  <c r="F8" i="11" s="1"/>
  <c r="GA15" i="8"/>
  <c r="BJ15" i="8"/>
  <c r="DB55" i="8"/>
  <c r="DN55" i="8" s="1"/>
  <c r="DZ55" i="8" s="1"/>
  <c r="EL55" i="8" s="1"/>
  <c r="HH55" i="8"/>
  <c r="GA34" i="8"/>
  <c r="BJ34" i="8"/>
  <c r="CQ55" i="8"/>
  <c r="GW55" i="8"/>
  <c r="DB59" i="8"/>
  <c r="DN59" i="8" s="1"/>
  <c r="DZ59" i="8" s="1"/>
  <c r="EL59" i="8" s="1"/>
  <c r="HH59" i="8"/>
  <c r="GA28" i="8"/>
  <c r="BJ28" i="8"/>
  <c r="GA36" i="8"/>
  <c r="BJ36" i="8"/>
  <c r="GA26" i="8"/>
  <c r="BJ26" i="8"/>
  <c r="BK36" i="8" l="1"/>
  <c r="GB36" i="8"/>
  <c r="DC55" i="8"/>
  <c r="DO55" i="8" s="1"/>
  <c r="EA55" i="8" s="1"/>
  <c r="EM55" i="8" s="1"/>
  <c r="HI55" i="8"/>
  <c r="BK17" i="8"/>
  <c r="GB17" i="8"/>
  <c r="BK14" i="8"/>
  <c r="GB14" i="8"/>
  <c r="BK37" i="8"/>
  <c r="GB37" i="8"/>
  <c r="BK11" i="8"/>
  <c r="GB11" i="8"/>
  <c r="BK24" i="8"/>
  <c r="GB24" i="8"/>
  <c r="CR56" i="8"/>
  <c r="GX56" i="8"/>
  <c r="GM62" i="8"/>
  <c r="CG62" i="8"/>
  <c r="BV62" i="8"/>
  <c r="BK49" i="8"/>
  <c r="GB49" i="8"/>
  <c r="DC54" i="8"/>
  <c r="DO54" i="8" s="1"/>
  <c r="EA54" i="8" s="1"/>
  <c r="EM54" i="8" s="1"/>
  <c r="HI54" i="8"/>
  <c r="GA7" i="8"/>
  <c r="BJ7" i="8"/>
  <c r="CR54" i="8"/>
  <c r="GX54" i="8"/>
  <c r="DC59" i="8"/>
  <c r="DO59" i="8" s="1"/>
  <c r="EA59" i="8" s="1"/>
  <c r="EM59" i="8" s="1"/>
  <c r="HI59" i="8"/>
  <c r="GM60" i="8"/>
  <c r="BV60" i="8"/>
  <c r="CG60" i="8"/>
  <c r="BK41" i="8"/>
  <c r="GB41" i="8"/>
  <c r="DB52" i="8"/>
  <c r="DN52" i="8" s="1"/>
  <c r="DZ52" i="8" s="1"/>
  <c r="EL52" i="8" s="1"/>
  <c r="HH52" i="8"/>
  <c r="BK35" i="8"/>
  <c r="GB35" i="8"/>
  <c r="BK19" i="8"/>
  <c r="GB19" i="8"/>
  <c r="CR62" i="8"/>
  <c r="GX62" i="8"/>
  <c r="BK45" i="8"/>
  <c r="GB45" i="8"/>
  <c r="BK31" i="8"/>
  <c r="GB31" i="8"/>
  <c r="GL51" i="8"/>
  <c r="JK51" i="8" s="1"/>
  <c r="G50" i="10" s="1"/>
  <c r="G49" i="11" s="1"/>
  <c r="CF51" i="8"/>
  <c r="BU51" i="8"/>
  <c r="BK33" i="8"/>
  <c r="GB33" i="8"/>
  <c r="BK13" i="8"/>
  <c r="GB13" i="8"/>
  <c r="BK22" i="8"/>
  <c r="GB22" i="8"/>
  <c r="GL50" i="8"/>
  <c r="JK50" i="8" s="1"/>
  <c r="G49" i="10" s="1"/>
  <c r="G48" i="11" s="1"/>
  <c r="CF50" i="8"/>
  <c r="BU50" i="8"/>
  <c r="CQ51" i="8"/>
  <c r="GW51" i="8"/>
  <c r="BK18" i="8"/>
  <c r="GB18" i="8"/>
  <c r="GA9" i="8"/>
  <c r="BJ9" i="8"/>
  <c r="BK34" i="8"/>
  <c r="GB34" i="8"/>
  <c r="CR60" i="8"/>
  <c r="GX60" i="8"/>
  <c r="BK28" i="8"/>
  <c r="GB28" i="8"/>
  <c r="GA10" i="8"/>
  <c r="BJ10" i="8"/>
  <c r="DC60" i="8"/>
  <c r="DO60" i="8" s="1"/>
  <c r="EA60" i="8" s="1"/>
  <c r="EM60" i="8" s="1"/>
  <c r="HI60" i="8"/>
  <c r="CR55" i="8"/>
  <c r="GX55" i="8"/>
  <c r="GM59" i="8"/>
  <c r="CG59" i="8"/>
  <c r="BV59" i="8"/>
  <c r="BK39" i="8"/>
  <c r="GB39" i="8"/>
  <c r="DC53" i="8"/>
  <c r="DO53" i="8" s="1"/>
  <c r="EA53" i="8" s="1"/>
  <c r="EM53" i="8" s="1"/>
  <c r="HI53" i="8"/>
  <c r="BK12" i="8"/>
  <c r="GB12" i="8"/>
  <c r="DB50" i="8"/>
  <c r="DN50" i="8" s="1"/>
  <c r="DZ50" i="8" s="1"/>
  <c r="EL50" i="8" s="1"/>
  <c r="HH50" i="8"/>
  <c r="CQ50" i="8"/>
  <c r="GW50" i="8"/>
  <c r="CR57" i="8"/>
  <c r="GX57" i="8"/>
  <c r="BK48" i="8"/>
  <c r="GB48" i="8"/>
  <c r="GM55" i="8"/>
  <c r="BV55" i="8"/>
  <c r="CG55" i="8"/>
  <c r="BK16" i="8"/>
  <c r="GB16" i="8"/>
  <c r="F153" i="10"/>
  <c r="CR59" i="8"/>
  <c r="GX59" i="8"/>
  <c r="BK47" i="8"/>
  <c r="GB47" i="8"/>
  <c r="BK46" i="8"/>
  <c r="GB46" i="8"/>
  <c r="BK30" i="8"/>
  <c r="GB30" i="8"/>
  <c r="DC57" i="8"/>
  <c r="DO57" i="8" s="1"/>
  <c r="EA57" i="8" s="1"/>
  <c r="EM57" i="8" s="1"/>
  <c r="HI57" i="8"/>
  <c r="BK44" i="8"/>
  <c r="GB44" i="8"/>
  <c r="GM57" i="8"/>
  <c r="CG57" i="8"/>
  <c r="BV57" i="8"/>
  <c r="DB51" i="8"/>
  <c r="DN51" i="8" s="1"/>
  <c r="DZ51" i="8" s="1"/>
  <c r="EL51" i="8" s="1"/>
  <c r="HH51" i="8"/>
  <c r="GM53" i="8"/>
  <c r="CG53" i="8"/>
  <c r="BV53" i="8"/>
  <c r="DC56" i="8"/>
  <c r="DO56" i="8" s="1"/>
  <c r="EA56" i="8" s="1"/>
  <c r="EM56" i="8" s="1"/>
  <c r="HI56" i="8"/>
  <c r="DC58" i="8"/>
  <c r="DO58" i="8" s="1"/>
  <c r="EA58" i="8" s="1"/>
  <c r="EM58" i="8" s="1"/>
  <c r="HI58" i="8"/>
  <c r="DC62" i="8"/>
  <c r="DO62" i="8" s="1"/>
  <c r="EA62" i="8" s="1"/>
  <c r="EM62" i="8" s="1"/>
  <c r="HI62" i="8"/>
  <c r="BK40" i="8"/>
  <c r="GB40" i="8"/>
  <c r="BK27" i="8"/>
  <c r="GB27" i="8"/>
  <c r="BK29" i="8"/>
  <c r="GB29" i="8"/>
  <c r="CR53" i="8"/>
  <c r="GX53" i="8"/>
  <c r="BK42" i="8"/>
  <c r="GB42" i="8"/>
  <c r="GM58" i="8"/>
  <c r="CG58" i="8"/>
  <c r="BV58" i="8"/>
  <c r="BK20" i="8"/>
  <c r="GB20" i="8"/>
  <c r="BK43" i="8"/>
  <c r="GB43" i="8"/>
  <c r="GM61" i="8"/>
  <c r="CG61" i="8"/>
  <c r="BV61" i="8"/>
  <c r="BK38" i="8"/>
  <c r="GB38" i="8"/>
  <c r="BK26" i="8"/>
  <c r="GB26" i="8"/>
  <c r="GL52" i="8"/>
  <c r="JK52" i="8" s="1"/>
  <c r="G51" i="10" s="1"/>
  <c r="G50" i="11" s="1"/>
  <c r="CF52" i="8"/>
  <c r="BU52" i="8"/>
  <c r="BK21" i="8"/>
  <c r="GB21" i="8"/>
  <c r="GA6" i="8"/>
  <c r="BJ6" i="8"/>
  <c r="BK32" i="8"/>
  <c r="GB32" i="8"/>
  <c r="GA8" i="8"/>
  <c r="BJ8" i="8"/>
  <c r="BK15" i="8"/>
  <c r="GB15" i="8"/>
  <c r="CQ52" i="8"/>
  <c r="GW52" i="8"/>
  <c r="BK25" i="8"/>
  <c r="GB25" i="8"/>
  <c r="GM56" i="8"/>
  <c r="CG56" i="8"/>
  <c r="BV56" i="8"/>
  <c r="CR58" i="8"/>
  <c r="GX58" i="8"/>
  <c r="DC61" i="8"/>
  <c r="DO61" i="8" s="1"/>
  <c r="EA61" i="8" s="1"/>
  <c r="EM61" i="8" s="1"/>
  <c r="HI61" i="8"/>
  <c r="CR61" i="8"/>
  <c r="GX61" i="8"/>
  <c r="BK23" i="8"/>
  <c r="GB23" i="8"/>
  <c r="GM54" i="8"/>
  <c r="BV54" i="8"/>
  <c r="CG54" i="8"/>
  <c r="F153" i="11" l="1"/>
  <c r="F156" i="10"/>
  <c r="F159" i="11"/>
  <c r="BL23" i="8"/>
  <c r="GC23" i="8"/>
  <c r="BL26" i="8"/>
  <c r="GC26" i="8"/>
  <c r="BL43" i="8"/>
  <c r="GC43" i="8"/>
  <c r="BL42" i="8"/>
  <c r="GC42" i="8"/>
  <c r="BL40" i="8"/>
  <c r="GC40" i="8"/>
  <c r="GN53" i="8"/>
  <c r="CH53" i="8"/>
  <c r="BW53" i="8"/>
  <c r="BL46" i="8"/>
  <c r="GC46" i="8"/>
  <c r="BL16" i="8"/>
  <c r="GC16" i="8"/>
  <c r="DD57" i="8"/>
  <c r="DP57" i="8" s="1"/>
  <c r="EB57" i="8" s="1"/>
  <c r="EN57" i="8" s="1"/>
  <c r="HJ57" i="8"/>
  <c r="DD55" i="8"/>
  <c r="DP55" i="8" s="1"/>
  <c r="EB55" i="8" s="1"/>
  <c r="EN55" i="8" s="1"/>
  <c r="HJ55" i="8"/>
  <c r="DD60" i="8"/>
  <c r="DP60" i="8" s="1"/>
  <c r="EB60" i="8" s="1"/>
  <c r="EN60" i="8" s="1"/>
  <c r="HJ60" i="8"/>
  <c r="GN60" i="8"/>
  <c r="CH60" i="8"/>
  <c r="BW60" i="8"/>
  <c r="BL37" i="8"/>
  <c r="GC37" i="8"/>
  <c r="BL36" i="8"/>
  <c r="GC36" i="8"/>
  <c r="GN56" i="8"/>
  <c r="CH56" i="8"/>
  <c r="BW56" i="8"/>
  <c r="CS56" i="8"/>
  <c r="GY56" i="8"/>
  <c r="CS53" i="8"/>
  <c r="GY53" i="8"/>
  <c r="DC51" i="8"/>
  <c r="DO51" i="8" s="1"/>
  <c r="EA51" i="8" s="1"/>
  <c r="EM51" i="8" s="1"/>
  <c r="HI51" i="8"/>
  <c r="BL13" i="8"/>
  <c r="GC13" i="8"/>
  <c r="BL31" i="8"/>
  <c r="GC31" i="8"/>
  <c r="BL35" i="8"/>
  <c r="GC35" i="8"/>
  <c r="DD61" i="8"/>
  <c r="DP61" i="8" s="1"/>
  <c r="EB61" i="8" s="1"/>
  <c r="EN61" i="8" s="1"/>
  <c r="HJ61" i="8"/>
  <c r="BL15" i="8"/>
  <c r="GC15" i="8"/>
  <c r="BL21" i="8"/>
  <c r="GC21" i="8"/>
  <c r="BL38" i="8"/>
  <c r="GC38" i="8"/>
  <c r="BL20" i="8"/>
  <c r="GC20" i="8"/>
  <c r="DD53" i="8"/>
  <c r="DP53" i="8" s="1"/>
  <c r="EB53" i="8" s="1"/>
  <c r="EN53" i="8" s="1"/>
  <c r="HJ53" i="8"/>
  <c r="BL44" i="8"/>
  <c r="GC44" i="8"/>
  <c r="BL47" i="8"/>
  <c r="GC47" i="8"/>
  <c r="CS55" i="8"/>
  <c r="GY55" i="8"/>
  <c r="DC50" i="8"/>
  <c r="DO50" i="8" s="1"/>
  <c r="EA50" i="8" s="1"/>
  <c r="EM50" i="8" s="1"/>
  <c r="HI50" i="8"/>
  <c r="BL39" i="8"/>
  <c r="GC39" i="8"/>
  <c r="BL34" i="8"/>
  <c r="GC34" i="8"/>
  <c r="DD56" i="8"/>
  <c r="DP56" i="8" s="1"/>
  <c r="EB56" i="8" s="1"/>
  <c r="EN56" i="8" s="1"/>
  <c r="HJ56" i="8"/>
  <c r="BL14" i="8"/>
  <c r="GC14" i="8"/>
  <c r="BK8" i="8"/>
  <c r="GB8" i="8"/>
  <c r="GN55" i="8"/>
  <c r="BW55" i="8"/>
  <c r="CH55" i="8"/>
  <c r="BK10" i="8"/>
  <c r="GB10" i="8"/>
  <c r="GM50" i="8"/>
  <c r="CG50" i="8"/>
  <c r="BV50" i="8"/>
  <c r="BL33" i="8"/>
  <c r="GC33" i="8"/>
  <c r="BL45" i="8"/>
  <c r="GC45" i="8"/>
  <c r="GN61" i="8"/>
  <c r="BW61" i="8"/>
  <c r="CH61" i="8"/>
  <c r="BL29" i="8"/>
  <c r="GC29" i="8"/>
  <c r="DD59" i="8"/>
  <c r="DP59" i="8" s="1"/>
  <c r="EB59" i="8" s="1"/>
  <c r="EN59" i="8" s="1"/>
  <c r="HJ59" i="8"/>
  <c r="GN59" i="8"/>
  <c r="CH59" i="8"/>
  <c r="BW59" i="8"/>
  <c r="BK9" i="8"/>
  <c r="GB9" i="8"/>
  <c r="CR50" i="8"/>
  <c r="GX50" i="8"/>
  <c r="BL49" i="8"/>
  <c r="GC49" i="8"/>
  <c r="BL24" i="8"/>
  <c r="GC24" i="8"/>
  <c r="BL17" i="8"/>
  <c r="GC17" i="8"/>
  <c r="CS54" i="8"/>
  <c r="GY54" i="8"/>
  <c r="GM52" i="8"/>
  <c r="BV52" i="8"/>
  <c r="CG52" i="8"/>
  <c r="GN58" i="8"/>
  <c r="CH58" i="8"/>
  <c r="BW58" i="8"/>
  <c r="GN54" i="8"/>
  <c r="CH54" i="8"/>
  <c r="BW54" i="8"/>
  <c r="BL25" i="8"/>
  <c r="GC25" i="8"/>
  <c r="CR52" i="8"/>
  <c r="GX52" i="8"/>
  <c r="CS61" i="8"/>
  <c r="GY61" i="8"/>
  <c r="CS58" i="8"/>
  <c r="GY58" i="8"/>
  <c r="F5" i="12"/>
  <c r="F154" i="11"/>
  <c r="CS59" i="8"/>
  <c r="GY59" i="8"/>
  <c r="GM51" i="8"/>
  <c r="CG51" i="8"/>
  <c r="BV51" i="8"/>
  <c r="DD62" i="8"/>
  <c r="DP62" i="8" s="1"/>
  <c r="EB62" i="8" s="1"/>
  <c r="EN62" i="8" s="1"/>
  <c r="HJ62" i="8"/>
  <c r="BL41" i="8"/>
  <c r="GC41" i="8"/>
  <c r="DD54" i="8"/>
  <c r="DP54" i="8" s="1"/>
  <c r="EB54" i="8" s="1"/>
  <c r="EN54" i="8" s="1"/>
  <c r="HJ54" i="8"/>
  <c r="BL32" i="8"/>
  <c r="GC32" i="8"/>
  <c r="BL27" i="8"/>
  <c r="GC27" i="8"/>
  <c r="BL30" i="8"/>
  <c r="GC30" i="8"/>
  <c r="BL48" i="8"/>
  <c r="GC48" i="8"/>
  <c r="BL12" i="8"/>
  <c r="GC12" i="8"/>
  <c r="BL28" i="8"/>
  <c r="GC28" i="8"/>
  <c r="CR51" i="8"/>
  <c r="GX51" i="8"/>
  <c r="GN62" i="8"/>
  <c r="BW62" i="8"/>
  <c r="CH62" i="8"/>
  <c r="BL11" i="8"/>
  <c r="GC11" i="8"/>
  <c r="DD58" i="8"/>
  <c r="DP58" i="8" s="1"/>
  <c r="EB58" i="8" s="1"/>
  <c r="EN58" i="8" s="1"/>
  <c r="HJ58" i="8"/>
  <c r="GN57" i="8"/>
  <c r="BW57" i="8"/>
  <c r="CH57" i="8"/>
  <c r="DC52" i="8"/>
  <c r="DO52" i="8" s="1"/>
  <c r="EA52" i="8" s="1"/>
  <c r="EM52" i="8" s="1"/>
  <c r="HI52" i="8"/>
  <c r="BK6" i="8"/>
  <c r="GB6" i="8"/>
  <c r="CS57" i="8"/>
  <c r="GY57" i="8"/>
  <c r="BL18" i="8"/>
  <c r="GC18" i="8"/>
  <c r="BL22" i="8"/>
  <c r="GC22" i="8"/>
  <c r="BL19" i="8"/>
  <c r="GC19" i="8"/>
  <c r="CS60" i="8"/>
  <c r="GY60" i="8"/>
  <c r="BK7" i="8"/>
  <c r="GB7" i="8"/>
  <c r="CS62" i="8"/>
  <c r="GY62" i="8"/>
  <c r="F158" i="11" l="1"/>
  <c r="F11" i="12"/>
  <c r="F6" i="12"/>
  <c r="DE57" i="8"/>
  <c r="HK57" i="8"/>
  <c r="GO57" i="8"/>
  <c r="BX57" i="8"/>
  <c r="CI57" i="8"/>
  <c r="CT62" i="8"/>
  <c r="GZ62" i="8"/>
  <c r="BM27" i="8"/>
  <c r="GD27" i="8"/>
  <c r="DE59" i="8"/>
  <c r="HK59" i="8"/>
  <c r="DE61" i="8"/>
  <c r="HK61" i="8"/>
  <c r="GO58" i="8"/>
  <c r="CI58" i="8"/>
  <c r="BX58" i="8"/>
  <c r="BM24" i="8"/>
  <c r="GD24" i="8"/>
  <c r="CT59" i="8"/>
  <c r="GZ59" i="8"/>
  <c r="CS50" i="8"/>
  <c r="GY50" i="8"/>
  <c r="BL8" i="8"/>
  <c r="GC8" i="8"/>
  <c r="BM15" i="8"/>
  <c r="GD15" i="8"/>
  <c r="CT53" i="8"/>
  <c r="GZ53" i="8"/>
  <c r="BM43" i="8"/>
  <c r="GD43" i="8"/>
  <c r="BM19" i="8"/>
  <c r="GD19" i="8"/>
  <c r="GO62" i="8"/>
  <c r="CI62" i="8"/>
  <c r="BX62" i="8"/>
  <c r="CT58" i="8"/>
  <c r="GZ58" i="8"/>
  <c r="DE54" i="8"/>
  <c r="HK54" i="8"/>
  <c r="BM34" i="8"/>
  <c r="GD34" i="8"/>
  <c r="DE55" i="8"/>
  <c r="HK55" i="8"/>
  <c r="BM20" i="8"/>
  <c r="GD20" i="8"/>
  <c r="BM13" i="8"/>
  <c r="GD13" i="8"/>
  <c r="DE56" i="8"/>
  <c r="HK56" i="8"/>
  <c r="BM37" i="8"/>
  <c r="GD37" i="8"/>
  <c r="DE62" i="8"/>
  <c r="HK62" i="8"/>
  <c r="BM12" i="8"/>
  <c r="GD12" i="8"/>
  <c r="BM32" i="8"/>
  <c r="GD32" i="8"/>
  <c r="DD52" i="8"/>
  <c r="DP52" i="8" s="1"/>
  <c r="EB52" i="8" s="1"/>
  <c r="EN52" i="8" s="1"/>
  <c r="HJ52" i="8"/>
  <c r="BM49" i="8"/>
  <c r="GD49" i="8"/>
  <c r="GO56" i="8"/>
  <c r="CI56" i="8"/>
  <c r="BX56" i="8"/>
  <c r="GO60" i="8"/>
  <c r="CI60" i="8"/>
  <c r="BX60" i="8"/>
  <c r="BM26" i="8"/>
  <c r="GD26" i="8"/>
  <c r="BM22" i="8"/>
  <c r="GD22" i="8"/>
  <c r="BL6" i="8"/>
  <c r="GC6" i="8"/>
  <c r="GN51" i="8"/>
  <c r="CH51" i="8"/>
  <c r="BW51" i="8"/>
  <c r="BM45" i="8"/>
  <c r="GD45" i="8"/>
  <c r="BL10" i="8"/>
  <c r="GC10" i="8"/>
  <c r="BM47" i="8"/>
  <c r="GD47" i="8"/>
  <c r="BM38" i="8"/>
  <c r="GD38" i="8"/>
  <c r="CT56" i="8"/>
  <c r="GZ56" i="8"/>
  <c r="CT60" i="8"/>
  <c r="GZ60" i="8"/>
  <c r="BL7" i="8"/>
  <c r="GC7" i="8"/>
  <c r="DD51" i="8"/>
  <c r="DP51" i="8" s="1"/>
  <c r="EB51" i="8" s="1"/>
  <c r="EN51" i="8" s="1"/>
  <c r="HJ51" i="8"/>
  <c r="BM48" i="8"/>
  <c r="GD48" i="8"/>
  <c r="CS51" i="8"/>
  <c r="GY51" i="8"/>
  <c r="BM25" i="8"/>
  <c r="GD25" i="8"/>
  <c r="CS52" i="8"/>
  <c r="GY52" i="8"/>
  <c r="DD50" i="8"/>
  <c r="DP50" i="8" s="1"/>
  <c r="EB50" i="8" s="1"/>
  <c r="EN50" i="8" s="1"/>
  <c r="HJ50" i="8"/>
  <c r="CT55" i="8"/>
  <c r="GZ55" i="8"/>
  <c r="BM14" i="8"/>
  <c r="GD14" i="8"/>
  <c r="BM39" i="8"/>
  <c r="GD39" i="8"/>
  <c r="BM16" i="8"/>
  <c r="GD16" i="8"/>
  <c r="BM40" i="8"/>
  <c r="GD40" i="8"/>
  <c r="BM18" i="8"/>
  <c r="GD18" i="8"/>
  <c r="DE58" i="8"/>
  <c r="HK58" i="8"/>
  <c r="GO54" i="8"/>
  <c r="CI54" i="8"/>
  <c r="BX54" i="8"/>
  <c r="GN52" i="8"/>
  <c r="CH52" i="8"/>
  <c r="BW52" i="8"/>
  <c r="BM17" i="8"/>
  <c r="GD17" i="8"/>
  <c r="BM29" i="8"/>
  <c r="GD29" i="8"/>
  <c r="BM33" i="8"/>
  <c r="GD33" i="8"/>
  <c r="GO55" i="8"/>
  <c r="CI55" i="8"/>
  <c r="BX55" i="8"/>
  <c r="BM44" i="8"/>
  <c r="GD44" i="8"/>
  <c r="BM21" i="8"/>
  <c r="GD21" i="8"/>
  <c r="BM35" i="8"/>
  <c r="GD35" i="8"/>
  <c r="BM23" i="8"/>
  <c r="GD23" i="8"/>
  <c r="BM30" i="8"/>
  <c r="GD30" i="8"/>
  <c r="CT54" i="8"/>
  <c r="GZ54" i="8"/>
  <c r="BL9" i="8"/>
  <c r="GC9" i="8"/>
  <c r="CT61" i="8"/>
  <c r="GZ61" i="8"/>
  <c r="DE53" i="8"/>
  <c r="HK53" i="8"/>
  <c r="BM46" i="8"/>
  <c r="GD46" i="8"/>
  <c r="BM42" i="8"/>
  <c r="GD42" i="8"/>
  <c r="DE60" i="8"/>
  <c r="HK60" i="8"/>
  <c r="CT57" i="8"/>
  <c r="GZ57" i="8"/>
  <c r="BM11" i="8"/>
  <c r="GD11" i="8"/>
  <c r="BM28" i="8"/>
  <c r="GD28" i="8"/>
  <c r="BM41" i="8"/>
  <c r="GD41" i="8"/>
  <c r="GO59" i="8"/>
  <c r="CI59" i="8"/>
  <c r="BX59" i="8"/>
  <c r="GO61" i="8"/>
  <c r="BX61" i="8"/>
  <c r="CI61" i="8"/>
  <c r="GN50" i="8"/>
  <c r="CH50" i="8"/>
  <c r="BW50" i="8"/>
  <c r="BM31" i="8"/>
  <c r="GD31" i="8"/>
  <c r="BM36" i="8"/>
  <c r="GD36" i="8"/>
  <c r="GO53" i="8"/>
  <c r="BX53" i="8"/>
  <c r="CI53" i="8"/>
  <c r="GP61" i="8" l="1"/>
  <c r="BY61" i="8"/>
  <c r="CJ61" i="8"/>
  <c r="DQ60" i="8"/>
  <c r="DQ53" i="8"/>
  <c r="BN30" i="8"/>
  <c r="GE30" i="8"/>
  <c r="BN29" i="8"/>
  <c r="GE29" i="8"/>
  <c r="GP54" i="8"/>
  <c r="BY54" i="8"/>
  <c r="CJ54" i="8"/>
  <c r="BN14" i="8"/>
  <c r="GE14" i="8"/>
  <c r="BN12" i="8"/>
  <c r="GE12" i="8"/>
  <c r="DQ55" i="8"/>
  <c r="GP62" i="8"/>
  <c r="CJ62" i="8"/>
  <c r="BY62" i="8"/>
  <c r="DF53" i="8"/>
  <c r="DR53" i="8" s="1"/>
  <c r="ED53" i="8" s="1"/>
  <c r="HL53" i="8"/>
  <c r="JN53" i="8" s="1"/>
  <c r="J52" i="10" s="1"/>
  <c r="J51" i="11" s="1"/>
  <c r="DF62" i="8"/>
  <c r="DR62" i="8" s="1"/>
  <c r="ED62" i="8" s="1"/>
  <c r="HL62" i="8"/>
  <c r="BN31" i="8"/>
  <c r="GE31" i="8"/>
  <c r="BN28" i="8"/>
  <c r="GE28" i="8"/>
  <c r="BN44" i="8"/>
  <c r="GE44" i="8"/>
  <c r="CU54" i="8"/>
  <c r="HA54" i="8"/>
  <c r="BN40" i="8"/>
  <c r="GE40" i="8"/>
  <c r="BN25" i="8"/>
  <c r="GE25" i="8"/>
  <c r="BN38" i="8"/>
  <c r="GE38" i="8"/>
  <c r="GO51" i="8"/>
  <c r="BX51" i="8"/>
  <c r="CI51" i="8"/>
  <c r="BN26" i="8"/>
  <c r="GE26" i="8"/>
  <c r="DQ56" i="8"/>
  <c r="CU62" i="8"/>
  <c r="HA62" i="8"/>
  <c r="DF59" i="8"/>
  <c r="DR59" i="8" s="1"/>
  <c r="ED59" i="8" s="1"/>
  <c r="HL59" i="8"/>
  <c r="DQ61" i="8"/>
  <c r="CU57" i="8"/>
  <c r="HA57" i="8"/>
  <c r="GP59" i="8"/>
  <c r="CJ59" i="8"/>
  <c r="BY59" i="8"/>
  <c r="DF61" i="8"/>
  <c r="DR61" i="8" s="1"/>
  <c r="ED61" i="8" s="1"/>
  <c r="HL61" i="8"/>
  <c r="GP55" i="8"/>
  <c r="BY55" i="8"/>
  <c r="CJ55" i="8"/>
  <c r="DF55" i="8"/>
  <c r="DR55" i="8" s="1"/>
  <c r="ED55" i="8" s="1"/>
  <c r="HL55" i="8"/>
  <c r="CT51" i="8"/>
  <c r="DF51" i="8" s="1"/>
  <c r="DR51" i="8" s="1"/>
  <c r="ED51" i="8" s="1"/>
  <c r="GZ51" i="8"/>
  <c r="BN49" i="8"/>
  <c r="GE49" i="8"/>
  <c r="BN34" i="8"/>
  <c r="GE34" i="8"/>
  <c r="BN15" i="8"/>
  <c r="GE15" i="8"/>
  <c r="GP57" i="8"/>
  <c r="BY57" i="8"/>
  <c r="CJ57" i="8"/>
  <c r="CU53" i="8"/>
  <c r="HA53" i="8"/>
  <c r="CU59" i="8"/>
  <c r="HA59" i="8"/>
  <c r="BN11" i="8"/>
  <c r="GE11" i="8"/>
  <c r="BN42" i="8"/>
  <c r="GE42" i="8"/>
  <c r="BN23" i="8"/>
  <c r="GE23" i="8"/>
  <c r="CU55" i="8"/>
  <c r="HA55" i="8"/>
  <c r="BN17" i="8"/>
  <c r="GE17" i="8"/>
  <c r="BN16" i="8"/>
  <c r="GE16" i="8"/>
  <c r="BM7" i="8"/>
  <c r="GD7" i="8"/>
  <c r="BN47" i="8"/>
  <c r="GE47" i="8"/>
  <c r="GP60" i="8"/>
  <c r="CJ60" i="8"/>
  <c r="BY60" i="8"/>
  <c r="DQ62" i="8"/>
  <c r="BN13" i="8"/>
  <c r="GE13" i="8"/>
  <c r="BN24" i="8"/>
  <c r="GE24" i="8"/>
  <c r="GP53" i="8"/>
  <c r="CJ53" i="8"/>
  <c r="BY53" i="8"/>
  <c r="GO50" i="8"/>
  <c r="CI50" i="8"/>
  <c r="BX50" i="8"/>
  <c r="BM9" i="8"/>
  <c r="GD9" i="8"/>
  <c r="GO52" i="8"/>
  <c r="CI52" i="8"/>
  <c r="BX52" i="8"/>
  <c r="HK51" i="8"/>
  <c r="JN51" i="8" s="1"/>
  <c r="J50" i="10" s="1"/>
  <c r="J49" i="11" s="1"/>
  <c r="DE51" i="8"/>
  <c r="CU60" i="8"/>
  <c r="HA60" i="8"/>
  <c r="BN19" i="8"/>
  <c r="GE19" i="8"/>
  <c r="BM8" i="8"/>
  <c r="GD8" i="8"/>
  <c r="GP58" i="8"/>
  <c r="CJ58" i="8"/>
  <c r="BY58" i="8"/>
  <c r="DQ59" i="8"/>
  <c r="CT50" i="8"/>
  <c r="DF50" i="8" s="1"/>
  <c r="DR50" i="8" s="1"/>
  <c r="ED50" i="8" s="1"/>
  <c r="GZ50" i="8"/>
  <c r="DF57" i="8"/>
  <c r="DR57" i="8" s="1"/>
  <c r="ED57" i="8" s="1"/>
  <c r="HL57" i="8"/>
  <c r="BN46" i="8"/>
  <c r="GE46" i="8"/>
  <c r="BN35" i="8"/>
  <c r="GE35" i="8"/>
  <c r="CT52" i="8"/>
  <c r="DF52" i="8" s="1"/>
  <c r="DR52" i="8" s="1"/>
  <c r="ED52" i="8" s="1"/>
  <c r="GZ52" i="8"/>
  <c r="DQ58" i="8"/>
  <c r="BN39" i="8"/>
  <c r="GE39" i="8"/>
  <c r="DF60" i="8"/>
  <c r="DR60" i="8" s="1"/>
  <c r="ED60" i="8" s="1"/>
  <c r="HL60" i="8"/>
  <c r="BM10" i="8"/>
  <c r="GD10" i="8"/>
  <c r="BM6" i="8"/>
  <c r="GD6" i="8"/>
  <c r="BN20" i="8"/>
  <c r="GE20" i="8"/>
  <c r="DQ54" i="8"/>
  <c r="CU58" i="8"/>
  <c r="HA58" i="8"/>
  <c r="DF54" i="8"/>
  <c r="DR54" i="8" s="1"/>
  <c r="ED54" i="8" s="1"/>
  <c r="HL54" i="8"/>
  <c r="BN33" i="8"/>
  <c r="GE33" i="8"/>
  <c r="BN48" i="8"/>
  <c r="GE48" i="8"/>
  <c r="GP56" i="8"/>
  <c r="CJ56" i="8"/>
  <c r="BY56" i="8"/>
  <c r="BN32" i="8"/>
  <c r="GE32" i="8"/>
  <c r="BN37" i="8"/>
  <c r="GE37" i="8"/>
  <c r="BN43" i="8"/>
  <c r="GE43" i="8"/>
  <c r="BN27" i="8"/>
  <c r="GE27" i="8"/>
  <c r="DQ57" i="8"/>
  <c r="BN36" i="8"/>
  <c r="GE36" i="8"/>
  <c r="CU61" i="8"/>
  <c r="HA61" i="8"/>
  <c r="BN41" i="8"/>
  <c r="GE41" i="8"/>
  <c r="BN21" i="8"/>
  <c r="GE21" i="8"/>
  <c r="BN18" i="8"/>
  <c r="GE18" i="8"/>
  <c r="HK52" i="8"/>
  <c r="JN52" i="8" s="1"/>
  <c r="J51" i="10" s="1"/>
  <c r="J50" i="11" s="1"/>
  <c r="DE52" i="8"/>
  <c r="DF56" i="8"/>
  <c r="DR56" i="8" s="1"/>
  <c r="ED56" i="8" s="1"/>
  <c r="HL56" i="8"/>
  <c r="BN45" i="8"/>
  <c r="GE45" i="8"/>
  <c r="BN22" i="8"/>
  <c r="GE22" i="8"/>
  <c r="CU56" i="8"/>
  <c r="HA56" i="8"/>
  <c r="DF58" i="8"/>
  <c r="DR58" i="8" s="1"/>
  <c r="ED58" i="8" s="1"/>
  <c r="HL58" i="8"/>
  <c r="HK50" i="8"/>
  <c r="JN50" i="8" s="1"/>
  <c r="J49" i="10" s="1"/>
  <c r="J48" i="11" s="1"/>
  <c r="DE50" i="8"/>
  <c r="BO46" i="8" l="1"/>
  <c r="GF46" i="8"/>
  <c r="DG56" i="8"/>
  <c r="HM56" i="8"/>
  <c r="JN56" i="8" s="1"/>
  <c r="J55" i="10" s="1"/>
  <c r="J54" i="11" s="1"/>
  <c r="EC57" i="8"/>
  <c r="BO37" i="8"/>
  <c r="GF37" i="8"/>
  <c r="BO48" i="8"/>
  <c r="GF48" i="8"/>
  <c r="EC62" i="8"/>
  <c r="BN7" i="8"/>
  <c r="GE7" i="8"/>
  <c r="DG59" i="8"/>
  <c r="HM59" i="8"/>
  <c r="JN59" i="8" s="1"/>
  <c r="J58" i="10" s="1"/>
  <c r="J57" i="11" s="1"/>
  <c r="CV59" i="8"/>
  <c r="DH59" i="8" s="1"/>
  <c r="DT59" i="8" s="1"/>
  <c r="EF59" i="8" s="1"/>
  <c r="HB59" i="8"/>
  <c r="BO25" i="8"/>
  <c r="GF25" i="8"/>
  <c r="BO44" i="8"/>
  <c r="GF44" i="8"/>
  <c r="CV61" i="8"/>
  <c r="HB61" i="8"/>
  <c r="DQ50" i="8"/>
  <c r="BO41" i="8"/>
  <c r="GF41" i="8"/>
  <c r="EC54" i="8"/>
  <c r="DQ51" i="8"/>
  <c r="GP50" i="8"/>
  <c r="CJ50" i="8"/>
  <c r="BY50" i="8"/>
  <c r="GQ60" i="8"/>
  <c r="CK60" i="8"/>
  <c r="BZ60" i="8"/>
  <c r="BO23" i="8"/>
  <c r="GF23" i="8"/>
  <c r="BO15" i="8"/>
  <c r="GF15" i="8"/>
  <c r="CU51" i="8"/>
  <c r="HA51" i="8"/>
  <c r="BO12" i="8"/>
  <c r="GF12" i="8"/>
  <c r="BO29" i="8"/>
  <c r="GF29" i="8"/>
  <c r="GQ61" i="8"/>
  <c r="BZ61" i="8"/>
  <c r="CK61" i="8"/>
  <c r="BO36" i="8"/>
  <c r="GF36" i="8"/>
  <c r="DQ52" i="8"/>
  <c r="BO22" i="8"/>
  <c r="GF22" i="8"/>
  <c r="BO27" i="8"/>
  <c r="GF27" i="8"/>
  <c r="BO32" i="8"/>
  <c r="GF32" i="8"/>
  <c r="BO33" i="8"/>
  <c r="GF33" i="8"/>
  <c r="BN8" i="8"/>
  <c r="GE8" i="8"/>
  <c r="CU50" i="8"/>
  <c r="HA50" i="8"/>
  <c r="CV60" i="8"/>
  <c r="DH60" i="8" s="1"/>
  <c r="DT60" i="8" s="1"/>
  <c r="EF60" i="8" s="1"/>
  <c r="HB60" i="8"/>
  <c r="CV55" i="8"/>
  <c r="HB55" i="8"/>
  <c r="DG62" i="8"/>
  <c r="DS62" i="8" s="1"/>
  <c r="EE62" i="8" s="1"/>
  <c r="HM62" i="8"/>
  <c r="GP51" i="8"/>
  <c r="BY51" i="8"/>
  <c r="CJ51" i="8"/>
  <c r="CV53" i="8"/>
  <c r="DH53" i="8" s="1"/>
  <c r="DT53" i="8" s="1"/>
  <c r="EF53" i="8" s="1"/>
  <c r="HB53" i="8"/>
  <c r="BO20" i="8"/>
  <c r="GF20" i="8"/>
  <c r="GP52" i="8"/>
  <c r="BY52" i="8"/>
  <c r="CJ52" i="8"/>
  <c r="BO24" i="8"/>
  <c r="GF24" i="8"/>
  <c r="BO16" i="8"/>
  <c r="GF16" i="8"/>
  <c r="BO42" i="8"/>
  <c r="GF42" i="8"/>
  <c r="DG53" i="8"/>
  <c r="BO34" i="8"/>
  <c r="GF34" i="8"/>
  <c r="GQ55" i="8"/>
  <c r="CK55" i="8"/>
  <c r="BZ55" i="8"/>
  <c r="DG57" i="8"/>
  <c r="DS57" i="8" s="1"/>
  <c r="EE57" i="8" s="1"/>
  <c r="HM57" i="8"/>
  <c r="JN57" i="8" s="1"/>
  <c r="J56" i="10" s="1"/>
  <c r="J55" i="11" s="1"/>
  <c r="BO40" i="8"/>
  <c r="GF40" i="8"/>
  <c r="BO28" i="8"/>
  <c r="GF28" i="8"/>
  <c r="GQ62" i="8"/>
  <c r="CK62" i="8"/>
  <c r="BZ62" i="8"/>
  <c r="BO14" i="8"/>
  <c r="GF14" i="8"/>
  <c r="BO30" i="8"/>
  <c r="GF30" i="8"/>
  <c r="BO18" i="8"/>
  <c r="GF18" i="8"/>
  <c r="DG61" i="8"/>
  <c r="DS61" i="8" s="1"/>
  <c r="EE61" i="8" s="1"/>
  <c r="HM61" i="8"/>
  <c r="GQ56" i="8"/>
  <c r="CK56" i="8"/>
  <c r="BZ56" i="8"/>
  <c r="BO35" i="8"/>
  <c r="GF35" i="8"/>
  <c r="BO19" i="8"/>
  <c r="GF19" i="8"/>
  <c r="CU52" i="8"/>
  <c r="DG52" i="8" s="1"/>
  <c r="DS52" i="8" s="1"/>
  <c r="EE52" i="8" s="1"/>
  <c r="HA52" i="8"/>
  <c r="CV57" i="8"/>
  <c r="HB57" i="8"/>
  <c r="EC56" i="8"/>
  <c r="CV62" i="8"/>
  <c r="HB62" i="8"/>
  <c r="CV54" i="8"/>
  <c r="DH54" i="8" s="1"/>
  <c r="DT54" i="8" s="1"/>
  <c r="EF54" i="8" s="1"/>
  <c r="HB54" i="8"/>
  <c r="BO45" i="8"/>
  <c r="GF45" i="8"/>
  <c r="BO43" i="8"/>
  <c r="GF43" i="8"/>
  <c r="CV56" i="8"/>
  <c r="HB56" i="8"/>
  <c r="BN6" i="8"/>
  <c r="GE6" i="8"/>
  <c r="BO39" i="8"/>
  <c r="GF39" i="8"/>
  <c r="EC59" i="8"/>
  <c r="GQ53" i="8"/>
  <c r="CK53" i="8"/>
  <c r="BZ53" i="8"/>
  <c r="BO17" i="8"/>
  <c r="GF17" i="8"/>
  <c r="BO11" i="8"/>
  <c r="GF11" i="8"/>
  <c r="GQ57" i="8"/>
  <c r="CK57" i="8"/>
  <c r="BZ57" i="8"/>
  <c r="BO49" i="8"/>
  <c r="GF49" i="8"/>
  <c r="EC61" i="8"/>
  <c r="HM54" i="8"/>
  <c r="JN54" i="8" s="1"/>
  <c r="J53" i="10" s="1"/>
  <c r="J52" i="11" s="1"/>
  <c r="DG54" i="8"/>
  <c r="DS54" i="8" s="1"/>
  <c r="EE54" i="8" s="1"/>
  <c r="BO31" i="8"/>
  <c r="GF31" i="8"/>
  <c r="GQ54" i="8"/>
  <c r="CK54" i="8"/>
  <c r="BZ54" i="8"/>
  <c r="EC53" i="8"/>
  <c r="HM58" i="8"/>
  <c r="JN58" i="8" s="1"/>
  <c r="J57" i="10" s="1"/>
  <c r="J56" i="11" s="1"/>
  <c r="DG58" i="8"/>
  <c r="DS58" i="8" s="1"/>
  <c r="EE58" i="8" s="1"/>
  <c r="BO13" i="8"/>
  <c r="GF13" i="8"/>
  <c r="BO38" i="8"/>
  <c r="GF38" i="8"/>
  <c r="GQ58" i="8"/>
  <c r="CK58" i="8"/>
  <c r="BZ58" i="8"/>
  <c r="BO47" i="8"/>
  <c r="GF47" i="8"/>
  <c r="BO21" i="8"/>
  <c r="GF21" i="8"/>
  <c r="BN10" i="8"/>
  <c r="GE10" i="8"/>
  <c r="EC58" i="8"/>
  <c r="CV58" i="8"/>
  <c r="DH58" i="8" s="1"/>
  <c r="DT58" i="8" s="1"/>
  <c r="EF58" i="8" s="1"/>
  <c r="HB58" i="8"/>
  <c r="HM60" i="8"/>
  <c r="JN60" i="8" s="1"/>
  <c r="J59" i="10" s="1"/>
  <c r="J58" i="11" s="1"/>
  <c r="DG60" i="8"/>
  <c r="BN9" i="8"/>
  <c r="GE9" i="8"/>
  <c r="HM55" i="8"/>
  <c r="JN55" i="8" s="1"/>
  <c r="J54" i="10" s="1"/>
  <c r="J53" i="11" s="1"/>
  <c r="DG55" i="8"/>
  <c r="GQ59" i="8"/>
  <c r="BZ59" i="8"/>
  <c r="CK59" i="8"/>
  <c r="BO26" i="8"/>
  <c r="GF26" i="8"/>
  <c r="EC55" i="8"/>
  <c r="EC60" i="8"/>
  <c r="GR59" i="8" l="1"/>
  <c r="JL59" i="8" s="1"/>
  <c r="H58" i="10" s="1"/>
  <c r="H57" i="11" s="1"/>
  <c r="CL59" i="8"/>
  <c r="GG47" i="8"/>
  <c r="CA47" i="8"/>
  <c r="BP47" i="8"/>
  <c r="GG13" i="8"/>
  <c r="CA13" i="8"/>
  <c r="BP13" i="8"/>
  <c r="CW54" i="8"/>
  <c r="HC54" i="8"/>
  <c r="GG39" i="8"/>
  <c r="BP39" i="8"/>
  <c r="CA39" i="8"/>
  <c r="GG45" i="8"/>
  <c r="CA45" i="8"/>
  <c r="BP45" i="8"/>
  <c r="GG35" i="8"/>
  <c r="CA35" i="8"/>
  <c r="BP35" i="8"/>
  <c r="CW62" i="8"/>
  <c r="HC62" i="8"/>
  <c r="DS53" i="8"/>
  <c r="GQ52" i="8"/>
  <c r="BZ52" i="8"/>
  <c r="CK52" i="8"/>
  <c r="GG32" i="8"/>
  <c r="CA32" i="8"/>
  <c r="BP32" i="8"/>
  <c r="GG36" i="8"/>
  <c r="CA36" i="8"/>
  <c r="BP36" i="8"/>
  <c r="CL60" i="8"/>
  <c r="GR60" i="8"/>
  <c r="JL60" i="8" s="1"/>
  <c r="H59" i="10" s="1"/>
  <c r="H58" i="11" s="1"/>
  <c r="DS59" i="8"/>
  <c r="GG46" i="8"/>
  <c r="CA46" i="8"/>
  <c r="BP46" i="8"/>
  <c r="BO10" i="8"/>
  <c r="GF10" i="8"/>
  <c r="GG49" i="8"/>
  <c r="CA49" i="8"/>
  <c r="BP49" i="8"/>
  <c r="GG17" i="8"/>
  <c r="CA17" i="8"/>
  <c r="BP17" i="8"/>
  <c r="CL56" i="8"/>
  <c r="GR56" i="8"/>
  <c r="JL56" i="8" s="1"/>
  <c r="H55" i="10" s="1"/>
  <c r="H54" i="11" s="1"/>
  <c r="GR55" i="8"/>
  <c r="JL55" i="8" s="1"/>
  <c r="H54" i="10" s="1"/>
  <c r="H53" i="11" s="1"/>
  <c r="CL55" i="8"/>
  <c r="CW61" i="8"/>
  <c r="HC61" i="8"/>
  <c r="CW60" i="8"/>
  <c r="HC60" i="8"/>
  <c r="GG44" i="8"/>
  <c r="BP44" i="8"/>
  <c r="CA44" i="8"/>
  <c r="GG37" i="8"/>
  <c r="BP37" i="8"/>
  <c r="CA37" i="8"/>
  <c r="DS60" i="8"/>
  <c r="GR58" i="8"/>
  <c r="JL58" i="8" s="1"/>
  <c r="H57" i="10" s="1"/>
  <c r="H56" i="11" s="1"/>
  <c r="CL58" i="8"/>
  <c r="GR53" i="8"/>
  <c r="JL53" i="8" s="1"/>
  <c r="H52" i="10" s="1"/>
  <c r="H51" i="11" s="1"/>
  <c r="CL53" i="8"/>
  <c r="BO6" i="8"/>
  <c r="GF6" i="8"/>
  <c r="DH57" i="8"/>
  <c r="CW56" i="8"/>
  <c r="DI56" i="8" s="1"/>
  <c r="DU56" i="8" s="1"/>
  <c r="EG56" i="8" s="1"/>
  <c r="HC56" i="8"/>
  <c r="GG30" i="8"/>
  <c r="CA30" i="8"/>
  <c r="BP30" i="8"/>
  <c r="CW55" i="8"/>
  <c r="DI55" i="8" s="1"/>
  <c r="DU55" i="8" s="1"/>
  <c r="EG55" i="8" s="1"/>
  <c r="HC55" i="8"/>
  <c r="GG42" i="8"/>
  <c r="BP42" i="8"/>
  <c r="CA42" i="8"/>
  <c r="DG50" i="8"/>
  <c r="GG27" i="8"/>
  <c r="BP27" i="8"/>
  <c r="CA27" i="8"/>
  <c r="GR61" i="8"/>
  <c r="JL61" i="8" s="1"/>
  <c r="H60" i="10" s="1"/>
  <c r="H59" i="11" s="1"/>
  <c r="CL61" i="8"/>
  <c r="DG51" i="8"/>
  <c r="BO7" i="8"/>
  <c r="GF7" i="8"/>
  <c r="DS55" i="8"/>
  <c r="CW58" i="8"/>
  <c r="HC58" i="8"/>
  <c r="GG31" i="8"/>
  <c r="CA31" i="8"/>
  <c r="BP31" i="8"/>
  <c r="GR57" i="8"/>
  <c r="JL57" i="8" s="1"/>
  <c r="H56" i="10" s="1"/>
  <c r="H55" i="11" s="1"/>
  <c r="CL57" i="8"/>
  <c r="CW53" i="8"/>
  <c r="DI53" i="8" s="1"/>
  <c r="DU53" i="8" s="1"/>
  <c r="EG53" i="8" s="1"/>
  <c r="HC53" i="8"/>
  <c r="GG28" i="8"/>
  <c r="BP28" i="8"/>
  <c r="CA28" i="8"/>
  <c r="GG20" i="8"/>
  <c r="CA20" i="8"/>
  <c r="BP20" i="8"/>
  <c r="GQ50" i="8"/>
  <c r="BZ50" i="8"/>
  <c r="CK50" i="8"/>
  <c r="GG41" i="8"/>
  <c r="CA41" i="8"/>
  <c r="BP41" i="8"/>
  <c r="GG25" i="8"/>
  <c r="CA25" i="8"/>
  <c r="BP25" i="8"/>
  <c r="CW57" i="8"/>
  <c r="DI57" i="8" s="1"/>
  <c r="DU57" i="8" s="1"/>
  <c r="EG57" i="8" s="1"/>
  <c r="HC57" i="8"/>
  <c r="DH56" i="8"/>
  <c r="DT56" i="8" s="1"/>
  <c r="EF56" i="8" s="1"/>
  <c r="GG16" i="8"/>
  <c r="CA16" i="8"/>
  <c r="BP16" i="8"/>
  <c r="BO8" i="8"/>
  <c r="GF8" i="8"/>
  <c r="GG22" i="8"/>
  <c r="CA22" i="8"/>
  <c r="BP22" i="8"/>
  <c r="GG15" i="8"/>
  <c r="CA15" i="8"/>
  <c r="BP15" i="8"/>
  <c r="CV50" i="8"/>
  <c r="DH50" i="8" s="1"/>
  <c r="DT50" i="8" s="1"/>
  <c r="EF50" i="8" s="1"/>
  <c r="HB50" i="8"/>
  <c r="GG21" i="8"/>
  <c r="CA21" i="8"/>
  <c r="BP21" i="8"/>
  <c r="DH62" i="8"/>
  <c r="HN62" i="8"/>
  <c r="GG14" i="8"/>
  <c r="CA14" i="8"/>
  <c r="BP14" i="8"/>
  <c r="GG40" i="8"/>
  <c r="CA40" i="8"/>
  <c r="BP40" i="8"/>
  <c r="GG29" i="8"/>
  <c r="CA29" i="8"/>
  <c r="BP29" i="8"/>
  <c r="EC50" i="8"/>
  <c r="GG26" i="8"/>
  <c r="CA26" i="8"/>
  <c r="BP26" i="8"/>
  <c r="GG38" i="8"/>
  <c r="CA38" i="8"/>
  <c r="BP38" i="8"/>
  <c r="GG43" i="8"/>
  <c r="CA43" i="8"/>
  <c r="BP43" i="8"/>
  <c r="GG19" i="8"/>
  <c r="BP19" i="8"/>
  <c r="CA19" i="8"/>
  <c r="GG34" i="8"/>
  <c r="CA34" i="8"/>
  <c r="BP34" i="8"/>
  <c r="GG24" i="8"/>
  <c r="CA24" i="8"/>
  <c r="BP24" i="8"/>
  <c r="CV51" i="8"/>
  <c r="DH51" i="8" s="1"/>
  <c r="DT51" i="8" s="1"/>
  <c r="EF51" i="8" s="1"/>
  <c r="HB51" i="8"/>
  <c r="DH55" i="8"/>
  <c r="DT55" i="8" s="1"/>
  <c r="EF55" i="8" s="1"/>
  <c r="GG33" i="8"/>
  <c r="CA33" i="8"/>
  <c r="BP33" i="8"/>
  <c r="EC52" i="8"/>
  <c r="GG23" i="8"/>
  <c r="CA23" i="8"/>
  <c r="BP23" i="8"/>
  <c r="DS56" i="8"/>
  <c r="CW59" i="8"/>
  <c r="HC59" i="8"/>
  <c r="BO9" i="8"/>
  <c r="GF9" i="8"/>
  <c r="GR54" i="8"/>
  <c r="JL54" i="8" s="1"/>
  <c r="H53" i="10" s="1"/>
  <c r="H52" i="11" s="1"/>
  <c r="CL54" i="8"/>
  <c r="GG11" i="8"/>
  <c r="BP11" i="8"/>
  <c r="CA11" i="8"/>
  <c r="GG18" i="8"/>
  <c r="CA18" i="8"/>
  <c r="BP18" i="8"/>
  <c r="CL62" i="8"/>
  <c r="GR62" i="8"/>
  <c r="JL62" i="8" s="1"/>
  <c r="H61" i="10" s="1"/>
  <c r="H60" i="11" s="1"/>
  <c r="CV52" i="8"/>
  <c r="DH52" i="8" s="1"/>
  <c r="DT52" i="8" s="1"/>
  <c r="EF52" i="8" s="1"/>
  <c r="HB52" i="8"/>
  <c r="GQ51" i="8"/>
  <c r="BZ51" i="8"/>
  <c r="CK51" i="8"/>
  <c r="GG12" i="8"/>
  <c r="CA12" i="8"/>
  <c r="BP12" i="8"/>
  <c r="EC51" i="8"/>
  <c r="HN61" i="8"/>
  <c r="JN61" i="8" s="1"/>
  <c r="J60" i="10" s="1"/>
  <c r="J59" i="11" s="1"/>
  <c r="DH61" i="8"/>
  <c r="GG48" i="8"/>
  <c r="CA48" i="8"/>
  <c r="BP48" i="8"/>
  <c r="CL51" i="8" l="1"/>
  <c r="GR51" i="8"/>
  <c r="JL51" i="8" s="1"/>
  <c r="H50" i="10" s="1"/>
  <c r="H49" i="11" s="1"/>
  <c r="CM18" i="8"/>
  <c r="GS18" i="8"/>
  <c r="GH23" i="8"/>
  <c r="BQ23" i="8"/>
  <c r="CB23" i="8"/>
  <c r="GH34" i="8"/>
  <c r="CB34" i="8"/>
  <c r="BQ34" i="8"/>
  <c r="CM40" i="8"/>
  <c r="GS40" i="8"/>
  <c r="CM21" i="8"/>
  <c r="GS21" i="8"/>
  <c r="CM15" i="8"/>
  <c r="GS15" i="8"/>
  <c r="GH16" i="8"/>
  <c r="CB16" i="8"/>
  <c r="BQ16" i="8"/>
  <c r="CW50" i="8"/>
  <c r="DI50" i="8" s="1"/>
  <c r="DU50" i="8" s="1"/>
  <c r="EG50" i="8" s="1"/>
  <c r="HC50" i="8"/>
  <c r="GH28" i="8"/>
  <c r="BQ28" i="8"/>
  <c r="CB28" i="8"/>
  <c r="GG7" i="8"/>
  <c r="CA7" i="8"/>
  <c r="BP7" i="8"/>
  <c r="GH30" i="8"/>
  <c r="CB30" i="8"/>
  <c r="BQ30" i="8"/>
  <c r="EE60" i="8"/>
  <c r="CX56" i="8"/>
  <c r="HD56" i="8"/>
  <c r="JM56" i="8" s="1"/>
  <c r="I55" i="10" s="1"/>
  <c r="I54" i="11" s="1"/>
  <c r="N54" i="11" s="1"/>
  <c r="CW52" i="8"/>
  <c r="DI52" i="8" s="1"/>
  <c r="DU52" i="8" s="1"/>
  <c r="EG52" i="8" s="1"/>
  <c r="HC52" i="8"/>
  <c r="CM35" i="8"/>
  <c r="GS35" i="8"/>
  <c r="CM23" i="8"/>
  <c r="GS23" i="8"/>
  <c r="CM34" i="8"/>
  <c r="GS34" i="8"/>
  <c r="GH38" i="8"/>
  <c r="CB38" i="8"/>
  <c r="BQ38" i="8"/>
  <c r="CM16" i="8"/>
  <c r="GS16" i="8"/>
  <c r="GR50" i="8"/>
  <c r="JL50" i="8" s="1"/>
  <c r="H49" i="10" s="1"/>
  <c r="H48" i="11" s="1"/>
  <c r="CL50" i="8"/>
  <c r="CM30" i="8"/>
  <c r="GS30" i="8"/>
  <c r="GG6" i="8"/>
  <c r="CA6" i="8"/>
  <c r="BP6" i="8"/>
  <c r="CM37" i="8"/>
  <c r="GS37" i="8"/>
  <c r="DI60" i="8"/>
  <c r="GG10" i="8"/>
  <c r="CA10" i="8"/>
  <c r="BP10" i="8"/>
  <c r="CX60" i="8"/>
  <c r="DJ60" i="8" s="1"/>
  <c r="DV60" i="8" s="1"/>
  <c r="EH60" i="8" s="1"/>
  <c r="HD60" i="8"/>
  <c r="JM60" i="8" s="1"/>
  <c r="I59" i="10" s="1"/>
  <c r="CL52" i="8"/>
  <c r="GR52" i="8"/>
  <c r="JL52" i="8" s="1"/>
  <c r="H51" i="10" s="1"/>
  <c r="H50" i="11" s="1"/>
  <c r="DI54" i="8"/>
  <c r="HD59" i="8"/>
  <c r="JM59" i="8" s="1"/>
  <c r="I58" i="10" s="1"/>
  <c r="I57" i="11" s="1"/>
  <c r="CX59" i="8"/>
  <c r="DJ59" i="8" s="1"/>
  <c r="DV59" i="8" s="1"/>
  <c r="EH59" i="8" s="1"/>
  <c r="GH22" i="8"/>
  <c r="BQ22" i="8"/>
  <c r="CB22" i="8"/>
  <c r="GH25" i="8"/>
  <c r="CB25" i="8"/>
  <c r="BQ25" i="8"/>
  <c r="DI58" i="8"/>
  <c r="DS51" i="8"/>
  <c r="DS50" i="8"/>
  <c r="GH37" i="8"/>
  <c r="CB37" i="8"/>
  <c r="BQ37" i="8"/>
  <c r="GH17" i="8"/>
  <c r="CB17" i="8"/>
  <c r="BQ17" i="8"/>
  <c r="GH46" i="8"/>
  <c r="BQ46" i="8"/>
  <c r="CB46" i="8"/>
  <c r="GH36" i="8"/>
  <c r="BQ36" i="8"/>
  <c r="CB36" i="8"/>
  <c r="GH45" i="8"/>
  <c r="CB45" i="8"/>
  <c r="BQ45" i="8"/>
  <c r="GH13" i="8"/>
  <c r="CB13" i="8"/>
  <c r="BQ13" i="8"/>
  <c r="GG9" i="8"/>
  <c r="CA9" i="8"/>
  <c r="BP9" i="8"/>
  <c r="GH48" i="8"/>
  <c r="CB48" i="8"/>
  <c r="BQ48" i="8"/>
  <c r="GH12" i="8"/>
  <c r="CB12" i="8"/>
  <c r="BQ12" i="8"/>
  <c r="CM11" i="8"/>
  <c r="GS11" i="8"/>
  <c r="CM19" i="8"/>
  <c r="GS19" i="8"/>
  <c r="CM29" i="8"/>
  <c r="GS29" i="8"/>
  <c r="CM14" i="8"/>
  <c r="GS14" i="8"/>
  <c r="CM22" i="8"/>
  <c r="GS22" i="8"/>
  <c r="CM25" i="8"/>
  <c r="GS25" i="8"/>
  <c r="GH20" i="8"/>
  <c r="CB20" i="8"/>
  <c r="BQ20" i="8"/>
  <c r="CM42" i="8"/>
  <c r="GS42" i="8"/>
  <c r="HD53" i="8"/>
  <c r="JM53" i="8" s="1"/>
  <c r="I52" i="10" s="1"/>
  <c r="I51" i="11" s="1"/>
  <c r="CX53" i="8"/>
  <c r="CM17" i="8"/>
  <c r="GS17" i="8"/>
  <c r="CM46" i="8"/>
  <c r="GS46" i="8"/>
  <c r="CM36" i="8"/>
  <c r="GS36" i="8"/>
  <c r="CM45" i="8"/>
  <c r="GS45" i="8"/>
  <c r="CM13" i="8"/>
  <c r="GS13" i="8"/>
  <c r="GH14" i="8"/>
  <c r="CB14" i="8"/>
  <c r="BQ14" i="8"/>
  <c r="CM48" i="8"/>
  <c r="GS48" i="8"/>
  <c r="CM12" i="8"/>
  <c r="GS12" i="8"/>
  <c r="GH11" i="8"/>
  <c r="BQ11" i="8"/>
  <c r="CB11" i="8"/>
  <c r="GH19" i="8"/>
  <c r="CB19" i="8"/>
  <c r="BQ19" i="8"/>
  <c r="GH26" i="8"/>
  <c r="BQ26" i="8"/>
  <c r="CB26" i="8"/>
  <c r="CM20" i="8"/>
  <c r="GS20" i="8"/>
  <c r="HD57" i="8"/>
  <c r="JM57" i="8" s="1"/>
  <c r="I56" i="10" s="1"/>
  <c r="I55" i="11" s="1"/>
  <c r="CX57" i="8"/>
  <c r="DJ57" i="8" s="1"/>
  <c r="DV57" i="8" s="1"/>
  <c r="EH57" i="8" s="1"/>
  <c r="EE55" i="8"/>
  <c r="HD61" i="8"/>
  <c r="JM61" i="8" s="1"/>
  <c r="I60" i="10" s="1"/>
  <c r="I59" i="11" s="1"/>
  <c r="CX61" i="8"/>
  <c r="DJ61" i="8" s="1"/>
  <c r="DV61" i="8" s="1"/>
  <c r="EH61" i="8" s="1"/>
  <c r="GH42" i="8"/>
  <c r="CB42" i="8"/>
  <c r="BQ42" i="8"/>
  <c r="CM44" i="8"/>
  <c r="GS44" i="8"/>
  <c r="DI61" i="8"/>
  <c r="DU61" i="8" s="1"/>
  <c r="EG61" i="8" s="1"/>
  <c r="EE53" i="8"/>
  <c r="DI59" i="8"/>
  <c r="GH33" i="8"/>
  <c r="BQ33" i="8"/>
  <c r="CB33" i="8"/>
  <c r="GH24" i="8"/>
  <c r="CB24" i="8"/>
  <c r="BQ24" i="8"/>
  <c r="CM26" i="8"/>
  <c r="GS26" i="8"/>
  <c r="GH41" i="8"/>
  <c r="CB41" i="8"/>
  <c r="BQ41" i="8"/>
  <c r="HD58" i="8"/>
  <c r="JM58" i="8" s="1"/>
  <c r="I57" i="10" s="1"/>
  <c r="I56" i="11" s="1"/>
  <c r="CX58" i="8"/>
  <c r="DJ58" i="8" s="1"/>
  <c r="DV58" i="8" s="1"/>
  <c r="EH58" i="8" s="1"/>
  <c r="GH44" i="8"/>
  <c r="CB44" i="8"/>
  <c r="BQ44" i="8"/>
  <c r="CX55" i="8"/>
  <c r="HD55" i="8"/>
  <c r="JM55" i="8" s="1"/>
  <c r="I54" i="10" s="1"/>
  <c r="GH49" i="8"/>
  <c r="CB49" i="8"/>
  <c r="BQ49" i="8"/>
  <c r="GH32" i="8"/>
  <c r="BQ32" i="8"/>
  <c r="CB32" i="8"/>
  <c r="CM39" i="8"/>
  <c r="GS39" i="8"/>
  <c r="GH47" i="8"/>
  <c r="CB47" i="8"/>
  <c r="BQ47" i="8"/>
  <c r="GH29" i="8"/>
  <c r="CB29" i="8"/>
  <c r="BQ29" i="8"/>
  <c r="CM33" i="8"/>
  <c r="GS33" i="8"/>
  <c r="CM24" i="8"/>
  <c r="GS24" i="8"/>
  <c r="GH43" i="8"/>
  <c r="CB43" i="8"/>
  <c r="BQ43" i="8"/>
  <c r="DT62" i="8"/>
  <c r="GG8" i="8"/>
  <c r="CA8" i="8"/>
  <c r="BP8" i="8"/>
  <c r="CM41" i="8"/>
  <c r="GS41" i="8"/>
  <c r="GH31" i="8"/>
  <c r="CB31" i="8"/>
  <c r="BQ31" i="8"/>
  <c r="CM27" i="8"/>
  <c r="GS27" i="8"/>
  <c r="CM49" i="8"/>
  <c r="GS49" i="8"/>
  <c r="EE59" i="8"/>
  <c r="CM32" i="8"/>
  <c r="GS32" i="8"/>
  <c r="DI62" i="8"/>
  <c r="DU62" i="8" s="1"/>
  <c r="EG62" i="8" s="1"/>
  <c r="HO62" i="8"/>
  <c r="GH39" i="8"/>
  <c r="CB39" i="8"/>
  <c r="BQ39" i="8"/>
  <c r="CM47" i="8"/>
  <c r="GS47" i="8"/>
  <c r="CM38" i="8"/>
  <c r="GS38" i="8"/>
  <c r="DT61" i="8"/>
  <c r="CX62" i="8"/>
  <c r="HD62" i="8"/>
  <c r="JM62" i="8" s="1"/>
  <c r="I61" i="10" s="1"/>
  <c r="I60" i="11" s="1"/>
  <c r="CW51" i="8"/>
  <c r="DI51" i="8" s="1"/>
  <c r="DU51" i="8" s="1"/>
  <c r="EG51" i="8" s="1"/>
  <c r="HC51" i="8"/>
  <c r="GH18" i="8"/>
  <c r="CB18" i="8"/>
  <c r="BQ18" i="8"/>
  <c r="HD54" i="8"/>
  <c r="JM54" i="8" s="1"/>
  <c r="I53" i="10" s="1"/>
  <c r="I52" i="11" s="1"/>
  <c r="CX54" i="8"/>
  <c r="DJ54" i="8" s="1"/>
  <c r="DV54" i="8" s="1"/>
  <c r="EH54" i="8" s="1"/>
  <c r="EE56" i="8"/>
  <c r="CM43" i="8"/>
  <c r="GS43" i="8"/>
  <c r="GH40" i="8"/>
  <c r="CB40" i="8"/>
  <c r="BQ40" i="8"/>
  <c r="GH21" i="8"/>
  <c r="BQ21" i="8"/>
  <c r="CB21" i="8"/>
  <c r="GH15" i="8"/>
  <c r="CB15" i="8"/>
  <c r="BQ15" i="8"/>
  <c r="CM28" i="8"/>
  <c r="GS28" i="8"/>
  <c r="CM31" i="8"/>
  <c r="GS31" i="8"/>
  <c r="GH27" i="8"/>
  <c r="CB27" i="8"/>
  <c r="BQ27" i="8"/>
  <c r="DT57" i="8"/>
  <c r="GH35" i="8"/>
  <c r="BQ35" i="8"/>
  <c r="CB35" i="8"/>
  <c r="I53" i="11" l="1"/>
  <c r="N53" i="11" s="1"/>
  <c r="I58" i="11"/>
  <c r="N58" i="11" s="1"/>
  <c r="CN40" i="8"/>
  <c r="GT40" i="8"/>
  <c r="CN39" i="8"/>
  <c r="GT39" i="8"/>
  <c r="CN29" i="8"/>
  <c r="GT29" i="8"/>
  <c r="CY44" i="8"/>
  <c r="DK44" i="8" s="1"/>
  <c r="DW44" i="8" s="1"/>
  <c r="EI44" i="8" s="1"/>
  <c r="HE44" i="8"/>
  <c r="CN35" i="8"/>
  <c r="GT35" i="8"/>
  <c r="CN15" i="8"/>
  <c r="GT15" i="8"/>
  <c r="CY41" i="8"/>
  <c r="DK41" i="8" s="1"/>
  <c r="DW41" i="8" s="1"/>
  <c r="EI41" i="8" s="1"/>
  <c r="HE41" i="8"/>
  <c r="GI47" i="8"/>
  <c r="BR47" i="8"/>
  <c r="CC47" i="8"/>
  <c r="GI49" i="8"/>
  <c r="BR49" i="8"/>
  <c r="CC49" i="8"/>
  <c r="CY26" i="8"/>
  <c r="DK26" i="8" s="1"/>
  <c r="DW26" i="8" s="1"/>
  <c r="EI26" i="8" s="1"/>
  <c r="HE26" i="8"/>
  <c r="DU59" i="8"/>
  <c r="CN42" i="8"/>
  <c r="GT42" i="8"/>
  <c r="CY29" i="8"/>
  <c r="DK29" i="8" s="1"/>
  <c r="DW29" i="8" s="1"/>
  <c r="EI29" i="8" s="1"/>
  <c r="HE29" i="8"/>
  <c r="CN13" i="8"/>
  <c r="GT13" i="8"/>
  <c r="CN46" i="8"/>
  <c r="GT46" i="8"/>
  <c r="CN25" i="8"/>
  <c r="GT25" i="8"/>
  <c r="DU54" i="8"/>
  <c r="GI38" i="8"/>
  <c r="CC38" i="8"/>
  <c r="BR38" i="8"/>
  <c r="CY35" i="8"/>
  <c r="DK35" i="8" s="1"/>
  <c r="DW35" i="8" s="1"/>
  <c r="EI35" i="8" s="1"/>
  <c r="HE35" i="8"/>
  <c r="CN30" i="8"/>
  <c r="GT30" i="8"/>
  <c r="GI23" i="8"/>
  <c r="CC23" i="8"/>
  <c r="BR23" i="8"/>
  <c r="EF57" i="8"/>
  <c r="N55" i="11"/>
  <c r="GI35" i="8"/>
  <c r="CC35" i="8"/>
  <c r="BR35" i="8"/>
  <c r="GH8" i="8"/>
  <c r="BQ8" i="8"/>
  <c r="CB8" i="8"/>
  <c r="CN47" i="8"/>
  <c r="GT47" i="8"/>
  <c r="GI24" i="8"/>
  <c r="CC24" i="8"/>
  <c r="BR24" i="8"/>
  <c r="CN11" i="8"/>
  <c r="GT11" i="8"/>
  <c r="GI14" i="8"/>
  <c r="CC14" i="8"/>
  <c r="BR14" i="8"/>
  <c r="CY25" i="8"/>
  <c r="DK25" i="8" s="1"/>
  <c r="DW25" i="8" s="1"/>
  <c r="EI25" i="8" s="1"/>
  <c r="HE25" i="8"/>
  <c r="GI48" i="8"/>
  <c r="CC48" i="8"/>
  <c r="BR48" i="8"/>
  <c r="GI46" i="8"/>
  <c r="CC46" i="8"/>
  <c r="BR46" i="8"/>
  <c r="CY30" i="8"/>
  <c r="DK30" i="8" s="1"/>
  <c r="DW30" i="8" s="1"/>
  <c r="EI30" i="8" s="1"/>
  <c r="HE30" i="8"/>
  <c r="CN38" i="8"/>
  <c r="GT38" i="8"/>
  <c r="CY21" i="8"/>
  <c r="DK21" i="8" s="1"/>
  <c r="DW21" i="8" s="1"/>
  <c r="EI21" i="8" s="1"/>
  <c r="HE21" i="8"/>
  <c r="GI40" i="8"/>
  <c r="BR40" i="8"/>
  <c r="CC40" i="8"/>
  <c r="CY43" i="8"/>
  <c r="DK43" i="8" s="1"/>
  <c r="DW43" i="8" s="1"/>
  <c r="EI43" i="8" s="1"/>
  <c r="HE43" i="8"/>
  <c r="CY38" i="8"/>
  <c r="DK38" i="8" s="1"/>
  <c r="DW38" i="8" s="1"/>
  <c r="EI38" i="8" s="1"/>
  <c r="HE38" i="8"/>
  <c r="CN49" i="8"/>
  <c r="GT49" i="8"/>
  <c r="CY31" i="8"/>
  <c r="DK31" i="8" s="1"/>
  <c r="DW31" i="8" s="1"/>
  <c r="EI31" i="8" s="1"/>
  <c r="HE31" i="8"/>
  <c r="CN21" i="8"/>
  <c r="GT21" i="8"/>
  <c r="CY27" i="8"/>
  <c r="DK27" i="8" s="1"/>
  <c r="DW27" i="8" s="1"/>
  <c r="EI27" i="8" s="1"/>
  <c r="HE27" i="8"/>
  <c r="CM8" i="8"/>
  <c r="GS8" i="8"/>
  <c r="CY24" i="8"/>
  <c r="DK24" i="8" s="1"/>
  <c r="DW24" i="8" s="1"/>
  <c r="EI24" i="8" s="1"/>
  <c r="HE24" i="8"/>
  <c r="CN24" i="8"/>
  <c r="GT24" i="8"/>
  <c r="CY20" i="8"/>
  <c r="DK20" i="8" s="1"/>
  <c r="DW20" i="8" s="1"/>
  <c r="EI20" i="8" s="1"/>
  <c r="HE20" i="8"/>
  <c r="GI11" i="8"/>
  <c r="CC11" i="8"/>
  <c r="BR11" i="8"/>
  <c r="CN14" i="8"/>
  <c r="GT14" i="8"/>
  <c r="CY36" i="8"/>
  <c r="DK36" i="8" s="1"/>
  <c r="DW36" i="8" s="1"/>
  <c r="EI36" i="8" s="1"/>
  <c r="HE36" i="8"/>
  <c r="CY19" i="8"/>
  <c r="DK19" i="8" s="1"/>
  <c r="DW19" i="8" s="1"/>
  <c r="EI19" i="8" s="1"/>
  <c r="HE19" i="8"/>
  <c r="CN48" i="8"/>
  <c r="GT48" i="8"/>
  <c r="GI45" i="8"/>
  <c r="CC45" i="8"/>
  <c r="BR45" i="8"/>
  <c r="EE50" i="8"/>
  <c r="CN22" i="8"/>
  <c r="GT22" i="8"/>
  <c r="DU60" i="8"/>
  <c r="GH7" i="8"/>
  <c r="BQ7" i="8"/>
  <c r="CB7" i="8"/>
  <c r="GI18" i="8"/>
  <c r="CC18" i="8"/>
  <c r="BR18" i="8"/>
  <c r="GI21" i="8"/>
  <c r="CC21" i="8"/>
  <c r="BR21" i="8"/>
  <c r="CY32" i="8"/>
  <c r="DK32" i="8" s="1"/>
  <c r="DW32" i="8" s="1"/>
  <c r="EI32" i="8" s="1"/>
  <c r="HE32" i="8"/>
  <c r="GI31" i="8"/>
  <c r="CC31" i="8"/>
  <c r="BR31" i="8"/>
  <c r="GI41" i="8"/>
  <c r="BR41" i="8"/>
  <c r="CC41" i="8"/>
  <c r="CN26" i="8"/>
  <c r="GT26" i="8"/>
  <c r="CY42" i="8"/>
  <c r="DK42" i="8" s="1"/>
  <c r="DW42" i="8" s="1"/>
  <c r="EI42" i="8" s="1"/>
  <c r="HE42" i="8"/>
  <c r="CY22" i="8"/>
  <c r="DK22" i="8" s="1"/>
  <c r="DW22" i="8" s="1"/>
  <c r="EI22" i="8" s="1"/>
  <c r="HE22" i="8"/>
  <c r="CN45" i="8"/>
  <c r="GT45" i="8"/>
  <c r="GI17" i="8"/>
  <c r="BR17" i="8"/>
  <c r="CC17" i="8"/>
  <c r="GI22" i="8"/>
  <c r="CC22" i="8"/>
  <c r="BR22" i="8"/>
  <c r="CX52" i="8"/>
  <c r="HD52" i="8"/>
  <c r="JM52" i="8" s="1"/>
  <c r="I51" i="10" s="1"/>
  <c r="CM7" i="8"/>
  <c r="GS7" i="8"/>
  <c r="GI16" i="8"/>
  <c r="CC16" i="8"/>
  <c r="BR16" i="8"/>
  <c r="CY40" i="8"/>
  <c r="DK40" i="8" s="1"/>
  <c r="DW40" i="8" s="1"/>
  <c r="EI40" i="8" s="1"/>
  <c r="HE40" i="8"/>
  <c r="CY18" i="8"/>
  <c r="DK18" i="8" s="1"/>
  <c r="DW18" i="8" s="1"/>
  <c r="EI18" i="8" s="1"/>
  <c r="HE18" i="8"/>
  <c r="GI27" i="8"/>
  <c r="CC27" i="8"/>
  <c r="BR27" i="8"/>
  <c r="CY28" i="8"/>
  <c r="DK28" i="8" s="1"/>
  <c r="DW28" i="8" s="1"/>
  <c r="EI28" i="8" s="1"/>
  <c r="HE28" i="8"/>
  <c r="DJ62" i="8"/>
  <c r="DV62" i="8" s="1"/>
  <c r="EH62" i="8" s="1"/>
  <c r="HP62" i="8"/>
  <c r="JN62" i="8" s="1"/>
  <c r="J61" i="10" s="1"/>
  <c r="CY47" i="8"/>
  <c r="DK47" i="8" s="1"/>
  <c r="DW47" i="8" s="1"/>
  <c r="EI47" i="8" s="1"/>
  <c r="HE47" i="8"/>
  <c r="CN31" i="8"/>
  <c r="GT31" i="8"/>
  <c r="CY33" i="8"/>
  <c r="DK33" i="8" s="1"/>
  <c r="DW33" i="8" s="1"/>
  <c r="EI33" i="8" s="1"/>
  <c r="HE33" i="8"/>
  <c r="CY39" i="8"/>
  <c r="DK39" i="8" s="1"/>
  <c r="DW39" i="8" s="1"/>
  <c r="EI39" i="8" s="1"/>
  <c r="HE39" i="8"/>
  <c r="DJ55" i="8"/>
  <c r="CN41" i="8"/>
  <c r="GT41" i="8"/>
  <c r="CN33" i="8"/>
  <c r="GT33" i="8"/>
  <c r="GI26" i="8"/>
  <c r="CC26" i="8"/>
  <c r="BR26" i="8"/>
  <c r="CY46" i="8"/>
  <c r="DK46" i="8" s="1"/>
  <c r="DW46" i="8" s="1"/>
  <c r="EI46" i="8" s="1"/>
  <c r="HE46" i="8"/>
  <c r="GH9" i="8"/>
  <c r="BQ9" i="8"/>
  <c r="CB9" i="8"/>
  <c r="CN17" i="8"/>
  <c r="GT17" i="8"/>
  <c r="EE51" i="8"/>
  <c r="CY37" i="8"/>
  <c r="DK37" i="8" s="1"/>
  <c r="DW37" i="8" s="1"/>
  <c r="EI37" i="8" s="1"/>
  <c r="HE37" i="8"/>
  <c r="HD50" i="8"/>
  <c r="JM50" i="8" s="1"/>
  <c r="I49" i="10" s="1"/>
  <c r="CX50" i="8"/>
  <c r="CY34" i="8"/>
  <c r="DK34" i="8" s="1"/>
  <c r="DW34" i="8" s="1"/>
  <c r="EI34" i="8" s="1"/>
  <c r="HE34" i="8"/>
  <c r="DJ56" i="8"/>
  <c r="CN16" i="8"/>
  <c r="GT16" i="8"/>
  <c r="GI34" i="8"/>
  <c r="CC34" i="8"/>
  <c r="BR34" i="8"/>
  <c r="GI39" i="8"/>
  <c r="CC39" i="8"/>
  <c r="BR39" i="8"/>
  <c r="EF62" i="8"/>
  <c r="GI29" i="8"/>
  <c r="CC29" i="8"/>
  <c r="BR29" i="8"/>
  <c r="CN32" i="8"/>
  <c r="GT32" i="8"/>
  <c r="GI44" i="8"/>
  <c r="CC44" i="8"/>
  <c r="BR44" i="8"/>
  <c r="GI33" i="8"/>
  <c r="BR33" i="8"/>
  <c r="CC33" i="8"/>
  <c r="CY12" i="8"/>
  <c r="DK12" i="8" s="1"/>
  <c r="DW12" i="8" s="1"/>
  <c r="EI12" i="8" s="1"/>
  <c r="HE12" i="8"/>
  <c r="CY13" i="8"/>
  <c r="DK13" i="8" s="1"/>
  <c r="DW13" i="8" s="1"/>
  <c r="EI13" i="8" s="1"/>
  <c r="HE13" i="8"/>
  <c r="GI20" i="8"/>
  <c r="CC20" i="8"/>
  <c r="BR20" i="8"/>
  <c r="CY11" i="8"/>
  <c r="DK11" i="8" s="1"/>
  <c r="DW11" i="8" s="1"/>
  <c r="EI11" i="8" s="1"/>
  <c r="HE11" i="8"/>
  <c r="CM9" i="8"/>
  <c r="GS9" i="8"/>
  <c r="CN36" i="8"/>
  <c r="GT36" i="8"/>
  <c r="GH6" i="8"/>
  <c r="BQ6" i="8"/>
  <c r="CB6" i="8"/>
  <c r="CN28" i="8"/>
  <c r="GT28" i="8"/>
  <c r="CN34" i="8"/>
  <c r="GT34" i="8"/>
  <c r="CX51" i="8"/>
  <c r="DJ51" i="8" s="1"/>
  <c r="DV51" i="8" s="1"/>
  <c r="EH51" i="8" s="1"/>
  <c r="HD51" i="8"/>
  <c r="JM51" i="8" s="1"/>
  <c r="I50" i="10" s="1"/>
  <c r="GI19" i="8"/>
  <c r="CC19" i="8"/>
  <c r="BR19" i="8"/>
  <c r="CY17" i="8"/>
  <c r="DK17" i="8" s="1"/>
  <c r="DW17" i="8" s="1"/>
  <c r="EI17" i="8" s="1"/>
  <c r="HE17" i="8"/>
  <c r="CN20" i="8"/>
  <c r="GT20" i="8"/>
  <c r="CY14" i="8"/>
  <c r="DK14" i="8" s="1"/>
  <c r="DW14" i="8" s="1"/>
  <c r="EI14" i="8" s="1"/>
  <c r="HE14" i="8"/>
  <c r="GI12" i="8"/>
  <c r="CC12" i="8"/>
  <c r="BR12" i="8"/>
  <c r="GI37" i="8"/>
  <c r="CC37" i="8"/>
  <c r="BR37" i="8"/>
  <c r="DU58" i="8"/>
  <c r="GH10" i="8"/>
  <c r="CB10" i="8"/>
  <c r="BQ10" i="8"/>
  <c r="CM6" i="8"/>
  <c r="GS6" i="8"/>
  <c r="CY23" i="8"/>
  <c r="DK23" i="8" s="1"/>
  <c r="DW23" i="8" s="1"/>
  <c r="EI23" i="8" s="1"/>
  <c r="HE23" i="8"/>
  <c r="GI28" i="8"/>
  <c r="CC28" i="8"/>
  <c r="BR28" i="8"/>
  <c r="GI43" i="8"/>
  <c r="CC43" i="8"/>
  <c r="BR43" i="8"/>
  <c r="GI32" i="8"/>
  <c r="CC32" i="8"/>
  <c r="BR32" i="8"/>
  <c r="CN44" i="8"/>
  <c r="GT44" i="8"/>
  <c r="GI36" i="8"/>
  <c r="CC36" i="8"/>
  <c r="BR36" i="8"/>
  <c r="CN27" i="8"/>
  <c r="GT27" i="8"/>
  <c r="GI15" i="8"/>
  <c r="BR15" i="8"/>
  <c r="CC15" i="8"/>
  <c r="CN18" i="8"/>
  <c r="GT18" i="8"/>
  <c r="EF61" i="8"/>
  <c r="N59" i="11"/>
  <c r="CY49" i="8"/>
  <c r="DK49" i="8" s="1"/>
  <c r="DW49" i="8" s="1"/>
  <c r="EI49" i="8" s="1"/>
  <c r="HE49" i="8"/>
  <c r="CN43" i="8"/>
  <c r="GT43" i="8"/>
  <c r="GI42" i="8"/>
  <c r="BR42" i="8"/>
  <c r="CC42" i="8"/>
  <c r="CN19" i="8"/>
  <c r="GT19" i="8"/>
  <c r="CY48" i="8"/>
  <c r="DK48" i="8" s="1"/>
  <c r="DW48" i="8" s="1"/>
  <c r="EI48" i="8" s="1"/>
  <c r="HE48" i="8"/>
  <c r="CY45" i="8"/>
  <c r="DK45" i="8" s="1"/>
  <c r="DW45" i="8" s="1"/>
  <c r="EI45" i="8" s="1"/>
  <c r="HE45" i="8"/>
  <c r="DJ53" i="8"/>
  <c r="CN12" i="8"/>
  <c r="GT12" i="8"/>
  <c r="GI13" i="8"/>
  <c r="CC13" i="8"/>
  <c r="BR13" i="8"/>
  <c r="CN37" i="8"/>
  <c r="GT37" i="8"/>
  <c r="GI25" i="8"/>
  <c r="BR25" i="8"/>
  <c r="CC25" i="8"/>
  <c r="CM10" i="8"/>
  <c r="GS10" i="8"/>
  <c r="CY16" i="8"/>
  <c r="DK16" i="8" s="1"/>
  <c r="DW16" i="8" s="1"/>
  <c r="EI16" i="8" s="1"/>
  <c r="HE16" i="8"/>
  <c r="GI30" i="8"/>
  <c r="BR30" i="8"/>
  <c r="CC30" i="8"/>
  <c r="CY15" i="8"/>
  <c r="DK15" i="8" s="1"/>
  <c r="DW15" i="8" s="1"/>
  <c r="EI15" i="8" s="1"/>
  <c r="HE15" i="8"/>
  <c r="CN23" i="8"/>
  <c r="GT23" i="8"/>
  <c r="I49" i="11" l="1"/>
  <c r="N49" i="11" s="1"/>
  <c r="I48" i="11"/>
  <c r="N48" i="11" s="1"/>
  <c r="J60" i="11"/>
  <c r="N60" i="11" s="1"/>
  <c r="I50" i="11"/>
  <c r="N50" i="11" s="1"/>
  <c r="GJ32" i="8"/>
  <c r="BS32" i="8"/>
  <c r="CD32" i="8"/>
  <c r="CO28" i="8"/>
  <c r="GU28" i="8"/>
  <c r="CN10" i="8"/>
  <c r="GT10" i="8"/>
  <c r="CO12" i="8"/>
  <c r="GU12" i="8"/>
  <c r="GJ19" i="8"/>
  <c r="CD19" i="8"/>
  <c r="BS19" i="8"/>
  <c r="CZ28" i="8"/>
  <c r="DL28" i="8" s="1"/>
  <c r="DX28" i="8" s="1"/>
  <c r="EJ28" i="8" s="1"/>
  <c r="HF28" i="8"/>
  <c r="CO44" i="8"/>
  <c r="GU44" i="8"/>
  <c r="CZ16" i="8"/>
  <c r="DL16" i="8" s="1"/>
  <c r="DX16" i="8" s="1"/>
  <c r="EJ16" i="8" s="1"/>
  <c r="HF16" i="8"/>
  <c r="CZ41" i="8"/>
  <c r="DL41" i="8" s="1"/>
  <c r="DX41" i="8" s="1"/>
  <c r="EJ41" i="8" s="1"/>
  <c r="HF41" i="8"/>
  <c r="GJ16" i="8"/>
  <c r="BS16" i="8"/>
  <c r="CD16" i="8"/>
  <c r="DJ52" i="8"/>
  <c r="CO41" i="8"/>
  <c r="GU41" i="8"/>
  <c r="GI7" i="8"/>
  <c r="CC7" i="8"/>
  <c r="BR7" i="8"/>
  <c r="CO46" i="8"/>
  <c r="GU46" i="8"/>
  <c r="CO14" i="8"/>
  <c r="GU14" i="8"/>
  <c r="GJ47" i="8"/>
  <c r="CD47" i="8"/>
  <c r="BS47" i="8"/>
  <c r="DV53" i="8"/>
  <c r="CO42" i="8"/>
  <c r="GU42" i="8"/>
  <c r="CZ27" i="8"/>
  <c r="DL27" i="8" s="1"/>
  <c r="DX27" i="8" s="1"/>
  <c r="EJ27" i="8" s="1"/>
  <c r="HF27" i="8"/>
  <c r="CO32" i="8"/>
  <c r="GU32" i="8"/>
  <c r="CO19" i="8"/>
  <c r="GU19" i="8"/>
  <c r="CN6" i="8"/>
  <c r="GT6" i="8"/>
  <c r="CY9" i="8"/>
  <c r="DK9" i="8" s="1"/>
  <c r="DW9" i="8" s="1"/>
  <c r="EI9" i="8" s="1"/>
  <c r="HE9" i="8"/>
  <c r="GJ39" i="8"/>
  <c r="BS39" i="8"/>
  <c r="CD39" i="8"/>
  <c r="CZ31" i="8"/>
  <c r="DL31" i="8" s="1"/>
  <c r="DX31" i="8" s="1"/>
  <c r="EJ31" i="8" s="1"/>
  <c r="HF31" i="8"/>
  <c r="GJ27" i="8"/>
  <c r="CD27" i="8"/>
  <c r="BS27" i="8"/>
  <c r="CO16" i="8"/>
  <c r="GU16" i="8"/>
  <c r="GJ22" i="8"/>
  <c r="CD22" i="8"/>
  <c r="BS22" i="8"/>
  <c r="CZ45" i="8"/>
  <c r="DL45" i="8" s="1"/>
  <c r="DX45" i="8" s="1"/>
  <c r="EJ45" i="8" s="1"/>
  <c r="HF45" i="8"/>
  <c r="GJ41" i="8"/>
  <c r="CD41" i="8"/>
  <c r="BS41" i="8"/>
  <c r="GJ21" i="8"/>
  <c r="BS21" i="8"/>
  <c r="CD21" i="8"/>
  <c r="GJ45" i="8"/>
  <c r="BS45" i="8"/>
  <c r="CD45" i="8"/>
  <c r="CZ47" i="8"/>
  <c r="DL47" i="8" s="1"/>
  <c r="DX47" i="8" s="1"/>
  <c r="EJ47" i="8" s="1"/>
  <c r="HF47" i="8"/>
  <c r="GJ38" i="8"/>
  <c r="BS38" i="8"/>
  <c r="CD38" i="8"/>
  <c r="CZ46" i="8"/>
  <c r="DL46" i="8" s="1"/>
  <c r="DX46" i="8" s="1"/>
  <c r="EJ46" i="8" s="1"/>
  <c r="HF46" i="8"/>
  <c r="EG59" i="8"/>
  <c r="N57" i="11"/>
  <c r="CZ37" i="8"/>
  <c r="DL37" i="8" s="1"/>
  <c r="DX37" i="8" s="1"/>
  <c r="EJ37" i="8" s="1"/>
  <c r="HF37" i="8"/>
  <c r="GJ42" i="8"/>
  <c r="BS42" i="8"/>
  <c r="CD42" i="8"/>
  <c r="GI6" i="8"/>
  <c r="BR6" i="8"/>
  <c r="CC6" i="8"/>
  <c r="CO39" i="8"/>
  <c r="GU39" i="8"/>
  <c r="DV56" i="8"/>
  <c r="GJ26" i="8"/>
  <c r="BS26" i="8"/>
  <c r="CD26" i="8"/>
  <c r="DV55" i="8"/>
  <c r="CO27" i="8"/>
  <c r="GU27" i="8"/>
  <c r="CO22" i="8"/>
  <c r="GU22" i="8"/>
  <c r="CO21" i="8"/>
  <c r="GU21" i="8"/>
  <c r="CO45" i="8"/>
  <c r="GU45" i="8"/>
  <c r="GJ48" i="8"/>
  <c r="CD48" i="8"/>
  <c r="BS48" i="8"/>
  <c r="CN8" i="8"/>
  <c r="GT8" i="8"/>
  <c r="GJ23" i="8"/>
  <c r="BS23" i="8"/>
  <c r="CD23" i="8"/>
  <c r="CO38" i="8"/>
  <c r="GU38" i="8"/>
  <c r="CZ23" i="8"/>
  <c r="DL23" i="8" s="1"/>
  <c r="DX23" i="8" s="1"/>
  <c r="EJ23" i="8" s="1"/>
  <c r="HF23" i="8"/>
  <c r="GJ13" i="8"/>
  <c r="BS13" i="8"/>
  <c r="CD13" i="8"/>
  <c r="GJ36" i="8"/>
  <c r="BS36" i="8"/>
  <c r="CD36" i="8"/>
  <c r="GJ43" i="8"/>
  <c r="CD43" i="8"/>
  <c r="BS43" i="8"/>
  <c r="EG58" i="8"/>
  <c r="N56" i="11"/>
  <c r="CZ32" i="8"/>
  <c r="DL32" i="8" s="1"/>
  <c r="DX32" i="8" s="1"/>
  <c r="EJ32" i="8" s="1"/>
  <c r="HF32" i="8"/>
  <c r="CO26" i="8"/>
  <c r="GU26" i="8"/>
  <c r="GJ31" i="8"/>
  <c r="CD31" i="8"/>
  <c r="BS31" i="8"/>
  <c r="CZ14" i="8"/>
  <c r="DL14" i="8" s="1"/>
  <c r="DX14" i="8" s="1"/>
  <c r="EJ14" i="8" s="1"/>
  <c r="HF14" i="8"/>
  <c r="CZ24" i="8"/>
  <c r="DL24" i="8" s="1"/>
  <c r="DX24" i="8" s="1"/>
  <c r="EJ24" i="8" s="1"/>
  <c r="HF24" i="8"/>
  <c r="CZ21" i="8"/>
  <c r="DL21" i="8" s="1"/>
  <c r="DX21" i="8" s="1"/>
  <c r="EJ21" i="8" s="1"/>
  <c r="HF21" i="8"/>
  <c r="CZ38" i="8"/>
  <c r="DL38" i="8" s="1"/>
  <c r="DX38" i="8" s="1"/>
  <c r="EJ38" i="8" s="1"/>
  <c r="HF38" i="8"/>
  <c r="CO48" i="8"/>
  <c r="GU48" i="8"/>
  <c r="CZ11" i="8"/>
  <c r="DL11" i="8" s="1"/>
  <c r="DX11" i="8" s="1"/>
  <c r="EJ11" i="8" s="1"/>
  <c r="HF11" i="8"/>
  <c r="GI8" i="8"/>
  <c r="CC8" i="8"/>
  <c r="BR8" i="8"/>
  <c r="CO23" i="8"/>
  <c r="GU23" i="8"/>
  <c r="CZ13" i="8"/>
  <c r="DL13" i="8" s="1"/>
  <c r="DX13" i="8" s="1"/>
  <c r="EJ13" i="8" s="1"/>
  <c r="HF13" i="8"/>
  <c r="CZ29" i="8"/>
  <c r="DL29" i="8" s="1"/>
  <c r="DX29" i="8" s="1"/>
  <c r="EJ29" i="8" s="1"/>
  <c r="HF29" i="8"/>
  <c r="CY10" i="8"/>
  <c r="DK10" i="8" s="1"/>
  <c r="DW10" i="8" s="1"/>
  <c r="EI10" i="8" s="1"/>
  <c r="HE10" i="8"/>
  <c r="CO13" i="8"/>
  <c r="GU13" i="8"/>
  <c r="CZ18" i="8"/>
  <c r="DL18" i="8" s="1"/>
  <c r="DX18" i="8" s="1"/>
  <c r="EJ18" i="8" s="1"/>
  <c r="HF18" i="8"/>
  <c r="CO36" i="8"/>
  <c r="GU36" i="8"/>
  <c r="CO43" i="8"/>
  <c r="GU43" i="8"/>
  <c r="GJ37" i="8"/>
  <c r="CD37" i="8"/>
  <c r="BS37" i="8"/>
  <c r="GJ20" i="8"/>
  <c r="CD20" i="8"/>
  <c r="BS20" i="8"/>
  <c r="CO33" i="8"/>
  <c r="GU33" i="8"/>
  <c r="GJ29" i="8"/>
  <c r="CD29" i="8"/>
  <c r="BS29" i="8"/>
  <c r="GJ34" i="8"/>
  <c r="BS34" i="8"/>
  <c r="CD34" i="8"/>
  <c r="CZ17" i="8"/>
  <c r="DL17" i="8" s="1"/>
  <c r="DX17" i="8" s="1"/>
  <c r="EJ17" i="8" s="1"/>
  <c r="HF17" i="8"/>
  <c r="CY7" i="8"/>
  <c r="DK7" i="8" s="1"/>
  <c r="DW7" i="8" s="1"/>
  <c r="EI7" i="8" s="1"/>
  <c r="HE7" i="8"/>
  <c r="CO31" i="8"/>
  <c r="GU31" i="8"/>
  <c r="GJ18" i="8"/>
  <c r="BS18" i="8"/>
  <c r="CD18" i="8"/>
  <c r="EG60" i="8"/>
  <c r="GJ11" i="8"/>
  <c r="CD11" i="8"/>
  <c r="BS11" i="8"/>
  <c r="GJ24" i="8"/>
  <c r="CD24" i="8"/>
  <c r="BS24" i="8"/>
  <c r="CO49" i="8"/>
  <c r="GU49" i="8"/>
  <c r="CO15" i="8"/>
  <c r="GU15" i="8"/>
  <c r="CO37" i="8"/>
  <c r="GU37" i="8"/>
  <c r="CZ20" i="8"/>
  <c r="DL20" i="8" s="1"/>
  <c r="DX20" i="8" s="1"/>
  <c r="EJ20" i="8" s="1"/>
  <c r="HF20" i="8"/>
  <c r="CO20" i="8"/>
  <c r="GU20" i="8"/>
  <c r="GJ33" i="8"/>
  <c r="CD33" i="8"/>
  <c r="BS33" i="8"/>
  <c r="CO29" i="8"/>
  <c r="GU29" i="8"/>
  <c r="CO34" i="8"/>
  <c r="GU34" i="8"/>
  <c r="DJ50" i="8"/>
  <c r="CN9" i="8"/>
  <c r="GT9" i="8"/>
  <c r="CO17" i="8"/>
  <c r="GU17" i="8"/>
  <c r="CO18" i="8"/>
  <c r="GU18" i="8"/>
  <c r="CZ48" i="8"/>
  <c r="DL48" i="8" s="1"/>
  <c r="DX48" i="8" s="1"/>
  <c r="EJ48" i="8" s="1"/>
  <c r="HF48" i="8"/>
  <c r="CO11" i="8"/>
  <c r="GU11" i="8"/>
  <c r="CO40" i="8"/>
  <c r="GU40" i="8"/>
  <c r="CO24" i="8"/>
  <c r="GU24" i="8"/>
  <c r="GJ35" i="8"/>
  <c r="CD35" i="8"/>
  <c r="BS35" i="8"/>
  <c r="EG54" i="8"/>
  <c r="N52" i="11"/>
  <c r="GJ49" i="8"/>
  <c r="CD49" i="8"/>
  <c r="BS49" i="8"/>
  <c r="CZ15" i="8"/>
  <c r="DL15" i="8" s="1"/>
  <c r="DX15" i="8" s="1"/>
  <c r="EJ15" i="8" s="1"/>
  <c r="HF15" i="8"/>
  <c r="CZ39" i="8"/>
  <c r="DL39" i="8" s="1"/>
  <c r="DX39" i="8" s="1"/>
  <c r="EJ39" i="8" s="1"/>
  <c r="HF39" i="8"/>
  <c r="CO30" i="8"/>
  <c r="GU30" i="8"/>
  <c r="CO25" i="8"/>
  <c r="GU25" i="8"/>
  <c r="CZ43" i="8"/>
  <c r="DL43" i="8" s="1"/>
  <c r="DX43" i="8" s="1"/>
  <c r="EJ43" i="8" s="1"/>
  <c r="HF43" i="8"/>
  <c r="GJ15" i="8"/>
  <c r="CD15" i="8"/>
  <c r="BS15" i="8"/>
  <c r="CY6" i="8"/>
  <c r="DK6" i="8" s="1"/>
  <c r="DW6" i="8" s="1"/>
  <c r="EI6" i="8" s="1"/>
  <c r="HE6" i="8"/>
  <c r="CZ34" i="8"/>
  <c r="DL34" i="8" s="1"/>
  <c r="DX34" i="8" s="1"/>
  <c r="EJ34" i="8" s="1"/>
  <c r="HF34" i="8"/>
  <c r="GI9" i="8"/>
  <c r="CC9" i="8"/>
  <c r="BR9" i="8"/>
  <c r="CZ33" i="8"/>
  <c r="DL33" i="8" s="1"/>
  <c r="DX33" i="8" s="1"/>
  <c r="EJ33" i="8" s="1"/>
  <c r="HF33" i="8"/>
  <c r="GJ17" i="8"/>
  <c r="CD17" i="8"/>
  <c r="BS17" i="8"/>
  <c r="CZ22" i="8"/>
  <c r="DL22" i="8" s="1"/>
  <c r="DX22" i="8" s="1"/>
  <c r="EJ22" i="8" s="1"/>
  <c r="HF22" i="8"/>
  <c r="GJ40" i="8"/>
  <c r="CD40" i="8"/>
  <c r="BS40" i="8"/>
  <c r="CO35" i="8"/>
  <c r="GU35" i="8"/>
  <c r="CZ30" i="8"/>
  <c r="DL30" i="8" s="1"/>
  <c r="DX30" i="8" s="1"/>
  <c r="EJ30" i="8" s="1"/>
  <c r="HF30" i="8"/>
  <c r="GJ30" i="8"/>
  <c r="BS30" i="8"/>
  <c r="CD30" i="8"/>
  <c r="GJ25" i="8"/>
  <c r="BS25" i="8"/>
  <c r="CD25" i="8"/>
  <c r="CZ12" i="8"/>
  <c r="DL12" i="8" s="1"/>
  <c r="DX12" i="8" s="1"/>
  <c r="EJ12" i="8" s="1"/>
  <c r="HF12" i="8"/>
  <c r="CZ19" i="8"/>
  <c r="DL19" i="8" s="1"/>
  <c r="DX19" i="8" s="1"/>
  <c r="EJ19" i="8" s="1"/>
  <c r="HF19" i="8"/>
  <c r="CZ44" i="8"/>
  <c r="DL44" i="8" s="1"/>
  <c r="DX44" i="8" s="1"/>
  <c r="EJ44" i="8" s="1"/>
  <c r="HF44" i="8"/>
  <c r="GJ28" i="8"/>
  <c r="BS28" i="8"/>
  <c r="CD28" i="8"/>
  <c r="GI10" i="8"/>
  <c r="CC10" i="8"/>
  <c r="BR10" i="8"/>
  <c r="GJ12" i="8"/>
  <c r="BS12" i="8"/>
  <c r="CD12" i="8"/>
  <c r="CZ36" i="8"/>
  <c r="DL36" i="8" s="1"/>
  <c r="DX36" i="8" s="1"/>
  <c r="EJ36" i="8" s="1"/>
  <c r="HF36" i="8"/>
  <c r="GJ44" i="8"/>
  <c r="CD44" i="8"/>
  <c r="BS44" i="8"/>
  <c r="CZ26" i="8"/>
  <c r="DL26" i="8" s="1"/>
  <c r="DX26" i="8" s="1"/>
  <c r="EJ26" i="8" s="1"/>
  <c r="HF26" i="8"/>
  <c r="CN7" i="8"/>
  <c r="GT7" i="8"/>
  <c r="CY8" i="8"/>
  <c r="DK8" i="8" s="1"/>
  <c r="DW8" i="8" s="1"/>
  <c r="EI8" i="8" s="1"/>
  <c r="HE8" i="8"/>
  <c r="CZ49" i="8"/>
  <c r="DL49" i="8" s="1"/>
  <c r="DX49" i="8" s="1"/>
  <c r="EJ49" i="8" s="1"/>
  <c r="HF49" i="8"/>
  <c r="GJ46" i="8"/>
  <c r="CD46" i="8"/>
  <c r="BS46" i="8"/>
  <c r="GJ14" i="8"/>
  <c r="BS14" i="8"/>
  <c r="CD14" i="8"/>
  <c r="CZ25" i="8"/>
  <c r="DL25" i="8" s="1"/>
  <c r="DX25" i="8" s="1"/>
  <c r="EJ25" i="8" s="1"/>
  <c r="HF25" i="8"/>
  <c r="CZ42" i="8"/>
  <c r="DL42" i="8" s="1"/>
  <c r="DX42" i="8" s="1"/>
  <c r="EJ42" i="8" s="1"/>
  <c r="HF42" i="8"/>
  <c r="CO47" i="8"/>
  <c r="GU47" i="8"/>
  <c r="CZ35" i="8"/>
  <c r="DL35" i="8" s="1"/>
  <c r="DX35" i="8" s="1"/>
  <c r="EJ35" i="8" s="1"/>
  <c r="HF35" i="8"/>
  <c r="CZ40" i="8"/>
  <c r="DL40" i="8" s="1"/>
  <c r="DX40" i="8" s="1"/>
  <c r="EJ40" i="8" s="1"/>
  <c r="HF40" i="8"/>
  <c r="GK14" i="8" l="1"/>
  <c r="CE14" i="8"/>
  <c r="BT14" i="8"/>
  <c r="CP44" i="8"/>
  <c r="GV44" i="8"/>
  <c r="CO10" i="8"/>
  <c r="GU10" i="8"/>
  <c r="CO9" i="8"/>
  <c r="GU9" i="8"/>
  <c r="GK35" i="8"/>
  <c r="CE35" i="8"/>
  <c r="BT35" i="8"/>
  <c r="DA11" i="8"/>
  <c r="DM11" i="8" s="1"/>
  <c r="DY11" i="8" s="1"/>
  <c r="EK11" i="8" s="1"/>
  <c r="HG11" i="8"/>
  <c r="GK33" i="8"/>
  <c r="CE33" i="8"/>
  <c r="BT33" i="8"/>
  <c r="DA37" i="8"/>
  <c r="DM37" i="8" s="1"/>
  <c r="DY37" i="8" s="1"/>
  <c r="EK37" i="8" s="1"/>
  <c r="HG37" i="8"/>
  <c r="GK11" i="8"/>
  <c r="BT11" i="8"/>
  <c r="CE11" i="8"/>
  <c r="GK34" i="8"/>
  <c r="CE34" i="8"/>
  <c r="BT34" i="8"/>
  <c r="CP20" i="8"/>
  <c r="GV20" i="8"/>
  <c r="DA36" i="8"/>
  <c r="DM36" i="8" s="1"/>
  <c r="DY36" i="8" s="1"/>
  <c r="EK36" i="8" s="1"/>
  <c r="HG36" i="8"/>
  <c r="DA26" i="8"/>
  <c r="DM26" i="8" s="1"/>
  <c r="DY26" i="8" s="1"/>
  <c r="EK26" i="8" s="1"/>
  <c r="HG26" i="8"/>
  <c r="CP36" i="8"/>
  <c r="GV36" i="8"/>
  <c r="CP48" i="8"/>
  <c r="GV48" i="8"/>
  <c r="EH56" i="8"/>
  <c r="GK38" i="8"/>
  <c r="CE38" i="8"/>
  <c r="BT38" i="8"/>
  <c r="GK21" i="8"/>
  <c r="CE21" i="8"/>
  <c r="BT21" i="8"/>
  <c r="CP22" i="8"/>
  <c r="GV22" i="8"/>
  <c r="CZ6" i="8"/>
  <c r="DL6" i="8" s="1"/>
  <c r="DX6" i="8" s="1"/>
  <c r="EJ6" i="8" s="1"/>
  <c r="HF6" i="8"/>
  <c r="DA42" i="8"/>
  <c r="DM42" i="8" s="1"/>
  <c r="DY42" i="8" s="1"/>
  <c r="EK42" i="8" s="1"/>
  <c r="HG42" i="8"/>
  <c r="DV52" i="8"/>
  <c r="DA12" i="8"/>
  <c r="DM12" i="8" s="1"/>
  <c r="DY12" i="8" s="1"/>
  <c r="EK12" i="8" s="1"/>
  <c r="HG12" i="8"/>
  <c r="CP35" i="8"/>
  <c r="GV35" i="8"/>
  <c r="CZ9" i="8"/>
  <c r="DL9" i="8" s="1"/>
  <c r="DX9" i="8" s="1"/>
  <c r="EJ9" i="8" s="1"/>
  <c r="HF9" i="8"/>
  <c r="CP33" i="8"/>
  <c r="GV33" i="8"/>
  <c r="CP11" i="8"/>
  <c r="GV11" i="8"/>
  <c r="DA31" i="8"/>
  <c r="DM31" i="8" s="1"/>
  <c r="DY31" i="8" s="1"/>
  <c r="EK31" i="8" s="1"/>
  <c r="HG31" i="8"/>
  <c r="GK36" i="8"/>
  <c r="BT36" i="8"/>
  <c r="CE36" i="8"/>
  <c r="DA38" i="8"/>
  <c r="DM38" i="8" s="1"/>
  <c r="DY38" i="8" s="1"/>
  <c r="EK38" i="8" s="1"/>
  <c r="HG38" i="8"/>
  <c r="DA27" i="8"/>
  <c r="DM27" i="8" s="1"/>
  <c r="DY27" i="8" s="1"/>
  <c r="EK27" i="8" s="1"/>
  <c r="HG27" i="8"/>
  <c r="DA46" i="8"/>
  <c r="DM46" i="8" s="1"/>
  <c r="DY46" i="8" s="1"/>
  <c r="EK46" i="8" s="1"/>
  <c r="HG46" i="8"/>
  <c r="CP16" i="8"/>
  <c r="GV16" i="8"/>
  <c r="DA44" i="8"/>
  <c r="DM44" i="8" s="1"/>
  <c r="DY44" i="8" s="1"/>
  <c r="EK44" i="8" s="1"/>
  <c r="HG44" i="8"/>
  <c r="DA47" i="8"/>
  <c r="DM47" i="8" s="1"/>
  <c r="DY47" i="8" s="1"/>
  <c r="EK47" i="8" s="1"/>
  <c r="HG47" i="8"/>
  <c r="GK46" i="8"/>
  <c r="CE46" i="8"/>
  <c r="BT46" i="8"/>
  <c r="CZ7" i="8"/>
  <c r="DL7" i="8" s="1"/>
  <c r="DX7" i="8" s="1"/>
  <c r="EJ7" i="8" s="1"/>
  <c r="HF7" i="8"/>
  <c r="CP28" i="8"/>
  <c r="GV28" i="8"/>
  <c r="GK17" i="8"/>
  <c r="BT17" i="8"/>
  <c r="CE17" i="8"/>
  <c r="DA15" i="8"/>
  <c r="DM15" i="8" s="1"/>
  <c r="DY15" i="8" s="1"/>
  <c r="EK15" i="8" s="1"/>
  <c r="HG15" i="8"/>
  <c r="GK29" i="8"/>
  <c r="CE29" i="8"/>
  <c r="BT29" i="8"/>
  <c r="GK37" i="8"/>
  <c r="CE37" i="8"/>
  <c r="BT37" i="8"/>
  <c r="CP23" i="8"/>
  <c r="GV23" i="8"/>
  <c r="DA39" i="8"/>
  <c r="DM39" i="8" s="1"/>
  <c r="DY39" i="8" s="1"/>
  <c r="EK39" i="8" s="1"/>
  <c r="HG39" i="8"/>
  <c r="GK41" i="8"/>
  <c r="BT41" i="8"/>
  <c r="CE41" i="8"/>
  <c r="CP39" i="8"/>
  <c r="GV39" i="8"/>
  <c r="DA19" i="8"/>
  <c r="DM19" i="8" s="1"/>
  <c r="DY19" i="8" s="1"/>
  <c r="EK19" i="8" s="1"/>
  <c r="HG19" i="8"/>
  <c r="EH53" i="8"/>
  <c r="N51" i="11"/>
  <c r="GJ7" i="8"/>
  <c r="CD7" i="8"/>
  <c r="BS7" i="8"/>
  <c r="GK16" i="8"/>
  <c r="CE16" i="8"/>
  <c r="BT16" i="8"/>
  <c r="CZ10" i="8"/>
  <c r="DL10" i="8" s="1"/>
  <c r="DX10" i="8" s="1"/>
  <c r="EJ10" i="8" s="1"/>
  <c r="HF10" i="8"/>
  <c r="CP46" i="8"/>
  <c r="GV46" i="8"/>
  <c r="GK28" i="8"/>
  <c r="BT28" i="8"/>
  <c r="CE28" i="8"/>
  <c r="CP25" i="8"/>
  <c r="GV25" i="8"/>
  <c r="CP17" i="8"/>
  <c r="GV17" i="8"/>
  <c r="GK49" i="8"/>
  <c r="BT49" i="8"/>
  <c r="CE49" i="8"/>
  <c r="DV50" i="8"/>
  <c r="CP29" i="8"/>
  <c r="GV29" i="8"/>
  <c r="CP37" i="8"/>
  <c r="GV37" i="8"/>
  <c r="DA48" i="8"/>
  <c r="DM48" i="8" s="1"/>
  <c r="DY48" i="8" s="1"/>
  <c r="EK48" i="8" s="1"/>
  <c r="HG48" i="8"/>
  <c r="CP13" i="8"/>
  <c r="GV13" i="8"/>
  <c r="GK23" i="8"/>
  <c r="BT23" i="8"/>
  <c r="CE23" i="8"/>
  <c r="DA45" i="8"/>
  <c r="DM45" i="8" s="1"/>
  <c r="DY45" i="8" s="1"/>
  <c r="EK45" i="8" s="1"/>
  <c r="HG45" i="8"/>
  <c r="EH55" i="8"/>
  <c r="CO6" i="8"/>
  <c r="GU6" i="8"/>
  <c r="CP41" i="8"/>
  <c r="GV41" i="8"/>
  <c r="DA16" i="8"/>
  <c r="DM16" i="8" s="1"/>
  <c r="DY16" i="8" s="1"/>
  <c r="EK16" i="8" s="1"/>
  <c r="HG16" i="8"/>
  <c r="GK39" i="8"/>
  <c r="BT39" i="8"/>
  <c r="CE39" i="8"/>
  <c r="GK47" i="8"/>
  <c r="BT47" i="8"/>
  <c r="CE47" i="8"/>
  <c r="CO7" i="8"/>
  <c r="GU7" i="8"/>
  <c r="CP12" i="8"/>
  <c r="GV12" i="8"/>
  <c r="GK25" i="8"/>
  <c r="BT25" i="8"/>
  <c r="CE25" i="8"/>
  <c r="DA35" i="8"/>
  <c r="DM35" i="8" s="1"/>
  <c r="DY35" i="8" s="1"/>
  <c r="EK35" i="8" s="1"/>
  <c r="HG35" i="8"/>
  <c r="DA25" i="8"/>
  <c r="DM25" i="8" s="1"/>
  <c r="DY25" i="8" s="1"/>
  <c r="EK25" i="8" s="1"/>
  <c r="HG25" i="8"/>
  <c r="CP49" i="8"/>
  <c r="GV49" i="8"/>
  <c r="DA24" i="8"/>
  <c r="DM24" i="8" s="1"/>
  <c r="DY24" i="8" s="1"/>
  <c r="EK24" i="8" s="1"/>
  <c r="HG24" i="8"/>
  <c r="DA18" i="8"/>
  <c r="DM18" i="8" s="1"/>
  <c r="DY18" i="8" s="1"/>
  <c r="EK18" i="8" s="1"/>
  <c r="HG18" i="8"/>
  <c r="DA20" i="8"/>
  <c r="DM20" i="8" s="1"/>
  <c r="DY20" i="8" s="1"/>
  <c r="EK20" i="8" s="1"/>
  <c r="HG20" i="8"/>
  <c r="DA49" i="8"/>
  <c r="DM49" i="8" s="1"/>
  <c r="DY49" i="8" s="1"/>
  <c r="EK49" i="8" s="1"/>
  <c r="HG49" i="8"/>
  <c r="DA13" i="8"/>
  <c r="DM13" i="8" s="1"/>
  <c r="DY13" i="8" s="1"/>
  <c r="EK13" i="8" s="1"/>
  <c r="HG13" i="8"/>
  <c r="DA23" i="8"/>
  <c r="DM23" i="8" s="1"/>
  <c r="DY23" i="8" s="1"/>
  <c r="EK23" i="8" s="1"/>
  <c r="HG23" i="8"/>
  <c r="GK31" i="8"/>
  <c r="CE31" i="8"/>
  <c r="BT31" i="8"/>
  <c r="GK13" i="8"/>
  <c r="CE13" i="8"/>
  <c r="BT13" i="8"/>
  <c r="CP26" i="8"/>
  <c r="GV26" i="8"/>
  <c r="GJ6" i="8"/>
  <c r="CD6" i="8"/>
  <c r="BS6" i="8"/>
  <c r="CP45" i="8"/>
  <c r="GV45" i="8"/>
  <c r="GK27" i="8"/>
  <c r="CE27" i="8"/>
  <c r="BT27" i="8"/>
  <c r="DA32" i="8"/>
  <c r="DM32" i="8" s="1"/>
  <c r="DY32" i="8" s="1"/>
  <c r="EK32" i="8" s="1"/>
  <c r="HG32" i="8"/>
  <c r="CP47" i="8"/>
  <c r="GV47" i="8"/>
  <c r="GK19" i="8"/>
  <c r="CE19" i="8"/>
  <c r="BT19" i="8"/>
  <c r="DA28" i="8"/>
  <c r="DM28" i="8" s="1"/>
  <c r="DY28" i="8" s="1"/>
  <c r="EK28" i="8" s="1"/>
  <c r="HG28" i="8"/>
  <c r="GK12" i="8"/>
  <c r="CE12" i="8"/>
  <c r="BT12" i="8"/>
  <c r="GK40" i="8"/>
  <c r="CE40" i="8"/>
  <c r="BT40" i="8"/>
  <c r="DA34" i="8"/>
  <c r="DM34" i="8" s="1"/>
  <c r="DY34" i="8" s="1"/>
  <c r="EK34" i="8" s="1"/>
  <c r="HG34" i="8"/>
  <c r="GK24" i="8"/>
  <c r="CE24" i="8"/>
  <c r="BT24" i="8"/>
  <c r="CP18" i="8"/>
  <c r="GV18" i="8"/>
  <c r="GJ8" i="8"/>
  <c r="CD8" i="8"/>
  <c r="BS8" i="8"/>
  <c r="CP31" i="8"/>
  <c r="GV31" i="8"/>
  <c r="GK43" i="8"/>
  <c r="CE43" i="8"/>
  <c r="BT43" i="8"/>
  <c r="DA21" i="8"/>
  <c r="DM21" i="8" s="1"/>
  <c r="DY21" i="8" s="1"/>
  <c r="EK21" i="8" s="1"/>
  <c r="HG21" i="8"/>
  <c r="GK26" i="8"/>
  <c r="BT26" i="8"/>
  <c r="CE26" i="8"/>
  <c r="GK45" i="8"/>
  <c r="CE45" i="8"/>
  <c r="BT45" i="8"/>
  <c r="CP27" i="8"/>
  <c r="GV27" i="8"/>
  <c r="CP19" i="8"/>
  <c r="GV19" i="8"/>
  <c r="CP32" i="8"/>
  <c r="GV32" i="8"/>
  <c r="CP30" i="8"/>
  <c r="GV30" i="8"/>
  <c r="CP40" i="8"/>
  <c r="GV40" i="8"/>
  <c r="GK15" i="8"/>
  <c r="CE15" i="8"/>
  <c r="BT15" i="8"/>
  <c r="DA30" i="8"/>
  <c r="DM30" i="8" s="1"/>
  <c r="DY30" i="8" s="1"/>
  <c r="EK30" i="8" s="1"/>
  <c r="HG30" i="8"/>
  <c r="DA40" i="8"/>
  <c r="DM40" i="8" s="1"/>
  <c r="DY40" i="8" s="1"/>
  <c r="EK40" i="8" s="1"/>
  <c r="HG40" i="8"/>
  <c r="DA17" i="8"/>
  <c r="DM17" i="8" s="1"/>
  <c r="DY17" i="8" s="1"/>
  <c r="EK17" i="8" s="1"/>
  <c r="HG17" i="8"/>
  <c r="CP24" i="8"/>
  <c r="GV24" i="8"/>
  <c r="GK18" i="8"/>
  <c r="CE18" i="8"/>
  <c r="BT18" i="8"/>
  <c r="DA33" i="8"/>
  <c r="DM33" i="8" s="1"/>
  <c r="DY33" i="8" s="1"/>
  <c r="EK33" i="8" s="1"/>
  <c r="HG33" i="8"/>
  <c r="DA43" i="8"/>
  <c r="DM43" i="8" s="1"/>
  <c r="DY43" i="8" s="1"/>
  <c r="EK43" i="8" s="1"/>
  <c r="HG43" i="8"/>
  <c r="CO8" i="8"/>
  <c r="GU8" i="8"/>
  <c r="CP43" i="8"/>
  <c r="GV43" i="8"/>
  <c r="CZ8" i="8"/>
  <c r="DL8" i="8" s="1"/>
  <c r="DX8" i="8" s="1"/>
  <c r="EJ8" i="8" s="1"/>
  <c r="HF8" i="8"/>
  <c r="CP42" i="8"/>
  <c r="GV42" i="8"/>
  <c r="DA41" i="8"/>
  <c r="DM41" i="8" s="1"/>
  <c r="DY41" i="8" s="1"/>
  <c r="EK41" i="8" s="1"/>
  <c r="HG41" i="8"/>
  <c r="GK32" i="8"/>
  <c r="BT32" i="8"/>
  <c r="CE32" i="8"/>
  <c r="CP14" i="8"/>
  <c r="GV14" i="8"/>
  <c r="GK44" i="8"/>
  <c r="CE44" i="8"/>
  <c r="BT44" i="8"/>
  <c r="GJ10" i="8"/>
  <c r="BS10" i="8"/>
  <c r="CD10" i="8"/>
  <c r="GK30" i="8"/>
  <c r="CE30" i="8"/>
  <c r="BT30" i="8"/>
  <c r="GJ9" i="8"/>
  <c r="BS9" i="8"/>
  <c r="CD9" i="8"/>
  <c r="CP15" i="8"/>
  <c r="GV15" i="8"/>
  <c r="DA29" i="8"/>
  <c r="DM29" i="8" s="1"/>
  <c r="DY29" i="8" s="1"/>
  <c r="EK29" i="8" s="1"/>
  <c r="HG29" i="8"/>
  <c r="CP34" i="8"/>
  <c r="GV34" i="8"/>
  <c r="GK20" i="8"/>
  <c r="CE20" i="8"/>
  <c r="BT20" i="8"/>
  <c r="GK48" i="8"/>
  <c r="CE48" i="8"/>
  <c r="BT48" i="8"/>
  <c r="DA22" i="8"/>
  <c r="DM22" i="8" s="1"/>
  <c r="DY22" i="8" s="1"/>
  <c r="EK22" i="8" s="1"/>
  <c r="HG22" i="8"/>
  <c r="GK42" i="8"/>
  <c r="CE42" i="8"/>
  <c r="BT42" i="8"/>
  <c r="CP38" i="8"/>
  <c r="GV38" i="8"/>
  <c r="CP21" i="8"/>
  <c r="GV21" i="8"/>
  <c r="GK22" i="8"/>
  <c r="CE22" i="8"/>
  <c r="BT22" i="8"/>
  <c r="DA14" i="8"/>
  <c r="DM14" i="8" s="1"/>
  <c r="DY14" i="8" s="1"/>
  <c r="EK14" i="8" s="1"/>
  <c r="HG14" i="8"/>
  <c r="DB21" i="8" l="1"/>
  <c r="DN21" i="8" s="1"/>
  <c r="DZ21" i="8" s="1"/>
  <c r="EL21" i="8" s="1"/>
  <c r="HH21" i="8"/>
  <c r="GL48" i="8"/>
  <c r="JK48" i="8" s="1"/>
  <c r="G47" i="10" s="1"/>
  <c r="G46" i="11" s="1"/>
  <c r="BU48" i="8"/>
  <c r="CF48" i="8"/>
  <c r="CQ30" i="8"/>
  <c r="GW30" i="8"/>
  <c r="DB42" i="8"/>
  <c r="DN42" i="8" s="1"/>
  <c r="DZ42" i="8" s="1"/>
  <c r="EL42" i="8" s="1"/>
  <c r="HH42" i="8"/>
  <c r="DB19" i="8"/>
  <c r="DN19" i="8" s="1"/>
  <c r="DZ19" i="8" s="1"/>
  <c r="EL19" i="8" s="1"/>
  <c r="HH19" i="8"/>
  <c r="GK8" i="8"/>
  <c r="CE8" i="8"/>
  <c r="BT8" i="8"/>
  <c r="GL49" i="8"/>
  <c r="JK49" i="8" s="1"/>
  <c r="G48" i="10" s="1"/>
  <c r="G47" i="11" s="1"/>
  <c r="BU49" i="8"/>
  <c r="CF49" i="8"/>
  <c r="GK7" i="8"/>
  <c r="CE7" i="8"/>
  <c r="BT7" i="8"/>
  <c r="DB39" i="8"/>
  <c r="DN39" i="8" s="1"/>
  <c r="DZ39" i="8" s="1"/>
  <c r="EL39" i="8" s="1"/>
  <c r="HH39" i="8"/>
  <c r="GL37" i="8"/>
  <c r="JK37" i="8" s="1"/>
  <c r="G36" i="10" s="1"/>
  <c r="G35" i="11" s="1"/>
  <c r="CF37" i="8"/>
  <c r="BU37" i="8"/>
  <c r="CQ17" i="8"/>
  <c r="GW17" i="8"/>
  <c r="CQ46" i="8"/>
  <c r="GW46" i="8"/>
  <c r="GL38" i="8"/>
  <c r="JK38" i="8" s="1"/>
  <c r="G37" i="10" s="1"/>
  <c r="G36" i="11" s="1"/>
  <c r="BU38" i="8"/>
  <c r="CF38" i="8"/>
  <c r="DB36" i="8"/>
  <c r="DN36" i="8" s="1"/>
  <c r="DZ36" i="8" s="1"/>
  <c r="EL36" i="8" s="1"/>
  <c r="HH36" i="8"/>
  <c r="CQ34" i="8"/>
  <c r="GW34" i="8"/>
  <c r="CQ33" i="8"/>
  <c r="GW33" i="8"/>
  <c r="DA9" i="8"/>
  <c r="DM9" i="8" s="1"/>
  <c r="DY9" i="8" s="1"/>
  <c r="EK9" i="8" s="1"/>
  <c r="HG9" i="8"/>
  <c r="CQ48" i="8"/>
  <c r="GW48" i="8"/>
  <c r="DB14" i="8"/>
  <c r="DN14" i="8" s="1"/>
  <c r="DZ14" i="8" s="1"/>
  <c r="EL14" i="8" s="1"/>
  <c r="HH14" i="8"/>
  <c r="CP8" i="8"/>
  <c r="GV8" i="8"/>
  <c r="GL27" i="8"/>
  <c r="JK27" i="8" s="1"/>
  <c r="G26" i="10" s="1"/>
  <c r="G25" i="11" s="1"/>
  <c r="CF27" i="8"/>
  <c r="BU27" i="8"/>
  <c r="DA7" i="8"/>
  <c r="DM7" i="8" s="1"/>
  <c r="DY7" i="8" s="1"/>
  <c r="EK7" i="8" s="1"/>
  <c r="HG7" i="8"/>
  <c r="CP7" i="8"/>
  <c r="GV7" i="8"/>
  <c r="CQ41" i="8"/>
  <c r="GW41" i="8"/>
  <c r="CQ37" i="8"/>
  <c r="GW37" i="8"/>
  <c r="GL17" i="8"/>
  <c r="JK17" i="8" s="1"/>
  <c r="G16" i="10" s="1"/>
  <c r="G15" i="11" s="1"/>
  <c r="CF17" i="8"/>
  <c r="BU17" i="8"/>
  <c r="CQ38" i="8"/>
  <c r="GW38" i="8"/>
  <c r="DB38" i="8"/>
  <c r="DN38" i="8" s="1"/>
  <c r="DZ38" i="8" s="1"/>
  <c r="EL38" i="8" s="1"/>
  <c r="HH38" i="8"/>
  <c r="CP10" i="8"/>
  <c r="GV10" i="8"/>
  <c r="CQ32" i="8"/>
  <c r="GW32" i="8"/>
  <c r="DB40" i="8"/>
  <c r="DN40" i="8" s="1"/>
  <c r="DZ40" i="8" s="1"/>
  <c r="EL40" i="8" s="1"/>
  <c r="HH40" i="8"/>
  <c r="DB27" i="8"/>
  <c r="DN27" i="8" s="1"/>
  <c r="DZ27" i="8" s="1"/>
  <c r="EL27" i="8" s="1"/>
  <c r="HH27" i="8"/>
  <c r="GL40" i="8"/>
  <c r="JK40" i="8" s="1"/>
  <c r="G39" i="10" s="1"/>
  <c r="G38" i="11" s="1"/>
  <c r="CF40" i="8"/>
  <c r="BU40" i="8"/>
  <c r="GL19" i="8"/>
  <c r="JK19" i="8" s="1"/>
  <c r="G18" i="10" s="1"/>
  <c r="G17" i="11" s="1"/>
  <c r="CF19" i="8"/>
  <c r="BU19" i="8"/>
  <c r="CQ27" i="8"/>
  <c r="GW27" i="8"/>
  <c r="DB26" i="8"/>
  <c r="DN26" i="8" s="1"/>
  <c r="DZ26" i="8" s="1"/>
  <c r="EL26" i="8" s="1"/>
  <c r="HH26" i="8"/>
  <c r="CQ47" i="8"/>
  <c r="GW47" i="8"/>
  <c r="CQ23" i="8"/>
  <c r="GW23" i="8"/>
  <c r="DB37" i="8"/>
  <c r="DN37" i="8" s="1"/>
  <c r="DZ37" i="8" s="1"/>
  <c r="EL37" i="8" s="1"/>
  <c r="HH37" i="8"/>
  <c r="DB46" i="8"/>
  <c r="DN46" i="8" s="1"/>
  <c r="DZ46" i="8" s="1"/>
  <c r="EL46" i="8" s="1"/>
  <c r="HH46" i="8"/>
  <c r="GL41" i="8"/>
  <c r="JK41" i="8" s="1"/>
  <c r="G40" i="10" s="1"/>
  <c r="G39" i="11" s="1"/>
  <c r="CF41" i="8"/>
  <c r="BU41" i="8"/>
  <c r="DB35" i="8"/>
  <c r="DN35" i="8" s="1"/>
  <c r="DZ35" i="8" s="1"/>
  <c r="EL35" i="8" s="1"/>
  <c r="HH35" i="8"/>
  <c r="CQ11" i="8"/>
  <c r="GW11" i="8"/>
  <c r="DA10" i="8"/>
  <c r="DM10" i="8" s="1"/>
  <c r="DY10" i="8" s="1"/>
  <c r="EK10" i="8" s="1"/>
  <c r="HG10" i="8"/>
  <c r="GL42" i="8"/>
  <c r="JK42" i="8" s="1"/>
  <c r="G41" i="10" s="1"/>
  <c r="G40" i="11" s="1"/>
  <c r="BU42" i="8"/>
  <c r="CF42" i="8"/>
  <c r="GL20" i="8"/>
  <c r="JK20" i="8" s="1"/>
  <c r="G19" i="10" s="1"/>
  <c r="G18" i="11" s="1"/>
  <c r="BU20" i="8"/>
  <c r="CF20" i="8"/>
  <c r="DB15" i="8"/>
  <c r="DN15" i="8" s="1"/>
  <c r="DZ15" i="8" s="1"/>
  <c r="EL15" i="8" s="1"/>
  <c r="HH15" i="8"/>
  <c r="GK10" i="8"/>
  <c r="CE10" i="8"/>
  <c r="BT10" i="8"/>
  <c r="GL32" i="8"/>
  <c r="JK32" i="8" s="1"/>
  <c r="G31" i="10" s="1"/>
  <c r="G30" i="11" s="1"/>
  <c r="CF32" i="8"/>
  <c r="BU32" i="8"/>
  <c r="GL18" i="8"/>
  <c r="JK18" i="8" s="1"/>
  <c r="G17" i="10" s="1"/>
  <c r="G16" i="11" s="1"/>
  <c r="CF18" i="8"/>
  <c r="BU18" i="8"/>
  <c r="GL45" i="8"/>
  <c r="JK45" i="8" s="1"/>
  <c r="G44" i="10" s="1"/>
  <c r="G43" i="11" s="1"/>
  <c r="CF45" i="8"/>
  <c r="BU45" i="8"/>
  <c r="GL43" i="8"/>
  <c r="JK43" i="8" s="1"/>
  <c r="G42" i="10" s="1"/>
  <c r="G41" i="11" s="1"/>
  <c r="BU43" i="8"/>
  <c r="CF43" i="8"/>
  <c r="CQ40" i="8"/>
  <c r="GW40" i="8"/>
  <c r="CQ19" i="8"/>
  <c r="GW19" i="8"/>
  <c r="GL13" i="8"/>
  <c r="JK13" i="8" s="1"/>
  <c r="G12" i="10" s="1"/>
  <c r="G11" i="11" s="1"/>
  <c r="CF13" i="8"/>
  <c r="BU13" i="8"/>
  <c r="CQ25" i="8"/>
  <c r="GW25" i="8"/>
  <c r="GL47" i="8"/>
  <c r="JK47" i="8" s="1"/>
  <c r="G46" i="10" s="1"/>
  <c r="G45" i="11" s="1"/>
  <c r="CF47" i="8"/>
  <c r="BU47" i="8"/>
  <c r="DB41" i="8"/>
  <c r="DN41" i="8" s="1"/>
  <c r="DZ41" i="8" s="1"/>
  <c r="EL41" i="8" s="1"/>
  <c r="HH41" i="8"/>
  <c r="GL23" i="8"/>
  <c r="JK23" i="8" s="1"/>
  <c r="G22" i="10" s="1"/>
  <c r="G21" i="11" s="1"/>
  <c r="BU23" i="8"/>
  <c r="CF23" i="8"/>
  <c r="DB17" i="8"/>
  <c r="DN17" i="8" s="1"/>
  <c r="DZ17" i="8" s="1"/>
  <c r="EL17" i="8" s="1"/>
  <c r="HH17" i="8"/>
  <c r="GL29" i="8"/>
  <c r="JK29" i="8" s="1"/>
  <c r="G28" i="10" s="1"/>
  <c r="G27" i="11" s="1"/>
  <c r="CF29" i="8"/>
  <c r="BU29" i="8"/>
  <c r="GL11" i="8"/>
  <c r="JK11" i="8" s="1"/>
  <c r="G10" i="10" s="1"/>
  <c r="G9" i="11" s="1"/>
  <c r="BU11" i="8"/>
  <c r="CF11" i="8"/>
  <c r="GL22" i="8"/>
  <c r="JK22" i="8" s="1"/>
  <c r="G21" i="10" s="1"/>
  <c r="G20" i="11" s="1"/>
  <c r="CF22" i="8"/>
  <c r="BU22" i="8"/>
  <c r="CQ42" i="8"/>
  <c r="GW42" i="8"/>
  <c r="CQ20" i="8"/>
  <c r="GW20" i="8"/>
  <c r="CP9" i="8"/>
  <c r="GV9" i="8"/>
  <c r="DB43" i="8"/>
  <c r="DN43" i="8" s="1"/>
  <c r="DZ43" i="8" s="1"/>
  <c r="EL43" i="8" s="1"/>
  <c r="HH43" i="8"/>
  <c r="CQ18" i="8"/>
  <c r="GW18" i="8"/>
  <c r="DB30" i="8"/>
  <c r="DN30" i="8" s="1"/>
  <c r="DZ30" i="8" s="1"/>
  <c r="EL30" i="8" s="1"/>
  <c r="HH30" i="8"/>
  <c r="CQ45" i="8"/>
  <c r="GW45" i="8"/>
  <c r="CQ43" i="8"/>
  <c r="GW43" i="8"/>
  <c r="DB18" i="8"/>
  <c r="DN18" i="8" s="1"/>
  <c r="DZ18" i="8" s="1"/>
  <c r="EL18" i="8" s="1"/>
  <c r="HH18" i="8"/>
  <c r="CQ13" i="8"/>
  <c r="GW13" i="8"/>
  <c r="GL25" i="8"/>
  <c r="JK25" i="8" s="1"/>
  <c r="G24" i="10" s="1"/>
  <c r="G23" i="11" s="1"/>
  <c r="CF25" i="8"/>
  <c r="BU25" i="8"/>
  <c r="DB29" i="8"/>
  <c r="DN29" i="8" s="1"/>
  <c r="DZ29" i="8" s="1"/>
  <c r="EL29" i="8" s="1"/>
  <c r="HH29" i="8"/>
  <c r="CQ29" i="8"/>
  <c r="GW29" i="8"/>
  <c r="DB28" i="8"/>
  <c r="DN28" i="8" s="1"/>
  <c r="DZ28" i="8" s="1"/>
  <c r="EL28" i="8" s="1"/>
  <c r="HH28" i="8"/>
  <c r="DB11" i="8"/>
  <c r="DN11" i="8" s="1"/>
  <c r="DZ11" i="8" s="1"/>
  <c r="EL11" i="8" s="1"/>
  <c r="HH11" i="8"/>
  <c r="DB22" i="8"/>
  <c r="DN22" i="8" s="1"/>
  <c r="DZ22" i="8" s="1"/>
  <c r="EL22" i="8" s="1"/>
  <c r="HH22" i="8"/>
  <c r="GL35" i="8"/>
  <c r="JK35" i="8" s="1"/>
  <c r="G34" i="10" s="1"/>
  <c r="G33" i="11" s="1"/>
  <c r="BU35" i="8"/>
  <c r="CF35" i="8"/>
  <c r="DB44" i="8"/>
  <c r="DN44" i="8" s="1"/>
  <c r="DZ44" i="8" s="1"/>
  <c r="EL44" i="8" s="1"/>
  <c r="HH44" i="8"/>
  <c r="CQ22" i="8"/>
  <c r="GW22" i="8"/>
  <c r="GK9" i="8"/>
  <c r="CE9" i="8"/>
  <c r="BT9" i="8"/>
  <c r="GL44" i="8"/>
  <c r="JK44" i="8" s="1"/>
  <c r="G43" i="10" s="1"/>
  <c r="G42" i="11" s="1"/>
  <c r="CF44" i="8"/>
  <c r="BU44" i="8"/>
  <c r="GL24" i="8"/>
  <c r="JK24" i="8" s="1"/>
  <c r="G23" i="10" s="1"/>
  <c r="G22" i="11" s="1"/>
  <c r="BU24" i="8"/>
  <c r="CF24" i="8"/>
  <c r="GL12" i="8"/>
  <c r="JK12" i="8" s="1"/>
  <c r="G11" i="10" s="1"/>
  <c r="G10" i="11" s="1"/>
  <c r="CF12" i="8"/>
  <c r="BU12" i="8"/>
  <c r="DB45" i="8"/>
  <c r="DN45" i="8" s="1"/>
  <c r="DZ45" i="8" s="1"/>
  <c r="EL45" i="8" s="1"/>
  <c r="HH45" i="8"/>
  <c r="CQ39" i="8"/>
  <c r="GW39" i="8"/>
  <c r="DA6" i="8"/>
  <c r="DM6" i="8" s="1"/>
  <c r="DY6" i="8" s="1"/>
  <c r="EK6" i="8" s="1"/>
  <c r="HG6" i="8"/>
  <c r="DB25" i="8"/>
  <c r="DN25" i="8" s="1"/>
  <c r="DZ25" i="8" s="1"/>
  <c r="EL25" i="8" s="1"/>
  <c r="HH25" i="8"/>
  <c r="GL16" i="8"/>
  <c r="JK16" i="8" s="1"/>
  <c r="G15" i="10" s="1"/>
  <c r="G14" i="11" s="1"/>
  <c r="CF16" i="8"/>
  <c r="BU16" i="8"/>
  <c r="GL21" i="8"/>
  <c r="JK21" i="8" s="1"/>
  <c r="G20" i="10" s="1"/>
  <c r="G19" i="11" s="1"/>
  <c r="CF21" i="8"/>
  <c r="BU21" i="8"/>
  <c r="CQ35" i="8"/>
  <c r="GW35" i="8"/>
  <c r="GL14" i="8"/>
  <c r="JK14" i="8" s="1"/>
  <c r="G13" i="10" s="1"/>
  <c r="G12" i="11" s="1"/>
  <c r="CF14" i="8"/>
  <c r="BU14" i="8"/>
  <c r="CQ44" i="8"/>
  <c r="GW44" i="8"/>
  <c r="DA8" i="8"/>
  <c r="DM8" i="8" s="1"/>
  <c r="DY8" i="8" s="1"/>
  <c r="EK8" i="8" s="1"/>
  <c r="HG8" i="8"/>
  <c r="GL15" i="8"/>
  <c r="JK15" i="8" s="1"/>
  <c r="G14" i="10" s="1"/>
  <c r="G13" i="11" s="1"/>
  <c r="CF15" i="8"/>
  <c r="BU15" i="8"/>
  <c r="DB32" i="8"/>
  <c r="DN32" i="8" s="1"/>
  <c r="DZ32" i="8" s="1"/>
  <c r="EL32" i="8" s="1"/>
  <c r="HH32" i="8"/>
  <c r="CQ26" i="8"/>
  <c r="GW26" i="8"/>
  <c r="CQ24" i="8"/>
  <c r="GW24" i="8"/>
  <c r="CQ12" i="8"/>
  <c r="GW12" i="8"/>
  <c r="DB47" i="8"/>
  <c r="DN47" i="8" s="1"/>
  <c r="DZ47" i="8" s="1"/>
  <c r="EL47" i="8" s="1"/>
  <c r="HH47" i="8"/>
  <c r="GK6" i="8"/>
  <c r="CE6" i="8"/>
  <c r="BT6" i="8"/>
  <c r="GL31" i="8"/>
  <c r="JK31" i="8" s="1"/>
  <c r="G30" i="10" s="1"/>
  <c r="G29" i="11" s="1"/>
  <c r="CF31" i="8"/>
  <c r="BU31" i="8"/>
  <c r="DB49" i="8"/>
  <c r="DN49" i="8" s="1"/>
  <c r="DZ49" i="8" s="1"/>
  <c r="EL49" i="8" s="1"/>
  <c r="HH49" i="8"/>
  <c r="GL39" i="8"/>
  <c r="JK39" i="8" s="1"/>
  <c r="G38" i="10" s="1"/>
  <c r="G37" i="11" s="1"/>
  <c r="BU39" i="8"/>
  <c r="CF39" i="8"/>
  <c r="DB13" i="8"/>
  <c r="DN13" i="8" s="1"/>
  <c r="DZ13" i="8" s="1"/>
  <c r="EL13" i="8" s="1"/>
  <c r="HH13" i="8"/>
  <c r="EH50" i="8"/>
  <c r="CQ28" i="8"/>
  <c r="GW28" i="8"/>
  <c r="CQ16" i="8"/>
  <c r="GW16" i="8"/>
  <c r="CQ36" i="8"/>
  <c r="GW36" i="8"/>
  <c r="DB33" i="8"/>
  <c r="DN33" i="8" s="1"/>
  <c r="DZ33" i="8" s="1"/>
  <c r="EL33" i="8" s="1"/>
  <c r="HH33" i="8"/>
  <c r="EH52" i="8"/>
  <c r="CQ21" i="8"/>
  <c r="GW21" i="8"/>
  <c r="DB48" i="8"/>
  <c r="DN48" i="8" s="1"/>
  <c r="DZ48" i="8" s="1"/>
  <c r="EL48" i="8" s="1"/>
  <c r="HH48" i="8"/>
  <c r="DB20" i="8"/>
  <c r="DN20" i="8" s="1"/>
  <c r="DZ20" i="8" s="1"/>
  <c r="EL20" i="8" s="1"/>
  <c r="HH20" i="8"/>
  <c r="CQ14" i="8"/>
  <c r="GW14" i="8"/>
  <c r="DB34" i="8"/>
  <c r="DN34" i="8" s="1"/>
  <c r="DZ34" i="8" s="1"/>
  <c r="EL34" i="8" s="1"/>
  <c r="HH34" i="8"/>
  <c r="GL30" i="8"/>
  <c r="JK30" i="8" s="1"/>
  <c r="G29" i="10" s="1"/>
  <c r="G28" i="11" s="1"/>
  <c r="CF30" i="8"/>
  <c r="BU30" i="8"/>
  <c r="DB24" i="8"/>
  <c r="DN24" i="8" s="1"/>
  <c r="DZ24" i="8" s="1"/>
  <c r="EL24" i="8" s="1"/>
  <c r="HH24" i="8"/>
  <c r="CQ15" i="8"/>
  <c r="GW15" i="8"/>
  <c r="GL26" i="8"/>
  <c r="JK26" i="8" s="1"/>
  <c r="G25" i="10" s="1"/>
  <c r="G24" i="11" s="1"/>
  <c r="BU26" i="8"/>
  <c r="CF26" i="8"/>
  <c r="DB31" i="8"/>
  <c r="DN31" i="8" s="1"/>
  <c r="DZ31" i="8" s="1"/>
  <c r="EL31" i="8" s="1"/>
  <c r="HH31" i="8"/>
  <c r="CP6" i="8"/>
  <c r="GV6" i="8"/>
  <c r="CQ31" i="8"/>
  <c r="GW31" i="8"/>
  <c r="DB12" i="8"/>
  <c r="DN12" i="8" s="1"/>
  <c r="DZ12" i="8" s="1"/>
  <c r="EL12" i="8" s="1"/>
  <c r="HH12" i="8"/>
  <c r="CQ49" i="8"/>
  <c r="GW49" i="8"/>
  <c r="GL28" i="8"/>
  <c r="JK28" i="8" s="1"/>
  <c r="G27" i="10" s="1"/>
  <c r="G26" i="11" s="1"/>
  <c r="BU28" i="8"/>
  <c r="CF28" i="8"/>
  <c r="DB23" i="8"/>
  <c r="DN23" i="8" s="1"/>
  <c r="DZ23" i="8" s="1"/>
  <c r="EL23" i="8" s="1"/>
  <c r="HH23" i="8"/>
  <c r="GL46" i="8"/>
  <c r="JK46" i="8" s="1"/>
  <c r="G45" i="10" s="1"/>
  <c r="G44" i="11" s="1"/>
  <c r="CF46" i="8"/>
  <c r="BU46" i="8"/>
  <c r="DB16" i="8"/>
  <c r="DN16" i="8" s="1"/>
  <c r="DZ16" i="8" s="1"/>
  <c r="EL16" i="8" s="1"/>
  <c r="HH16" i="8"/>
  <c r="GL36" i="8"/>
  <c r="JK36" i="8" s="1"/>
  <c r="G35" i="10" s="1"/>
  <c r="G34" i="11" s="1"/>
  <c r="BU36" i="8"/>
  <c r="CF36" i="8"/>
  <c r="GL34" i="8"/>
  <c r="JK34" i="8" s="1"/>
  <c r="G33" i="10" s="1"/>
  <c r="G32" i="11" s="1"/>
  <c r="CF34" i="8"/>
  <c r="BU34" i="8"/>
  <c r="GL33" i="8"/>
  <c r="JK33" i="8" s="1"/>
  <c r="G32" i="10" s="1"/>
  <c r="G31" i="11" s="1"/>
  <c r="BU33" i="8"/>
  <c r="CF33" i="8"/>
  <c r="GM46" i="8" l="1"/>
  <c r="CG46" i="8"/>
  <c r="BV46" i="8"/>
  <c r="DB6" i="8"/>
  <c r="DN6" i="8" s="1"/>
  <c r="DZ6" i="8" s="1"/>
  <c r="EL6" i="8" s="1"/>
  <c r="HH6" i="8"/>
  <c r="DC15" i="8"/>
  <c r="DO15" i="8" s="1"/>
  <c r="EA15" i="8" s="1"/>
  <c r="EM15" i="8" s="1"/>
  <c r="HI15" i="8"/>
  <c r="DC21" i="8"/>
  <c r="DO21" i="8" s="1"/>
  <c r="EA21" i="8" s="1"/>
  <c r="EM21" i="8" s="1"/>
  <c r="HI21" i="8"/>
  <c r="DC16" i="8"/>
  <c r="DO16" i="8" s="1"/>
  <c r="EA16" i="8" s="1"/>
  <c r="EM16" i="8" s="1"/>
  <c r="HI16" i="8"/>
  <c r="CR39" i="8"/>
  <c r="GX39" i="8"/>
  <c r="CR15" i="8"/>
  <c r="GX15" i="8"/>
  <c r="CR14" i="8"/>
  <c r="GX14" i="8"/>
  <c r="GL9" i="8"/>
  <c r="JK9" i="8" s="1"/>
  <c r="G8" i="10" s="1"/>
  <c r="G7" i="11" s="1"/>
  <c r="BU9" i="8"/>
  <c r="CF9" i="8"/>
  <c r="CR35" i="8"/>
  <c r="GX35" i="8"/>
  <c r="DC45" i="8"/>
  <c r="DO45" i="8" s="1"/>
  <c r="EA45" i="8" s="1"/>
  <c r="EM45" i="8" s="1"/>
  <c r="HI45" i="8"/>
  <c r="DB9" i="8"/>
  <c r="DN9" i="8" s="1"/>
  <c r="DZ9" i="8" s="1"/>
  <c r="EL9" i="8" s="1"/>
  <c r="HH9" i="8"/>
  <c r="GM13" i="8"/>
  <c r="BV13" i="8"/>
  <c r="CG13" i="8"/>
  <c r="CR43" i="8"/>
  <c r="GX43" i="8"/>
  <c r="GM18" i="8"/>
  <c r="BV18" i="8"/>
  <c r="CG18" i="8"/>
  <c r="CQ10" i="8"/>
  <c r="GW10" i="8"/>
  <c r="CR42" i="8"/>
  <c r="GX42" i="8"/>
  <c r="CR40" i="8"/>
  <c r="GX40" i="8"/>
  <c r="CR17" i="8"/>
  <c r="GX17" i="8"/>
  <c r="CR33" i="8"/>
  <c r="GX33" i="8"/>
  <c r="CR36" i="8"/>
  <c r="GX36" i="8"/>
  <c r="CR46" i="8"/>
  <c r="GX46" i="8"/>
  <c r="GM39" i="8"/>
  <c r="CG39" i="8"/>
  <c r="BV39" i="8"/>
  <c r="GL6" i="8"/>
  <c r="JK6" i="8" s="1"/>
  <c r="G5" i="10" s="1"/>
  <c r="G4" i="11" s="1"/>
  <c r="BU6" i="8"/>
  <c r="CF6" i="8"/>
  <c r="DC24" i="8"/>
  <c r="DO24" i="8" s="1"/>
  <c r="EA24" i="8" s="1"/>
  <c r="EM24" i="8" s="1"/>
  <c r="HI24" i="8"/>
  <c r="GM16" i="8"/>
  <c r="BV16" i="8"/>
  <c r="CG16" i="8"/>
  <c r="DC39" i="8"/>
  <c r="DO39" i="8" s="1"/>
  <c r="EA39" i="8" s="1"/>
  <c r="EM39" i="8" s="1"/>
  <c r="HI39" i="8"/>
  <c r="CR24" i="8"/>
  <c r="GX24" i="8"/>
  <c r="CQ9" i="8"/>
  <c r="GW9" i="8"/>
  <c r="GM35" i="8"/>
  <c r="BV35" i="8"/>
  <c r="CG35" i="8"/>
  <c r="CR11" i="8"/>
  <c r="GX11" i="8"/>
  <c r="CR13" i="8"/>
  <c r="GX13" i="8"/>
  <c r="GM43" i="8"/>
  <c r="CG43" i="8"/>
  <c r="BV43" i="8"/>
  <c r="CR18" i="8"/>
  <c r="GX18" i="8"/>
  <c r="GM42" i="8"/>
  <c r="CG42" i="8"/>
  <c r="BV42" i="8"/>
  <c r="DC27" i="8"/>
  <c r="DO27" i="8" s="1"/>
  <c r="EA27" i="8" s="1"/>
  <c r="EM27" i="8" s="1"/>
  <c r="HI27" i="8"/>
  <c r="DB10" i="8"/>
  <c r="DN10" i="8" s="1"/>
  <c r="DZ10" i="8" s="1"/>
  <c r="EL10" i="8" s="1"/>
  <c r="HH10" i="8"/>
  <c r="DC34" i="8"/>
  <c r="DO34" i="8" s="1"/>
  <c r="EA34" i="8" s="1"/>
  <c r="EM34" i="8" s="1"/>
  <c r="HI34" i="8"/>
  <c r="DC46" i="8"/>
  <c r="DO46" i="8" s="1"/>
  <c r="EA46" i="8" s="1"/>
  <c r="EM46" i="8" s="1"/>
  <c r="HI46" i="8"/>
  <c r="GL8" i="8"/>
  <c r="JK8" i="8" s="1"/>
  <c r="G7" i="10" s="1"/>
  <c r="G6" i="11" s="1"/>
  <c r="CF8" i="8"/>
  <c r="BU8" i="8"/>
  <c r="DC30" i="8"/>
  <c r="DO30" i="8" s="1"/>
  <c r="EA30" i="8" s="1"/>
  <c r="EM30" i="8" s="1"/>
  <c r="HI30" i="8"/>
  <c r="GM33" i="8"/>
  <c r="CG33" i="8"/>
  <c r="BV33" i="8"/>
  <c r="GM36" i="8"/>
  <c r="CG36" i="8"/>
  <c r="BV36" i="8"/>
  <c r="DC49" i="8"/>
  <c r="DO49" i="8" s="1"/>
  <c r="EA49" i="8" s="1"/>
  <c r="EM49" i="8" s="1"/>
  <c r="HI49" i="8"/>
  <c r="DC14" i="8"/>
  <c r="DO14" i="8" s="1"/>
  <c r="EA14" i="8" s="1"/>
  <c r="EM14" i="8" s="1"/>
  <c r="HI14" i="8"/>
  <c r="DC28" i="8"/>
  <c r="DO28" i="8" s="1"/>
  <c r="EA28" i="8" s="1"/>
  <c r="EM28" i="8" s="1"/>
  <c r="HI28" i="8"/>
  <c r="CQ6" i="8"/>
  <c r="GW6" i="8"/>
  <c r="CR16" i="8"/>
  <c r="GX16" i="8"/>
  <c r="GM24" i="8"/>
  <c r="CG24" i="8"/>
  <c r="BV24" i="8"/>
  <c r="DC29" i="8"/>
  <c r="DO29" i="8" s="1"/>
  <c r="EA29" i="8" s="1"/>
  <c r="EM29" i="8" s="1"/>
  <c r="HI29" i="8"/>
  <c r="DC13" i="8"/>
  <c r="DO13" i="8" s="1"/>
  <c r="EA13" i="8" s="1"/>
  <c r="EM13" i="8" s="1"/>
  <c r="HI13" i="8"/>
  <c r="DC20" i="8"/>
  <c r="DO20" i="8" s="1"/>
  <c r="EA20" i="8" s="1"/>
  <c r="EM20" i="8" s="1"/>
  <c r="HI20" i="8"/>
  <c r="GM11" i="8"/>
  <c r="BV11" i="8"/>
  <c r="CG11" i="8"/>
  <c r="GM47" i="8"/>
  <c r="CG47" i="8"/>
  <c r="BV47" i="8"/>
  <c r="GM41" i="8"/>
  <c r="BV41" i="8"/>
  <c r="CG41" i="8"/>
  <c r="GM19" i="8"/>
  <c r="CG19" i="8"/>
  <c r="BV19" i="8"/>
  <c r="GL7" i="8"/>
  <c r="JK7" i="8" s="1"/>
  <c r="G6" i="10" s="1"/>
  <c r="G5" i="11" s="1"/>
  <c r="CF7" i="8"/>
  <c r="BU7" i="8"/>
  <c r="CQ8" i="8"/>
  <c r="GW8" i="8"/>
  <c r="CR48" i="8"/>
  <c r="GX48" i="8"/>
  <c r="DC26" i="8"/>
  <c r="DO26" i="8" s="1"/>
  <c r="EA26" i="8" s="1"/>
  <c r="EM26" i="8" s="1"/>
  <c r="HI26" i="8"/>
  <c r="DC35" i="8"/>
  <c r="DO35" i="8" s="1"/>
  <c r="EA35" i="8" s="1"/>
  <c r="EM35" i="8" s="1"/>
  <c r="HI35" i="8"/>
  <c r="CR47" i="8"/>
  <c r="GX47" i="8"/>
  <c r="GM32" i="8"/>
  <c r="CG32" i="8"/>
  <c r="BV32" i="8"/>
  <c r="CR41" i="8"/>
  <c r="GX41" i="8"/>
  <c r="DC23" i="8"/>
  <c r="DO23" i="8" s="1"/>
  <c r="EA23" i="8" s="1"/>
  <c r="EM23" i="8" s="1"/>
  <c r="HI23" i="8"/>
  <c r="CR19" i="8"/>
  <c r="GX19" i="8"/>
  <c r="DC37" i="8"/>
  <c r="DO37" i="8" s="1"/>
  <c r="EA37" i="8" s="1"/>
  <c r="EM37" i="8" s="1"/>
  <c r="HI37" i="8"/>
  <c r="GM27" i="8"/>
  <c r="CG27" i="8"/>
  <c r="BV27" i="8"/>
  <c r="DC48" i="8"/>
  <c r="DO48" i="8" s="1"/>
  <c r="EA48" i="8" s="1"/>
  <c r="EM48" i="8" s="1"/>
  <c r="HI48" i="8"/>
  <c r="DC17" i="8"/>
  <c r="DO17" i="8" s="1"/>
  <c r="EA17" i="8" s="1"/>
  <c r="EM17" i="8" s="1"/>
  <c r="HI17" i="8"/>
  <c r="CQ7" i="8"/>
  <c r="GW7" i="8"/>
  <c r="GM48" i="8"/>
  <c r="CG48" i="8"/>
  <c r="BV48" i="8"/>
  <c r="CR26" i="8"/>
  <c r="GX26" i="8"/>
  <c r="GM30" i="8"/>
  <c r="CG30" i="8"/>
  <c r="BV30" i="8"/>
  <c r="GM21" i="8"/>
  <c r="CG21" i="8"/>
  <c r="BV21" i="8"/>
  <c r="DC22" i="8"/>
  <c r="DO22" i="8" s="1"/>
  <c r="EA22" i="8" s="1"/>
  <c r="EM22" i="8" s="1"/>
  <c r="HI22" i="8"/>
  <c r="DC18" i="8"/>
  <c r="DO18" i="8" s="1"/>
  <c r="EA18" i="8" s="1"/>
  <c r="EM18" i="8" s="1"/>
  <c r="HI18" i="8"/>
  <c r="DC42" i="8"/>
  <c r="DO42" i="8" s="1"/>
  <c r="EA42" i="8" s="1"/>
  <c r="EM42" i="8" s="1"/>
  <c r="HI42" i="8"/>
  <c r="CR23" i="8"/>
  <c r="GX23" i="8"/>
  <c r="DC19" i="8"/>
  <c r="DO19" i="8" s="1"/>
  <c r="EA19" i="8" s="1"/>
  <c r="EM19" i="8" s="1"/>
  <c r="HI19" i="8"/>
  <c r="GM45" i="8"/>
  <c r="CG45" i="8"/>
  <c r="BV45" i="8"/>
  <c r="CR32" i="8"/>
  <c r="GX32" i="8"/>
  <c r="CR20" i="8"/>
  <c r="GX20" i="8"/>
  <c r="CR27" i="8"/>
  <c r="GX27" i="8"/>
  <c r="GM37" i="8"/>
  <c r="BV37" i="8"/>
  <c r="CG37" i="8"/>
  <c r="GM26" i="8"/>
  <c r="BV26" i="8"/>
  <c r="CG26" i="8"/>
  <c r="CR30" i="8"/>
  <c r="GX30" i="8"/>
  <c r="DC44" i="8"/>
  <c r="DO44" i="8" s="1"/>
  <c r="EA44" i="8" s="1"/>
  <c r="EM44" i="8" s="1"/>
  <c r="HI44" i="8"/>
  <c r="CR21" i="8"/>
  <c r="GX21" i="8"/>
  <c r="GM12" i="8"/>
  <c r="CG12" i="8"/>
  <c r="BV12" i="8"/>
  <c r="GM44" i="8"/>
  <c r="CG44" i="8"/>
  <c r="BV44" i="8"/>
  <c r="GM25" i="8"/>
  <c r="BV25" i="8"/>
  <c r="CG25" i="8"/>
  <c r="GM22" i="8"/>
  <c r="CG22" i="8"/>
  <c r="BV22" i="8"/>
  <c r="GM23" i="8"/>
  <c r="BV23" i="8"/>
  <c r="CG23" i="8"/>
  <c r="CR45" i="8"/>
  <c r="GX45" i="8"/>
  <c r="GM20" i="8"/>
  <c r="BV20" i="8"/>
  <c r="CG20" i="8"/>
  <c r="DC47" i="8"/>
  <c r="DO47" i="8" s="1"/>
  <c r="EA47" i="8" s="1"/>
  <c r="EM47" i="8" s="1"/>
  <c r="HI47" i="8"/>
  <c r="DC38" i="8"/>
  <c r="DO38" i="8" s="1"/>
  <c r="EA38" i="8" s="1"/>
  <c r="EM38" i="8" s="1"/>
  <c r="HI38" i="8"/>
  <c r="DC41" i="8"/>
  <c r="DO41" i="8" s="1"/>
  <c r="EA41" i="8" s="1"/>
  <c r="EM41" i="8" s="1"/>
  <c r="HI41" i="8"/>
  <c r="CR38" i="8"/>
  <c r="GX38" i="8"/>
  <c r="CR37" i="8"/>
  <c r="GX37" i="8"/>
  <c r="CR49" i="8"/>
  <c r="GX49" i="8"/>
  <c r="GM34" i="8"/>
  <c r="CG34" i="8"/>
  <c r="BV34" i="8"/>
  <c r="CR28" i="8"/>
  <c r="GX28" i="8"/>
  <c r="DC31" i="8"/>
  <c r="DO31" i="8" s="1"/>
  <c r="EA31" i="8" s="1"/>
  <c r="EM31" i="8" s="1"/>
  <c r="HI31" i="8"/>
  <c r="DC36" i="8"/>
  <c r="DO36" i="8" s="1"/>
  <c r="EA36" i="8" s="1"/>
  <c r="EM36" i="8" s="1"/>
  <c r="HI36" i="8"/>
  <c r="GM31" i="8"/>
  <c r="CG31" i="8"/>
  <c r="BV31" i="8"/>
  <c r="CR12" i="8"/>
  <c r="GX12" i="8"/>
  <c r="CR44" i="8"/>
  <c r="GX44" i="8"/>
  <c r="CR25" i="8"/>
  <c r="GX25" i="8"/>
  <c r="DC43" i="8"/>
  <c r="DO43" i="8" s="1"/>
  <c r="EA43" i="8" s="1"/>
  <c r="EM43" i="8" s="1"/>
  <c r="HI43" i="8"/>
  <c r="CR22" i="8"/>
  <c r="GX22" i="8"/>
  <c r="GM29" i="8"/>
  <c r="CG29" i="8"/>
  <c r="BV29" i="8"/>
  <c r="DC25" i="8"/>
  <c r="DO25" i="8" s="1"/>
  <c r="EA25" i="8" s="1"/>
  <c r="EM25" i="8" s="1"/>
  <c r="HI25" i="8"/>
  <c r="DC40" i="8"/>
  <c r="DO40" i="8" s="1"/>
  <c r="EA40" i="8" s="1"/>
  <c r="EM40" i="8" s="1"/>
  <c r="HI40" i="8"/>
  <c r="GM38" i="8"/>
  <c r="BV38" i="8"/>
  <c r="CG38" i="8"/>
  <c r="GM49" i="8"/>
  <c r="CG49" i="8"/>
  <c r="BV49" i="8"/>
  <c r="CR34" i="8"/>
  <c r="GX34" i="8"/>
  <c r="GM28" i="8"/>
  <c r="CG28" i="8"/>
  <c r="BV28" i="8"/>
  <c r="CR31" i="8"/>
  <c r="GX31" i="8"/>
  <c r="DC12" i="8"/>
  <c r="DO12" i="8" s="1"/>
  <c r="EA12" i="8" s="1"/>
  <c r="EM12" i="8" s="1"/>
  <c r="HI12" i="8"/>
  <c r="GM15" i="8"/>
  <c r="CG15" i="8"/>
  <c r="BV15" i="8"/>
  <c r="GM14" i="8"/>
  <c r="CG14" i="8"/>
  <c r="BV14" i="8"/>
  <c r="CR29" i="8"/>
  <c r="GX29" i="8"/>
  <c r="GL10" i="8"/>
  <c r="JK10" i="8" s="1"/>
  <c r="G9" i="10" s="1"/>
  <c r="G8" i="11" s="1"/>
  <c r="CF10" i="8"/>
  <c r="BU10" i="8"/>
  <c r="DC11" i="8"/>
  <c r="DO11" i="8" s="1"/>
  <c r="EA11" i="8" s="1"/>
  <c r="EM11" i="8" s="1"/>
  <c r="HI11" i="8"/>
  <c r="GM40" i="8"/>
  <c r="CG40" i="8"/>
  <c r="BV40" i="8"/>
  <c r="DC32" i="8"/>
  <c r="DO32" i="8" s="1"/>
  <c r="EA32" i="8" s="1"/>
  <c r="EM32" i="8" s="1"/>
  <c r="HI32" i="8"/>
  <c r="GM17" i="8"/>
  <c r="CG17" i="8"/>
  <c r="BV17" i="8"/>
  <c r="DB7" i="8"/>
  <c r="DN7" i="8" s="1"/>
  <c r="DZ7" i="8" s="1"/>
  <c r="EL7" i="8" s="1"/>
  <c r="HH7" i="8"/>
  <c r="DB8" i="8"/>
  <c r="DN8" i="8" s="1"/>
  <c r="DZ8" i="8" s="1"/>
  <c r="EL8" i="8" s="1"/>
  <c r="HH8" i="8"/>
  <c r="DC33" i="8"/>
  <c r="DO33" i="8" s="1"/>
  <c r="EA33" i="8" s="1"/>
  <c r="EM33" i="8" s="1"/>
  <c r="HI33" i="8"/>
  <c r="GN14" i="8" l="1"/>
  <c r="CH14" i="8"/>
  <c r="BW14" i="8"/>
  <c r="DD34" i="8"/>
  <c r="DP34" i="8" s="1"/>
  <c r="EB34" i="8" s="1"/>
  <c r="EN34" i="8" s="1"/>
  <c r="HJ34" i="8"/>
  <c r="DD44" i="8"/>
  <c r="DP44" i="8" s="1"/>
  <c r="EB44" i="8" s="1"/>
  <c r="EN44" i="8" s="1"/>
  <c r="HJ44" i="8"/>
  <c r="GN22" i="8"/>
  <c r="CH22" i="8"/>
  <c r="BW22" i="8"/>
  <c r="GN44" i="8"/>
  <c r="BW44" i="8"/>
  <c r="CH44" i="8"/>
  <c r="DD21" i="8"/>
  <c r="DP21" i="8" s="1"/>
  <c r="EB21" i="8" s="1"/>
  <c r="EN21" i="8" s="1"/>
  <c r="HJ21" i="8"/>
  <c r="DD20" i="8"/>
  <c r="DP20" i="8" s="1"/>
  <c r="EB20" i="8" s="1"/>
  <c r="EN20" i="8" s="1"/>
  <c r="HJ20" i="8"/>
  <c r="DC7" i="8"/>
  <c r="DO7" i="8" s="1"/>
  <c r="EA7" i="8" s="1"/>
  <c r="EM7" i="8" s="1"/>
  <c r="HI7" i="8"/>
  <c r="DD41" i="8"/>
  <c r="DP41" i="8" s="1"/>
  <c r="EB41" i="8" s="1"/>
  <c r="EN41" i="8" s="1"/>
  <c r="HJ41" i="8"/>
  <c r="CG7" i="8"/>
  <c r="GM7" i="8"/>
  <c r="BV7" i="8"/>
  <c r="CS41" i="8"/>
  <c r="GY41" i="8"/>
  <c r="GY11" i="8"/>
  <c r="CS11" i="8"/>
  <c r="DC6" i="8"/>
  <c r="DO6" i="8" s="1"/>
  <c r="EA6" i="8" s="1"/>
  <c r="EM6" i="8" s="1"/>
  <c r="HI6" i="8"/>
  <c r="GN36" i="8"/>
  <c r="CH36" i="8"/>
  <c r="BW36" i="8"/>
  <c r="DD13" i="8"/>
  <c r="DP13" i="8" s="1"/>
  <c r="EB13" i="8" s="1"/>
  <c r="EN13" i="8" s="1"/>
  <c r="HJ13" i="8"/>
  <c r="DC9" i="8"/>
  <c r="DO9" i="8" s="1"/>
  <c r="EA9" i="8" s="1"/>
  <c r="EM9" i="8" s="1"/>
  <c r="HI9" i="8"/>
  <c r="GN39" i="8"/>
  <c r="BW39" i="8"/>
  <c r="CH39" i="8"/>
  <c r="DD33" i="8"/>
  <c r="DP33" i="8" s="1"/>
  <c r="EB33" i="8" s="1"/>
  <c r="EN33" i="8" s="1"/>
  <c r="HJ33" i="8"/>
  <c r="CG10" i="8"/>
  <c r="GM10" i="8"/>
  <c r="BV10" i="8"/>
  <c r="CS14" i="8"/>
  <c r="GY14" i="8"/>
  <c r="CS22" i="8"/>
  <c r="GY22" i="8"/>
  <c r="CS44" i="8"/>
  <c r="GY44" i="8"/>
  <c r="CR7" i="8"/>
  <c r="GX7" i="8"/>
  <c r="GN41" i="8"/>
  <c r="BW41" i="8"/>
  <c r="CH41" i="8"/>
  <c r="GN11" i="8"/>
  <c r="BW11" i="8"/>
  <c r="CH11" i="8"/>
  <c r="CS36" i="8"/>
  <c r="GY36" i="8"/>
  <c r="CG8" i="8"/>
  <c r="GM8" i="8"/>
  <c r="BV8" i="8"/>
  <c r="CS39" i="8"/>
  <c r="GY39" i="8"/>
  <c r="DC10" i="8"/>
  <c r="DO10" i="8" s="1"/>
  <c r="EA10" i="8" s="1"/>
  <c r="EM10" i="8" s="1"/>
  <c r="HI10" i="8"/>
  <c r="GY13" i="8"/>
  <c r="CS13" i="8"/>
  <c r="DD35" i="8"/>
  <c r="DP35" i="8" s="1"/>
  <c r="EB35" i="8" s="1"/>
  <c r="EN35" i="8" s="1"/>
  <c r="HJ35" i="8"/>
  <c r="DD15" i="8"/>
  <c r="DP15" i="8" s="1"/>
  <c r="EB15" i="8" s="1"/>
  <c r="EN15" i="8" s="1"/>
  <c r="HJ15" i="8"/>
  <c r="CR10" i="8"/>
  <c r="GX10" i="8"/>
  <c r="DD31" i="8"/>
  <c r="DP31" i="8" s="1"/>
  <c r="EB31" i="8" s="1"/>
  <c r="EN31" i="8" s="1"/>
  <c r="HJ31" i="8"/>
  <c r="GN49" i="8"/>
  <c r="CH49" i="8"/>
  <c r="BW49" i="8"/>
  <c r="DD22" i="8"/>
  <c r="DP22" i="8" s="1"/>
  <c r="EB22" i="8" s="1"/>
  <c r="EN22" i="8" s="1"/>
  <c r="HJ22" i="8"/>
  <c r="DD12" i="8"/>
  <c r="DP12" i="8" s="1"/>
  <c r="EB12" i="8" s="1"/>
  <c r="EN12" i="8" s="1"/>
  <c r="HJ12" i="8"/>
  <c r="DD49" i="8"/>
  <c r="DP49" i="8" s="1"/>
  <c r="EB49" i="8" s="1"/>
  <c r="EN49" i="8" s="1"/>
  <c r="HJ49" i="8"/>
  <c r="DD45" i="8"/>
  <c r="DP45" i="8" s="1"/>
  <c r="EB45" i="8" s="1"/>
  <c r="EN45" i="8" s="1"/>
  <c r="HJ45" i="8"/>
  <c r="CS37" i="8"/>
  <c r="GY37" i="8"/>
  <c r="DD32" i="8"/>
  <c r="DP32" i="8" s="1"/>
  <c r="EB32" i="8" s="1"/>
  <c r="EN32" i="8" s="1"/>
  <c r="HJ32" i="8"/>
  <c r="DD23" i="8"/>
  <c r="DP23" i="8" s="1"/>
  <c r="EB23" i="8" s="1"/>
  <c r="EN23" i="8" s="1"/>
  <c r="HJ23" i="8"/>
  <c r="GN21" i="8"/>
  <c r="CH21" i="8"/>
  <c r="BW21" i="8"/>
  <c r="DD26" i="8"/>
  <c r="DP26" i="8" s="1"/>
  <c r="EB26" i="8" s="1"/>
  <c r="EN26" i="8" s="1"/>
  <c r="HJ26" i="8"/>
  <c r="GN32" i="8"/>
  <c r="BW32" i="8"/>
  <c r="CH32" i="8"/>
  <c r="GN24" i="8"/>
  <c r="CH24" i="8"/>
  <c r="BW24" i="8"/>
  <c r="CR8" i="8"/>
  <c r="GX8" i="8"/>
  <c r="DD18" i="8"/>
  <c r="DP18" i="8" s="1"/>
  <c r="EB18" i="8" s="1"/>
  <c r="EN18" i="8" s="1"/>
  <c r="HJ18" i="8"/>
  <c r="DD11" i="8"/>
  <c r="DP11" i="8" s="1"/>
  <c r="EB11" i="8" s="1"/>
  <c r="EN11" i="8" s="1"/>
  <c r="HJ11" i="8"/>
  <c r="DD24" i="8"/>
  <c r="DP24" i="8" s="1"/>
  <c r="EB24" i="8" s="1"/>
  <c r="EN24" i="8" s="1"/>
  <c r="HJ24" i="8"/>
  <c r="GN13" i="8"/>
  <c r="BW13" i="8"/>
  <c r="CH13" i="8"/>
  <c r="CS49" i="8"/>
  <c r="GY49" i="8"/>
  <c r="GN37" i="8"/>
  <c r="CH37" i="8"/>
  <c r="BW37" i="8"/>
  <c r="CS21" i="8"/>
  <c r="GY21" i="8"/>
  <c r="CS32" i="8"/>
  <c r="GY32" i="8"/>
  <c r="CS24" i="8"/>
  <c r="GY24" i="8"/>
  <c r="CR6" i="8"/>
  <c r="GX6" i="8"/>
  <c r="DD17" i="8"/>
  <c r="DP17" i="8" s="1"/>
  <c r="EB17" i="8" s="1"/>
  <c r="EN17" i="8" s="1"/>
  <c r="HJ17" i="8"/>
  <c r="CS18" i="8"/>
  <c r="GY18" i="8"/>
  <c r="CR9" i="8"/>
  <c r="GX9" i="8"/>
  <c r="DD39" i="8"/>
  <c r="DP39" i="8" s="1"/>
  <c r="EB39" i="8" s="1"/>
  <c r="EN39" i="8" s="1"/>
  <c r="HJ39" i="8"/>
  <c r="GN40" i="8"/>
  <c r="CH40" i="8"/>
  <c r="BW40" i="8"/>
  <c r="GN15" i="8"/>
  <c r="BW15" i="8"/>
  <c r="CH15" i="8"/>
  <c r="GN28" i="8"/>
  <c r="CH28" i="8"/>
  <c r="BW28" i="8"/>
  <c r="GN31" i="8"/>
  <c r="BW31" i="8"/>
  <c r="CH31" i="8"/>
  <c r="DD28" i="8"/>
  <c r="DP28" i="8" s="1"/>
  <c r="EB28" i="8" s="1"/>
  <c r="EN28" i="8" s="1"/>
  <c r="HJ28" i="8"/>
  <c r="DD37" i="8"/>
  <c r="DP37" i="8" s="1"/>
  <c r="EB37" i="8" s="1"/>
  <c r="EN37" i="8" s="1"/>
  <c r="HJ37" i="8"/>
  <c r="CS23" i="8"/>
  <c r="GY23" i="8"/>
  <c r="CS25" i="8"/>
  <c r="GY25" i="8"/>
  <c r="GN12" i="8"/>
  <c r="BW12" i="8"/>
  <c r="CH12" i="8"/>
  <c r="DD30" i="8"/>
  <c r="DP30" i="8" s="1"/>
  <c r="EB30" i="8" s="1"/>
  <c r="EN30" i="8" s="1"/>
  <c r="HJ30" i="8"/>
  <c r="GN45" i="8"/>
  <c r="CH45" i="8"/>
  <c r="BW45" i="8"/>
  <c r="GN48" i="8"/>
  <c r="CH48" i="8"/>
  <c r="BW48" i="8"/>
  <c r="DD19" i="8"/>
  <c r="DP19" i="8" s="1"/>
  <c r="EB19" i="8" s="1"/>
  <c r="EN19" i="8" s="1"/>
  <c r="HJ19" i="8"/>
  <c r="DD48" i="8"/>
  <c r="DP48" i="8" s="1"/>
  <c r="EB48" i="8" s="1"/>
  <c r="EN48" i="8" s="1"/>
  <c r="HJ48" i="8"/>
  <c r="GN19" i="8"/>
  <c r="CH19" i="8"/>
  <c r="BW19" i="8"/>
  <c r="GN47" i="8"/>
  <c r="CH47" i="8"/>
  <c r="BW47" i="8"/>
  <c r="GN33" i="8"/>
  <c r="BW33" i="8"/>
  <c r="CH33" i="8"/>
  <c r="GN43" i="8"/>
  <c r="CH43" i="8"/>
  <c r="BW43" i="8"/>
  <c r="CS35" i="8"/>
  <c r="GY35" i="8"/>
  <c r="CG6" i="8"/>
  <c r="GM6" i="8"/>
  <c r="BV6" i="8"/>
  <c r="DD46" i="8"/>
  <c r="DP46" i="8" s="1"/>
  <c r="EB46" i="8" s="1"/>
  <c r="EN46" i="8" s="1"/>
  <c r="HJ46" i="8"/>
  <c r="GN18" i="8"/>
  <c r="CH18" i="8"/>
  <c r="BW18" i="8"/>
  <c r="CG9" i="8"/>
  <c r="GM9" i="8"/>
  <c r="BV9" i="8"/>
  <c r="CS40" i="8"/>
  <c r="GY40" i="8"/>
  <c r="CS15" i="8"/>
  <c r="GY15" i="8"/>
  <c r="CS28" i="8"/>
  <c r="GY28" i="8"/>
  <c r="CS31" i="8"/>
  <c r="GY31" i="8"/>
  <c r="GN23" i="8"/>
  <c r="BW23" i="8"/>
  <c r="CH23" i="8"/>
  <c r="GN25" i="8"/>
  <c r="CH25" i="8"/>
  <c r="BW25" i="8"/>
  <c r="GY12" i="8"/>
  <c r="CS12" i="8"/>
  <c r="CS45" i="8"/>
  <c r="GY45" i="8"/>
  <c r="CS48" i="8"/>
  <c r="GY48" i="8"/>
  <c r="CS19" i="8"/>
  <c r="GY19" i="8"/>
  <c r="CS47" i="8"/>
  <c r="GY47" i="8"/>
  <c r="CS33" i="8"/>
  <c r="GY33" i="8"/>
  <c r="CS43" i="8"/>
  <c r="GY43" i="8"/>
  <c r="GN35" i="8"/>
  <c r="BW35" i="8"/>
  <c r="CH35" i="8"/>
  <c r="DD40" i="8"/>
  <c r="DP40" i="8" s="1"/>
  <c r="EB40" i="8" s="1"/>
  <c r="EN40" i="8" s="1"/>
  <c r="HJ40" i="8"/>
  <c r="GN46" i="8"/>
  <c r="BW46" i="8"/>
  <c r="CH46" i="8"/>
  <c r="GN17" i="8"/>
  <c r="CH17" i="8"/>
  <c r="BW17" i="8"/>
  <c r="DD29" i="8"/>
  <c r="DP29" i="8" s="1"/>
  <c r="EB29" i="8" s="1"/>
  <c r="EN29" i="8" s="1"/>
  <c r="HJ29" i="8"/>
  <c r="CS38" i="8"/>
  <c r="GY38" i="8"/>
  <c r="GN29" i="8"/>
  <c r="BW29" i="8"/>
  <c r="CH29" i="8"/>
  <c r="DD25" i="8"/>
  <c r="DP25" i="8" s="1"/>
  <c r="EB25" i="8" s="1"/>
  <c r="EN25" i="8" s="1"/>
  <c r="HJ25" i="8"/>
  <c r="GN34" i="8"/>
  <c r="BW34" i="8"/>
  <c r="CH34" i="8"/>
  <c r="DD38" i="8"/>
  <c r="DP38" i="8" s="1"/>
  <c r="EB38" i="8" s="1"/>
  <c r="EN38" i="8" s="1"/>
  <c r="HJ38" i="8"/>
  <c r="CS20" i="8"/>
  <c r="GY20" i="8"/>
  <c r="CS26" i="8"/>
  <c r="GY26" i="8"/>
  <c r="DD27" i="8"/>
  <c r="DP27" i="8" s="1"/>
  <c r="EB27" i="8" s="1"/>
  <c r="EN27" i="8" s="1"/>
  <c r="HJ27" i="8"/>
  <c r="GN30" i="8"/>
  <c r="CH30" i="8"/>
  <c r="BW30" i="8"/>
  <c r="GN27" i="8"/>
  <c r="CH27" i="8"/>
  <c r="BW27" i="8"/>
  <c r="DD47" i="8"/>
  <c r="DP47" i="8" s="1"/>
  <c r="EB47" i="8" s="1"/>
  <c r="EN47" i="8" s="1"/>
  <c r="HJ47" i="8"/>
  <c r="DC8" i="8"/>
  <c r="DO8" i="8" s="1"/>
  <c r="EA8" i="8" s="1"/>
  <c r="EM8" i="8" s="1"/>
  <c r="HI8" i="8"/>
  <c r="DD16" i="8"/>
  <c r="DP16" i="8" s="1"/>
  <c r="EB16" i="8" s="1"/>
  <c r="EN16" i="8" s="1"/>
  <c r="HJ16" i="8"/>
  <c r="GN42" i="8"/>
  <c r="CH42" i="8"/>
  <c r="BW42" i="8"/>
  <c r="CS16" i="8"/>
  <c r="GY16" i="8"/>
  <c r="G153" i="10"/>
  <c r="DD36" i="8"/>
  <c r="DP36" i="8" s="1"/>
  <c r="EB36" i="8" s="1"/>
  <c r="EN36" i="8" s="1"/>
  <c r="HJ36" i="8"/>
  <c r="CS46" i="8"/>
  <c r="GY46" i="8"/>
  <c r="CS17" i="8"/>
  <c r="GY17" i="8"/>
  <c r="GN38" i="8"/>
  <c r="BW38" i="8"/>
  <c r="CH38" i="8"/>
  <c r="CS29" i="8"/>
  <c r="GY29" i="8"/>
  <c r="CS34" i="8"/>
  <c r="GY34" i="8"/>
  <c r="GN20" i="8"/>
  <c r="CH20" i="8"/>
  <c r="BW20" i="8"/>
  <c r="GN26" i="8"/>
  <c r="CH26" i="8"/>
  <c r="BW26" i="8"/>
  <c r="CS30" i="8"/>
  <c r="GY30" i="8"/>
  <c r="CS27" i="8"/>
  <c r="GY27" i="8"/>
  <c r="CS42" i="8"/>
  <c r="GY42" i="8"/>
  <c r="GN16" i="8"/>
  <c r="BW16" i="8"/>
  <c r="CH16" i="8"/>
  <c r="DD42" i="8"/>
  <c r="DP42" i="8" s="1"/>
  <c r="EB42" i="8" s="1"/>
  <c r="EN42" i="8" s="1"/>
  <c r="HJ42" i="8"/>
  <c r="DD43" i="8"/>
  <c r="DP43" i="8" s="1"/>
  <c r="EB43" i="8" s="1"/>
  <c r="EN43" i="8" s="1"/>
  <c r="HJ43" i="8"/>
  <c r="DD14" i="8"/>
  <c r="DP14" i="8" s="1"/>
  <c r="EB14" i="8" s="1"/>
  <c r="EN14" i="8" s="1"/>
  <c r="HJ14" i="8"/>
  <c r="G153" i="11" l="1"/>
  <c r="G154" i="11" s="1"/>
  <c r="G156" i="10"/>
  <c r="G159" i="11"/>
  <c r="DE30" i="8"/>
  <c r="GO38" i="8"/>
  <c r="CI38" i="8"/>
  <c r="BX38" i="8"/>
  <c r="DE46" i="8"/>
  <c r="GO42" i="8"/>
  <c r="CI42" i="8"/>
  <c r="BX42" i="8"/>
  <c r="GO43" i="8"/>
  <c r="CI43" i="8"/>
  <c r="BX43" i="8"/>
  <c r="GO48" i="8"/>
  <c r="CI48" i="8"/>
  <c r="BX48" i="8"/>
  <c r="CT12" i="8"/>
  <c r="DF12" i="8" s="1"/>
  <c r="DR12" i="8" s="1"/>
  <c r="ED12" i="8" s="1"/>
  <c r="GZ12" i="8"/>
  <c r="DE23" i="8"/>
  <c r="GO28" i="8"/>
  <c r="BX28" i="8"/>
  <c r="CI28" i="8"/>
  <c r="GO49" i="8"/>
  <c r="BX49" i="8"/>
  <c r="CI49" i="8"/>
  <c r="GO36" i="8"/>
  <c r="BX36" i="8"/>
  <c r="CI36" i="8"/>
  <c r="GO44" i="8"/>
  <c r="CI44" i="8"/>
  <c r="BX44" i="8"/>
  <c r="GO26" i="8"/>
  <c r="CI26" i="8"/>
  <c r="BX26" i="8"/>
  <c r="CT42" i="8"/>
  <c r="DF42" i="8" s="1"/>
  <c r="DR42" i="8" s="1"/>
  <c r="ED42" i="8" s="1"/>
  <c r="GZ42" i="8"/>
  <c r="GO27" i="8"/>
  <c r="CI27" i="8"/>
  <c r="BX27" i="8"/>
  <c r="CT34" i="8"/>
  <c r="DF34" i="8" s="1"/>
  <c r="DR34" i="8" s="1"/>
  <c r="ED34" i="8" s="1"/>
  <c r="GZ34" i="8"/>
  <c r="CT46" i="8"/>
  <c r="DF46" i="8" s="1"/>
  <c r="DR46" i="8" s="1"/>
  <c r="ED46" i="8" s="1"/>
  <c r="GZ46" i="8"/>
  <c r="DE47" i="8"/>
  <c r="CT23" i="8"/>
  <c r="DF23" i="8" s="1"/>
  <c r="DR23" i="8" s="1"/>
  <c r="ED23" i="8" s="1"/>
  <c r="GZ23" i="8"/>
  <c r="DE28" i="8"/>
  <c r="GN9" i="8"/>
  <c r="BW9" i="8"/>
  <c r="CH9" i="8"/>
  <c r="CT43" i="8"/>
  <c r="DF43" i="8" s="1"/>
  <c r="DR43" i="8" s="1"/>
  <c r="ED43" i="8" s="1"/>
  <c r="GZ43" i="8"/>
  <c r="GO19" i="8"/>
  <c r="CI19" i="8"/>
  <c r="BX19" i="8"/>
  <c r="CT48" i="8"/>
  <c r="DF48" i="8" s="1"/>
  <c r="DR48" i="8" s="1"/>
  <c r="ED48" i="8" s="1"/>
  <c r="GZ48" i="8"/>
  <c r="GO12" i="8"/>
  <c r="CI12" i="8"/>
  <c r="BX12" i="8"/>
  <c r="CT28" i="8"/>
  <c r="DF28" i="8" s="1"/>
  <c r="DR28" i="8" s="1"/>
  <c r="ED28" i="8" s="1"/>
  <c r="GZ28" i="8"/>
  <c r="DE32" i="8"/>
  <c r="CT32" i="8"/>
  <c r="DF32" i="8" s="1"/>
  <c r="DR32" i="8" s="1"/>
  <c r="ED32" i="8" s="1"/>
  <c r="GZ32" i="8"/>
  <c r="CT49" i="8"/>
  <c r="DF49" i="8" s="1"/>
  <c r="DR49" i="8" s="1"/>
  <c r="ED49" i="8" s="1"/>
  <c r="GZ49" i="8"/>
  <c r="DE36" i="8"/>
  <c r="DD7" i="8"/>
  <c r="DP7" i="8" s="1"/>
  <c r="EB7" i="8" s="1"/>
  <c r="EN7" i="8" s="1"/>
  <c r="HJ7" i="8"/>
  <c r="CT39" i="8"/>
  <c r="DF39" i="8" s="1"/>
  <c r="DR39" i="8" s="1"/>
  <c r="ED39" i="8" s="1"/>
  <c r="GZ39" i="8"/>
  <c r="CT36" i="8"/>
  <c r="DF36" i="8" s="1"/>
  <c r="DR36" i="8" s="1"/>
  <c r="ED36" i="8" s="1"/>
  <c r="GZ36" i="8"/>
  <c r="GO14" i="8"/>
  <c r="BX14" i="8"/>
  <c r="CI14" i="8"/>
  <c r="GZ16" i="8"/>
  <c r="CT16" i="8"/>
  <c r="DF16" i="8" s="1"/>
  <c r="DR16" i="8" s="1"/>
  <c r="ED16" i="8" s="1"/>
  <c r="CT26" i="8"/>
  <c r="DF26" i="8" s="1"/>
  <c r="DR26" i="8" s="1"/>
  <c r="ED26" i="8" s="1"/>
  <c r="GZ26" i="8"/>
  <c r="CT27" i="8"/>
  <c r="DF27" i="8" s="1"/>
  <c r="DR27" i="8" s="1"/>
  <c r="ED27" i="8" s="1"/>
  <c r="GZ27" i="8"/>
  <c r="GO34" i="8"/>
  <c r="BX34" i="8"/>
  <c r="CI34" i="8"/>
  <c r="GO46" i="8"/>
  <c r="CI46" i="8"/>
  <c r="BX46" i="8"/>
  <c r="DE45" i="8"/>
  <c r="GO23" i="8"/>
  <c r="CI23" i="8"/>
  <c r="BX23" i="8"/>
  <c r="GN6" i="8"/>
  <c r="BW6" i="8"/>
  <c r="CH6" i="8"/>
  <c r="CT19" i="8"/>
  <c r="DF19" i="8" s="1"/>
  <c r="DR19" i="8" s="1"/>
  <c r="ED19" i="8" s="1"/>
  <c r="GZ19" i="8"/>
  <c r="DE49" i="8"/>
  <c r="GO32" i="8"/>
  <c r="CI32" i="8"/>
  <c r="BX32" i="8"/>
  <c r="DE39" i="8"/>
  <c r="CT11" i="8"/>
  <c r="DF11" i="8" s="1"/>
  <c r="DR11" i="8" s="1"/>
  <c r="ED11" i="8" s="1"/>
  <c r="GZ11" i="8"/>
  <c r="DE14" i="8"/>
  <c r="GO39" i="8"/>
  <c r="CI39" i="8"/>
  <c r="BX39" i="8"/>
  <c r="DE41" i="8"/>
  <c r="GO22" i="8"/>
  <c r="BX22" i="8"/>
  <c r="CI22" i="8"/>
  <c r="GZ14" i="8"/>
  <c r="CT14" i="8"/>
  <c r="DF14" i="8" s="1"/>
  <c r="DR14" i="8" s="1"/>
  <c r="ED14" i="8" s="1"/>
  <c r="GO16" i="8"/>
  <c r="BX16" i="8"/>
  <c r="CI16" i="8"/>
  <c r="DE34" i="8"/>
  <c r="G5" i="12"/>
  <c r="DE26" i="8"/>
  <c r="DE38" i="8"/>
  <c r="DE43" i="8"/>
  <c r="GY9" i="8"/>
  <c r="CS9" i="8"/>
  <c r="CT33" i="8"/>
  <c r="DF33" i="8" s="1"/>
  <c r="DR33" i="8" s="1"/>
  <c r="ED33" i="8" s="1"/>
  <c r="GZ33" i="8"/>
  <c r="GO45" i="8"/>
  <c r="CI45" i="8"/>
  <c r="BX45" i="8"/>
  <c r="GZ15" i="8"/>
  <c r="CT15" i="8"/>
  <c r="DF15" i="8" s="1"/>
  <c r="DR15" i="8" s="1"/>
  <c r="ED15" i="8" s="1"/>
  <c r="DD6" i="8"/>
  <c r="DP6" i="8" s="1"/>
  <c r="EB6" i="8" s="1"/>
  <c r="EN6" i="8" s="1"/>
  <c r="HJ6" i="8"/>
  <c r="CT13" i="8"/>
  <c r="DF13" i="8" s="1"/>
  <c r="DR13" i="8" s="1"/>
  <c r="ED13" i="8" s="1"/>
  <c r="GZ13" i="8"/>
  <c r="GO11" i="8"/>
  <c r="BX11" i="8"/>
  <c r="CI11" i="8"/>
  <c r="CT22" i="8"/>
  <c r="DF22" i="8" s="1"/>
  <c r="DR22" i="8" s="1"/>
  <c r="ED22" i="8" s="1"/>
  <c r="GZ22" i="8"/>
  <c r="GO30" i="8"/>
  <c r="BX30" i="8"/>
  <c r="CI30" i="8"/>
  <c r="DE19" i="8"/>
  <c r="DE12" i="8"/>
  <c r="DE15" i="8"/>
  <c r="GO18" i="8"/>
  <c r="CI18" i="8"/>
  <c r="BX18" i="8"/>
  <c r="GY6" i="8"/>
  <c r="CS6" i="8"/>
  <c r="GO33" i="8"/>
  <c r="CI33" i="8"/>
  <c r="BX33" i="8"/>
  <c r="CT45" i="8"/>
  <c r="DF45" i="8" s="1"/>
  <c r="DR45" i="8" s="1"/>
  <c r="ED45" i="8" s="1"/>
  <c r="GZ45" i="8"/>
  <c r="CI15" i="8"/>
  <c r="GO15" i="8"/>
  <c r="BX15" i="8"/>
  <c r="DD9" i="8"/>
  <c r="DP9" i="8" s="1"/>
  <c r="EB9" i="8" s="1"/>
  <c r="EN9" i="8" s="1"/>
  <c r="HJ9" i="8"/>
  <c r="DE21" i="8"/>
  <c r="GO13" i="8"/>
  <c r="BX13" i="8"/>
  <c r="CI13" i="8"/>
  <c r="DE13" i="8"/>
  <c r="GN8" i="8"/>
  <c r="BW8" i="8"/>
  <c r="CH8" i="8"/>
  <c r="DE44" i="8"/>
  <c r="GN10" i="8"/>
  <c r="CH10" i="8"/>
  <c r="BW10" i="8"/>
  <c r="GN7" i="8"/>
  <c r="BW7" i="8"/>
  <c r="CH7" i="8"/>
  <c r="DE27" i="8"/>
  <c r="DE17" i="8"/>
  <c r="CT30" i="8"/>
  <c r="DF30" i="8" s="1"/>
  <c r="DR30" i="8" s="1"/>
  <c r="ED30" i="8" s="1"/>
  <c r="GZ30" i="8"/>
  <c r="CT18" i="8"/>
  <c r="DF18" i="8" s="1"/>
  <c r="DR18" i="8" s="1"/>
  <c r="ED18" i="8" s="1"/>
  <c r="GZ18" i="8"/>
  <c r="DE25" i="8"/>
  <c r="CT31" i="8"/>
  <c r="DF31" i="8" s="1"/>
  <c r="DR31" i="8" s="1"/>
  <c r="ED31" i="8" s="1"/>
  <c r="GZ31" i="8"/>
  <c r="GO37" i="8"/>
  <c r="CI37" i="8"/>
  <c r="BX37" i="8"/>
  <c r="DD8" i="8"/>
  <c r="DP8" i="8" s="1"/>
  <c r="EB8" i="8" s="1"/>
  <c r="EN8" i="8" s="1"/>
  <c r="HJ8" i="8"/>
  <c r="CT41" i="8"/>
  <c r="DF41" i="8" s="1"/>
  <c r="DR41" i="8" s="1"/>
  <c r="ED41" i="8" s="1"/>
  <c r="GZ41" i="8"/>
  <c r="GO20" i="8"/>
  <c r="CI20" i="8"/>
  <c r="BX20" i="8"/>
  <c r="DE29" i="8"/>
  <c r="DE20" i="8"/>
  <c r="CT29" i="8"/>
  <c r="DF29" i="8" s="1"/>
  <c r="DR29" i="8" s="1"/>
  <c r="ED29" i="8" s="1"/>
  <c r="GZ29" i="8"/>
  <c r="GO17" i="8"/>
  <c r="BX17" i="8"/>
  <c r="CI17" i="8"/>
  <c r="CT35" i="8"/>
  <c r="DF35" i="8" s="1"/>
  <c r="DR35" i="8" s="1"/>
  <c r="ED35" i="8" s="1"/>
  <c r="GZ35" i="8"/>
  <c r="DE33" i="8"/>
  <c r="GO25" i="8"/>
  <c r="BX25" i="8"/>
  <c r="CI25" i="8"/>
  <c r="DE31" i="8"/>
  <c r="GO47" i="8"/>
  <c r="CI47" i="8"/>
  <c r="BX47" i="8"/>
  <c r="GO31" i="8"/>
  <c r="CI31" i="8"/>
  <c r="BX31" i="8"/>
  <c r="GO40" i="8"/>
  <c r="CI40" i="8"/>
  <c r="BX40" i="8"/>
  <c r="DE24" i="8"/>
  <c r="CT37" i="8"/>
  <c r="DF37" i="8" s="1"/>
  <c r="DR37" i="8" s="1"/>
  <c r="ED37" i="8" s="1"/>
  <c r="GZ37" i="8"/>
  <c r="GO24" i="8"/>
  <c r="CI24" i="8"/>
  <c r="BX24" i="8"/>
  <c r="GO21" i="8"/>
  <c r="CI21" i="8"/>
  <c r="BX21" i="8"/>
  <c r="DD10" i="8"/>
  <c r="DP10" i="8" s="1"/>
  <c r="EB10" i="8" s="1"/>
  <c r="EN10" i="8" s="1"/>
  <c r="HJ10" i="8"/>
  <c r="GY8" i="8"/>
  <c r="CS8" i="8"/>
  <c r="GO41" i="8"/>
  <c r="BX41" i="8"/>
  <c r="CI41" i="8"/>
  <c r="GY10" i="8"/>
  <c r="CS10" i="8"/>
  <c r="DE11" i="8"/>
  <c r="GY7" i="8"/>
  <c r="CS7" i="8"/>
  <c r="DE42" i="8"/>
  <c r="CT20" i="8"/>
  <c r="DF20" i="8" s="1"/>
  <c r="DR20" i="8" s="1"/>
  <c r="ED20" i="8" s="1"/>
  <c r="GZ20" i="8"/>
  <c r="CT38" i="8"/>
  <c r="DF38" i="8" s="1"/>
  <c r="DR38" i="8" s="1"/>
  <c r="ED38" i="8" s="1"/>
  <c r="GZ38" i="8"/>
  <c r="DE16" i="8"/>
  <c r="GO29" i="8"/>
  <c r="CI29" i="8"/>
  <c r="BX29" i="8"/>
  <c r="GZ17" i="8"/>
  <c r="CT17" i="8"/>
  <c r="DF17" i="8" s="1"/>
  <c r="DR17" i="8" s="1"/>
  <c r="ED17" i="8" s="1"/>
  <c r="GO35" i="8"/>
  <c r="CI35" i="8"/>
  <c r="BX35" i="8"/>
  <c r="DE48" i="8"/>
  <c r="CT25" i="8"/>
  <c r="DF25" i="8" s="1"/>
  <c r="DR25" i="8" s="1"/>
  <c r="ED25" i="8" s="1"/>
  <c r="GZ25" i="8"/>
  <c r="DE40" i="8"/>
  <c r="DE35" i="8"/>
  <c r="CT47" i="8"/>
  <c r="DF47" i="8" s="1"/>
  <c r="DR47" i="8" s="1"/>
  <c r="ED47" i="8" s="1"/>
  <c r="GZ47" i="8"/>
  <c r="CT40" i="8"/>
  <c r="DF40" i="8" s="1"/>
  <c r="DR40" i="8" s="1"/>
  <c r="ED40" i="8" s="1"/>
  <c r="GZ40" i="8"/>
  <c r="DE18" i="8"/>
  <c r="CT24" i="8"/>
  <c r="DF24" i="8" s="1"/>
  <c r="DR24" i="8" s="1"/>
  <c r="ED24" i="8" s="1"/>
  <c r="GZ24" i="8"/>
  <c r="CT21" i="8"/>
  <c r="DF21" i="8" s="1"/>
  <c r="DR21" i="8" s="1"/>
  <c r="ED21" i="8" s="1"/>
  <c r="GZ21" i="8"/>
  <c r="DE37" i="8"/>
  <c r="DE22" i="8"/>
  <c r="CT44" i="8"/>
  <c r="DF44" i="8" s="1"/>
  <c r="DR44" i="8" s="1"/>
  <c r="ED44" i="8" s="1"/>
  <c r="GZ44" i="8"/>
  <c r="G158" i="11" l="1"/>
  <c r="G6" i="12"/>
  <c r="G11" i="12"/>
  <c r="DQ22" i="8"/>
  <c r="DQ35" i="8"/>
  <c r="GP35" i="8"/>
  <c r="BY35" i="8"/>
  <c r="CJ35" i="8"/>
  <c r="DQ42" i="8"/>
  <c r="DQ11" i="8"/>
  <c r="DE8" i="8"/>
  <c r="CU24" i="8"/>
  <c r="DG24" i="8" s="1"/>
  <c r="DS24" i="8" s="1"/>
  <c r="EE24" i="8" s="1"/>
  <c r="HA24" i="8"/>
  <c r="DQ20" i="8"/>
  <c r="CU37" i="8"/>
  <c r="DG37" i="8" s="1"/>
  <c r="DS37" i="8" s="1"/>
  <c r="EE37" i="8" s="1"/>
  <c r="HA37" i="8"/>
  <c r="DQ27" i="8"/>
  <c r="HA13" i="8"/>
  <c r="CU13" i="8"/>
  <c r="DE6" i="8"/>
  <c r="DQ43" i="8"/>
  <c r="DQ34" i="8"/>
  <c r="HA22" i="8"/>
  <c r="CU22" i="8"/>
  <c r="CJ23" i="8"/>
  <c r="GP23" i="8"/>
  <c r="BY23" i="8"/>
  <c r="GZ9" i="8"/>
  <c r="CT9" i="8"/>
  <c r="DF9" i="8" s="1"/>
  <c r="DR9" i="8" s="1"/>
  <c r="ED9" i="8" s="1"/>
  <c r="DQ47" i="8"/>
  <c r="GP44" i="8"/>
  <c r="CJ44" i="8"/>
  <c r="BY44" i="8"/>
  <c r="GP48" i="8"/>
  <c r="CJ48" i="8"/>
  <c r="BY48" i="8"/>
  <c r="CU42" i="8"/>
  <c r="HA42" i="8"/>
  <c r="CU35" i="8"/>
  <c r="HA35" i="8"/>
  <c r="GP31" i="8"/>
  <c r="CJ31" i="8"/>
  <c r="BY31" i="8"/>
  <c r="DQ31" i="8"/>
  <c r="GP13" i="8"/>
  <c r="BY13" i="8"/>
  <c r="CJ13" i="8"/>
  <c r="CU15" i="8"/>
  <c r="HA15" i="8"/>
  <c r="DQ12" i="8"/>
  <c r="GP22" i="8"/>
  <c r="BY22" i="8"/>
  <c r="CJ22" i="8"/>
  <c r="DQ14" i="8"/>
  <c r="HA23" i="8"/>
  <c r="CU23" i="8"/>
  <c r="DG23" i="8" s="1"/>
  <c r="DS23" i="8" s="1"/>
  <c r="EE23" i="8" s="1"/>
  <c r="CU34" i="8"/>
  <c r="HA34" i="8"/>
  <c r="GO9" i="8"/>
  <c r="BX9" i="8"/>
  <c r="CI9" i="8"/>
  <c r="CU44" i="8"/>
  <c r="DG44" i="8" s="1"/>
  <c r="DS44" i="8" s="1"/>
  <c r="EE44" i="8" s="1"/>
  <c r="HA44" i="8"/>
  <c r="HA28" i="8"/>
  <c r="CU28" i="8"/>
  <c r="CU48" i="8"/>
  <c r="HA48" i="8"/>
  <c r="DQ30" i="8"/>
  <c r="DQ18" i="8"/>
  <c r="DQ40" i="8"/>
  <c r="DQ16" i="8"/>
  <c r="DE10" i="8"/>
  <c r="CU31" i="8"/>
  <c r="HA31" i="8"/>
  <c r="HA25" i="8"/>
  <c r="CU25" i="8"/>
  <c r="DG25" i="8" s="1"/>
  <c r="DS25" i="8" s="1"/>
  <c r="EE25" i="8" s="1"/>
  <c r="CU17" i="8"/>
  <c r="DG17" i="8" s="1"/>
  <c r="DS17" i="8" s="1"/>
  <c r="EE17" i="8" s="1"/>
  <c r="HA17" i="8"/>
  <c r="DQ29" i="8"/>
  <c r="DQ44" i="8"/>
  <c r="DQ38" i="8"/>
  <c r="DQ49" i="8"/>
  <c r="GP34" i="8"/>
  <c r="CJ34" i="8"/>
  <c r="BY34" i="8"/>
  <c r="GP28" i="8"/>
  <c r="BY28" i="8"/>
  <c r="CJ28" i="8"/>
  <c r="DQ37" i="8"/>
  <c r="GP25" i="8"/>
  <c r="BY25" i="8"/>
  <c r="CJ25" i="8"/>
  <c r="GP17" i="8"/>
  <c r="CJ17" i="8"/>
  <c r="BY17" i="8"/>
  <c r="GZ7" i="8"/>
  <c r="CT7" i="8"/>
  <c r="DF7" i="8" s="1"/>
  <c r="DR7" i="8" s="1"/>
  <c r="ED7" i="8" s="1"/>
  <c r="GZ8" i="8"/>
  <c r="CT8" i="8"/>
  <c r="DF8" i="8" s="1"/>
  <c r="DR8" i="8" s="1"/>
  <c r="ED8" i="8" s="1"/>
  <c r="GP18" i="8"/>
  <c r="BY18" i="8"/>
  <c r="CJ18" i="8"/>
  <c r="DQ19" i="8"/>
  <c r="CU16" i="8"/>
  <c r="HA16" i="8"/>
  <c r="CU14" i="8"/>
  <c r="HA14" i="8"/>
  <c r="DQ32" i="8"/>
  <c r="CJ19" i="8"/>
  <c r="GP19" i="8"/>
  <c r="BY19" i="8"/>
  <c r="CU36" i="8"/>
  <c r="DG36" i="8" s="1"/>
  <c r="DS36" i="8" s="1"/>
  <c r="EE36" i="8" s="1"/>
  <c r="HA36" i="8"/>
  <c r="GP43" i="8"/>
  <c r="BY43" i="8"/>
  <c r="CJ43" i="8"/>
  <c r="DQ46" i="8"/>
  <c r="CU41" i="8"/>
  <c r="DG41" i="8" s="1"/>
  <c r="DS41" i="8" s="1"/>
  <c r="EE41" i="8" s="1"/>
  <c r="HA41" i="8"/>
  <c r="GP21" i="8"/>
  <c r="CJ21" i="8"/>
  <c r="BY21" i="8"/>
  <c r="GP20" i="8"/>
  <c r="CJ20" i="8"/>
  <c r="BY20" i="8"/>
  <c r="GO7" i="8"/>
  <c r="BX7" i="8"/>
  <c r="CI7" i="8"/>
  <c r="GO8" i="8"/>
  <c r="BX8" i="8"/>
  <c r="CI8" i="8"/>
  <c r="DQ21" i="8"/>
  <c r="GP33" i="8"/>
  <c r="CJ33" i="8"/>
  <c r="BY33" i="8"/>
  <c r="HA18" i="8"/>
  <c r="CU18" i="8"/>
  <c r="CU11" i="8"/>
  <c r="HA11" i="8"/>
  <c r="DE9" i="8"/>
  <c r="DQ26" i="8"/>
  <c r="GP16" i="8"/>
  <c r="BY16" i="8"/>
  <c r="CJ16" i="8"/>
  <c r="DQ41" i="8"/>
  <c r="DQ45" i="8"/>
  <c r="GP14" i="8"/>
  <c r="BY14" i="8"/>
  <c r="CJ14" i="8"/>
  <c r="HA19" i="8"/>
  <c r="CU19" i="8"/>
  <c r="DQ28" i="8"/>
  <c r="CJ26" i="8"/>
  <c r="GP26" i="8"/>
  <c r="BY26" i="8"/>
  <c r="GP36" i="8"/>
  <c r="BY36" i="8"/>
  <c r="CJ36" i="8"/>
  <c r="CU43" i="8"/>
  <c r="HA43" i="8"/>
  <c r="DE7" i="8"/>
  <c r="GP41" i="8"/>
  <c r="CJ41" i="8"/>
  <c r="BY41" i="8"/>
  <c r="HA21" i="8"/>
  <c r="CU21" i="8"/>
  <c r="DG21" i="8" s="1"/>
  <c r="DS21" i="8" s="1"/>
  <c r="EE21" i="8" s="1"/>
  <c r="DQ24" i="8"/>
  <c r="GP47" i="8"/>
  <c r="CJ47" i="8"/>
  <c r="BY47" i="8"/>
  <c r="HA20" i="8"/>
  <c r="CU20" i="8"/>
  <c r="DG20" i="8" s="1"/>
  <c r="DS20" i="8" s="1"/>
  <c r="EE20" i="8" s="1"/>
  <c r="CU33" i="8"/>
  <c r="HA33" i="8"/>
  <c r="CU30" i="8"/>
  <c r="DG30" i="8" s="1"/>
  <c r="DS30" i="8" s="1"/>
  <c r="EE30" i="8" s="1"/>
  <c r="HA30" i="8"/>
  <c r="GP11" i="8"/>
  <c r="BY11" i="8"/>
  <c r="CJ11" i="8"/>
  <c r="GP39" i="8"/>
  <c r="CJ39" i="8"/>
  <c r="BY39" i="8"/>
  <c r="DQ39" i="8"/>
  <c r="GZ6" i="8"/>
  <c r="CT6" i="8"/>
  <c r="DF6" i="8" s="1"/>
  <c r="DR6" i="8" s="1"/>
  <c r="ED6" i="8" s="1"/>
  <c r="GP46" i="8"/>
  <c r="BY46" i="8"/>
  <c r="CJ46" i="8"/>
  <c r="DQ36" i="8"/>
  <c r="HA26" i="8"/>
  <c r="CU26" i="8"/>
  <c r="DQ23" i="8"/>
  <c r="GP38" i="8"/>
  <c r="BY38" i="8"/>
  <c r="CJ38" i="8"/>
  <c r="CJ29" i="8"/>
  <c r="GP29" i="8"/>
  <c r="BY29" i="8"/>
  <c r="GP40" i="8"/>
  <c r="CJ40" i="8"/>
  <c r="BY40" i="8"/>
  <c r="CU47" i="8"/>
  <c r="DG47" i="8" s="1"/>
  <c r="DS47" i="8" s="1"/>
  <c r="EE47" i="8" s="1"/>
  <c r="HA47" i="8"/>
  <c r="DQ33" i="8"/>
  <c r="DQ25" i="8"/>
  <c r="DQ17" i="8"/>
  <c r="GO10" i="8"/>
  <c r="BX10" i="8"/>
  <c r="CI10" i="8"/>
  <c r="GP30" i="8"/>
  <c r="CJ30" i="8"/>
  <c r="BY30" i="8"/>
  <c r="GP45" i="8"/>
  <c r="CJ45" i="8"/>
  <c r="BY45" i="8"/>
  <c r="CU39" i="8"/>
  <c r="HA39" i="8"/>
  <c r="GP32" i="8"/>
  <c r="BY32" i="8"/>
  <c r="CJ32" i="8"/>
  <c r="GO6" i="8"/>
  <c r="BX6" i="8"/>
  <c r="CI6" i="8"/>
  <c r="CU46" i="8"/>
  <c r="DG46" i="8" s="1"/>
  <c r="DS46" i="8" s="1"/>
  <c r="EE46" i="8" s="1"/>
  <c r="HA46" i="8"/>
  <c r="GP12" i="8"/>
  <c r="CJ12" i="8"/>
  <c r="BY12" i="8"/>
  <c r="GP27" i="8"/>
  <c r="BY27" i="8"/>
  <c r="CJ27" i="8"/>
  <c r="CU49" i="8"/>
  <c r="HA49" i="8"/>
  <c r="CU38" i="8"/>
  <c r="DG38" i="8" s="1"/>
  <c r="DS38" i="8" s="1"/>
  <c r="EE38" i="8" s="1"/>
  <c r="HA38" i="8"/>
  <c r="DQ48" i="8"/>
  <c r="HA29" i="8"/>
  <c r="CU29" i="8"/>
  <c r="DG29" i="8" s="1"/>
  <c r="DS29" i="8" s="1"/>
  <c r="EE29" i="8" s="1"/>
  <c r="GP24" i="8"/>
  <c r="BY24" i="8"/>
  <c r="CJ24" i="8"/>
  <c r="CU40" i="8"/>
  <c r="DG40" i="8" s="1"/>
  <c r="DS40" i="8" s="1"/>
  <c r="EE40" i="8" s="1"/>
  <c r="HA40" i="8"/>
  <c r="GP37" i="8"/>
  <c r="CJ37" i="8"/>
  <c r="BY37" i="8"/>
  <c r="GZ10" i="8"/>
  <c r="CT10" i="8"/>
  <c r="DF10" i="8" s="1"/>
  <c r="DR10" i="8" s="1"/>
  <c r="ED10" i="8" s="1"/>
  <c r="DQ13" i="8"/>
  <c r="GP15" i="8"/>
  <c r="BY15" i="8"/>
  <c r="CJ15" i="8"/>
  <c r="DQ15" i="8"/>
  <c r="CU45" i="8"/>
  <c r="DG45" i="8" s="1"/>
  <c r="DS45" i="8" s="1"/>
  <c r="EE45" i="8" s="1"/>
  <c r="HA45" i="8"/>
  <c r="CU32" i="8"/>
  <c r="HA32" i="8"/>
  <c r="HA12" i="8"/>
  <c r="CU12" i="8"/>
  <c r="HA27" i="8"/>
  <c r="CU27" i="8"/>
  <c r="GP49" i="8"/>
  <c r="BY49" i="8"/>
  <c r="CJ49" i="8"/>
  <c r="GP42" i="8"/>
  <c r="CJ42" i="8"/>
  <c r="BY42" i="8"/>
  <c r="DG32" i="8" l="1"/>
  <c r="HB15" i="8"/>
  <c r="CV15" i="8"/>
  <c r="DH15" i="8" s="1"/>
  <c r="DT15" i="8" s="1"/>
  <c r="EF15" i="8" s="1"/>
  <c r="CV37" i="8"/>
  <c r="HB37" i="8"/>
  <c r="GQ12" i="8"/>
  <c r="BZ12" i="8"/>
  <c r="CK12" i="8"/>
  <c r="CV45" i="8"/>
  <c r="DH45" i="8" s="1"/>
  <c r="DT45" i="8" s="1"/>
  <c r="EF45" i="8" s="1"/>
  <c r="HB45" i="8"/>
  <c r="CV38" i="8"/>
  <c r="DH38" i="8" s="1"/>
  <c r="DT38" i="8" s="1"/>
  <c r="EF38" i="8" s="1"/>
  <c r="HB38" i="8"/>
  <c r="EC36" i="8"/>
  <c r="DQ7" i="8"/>
  <c r="GQ36" i="8"/>
  <c r="CK36" i="8"/>
  <c r="BZ36" i="8"/>
  <c r="DG19" i="8"/>
  <c r="EC45" i="8"/>
  <c r="CV18" i="8"/>
  <c r="DH18" i="8" s="1"/>
  <c r="DT18" i="8" s="1"/>
  <c r="EF18" i="8" s="1"/>
  <c r="HB18" i="8"/>
  <c r="GQ17" i="8"/>
  <c r="BZ17" i="8"/>
  <c r="CK17" i="8"/>
  <c r="EC49" i="8"/>
  <c r="GQ22" i="8"/>
  <c r="BZ22" i="8"/>
  <c r="CK22" i="8"/>
  <c r="CV13" i="8"/>
  <c r="DH13" i="8" s="1"/>
  <c r="DT13" i="8" s="1"/>
  <c r="EF13" i="8" s="1"/>
  <c r="HB13" i="8"/>
  <c r="HB31" i="8"/>
  <c r="CV31" i="8"/>
  <c r="DH31" i="8" s="1"/>
  <c r="DT31" i="8" s="1"/>
  <c r="EF31" i="8" s="1"/>
  <c r="GQ48" i="8"/>
  <c r="CK48" i="8"/>
  <c r="BZ48" i="8"/>
  <c r="EC47" i="8"/>
  <c r="CV35" i="8"/>
  <c r="DH35" i="8" s="1"/>
  <c r="DT35" i="8" s="1"/>
  <c r="EF35" i="8" s="1"/>
  <c r="HB35" i="8"/>
  <c r="GQ15" i="8"/>
  <c r="BZ15" i="8"/>
  <c r="CK15" i="8"/>
  <c r="CV12" i="8"/>
  <c r="DH12" i="8" s="1"/>
  <c r="DT12" i="8" s="1"/>
  <c r="EF12" i="8" s="1"/>
  <c r="HB12" i="8"/>
  <c r="HB32" i="8"/>
  <c r="CV32" i="8"/>
  <c r="DH32" i="8" s="1"/>
  <c r="DT32" i="8" s="1"/>
  <c r="EF32" i="8" s="1"/>
  <c r="EC17" i="8"/>
  <c r="GQ40" i="8"/>
  <c r="BZ40" i="8"/>
  <c r="CK40" i="8"/>
  <c r="GQ38" i="8"/>
  <c r="BZ38" i="8"/>
  <c r="CK38" i="8"/>
  <c r="CV46" i="8"/>
  <c r="DH46" i="8" s="1"/>
  <c r="DT46" i="8" s="1"/>
  <c r="EF46" i="8" s="1"/>
  <c r="HB46" i="8"/>
  <c r="GQ39" i="8"/>
  <c r="CK39" i="8"/>
  <c r="BZ39" i="8"/>
  <c r="DQ9" i="8"/>
  <c r="GQ20" i="8"/>
  <c r="BZ20" i="8"/>
  <c r="CK20" i="8"/>
  <c r="DG14" i="8"/>
  <c r="GQ18" i="8"/>
  <c r="BZ18" i="8"/>
  <c r="CK18" i="8"/>
  <c r="HB17" i="8"/>
  <c r="CV17" i="8"/>
  <c r="CV28" i="8"/>
  <c r="DH28" i="8" s="1"/>
  <c r="DT28" i="8" s="1"/>
  <c r="EF28" i="8" s="1"/>
  <c r="HB28" i="8"/>
  <c r="DQ10" i="8"/>
  <c r="DG34" i="8"/>
  <c r="GQ13" i="8"/>
  <c r="BZ13" i="8"/>
  <c r="CK13" i="8"/>
  <c r="CV48" i="8"/>
  <c r="DH48" i="8" s="1"/>
  <c r="DT48" i="8" s="1"/>
  <c r="EF48" i="8" s="1"/>
  <c r="HB48" i="8"/>
  <c r="GQ35" i="8"/>
  <c r="CK35" i="8"/>
  <c r="BZ35" i="8"/>
  <c r="DG27" i="8"/>
  <c r="CK32" i="8"/>
  <c r="GQ32" i="8"/>
  <c r="BZ32" i="8"/>
  <c r="GQ30" i="8"/>
  <c r="CK30" i="8"/>
  <c r="BZ30" i="8"/>
  <c r="CV40" i="8"/>
  <c r="DH40" i="8" s="1"/>
  <c r="DT40" i="8" s="1"/>
  <c r="EF40" i="8" s="1"/>
  <c r="HB40" i="8"/>
  <c r="GQ46" i="8"/>
  <c r="CK46" i="8"/>
  <c r="BZ46" i="8"/>
  <c r="CV39" i="8"/>
  <c r="DH39" i="8" s="1"/>
  <c r="DT39" i="8" s="1"/>
  <c r="EF39" i="8" s="1"/>
  <c r="HB39" i="8"/>
  <c r="GQ26" i="8"/>
  <c r="BZ26" i="8"/>
  <c r="CK26" i="8"/>
  <c r="EC41" i="8"/>
  <c r="EC21" i="8"/>
  <c r="CV20" i="8"/>
  <c r="HB20" i="8"/>
  <c r="GQ19" i="8"/>
  <c r="BZ19" i="8"/>
  <c r="CK19" i="8"/>
  <c r="GQ28" i="8"/>
  <c r="BZ28" i="8"/>
  <c r="CK28" i="8"/>
  <c r="EC38" i="8"/>
  <c r="EC34" i="8"/>
  <c r="EC27" i="8"/>
  <c r="GQ42" i="8"/>
  <c r="BZ42" i="8"/>
  <c r="CK42" i="8"/>
  <c r="HB30" i="8"/>
  <c r="CV30" i="8"/>
  <c r="DH30" i="8" s="1"/>
  <c r="DT30" i="8" s="1"/>
  <c r="EF30" i="8" s="1"/>
  <c r="EC25" i="8"/>
  <c r="GQ47" i="8"/>
  <c r="BZ47" i="8"/>
  <c r="CK47" i="8"/>
  <c r="HB16" i="8"/>
  <c r="CV16" i="8"/>
  <c r="DH16" i="8" s="1"/>
  <c r="DT16" i="8" s="1"/>
  <c r="EF16" i="8" s="1"/>
  <c r="DG11" i="8"/>
  <c r="CU8" i="8"/>
  <c r="DG8" i="8" s="1"/>
  <c r="DS8" i="8" s="1"/>
  <c r="EE8" i="8" s="1"/>
  <c r="HA8" i="8"/>
  <c r="CV25" i="8"/>
  <c r="DH25" i="8" s="1"/>
  <c r="HB25" i="8"/>
  <c r="EC16" i="8"/>
  <c r="EC30" i="8"/>
  <c r="DG35" i="8"/>
  <c r="GQ23" i="8"/>
  <c r="BZ23" i="8"/>
  <c r="CK23" i="8"/>
  <c r="DQ8" i="8"/>
  <c r="CV42" i="8"/>
  <c r="DH42" i="8" s="1"/>
  <c r="DT42" i="8" s="1"/>
  <c r="EF42" i="8" s="1"/>
  <c r="HB42" i="8"/>
  <c r="EC13" i="8"/>
  <c r="DG49" i="8"/>
  <c r="GQ29" i="8"/>
  <c r="BZ29" i="8"/>
  <c r="CK29" i="8"/>
  <c r="EC23" i="8"/>
  <c r="CV47" i="8"/>
  <c r="HB47" i="8"/>
  <c r="GQ41" i="8"/>
  <c r="CK41" i="8"/>
  <c r="BZ41" i="8"/>
  <c r="DG43" i="8"/>
  <c r="CV26" i="8"/>
  <c r="DH26" i="8" s="1"/>
  <c r="DT26" i="8" s="1"/>
  <c r="EF26" i="8" s="1"/>
  <c r="HB26" i="8"/>
  <c r="CV14" i="8"/>
  <c r="DH14" i="8" s="1"/>
  <c r="DT14" i="8" s="1"/>
  <c r="EF14" i="8" s="1"/>
  <c r="HB14" i="8"/>
  <c r="GQ16" i="8"/>
  <c r="BZ16" i="8"/>
  <c r="CK16" i="8"/>
  <c r="DG18" i="8"/>
  <c r="GP8" i="8"/>
  <c r="BY8" i="8"/>
  <c r="CJ8" i="8"/>
  <c r="EC46" i="8"/>
  <c r="CV19" i="8"/>
  <c r="DH19" i="8" s="1"/>
  <c r="DT19" i="8" s="1"/>
  <c r="EF19" i="8" s="1"/>
  <c r="HB19" i="8"/>
  <c r="GQ25" i="8"/>
  <c r="BZ25" i="8"/>
  <c r="CK25" i="8"/>
  <c r="GQ34" i="8"/>
  <c r="BZ34" i="8"/>
  <c r="CK34" i="8"/>
  <c r="EC44" i="8"/>
  <c r="CU9" i="8"/>
  <c r="HA9" i="8"/>
  <c r="EC12" i="8"/>
  <c r="GQ44" i="8"/>
  <c r="CK44" i="8"/>
  <c r="BZ44" i="8"/>
  <c r="EC43" i="8"/>
  <c r="EC35" i="8"/>
  <c r="DG12" i="8"/>
  <c r="EC48" i="8"/>
  <c r="CV27" i="8"/>
  <c r="DH27" i="8" s="1"/>
  <c r="DT27" i="8" s="1"/>
  <c r="EF27" i="8" s="1"/>
  <c r="HB27" i="8"/>
  <c r="CU10" i="8"/>
  <c r="DG10" i="8" s="1"/>
  <c r="DS10" i="8" s="1"/>
  <c r="EE10" i="8" s="1"/>
  <c r="HA10" i="8"/>
  <c r="EC33" i="8"/>
  <c r="DG26" i="8"/>
  <c r="HB11" i="8"/>
  <c r="CV11" i="8"/>
  <c r="DH11" i="8" s="1"/>
  <c r="DT11" i="8" s="1"/>
  <c r="EF11" i="8" s="1"/>
  <c r="DG33" i="8"/>
  <c r="CV41" i="8"/>
  <c r="DH41" i="8" s="1"/>
  <c r="HB41" i="8"/>
  <c r="GQ14" i="8"/>
  <c r="BZ14" i="8"/>
  <c r="CK14" i="8"/>
  <c r="GQ21" i="8"/>
  <c r="BZ21" i="8"/>
  <c r="CK21" i="8"/>
  <c r="CV43" i="8"/>
  <c r="DH43" i="8" s="1"/>
  <c r="DT43" i="8" s="1"/>
  <c r="EF43" i="8" s="1"/>
  <c r="HB43" i="8"/>
  <c r="DG16" i="8"/>
  <c r="CV34" i="8"/>
  <c r="DH34" i="8" s="1"/>
  <c r="DT34" i="8" s="1"/>
  <c r="EF34" i="8" s="1"/>
  <c r="HB34" i="8"/>
  <c r="EC40" i="8"/>
  <c r="DG48" i="8"/>
  <c r="GP9" i="8"/>
  <c r="BY9" i="8"/>
  <c r="CJ9" i="8"/>
  <c r="EC14" i="8"/>
  <c r="CV44" i="8"/>
  <c r="HB44" i="8"/>
  <c r="CV23" i="8"/>
  <c r="HB23" i="8"/>
  <c r="EC11" i="8"/>
  <c r="CV49" i="8"/>
  <c r="DH49" i="8" s="1"/>
  <c r="DT49" i="8" s="1"/>
  <c r="EF49" i="8" s="1"/>
  <c r="HB49" i="8"/>
  <c r="EC15" i="8"/>
  <c r="HB24" i="8"/>
  <c r="CV24" i="8"/>
  <c r="GQ27" i="8"/>
  <c r="BZ27" i="8"/>
  <c r="CK27" i="8"/>
  <c r="CU6" i="8"/>
  <c r="DG6" i="8" s="1"/>
  <c r="DS6" i="8" s="1"/>
  <c r="EE6" i="8" s="1"/>
  <c r="HA6" i="8"/>
  <c r="DG39" i="8"/>
  <c r="GP10" i="8"/>
  <c r="CJ10" i="8"/>
  <c r="BY10" i="8"/>
  <c r="CV29" i="8"/>
  <c r="DH29" i="8" s="1"/>
  <c r="DT29" i="8" s="1"/>
  <c r="EF29" i="8" s="1"/>
  <c r="HB29" i="8"/>
  <c r="GQ11" i="8"/>
  <c r="BZ11" i="8"/>
  <c r="CK11" i="8"/>
  <c r="EC28" i="8"/>
  <c r="GQ33" i="8"/>
  <c r="BZ33" i="8"/>
  <c r="CK33" i="8"/>
  <c r="CU7" i="8"/>
  <c r="HA7" i="8"/>
  <c r="CV21" i="8"/>
  <c r="DH21" i="8" s="1"/>
  <c r="DT21" i="8" s="1"/>
  <c r="EF21" i="8" s="1"/>
  <c r="HB21" i="8"/>
  <c r="GQ43" i="8"/>
  <c r="BZ43" i="8"/>
  <c r="CK43" i="8"/>
  <c r="EC32" i="8"/>
  <c r="EC29" i="8"/>
  <c r="DG28" i="8"/>
  <c r="EC31" i="8"/>
  <c r="DQ6" i="8"/>
  <c r="EC20" i="8"/>
  <c r="EC22" i="8"/>
  <c r="GQ49" i="8"/>
  <c r="BZ49" i="8"/>
  <c r="CK49" i="8"/>
  <c r="GQ37" i="8"/>
  <c r="CK37" i="8"/>
  <c r="BZ37" i="8"/>
  <c r="GQ24" i="8"/>
  <c r="BZ24" i="8"/>
  <c r="CK24" i="8"/>
  <c r="GP6" i="8"/>
  <c r="BY6" i="8"/>
  <c r="CJ6" i="8"/>
  <c r="GQ45" i="8"/>
  <c r="CK45" i="8"/>
  <c r="BZ45" i="8"/>
  <c r="EC39" i="8"/>
  <c r="EC24" i="8"/>
  <c r="CV36" i="8"/>
  <c r="DH36" i="8" s="1"/>
  <c r="DT36" i="8" s="1"/>
  <c r="EF36" i="8" s="1"/>
  <c r="HB36" i="8"/>
  <c r="EC26" i="8"/>
  <c r="CV33" i="8"/>
  <c r="DH33" i="8" s="1"/>
  <c r="DT33" i="8" s="1"/>
  <c r="EF33" i="8" s="1"/>
  <c r="HB33" i="8"/>
  <c r="GP7" i="8"/>
  <c r="BY7" i="8"/>
  <c r="CJ7" i="8"/>
  <c r="EC19" i="8"/>
  <c r="EC37" i="8"/>
  <c r="DG31" i="8"/>
  <c r="EC18" i="8"/>
  <c r="CV22" i="8"/>
  <c r="DH22" i="8" s="1"/>
  <c r="DT22" i="8" s="1"/>
  <c r="EF22" i="8" s="1"/>
  <c r="HB22" i="8"/>
  <c r="DG15" i="8"/>
  <c r="GQ31" i="8"/>
  <c r="BZ31" i="8"/>
  <c r="CK31" i="8"/>
  <c r="DG42" i="8"/>
  <c r="DG22" i="8"/>
  <c r="DG13" i="8"/>
  <c r="EC42" i="8"/>
  <c r="DS42" i="8" l="1"/>
  <c r="CW45" i="8"/>
  <c r="HC45" i="8"/>
  <c r="GR49" i="8"/>
  <c r="JL49" i="8" s="1"/>
  <c r="H48" i="10" s="1"/>
  <c r="H47" i="11" s="1"/>
  <c r="CL49" i="8"/>
  <c r="DG7" i="8"/>
  <c r="GR11" i="8"/>
  <c r="JL11" i="8" s="1"/>
  <c r="H10" i="10" s="1"/>
  <c r="H9" i="11" s="1"/>
  <c r="CL11" i="8"/>
  <c r="DH44" i="8"/>
  <c r="HC14" i="8"/>
  <c r="CW14" i="8"/>
  <c r="DI14" i="8" s="1"/>
  <c r="DU14" i="8" s="1"/>
  <c r="EG14" i="8" s="1"/>
  <c r="DS12" i="8"/>
  <c r="DH47" i="8"/>
  <c r="CL47" i="8"/>
  <c r="GR47" i="8"/>
  <c r="JL47" i="8" s="1"/>
  <c r="H46" i="10" s="1"/>
  <c r="H45" i="11" s="1"/>
  <c r="CW42" i="8"/>
  <c r="HC42" i="8"/>
  <c r="GR35" i="8"/>
  <c r="JL35" i="8" s="1"/>
  <c r="H34" i="10" s="1"/>
  <c r="H33" i="11" s="1"/>
  <c r="CL35" i="8"/>
  <c r="CL13" i="8"/>
  <c r="GR13" i="8"/>
  <c r="JL13" i="8" s="1"/>
  <c r="H12" i="10" s="1"/>
  <c r="H11" i="11" s="1"/>
  <c r="DS14" i="8"/>
  <c r="GR39" i="8"/>
  <c r="JL39" i="8" s="1"/>
  <c r="H38" i="10" s="1"/>
  <c r="H37" i="11" s="1"/>
  <c r="CL39" i="8"/>
  <c r="CW40" i="8"/>
  <c r="HC40" i="8"/>
  <c r="EC7" i="8"/>
  <c r="CW12" i="8"/>
  <c r="HC12" i="8"/>
  <c r="DS32" i="8"/>
  <c r="CW31" i="8"/>
  <c r="HC31" i="8"/>
  <c r="CW43" i="8"/>
  <c r="DI43" i="8" s="1"/>
  <c r="DU43" i="8" s="1"/>
  <c r="EG43" i="8" s="1"/>
  <c r="HC43" i="8"/>
  <c r="HC33" i="8"/>
  <c r="CW33" i="8"/>
  <c r="DI33" i="8" s="1"/>
  <c r="DU33" i="8" s="1"/>
  <c r="EG33" i="8" s="1"/>
  <c r="DS39" i="8"/>
  <c r="DH24" i="8"/>
  <c r="DS48" i="8"/>
  <c r="DS16" i="8"/>
  <c r="GR14" i="8"/>
  <c r="JL14" i="8" s="1"/>
  <c r="H13" i="10" s="1"/>
  <c r="H12" i="11" s="1"/>
  <c r="CL14" i="8"/>
  <c r="DS18" i="8"/>
  <c r="HC23" i="8"/>
  <c r="CW23" i="8"/>
  <c r="DI23" i="8" s="1"/>
  <c r="DU23" i="8" s="1"/>
  <c r="EG23" i="8" s="1"/>
  <c r="GR42" i="8"/>
  <c r="JL42" i="8" s="1"/>
  <c r="H41" i="10" s="1"/>
  <c r="H40" i="11" s="1"/>
  <c r="CL42" i="8"/>
  <c r="HC19" i="8"/>
  <c r="CW19" i="8"/>
  <c r="DI19" i="8" s="1"/>
  <c r="DU19" i="8" s="1"/>
  <c r="EG19" i="8" s="1"/>
  <c r="CL46" i="8"/>
  <c r="GR46" i="8"/>
  <c r="JL46" i="8" s="1"/>
  <c r="H45" i="10" s="1"/>
  <c r="H44" i="11" s="1"/>
  <c r="HC35" i="8"/>
  <c r="CW35" i="8"/>
  <c r="CW39" i="8"/>
  <c r="HC39" i="8"/>
  <c r="CL40" i="8"/>
  <c r="GR40" i="8"/>
  <c r="JL40" i="8" s="1"/>
  <c r="H39" i="10" s="1"/>
  <c r="H38" i="11" s="1"/>
  <c r="CL12" i="8"/>
  <c r="GR12" i="8"/>
  <c r="JL12" i="8" s="1"/>
  <c r="H11" i="10" s="1"/>
  <c r="H10" i="11" s="1"/>
  <c r="CL31" i="8"/>
  <c r="GR31" i="8"/>
  <c r="JL31" i="8" s="1"/>
  <c r="H30" i="10" s="1"/>
  <c r="H29" i="11" s="1"/>
  <c r="CV6" i="8"/>
  <c r="DH6" i="8" s="1"/>
  <c r="DT6" i="8" s="1"/>
  <c r="EF6" i="8" s="1"/>
  <c r="HB6" i="8"/>
  <c r="GR37" i="8"/>
  <c r="JL37" i="8" s="1"/>
  <c r="H36" i="10" s="1"/>
  <c r="H35" i="11" s="1"/>
  <c r="CL37" i="8"/>
  <c r="CL43" i="8"/>
  <c r="GR43" i="8"/>
  <c r="JL43" i="8" s="1"/>
  <c r="H42" i="10" s="1"/>
  <c r="H41" i="11" s="1"/>
  <c r="GR33" i="8"/>
  <c r="JL33" i="8" s="1"/>
  <c r="H32" i="10" s="1"/>
  <c r="H31" i="11" s="1"/>
  <c r="CL33" i="8"/>
  <c r="CL23" i="8"/>
  <c r="GR23" i="8"/>
  <c r="JL23" i="8" s="1"/>
  <c r="H22" i="10" s="1"/>
  <c r="H21" i="11" s="1"/>
  <c r="CL19" i="8"/>
  <c r="GR19" i="8"/>
  <c r="JL19" i="8" s="1"/>
  <c r="H18" i="10" s="1"/>
  <c r="H17" i="11" s="1"/>
  <c r="CW46" i="8"/>
  <c r="DI46" i="8" s="1"/>
  <c r="DU46" i="8" s="1"/>
  <c r="HC46" i="8"/>
  <c r="GR32" i="8"/>
  <c r="JL32" i="8" s="1"/>
  <c r="H31" i="10" s="1"/>
  <c r="H30" i="11" s="1"/>
  <c r="CL32" i="8"/>
  <c r="DH17" i="8"/>
  <c r="HC20" i="8"/>
  <c r="CW20" i="8"/>
  <c r="DI20" i="8" s="1"/>
  <c r="DU20" i="8" s="1"/>
  <c r="EG20" i="8" s="1"/>
  <c r="CW17" i="8"/>
  <c r="DI17" i="8" s="1"/>
  <c r="DU17" i="8" s="1"/>
  <c r="EG17" i="8" s="1"/>
  <c r="HC17" i="8"/>
  <c r="DS13" i="8"/>
  <c r="CV7" i="8"/>
  <c r="DH7" i="8" s="1"/>
  <c r="DT7" i="8" s="1"/>
  <c r="EF7" i="8" s="1"/>
  <c r="HB7" i="8"/>
  <c r="GQ6" i="8"/>
  <c r="BZ6" i="8"/>
  <c r="CK6" i="8"/>
  <c r="CW37" i="8"/>
  <c r="DI37" i="8" s="1"/>
  <c r="DU37" i="8" s="1"/>
  <c r="EG37" i="8" s="1"/>
  <c r="HC37" i="8"/>
  <c r="DS26" i="8"/>
  <c r="HC34" i="8"/>
  <c r="CW34" i="8"/>
  <c r="DI34" i="8" s="1"/>
  <c r="DU34" i="8" s="1"/>
  <c r="EG34" i="8" s="1"/>
  <c r="CW16" i="8"/>
  <c r="HC16" i="8"/>
  <c r="DS43" i="8"/>
  <c r="HC29" i="8"/>
  <c r="CW29" i="8"/>
  <c r="DI29" i="8" s="1"/>
  <c r="DU29" i="8" s="1"/>
  <c r="EG29" i="8" s="1"/>
  <c r="DT25" i="8"/>
  <c r="DS11" i="8"/>
  <c r="DS34" i="8"/>
  <c r="GR20" i="8"/>
  <c r="JL20" i="8" s="1"/>
  <c r="H19" i="10" s="1"/>
  <c r="H18" i="11" s="1"/>
  <c r="CL20" i="8"/>
  <c r="CW22" i="8"/>
  <c r="HC22" i="8"/>
  <c r="CL17" i="8"/>
  <c r="GR17" i="8"/>
  <c r="JL17" i="8" s="1"/>
  <c r="H16" i="10" s="1"/>
  <c r="H15" i="11" s="1"/>
  <c r="DS19" i="8"/>
  <c r="GQ7" i="8"/>
  <c r="BZ7" i="8"/>
  <c r="CK7" i="8"/>
  <c r="DS28" i="8"/>
  <c r="DT41" i="8"/>
  <c r="GR34" i="8"/>
  <c r="JL34" i="8" s="1"/>
  <c r="H33" i="10" s="1"/>
  <c r="H32" i="11" s="1"/>
  <c r="CL34" i="8"/>
  <c r="CL16" i="8"/>
  <c r="GR16" i="8"/>
  <c r="JL16" i="8" s="1"/>
  <c r="H15" i="10" s="1"/>
  <c r="H14" i="11" s="1"/>
  <c r="CL41" i="8"/>
  <c r="GR41" i="8"/>
  <c r="JL41" i="8" s="1"/>
  <c r="H40" i="10" s="1"/>
  <c r="H39" i="11" s="1"/>
  <c r="GR29" i="8"/>
  <c r="JL29" i="8" s="1"/>
  <c r="H28" i="10" s="1"/>
  <c r="H27" i="11" s="1"/>
  <c r="CL29" i="8"/>
  <c r="HC26" i="8"/>
  <c r="CW26" i="8"/>
  <c r="DI26" i="8" s="1"/>
  <c r="DU26" i="8" s="1"/>
  <c r="EG26" i="8" s="1"/>
  <c r="CW32" i="8"/>
  <c r="DI32" i="8" s="1"/>
  <c r="DU32" i="8" s="1"/>
  <c r="EG32" i="8" s="1"/>
  <c r="HC32" i="8"/>
  <c r="HC18" i="8"/>
  <c r="CW18" i="8"/>
  <c r="CW15" i="8"/>
  <c r="HC15" i="8"/>
  <c r="GR48" i="8"/>
  <c r="JL48" i="8" s="1"/>
  <c r="H47" i="10" s="1"/>
  <c r="H46" i="11" s="1"/>
  <c r="CL48" i="8"/>
  <c r="GR22" i="8"/>
  <c r="JL22" i="8" s="1"/>
  <c r="H21" i="10" s="1"/>
  <c r="H20" i="11" s="1"/>
  <c r="CL22" i="8"/>
  <c r="GR36" i="8"/>
  <c r="JL36" i="8" s="1"/>
  <c r="H35" i="10" s="1"/>
  <c r="H34" i="11" s="1"/>
  <c r="CL36" i="8"/>
  <c r="DH37" i="8"/>
  <c r="DS22" i="8"/>
  <c r="DS15" i="8"/>
  <c r="GQ10" i="8"/>
  <c r="BZ10" i="8"/>
  <c r="CK10" i="8"/>
  <c r="HC27" i="8"/>
  <c r="CW27" i="8"/>
  <c r="DI27" i="8" s="1"/>
  <c r="DU27" i="8" s="1"/>
  <c r="EG27" i="8" s="1"/>
  <c r="HB9" i="8"/>
  <c r="CV9" i="8"/>
  <c r="DH9" i="8" s="1"/>
  <c r="DT9" i="8" s="1"/>
  <c r="EF9" i="8" s="1"/>
  <c r="CW21" i="8"/>
  <c r="DI21" i="8" s="1"/>
  <c r="DU21" i="8" s="1"/>
  <c r="EG21" i="8" s="1"/>
  <c r="HC21" i="8"/>
  <c r="GR44" i="8"/>
  <c r="JL44" i="8" s="1"/>
  <c r="H43" i="10" s="1"/>
  <c r="H42" i="11" s="1"/>
  <c r="CL44" i="8"/>
  <c r="HB8" i="8"/>
  <c r="CV8" i="8"/>
  <c r="DH8" i="8" s="1"/>
  <c r="DT8" i="8" s="1"/>
  <c r="EF8" i="8" s="1"/>
  <c r="CW41" i="8"/>
  <c r="DI41" i="8" s="1"/>
  <c r="DU41" i="8" s="1"/>
  <c r="EG41" i="8" s="1"/>
  <c r="HC41" i="8"/>
  <c r="DS35" i="8"/>
  <c r="HC28" i="8"/>
  <c r="CW28" i="8"/>
  <c r="DH20" i="8"/>
  <c r="CL26" i="8"/>
  <c r="GR26" i="8"/>
  <c r="JL26" i="8" s="1"/>
  <c r="H25" i="10" s="1"/>
  <c r="H24" i="11" s="1"/>
  <c r="EC10" i="8"/>
  <c r="GR18" i="8"/>
  <c r="JL18" i="8" s="1"/>
  <c r="H17" i="10" s="1"/>
  <c r="H16" i="11" s="1"/>
  <c r="CL18" i="8"/>
  <c r="CW38" i="8"/>
  <c r="HC38" i="8"/>
  <c r="GR15" i="8"/>
  <c r="JL15" i="8" s="1"/>
  <c r="H14" i="10" s="1"/>
  <c r="H13" i="11" s="1"/>
  <c r="CL15" i="8"/>
  <c r="CW48" i="8"/>
  <c r="HC48" i="8"/>
  <c r="HC36" i="8"/>
  <c r="CW36" i="8"/>
  <c r="DI36" i="8" s="1"/>
  <c r="DS31" i="8"/>
  <c r="CW24" i="8"/>
  <c r="DI24" i="8" s="1"/>
  <c r="DU24" i="8" s="1"/>
  <c r="EG24" i="8" s="1"/>
  <c r="HC24" i="8"/>
  <c r="CV10" i="8"/>
  <c r="DH10" i="8" s="1"/>
  <c r="DT10" i="8" s="1"/>
  <c r="EF10" i="8" s="1"/>
  <c r="HB10" i="8"/>
  <c r="GR27" i="8"/>
  <c r="JL27" i="8" s="1"/>
  <c r="H26" i="10" s="1"/>
  <c r="H25" i="11" s="1"/>
  <c r="CL27" i="8"/>
  <c r="DH23" i="8"/>
  <c r="GQ9" i="8"/>
  <c r="BZ9" i="8"/>
  <c r="CK9" i="8"/>
  <c r="GR21" i="8"/>
  <c r="JL21" i="8" s="1"/>
  <c r="H20" i="10" s="1"/>
  <c r="H19" i="11" s="1"/>
  <c r="CL21" i="8"/>
  <c r="DS33" i="8"/>
  <c r="CW44" i="8"/>
  <c r="DI44" i="8" s="1"/>
  <c r="DU44" i="8" s="1"/>
  <c r="EG44" i="8" s="1"/>
  <c r="HC44" i="8"/>
  <c r="DG9" i="8"/>
  <c r="HC25" i="8"/>
  <c r="CW25" i="8"/>
  <c r="GQ8" i="8"/>
  <c r="CK8" i="8"/>
  <c r="BZ8" i="8"/>
  <c r="GR28" i="8"/>
  <c r="JL28" i="8" s="1"/>
  <c r="H27" i="10" s="1"/>
  <c r="H26" i="11" s="1"/>
  <c r="CL28" i="8"/>
  <c r="CL30" i="8"/>
  <c r="GR30" i="8"/>
  <c r="JL30" i="8" s="1"/>
  <c r="H29" i="10" s="1"/>
  <c r="H28" i="11" s="1"/>
  <c r="DS27" i="8"/>
  <c r="GR38" i="8"/>
  <c r="JL38" i="8" s="1"/>
  <c r="H37" i="10" s="1"/>
  <c r="H36" i="11" s="1"/>
  <c r="CL38" i="8"/>
  <c r="GR45" i="8"/>
  <c r="JL45" i="8" s="1"/>
  <c r="H44" i="10" s="1"/>
  <c r="H43" i="11" s="1"/>
  <c r="CL45" i="8"/>
  <c r="GR24" i="8"/>
  <c r="JL24" i="8" s="1"/>
  <c r="H23" i="10" s="1"/>
  <c r="H22" i="11" s="1"/>
  <c r="CL24" i="8"/>
  <c r="CW49" i="8"/>
  <c r="DI49" i="8" s="1"/>
  <c r="DU49" i="8" s="1"/>
  <c r="EG49" i="8" s="1"/>
  <c r="HC49" i="8"/>
  <c r="EC6" i="8"/>
  <c r="CW11" i="8"/>
  <c r="DI11" i="8" s="1"/>
  <c r="DU11" i="8" s="1"/>
  <c r="EG11" i="8" s="1"/>
  <c r="HC11" i="8"/>
  <c r="CL25" i="8"/>
  <c r="GR25" i="8"/>
  <c r="JL25" i="8" s="1"/>
  <c r="H24" i="10" s="1"/>
  <c r="H23" i="11" s="1"/>
  <c r="DS49" i="8"/>
  <c r="EC8" i="8"/>
  <c r="CW47" i="8"/>
  <c r="DI47" i="8" s="1"/>
  <c r="DU47" i="8" s="1"/>
  <c r="EG47" i="8" s="1"/>
  <c r="HC47" i="8"/>
  <c r="CW30" i="8"/>
  <c r="HC30" i="8"/>
  <c r="CW13" i="8"/>
  <c r="HC13" i="8"/>
  <c r="EC9" i="8"/>
  <c r="EE33" i="8" l="1"/>
  <c r="CX27" i="8"/>
  <c r="DJ27" i="8" s="1"/>
  <c r="DV27" i="8" s="1"/>
  <c r="EH27" i="8" s="1"/>
  <c r="HD27" i="8"/>
  <c r="JM27" i="8" s="1"/>
  <c r="I26" i="10" s="1"/>
  <c r="I25" i="11" s="1"/>
  <c r="HD15" i="8"/>
  <c r="JM15" i="8" s="1"/>
  <c r="I14" i="10" s="1"/>
  <c r="I13" i="11" s="1"/>
  <c r="CX15" i="8"/>
  <c r="DJ15" i="8" s="1"/>
  <c r="DV15" i="8" s="1"/>
  <c r="EH15" i="8" s="1"/>
  <c r="DT37" i="8"/>
  <c r="DI15" i="8"/>
  <c r="CX16" i="8"/>
  <c r="DJ16" i="8" s="1"/>
  <c r="DV16" i="8" s="1"/>
  <c r="EH16" i="8" s="1"/>
  <c r="HD16" i="8"/>
  <c r="JM16" i="8" s="1"/>
  <c r="I15" i="10" s="1"/>
  <c r="I14" i="11" s="1"/>
  <c r="CX17" i="8"/>
  <c r="HD17" i="8"/>
  <c r="JM17" i="8" s="1"/>
  <c r="I16" i="10" s="1"/>
  <c r="I15" i="11" s="1"/>
  <c r="HD37" i="8"/>
  <c r="JM37" i="8" s="1"/>
  <c r="I36" i="10" s="1"/>
  <c r="I35" i="11" s="1"/>
  <c r="CX37" i="8"/>
  <c r="DJ37" i="8" s="1"/>
  <c r="DV37" i="8" s="1"/>
  <c r="EH37" i="8" s="1"/>
  <c r="CX12" i="8"/>
  <c r="DJ12" i="8" s="1"/>
  <c r="DV12" i="8" s="1"/>
  <c r="EH12" i="8" s="1"/>
  <c r="HD12" i="8"/>
  <c r="JM12" i="8" s="1"/>
  <c r="I11" i="10" s="1"/>
  <c r="DI39" i="8"/>
  <c r="CX14" i="8"/>
  <c r="HD14" i="8"/>
  <c r="JM14" i="8" s="1"/>
  <c r="I13" i="10" s="1"/>
  <c r="I12" i="11" s="1"/>
  <c r="CX47" i="8"/>
  <c r="DJ47" i="8" s="1"/>
  <c r="DV47" i="8" s="1"/>
  <c r="EH47" i="8" s="1"/>
  <c r="HD47" i="8"/>
  <c r="JM47" i="8" s="1"/>
  <c r="I46" i="10" s="1"/>
  <c r="DT44" i="8"/>
  <c r="HD45" i="8"/>
  <c r="JM45" i="8" s="1"/>
  <c r="I44" i="10" s="1"/>
  <c r="I43" i="11" s="1"/>
  <c r="CX45" i="8"/>
  <c r="DJ45" i="8" s="1"/>
  <c r="DV45" i="8" s="1"/>
  <c r="EH45" i="8" s="1"/>
  <c r="EE27" i="8"/>
  <c r="HD21" i="8"/>
  <c r="JM21" i="8" s="1"/>
  <c r="I20" i="10" s="1"/>
  <c r="CX21" i="8"/>
  <c r="CX36" i="8"/>
  <c r="DJ36" i="8" s="1"/>
  <c r="DV36" i="8" s="1"/>
  <c r="EH36" i="8" s="1"/>
  <c r="HD36" i="8"/>
  <c r="JM36" i="8" s="1"/>
  <c r="I35" i="10" s="1"/>
  <c r="I34" i="11" s="1"/>
  <c r="DI18" i="8"/>
  <c r="CX34" i="8"/>
  <c r="DJ34" i="8" s="1"/>
  <c r="DV34" i="8" s="1"/>
  <c r="EH34" i="8" s="1"/>
  <c r="HD34" i="8"/>
  <c r="JM34" i="8" s="1"/>
  <c r="I33" i="10" s="1"/>
  <c r="HC7" i="8"/>
  <c r="CW7" i="8"/>
  <c r="DI7" i="8" s="1"/>
  <c r="DU7" i="8" s="1"/>
  <c r="EG7" i="8" s="1"/>
  <c r="EE43" i="8"/>
  <c r="HD42" i="8"/>
  <c r="JM42" i="8" s="1"/>
  <c r="I41" i="10" s="1"/>
  <c r="I40" i="11" s="1"/>
  <c r="CX42" i="8"/>
  <c r="DJ42" i="8" s="1"/>
  <c r="DV42" i="8" s="1"/>
  <c r="EH42" i="8" s="1"/>
  <c r="EE39" i="8"/>
  <c r="DI31" i="8"/>
  <c r="CX13" i="8"/>
  <c r="DJ13" i="8" s="1"/>
  <c r="DV13" i="8" s="1"/>
  <c r="EH13" i="8" s="1"/>
  <c r="HD13" i="8"/>
  <c r="JM13" i="8" s="1"/>
  <c r="I12" i="10" s="1"/>
  <c r="I11" i="11" s="1"/>
  <c r="DS9" i="8"/>
  <c r="EE31" i="8"/>
  <c r="HD44" i="8"/>
  <c r="JM44" i="8" s="1"/>
  <c r="I43" i="10" s="1"/>
  <c r="I42" i="11" s="1"/>
  <c r="CX44" i="8"/>
  <c r="DJ44" i="8" s="1"/>
  <c r="DV44" i="8" s="1"/>
  <c r="EH44" i="8" s="1"/>
  <c r="CL7" i="8"/>
  <c r="GR7" i="8"/>
  <c r="JL7" i="8" s="1"/>
  <c r="H6" i="10" s="1"/>
  <c r="H5" i="11" s="1"/>
  <c r="EE11" i="8"/>
  <c r="EE13" i="8"/>
  <c r="DT17" i="8"/>
  <c r="DI35" i="8"/>
  <c r="DI40" i="8"/>
  <c r="CX35" i="8"/>
  <c r="DJ35" i="8" s="1"/>
  <c r="DV35" i="8" s="1"/>
  <c r="EH35" i="8" s="1"/>
  <c r="HD35" i="8"/>
  <c r="JM35" i="8" s="1"/>
  <c r="I34" i="10" s="1"/>
  <c r="I33" i="11" s="1"/>
  <c r="DT47" i="8"/>
  <c r="HD11" i="8"/>
  <c r="JM11" i="8" s="1"/>
  <c r="I10" i="10" s="1"/>
  <c r="I9" i="11" s="1"/>
  <c r="CX11" i="8"/>
  <c r="DJ11" i="8" s="1"/>
  <c r="DV11" i="8" s="1"/>
  <c r="EH11" i="8" s="1"/>
  <c r="DI45" i="8"/>
  <c r="DI30" i="8"/>
  <c r="EE49" i="8"/>
  <c r="CX30" i="8"/>
  <c r="DJ30" i="8" s="1"/>
  <c r="DV30" i="8" s="1"/>
  <c r="EH30" i="8" s="1"/>
  <c r="HD30" i="8"/>
  <c r="JM30" i="8" s="1"/>
  <c r="I29" i="10" s="1"/>
  <c r="I28" i="11" s="1"/>
  <c r="CW9" i="8"/>
  <c r="HC9" i="8"/>
  <c r="DU36" i="8"/>
  <c r="EE15" i="8"/>
  <c r="CX22" i="8"/>
  <c r="DJ22" i="8" s="1"/>
  <c r="DV22" i="8" s="1"/>
  <c r="EH22" i="8" s="1"/>
  <c r="HD22" i="8"/>
  <c r="JM22" i="8" s="1"/>
  <c r="I21" i="10" s="1"/>
  <c r="CX29" i="8"/>
  <c r="DJ29" i="8" s="1"/>
  <c r="DV29" i="8" s="1"/>
  <c r="EH29" i="8" s="1"/>
  <c r="HD29" i="8"/>
  <c r="JM29" i="8" s="1"/>
  <c r="I28" i="10" s="1"/>
  <c r="I27" i="11" s="1"/>
  <c r="DI22" i="8"/>
  <c r="DI16" i="8"/>
  <c r="CX19" i="8"/>
  <c r="HD19" i="8"/>
  <c r="JM19" i="8" s="1"/>
  <c r="I18" i="10" s="1"/>
  <c r="I17" i="11" s="1"/>
  <c r="CX33" i="8"/>
  <c r="HD33" i="8"/>
  <c r="JM33" i="8" s="1"/>
  <c r="I32" i="10" s="1"/>
  <c r="EE16" i="8"/>
  <c r="EE32" i="8"/>
  <c r="GR8" i="8"/>
  <c r="JL8" i="8" s="1"/>
  <c r="H7" i="10" s="1"/>
  <c r="H6" i="11" s="1"/>
  <c r="CL8" i="8"/>
  <c r="CL9" i="8"/>
  <c r="GR9" i="8"/>
  <c r="JL9" i="8" s="1"/>
  <c r="H8" i="10" s="1"/>
  <c r="H7" i="11" s="1"/>
  <c r="DI38" i="8"/>
  <c r="CX26" i="8"/>
  <c r="DJ26" i="8" s="1"/>
  <c r="DV26" i="8" s="1"/>
  <c r="EH26" i="8" s="1"/>
  <c r="HD26" i="8"/>
  <c r="JM26" i="8" s="1"/>
  <c r="I25" i="10" s="1"/>
  <c r="I24" i="11" s="1"/>
  <c r="EE35" i="8"/>
  <c r="EF41" i="8"/>
  <c r="CX20" i="8"/>
  <c r="HD20" i="8"/>
  <c r="JM20" i="8" s="1"/>
  <c r="I19" i="10" s="1"/>
  <c r="I18" i="11" s="1"/>
  <c r="EF25" i="8"/>
  <c r="HC6" i="8"/>
  <c r="CW6" i="8"/>
  <c r="HD32" i="8"/>
  <c r="JM32" i="8" s="1"/>
  <c r="I31" i="10" s="1"/>
  <c r="I30" i="11" s="1"/>
  <c r="CX32" i="8"/>
  <c r="HD39" i="8"/>
  <c r="JM39" i="8" s="1"/>
  <c r="I38" i="10" s="1"/>
  <c r="I37" i="11" s="1"/>
  <c r="CX39" i="8"/>
  <c r="DJ39" i="8" s="1"/>
  <c r="DV39" i="8" s="1"/>
  <c r="EH39" i="8" s="1"/>
  <c r="EE12" i="8"/>
  <c r="EE42" i="8"/>
  <c r="HD38" i="8"/>
  <c r="JM38" i="8" s="1"/>
  <c r="I37" i="10" s="1"/>
  <c r="I36" i="11" s="1"/>
  <c r="CX38" i="8"/>
  <c r="DJ38" i="8" s="1"/>
  <c r="DV38" i="8" s="1"/>
  <c r="EH38" i="8" s="1"/>
  <c r="CX28" i="8"/>
  <c r="DJ28" i="8" s="1"/>
  <c r="DV28" i="8" s="1"/>
  <c r="EH28" i="8" s="1"/>
  <c r="HD28" i="8"/>
  <c r="JM28" i="8" s="1"/>
  <c r="I27" i="10" s="1"/>
  <c r="I26" i="11" s="1"/>
  <c r="CW8" i="8"/>
  <c r="DI8" i="8" s="1"/>
  <c r="HC8" i="8"/>
  <c r="CW10" i="8"/>
  <c r="HC10" i="8"/>
  <c r="EE22" i="8"/>
  <c r="HD48" i="8"/>
  <c r="JM48" i="8" s="1"/>
  <c r="I47" i="10" s="1"/>
  <c r="I46" i="11" s="1"/>
  <c r="CX48" i="8"/>
  <c r="DJ48" i="8" s="1"/>
  <c r="DV48" i="8" s="1"/>
  <c r="EH48" i="8" s="1"/>
  <c r="GR6" i="8"/>
  <c r="JL6" i="8" s="1"/>
  <c r="H5" i="10" s="1"/>
  <c r="H4" i="11" s="1"/>
  <c r="CL6" i="8"/>
  <c r="CX40" i="8"/>
  <c r="DJ40" i="8" s="1"/>
  <c r="DV40" i="8" s="1"/>
  <c r="EH40" i="8" s="1"/>
  <c r="HD40" i="8"/>
  <c r="JM40" i="8" s="1"/>
  <c r="I39" i="10" s="1"/>
  <c r="EE48" i="8"/>
  <c r="DI12" i="8"/>
  <c r="DI42" i="8"/>
  <c r="DS7" i="8"/>
  <c r="CX25" i="8"/>
  <c r="DJ25" i="8" s="1"/>
  <c r="DV25" i="8" s="1"/>
  <c r="EH25" i="8" s="1"/>
  <c r="HD25" i="8"/>
  <c r="JM25" i="8" s="1"/>
  <c r="I24" i="10" s="1"/>
  <c r="I23" i="11" s="1"/>
  <c r="CX18" i="8"/>
  <c r="DJ18" i="8" s="1"/>
  <c r="DV18" i="8" s="1"/>
  <c r="EH18" i="8" s="1"/>
  <c r="HD18" i="8"/>
  <c r="JM18" i="8" s="1"/>
  <c r="I17" i="10" s="1"/>
  <c r="I16" i="11" s="1"/>
  <c r="DT20" i="8"/>
  <c r="CX41" i="8"/>
  <c r="HD41" i="8"/>
  <c r="JM41" i="8" s="1"/>
  <c r="I40" i="10" s="1"/>
  <c r="I39" i="11" s="1"/>
  <c r="EE19" i="8"/>
  <c r="CX23" i="8"/>
  <c r="HD23" i="8"/>
  <c r="JM23" i="8" s="1"/>
  <c r="I22" i="10" s="1"/>
  <c r="I21" i="11" s="1"/>
  <c r="CX31" i="8"/>
  <c r="DJ31" i="8" s="1"/>
  <c r="DV31" i="8" s="1"/>
  <c r="EH31" i="8" s="1"/>
  <c r="HD31" i="8"/>
  <c r="JM31" i="8" s="1"/>
  <c r="I30" i="10" s="1"/>
  <c r="I29" i="11" s="1"/>
  <c r="HD46" i="8"/>
  <c r="JM46" i="8" s="1"/>
  <c r="I45" i="10" s="1"/>
  <c r="I44" i="11" s="1"/>
  <c r="CX46" i="8"/>
  <c r="EE18" i="8"/>
  <c r="HD49" i="8"/>
  <c r="JM49" i="8" s="1"/>
  <c r="I48" i="10" s="1"/>
  <c r="I47" i="11" s="1"/>
  <c r="CX49" i="8"/>
  <c r="CL10" i="8"/>
  <c r="GR10" i="8"/>
  <c r="JL10" i="8" s="1"/>
  <c r="H9" i="10" s="1"/>
  <c r="H8" i="11" s="1"/>
  <c r="DI13" i="8"/>
  <c r="HD24" i="8"/>
  <c r="JM24" i="8" s="1"/>
  <c r="I23" i="10" s="1"/>
  <c r="I22" i="11" s="1"/>
  <c r="CX24" i="8"/>
  <c r="DJ24" i="8" s="1"/>
  <c r="DV24" i="8" s="1"/>
  <c r="EH24" i="8" s="1"/>
  <c r="DI25" i="8"/>
  <c r="DT23" i="8"/>
  <c r="DI48" i="8"/>
  <c r="DI28" i="8"/>
  <c r="EE28" i="8"/>
  <c r="EE34" i="8"/>
  <c r="EE26" i="8"/>
  <c r="EG46" i="8"/>
  <c r="CX43" i="8"/>
  <c r="HD43" i="8"/>
  <c r="JM43" i="8" s="1"/>
  <c r="I42" i="10" s="1"/>
  <c r="DT24" i="8"/>
  <c r="EE14" i="8"/>
  <c r="I38" i="11" l="1"/>
  <c r="N38" i="11" s="1"/>
  <c r="I32" i="11"/>
  <c r="N32" i="11" s="1"/>
  <c r="I10" i="11"/>
  <c r="N10" i="11" s="1"/>
  <c r="I45" i="11"/>
  <c r="N45" i="11" s="1"/>
  <c r="I41" i="11"/>
  <c r="N41" i="11" s="1"/>
  <c r="I31" i="11"/>
  <c r="N31" i="11" s="1"/>
  <c r="I20" i="11"/>
  <c r="N20" i="11" s="1"/>
  <c r="I19" i="11"/>
  <c r="N19" i="11" s="1"/>
  <c r="N25" i="11"/>
  <c r="H153" i="10"/>
  <c r="H159" i="11"/>
  <c r="N24" i="11"/>
  <c r="EF24" i="8"/>
  <c r="N22" i="11"/>
  <c r="DU13" i="8"/>
  <c r="DJ23" i="8"/>
  <c r="DJ41" i="8"/>
  <c r="DU8" i="8"/>
  <c r="DI6" i="8"/>
  <c r="DJ14" i="8"/>
  <c r="DU25" i="8"/>
  <c r="EE7" i="8"/>
  <c r="CX9" i="8"/>
  <c r="DJ9" i="8" s="1"/>
  <c r="DV9" i="8" s="1"/>
  <c r="EH9" i="8" s="1"/>
  <c r="HD9" i="8"/>
  <c r="JM9" i="8" s="1"/>
  <c r="I8" i="10" s="1"/>
  <c r="I7" i="11" s="1"/>
  <c r="DI9" i="8"/>
  <c r="DU45" i="8"/>
  <c r="DU40" i="8"/>
  <c r="DU15" i="8"/>
  <c r="DU28" i="8"/>
  <c r="DJ46" i="8"/>
  <c r="DU16" i="8"/>
  <c r="EF44" i="8"/>
  <c r="N42" i="11"/>
  <c r="DU39" i="8"/>
  <c r="CX10" i="8"/>
  <c r="DJ10" i="8" s="1"/>
  <c r="DV10" i="8" s="1"/>
  <c r="EH10" i="8" s="1"/>
  <c r="HD10" i="8"/>
  <c r="JM10" i="8" s="1"/>
  <c r="I9" i="10" s="1"/>
  <c r="EF20" i="8"/>
  <c r="HD8" i="8"/>
  <c r="JM8" i="8" s="1"/>
  <c r="I7" i="10" s="1"/>
  <c r="I6" i="11" s="1"/>
  <c r="CX8" i="8"/>
  <c r="DJ8" i="8" s="1"/>
  <c r="DV8" i="8" s="1"/>
  <c r="EH8" i="8" s="1"/>
  <c r="EE9" i="8"/>
  <c r="DJ21" i="8"/>
  <c r="EF37" i="8"/>
  <c r="N35" i="11"/>
  <c r="DJ43" i="8"/>
  <c r="DU48" i="8"/>
  <c r="DU42" i="8"/>
  <c r="CX6" i="8"/>
  <c r="DJ6" i="8" s="1"/>
  <c r="DV6" i="8" s="1"/>
  <c r="EH6" i="8" s="1"/>
  <c r="HD6" i="8"/>
  <c r="JM6" i="8" s="1"/>
  <c r="I5" i="10" s="1"/>
  <c r="I4" i="11" s="1"/>
  <c r="DJ33" i="8"/>
  <c r="DU22" i="8"/>
  <c r="DU35" i="8"/>
  <c r="CX7" i="8"/>
  <c r="HD7" i="8"/>
  <c r="JM7" i="8" s="1"/>
  <c r="I6" i="10" s="1"/>
  <c r="I5" i="11" s="1"/>
  <c r="DU31" i="8"/>
  <c r="DJ49" i="8"/>
  <c r="DI10" i="8"/>
  <c r="EF47" i="8"/>
  <c r="DU18" i="8"/>
  <c r="DJ17" i="8"/>
  <c r="EF23" i="8"/>
  <c r="DU12" i="8"/>
  <c r="DJ32" i="8"/>
  <c r="N30" i="11"/>
  <c r="DJ20" i="8"/>
  <c r="EG36" i="8"/>
  <c r="N34" i="11"/>
  <c r="EF17" i="8"/>
  <c r="DU38" i="8"/>
  <c r="DJ19" i="8"/>
  <c r="DU30" i="8"/>
  <c r="I8" i="11" l="1"/>
  <c r="N8" i="11" s="1"/>
  <c r="H153" i="11"/>
  <c r="H5" i="12" s="1"/>
  <c r="H156" i="10"/>
  <c r="N9" i="11"/>
  <c r="N27" i="11"/>
  <c r="H11" i="12"/>
  <c r="I153" i="10"/>
  <c r="EG16" i="8"/>
  <c r="N14" i="11"/>
  <c r="EG40" i="8"/>
  <c r="EG12" i="8"/>
  <c r="EG22" i="8"/>
  <c r="EG42" i="8"/>
  <c r="N40" i="11"/>
  <c r="DV23" i="8"/>
  <c r="EG38" i="8"/>
  <c r="N36" i="11"/>
  <c r="EG31" i="8"/>
  <c r="N29" i="11"/>
  <c r="DV21" i="8"/>
  <c r="EG45" i="8"/>
  <c r="N43" i="11"/>
  <c r="DU6" i="8"/>
  <c r="DV19" i="8"/>
  <c r="DV33" i="8"/>
  <c r="DV46" i="8"/>
  <c r="EG25" i="8"/>
  <c r="N23" i="11"/>
  <c r="N6" i="11"/>
  <c r="EG13" i="8"/>
  <c r="N11" i="11"/>
  <c r="DV20" i="8"/>
  <c r="DU10" i="8"/>
  <c r="EG48" i="8"/>
  <c r="N46" i="11"/>
  <c r="EG39" i="8"/>
  <c r="N37" i="11"/>
  <c r="DU9" i="8"/>
  <c r="EG8" i="8"/>
  <c r="DV17" i="8"/>
  <c r="DJ7" i="8"/>
  <c r="EG28" i="8"/>
  <c r="N26" i="11"/>
  <c r="EG30" i="8"/>
  <c r="N28" i="11"/>
  <c r="DV32" i="8"/>
  <c r="DV49" i="8"/>
  <c r="DV43" i="8"/>
  <c r="DV14" i="8"/>
  <c r="EG18" i="8"/>
  <c r="N16" i="11"/>
  <c r="EG35" i="8"/>
  <c r="N33" i="11"/>
  <c r="EG15" i="8"/>
  <c r="N13" i="11"/>
  <c r="DV41" i="8"/>
  <c r="H154" i="11" l="1"/>
  <c r="H6" i="12" s="1"/>
  <c r="H158" i="11"/>
  <c r="I153" i="11"/>
  <c r="I156" i="10"/>
  <c r="I159" i="11"/>
  <c r="I11" i="12" s="1"/>
  <c r="I154" i="11"/>
  <c r="I5" i="12"/>
  <c r="EH43" i="8"/>
  <c r="EG9" i="8"/>
  <c r="N7" i="11"/>
  <c r="EH20" i="8"/>
  <c r="N18" i="11"/>
  <c r="J159" i="11"/>
  <c r="E20" i="12" s="1"/>
  <c r="J153" i="10"/>
  <c r="EH33" i="8"/>
  <c r="EH49" i="8"/>
  <c r="N47" i="11"/>
  <c r="DV7" i="8"/>
  <c r="EH21" i="8"/>
  <c r="EH23" i="8"/>
  <c r="N21" i="11"/>
  <c r="EH19" i="8"/>
  <c r="N17" i="11"/>
  <c r="EH41" i="8"/>
  <c r="N39" i="11"/>
  <c r="EH14" i="8"/>
  <c r="N12" i="11"/>
  <c r="EH32" i="8"/>
  <c r="EH17" i="8"/>
  <c r="N15" i="11"/>
  <c r="EG6" i="8"/>
  <c r="EG10" i="8"/>
  <c r="EH46" i="8"/>
  <c r="N44" i="11"/>
  <c r="J153" i="11" l="1"/>
  <c r="J156" i="10"/>
  <c r="I158" i="11"/>
  <c r="I6" i="12"/>
  <c r="K153" i="10"/>
  <c r="K159" i="11"/>
  <c r="F20" i="12" s="1"/>
  <c r="EH7" i="8"/>
  <c r="M153" i="10"/>
  <c r="J154" i="11"/>
  <c r="E15" i="12" s="1"/>
  <c r="E14" i="12"/>
  <c r="K153" i="11" l="1"/>
  <c r="F14" i="12" s="1"/>
  <c r="K156" i="10"/>
  <c r="J158" i="11"/>
  <c r="M153" i="11"/>
  <c r="H14" i="12" s="1"/>
  <c r="M156" i="10"/>
  <c r="M159" i="11"/>
  <c r="N4" i="11"/>
  <c r="K154" i="11"/>
  <c r="F15" i="12" s="1"/>
  <c r="L153" i="10"/>
  <c r="M154" i="11" l="1"/>
  <c r="L153" i="11"/>
  <c r="N153" i="11" s="1"/>
  <c r="L156" i="10"/>
  <c r="M158" i="11"/>
  <c r="K158" i="11"/>
  <c r="H15" i="12"/>
  <c r="L159" i="11"/>
  <c r="G20" i="12" s="1"/>
  <c r="N5" i="11"/>
  <c r="H20" i="12"/>
  <c r="L154" i="11"/>
  <c r="G15" i="12" s="1"/>
  <c r="G14" i="12"/>
  <c r="L158" i="11" l="1"/>
  <c r="N158" i="11"/>
  <c r="N159" i="11"/>
  <c r="N154" i="11"/>
</calcChain>
</file>

<file path=xl/sharedStrings.xml><?xml version="1.0" encoding="utf-8"?>
<sst xmlns="http://schemas.openxmlformats.org/spreadsheetml/2006/main" count="3544" uniqueCount="631">
  <si>
    <t>ЦФО</t>
  </si>
  <si>
    <t>Номер магазина</t>
  </si>
  <si>
    <t>Дата открытия</t>
  </si>
  <si>
    <t>Адрес</t>
  </si>
  <si>
    <t>Дата реконструкции</t>
  </si>
  <si>
    <t>13NG5665</t>
  </si>
  <si>
    <t>г.Нижний Новгород, Перекопская ул., 8 к.1,пом.П4</t>
  </si>
  <si>
    <t>13NG5823</t>
  </si>
  <si>
    <t>г.Семенов, Краюшкина ул., 5</t>
  </si>
  <si>
    <t>13NG7871</t>
  </si>
  <si>
    <t>с.Вад, Советская ул, 4</t>
  </si>
  <si>
    <t>E1004169</t>
  </si>
  <si>
    <t>г.Киров, Пятницкая ул., 102 пом.1001</t>
  </si>
  <si>
    <t>E1004914</t>
  </si>
  <si>
    <t>г.Урень, Ленина ул., 87</t>
  </si>
  <si>
    <t>E1005469</t>
  </si>
  <si>
    <t>г.Арзамас, Пландина ул., 29 пом.4</t>
  </si>
  <si>
    <t>E1006387</t>
  </si>
  <si>
    <t>г.Вятские Поляны, Урицкого ул, 46</t>
  </si>
  <si>
    <t>E1008182</t>
  </si>
  <si>
    <t>г.Темников, Дорофеева ул, 20</t>
  </si>
  <si>
    <t>E1010515</t>
  </si>
  <si>
    <t>г.Киров, Чистопрудненская ул., 2 пом.1002</t>
  </si>
  <si>
    <t>E1012556</t>
  </si>
  <si>
    <t>г.Нижний Новгород, Исполкома ул., 5 п.П4</t>
  </si>
  <si>
    <t>E1012631</t>
  </si>
  <si>
    <t>г.Кстово, Победы пр-кт, 5</t>
  </si>
  <si>
    <t>13NG5651</t>
  </si>
  <si>
    <t>г.Нижний Новгород, Тонкинская ул, 3 пом.П1</t>
  </si>
  <si>
    <t>13SA7196</t>
  </si>
  <si>
    <t>г.Самара, Антонова-Овсеенко ул., 3</t>
  </si>
  <si>
    <t>13SA6032</t>
  </si>
  <si>
    <t>г.Тольятти, Спортивная ул., 18 В</t>
  </si>
  <si>
    <t>13SA6675</t>
  </si>
  <si>
    <t>г.Самара, 16 мкр-н,Черемшанская ул, 139</t>
  </si>
  <si>
    <t>E1005935</t>
  </si>
  <si>
    <t>г.Сызрань, Хвалынская ул., 83</t>
  </si>
  <si>
    <t>E1007481</t>
  </si>
  <si>
    <t>п.Переволоцкий, Ленинская ул., 64</t>
  </si>
  <si>
    <t>E1009960</t>
  </si>
  <si>
    <t>г.Самара, Белорусская ул, 97/1</t>
  </si>
  <si>
    <t>E1011566</t>
  </si>
  <si>
    <t>г.Ульяновск, Отрадная ул., 87</t>
  </si>
  <si>
    <t>E1011775</t>
  </si>
  <si>
    <t>г.Самара, Пугачевский Тракт ул., 19А</t>
  </si>
  <si>
    <t>E1012076</t>
  </si>
  <si>
    <t>г.Оренбург, Терешковой ул, 263/2</t>
  </si>
  <si>
    <t>E1013538</t>
  </si>
  <si>
    <t>г.Оренбург, Авиационная ул, 10</t>
  </si>
  <si>
    <t>E1015318</t>
  </si>
  <si>
    <t>г.Оренбург, Салмышская ул, 43/5</t>
  </si>
  <si>
    <t>E1024472</t>
  </si>
  <si>
    <t>г.Самара, Фрунзе ул, 96А</t>
  </si>
  <si>
    <t>13CT5138</t>
  </si>
  <si>
    <t>г.Москва, Ангарская ул., 67 корп.1</t>
  </si>
  <si>
    <t>13CT5182</t>
  </si>
  <si>
    <t>г.Москва, Ангарская ул., 61</t>
  </si>
  <si>
    <t>13CT5183</t>
  </si>
  <si>
    <t>г.Москва, Красностуденческий пр, 4</t>
  </si>
  <si>
    <t>13CT5221</t>
  </si>
  <si>
    <t>г.Москва, Тюленева ул., 41 А</t>
  </si>
  <si>
    <t>13CT5249</t>
  </si>
  <si>
    <t>г.Москва, Ивана Франко ул., 32 к.1</t>
  </si>
  <si>
    <t>13CT5268</t>
  </si>
  <si>
    <t>г.Москва, Богданова ул., 24</t>
  </si>
  <si>
    <t>13CT6090</t>
  </si>
  <si>
    <t>г.Москва, Часовая ул., 16 с.7</t>
  </si>
  <si>
    <t>13CT7279</t>
  </si>
  <si>
    <t>г.Москва, Яблочкова ул., 25</t>
  </si>
  <si>
    <t>13CT6816</t>
  </si>
  <si>
    <t>г.Москва, Энтузиастов ш., 80 к.1</t>
  </si>
  <si>
    <t>13CT6910</t>
  </si>
  <si>
    <t>г.Москва, Матвеевская ул., 8</t>
  </si>
  <si>
    <t>E1010327</t>
  </si>
  <si>
    <t>г.Москва, Лухмановская ул., 17А</t>
  </si>
  <si>
    <t>E1012560</t>
  </si>
  <si>
    <t>г.Москва, Онежская ул., 18</t>
  </si>
  <si>
    <t>13CT6905</t>
  </si>
  <si>
    <t>г.Москва, Осенняя ул., 24</t>
  </si>
  <si>
    <t>E1017891</t>
  </si>
  <si>
    <t>г.Москва, Цюрупы ул, 7</t>
  </si>
  <si>
    <t>13CT6633</t>
  </si>
  <si>
    <t>г.Рязань, Новоселов ул, 14/16 п.Н4,п.Н10</t>
  </si>
  <si>
    <t>13CT5379</t>
  </si>
  <si>
    <t>г.Рязань, Московское ш., 63 пом.Н1</t>
  </si>
  <si>
    <t>E1004412</t>
  </si>
  <si>
    <t>п.Шатск, Садовая улзд.12А</t>
  </si>
  <si>
    <t>E1006905</t>
  </si>
  <si>
    <t>г.Касимов, Ленина улзд.3,п.Н2</t>
  </si>
  <si>
    <t>E1008645</t>
  </si>
  <si>
    <t>г.Тула, Кутузова ул., 13</t>
  </si>
  <si>
    <t>E1008646</t>
  </si>
  <si>
    <t>г.Ефремов, Тульское шоссе, 18 п.1-25</t>
  </si>
  <si>
    <t>E1011515</t>
  </si>
  <si>
    <t>г.Смоленск, Рыленкова ул., 17</t>
  </si>
  <si>
    <t>13CT6774</t>
  </si>
  <si>
    <t>г.Алексин, 50 лет Октября ул., 5</t>
  </si>
  <si>
    <t>13TA6123</t>
  </si>
  <si>
    <t>г.Казань, Космонавтов ул, 51 пом.2Н</t>
  </si>
  <si>
    <t>E1007242</t>
  </si>
  <si>
    <t>г.Набережные Челны, Х.Туфана пр-т, 6</t>
  </si>
  <si>
    <t>E1009606</t>
  </si>
  <si>
    <t>г.Набережные Челны, Железнодорожников ул., 10</t>
  </si>
  <si>
    <t>E1009012</t>
  </si>
  <si>
    <t>г.Чебоксары, Федора Гладкова ул., 24</t>
  </si>
  <si>
    <t>E1009098</t>
  </si>
  <si>
    <t>г.Казань, Победы пр-кт, 116 корп.2</t>
  </si>
  <si>
    <t>E1012532</t>
  </si>
  <si>
    <t>г.Казань, Достоевского ул, 73 п.1Н</t>
  </si>
  <si>
    <t>13CT7624</t>
  </si>
  <si>
    <t>г.Кольчугино, Ленина ул., 10</t>
  </si>
  <si>
    <t>13CT7626</t>
  </si>
  <si>
    <t>г.Кольчугино, Московская ул., 56</t>
  </si>
  <si>
    <t>E1004709</t>
  </si>
  <si>
    <t>г.Осташков, Максима Горького ул., 37</t>
  </si>
  <si>
    <t>13CT6782</t>
  </si>
  <si>
    <t>г.Гусь-Хрустальный, 50 лет Советской власт..., 37 №на пп1-15</t>
  </si>
  <si>
    <t>E1006433</t>
  </si>
  <si>
    <t>рп.Коноша, Октябрьский пр-кт, 24</t>
  </si>
  <si>
    <t>E1012614</t>
  </si>
  <si>
    <t>г.Владимир, Комиссарова ул., 10/13 пом.I</t>
  </si>
  <si>
    <t>E1012652</t>
  </si>
  <si>
    <t>г.Владимир, Полины Осипенко ул, 14/43 помIII.55</t>
  </si>
  <si>
    <t>13SZ5424</t>
  </si>
  <si>
    <t>г.Санкт-Петербург, Маршала Говорова ул., 16 2НА</t>
  </si>
  <si>
    <t>13SZ5437</t>
  </si>
  <si>
    <t>г.Санкт-Петербург, Купчинская ул., 32 к.1,л.А,чп</t>
  </si>
  <si>
    <t>13SZ5468</t>
  </si>
  <si>
    <t>г.Санкт-Петербург, Маршала Тухачевского ул., 3 л.А,п.1-Н</t>
  </si>
  <si>
    <t>13SZ5483</t>
  </si>
  <si>
    <t>г.Пушкин, Генерала Хазова ул, 14 л.А,чп1-Н</t>
  </si>
  <si>
    <t>E1004049</t>
  </si>
  <si>
    <t>п.Романовка1А п.1(к.1-5)</t>
  </si>
  <si>
    <t>E1004255</t>
  </si>
  <si>
    <t>гп.Будогощь, Железнодорожная ул., 6 Б</t>
  </si>
  <si>
    <t>E1004606</t>
  </si>
  <si>
    <t>п.Оредеж, Карла Маркса ул., 10 А</t>
  </si>
  <si>
    <t>13SZ5543</t>
  </si>
  <si>
    <t>г.Санкт-Петербург, Ветеранов пр, 114 к.4,л.А,п.</t>
  </si>
  <si>
    <t>E1006292</t>
  </si>
  <si>
    <t>г.Санкт-Петербург, Богатырский пр-кт, 63 лит.А</t>
  </si>
  <si>
    <t>13SZ5563</t>
  </si>
  <si>
    <t>г.Санкт-Петербург, Бабушкина ул., 9 л.А,п.1Н</t>
  </si>
  <si>
    <t>13SZ5572</t>
  </si>
  <si>
    <t>г.Санкт-Петербург, Культуры пр, 22 к.1л.А,п1Н</t>
  </si>
  <si>
    <t>13SZ5575</t>
  </si>
  <si>
    <t>г.Санкт-Петербург, 9-я В.О. линия, 42 л.А, п.7-Н</t>
  </si>
  <si>
    <t>13SZ6563</t>
  </si>
  <si>
    <t>г.Гдов, Никитина ул., 6</t>
  </si>
  <si>
    <t>13SZ6051</t>
  </si>
  <si>
    <t>г.Санкт-Петербург, Металлистов пр-т, 77 л.А,чп.1Н</t>
  </si>
  <si>
    <t>13SZ6023</t>
  </si>
  <si>
    <t>г.Пушкин, Октябрьский бульвар, 7/29 л.А,чп.1Н</t>
  </si>
  <si>
    <t>13SZ6330</t>
  </si>
  <si>
    <t>гп.Дубровка, Томилина ул., 7</t>
  </si>
  <si>
    <t>13SZ6433</t>
  </si>
  <si>
    <t>гп.Приладожский23А к.2,ЧЗ1</t>
  </si>
  <si>
    <t>13SZ6509</t>
  </si>
  <si>
    <t>гп.Павлово, Советская ул, 1 п.1Н</t>
  </si>
  <si>
    <t>13SZ5712</t>
  </si>
  <si>
    <t>г.Каменногорск, Ленинградскоеш ул., 92 А</t>
  </si>
  <si>
    <t>13SZ5716</t>
  </si>
  <si>
    <t>с.Русско-Высоцкое25-А маг.912</t>
  </si>
  <si>
    <t>13SZ5718</t>
  </si>
  <si>
    <t>г.Санкт-Петербург, Дудко ул., 18 л.А,чп1Н</t>
  </si>
  <si>
    <t>13SZ5722</t>
  </si>
  <si>
    <t>г.Волосово, Вингиссара пр., 85</t>
  </si>
  <si>
    <t>E1004271</t>
  </si>
  <si>
    <t>пгт.Плюсса, Железнодорожная ул., 3</t>
  </si>
  <si>
    <t>E1005930</t>
  </si>
  <si>
    <t>г.Валдай, Васильева пр-кт, 11</t>
  </si>
  <si>
    <t>E1004252</t>
  </si>
  <si>
    <t>г.Малая Вишера, 50 лет Октября ул., 10 пом.1</t>
  </si>
  <si>
    <t>E1008099</t>
  </si>
  <si>
    <t>п.Сосново, Октябрьская ул, 4 чз1(чп1-Н)</t>
  </si>
  <si>
    <t>E1008564</t>
  </si>
  <si>
    <t>г.Санкт-Петербург, Металлистов пр-кт, 15 л.А,п28Н</t>
  </si>
  <si>
    <t>E1008924</t>
  </si>
  <si>
    <t>г.Санкт-Петербург,г.Ломоносов, Победы ул., 21 л.А,п.3-Н</t>
  </si>
  <si>
    <t>E1008916</t>
  </si>
  <si>
    <t>г.Санкт-Петербург, Пискаревский пр-кт, 20 литерА п.20Н</t>
  </si>
  <si>
    <t>E1007346</t>
  </si>
  <si>
    <t>г.Полярные Зори, Энергетиков ул., 20 ЧЗ2 (1-10)</t>
  </si>
  <si>
    <t>E1008904</t>
  </si>
  <si>
    <t>г.Петрозаводск, Григорьева ул., 1 п.1-Н</t>
  </si>
  <si>
    <t>E1013256</t>
  </si>
  <si>
    <t>г.Санкт-Петербург, Курская ул, 28/32 л.А,п.39Н</t>
  </si>
  <si>
    <t>E1012113</t>
  </si>
  <si>
    <t>г.Кудрово, Центральная ул., 40</t>
  </si>
  <si>
    <t>E1014336</t>
  </si>
  <si>
    <t>г.Санкт-Петербург, Нахимова ул, 11,лит.А пом.57Н</t>
  </si>
  <si>
    <t>E1013257</t>
  </si>
  <si>
    <t>г.Санкт-Петербург, Ногина пер, 3 с1,п.2Н,3Н</t>
  </si>
  <si>
    <t>13UG6334</t>
  </si>
  <si>
    <t>г.Тимашевск, Ленина ул., 167</t>
  </si>
  <si>
    <t>E1006425</t>
  </si>
  <si>
    <t>г.Ставрополь, Мира ул, 216</t>
  </si>
  <si>
    <t>E1009250</t>
  </si>
  <si>
    <t>г.Буденновск, Комсомольская ул., 27А</t>
  </si>
  <si>
    <t>E1025041</t>
  </si>
  <si>
    <t>ст-ца Березанская, Почтовая ул, 30 ЧЗ1,1э,п1</t>
  </si>
  <si>
    <t>13CT5009</t>
  </si>
  <si>
    <t>г.Яхрома, Генерала Кузнецова ул., 2</t>
  </si>
  <si>
    <t>13CT5373</t>
  </si>
  <si>
    <t>г.Мытищи,мкр.п.Пироговский, Советская ул, 1А п.XIII</t>
  </si>
  <si>
    <t>13CT7791</t>
  </si>
  <si>
    <t>г.Реутов, Южная ул, 2 п.003</t>
  </si>
  <si>
    <t>E1006880</t>
  </si>
  <si>
    <t>п.Дорохово, 1-ая Советская ул., 1</t>
  </si>
  <si>
    <t>E1007649</t>
  </si>
  <si>
    <t>г.Дубна, Тверская ул., 4 А</t>
  </si>
  <si>
    <t>E1007665</t>
  </si>
  <si>
    <t>го.Рузский, рп.Тучково, 2-я Москворецкая ул, 19</t>
  </si>
  <si>
    <t>E1009705</t>
  </si>
  <si>
    <t>г.Балашиха, д.Черное, Агрогородок ул, 20 п.115</t>
  </si>
  <si>
    <t>E1011915</t>
  </si>
  <si>
    <t>го.Фрязино, г.Фрязино, Вокзальная ул., 6Г</t>
  </si>
  <si>
    <t>13CT6981</t>
  </si>
  <si>
    <t>г.Железнодорожный, Маяковского ул., 10</t>
  </si>
  <si>
    <t>13UR6594</t>
  </si>
  <si>
    <t>г.Каменск-Уральский, Победы пр-т, 63</t>
  </si>
  <si>
    <t>E1005493</t>
  </si>
  <si>
    <t>г.Пермь, Экскаваторная ул., 58</t>
  </si>
  <si>
    <t>E1006807</t>
  </si>
  <si>
    <t>г.Серов, Каляева ул., 40</t>
  </si>
  <si>
    <t>E1007632</t>
  </si>
  <si>
    <t>г.Екатеринбург, Щорса ул., стр.29 п.28</t>
  </si>
  <si>
    <t>E1007364</t>
  </si>
  <si>
    <t>г.Заводоуковск, Заводская ул., 9Б/1</t>
  </si>
  <si>
    <t>13CH7153</t>
  </si>
  <si>
    <t>г.Липецк, имени Шуминского С.Л.ул., 14</t>
  </si>
  <si>
    <t>13CH6272</t>
  </si>
  <si>
    <t>г.Мичуринск, ул.Мира, 8</t>
  </si>
  <si>
    <t>E1004385</t>
  </si>
  <si>
    <t>г.Курск, Никитская ул, 1В</t>
  </si>
  <si>
    <t>E1004658</t>
  </si>
  <si>
    <t>г.Тамбов, А.Бебеля ул., 18/49 п.104</t>
  </si>
  <si>
    <t>E1004367</t>
  </si>
  <si>
    <t>с.Лосево, Революции пр-кт, 74 А</t>
  </si>
  <si>
    <t>E1008169</t>
  </si>
  <si>
    <t>пгт.Подгоренский, Есенина ул., 15</t>
  </si>
  <si>
    <t>E1010242</t>
  </si>
  <si>
    <t>г.Борисоглебск, Свободы ул.з.215А,п.1</t>
  </si>
  <si>
    <t>E1012309</t>
  </si>
  <si>
    <t>сл.Белая, Советская пл., 47</t>
  </si>
  <si>
    <t>E1015692</t>
  </si>
  <si>
    <t>г.Воронеж, Московский пр-кт, 114В п.1</t>
  </si>
  <si>
    <t>E1018010</t>
  </si>
  <si>
    <t>г.Воронеж, Березова Роща ул, 28/1 п.5/1</t>
  </si>
  <si>
    <t>13CT6080</t>
  </si>
  <si>
    <t>г.Лосино-Петровский, Кирова ул, 11</t>
  </si>
  <si>
    <t>E1006898</t>
  </si>
  <si>
    <t>г.Коломна, Лесная ул., 13 А</t>
  </si>
  <si>
    <t>E1009601</t>
  </si>
  <si>
    <t>г.Подольск, Рязановское ш., 13</t>
  </si>
  <si>
    <t>E1008833</t>
  </si>
  <si>
    <t>рп.Черусти, Вокзальная ул., 4А</t>
  </si>
  <si>
    <t>E1011596</t>
  </si>
  <si>
    <t>д.Анциферово, Лесная ул., 167</t>
  </si>
  <si>
    <t>E1012558</t>
  </si>
  <si>
    <t>г.Подольск, Подольская ул., 6</t>
  </si>
  <si>
    <t>13CT7100</t>
  </si>
  <si>
    <t>г.Шатура, Маршала Борзова пр-кт, 9 ч.маг.3</t>
  </si>
  <si>
    <t>13CT7044</t>
  </si>
  <si>
    <t>г.Ногинск, Текстилей ул., 23А</t>
  </si>
  <si>
    <t>E1017715</t>
  </si>
  <si>
    <t>г.Кашира, Ильича ул, 61</t>
  </si>
  <si>
    <t>E1024183</t>
  </si>
  <si>
    <t>г.Раменское, Михалевича ул, 6А</t>
  </si>
  <si>
    <t>13UR6285</t>
  </si>
  <si>
    <t>г.Челябинск, Свердловский пр-т., 11</t>
  </si>
  <si>
    <t>E1004191</t>
  </si>
  <si>
    <t>с.Бураево, Ленина ул., 100</t>
  </si>
  <si>
    <t>E1008451</t>
  </si>
  <si>
    <t>г.Магнитогорск, Николая Шишка ул, 29 пом.1</t>
  </si>
  <si>
    <t>E1007266</t>
  </si>
  <si>
    <t>г.Кумертау, Брикетная ул, 2А</t>
  </si>
  <si>
    <t>E1009923</t>
  </si>
  <si>
    <t>г.Снежинск, Ломинского ул, 25А пом.1,2</t>
  </si>
  <si>
    <t>E1012000</t>
  </si>
  <si>
    <t>г.Челябинск, Комсомольский пр-кт, 28Д пом.2</t>
  </si>
  <si>
    <t>13UG5955</t>
  </si>
  <si>
    <t>г.Шахты, Индустриальная ул., 1 Б</t>
  </si>
  <si>
    <t>13UG6580</t>
  </si>
  <si>
    <t>г.Ростов-на-Дону, Ларина ул., 15/2</t>
  </si>
  <si>
    <t>13UG7510</t>
  </si>
  <si>
    <t>г.Ростов-на-Дону, 2-ая Краснодарская, 157/1 лА,А1к116</t>
  </si>
  <si>
    <t>13UG7519</t>
  </si>
  <si>
    <t>г.Ростов-на-Дону, Зорге ул, 37 э1лА,к1,1а</t>
  </si>
  <si>
    <t>E1005458</t>
  </si>
  <si>
    <t>г.Ростов-на-Дону, Жлобинский пер., 25 э.1,п.2г-</t>
  </si>
  <si>
    <t>E1007291</t>
  </si>
  <si>
    <t>г.Энгельс, Полтавская ул., 4</t>
  </si>
  <si>
    <t>E1009207</t>
  </si>
  <si>
    <t>г.Волгодонск, Карла Маркса ул., 12А</t>
  </si>
  <si>
    <t>E1008202</t>
  </si>
  <si>
    <t>рп.Татищево, Крупской ул., 23</t>
  </si>
  <si>
    <t>E1009235</t>
  </si>
  <si>
    <t>г.Ростов-на-Дону, Жмайлова ул., 21А подв.</t>
  </si>
  <si>
    <t>E1009987</t>
  </si>
  <si>
    <t>г.Аткарск, Чапаева ул., 76</t>
  </si>
  <si>
    <t>E1014387</t>
  </si>
  <si>
    <t>г.Ростов-на-Дону, Зорге ул, 13 э.1,№8-18,</t>
  </si>
  <si>
    <t>E1024523</t>
  </si>
  <si>
    <t>г.Ростов-на-Дону, Жмайлова ул, 4Г</t>
  </si>
  <si>
    <t>Год установки</t>
  </si>
  <si>
    <t>Месяц установки</t>
  </si>
  <si>
    <t>Год начала ретроспективного периода</t>
  </si>
  <si>
    <t>ФАКТ</t>
  </si>
  <si>
    <t>Месяц начала ретроспективного периода</t>
  </si>
  <si>
    <t>ИТОГО</t>
  </si>
  <si>
    <t>ПРОГНОЗ</t>
  </si>
  <si>
    <t>ЗАЧЕТНЫЙ ПЕРИОД</t>
  </si>
  <si>
    <t>Ценовая зона</t>
  </si>
  <si>
    <t>Первая ЦЗ (Европа и Урал)</t>
  </si>
  <si>
    <t>Вторая ЦЗ (Сибирь)</t>
  </si>
  <si>
    <t>НЦЗ Архангельской области</t>
  </si>
  <si>
    <t>НЦЗ Дальнего Востока</t>
  </si>
  <si>
    <t>НЦЗ Калининградской области</t>
  </si>
  <si>
    <t>НЦЗ Республики Коми</t>
  </si>
  <si>
    <t>ТИТЭС Камчатского края</t>
  </si>
  <si>
    <t>ТИТЭС Сахалинской области</t>
  </si>
  <si>
    <t>ТИТЭС Магаданской области</t>
  </si>
  <si>
    <t>ТИТЭС Чукотского автономного округа</t>
  </si>
  <si>
    <t>ФАКТ*</t>
  </si>
  <si>
    <t>Источник: https://www.atsenergo.ru/results/co2all</t>
  </si>
  <si>
    <t>* До 2024 года приводится коээфициент выбросов СО2 (кг/ МВТ*ч) без учета несертифицированного остатка, после - с учетом несертифицированного остатка</t>
  </si>
  <si>
    <t>Показатель</t>
  </si>
  <si>
    <t>Год</t>
  </si>
  <si>
    <t>кВТ*ч</t>
  </si>
  <si>
    <t>Потребление электроэнергии проектной линии</t>
  </si>
  <si>
    <t>Потребление электроэнергии базовой линии</t>
  </si>
  <si>
    <t>Сокращение потребления электроэнергии по проекту</t>
  </si>
  <si>
    <r>
      <t>Средневзвешенный сетевой коэффициент выбросов CO</t>
    </r>
    <r>
      <rPr>
        <b/>
        <vertAlign val="subscript"/>
        <sz val="11"/>
        <color theme="1"/>
        <rFont val="Calibri"/>
        <family val="2"/>
        <charset val="204"/>
        <scheme val="minor"/>
      </rPr>
      <t>2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</si>
  <si>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Источник: АО "АТС", https://www.atsenergo.ru/results/co2all</t>
  </si>
  <si>
    <t>Произведено электроэнергии</t>
  </si>
  <si>
    <t>…</t>
  </si>
  <si>
    <t>в том числе:</t>
  </si>
  <si>
    <t>потери в электросетях</t>
  </si>
  <si>
    <t xml:space="preserve">Потреблено электроэнергии - всего </t>
  </si>
  <si>
    <t>Источник: Росстат</t>
  </si>
  <si>
    <t>Средние технические потери при передаче и распределении электроэнергии</t>
  </si>
  <si>
    <t>Коэффициент средних технических потерь при передаче и распределении электроэнергии</t>
  </si>
  <si>
    <t>Сокращение выбросов парниковых газов по проекту</t>
  </si>
  <si>
    <r>
      <t>т СО</t>
    </r>
    <r>
      <rPr>
        <vertAlign val="sub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-экв.</t>
    </r>
  </si>
  <si>
    <t>СОКРАЩЕНИЕ ВЫБРОСОВ В ТЕЧЕНИЕ ЗАЧЕТНОГО ПЕРИОДА, т СО2</t>
  </si>
  <si>
    <t>Выдержка из Ежегодного статистического справочника Росстата, Блок "Обеспечение электрической энергией, газом и паром; кондиционирование воздуха", раздел 16.38. Электробаланс (млрд кВт*ч)</t>
  </si>
  <si>
    <t>%</t>
  </si>
  <si>
    <t xml:space="preserve">Средневзвешенный сетевой коэффициент выбросов CO2 </t>
  </si>
  <si>
    <r>
      <t>г СО</t>
    </r>
    <r>
      <rPr>
        <vertAlign val="sub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/ кВТ*ч</t>
    </r>
  </si>
  <si>
    <t xml:space="preserve">Средневзвешенный сетевой коэффициент выбросов </t>
  </si>
  <si>
    <t>кВт*ч</t>
  </si>
  <si>
    <r>
      <t>г СО</t>
    </r>
    <r>
      <rPr>
        <vertAlign val="subscript"/>
        <sz val="11"/>
        <color theme="1"/>
        <rFont val="Times New Roman"/>
        <family val="1"/>
        <charset val="204"/>
      </rPr>
      <t xml:space="preserve">2 </t>
    </r>
    <r>
      <rPr>
        <sz val="11"/>
        <color theme="1"/>
        <rFont val="Times New Roman"/>
        <family val="1"/>
        <charset val="204"/>
      </rPr>
      <t>/ кВт*ч</t>
    </r>
  </si>
  <si>
    <t>г СО2 / кВт*ч</t>
  </si>
  <si>
    <t>Юр. лицо</t>
  </si>
  <si>
    <t>36619320</t>
  </si>
  <si>
    <t>Меркурий 236 ART-03 PQRS</t>
  </si>
  <si>
    <t>20</t>
  </si>
  <si>
    <t>Технический учет</t>
  </si>
  <si>
    <t>Elster AS 3500 533 RLM PB2 B En</t>
  </si>
  <si>
    <t>30</t>
  </si>
  <si>
    <t>Серийный номер ПУ</t>
  </si>
  <si>
    <t>Тип ПУ</t>
  </si>
  <si>
    <t>Ктр</t>
  </si>
  <si>
    <t>06742363</t>
  </si>
  <si>
    <t>Меркурий 230 ART-03 PQRSIDN</t>
  </si>
  <si>
    <t>10186086</t>
  </si>
  <si>
    <t>Меркурий 230 ART-03 PQRS</t>
  </si>
  <si>
    <t>60</t>
  </si>
  <si>
    <t>96800094</t>
  </si>
  <si>
    <t>HEBA CT411 545 BPIO22</t>
  </si>
  <si>
    <t>34230084</t>
  </si>
  <si>
    <t>40</t>
  </si>
  <si>
    <t>ПСЧ-4ТМ.05М.16</t>
  </si>
  <si>
    <t>80</t>
  </si>
  <si>
    <t>0603121025</t>
  </si>
  <si>
    <t>43258521</t>
  </si>
  <si>
    <t>Меркурий 234 ART-03 PR</t>
  </si>
  <si>
    <t>43258524</t>
  </si>
  <si>
    <t>0603120180</t>
  </si>
  <si>
    <t>0603120465</t>
  </si>
  <si>
    <t>15</t>
  </si>
  <si>
    <t>0603120202</t>
  </si>
  <si>
    <t>Меркурий 234 ARTM2-03 PBR.G</t>
  </si>
  <si>
    <t>50</t>
  </si>
  <si>
    <t>31065548</t>
  </si>
  <si>
    <t>Меркурий 236 ART-02 PQRS</t>
  </si>
  <si>
    <t>1</t>
  </si>
  <si>
    <t>06741487</t>
  </si>
  <si>
    <t>23240142023</t>
  </si>
  <si>
    <t>Нартис И300</t>
  </si>
  <si>
    <t>23240142133</t>
  </si>
  <si>
    <t>43600385</t>
  </si>
  <si>
    <t>Меркурий 234 ART-02 PR</t>
  </si>
  <si>
    <t>Меркурий 234 ART-03 P</t>
  </si>
  <si>
    <t>06742241</t>
  </si>
  <si>
    <t>4 ЦК</t>
  </si>
  <si>
    <t>46392072</t>
  </si>
  <si>
    <t>Меркурий 234 ARTM-03 PBR.R</t>
  </si>
  <si>
    <t>46414613</t>
  </si>
  <si>
    <t>41493319</t>
  </si>
  <si>
    <t>41494058</t>
  </si>
  <si>
    <t>009112128393240</t>
  </si>
  <si>
    <t>CE301 S31 543 JAVZ</t>
  </si>
  <si>
    <t>009112128393527</t>
  </si>
  <si>
    <t>06785960</t>
  </si>
  <si>
    <t>44041568</t>
  </si>
  <si>
    <t>27383416</t>
  </si>
  <si>
    <t>Меркурий 234 ARTM-03 PB.G</t>
  </si>
  <si>
    <t>06741904</t>
  </si>
  <si>
    <t>06785520</t>
  </si>
  <si>
    <t>43748837</t>
  </si>
  <si>
    <t>45123006</t>
  </si>
  <si>
    <t>РГ_3ЦК</t>
  </si>
  <si>
    <t>009217174228773</t>
  </si>
  <si>
    <t>CE303 S31 543 JAVZ</t>
  </si>
  <si>
    <t>HEBA CT411 545 BPIO10ET</t>
  </si>
  <si>
    <t>97400317</t>
  </si>
  <si>
    <t>06539928</t>
  </si>
  <si>
    <t>06081476</t>
  </si>
  <si>
    <t>Elster AS 3500 134 RLM PB1 B En</t>
  </si>
  <si>
    <t>1109126520</t>
  </si>
  <si>
    <t>ПСЧ-4ТМ.05МК</t>
  </si>
  <si>
    <t>06785368</t>
  </si>
  <si>
    <t>06785353</t>
  </si>
  <si>
    <t>42977536</t>
  </si>
  <si>
    <t>44859739</t>
  </si>
  <si>
    <t>16807729</t>
  </si>
  <si>
    <t>43719145</t>
  </si>
  <si>
    <t>51136046</t>
  </si>
  <si>
    <t>Меркурий 234 ARTMX2-03 DPBR.G</t>
  </si>
  <si>
    <t>51089846</t>
  </si>
  <si>
    <t>11084934</t>
  </si>
  <si>
    <t>44381156</t>
  </si>
  <si>
    <t>06742495</t>
  </si>
  <si>
    <t>ОРЭМ</t>
  </si>
  <si>
    <t>44077943</t>
  </si>
  <si>
    <t>44663948</t>
  </si>
  <si>
    <t>44148981</t>
  </si>
  <si>
    <t>26889952</t>
  </si>
  <si>
    <t>44664050</t>
  </si>
  <si>
    <t>23957077</t>
  </si>
  <si>
    <t>Меркурий 230 ART-03 PQCSIDN</t>
  </si>
  <si>
    <t>23964657</t>
  </si>
  <si>
    <t>44459461</t>
  </si>
  <si>
    <t>009112119567662</t>
  </si>
  <si>
    <t>CE303 R33 543 JAZ</t>
  </si>
  <si>
    <t>44850203</t>
  </si>
  <si>
    <t>45631639</t>
  </si>
  <si>
    <t>Меркурий 234 ART2-03 PR</t>
  </si>
  <si>
    <t>45631664</t>
  </si>
  <si>
    <t>06032464</t>
  </si>
  <si>
    <t>06032475</t>
  </si>
  <si>
    <t>06032468</t>
  </si>
  <si>
    <t>44663719</t>
  </si>
  <si>
    <t>13113527</t>
  </si>
  <si>
    <t>Меркурий 230 ART-02 PQRSIN</t>
  </si>
  <si>
    <t>44808008</t>
  </si>
  <si>
    <t>06742298</t>
  </si>
  <si>
    <t>06742299</t>
  </si>
  <si>
    <t>009114129416732</t>
  </si>
  <si>
    <t>CE303 R33 746 JAZ</t>
  </si>
  <si>
    <t>009114122386176</t>
  </si>
  <si>
    <t>45166355</t>
  </si>
  <si>
    <t>06863449</t>
  </si>
  <si>
    <t>012999197708194</t>
  </si>
  <si>
    <t>CE307 R34.543.OAA.SYUVLFZ (СПОДЭС)</t>
  </si>
  <si>
    <t>06914946</t>
  </si>
  <si>
    <t>45123012</t>
  </si>
  <si>
    <t>25</t>
  </si>
  <si>
    <t>06665274</t>
  </si>
  <si>
    <t>49147177</t>
  </si>
  <si>
    <t>45658898</t>
  </si>
  <si>
    <t>009112118281274</t>
  </si>
  <si>
    <t>49358851</t>
  </si>
  <si>
    <t>49007402</t>
  </si>
  <si>
    <t>23932165</t>
  </si>
  <si>
    <t>06025305</t>
  </si>
  <si>
    <t>46489136</t>
  </si>
  <si>
    <t>15733627</t>
  </si>
  <si>
    <t>23936658</t>
  </si>
  <si>
    <t>06742745</t>
  </si>
  <si>
    <t>26053601</t>
  </si>
  <si>
    <t>06025036</t>
  </si>
  <si>
    <t>27378479</t>
  </si>
  <si>
    <t>11085189</t>
  </si>
  <si>
    <t>Меркурий 230 ART-03 PQRSIN</t>
  </si>
  <si>
    <t>28419783</t>
  </si>
  <si>
    <t>Меркурий 230 ART-01 PQRSIN</t>
  </si>
  <si>
    <t>31635656</t>
  </si>
  <si>
    <t>Меркурий 230 ART-02 PQCSIN</t>
  </si>
  <si>
    <t>22990930</t>
  </si>
  <si>
    <t>23394775</t>
  </si>
  <si>
    <t>47134737</t>
  </si>
  <si>
    <t>51030625</t>
  </si>
  <si>
    <t>51034271</t>
  </si>
  <si>
    <t>28774178</t>
  </si>
  <si>
    <t>24949880</t>
  </si>
  <si>
    <t>009112120238605</t>
  </si>
  <si>
    <t>100138812</t>
  </si>
  <si>
    <t>НЕВА СТ414 139 BCSPIO10ET (СПОДЭС)</t>
  </si>
  <si>
    <t>100139162</t>
  </si>
  <si>
    <t>06785128</t>
  </si>
  <si>
    <t>Elster AS 3500 533 RLM PB2 B GP</t>
  </si>
  <si>
    <t>29907323</t>
  </si>
  <si>
    <t>29912591</t>
  </si>
  <si>
    <t>26915925</t>
  </si>
  <si>
    <t>26915965</t>
  </si>
  <si>
    <t>41792354</t>
  </si>
  <si>
    <t>42115498</t>
  </si>
  <si>
    <t>06081148</t>
  </si>
  <si>
    <t>100138912</t>
  </si>
  <si>
    <t>3 ЦК</t>
  </si>
  <si>
    <t>05833177</t>
  </si>
  <si>
    <t>48701556</t>
  </si>
  <si>
    <t>Меркурий 234 ARTX2-03 DPBR (СПОДЭС)</t>
  </si>
  <si>
    <t>41494300</t>
  </si>
  <si>
    <t>06040017</t>
  </si>
  <si>
    <t>06040014</t>
  </si>
  <si>
    <t>51148019</t>
  </si>
  <si>
    <t>50318030</t>
  </si>
  <si>
    <t>70501186</t>
  </si>
  <si>
    <t>НЕВА СТ413 СПОДЭС</t>
  </si>
  <si>
    <t>100138808</t>
  </si>
  <si>
    <t>009112119568223</t>
  </si>
  <si>
    <t>97400553</t>
  </si>
  <si>
    <t>06025153</t>
  </si>
  <si>
    <t>06025163</t>
  </si>
  <si>
    <t>100138802</t>
  </si>
  <si>
    <t>009114118527766</t>
  </si>
  <si>
    <t>009114117301335</t>
  </si>
  <si>
    <t>009112128393329</t>
  </si>
  <si>
    <t>009112128393762</t>
  </si>
  <si>
    <t>48733870</t>
  </si>
  <si>
    <t>Меркурий 234 ARTX2-03 DPBR</t>
  </si>
  <si>
    <t>49157025</t>
  </si>
  <si>
    <t>51295821</t>
  </si>
  <si>
    <t>Меркурий 230 ART2-03 PQRSIDN</t>
  </si>
  <si>
    <t>51295839</t>
  </si>
  <si>
    <t>009112130206706</t>
  </si>
  <si>
    <t>26100507</t>
  </si>
  <si>
    <t>26100141</t>
  </si>
  <si>
    <t>31399726</t>
  </si>
  <si>
    <t>009112119567281</t>
  </si>
  <si>
    <t>41176246</t>
  </si>
  <si>
    <t>37230083</t>
  </si>
  <si>
    <t>05833122</t>
  </si>
  <si>
    <t>46564707</t>
  </si>
  <si>
    <t>49450326</t>
  </si>
  <si>
    <t>39169890</t>
  </si>
  <si>
    <t>29912572</t>
  </si>
  <si>
    <t>29912759</t>
  </si>
  <si>
    <t>47106929</t>
  </si>
  <si>
    <t>26930288</t>
  </si>
  <si>
    <t>50383734</t>
  </si>
  <si>
    <t>Меркурий 234 ARTMX2-02 DPBR.R (СПОДЭС)</t>
  </si>
  <si>
    <t>35327273</t>
  </si>
  <si>
    <t>Меркурий 234 ARTM-02 PB.G</t>
  </si>
  <si>
    <t>45297109</t>
  </si>
  <si>
    <t>28403757</t>
  </si>
  <si>
    <t>28648667</t>
  </si>
  <si>
    <t>009112126064688</t>
  </si>
  <si>
    <t>36337699</t>
  </si>
  <si>
    <t>009112122384228</t>
  </si>
  <si>
    <t>009112122384653</t>
  </si>
  <si>
    <t>26941075</t>
  </si>
  <si>
    <t>Меркурий 234 ART-02 P</t>
  </si>
  <si>
    <t>26941079</t>
  </si>
  <si>
    <t>05883965</t>
  </si>
  <si>
    <t>48778986</t>
  </si>
  <si>
    <t>Меркурий 234 ARTX2-02 DPBR (СПОДЭС)</t>
  </si>
  <si>
    <t>30582106</t>
  </si>
  <si>
    <t>95300884</t>
  </si>
  <si>
    <t>HEBA CT412 139 BCPIO10ET</t>
  </si>
  <si>
    <t>100164506</t>
  </si>
  <si>
    <t>HEBA CT413 545 BSPIO10ET</t>
  </si>
  <si>
    <t>3 ЦК технический</t>
  </si>
  <si>
    <t>05833070</t>
  </si>
  <si>
    <t>44011475</t>
  </si>
  <si>
    <t>Меркурий 234 ARTM-02 PBR.G</t>
  </si>
  <si>
    <t>41492689</t>
  </si>
  <si>
    <t>41061745</t>
  </si>
  <si>
    <t>009114129416201</t>
  </si>
  <si>
    <t>009114129415617</t>
  </si>
  <si>
    <t>48701893</t>
  </si>
  <si>
    <t>26085024</t>
  </si>
  <si>
    <t>43422817</t>
  </si>
  <si>
    <t>28336670</t>
  </si>
  <si>
    <t>47445626</t>
  </si>
  <si>
    <t>Розничный Генератор</t>
  </si>
  <si>
    <t>48362295</t>
  </si>
  <si>
    <t>100240862</t>
  </si>
  <si>
    <t>HEBA CT413 545 BSPIO10ET (СПОДЭС)</t>
  </si>
  <si>
    <t>48733827</t>
  </si>
  <si>
    <t>12980201107690</t>
  </si>
  <si>
    <t>CE307 R34.749.OA.QYUVLFZ (СПОДЭС)</t>
  </si>
  <si>
    <t>009114129415578</t>
  </si>
  <si>
    <t>30568088</t>
  </si>
  <si>
    <t>49203936</t>
  </si>
  <si>
    <t>Меркурий 234 ARTMX2-03 DPBR.G(СПОДЭС)</t>
  </si>
  <si>
    <t>41752034</t>
  </si>
  <si>
    <t>41747225</t>
  </si>
  <si>
    <t>47393398</t>
  </si>
  <si>
    <t>26880944</t>
  </si>
  <si>
    <t>26065367</t>
  </si>
  <si>
    <t>012980201108864</t>
  </si>
  <si>
    <t>06032630</t>
  </si>
  <si>
    <t>06081147</t>
  </si>
  <si>
    <t>50358904</t>
  </si>
  <si>
    <t>Меркурий 234 ARTX2-02 PBR</t>
  </si>
  <si>
    <t>35328741</t>
  </si>
  <si>
    <t>48724106</t>
  </si>
  <si>
    <t>44872602</t>
  </si>
  <si>
    <t>06539149</t>
  </si>
  <si>
    <t>34745501</t>
  </si>
  <si>
    <t>32876368</t>
  </si>
  <si>
    <t>Кол-во приборов учета</t>
  </si>
  <si>
    <t>Вид ПУ</t>
  </si>
  <si>
    <t>Единицы измерения</t>
  </si>
  <si>
    <t>РАСЧЕТ</t>
  </si>
  <si>
    <t>Зачетный период</t>
  </si>
  <si>
    <t>Начало, год</t>
  </si>
  <si>
    <t>Начало, месяц</t>
  </si>
  <si>
    <t>Конец, год</t>
  </si>
  <si>
    <t>Конец, месяц</t>
  </si>
  <si>
    <t>Ретроспективный период</t>
  </si>
  <si>
    <t>РАСЧЕТ СРЕДНЕМЕСЯЧНОГО ПОТРЕБЛЕНИЯ</t>
  </si>
  <si>
    <t>Выбросы парниковых газов базовой линии</t>
  </si>
  <si>
    <r>
      <t>г СО</t>
    </r>
    <r>
      <rPr>
        <vertAlign val="sub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/ кВт*ч</t>
    </r>
  </si>
  <si>
    <t>Выбросы парниковых газов проектной линии</t>
  </si>
  <si>
    <r>
      <t>Средневзвешенный сетевой коэффициент выбросов CO</t>
    </r>
    <r>
      <rPr>
        <vertAlign val="subscript"/>
        <sz val="12"/>
        <color rgb="FF000000"/>
        <rFont val="Times New Roman"/>
        <family val="1"/>
        <charset val="204"/>
      </rPr>
      <t xml:space="preserve">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</si>
</sst>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vertAlign val="subscript"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vertAlign val="subscript"/>
      <sz val="12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5" borderId="3" applyNumberFormat="0" applyProtection="0">
      <alignment horizontal="left" vertical="center" indent="1"/>
    </xf>
  </cellStyleXfs>
  <cellXfs count="158">
    <xf numFmtId="0" fontId="0" fillId="0" borderId="0" xfId="0"/>
    <xf numFmtId="2" fontId="0" fillId="3" borderId="1" xfId="0" applyNumberFormat="1" applyFill="1" applyBorder="1" applyAlignment="1">
      <alignment horizontal="center"/>
    </xf>
    <xf numFmtId="0" fontId="0" fillId="3" borderId="2" xfId="0" applyNumberFormat="1" applyFill="1" applyBorder="1" applyAlignment="1">
      <alignment horizontal="center"/>
    </xf>
    <xf numFmtId="14" fontId="0" fillId="3" borderId="2" xfId="0" applyNumberFormat="1" applyFill="1" applyBorder="1" applyAlignment="1">
      <alignment horizontal="center"/>
    </xf>
    <xf numFmtId="14" fontId="0" fillId="0" borderId="1" xfId="0" applyNumberFormat="1" applyBorder="1"/>
    <xf numFmtId="0" fontId="0" fillId="3" borderId="1" xfId="0" applyFill="1" applyBorder="1" applyAlignment="1">
      <alignment horizontal="center"/>
    </xf>
    <xf numFmtId="14" fontId="0" fillId="3" borderId="6" xfId="0" applyNumberFormat="1" applyFill="1" applyBorder="1" applyAlignment="1">
      <alignment horizontal="center"/>
    </xf>
    <xf numFmtId="0" fontId="0" fillId="0" borderId="4" xfId="0" applyBorder="1"/>
    <xf numFmtId="2" fontId="0" fillId="2" borderId="4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4" fontId="0" fillId="4" borderId="4" xfId="0" applyNumberFormat="1" applyFill="1" applyBorder="1" applyAlignment="1">
      <alignment horizontal="center" vertical="center" wrapText="1"/>
    </xf>
    <xf numFmtId="0" fontId="0" fillId="0" borderId="0" xfId="0" applyBorder="1"/>
    <xf numFmtId="0" fontId="0" fillId="0" borderId="8" xfId="0" applyBorder="1"/>
    <xf numFmtId="3" fontId="0" fillId="0" borderId="7" xfId="0" applyNumberFormat="1" applyBorder="1"/>
    <xf numFmtId="3" fontId="0" fillId="0" borderId="0" xfId="0" applyNumberFormat="1" applyBorder="1"/>
    <xf numFmtId="3" fontId="0" fillId="0" borderId="8" xfId="0" applyNumberFormat="1" applyBorder="1"/>
    <xf numFmtId="3" fontId="0" fillId="0" borderId="0" xfId="0" applyNumberFormat="1"/>
    <xf numFmtId="3" fontId="0" fillId="7" borderId="0" xfId="0" applyNumberFormat="1" applyFill="1" applyBorder="1"/>
    <xf numFmtId="3" fontId="0" fillId="7" borderId="8" xfId="0" applyNumberFormat="1" applyFill="1" applyBorder="1"/>
    <xf numFmtId="3" fontId="0" fillId="7" borderId="7" xfId="0" applyNumberFormat="1" applyFill="1" applyBorder="1"/>
    <xf numFmtId="0" fontId="2" fillId="0" borderId="0" xfId="0" applyFont="1"/>
    <xf numFmtId="0" fontId="0" fillId="6" borderId="0" xfId="0" applyFill="1" applyBorder="1" applyAlignment="1">
      <alignment horizontal="center" wrapText="1"/>
    </xf>
    <xf numFmtId="0" fontId="0" fillId="6" borderId="8" xfId="0" applyFill="1" applyBorder="1" applyAlignment="1">
      <alignment horizontal="center" wrapText="1"/>
    </xf>
    <xf numFmtId="0" fontId="0" fillId="6" borderId="7" xfId="0" applyFill="1" applyBorder="1" applyAlignment="1">
      <alignment horizontal="center" wrapText="1"/>
    </xf>
    <xf numFmtId="0" fontId="2" fillId="6" borderId="7" xfId="0" applyFont="1" applyFill="1" applyBorder="1" applyAlignment="1">
      <alignment vertical="center" wrapText="1"/>
    </xf>
    <xf numFmtId="0" fontId="2" fillId="6" borderId="0" xfId="0" applyFont="1" applyFill="1" applyBorder="1" applyAlignment="1">
      <alignment vertical="center" wrapText="1"/>
    </xf>
    <xf numFmtId="0" fontId="2" fillId="6" borderId="8" xfId="0" applyFont="1" applyFill="1" applyBorder="1" applyAlignment="1">
      <alignment vertical="center" wrapText="1"/>
    </xf>
    <xf numFmtId="3" fontId="0" fillId="0" borderId="7" xfId="0" applyNumberFormat="1" applyFill="1" applyBorder="1"/>
    <xf numFmtId="3" fontId="0" fillId="0" borderId="0" xfId="0" applyNumberFormat="1" applyFill="1"/>
    <xf numFmtId="3" fontId="0" fillId="8" borderId="7" xfId="0" applyNumberFormat="1" applyFill="1" applyBorder="1"/>
    <xf numFmtId="3" fontId="0" fillId="8" borderId="0" xfId="0" applyNumberFormat="1" applyFill="1" applyBorder="1"/>
    <xf numFmtId="3" fontId="0" fillId="8" borderId="8" xfId="0" applyNumberFormat="1" applyFill="1" applyBorder="1"/>
    <xf numFmtId="0" fontId="0" fillId="0" borderId="0" xfId="0" applyFill="1"/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5" fillId="0" borderId="0" xfId="0" applyNumberFormat="1" applyFont="1" applyFill="1" applyBorder="1" applyAlignment="1">
      <alignment horizontal="left"/>
    </xf>
    <xf numFmtId="2" fontId="0" fillId="0" borderId="0" xfId="0" applyNumberFormat="1"/>
    <xf numFmtId="0" fontId="6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vertical="center" wrapText="1"/>
    </xf>
    <xf numFmtId="0" fontId="4" fillId="0" borderId="0" xfId="0" applyFont="1"/>
    <xf numFmtId="0" fontId="5" fillId="0" borderId="2" xfId="0" applyFont="1" applyBorder="1" applyAlignment="1">
      <alignment wrapText="1"/>
    </xf>
    <xf numFmtId="10" fontId="5" fillId="0" borderId="1" xfId="0" applyNumberFormat="1" applyFont="1" applyBorder="1"/>
    <xf numFmtId="10" fontId="5" fillId="0" borderId="11" xfId="0" applyNumberFormat="1" applyFont="1" applyBorder="1"/>
    <xf numFmtId="164" fontId="0" fillId="0" borderId="1" xfId="0" applyNumberFormat="1" applyBorder="1"/>
    <xf numFmtId="164" fontId="0" fillId="0" borderId="11" xfId="0" applyNumberFormat="1" applyBorder="1"/>
    <xf numFmtId="0" fontId="2" fillId="0" borderId="0" xfId="0" applyFont="1" applyAlignment="1"/>
    <xf numFmtId="0" fontId="2" fillId="0" borderId="4" xfId="0" applyFont="1" applyBorder="1"/>
    <xf numFmtId="0" fontId="2" fillId="0" borderId="11" xfId="0" applyFont="1" applyBorder="1"/>
    <xf numFmtId="14" fontId="0" fillId="3" borderId="6" xfId="0" applyNumberFormat="1" applyFill="1" applyBorder="1" applyAlignment="1">
      <alignment horizontal="left"/>
    </xf>
    <xf numFmtId="0" fontId="9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3" fontId="7" fillId="0" borderId="9" xfId="0" applyNumberFormat="1" applyFont="1" applyBorder="1" applyAlignment="1">
      <alignment horizontal="center" vertical="center"/>
    </xf>
    <xf numFmtId="10" fontId="7" fillId="0" borderId="9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/>
    </xf>
    <xf numFmtId="0" fontId="6" fillId="0" borderId="9" xfId="0" applyFont="1" applyBorder="1" applyAlignment="1">
      <alignment horizontal="justify" vertical="top" wrapText="1"/>
    </xf>
    <xf numFmtId="0" fontId="7" fillId="0" borderId="10" xfId="0" applyFont="1" applyBorder="1" applyAlignment="1">
      <alignment horizontal="center" vertical="top" wrapText="1"/>
    </xf>
    <xf numFmtId="3" fontId="7" fillId="0" borderId="9" xfId="0" applyNumberFormat="1" applyFont="1" applyBorder="1" applyAlignment="1">
      <alignment horizontal="center" vertical="top"/>
    </xf>
    <xf numFmtId="10" fontId="7" fillId="0" borderId="9" xfId="0" applyNumberFormat="1" applyFont="1" applyBorder="1" applyAlignment="1">
      <alignment horizontal="center" vertical="top"/>
    </xf>
    <xf numFmtId="164" fontId="7" fillId="0" borderId="9" xfId="0" applyNumberFormat="1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/>
    </xf>
    <xf numFmtId="0" fontId="6" fillId="0" borderId="13" xfId="0" applyFont="1" applyBorder="1" applyAlignment="1">
      <alignment horizontal="justify" vertical="top" wrapText="1"/>
    </xf>
    <xf numFmtId="0" fontId="7" fillId="0" borderId="15" xfId="0" applyFont="1" applyBorder="1" applyAlignment="1">
      <alignment horizontal="center" vertical="top" wrapText="1"/>
    </xf>
    <xf numFmtId="3" fontId="7" fillId="0" borderId="13" xfId="0" applyNumberFormat="1" applyFont="1" applyBorder="1" applyAlignment="1">
      <alignment horizontal="center" vertical="top"/>
    </xf>
    <xf numFmtId="14" fontId="0" fillId="3" borderId="4" xfId="0" applyNumberFormat="1" applyFill="1" applyBorder="1" applyAlignment="1">
      <alignment horizontal="center"/>
    </xf>
    <xf numFmtId="3" fontId="0" fillId="0" borderId="4" xfId="0" applyNumberFormat="1" applyBorder="1"/>
    <xf numFmtId="14" fontId="0" fillId="3" borderId="5" xfId="0" applyNumberFormat="1" applyFill="1" applyBorder="1" applyAlignment="1">
      <alignment horizontal="center"/>
    </xf>
    <xf numFmtId="3" fontId="0" fillId="0" borderId="5" xfId="0" applyNumberFormat="1" applyBorder="1"/>
    <xf numFmtId="0" fontId="2" fillId="0" borderId="16" xfId="0" applyFont="1" applyBorder="1" applyAlignment="1">
      <alignment horizontal="center"/>
    </xf>
    <xf numFmtId="0" fontId="0" fillId="3" borderId="22" xfId="0" applyFill="1" applyBorder="1" applyAlignment="1">
      <alignment horizontal="center"/>
    </xf>
    <xf numFmtId="14" fontId="0" fillId="3" borderId="23" xfId="0" applyNumberFormat="1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14" fontId="0" fillId="3" borderId="25" xfId="0" applyNumberFormat="1" applyFill="1" applyBorder="1" applyAlignment="1">
      <alignment horizontal="center"/>
    </xf>
    <xf numFmtId="2" fontId="0" fillId="3" borderId="24" xfId="0" applyNumberFormat="1" applyFill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12" xfId="0" applyBorder="1"/>
    <xf numFmtId="0" fontId="0" fillId="0" borderId="28" xfId="0" applyBorder="1"/>
    <xf numFmtId="0" fontId="2" fillId="0" borderId="20" xfId="0" applyFont="1" applyBorder="1" applyAlignment="1">
      <alignment horizontal="center"/>
    </xf>
    <xf numFmtId="3" fontId="0" fillId="0" borderId="22" xfId="0" applyNumberFormat="1" applyBorder="1"/>
    <xf numFmtId="3" fontId="0" fillId="0" borderId="24" xfId="0" applyNumberFormat="1" applyBorder="1"/>
    <xf numFmtId="0" fontId="0" fillId="3" borderId="24" xfId="0" applyFill="1" applyBorder="1" applyAlignment="1">
      <alignment horizontal="center" vertical="center"/>
    </xf>
    <xf numFmtId="2" fontId="0" fillId="3" borderId="24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2" fontId="0" fillId="3" borderId="30" xfId="0" applyNumberFormat="1" applyFill="1" applyBorder="1" applyAlignment="1">
      <alignment vertical="center"/>
    </xf>
    <xf numFmtId="0" fontId="0" fillId="3" borderId="30" xfId="0" applyFill="1" applyBorder="1" applyAlignment="1">
      <alignment vertical="center"/>
    </xf>
    <xf numFmtId="0" fontId="0" fillId="0" borderId="0" xfId="0" applyAlignment="1">
      <alignment horizontal="center"/>
    </xf>
    <xf numFmtId="1" fontId="0" fillId="3" borderId="31" xfId="0" applyNumberFormat="1" applyFill="1" applyBorder="1" applyAlignment="1">
      <alignment horizontal="center" vertical="center"/>
    </xf>
    <xf numFmtId="1" fontId="0" fillId="3" borderId="23" xfId="0" applyNumberForma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1" fontId="0" fillId="3" borderId="25" xfId="0" applyNumberFormat="1" applyFill="1" applyBorder="1" applyAlignment="1">
      <alignment horizontal="center" vertical="center"/>
    </xf>
    <xf numFmtId="0" fontId="0" fillId="6" borderId="7" xfId="0" applyFill="1" applyBorder="1" applyAlignment="1">
      <alignment horizontal="center" wrapText="1"/>
    </xf>
    <xf numFmtId="2" fontId="0" fillId="2" borderId="35" xfId="0" applyNumberFormat="1" applyFill="1" applyBorder="1" applyAlignment="1">
      <alignment horizontal="center" vertical="center" wrapText="1"/>
    </xf>
    <xf numFmtId="0" fontId="0" fillId="2" borderId="36" xfId="0" applyFill="1" applyBorder="1" applyAlignment="1">
      <alignment horizontal="left" vertical="center" wrapText="1"/>
    </xf>
    <xf numFmtId="0" fontId="0" fillId="2" borderId="37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/>
    </xf>
    <xf numFmtId="3" fontId="0" fillId="0" borderId="25" xfId="0" applyNumberFormat="1" applyBorder="1" applyAlignment="1">
      <alignment horizontal="center"/>
    </xf>
    <xf numFmtId="3" fontId="0" fillId="0" borderId="5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/>
    </xf>
    <xf numFmtId="14" fontId="0" fillId="3" borderId="33" xfId="0" applyNumberFormat="1" applyFill="1" applyBorder="1" applyAlignment="1">
      <alignment horizontal="left" vertical="center" wrapText="1"/>
    </xf>
    <xf numFmtId="14" fontId="0" fillId="3" borderId="29" xfId="0" applyNumberFormat="1" applyFill="1" applyBorder="1" applyAlignment="1">
      <alignment horizontal="left" vertical="center" wrapText="1"/>
    </xf>
    <xf numFmtId="14" fontId="0" fillId="3" borderId="4" xfId="0" applyNumberFormat="1" applyFill="1" applyBorder="1" applyAlignment="1">
      <alignment horizontal="left" vertical="center" wrapText="1"/>
    </xf>
    <xf numFmtId="0" fontId="0" fillId="6" borderId="7" xfId="0" applyFill="1" applyBorder="1" applyAlignment="1">
      <alignment horizontal="center" wrapText="1"/>
    </xf>
    <xf numFmtId="0" fontId="0" fillId="6" borderId="0" xfId="0" applyFill="1" applyBorder="1" applyAlignment="1">
      <alignment horizontal="center" wrapText="1"/>
    </xf>
    <xf numFmtId="0" fontId="0" fillId="6" borderId="8" xfId="0" applyFill="1" applyBorder="1" applyAlignment="1">
      <alignment horizont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/>
    <xf numFmtId="0" fontId="0" fillId="0" borderId="40" xfId="0" applyBorder="1"/>
    <xf numFmtId="3" fontId="0" fillId="0" borderId="40" xfId="0" applyNumberFormat="1" applyBorder="1" applyAlignment="1">
      <alignment horizontal="center" vertical="center"/>
    </xf>
    <xf numFmtId="0" fontId="0" fillId="0" borderId="8" xfId="0" applyBorder="1" applyAlignment="1"/>
    <xf numFmtId="10" fontId="0" fillId="0" borderId="0" xfId="0" applyNumberFormat="1"/>
    <xf numFmtId="0" fontId="7" fillId="0" borderId="9" xfId="0" applyFont="1" applyBorder="1"/>
    <xf numFmtId="3" fontId="7" fillId="0" borderId="41" xfId="0" applyNumberFormat="1" applyFont="1" applyBorder="1" applyAlignment="1">
      <alignment horizontal="center" vertical="top"/>
    </xf>
    <xf numFmtId="0" fontId="2" fillId="6" borderId="7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wrapText="1"/>
    </xf>
    <xf numFmtId="0" fontId="0" fillId="6" borderId="0" xfId="0" applyFill="1" applyBorder="1" applyAlignment="1">
      <alignment horizontal="center" wrapText="1"/>
    </xf>
    <xf numFmtId="0" fontId="0" fillId="6" borderId="8" xfId="0" applyFill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2" fontId="0" fillId="2" borderId="17" xfId="0" applyNumberFormat="1" applyFill="1" applyBorder="1" applyAlignment="1">
      <alignment horizontal="center" vertical="center" wrapText="1"/>
    </xf>
    <xf numFmtId="2" fontId="0" fillId="2" borderId="20" xfId="0" applyNumberForma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2" fillId="0" borderId="12" xfId="0" applyFont="1" applyBorder="1" applyAlignment="1">
      <alignment horizontal="center"/>
    </xf>
    <xf numFmtId="1" fontId="0" fillId="3" borderId="31" xfId="0" applyNumberFormat="1" applyFill="1" applyBorder="1" applyAlignment="1">
      <alignment horizontal="center" vertical="center"/>
    </xf>
    <xf numFmtId="1" fontId="0" fillId="3" borderId="32" xfId="0" applyNumberFormat="1" applyFill="1" applyBorder="1" applyAlignment="1">
      <alignment horizontal="center" vertical="center"/>
    </xf>
    <xf numFmtId="14" fontId="0" fillId="3" borderId="29" xfId="0" applyNumberFormat="1" applyFill="1" applyBorder="1" applyAlignment="1">
      <alignment horizontal="left" vertical="center" wrapText="1"/>
    </xf>
    <xf numFmtId="14" fontId="0" fillId="3" borderId="33" xfId="0" applyNumberFormat="1" applyFill="1" applyBorder="1" applyAlignment="1">
      <alignment horizontal="left" vertical="center" wrapText="1"/>
    </xf>
    <xf numFmtId="0" fontId="0" fillId="3" borderId="30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1" fontId="0" fillId="3" borderId="23" xfId="0" applyNumberFormat="1" applyFill="1" applyBorder="1" applyAlignment="1">
      <alignment horizontal="center" vertical="center"/>
    </xf>
    <xf numFmtId="14" fontId="0" fillId="3" borderId="5" xfId="0" applyNumberFormat="1" applyFill="1" applyBorder="1" applyAlignment="1">
      <alignment horizontal="left" vertical="center" wrapText="1"/>
    </xf>
    <xf numFmtId="2" fontId="0" fillId="3" borderId="30" xfId="0" applyNumberFormat="1" applyFill="1" applyBorder="1" applyAlignment="1">
      <alignment horizontal="center" vertical="center"/>
    </xf>
    <xf numFmtId="2" fontId="0" fillId="3" borderId="22" xfId="0" applyNumberForma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1" fontId="0" fillId="3" borderId="25" xfId="0" applyNumberFormat="1" applyFill="1" applyBorder="1" applyAlignment="1">
      <alignment horizontal="center" vertical="center"/>
    </xf>
  </cellXfs>
  <cellStyles count="2">
    <cellStyle name="SAPBEXstdItem" xfId="1"/>
    <cellStyle name="Обычный" xfId="0" builtinId="0"/>
  </cellStyles>
  <dxfs count="2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</font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Сокращения!$B$159:$C$159</c:f>
              <c:strCache>
                <c:ptCount val="2"/>
                <c:pt idx="0">
                  <c:v>Сокращение выбросов парниковых газов по проекту</c:v>
                </c:pt>
                <c:pt idx="1">
                  <c:v>т СО2-экв.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Сокращения!$E$151:$M$151</c:f>
              <c:numCache>
                <c:formatCode>General</c:formatCode>
                <c:ptCount val="9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</c:numCache>
            </c:numRef>
          </c:cat>
          <c:val>
            <c:numRef>
              <c:f>Сокращения!$E$159:$M$159</c:f>
              <c:numCache>
                <c:formatCode>#,##0</c:formatCode>
                <c:ptCount val="9"/>
                <c:pt idx="0">
                  <c:v>841.0683784850055</c:v>
                </c:pt>
                <c:pt idx="1">
                  <c:v>860.59598594408828</c:v>
                </c:pt>
                <c:pt idx="2">
                  <c:v>1247.5275972288925</c:v>
                </c:pt>
                <c:pt idx="3">
                  <c:v>1782.0418162527981</c:v>
                </c:pt>
                <c:pt idx="4">
                  <c:v>1822.8250962825548</c:v>
                </c:pt>
                <c:pt idx="5">
                  <c:v>1089.3776862426669</c:v>
                </c:pt>
                <c:pt idx="6">
                  <c:v>1046.3409385853722</c:v>
                </c:pt>
                <c:pt idx="7">
                  <c:v>430.28565833506264</c:v>
                </c:pt>
                <c:pt idx="8">
                  <c:v>8.3011803418397392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CA-4111-89B8-C04E07D60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8"/>
        <c:overlap val="-10"/>
        <c:axId val="1087264432"/>
        <c:axId val="1096777920"/>
      </c:barChart>
      <c:catAx>
        <c:axId val="1087264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6777920"/>
        <c:crosses val="autoZero"/>
        <c:auto val="1"/>
        <c:lblAlgn val="ctr"/>
        <c:lblOffset val="100"/>
        <c:noMultiLvlLbl val="0"/>
      </c:catAx>
      <c:valAx>
        <c:axId val="1096777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 СО</a:t>
                </a:r>
                <a:r>
                  <a:rPr lang="ru-RU" baseline="-25000"/>
                  <a:t>2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7264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21</xdr:row>
      <xdr:rowOff>7620</xdr:rowOff>
    </xdr:from>
    <xdr:to>
      <xdr:col>4</xdr:col>
      <xdr:colOff>99060</xdr:colOff>
      <xdr:row>36</xdr:row>
      <xdr:rowOff>7620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3B6A2C16-1BD1-47B3-8050-530B6A928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167"/>
  <sheetViews>
    <sheetView zoomScale="70" zoomScaleNormal="70" workbookViewId="0">
      <pane xSplit="9" ySplit="4" topLeftCell="J5" activePane="bottomRight" state="frozen"/>
      <selection pane="topRight" activeCell="J1" sqref="J1"/>
      <selection pane="bottomLeft" activeCell="A5" sqref="A5"/>
      <selection pane="bottomRight" activeCell="AC18" sqref="AC18"/>
    </sheetView>
  </sheetViews>
  <sheetFormatPr defaultColWidth="0" defaultRowHeight="15" zeroHeight="1" outlineLevelCol="1" x14ac:dyDescent="0.25"/>
  <cols>
    <col min="1" max="1" width="9.7109375" bestFit="1" customWidth="1"/>
    <col min="2" max="2" width="8.28515625" customWidth="1" outlineLevel="1"/>
    <col min="3" max="3" width="15.28515625" customWidth="1" outlineLevel="1"/>
    <col min="4" max="4" width="61" customWidth="1" outlineLevel="1"/>
    <col min="5" max="5" width="11.7109375" customWidth="1"/>
    <col min="6" max="7" width="10.140625" customWidth="1"/>
    <col min="8" max="9" width="16.7109375" customWidth="1"/>
    <col min="10" max="10" width="8.85546875" customWidth="1"/>
    <col min="11" max="22" width="10" customWidth="1"/>
    <col min="23" max="23" width="9.7109375" customWidth="1"/>
    <col min="24" max="24" width="9.42578125" customWidth="1"/>
    <col min="25" max="34" width="7.85546875" customWidth="1"/>
    <col min="35" max="46" width="8.7109375" customWidth="1"/>
    <col min="47" max="118" width="8.28515625" customWidth="1"/>
    <col min="119" max="120" width="3.42578125" customWidth="1"/>
    <col min="121" max="121" width="12.140625" hidden="1" customWidth="1"/>
    <col min="122" max="16384" width="8.85546875" hidden="1"/>
  </cols>
  <sheetData>
    <row r="1" spans="1:118" ht="15" customHeight="1" x14ac:dyDescent="0.25">
      <c r="K1" s="124" t="s">
        <v>308</v>
      </c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6"/>
      <c r="W1" s="124" t="s">
        <v>308</v>
      </c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6"/>
      <c r="AI1" s="124" t="s">
        <v>308</v>
      </c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6"/>
      <c r="AU1" s="124" t="s">
        <v>308</v>
      </c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6"/>
      <c r="BG1" s="124" t="s">
        <v>308</v>
      </c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6"/>
      <c r="BS1" s="124" t="s">
        <v>308</v>
      </c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6"/>
      <c r="CE1" s="124" t="s">
        <v>308</v>
      </c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6"/>
      <c r="CQ1" s="124" t="s">
        <v>308</v>
      </c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6"/>
      <c r="DC1" s="124" t="s">
        <v>308</v>
      </c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6"/>
    </row>
    <row r="2" spans="1:118" x14ac:dyDescent="0.25">
      <c r="K2" s="124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6"/>
      <c r="W2" s="124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6"/>
      <c r="AI2" s="124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6"/>
      <c r="AU2" s="124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6"/>
      <c r="BG2" s="124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6"/>
      <c r="BS2" s="124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6"/>
      <c r="CE2" s="124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6"/>
      <c r="CQ2" s="124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6"/>
      <c r="DC2" s="124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6"/>
    </row>
    <row r="3" spans="1:118" ht="25.5" customHeight="1" x14ac:dyDescent="0.25">
      <c r="A3" s="7"/>
      <c r="B3" s="7"/>
      <c r="C3" s="7"/>
      <c r="D3" s="7"/>
      <c r="E3" s="7"/>
      <c r="K3" s="127">
        <v>2017</v>
      </c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  <c r="W3" s="128">
        <v>2018</v>
      </c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7">
        <v>2019</v>
      </c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9"/>
      <c r="AU3" s="127">
        <v>2020</v>
      </c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9"/>
      <c r="BG3" s="127">
        <v>2021</v>
      </c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9"/>
      <c r="BS3" s="127">
        <v>2022</v>
      </c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9"/>
      <c r="CE3" s="127">
        <v>2023</v>
      </c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9"/>
      <c r="CQ3" s="127">
        <v>2024</v>
      </c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9"/>
      <c r="DC3" s="127">
        <v>2025</v>
      </c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9"/>
    </row>
    <row r="4" spans="1:118" ht="45" x14ac:dyDescent="0.25">
      <c r="A4" s="8" t="s">
        <v>0</v>
      </c>
      <c r="B4" s="9" t="s">
        <v>1</v>
      </c>
      <c r="C4" s="10" t="s">
        <v>2</v>
      </c>
      <c r="D4" s="9" t="s">
        <v>3</v>
      </c>
      <c r="E4" s="11" t="s">
        <v>4</v>
      </c>
      <c r="F4" s="24" t="s">
        <v>305</v>
      </c>
      <c r="G4" s="24" t="s">
        <v>306</v>
      </c>
      <c r="H4" s="22" t="s">
        <v>307</v>
      </c>
      <c r="I4" s="22" t="s">
        <v>309</v>
      </c>
      <c r="K4" s="24">
        <v>1</v>
      </c>
      <c r="L4" s="22">
        <v>2</v>
      </c>
      <c r="M4" s="22">
        <v>3</v>
      </c>
      <c r="N4" s="22">
        <v>4</v>
      </c>
      <c r="O4" s="22">
        <v>5</v>
      </c>
      <c r="P4" s="22">
        <v>6</v>
      </c>
      <c r="Q4" s="22">
        <v>7</v>
      </c>
      <c r="R4" s="22">
        <v>8</v>
      </c>
      <c r="S4" s="22">
        <v>9</v>
      </c>
      <c r="T4" s="22">
        <v>10</v>
      </c>
      <c r="U4" s="22">
        <v>11</v>
      </c>
      <c r="V4" s="23">
        <v>12</v>
      </c>
      <c r="W4" s="22">
        <f>K4</f>
        <v>1</v>
      </c>
      <c r="X4" s="22">
        <f t="shared" ref="X4:AH4" si="0">L4</f>
        <v>2</v>
      </c>
      <c r="Y4" s="22">
        <f t="shared" si="0"/>
        <v>3</v>
      </c>
      <c r="Z4" s="22">
        <f t="shared" si="0"/>
        <v>4</v>
      </c>
      <c r="AA4" s="22">
        <f t="shared" si="0"/>
        <v>5</v>
      </c>
      <c r="AB4" s="22">
        <f t="shared" si="0"/>
        <v>6</v>
      </c>
      <c r="AC4" s="22">
        <f t="shared" si="0"/>
        <v>7</v>
      </c>
      <c r="AD4" s="22">
        <f t="shared" si="0"/>
        <v>8</v>
      </c>
      <c r="AE4" s="22">
        <f t="shared" si="0"/>
        <v>9</v>
      </c>
      <c r="AF4" s="22">
        <f t="shared" si="0"/>
        <v>10</v>
      </c>
      <c r="AG4" s="22">
        <f t="shared" si="0"/>
        <v>11</v>
      </c>
      <c r="AH4" s="22">
        <f t="shared" si="0"/>
        <v>12</v>
      </c>
      <c r="AI4" s="24">
        <f>W4</f>
        <v>1</v>
      </c>
      <c r="AJ4" s="22">
        <f t="shared" ref="AJ4:AT4" si="1">X4</f>
        <v>2</v>
      </c>
      <c r="AK4" s="22">
        <f t="shared" si="1"/>
        <v>3</v>
      </c>
      <c r="AL4" s="22">
        <f t="shared" si="1"/>
        <v>4</v>
      </c>
      <c r="AM4" s="22">
        <f t="shared" si="1"/>
        <v>5</v>
      </c>
      <c r="AN4" s="22">
        <f t="shared" si="1"/>
        <v>6</v>
      </c>
      <c r="AO4" s="22">
        <f t="shared" si="1"/>
        <v>7</v>
      </c>
      <c r="AP4" s="22">
        <f t="shared" si="1"/>
        <v>8</v>
      </c>
      <c r="AQ4" s="22">
        <f t="shared" si="1"/>
        <v>9</v>
      </c>
      <c r="AR4" s="22">
        <f t="shared" si="1"/>
        <v>10</v>
      </c>
      <c r="AS4" s="22">
        <f t="shared" si="1"/>
        <v>11</v>
      </c>
      <c r="AT4" s="23">
        <f t="shared" si="1"/>
        <v>12</v>
      </c>
      <c r="AU4" s="24">
        <f>AI4</f>
        <v>1</v>
      </c>
      <c r="AV4" s="22">
        <f t="shared" ref="AV4:BF4" si="2">AJ4</f>
        <v>2</v>
      </c>
      <c r="AW4" s="22">
        <f t="shared" si="2"/>
        <v>3</v>
      </c>
      <c r="AX4" s="22">
        <f t="shared" si="2"/>
        <v>4</v>
      </c>
      <c r="AY4" s="22">
        <f t="shared" si="2"/>
        <v>5</v>
      </c>
      <c r="AZ4" s="22">
        <f t="shared" si="2"/>
        <v>6</v>
      </c>
      <c r="BA4" s="22">
        <f t="shared" si="2"/>
        <v>7</v>
      </c>
      <c r="BB4" s="22">
        <f t="shared" si="2"/>
        <v>8</v>
      </c>
      <c r="BC4" s="22">
        <f t="shared" si="2"/>
        <v>9</v>
      </c>
      <c r="BD4" s="22">
        <f t="shared" si="2"/>
        <v>10</v>
      </c>
      <c r="BE4" s="22">
        <f t="shared" si="2"/>
        <v>11</v>
      </c>
      <c r="BF4" s="23">
        <f t="shared" si="2"/>
        <v>12</v>
      </c>
      <c r="BG4" s="24">
        <f>AU4</f>
        <v>1</v>
      </c>
      <c r="BH4" s="22">
        <f t="shared" ref="BH4:BR4" si="3">AV4</f>
        <v>2</v>
      </c>
      <c r="BI4" s="22">
        <f t="shared" si="3"/>
        <v>3</v>
      </c>
      <c r="BJ4" s="22">
        <f t="shared" si="3"/>
        <v>4</v>
      </c>
      <c r="BK4" s="22">
        <f t="shared" si="3"/>
        <v>5</v>
      </c>
      <c r="BL4" s="22">
        <f t="shared" si="3"/>
        <v>6</v>
      </c>
      <c r="BM4" s="22">
        <f t="shared" si="3"/>
        <v>7</v>
      </c>
      <c r="BN4" s="22">
        <f t="shared" si="3"/>
        <v>8</v>
      </c>
      <c r="BO4" s="22">
        <f t="shared" si="3"/>
        <v>9</v>
      </c>
      <c r="BP4" s="22">
        <f t="shared" si="3"/>
        <v>10</v>
      </c>
      <c r="BQ4" s="22">
        <f t="shared" si="3"/>
        <v>11</v>
      </c>
      <c r="BR4" s="23">
        <f t="shared" si="3"/>
        <v>12</v>
      </c>
      <c r="BS4" s="24">
        <f>BG4</f>
        <v>1</v>
      </c>
      <c r="BT4" s="22">
        <f t="shared" ref="BT4:CD4" si="4">BH4</f>
        <v>2</v>
      </c>
      <c r="BU4" s="22">
        <f t="shared" si="4"/>
        <v>3</v>
      </c>
      <c r="BV4" s="22">
        <f t="shared" si="4"/>
        <v>4</v>
      </c>
      <c r="BW4" s="22">
        <f t="shared" si="4"/>
        <v>5</v>
      </c>
      <c r="BX4" s="22">
        <f t="shared" si="4"/>
        <v>6</v>
      </c>
      <c r="BY4" s="22">
        <f t="shared" si="4"/>
        <v>7</v>
      </c>
      <c r="BZ4" s="22">
        <f t="shared" si="4"/>
        <v>8</v>
      </c>
      <c r="CA4" s="22">
        <f t="shared" si="4"/>
        <v>9</v>
      </c>
      <c r="CB4" s="22">
        <f t="shared" si="4"/>
        <v>10</v>
      </c>
      <c r="CC4" s="22">
        <f t="shared" si="4"/>
        <v>11</v>
      </c>
      <c r="CD4" s="23">
        <f t="shared" si="4"/>
        <v>12</v>
      </c>
      <c r="CE4" s="24">
        <f>BS4</f>
        <v>1</v>
      </c>
      <c r="CF4" s="22">
        <f t="shared" ref="CF4:CP4" si="5">BT4</f>
        <v>2</v>
      </c>
      <c r="CG4" s="22">
        <f t="shared" si="5"/>
        <v>3</v>
      </c>
      <c r="CH4" s="22">
        <f t="shared" si="5"/>
        <v>4</v>
      </c>
      <c r="CI4" s="22">
        <f t="shared" si="5"/>
        <v>5</v>
      </c>
      <c r="CJ4" s="22">
        <f t="shared" si="5"/>
        <v>6</v>
      </c>
      <c r="CK4" s="22">
        <f t="shared" si="5"/>
        <v>7</v>
      </c>
      <c r="CL4" s="22">
        <f t="shared" si="5"/>
        <v>8</v>
      </c>
      <c r="CM4" s="22">
        <f t="shared" si="5"/>
        <v>9</v>
      </c>
      <c r="CN4" s="22">
        <f t="shared" si="5"/>
        <v>10</v>
      </c>
      <c r="CO4" s="22">
        <f t="shared" si="5"/>
        <v>11</v>
      </c>
      <c r="CP4" s="23">
        <f t="shared" si="5"/>
        <v>12</v>
      </c>
      <c r="CQ4" s="24">
        <f>CE4</f>
        <v>1</v>
      </c>
      <c r="CR4" s="22">
        <f t="shared" ref="CR4:DB4" si="6">CF4</f>
        <v>2</v>
      </c>
      <c r="CS4" s="22">
        <f t="shared" si="6"/>
        <v>3</v>
      </c>
      <c r="CT4" s="22">
        <f t="shared" si="6"/>
        <v>4</v>
      </c>
      <c r="CU4" s="22">
        <f t="shared" si="6"/>
        <v>5</v>
      </c>
      <c r="CV4" s="22">
        <f t="shared" si="6"/>
        <v>6</v>
      </c>
      <c r="CW4" s="22">
        <f t="shared" si="6"/>
        <v>7</v>
      </c>
      <c r="CX4" s="22">
        <f t="shared" si="6"/>
        <v>8</v>
      </c>
      <c r="CY4" s="22">
        <f t="shared" si="6"/>
        <v>9</v>
      </c>
      <c r="CZ4" s="22">
        <f t="shared" si="6"/>
        <v>10</v>
      </c>
      <c r="DA4" s="22">
        <f t="shared" si="6"/>
        <v>11</v>
      </c>
      <c r="DB4" s="23">
        <f t="shared" si="6"/>
        <v>12</v>
      </c>
      <c r="DC4" s="24">
        <f>CQ4</f>
        <v>1</v>
      </c>
      <c r="DD4" s="22">
        <f t="shared" ref="DD4:DN4" si="7">CR4</f>
        <v>2</v>
      </c>
      <c r="DE4" s="22">
        <f t="shared" si="7"/>
        <v>3</v>
      </c>
      <c r="DF4" s="22">
        <f t="shared" si="7"/>
        <v>4</v>
      </c>
      <c r="DG4" s="22">
        <f t="shared" si="7"/>
        <v>5</v>
      </c>
      <c r="DH4" s="22">
        <f t="shared" si="7"/>
        <v>6</v>
      </c>
      <c r="DI4" s="22">
        <f t="shared" si="7"/>
        <v>7</v>
      </c>
      <c r="DJ4" s="22">
        <f t="shared" si="7"/>
        <v>8</v>
      </c>
      <c r="DK4" s="22">
        <f t="shared" si="7"/>
        <v>9</v>
      </c>
      <c r="DL4" s="22">
        <f t="shared" si="7"/>
        <v>10</v>
      </c>
      <c r="DM4" s="22">
        <f t="shared" si="7"/>
        <v>11</v>
      </c>
      <c r="DN4" s="23">
        <f t="shared" si="7"/>
        <v>12</v>
      </c>
    </row>
    <row r="5" spans="1:118" x14ac:dyDescent="0.25">
      <c r="A5" s="5" t="s">
        <v>33</v>
      </c>
      <c r="B5" s="2">
        <v>1163</v>
      </c>
      <c r="C5" s="3">
        <v>40631</v>
      </c>
      <c r="D5" s="3" t="s">
        <v>34</v>
      </c>
      <c r="E5" s="4">
        <v>44225</v>
      </c>
      <c r="F5">
        <f t="shared" ref="F5:F32" si="8">YEAR(E5)</f>
        <v>2021</v>
      </c>
      <c r="G5">
        <f t="shared" ref="G5:G32" si="9">MONTH(E5)</f>
        <v>1</v>
      </c>
      <c r="H5">
        <f t="shared" ref="H5:H32" si="10">IF(G5&lt;&gt;12,F5-3,F5-2)</f>
        <v>2018</v>
      </c>
      <c r="I5">
        <f t="shared" ref="I5:I35" si="11">IF(G5&lt;&gt;12,G5,1)</f>
        <v>1</v>
      </c>
      <c r="K5" s="14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6">
        <v>0</v>
      </c>
      <c r="W5" s="17">
        <v>17488.665499999999</v>
      </c>
      <c r="X5" s="17">
        <v>18441.214</v>
      </c>
      <c r="Y5" s="17">
        <v>17581.428571428572</v>
      </c>
      <c r="Z5" s="17">
        <v>12759.862500000001</v>
      </c>
      <c r="AA5" s="17">
        <v>13185.191250000002</v>
      </c>
      <c r="AB5" s="17">
        <v>13577.039732142859</v>
      </c>
      <c r="AC5" s="17">
        <v>15247.219357142856</v>
      </c>
      <c r="AD5" s="17">
        <v>13185.191250000002</v>
      </c>
      <c r="AE5" s="17">
        <v>13447.890000000001</v>
      </c>
      <c r="AF5" s="17">
        <v>14007.46486607143</v>
      </c>
      <c r="AG5" s="17">
        <v>12759.862500000003</v>
      </c>
      <c r="AH5" s="17">
        <v>13844.450812500001</v>
      </c>
      <c r="AI5" s="14">
        <v>13105.25</v>
      </c>
      <c r="AJ5" s="17">
        <v>12915</v>
      </c>
      <c r="AK5" s="17">
        <v>14463.067537142855</v>
      </c>
      <c r="AL5" s="17">
        <v>16025.457142857143</v>
      </c>
      <c r="AM5" s="17">
        <v>16105.651428571427</v>
      </c>
      <c r="AN5" s="17">
        <v>15605.528571428571</v>
      </c>
      <c r="AO5" s="17">
        <v>16235.475</v>
      </c>
      <c r="AP5" s="17">
        <v>14297.332857142856</v>
      </c>
      <c r="AQ5" s="17">
        <v>12570.531428571428</v>
      </c>
      <c r="AR5" s="17">
        <v>15043.37</v>
      </c>
      <c r="AS5" s="17">
        <v>14175.321428571429</v>
      </c>
      <c r="AT5" s="17">
        <v>14782.500571428569</v>
      </c>
      <c r="AU5" s="14">
        <v>14395.071428571428</v>
      </c>
      <c r="AV5" s="17">
        <v>15884.542857142857</v>
      </c>
      <c r="AW5" s="17">
        <v>16610.973571428571</v>
      </c>
      <c r="AX5" s="17">
        <v>11770.855</v>
      </c>
      <c r="AY5" s="17">
        <v>12350.72</v>
      </c>
      <c r="AZ5" s="17">
        <v>12139.639285714286</v>
      </c>
      <c r="BA5" s="17">
        <v>14870.143733077142</v>
      </c>
      <c r="BB5" s="17">
        <v>10940.973928571429</v>
      </c>
      <c r="BC5" s="17">
        <v>9676.0285714285728</v>
      </c>
      <c r="BD5" s="17">
        <v>9934.8180000000011</v>
      </c>
      <c r="BE5" s="17">
        <v>11092.221428571429</v>
      </c>
      <c r="BF5" s="17">
        <v>11450.18</v>
      </c>
      <c r="BG5" s="14">
        <v>9020.68</v>
      </c>
      <c r="BH5" s="17">
        <v>7447.8200000000006</v>
      </c>
      <c r="BI5" s="17">
        <v>7780.5571428571429</v>
      </c>
      <c r="BJ5" s="17">
        <v>8048.96</v>
      </c>
      <c r="BK5" s="17">
        <v>9327.7828571428581</v>
      </c>
      <c r="BL5" s="17">
        <v>9847.58</v>
      </c>
      <c r="BM5" s="17">
        <v>10345.339999999998</v>
      </c>
      <c r="BN5" s="17">
        <v>10510.34</v>
      </c>
      <c r="BO5" s="17">
        <v>8170.56</v>
      </c>
      <c r="BP5" s="17">
        <v>8764.2199999999993</v>
      </c>
      <c r="BQ5" s="17">
        <v>8179.7357142857145</v>
      </c>
      <c r="BR5" s="17">
        <v>8354.7857142857138</v>
      </c>
      <c r="BS5" s="14">
        <v>8839.92</v>
      </c>
      <c r="BT5" s="17">
        <v>7839.1885714285709</v>
      </c>
      <c r="BU5" s="17">
        <v>8688.7285714285717</v>
      </c>
      <c r="BV5" s="17">
        <v>9251.8285714285721</v>
      </c>
      <c r="BW5" s="17">
        <v>8726.9790909090898</v>
      </c>
      <c r="BX5" s="17">
        <v>10148.540000000001</v>
      </c>
      <c r="BY5" s="17">
        <v>10771.92</v>
      </c>
      <c r="BZ5" s="17">
        <v>10937.184285714286</v>
      </c>
      <c r="CA5" s="17">
        <v>9148.4599999999991</v>
      </c>
      <c r="CB5" s="17">
        <v>9582.34</v>
      </c>
      <c r="CC5" s="17">
        <v>8909.3799999999992</v>
      </c>
      <c r="CD5" s="17">
        <v>9697.86</v>
      </c>
      <c r="CE5" s="14">
        <v>9944.7800000000007</v>
      </c>
      <c r="CF5" s="17">
        <v>8676.7000000000007</v>
      </c>
      <c r="CG5" s="17">
        <v>9374.18</v>
      </c>
      <c r="CH5" s="17">
        <v>9312.76</v>
      </c>
      <c r="CI5" s="17">
        <v>9466.6200000000008</v>
      </c>
      <c r="CJ5" s="17">
        <v>8704.3799999999992</v>
      </c>
      <c r="CK5" s="17">
        <v>9665.02</v>
      </c>
      <c r="CL5" s="17">
        <v>9496.52</v>
      </c>
      <c r="CM5" s="17">
        <v>8061.44</v>
      </c>
      <c r="CN5" s="17">
        <v>7790.54</v>
      </c>
      <c r="CO5" s="17">
        <v>8032.18</v>
      </c>
      <c r="CP5" s="17">
        <v>8999.52</v>
      </c>
      <c r="CQ5" s="14">
        <v>9427.6</v>
      </c>
      <c r="CR5" s="17">
        <v>7820.36</v>
      </c>
      <c r="CS5" s="17">
        <v>7695.96</v>
      </c>
      <c r="CT5" s="17">
        <v>8341.82</v>
      </c>
      <c r="CU5" s="17">
        <v>7424.82</v>
      </c>
      <c r="CV5" s="17">
        <v>8773.7999999999993</v>
      </c>
      <c r="CW5" s="17">
        <v>9210.6200000000008</v>
      </c>
      <c r="CX5" s="17">
        <v>8452.42</v>
      </c>
      <c r="CY5" s="17">
        <v>7691.7</v>
      </c>
      <c r="CZ5" s="17">
        <v>7584.4</v>
      </c>
      <c r="DA5" s="17">
        <v>7958.99</v>
      </c>
      <c r="DB5" s="17">
        <v>8478.6</v>
      </c>
      <c r="DC5" s="14">
        <v>7498</v>
      </c>
      <c r="DD5" s="17">
        <v>6944.36</v>
      </c>
      <c r="DE5" s="17">
        <v>7469.5</v>
      </c>
      <c r="DF5" s="17">
        <v>7467.7</v>
      </c>
      <c r="DG5" s="17">
        <v>7696.89</v>
      </c>
      <c r="DH5" s="17">
        <v>8628.48</v>
      </c>
      <c r="DI5" s="12"/>
      <c r="DJ5" s="12"/>
      <c r="DK5" s="12"/>
      <c r="DL5" s="12"/>
      <c r="DM5" s="12"/>
      <c r="DN5" s="13"/>
    </row>
    <row r="6" spans="1:118" x14ac:dyDescent="0.25">
      <c r="A6" s="5" t="s">
        <v>165</v>
      </c>
      <c r="B6" s="2">
        <v>922</v>
      </c>
      <c r="C6" s="3">
        <v>39780</v>
      </c>
      <c r="D6" s="3" t="s">
        <v>166</v>
      </c>
      <c r="E6" s="4">
        <v>44226</v>
      </c>
      <c r="F6">
        <f t="shared" si="8"/>
        <v>2021</v>
      </c>
      <c r="G6">
        <f t="shared" si="9"/>
        <v>1</v>
      </c>
      <c r="H6">
        <f t="shared" si="10"/>
        <v>2018</v>
      </c>
      <c r="I6">
        <f t="shared" si="11"/>
        <v>1</v>
      </c>
      <c r="K6" s="14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6">
        <v>0</v>
      </c>
      <c r="W6" s="17">
        <v>33280.71428571429</v>
      </c>
      <c r="X6" s="17">
        <v>26048.173901315789</v>
      </c>
      <c r="Y6" s="17">
        <v>29627.142857142855</v>
      </c>
      <c r="Z6" s="17">
        <v>23871.428571428569</v>
      </c>
      <c r="AA6" s="17">
        <v>23604.285714285714</v>
      </c>
      <c r="AB6" s="17">
        <v>24523.714285714286</v>
      </c>
      <c r="AC6" s="17">
        <v>24399.657142857144</v>
      </c>
      <c r="AD6" s="17">
        <v>27678.571428571431</v>
      </c>
      <c r="AE6" s="17">
        <v>27257.142857142855</v>
      </c>
      <c r="AF6" s="17">
        <v>25021.428571428569</v>
      </c>
      <c r="AG6" s="17">
        <v>25200</v>
      </c>
      <c r="AH6" s="17">
        <v>31664.285714285714</v>
      </c>
      <c r="AI6" s="14">
        <v>31248</v>
      </c>
      <c r="AJ6" s="17">
        <v>28280</v>
      </c>
      <c r="AK6" s="17">
        <v>29476.571428571431</v>
      </c>
      <c r="AL6" s="17">
        <v>28714.285714285714</v>
      </c>
      <c r="AM6" s="17">
        <v>27235.714285714286</v>
      </c>
      <c r="AN6" s="17">
        <v>28354.285714285714</v>
      </c>
      <c r="AO6" s="17">
        <v>29937.142857142855</v>
      </c>
      <c r="AP6" s="17">
        <v>28342.857142857145</v>
      </c>
      <c r="AQ6" s="17">
        <v>29520</v>
      </c>
      <c r="AR6" s="17">
        <v>27457.142857142855</v>
      </c>
      <c r="AS6" s="17">
        <v>30557.142857142855</v>
      </c>
      <c r="AT6" s="17">
        <v>32883.504118514291</v>
      </c>
      <c r="AU6" s="14">
        <v>33435.71428571429</v>
      </c>
      <c r="AV6" s="17">
        <v>24116.223928571428</v>
      </c>
      <c r="AW6" s="17">
        <v>22698.554369857146</v>
      </c>
      <c r="AX6" s="17">
        <v>19120.448831142861</v>
      </c>
      <c r="AY6" s="17">
        <v>21009.890599285714</v>
      </c>
      <c r="AZ6" s="17">
        <v>24793.957774285718</v>
      </c>
      <c r="BA6" s="17">
        <v>24843.702500657142</v>
      </c>
      <c r="BB6" s="17">
        <v>23790.603705642858</v>
      </c>
      <c r="BC6" s="17">
        <v>20532.744466071428</v>
      </c>
      <c r="BD6" s="17">
        <v>20446.78448477143</v>
      </c>
      <c r="BE6" s="17">
        <v>23256.852897857141</v>
      </c>
      <c r="BF6" s="17">
        <v>29402.171428571426</v>
      </c>
      <c r="BG6" s="14">
        <v>16611.571428571431</v>
      </c>
      <c r="BH6" s="17">
        <v>30082.800000000003</v>
      </c>
      <c r="BI6" s="17">
        <v>29080.809928571427</v>
      </c>
      <c r="BJ6" s="17">
        <v>20262.384000000002</v>
      </c>
      <c r="BK6" s="17">
        <v>20808.862928571427</v>
      </c>
      <c r="BL6" s="17">
        <v>21956.425714285717</v>
      </c>
      <c r="BM6" s="17">
        <v>23579.900228571427</v>
      </c>
      <c r="BN6" s="17">
        <v>20889.806142857142</v>
      </c>
      <c r="BO6" s="17">
        <v>20011.731428571431</v>
      </c>
      <c r="BP6" s="17">
        <v>20609.155392857141</v>
      </c>
      <c r="BQ6" s="17">
        <v>19729.787142857142</v>
      </c>
      <c r="BR6" s="17">
        <v>24576.187971428575</v>
      </c>
      <c r="BS6" s="14">
        <v>25028.5785</v>
      </c>
      <c r="BT6" s="17">
        <v>22987.710000000003</v>
      </c>
      <c r="BU6" s="17">
        <v>22709.080114285713</v>
      </c>
      <c r="BV6" s="17">
        <v>19707.174642857142</v>
      </c>
      <c r="BW6" s="17">
        <v>20821.338214285715</v>
      </c>
      <c r="BX6" s="17">
        <v>22186.604571428572</v>
      </c>
      <c r="BY6" s="17">
        <v>23228.776071428572</v>
      </c>
      <c r="BZ6" s="17">
        <v>23838.510642857142</v>
      </c>
      <c r="CA6" s="17">
        <v>20432.529642857146</v>
      </c>
      <c r="CB6" s="17">
        <v>21137.454000000002</v>
      </c>
      <c r="CC6" s="17">
        <v>20261.580000000002</v>
      </c>
      <c r="CD6" s="17">
        <v>24096.555660000002</v>
      </c>
      <c r="CE6" s="14">
        <v>24478.539000000001</v>
      </c>
      <c r="CF6" s="17">
        <v>20294.816796000003</v>
      </c>
      <c r="CG6" s="17">
        <v>20035.663459785101</v>
      </c>
      <c r="CH6" s="17">
        <v>21164.072142857145</v>
      </c>
      <c r="CI6" s="17">
        <v>22471.932000000001</v>
      </c>
      <c r="CJ6" s="17">
        <v>22250.807350184281</v>
      </c>
      <c r="CK6" s="17">
        <v>24108.209142857144</v>
      </c>
      <c r="CL6" s="17">
        <v>23240.775961701245</v>
      </c>
      <c r="CM6" s="17">
        <v>20455.179</v>
      </c>
      <c r="CN6" s="17">
        <v>20079.096571472586</v>
      </c>
      <c r="CO6" s="17">
        <v>21061.442999999999</v>
      </c>
      <c r="CP6" s="17">
        <v>23881.56642857143</v>
      </c>
      <c r="CQ6" s="14">
        <v>22969.223999999998</v>
      </c>
      <c r="CR6" s="17">
        <v>20674.440749999998</v>
      </c>
      <c r="CS6" s="17">
        <v>22231.794000000002</v>
      </c>
      <c r="CT6" s="17">
        <v>19888.045714285712</v>
      </c>
      <c r="CU6" s="17">
        <v>22640.846999999998</v>
      </c>
      <c r="CV6" s="17">
        <v>22096.200000000004</v>
      </c>
      <c r="CW6" s="17">
        <v>24460.010142857143</v>
      </c>
      <c r="CX6" s="17">
        <v>23377.221000000001</v>
      </c>
      <c r="CY6" s="17">
        <v>21241.113000000001</v>
      </c>
      <c r="CZ6" s="17">
        <v>21909.902999999998</v>
      </c>
      <c r="DA6" s="17">
        <v>22031.112000000001</v>
      </c>
      <c r="DB6" s="17">
        <v>23055.213</v>
      </c>
      <c r="DC6" s="14">
        <v>24473.736000000001</v>
      </c>
      <c r="DD6" s="17">
        <v>20578.398000000001</v>
      </c>
      <c r="DE6" s="17">
        <v>22208.793000000001</v>
      </c>
      <c r="DF6" s="17">
        <v>21446.337</v>
      </c>
      <c r="DG6" s="17">
        <v>20806.971000000001</v>
      </c>
      <c r="DH6" s="17">
        <v>19013.423999999999</v>
      </c>
      <c r="DI6" s="12"/>
      <c r="DJ6" s="12"/>
      <c r="DK6" s="12"/>
      <c r="DL6" s="12"/>
      <c r="DM6" s="12"/>
      <c r="DN6" s="13"/>
    </row>
    <row r="7" spans="1:118" x14ac:dyDescent="0.25">
      <c r="A7" s="5" t="s">
        <v>299</v>
      </c>
      <c r="B7" s="2">
        <v>6623</v>
      </c>
      <c r="C7" s="3">
        <v>42356</v>
      </c>
      <c r="D7" s="3" t="s">
        <v>300</v>
      </c>
      <c r="E7" s="4">
        <v>44227</v>
      </c>
      <c r="F7">
        <f t="shared" si="8"/>
        <v>2021</v>
      </c>
      <c r="G7">
        <f t="shared" si="9"/>
        <v>1</v>
      </c>
      <c r="H7">
        <f t="shared" si="10"/>
        <v>2018</v>
      </c>
      <c r="I7">
        <f t="shared" si="11"/>
        <v>1</v>
      </c>
      <c r="K7" s="14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6">
        <v>0</v>
      </c>
      <c r="W7" s="17">
        <v>15865.357142857143</v>
      </c>
      <c r="X7" s="17">
        <v>14250</v>
      </c>
      <c r="Y7" s="17">
        <v>13584.642857142857</v>
      </c>
      <c r="Z7" s="17">
        <v>15394.285714285714</v>
      </c>
      <c r="AA7" s="17">
        <v>14116.071428571429</v>
      </c>
      <c r="AB7" s="17">
        <v>15085.714285714286</v>
      </c>
      <c r="AC7" s="17">
        <v>17501.714285714286</v>
      </c>
      <c r="AD7" s="17">
        <v>12594.857142857143</v>
      </c>
      <c r="AE7" s="17">
        <v>8035.7142857142853</v>
      </c>
      <c r="AF7" s="17">
        <v>11806.571428571428</v>
      </c>
      <c r="AG7" s="17">
        <v>7071.4285714285716</v>
      </c>
      <c r="AH7" s="17">
        <v>7214.1428571428578</v>
      </c>
      <c r="AI7" s="14">
        <v>7180.9285714285716</v>
      </c>
      <c r="AJ7" s="17">
        <v>18739</v>
      </c>
      <c r="AK7" s="17">
        <v>19417.071428571431</v>
      </c>
      <c r="AL7" s="17">
        <v>16928</v>
      </c>
      <c r="AM7" s="17">
        <v>18060.821428571431</v>
      </c>
      <c r="AN7" s="17">
        <v>22235</v>
      </c>
      <c r="AO7" s="17">
        <v>16834</v>
      </c>
      <c r="AP7" s="17">
        <v>17736</v>
      </c>
      <c r="AQ7" s="17">
        <v>14901</v>
      </c>
      <c r="AR7" s="17">
        <v>15155</v>
      </c>
      <c r="AS7" s="17">
        <v>16970</v>
      </c>
      <c r="AT7" s="17">
        <v>18190</v>
      </c>
      <c r="AU7" s="14">
        <v>16646</v>
      </c>
      <c r="AV7" s="17">
        <v>14565</v>
      </c>
      <c r="AW7" s="17">
        <v>14388</v>
      </c>
      <c r="AX7" s="17">
        <v>15496</v>
      </c>
      <c r="AY7" s="17">
        <v>16299</v>
      </c>
      <c r="AZ7" s="17">
        <v>17450</v>
      </c>
      <c r="BA7" s="17">
        <v>18921.904000000002</v>
      </c>
      <c r="BB7" s="17">
        <v>16803</v>
      </c>
      <c r="BC7" s="17">
        <v>16582.5</v>
      </c>
      <c r="BD7" s="17">
        <v>18451</v>
      </c>
      <c r="BE7" s="17">
        <v>16721.785714285714</v>
      </c>
      <c r="BF7" s="17">
        <v>16489.285714285714</v>
      </c>
      <c r="BG7" s="14">
        <v>14602</v>
      </c>
      <c r="BH7" s="17">
        <v>16451.080000000002</v>
      </c>
      <c r="BI7" s="17">
        <v>16930.354411037828</v>
      </c>
      <c r="BJ7" s="17">
        <v>14851</v>
      </c>
      <c r="BK7" s="17">
        <v>17187</v>
      </c>
      <c r="BL7" s="17">
        <v>18938</v>
      </c>
      <c r="BM7" s="17">
        <v>21462</v>
      </c>
      <c r="BN7" s="17">
        <v>15893</v>
      </c>
      <c r="BO7" s="17">
        <v>12041</v>
      </c>
      <c r="BP7" s="17">
        <v>11668</v>
      </c>
      <c r="BQ7" s="17">
        <v>11941</v>
      </c>
      <c r="BR7" s="17">
        <v>13370</v>
      </c>
      <c r="BS7" s="14">
        <v>13947</v>
      </c>
      <c r="BT7" s="17">
        <v>12319</v>
      </c>
      <c r="BU7" s="17">
        <v>12657</v>
      </c>
      <c r="BV7" s="17">
        <v>11306</v>
      </c>
      <c r="BW7" s="17">
        <v>11352</v>
      </c>
      <c r="BX7" s="17">
        <v>13136</v>
      </c>
      <c r="BY7" s="17">
        <v>13764</v>
      </c>
      <c r="BZ7" s="17">
        <v>13682.22</v>
      </c>
      <c r="CA7" s="17">
        <v>10527.12</v>
      </c>
      <c r="CB7" s="17">
        <v>11770.17</v>
      </c>
      <c r="CC7" s="17">
        <v>15167.19</v>
      </c>
      <c r="CD7" s="17">
        <v>15020.91</v>
      </c>
      <c r="CE7" s="14">
        <v>16315.44</v>
      </c>
      <c r="CF7" s="17">
        <v>14106.87</v>
      </c>
      <c r="CG7" s="17">
        <v>14130.93</v>
      </c>
      <c r="CH7" s="17">
        <v>9863.76</v>
      </c>
      <c r="CI7" s="17">
        <v>9235.6200000000008</v>
      </c>
      <c r="CJ7" s="17">
        <v>9327.24</v>
      </c>
      <c r="CK7" s="17">
        <v>10410.24</v>
      </c>
      <c r="CL7" s="17">
        <v>10468.11</v>
      </c>
      <c r="CM7" s="17">
        <v>8554.98</v>
      </c>
      <c r="CN7" s="17">
        <v>8269.59</v>
      </c>
      <c r="CO7" s="17">
        <v>9048.06</v>
      </c>
      <c r="CP7" s="17">
        <v>10216.5</v>
      </c>
      <c r="CQ7" s="14">
        <v>10460.67</v>
      </c>
      <c r="CR7" s="17">
        <v>9547.14</v>
      </c>
      <c r="CS7" s="17">
        <v>9309.9</v>
      </c>
      <c r="CT7" s="17">
        <v>8482.56</v>
      </c>
      <c r="CU7" s="17">
        <v>8170.5450000000001</v>
      </c>
      <c r="CV7" s="17">
        <v>9393.4500000000007</v>
      </c>
      <c r="CW7" s="17">
        <v>15179</v>
      </c>
      <c r="CX7" s="17">
        <v>14281.8</v>
      </c>
      <c r="CY7" s="17">
        <v>12878.91</v>
      </c>
      <c r="CZ7" s="17">
        <v>11999.82</v>
      </c>
      <c r="DA7" s="17">
        <v>12586.59</v>
      </c>
      <c r="DB7" s="17">
        <v>13624.59</v>
      </c>
      <c r="DC7" s="14">
        <v>13342.98</v>
      </c>
      <c r="DD7" s="17">
        <v>12133.92</v>
      </c>
      <c r="DE7" s="17">
        <v>12772.35</v>
      </c>
      <c r="DF7" s="17">
        <v>12310.395</v>
      </c>
      <c r="DG7" s="17">
        <v>13787.25</v>
      </c>
      <c r="DH7" s="17">
        <v>13971.24</v>
      </c>
      <c r="DI7" s="12"/>
      <c r="DJ7" s="12"/>
      <c r="DK7" s="12"/>
      <c r="DL7" s="12"/>
      <c r="DM7" s="12"/>
      <c r="DN7" s="13"/>
    </row>
    <row r="8" spans="1:118" x14ac:dyDescent="0.25">
      <c r="A8" s="5" t="s">
        <v>229</v>
      </c>
      <c r="B8" s="2">
        <v>684</v>
      </c>
      <c r="C8" s="3">
        <v>42922</v>
      </c>
      <c r="D8" s="3" t="s">
        <v>230</v>
      </c>
      <c r="E8" s="4">
        <v>44225</v>
      </c>
      <c r="F8">
        <f t="shared" si="8"/>
        <v>2021</v>
      </c>
      <c r="G8">
        <f t="shared" si="9"/>
        <v>1</v>
      </c>
      <c r="H8">
        <f t="shared" si="10"/>
        <v>2018</v>
      </c>
      <c r="I8">
        <f t="shared" si="11"/>
        <v>1</v>
      </c>
      <c r="K8" s="14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6">
        <v>0</v>
      </c>
      <c r="W8" s="17">
        <v>26258</v>
      </c>
      <c r="X8" s="17">
        <v>23892</v>
      </c>
      <c r="Y8" s="17">
        <v>23042</v>
      </c>
      <c r="Z8" s="17">
        <v>16760.871428571427</v>
      </c>
      <c r="AA8" s="17">
        <v>18346.494950657896</v>
      </c>
      <c r="AB8" s="17">
        <v>17668.668133223684</v>
      </c>
      <c r="AC8" s="17">
        <v>18796.730235771243</v>
      </c>
      <c r="AD8" s="17">
        <v>19772.544267680925</v>
      </c>
      <c r="AE8" s="17">
        <v>25117.944041142859</v>
      </c>
      <c r="AF8" s="17">
        <v>24881</v>
      </c>
      <c r="AG8" s="17">
        <v>25270</v>
      </c>
      <c r="AH8" s="17">
        <v>23269.24833045714</v>
      </c>
      <c r="AI8" s="14">
        <v>17384</v>
      </c>
      <c r="AJ8" s="17">
        <v>24074.710000000003</v>
      </c>
      <c r="AK8" s="17">
        <v>17557</v>
      </c>
      <c r="AL8" s="17">
        <v>17295</v>
      </c>
      <c r="AM8" s="17">
        <v>20692.213289857144</v>
      </c>
      <c r="AN8" s="17">
        <v>23513.385975428573</v>
      </c>
      <c r="AO8" s="17">
        <v>21816.056382857143</v>
      </c>
      <c r="AP8" s="17">
        <v>22947.58986064286</v>
      </c>
      <c r="AQ8" s="17">
        <v>19524.80952857143</v>
      </c>
      <c r="AR8" s="17">
        <v>19115.538030076463</v>
      </c>
      <c r="AS8" s="17">
        <v>18106.20754235614</v>
      </c>
      <c r="AT8" s="17">
        <v>18296.93288605714</v>
      </c>
      <c r="AU8" s="14">
        <v>18182.517109999997</v>
      </c>
      <c r="AV8" s="17">
        <v>16430.281428571427</v>
      </c>
      <c r="AW8" s="17">
        <v>17345.875932785711</v>
      </c>
      <c r="AX8" s="17">
        <v>15954.210334285715</v>
      </c>
      <c r="AY8" s="17">
        <v>17650.844603999998</v>
      </c>
      <c r="AZ8" s="17">
        <v>20553.595392642859</v>
      </c>
      <c r="BA8" s="17">
        <v>22055.406900000002</v>
      </c>
      <c r="BB8" s="17">
        <v>20872.906577999998</v>
      </c>
      <c r="BC8" s="17">
        <v>18330.062598</v>
      </c>
      <c r="BD8" s="17">
        <v>17293.9439724</v>
      </c>
      <c r="BE8" s="17">
        <v>19385.087946428568</v>
      </c>
      <c r="BF8" s="17">
        <v>19740.695076514286</v>
      </c>
      <c r="BG8" s="14">
        <v>7441.9322040000006</v>
      </c>
      <c r="BH8" s="17">
        <v>18451.57</v>
      </c>
      <c r="BI8" s="17">
        <v>20220.547142857144</v>
      </c>
      <c r="BJ8" s="17">
        <v>19242.489000000001</v>
      </c>
      <c r="BK8" s="17">
        <v>20242.104875000001</v>
      </c>
      <c r="BL8" s="17">
        <v>20455.135999999999</v>
      </c>
      <c r="BM8" s="17">
        <v>23535.4728</v>
      </c>
      <c r="BN8" s="17">
        <v>22577.042035714287</v>
      </c>
      <c r="BO8" s="17">
        <v>16441.415357142858</v>
      </c>
      <c r="BP8" s="17">
        <v>17579.559944571432</v>
      </c>
      <c r="BQ8" s="17">
        <v>17757.764897142861</v>
      </c>
      <c r="BR8" s="17">
        <v>17372.576485384619</v>
      </c>
      <c r="BS8" s="14">
        <v>18771.459184285715</v>
      </c>
      <c r="BT8" s="17">
        <v>16324.901100000001</v>
      </c>
      <c r="BU8" s="17">
        <v>18509.938963312059</v>
      </c>
      <c r="BV8" s="17">
        <v>16705.519199999999</v>
      </c>
      <c r="BW8" s="17">
        <v>16717.2696</v>
      </c>
      <c r="BX8" s="17">
        <v>18961.283879999999</v>
      </c>
      <c r="BY8" s="17">
        <v>21399.6204</v>
      </c>
      <c r="BZ8" s="17">
        <v>23095.166399999998</v>
      </c>
      <c r="CA8" s="17">
        <v>16265.124000000002</v>
      </c>
      <c r="CB8" s="17">
        <v>17194.6908</v>
      </c>
      <c r="CC8" s="17">
        <v>17398.425599999999</v>
      </c>
      <c r="CD8" s="17">
        <v>18058.2228</v>
      </c>
      <c r="CE8" s="14">
        <v>17738.513999999999</v>
      </c>
      <c r="CF8" s="17">
        <v>15044.4288</v>
      </c>
      <c r="CG8" s="17">
        <v>17119.720799999999</v>
      </c>
      <c r="CH8" s="17">
        <v>17603.506799999999</v>
      </c>
      <c r="CI8" s="17">
        <v>18229.031999999999</v>
      </c>
      <c r="CJ8" s="17">
        <v>18670.7736</v>
      </c>
      <c r="CK8" s="17">
        <v>19894.4064</v>
      </c>
      <c r="CL8" s="17">
        <v>20673.788399999998</v>
      </c>
      <c r="CM8" s="17">
        <v>17411.032800000001</v>
      </c>
      <c r="CN8" s="17">
        <v>17936.802</v>
      </c>
      <c r="CO8" s="17">
        <v>17665.747200000002</v>
      </c>
      <c r="CP8" s="17">
        <v>18056.0196</v>
      </c>
      <c r="CQ8" s="14">
        <v>18497.822399999997</v>
      </c>
      <c r="CR8" s="17">
        <v>16607.0484</v>
      </c>
      <c r="CS8" s="17">
        <v>17325.536400000001</v>
      </c>
      <c r="CT8" s="17">
        <v>16730.400000000001</v>
      </c>
      <c r="CU8" s="17">
        <v>17088.7536</v>
      </c>
      <c r="CV8" s="17">
        <v>19607.623199999998</v>
      </c>
      <c r="CW8" s="17">
        <v>21501.2736</v>
      </c>
      <c r="CX8" s="17">
        <v>19702.789199999999</v>
      </c>
      <c r="CY8" s="17">
        <v>17998.308000000001</v>
      </c>
      <c r="CZ8" s="17">
        <v>17174.444243478261</v>
      </c>
      <c r="DA8" s="17">
        <v>17292.549599999998</v>
      </c>
      <c r="DB8" s="17">
        <v>17510.238000000001</v>
      </c>
      <c r="DC8" s="14">
        <v>17771.072399999997</v>
      </c>
      <c r="DD8" s="17">
        <v>17017.639199999998</v>
      </c>
      <c r="DE8" s="17">
        <v>18166.4856</v>
      </c>
      <c r="DF8" s="17">
        <v>16820.513999999999</v>
      </c>
      <c r="DG8" s="17">
        <v>17122.046399999999</v>
      </c>
      <c r="DH8" s="17">
        <v>18081.882720000001</v>
      </c>
      <c r="DI8" s="12"/>
      <c r="DJ8" s="12"/>
      <c r="DK8" s="12"/>
      <c r="DL8" s="12"/>
      <c r="DM8" s="12"/>
      <c r="DN8" s="13"/>
    </row>
    <row r="9" spans="1:118" x14ac:dyDescent="0.25">
      <c r="A9" s="5" t="s">
        <v>291</v>
      </c>
      <c r="B9" s="2">
        <v>4430</v>
      </c>
      <c r="C9" s="3">
        <v>41909</v>
      </c>
      <c r="D9" s="3" t="s">
        <v>292</v>
      </c>
      <c r="E9" s="4">
        <v>44227</v>
      </c>
      <c r="F9">
        <f t="shared" si="8"/>
        <v>2021</v>
      </c>
      <c r="G9">
        <f t="shared" si="9"/>
        <v>1</v>
      </c>
      <c r="H9">
        <f t="shared" si="10"/>
        <v>2018</v>
      </c>
      <c r="I9">
        <f t="shared" si="11"/>
        <v>1</v>
      </c>
      <c r="K9" s="14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6">
        <v>0</v>
      </c>
      <c r="W9" s="17">
        <v>16396.785714285714</v>
      </c>
      <c r="X9" s="17">
        <v>12600</v>
      </c>
      <c r="Y9" s="17">
        <v>15466.785714285714</v>
      </c>
      <c r="Z9" s="17">
        <v>13474.285714285714</v>
      </c>
      <c r="AA9" s="17">
        <v>13053.214285714286</v>
      </c>
      <c r="AB9" s="17">
        <v>13708.928571428571</v>
      </c>
      <c r="AC9" s="17">
        <v>16288.285714285714</v>
      </c>
      <c r="AD9" s="17">
        <v>16064.642857142855</v>
      </c>
      <c r="AE9" s="17">
        <v>13885.714285714284</v>
      </c>
      <c r="AF9" s="17">
        <v>13119.642857142857</v>
      </c>
      <c r="AG9" s="17">
        <v>15129.642857142857</v>
      </c>
      <c r="AH9" s="17">
        <v>14031.051714285713</v>
      </c>
      <c r="AI9" s="14">
        <v>15497.785714285716</v>
      </c>
      <c r="AJ9" s="17">
        <v>12695</v>
      </c>
      <c r="AK9" s="17">
        <v>12769.785714285716</v>
      </c>
      <c r="AL9" s="17">
        <v>12455</v>
      </c>
      <c r="AM9" s="17">
        <v>13518.214285714284</v>
      </c>
      <c r="AN9" s="17">
        <v>15865</v>
      </c>
      <c r="AO9" s="17">
        <v>15958</v>
      </c>
      <c r="AP9" s="17">
        <v>15346</v>
      </c>
      <c r="AQ9" s="17">
        <v>12942</v>
      </c>
      <c r="AR9" s="17">
        <v>12128</v>
      </c>
      <c r="AS9" s="17">
        <v>12326</v>
      </c>
      <c r="AT9" s="17">
        <v>11490</v>
      </c>
      <c r="AU9" s="14">
        <v>12020</v>
      </c>
      <c r="AV9" s="17">
        <v>11737</v>
      </c>
      <c r="AW9" s="17">
        <v>12821</v>
      </c>
      <c r="AX9" s="17">
        <v>12589</v>
      </c>
      <c r="AY9" s="17">
        <v>12747</v>
      </c>
      <c r="AZ9" s="17">
        <v>13764</v>
      </c>
      <c r="BA9" s="17">
        <v>15486.280285714289</v>
      </c>
      <c r="BB9" s="17">
        <v>15013</v>
      </c>
      <c r="BC9" s="17">
        <v>13179.642857142857</v>
      </c>
      <c r="BD9" s="17">
        <v>11632</v>
      </c>
      <c r="BE9" s="17">
        <v>12287.142857142857</v>
      </c>
      <c r="BF9" s="17">
        <v>13044.642857142857</v>
      </c>
      <c r="BG9" s="14">
        <v>6344</v>
      </c>
      <c r="BH9" s="17">
        <v>9469.44</v>
      </c>
      <c r="BI9" s="17">
        <v>10095.869642857144</v>
      </c>
      <c r="BJ9" s="17">
        <v>10052</v>
      </c>
      <c r="BK9" s="17">
        <v>11483</v>
      </c>
      <c r="BL9" s="17">
        <v>13024</v>
      </c>
      <c r="BM9" s="17">
        <v>14658</v>
      </c>
      <c r="BN9" s="17">
        <v>14581</v>
      </c>
      <c r="BO9" s="17">
        <v>10121</v>
      </c>
      <c r="BP9" s="17">
        <v>10270</v>
      </c>
      <c r="BQ9" s="17">
        <v>10358</v>
      </c>
      <c r="BR9" s="17">
        <v>10916</v>
      </c>
      <c r="BS9" s="14">
        <v>11429</v>
      </c>
      <c r="BT9" s="17">
        <v>10171</v>
      </c>
      <c r="BU9" s="17">
        <v>10813</v>
      </c>
      <c r="BV9" s="17">
        <v>10276</v>
      </c>
      <c r="BW9" s="17">
        <v>9930</v>
      </c>
      <c r="BX9" s="17">
        <v>12224</v>
      </c>
      <c r="BY9" s="17">
        <v>13203</v>
      </c>
      <c r="BZ9" s="17">
        <v>14238.99</v>
      </c>
      <c r="CA9" s="17">
        <v>10210.5</v>
      </c>
      <c r="CB9" s="17">
        <v>9730.35</v>
      </c>
      <c r="CC9" s="17">
        <v>9890.82</v>
      </c>
      <c r="CD9" s="17">
        <v>10265.219999999999</v>
      </c>
      <c r="CE9" s="14">
        <v>10597.74</v>
      </c>
      <c r="CF9" s="17">
        <v>9709.32</v>
      </c>
      <c r="CG9" s="17">
        <v>10493.97</v>
      </c>
      <c r="CH9" s="17">
        <v>9520.23</v>
      </c>
      <c r="CI9" s="17">
        <v>10035.93</v>
      </c>
      <c r="CJ9" s="17">
        <v>10137.75</v>
      </c>
      <c r="CK9" s="17">
        <v>11213.94</v>
      </c>
      <c r="CL9" s="17">
        <v>11967.33</v>
      </c>
      <c r="CM9" s="17">
        <v>9859.2900000000009</v>
      </c>
      <c r="CN9" s="17">
        <v>9526.83</v>
      </c>
      <c r="CO9" s="17">
        <v>9901.32</v>
      </c>
      <c r="CP9" s="17">
        <v>10287.18</v>
      </c>
      <c r="CQ9" s="14">
        <v>10294.68</v>
      </c>
      <c r="CR9" s="17">
        <v>9667.65</v>
      </c>
      <c r="CS9" s="17">
        <v>10025.73</v>
      </c>
      <c r="CT9" s="17">
        <v>9669.27</v>
      </c>
      <c r="CU9" s="17">
        <v>13122.9</v>
      </c>
      <c r="CV9" s="17">
        <v>15021.92</v>
      </c>
      <c r="CW9" s="17">
        <v>16470.32</v>
      </c>
      <c r="CX9" s="17">
        <v>15304.68</v>
      </c>
      <c r="CY9" s="17">
        <v>13452.78</v>
      </c>
      <c r="CZ9" s="17">
        <v>12885.72</v>
      </c>
      <c r="DA9" s="17">
        <v>12524.28</v>
      </c>
      <c r="DB9" s="17">
        <v>12689.68</v>
      </c>
      <c r="DC9" s="14">
        <v>12943.6</v>
      </c>
      <c r="DD9" s="17">
        <v>12095</v>
      </c>
      <c r="DE9" s="17">
        <v>13945.48</v>
      </c>
      <c r="DF9" s="17">
        <v>12946.22</v>
      </c>
      <c r="DG9" s="17">
        <v>13658.12</v>
      </c>
      <c r="DH9" s="17">
        <v>14025.2</v>
      </c>
      <c r="DI9" s="12"/>
      <c r="DJ9" s="12"/>
      <c r="DK9" s="12"/>
      <c r="DL9" s="12"/>
      <c r="DM9" s="12"/>
      <c r="DN9" s="13"/>
    </row>
    <row r="10" spans="1:118" x14ac:dyDescent="0.25">
      <c r="A10" s="5" t="s">
        <v>137</v>
      </c>
      <c r="B10" s="2">
        <v>239</v>
      </c>
      <c r="C10" s="3">
        <v>39797</v>
      </c>
      <c r="D10" s="3" t="s">
        <v>138</v>
      </c>
      <c r="E10" s="4">
        <v>44243</v>
      </c>
      <c r="F10">
        <f t="shared" si="8"/>
        <v>2021</v>
      </c>
      <c r="G10">
        <f t="shared" si="9"/>
        <v>2</v>
      </c>
      <c r="H10">
        <f t="shared" si="10"/>
        <v>2018</v>
      </c>
      <c r="I10">
        <f t="shared" si="11"/>
        <v>2</v>
      </c>
      <c r="K10" s="14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6">
        <v>0</v>
      </c>
      <c r="W10" s="17">
        <v>0</v>
      </c>
      <c r="X10" s="17">
        <v>42320</v>
      </c>
      <c r="Y10" s="17">
        <v>89700.714285714275</v>
      </c>
      <c r="Z10" s="17">
        <v>78450</v>
      </c>
      <c r="AA10" s="17">
        <v>81087.142857142855</v>
      </c>
      <c r="AB10" s="17">
        <v>81549</v>
      </c>
      <c r="AC10" s="17">
        <v>79802.857142857145</v>
      </c>
      <c r="AD10" s="17">
        <v>92247.142857142855</v>
      </c>
      <c r="AE10" s="17">
        <v>74121.42857142858</v>
      </c>
      <c r="AF10" s="17">
        <v>73824.285714285725</v>
      </c>
      <c r="AG10" s="17">
        <v>70928.57142857142</v>
      </c>
      <c r="AH10" s="17">
        <v>79603.57142857142</v>
      </c>
      <c r="AI10" s="14">
        <v>81786.857142857145</v>
      </c>
      <c r="AJ10" s="17">
        <v>76960</v>
      </c>
      <c r="AK10" s="17">
        <v>82105.714285714275</v>
      </c>
      <c r="AL10" s="17">
        <v>74871.42857142858</v>
      </c>
      <c r="AM10" s="17">
        <v>75241.42857142858</v>
      </c>
      <c r="AN10" s="17">
        <v>79594.285714285725</v>
      </c>
      <c r="AO10" s="17">
        <v>76437.142857142855</v>
      </c>
      <c r="AP10" s="17">
        <v>72052.857142857145</v>
      </c>
      <c r="AQ10" s="17">
        <v>68348.57142857142</v>
      </c>
      <c r="AR10" s="17">
        <v>71410.714285714275</v>
      </c>
      <c r="AS10" s="17">
        <v>76178.57142857142</v>
      </c>
      <c r="AT10" s="17">
        <v>80183.891428571427</v>
      </c>
      <c r="AU10" s="14">
        <v>78297.142857142855</v>
      </c>
      <c r="AV10" s="17">
        <v>74861.42857142858</v>
      </c>
      <c r="AW10" s="17">
        <v>75404.384057142859</v>
      </c>
      <c r="AX10" s="17">
        <v>40748.571428571428</v>
      </c>
      <c r="AY10" s="17">
        <v>40297.900857142798</v>
      </c>
      <c r="AZ10" s="17">
        <v>43134.077142856717</v>
      </c>
      <c r="BA10" s="17">
        <v>45785.717485714726</v>
      </c>
      <c r="BB10" s="17">
        <v>44302.923714285804</v>
      </c>
      <c r="BC10" s="17">
        <v>38750.588571428307</v>
      </c>
      <c r="BD10" s="17">
        <v>39481.642514286104</v>
      </c>
      <c r="BE10" s="17">
        <v>38323.911428570864</v>
      </c>
      <c r="BF10" s="17">
        <v>42495.288914286153</v>
      </c>
      <c r="BG10" s="14">
        <v>44786.39085714252</v>
      </c>
      <c r="BH10" s="17">
        <v>36925.78</v>
      </c>
      <c r="BI10" s="17">
        <v>53645.256428571432</v>
      </c>
      <c r="BJ10" s="17">
        <v>51464.314285714296</v>
      </c>
      <c r="BK10" s="17">
        <v>50014.470000000008</v>
      </c>
      <c r="BL10" s="17">
        <v>50106.985714285707</v>
      </c>
      <c r="BM10" s="17">
        <v>63037.986285714294</v>
      </c>
      <c r="BN10" s="17">
        <v>48885.892857142884</v>
      </c>
      <c r="BO10" s="17">
        <v>47556.154285714249</v>
      </c>
      <c r="BP10" s="17">
        <v>50118.032142857141</v>
      </c>
      <c r="BQ10" s="17">
        <v>47485.757142857132</v>
      </c>
      <c r="BR10" s="17">
        <v>49241.037714285747</v>
      </c>
      <c r="BS10" s="14">
        <v>51597.994285714289</v>
      </c>
      <c r="BT10" s="17">
        <v>45561.039999999994</v>
      </c>
      <c r="BU10" s="17">
        <v>51132.586857142887</v>
      </c>
      <c r="BV10" s="17">
        <v>49704.985714285664</v>
      </c>
      <c r="BW10" s="17">
        <v>51727.374999999985</v>
      </c>
      <c r="BX10" s="17">
        <v>57044.057142857186</v>
      </c>
      <c r="BY10" s="17">
        <v>63111.504999999997</v>
      </c>
      <c r="BZ10" s="17">
        <v>64878.327857142962</v>
      </c>
      <c r="CA10" s="17">
        <v>52955.785714285703</v>
      </c>
      <c r="CB10" s="17">
        <v>49908.66</v>
      </c>
      <c r="CC10" s="17">
        <v>44730.61714285714</v>
      </c>
      <c r="CD10" s="17">
        <v>48611.508299999994</v>
      </c>
      <c r="CE10" s="14">
        <v>45052.340000000011</v>
      </c>
      <c r="CF10" s="17">
        <v>45073.285080000001</v>
      </c>
      <c r="CG10" s="17">
        <v>48841.300569360443</v>
      </c>
      <c r="CH10" s="17">
        <v>52781.207142857143</v>
      </c>
      <c r="CI10" s="17">
        <v>52781.207142857143</v>
      </c>
      <c r="CJ10" s="17">
        <v>52655.222844528471</v>
      </c>
      <c r="CK10" s="17">
        <v>63554.001428571428</v>
      </c>
      <c r="CL10" s="17">
        <v>64537.566104422338</v>
      </c>
      <c r="CM10" s="17">
        <v>54151.57</v>
      </c>
      <c r="CN10" s="17">
        <v>52369.532850974596</v>
      </c>
      <c r="CO10" s="17">
        <v>48654.77</v>
      </c>
      <c r="CP10" s="17">
        <v>49212.29</v>
      </c>
      <c r="CQ10" s="14">
        <v>48817.67</v>
      </c>
      <c r="CR10" s="17">
        <v>54231.222142857143</v>
      </c>
      <c r="CS10" s="17">
        <v>68328.899999999994</v>
      </c>
      <c r="CT10" s="17">
        <v>53588.008571428567</v>
      </c>
      <c r="CU10" s="17">
        <v>60770.472857142857</v>
      </c>
      <c r="CV10" s="17">
        <v>65517.672857142854</v>
      </c>
      <c r="CW10" s="17">
        <v>69924.189999999988</v>
      </c>
      <c r="CX10" s="17">
        <v>70478.3</v>
      </c>
      <c r="CY10" s="17">
        <v>62984.52</v>
      </c>
      <c r="CZ10" s="17">
        <v>48960.69</v>
      </c>
      <c r="DA10" s="17">
        <v>48112.52</v>
      </c>
      <c r="DB10" s="17">
        <v>49756.160000000003</v>
      </c>
      <c r="DC10" s="14">
        <v>47928.14</v>
      </c>
      <c r="DD10" s="17">
        <v>45071.61</v>
      </c>
      <c r="DE10" s="17">
        <v>45071.61</v>
      </c>
      <c r="DF10" s="17">
        <v>49399.14</v>
      </c>
      <c r="DG10" s="17">
        <v>58921.46</v>
      </c>
      <c r="DH10" s="17">
        <v>60934.13</v>
      </c>
      <c r="DI10" s="12"/>
      <c r="DJ10" s="12"/>
      <c r="DK10" s="12"/>
      <c r="DL10" s="12"/>
      <c r="DM10" s="12"/>
      <c r="DN10" s="13"/>
    </row>
    <row r="11" spans="1:118" x14ac:dyDescent="0.25">
      <c r="A11" s="5" t="s">
        <v>171</v>
      </c>
      <c r="B11" s="2">
        <v>3177</v>
      </c>
      <c r="C11" s="3">
        <v>41424</v>
      </c>
      <c r="D11" s="3" t="s">
        <v>172</v>
      </c>
      <c r="E11" s="4">
        <v>44250</v>
      </c>
      <c r="F11">
        <f t="shared" si="8"/>
        <v>2021</v>
      </c>
      <c r="G11">
        <f t="shared" si="9"/>
        <v>2</v>
      </c>
      <c r="H11">
        <f t="shared" si="10"/>
        <v>2018</v>
      </c>
      <c r="I11">
        <f t="shared" si="11"/>
        <v>2</v>
      </c>
      <c r="K11" s="14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6">
        <v>0</v>
      </c>
      <c r="W11" s="17">
        <v>0</v>
      </c>
      <c r="X11" s="17">
        <v>11771</v>
      </c>
      <c r="Y11" s="17">
        <v>15599.642857142857</v>
      </c>
      <c r="Z11" s="17">
        <v>11293.928571428572</v>
      </c>
      <c r="AA11" s="17">
        <v>12981.25</v>
      </c>
      <c r="AB11" s="17">
        <v>12806.1</v>
      </c>
      <c r="AC11" s="17">
        <v>14298.971428571429</v>
      </c>
      <c r="AD11" s="17">
        <v>14139.321428571428</v>
      </c>
      <c r="AE11" s="17">
        <v>14263.928571428572</v>
      </c>
      <c r="AF11" s="17">
        <v>12522.892857142857</v>
      </c>
      <c r="AG11" s="17">
        <v>11948.571428571428</v>
      </c>
      <c r="AH11" s="17">
        <v>12846.178571428572</v>
      </c>
      <c r="AI11" s="14">
        <v>13087.314285714285</v>
      </c>
      <c r="AJ11" s="17">
        <v>11776</v>
      </c>
      <c r="AK11" s="17">
        <v>12754.285714285716</v>
      </c>
      <c r="AL11" s="17">
        <v>12351.428571428572</v>
      </c>
      <c r="AM11" s="17">
        <v>12501.857142857143</v>
      </c>
      <c r="AN11" s="17">
        <v>14636.571428571428</v>
      </c>
      <c r="AO11" s="17">
        <v>14516.857142857143</v>
      </c>
      <c r="AP11" s="17">
        <v>13860.321428571428</v>
      </c>
      <c r="AQ11" s="17">
        <v>13682.571428571429</v>
      </c>
      <c r="AR11" s="17">
        <v>12882.714285714284</v>
      </c>
      <c r="AS11" s="17">
        <v>12700.714285714284</v>
      </c>
      <c r="AT11" s="17">
        <v>14306.68422857143</v>
      </c>
      <c r="AU11" s="14">
        <v>14994.389999999943</v>
      </c>
      <c r="AV11" s="17">
        <v>13148.289285714309</v>
      </c>
      <c r="AW11" s="17">
        <v>13378.772742857134</v>
      </c>
      <c r="AX11" s="17">
        <v>12822.543428571429</v>
      </c>
      <c r="AY11" s="17">
        <v>14070.928785714286</v>
      </c>
      <c r="AZ11" s="17">
        <v>15406.999285714284</v>
      </c>
      <c r="BA11" s="17">
        <v>15942.943942857144</v>
      </c>
      <c r="BB11" s="17">
        <v>16087.593928571428</v>
      </c>
      <c r="BC11" s="17">
        <v>13723.005000000001</v>
      </c>
      <c r="BD11" s="17">
        <v>13789.285371428572</v>
      </c>
      <c r="BE11" s="17">
        <v>13445.187857142859</v>
      </c>
      <c r="BF11" s="17">
        <v>14173.98297142857</v>
      </c>
      <c r="BG11" s="14">
        <v>14107.010571428573</v>
      </c>
      <c r="BH11" s="17">
        <v>2649.002</v>
      </c>
      <c r="BI11" s="17">
        <v>10470.320857142859</v>
      </c>
      <c r="BJ11" s="17">
        <v>10042.227428571428</v>
      </c>
      <c r="BK11" s="17">
        <v>10777.293928571427</v>
      </c>
      <c r="BL11" s="17">
        <v>12499.407857142856</v>
      </c>
      <c r="BM11" s="17">
        <v>13373.45845714286</v>
      </c>
      <c r="BN11" s="17">
        <v>11119.905928571428</v>
      </c>
      <c r="BO11" s="17">
        <v>9309.9068571428561</v>
      </c>
      <c r="BP11" s="17">
        <v>10051.424500000001</v>
      </c>
      <c r="BQ11" s="17">
        <v>10272.422142857142</v>
      </c>
      <c r="BR11" s="17">
        <v>13048.826457142855</v>
      </c>
      <c r="BS11" s="14">
        <v>12567.302571428572</v>
      </c>
      <c r="BT11" s="17">
        <v>10295.27</v>
      </c>
      <c r="BU11" s="17">
        <v>10275.114742857142</v>
      </c>
      <c r="BV11" s="17">
        <v>9245.3335714285713</v>
      </c>
      <c r="BW11" s="17">
        <v>9815.2089285714301</v>
      </c>
      <c r="BX11" s="17">
        <v>11343.312000000002</v>
      </c>
      <c r="BY11" s="17">
        <v>12499.151285714286</v>
      </c>
      <c r="BZ11" s="17">
        <v>12804.211214285715</v>
      </c>
      <c r="CA11" s="17">
        <v>10099.134857142857</v>
      </c>
      <c r="CB11" s="17">
        <v>10935.39392857143</v>
      </c>
      <c r="CC11" s="17">
        <v>9907.6864285714291</v>
      </c>
      <c r="CD11" s="17">
        <v>12891.217142857144</v>
      </c>
      <c r="CE11" s="14">
        <v>12499.587500000001</v>
      </c>
      <c r="CF11" s="17">
        <v>11763.754000000001</v>
      </c>
      <c r="CG11" s="17">
        <v>12288.114800000001</v>
      </c>
      <c r="CH11" s="17">
        <v>10189.35</v>
      </c>
      <c r="CI11" s="17">
        <v>10960.751928571428</v>
      </c>
      <c r="CJ11" s="17">
        <v>11573.679428571428</v>
      </c>
      <c r="CK11" s="17">
        <v>12200.083214285714</v>
      </c>
      <c r="CL11" s="17">
        <v>12347.74462857143</v>
      </c>
      <c r="CM11" s="17">
        <v>10482.891428571429</v>
      </c>
      <c r="CN11" s="17">
        <v>10579.564857142856</v>
      </c>
      <c r="CO11" s="17">
        <v>12416.636571428573</v>
      </c>
      <c r="CP11" s="17">
        <v>13394.94942857143</v>
      </c>
      <c r="CQ11" s="14">
        <v>13421.294114285714</v>
      </c>
      <c r="CR11" s="17">
        <v>11896.763214285715</v>
      </c>
      <c r="CS11" s="17">
        <v>11674.712928571429</v>
      </c>
      <c r="CT11" s="17">
        <v>10075.167428571427</v>
      </c>
      <c r="CU11" s="17">
        <v>10898.292685714287</v>
      </c>
      <c r="CV11" s="17">
        <v>11089.47</v>
      </c>
      <c r="CW11" s="17">
        <v>13299.411857142857</v>
      </c>
      <c r="CX11" s="17">
        <v>12131.004142857144</v>
      </c>
      <c r="CY11" s="17">
        <v>11210.389285714286</v>
      </c>
      <c r="CZ11" s="17">
        <v>10614.260057142857</v>
      </c>
      <c r="DA11" s="17">
        <v>11722.202142857142</v>
      </c>
      <c r="DB11" s="17">
        <v>13233.153047619047</v>
      </c>
      <c r="DC11" s="14">
        <v>12800.945142857143</v>
      </c>
      <c r="DD11" s="17">
        <v>11738.206</v>
      </c>
      <c r="DE11" s="17">
        <v>10758.295357142857</v>
      </c>
      <c r="DF11" s="17">
        <v>10665.034285714286</v>
      </c>
      <c r="DG11" s="17">
        <v>12089.858285714285</v>
      </c>
      <c r="DH11" s="17">
        <v>11970.589285714286</v>
      </c>
      <c r="DI11" s="12"/>
      <c r="DJ11" s="12"/>
      <c r="DK11" s="12"/>
      <c r="DL11" s="12"/>
      <c r="DM11" s="12"/>
      <c r="DN11" s="13"/>
    </row>
    <row r="12" spans="1:118" x14ac:dyDescent="0.25">
      <c r="A12" s="5" t="s">
        <v>39</v>
      </c>
      <c r="B12" s="2">
        <v>5893</v>
      </c>
      <c r="C12" s="3">
        <v>42251</v>
      </c>
      <c r="D12" s="3" t="s">
        <v>40</v>
      </c>
      <c r="E12" s="4">
        <v>44248</v>
      </c>
      <c r="F12">
        <f t="shared" si="8"/>
        <v>2021</v>
      </c>
      <c r="G12">
        <f t="shared" si="9"/>
        <v>2</v>
      </c>
      <c r="H12">
        <f t="shared" si="10"/>
        <v>2018</v>
      </c>
      <c r="I12">
        <f t="shared" si="11"/>
        <v>2</v>
      </c>
      <c r="K12" s="14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6">
        <v>0</v>
      </c>
      <c r="W12" s="17">
        <v>0</v>
      </c>
      <c r="X12" s="17">
        <v>28080</v>
      </c>
      <c r="Y12" s="17">
        <v>18622.640206473214</v>
      </c>
      <c r="Z12" s="17">
        <v>18852.297991071428</v>
      </c>
      <c r="AA12" s="17">
        <v>17774.456333705359</v>
      </c>
      <c r="AB12" s="17">
        <v>18358.229631696428</v>
      </c>
      <c r="AC12" s="17">
        <v>17986.417968749996</v>
      </c>
      <c r="AD12" s="17">
        <v>17243.027762276786</v>
      </c>
      <c r="AE12" s="17">
        <v>17406.210937499996</v>
      </c>
      <c r="AF12" s="17">
        <v>19235.884905133931</v>
      </c>
      <c r="AG12" s="17">
        <v>17406.210937499996</v>
      </c>
      <c r="AH12" s="17">
        <v>18885.738867187498</v>
      </c>
      <c r="AI12" s="14">
        <v>24325.035714285714</v>
      </c>
      <c r="AJ12" s="17">
        <v>33862.5</v>
      </c>
      <c r="AK12" s="17">
        <v>34042.31546571428</v>
      </c>
      <c r="AL12" s="17">
        <v>33313.114285714284</v>
      </c>
      <c r="AM12" s="17">
        <v>31642.286785714285</v>
      </c>
      <c r="AN12" s="17">
        <v>31495.08214285714</v>
      </c>
      <c r="AO12" s="17">
        <v>29423.373214285715</v>
      </c>
      <c r="AP12" s="17">
        <v>27156.365357142859</v>
      </c>
      <c r="AQ12" s="17">
        <v>23350.345714285711</v>
      </c>
      <c r="AR12" s="17">
        <v>24715.347857142857</v>
      </c>
      <c r="AS12" s="17">
        <v>26627.464285714283</v>
      </c>
      <c r="AT12" s="17">
        <v>29694.023142857146</v>
      </c>
      <c r="AU12" s="14">
        <v>30643.632857142853</v>
      </c>
      <c r="AV12" s="17">
        <v>30020.623928571429</v>
      </c>
      <c r="AW12" s="17">
        <v>25756.167321428573</v>
      </c>
      <c r="AX12" s="17">
        <v>26293.557857142852</v>
      </c>
      <c r="AY12" s="17">
        <v>24663.78</v>
      </c>
      <c r="AZ12" s="17">
        <v>25159.226785714283</v>
      </c>
      <c r="BA12" s="17">
        <v>10138.886571428573</v>
      </c>
      <c r="BB12" s="17">
        <v>26005.606607142858</v>
      </c>
      <c r="BC12" s="17">
        <v>21958.521428571432</v>
      </c>
      <c r="BD12" s="17">
        <v>21362.325857142852</v>
      </c>
      <c r="BE12" s="17">
        <v>24257.65178571429</v>
      </c>
      <c r="BF12" s="17">
        <v>28800.09</v>
      </c>
      <c r="BG12" s="14">
        <v>22821.584999999999</v>
      </c>
      <c r="BH12" s="17">
        <v>17868</v>
      </c>
      <c r="BI12" s="17">
        <v>24729.321107142856</v>
      </c>
      <c r="BJ12" s="17">
        <v>19348.9656287</v>
      </c>
      <c r="BK12" s="17">
        <v>24205.745571428572</v>
      </c>
      <c r="BL12" s="17">
        <v>26010.984</v>
      </c>
      <c r="BM12" s="17">
        <v>28442.556</v>
      </c>
      <c r="BN12" s="17">
        <v>29016.189000000002</v>
      </c>
      <c r="BO12" s="17">
        <v>22372.850999999999</v>
      </c>
      <c r="BP12" s="17">
        <v>23069.777999999998</v>
      </c>
      <c r="BQ12" s="17">
        <v>22974.242142857143</v>
      </c>
      <c r="BR12" s="17">
        <v>24305.376000000004</v>
      </c>
      <c r="BS12" s="14">
        <v>25572.81642857143</v>
      </c>
      <c r="BT12" s="17">
        <v>21544.157142857144</v>
      </c>
      <c r="BU12" s="17">
        <v>22461.248142857145</v>
      </c>
      <c r="BV12" s="17">
        <v>21324.201428571432</v>
      </c>
      <c r="BW12" s="17">
        <v>21622.711363636365</v>
      </c>
      <c r="BX12" s="17">
        <v>23327.532428571431</v>
      </c>
      <c r="BY12" s="17">
        <v>26576.361000000001</v>
      </c>
      <c r="BZ12" s="17">
        <v>26961.383142857143</v>
      </c>
      <c r="CA12" s="17">
        <v>22426.796999999999</v>
      </c>
      <c r="CB12" s="17">
        <v>22207.17</v>
      </c>
      <c r="CC12" s="17">
        <v>21805.691999999999</v>
      </c>
      <c r="CD12" s="17">
        <v>23320.185000000001</v>
      </c>
      <c r="CE12" s="14">
        <v>23460.602999999999</v>
      </c>
      <c r="CF12" s="17">
        <v>21003.396000000001</v>
      </c>
      <c r="CG12" s="17">
        <v>21864.581999999999</v>
      </c>
      <c r="CH12" s="17">
        <v>20552.607</v>
      </c>
      <c r="CI12" s="17">
        <v>23333.94</v>
      </c>
      <c r="CJ12" s="17">
        <v>24398.142</v>
      </c>
      <c r="CK12" s="17">
        <v>27946.257000000001</v>
      </c>
      <c r="CL12" s="17">
        <v>26264.286</v>
      </c>
      <c r="CM12" s="17">
        <v>21712.085999999999</v>
      </c>
      <c r="CN12" s="17">
        <v>21773.834999999999</v>
      </c>
      <c r="CO12" s="17">
        <v>21415.383000000002</v>
      </c>
      <c r="CP12" s="17">
        <v>23824.605</v>
      </c>
      <c r="CQ12" s="14">
        <v>24728.852999999999</v>
      </c>
      <c r="CR12" s="17">
        <v>22750.601999999999</v>
      </c>
      <c r="CS12" s="17">
        <v>22205.859</v>
      </c>
      <c r="CT12" s="17">
        <v>22637.001</v>
      </c>
      <c r="CU12" s="17">
        <v>21391.814999999999</v>
      </c>
      <c r="CV12" s="17">
        <v>25132.424999999999</v>
      </c>
      <c r="CW12" s="17">
        <v>26846.43</v>
      </c>
      <c r="CX12" s="17">
        <v>24582.633000000002</v>
      </c>
      <c r="CY12" s="17">
        <v>22711.641</v>
      </c>
      <c r="CZ12" s="17">
        <v>21765.465</v>
      </c>
      <c r="DA12" s="17">
        <v>21943.02</v>
      </c>
      <c r="DB12" s="17">
        <v>24154.647000000001</v>
      </c>
      <c r="DC12" s="14">
        <v>23423.916000000001</v>
      </c>
      <c r="DD12" s="17">
        <v>22051.23</v>
      </c>
      <c r="DE12" s="17">
        <v>22043.787</v>
      </c>
      <c r="DF12" s="17">
        <v>20113.670999999998</v>
      </c>
      <c r="DG12" s="17">
        <v>22311.011999999999</v>
      </c>
      <c r="DH12" s="17">
        <v>24509.847000000002</v>
      </c>
      <c r="DI12" s="12"/>
      <c r="DJ12" s="12"/>
      <c r="DK12" s="12"/>
      <c r="DL12" s="12"/>
      <c r="DM12" s="12"/>
      <c r="DN12" s="13"/>
    </row>
    <row r="13" spans="1:118" x14ac:dyDescent="0.25">
      <c r="A13" s="5" t="s">
        <v>139</v>
      </c>
      <c r="B13" s="2">
        <v>281</v>
      </c>
      <c r="C13" s="3">
        <v>41613</v>
      </c>
      <c r="D13" s="3" t="s">
        <v>140</v>
      </c>
      <c r="E13" s="4">
        <v>44285</v>
      </c>
      <c r="F13">
        <f t="shared" si="8"/>
        <v>2021</v>
      </c>
      <c r="G13">
        <f t="shared" si="9"/>
        <v>3</v>
      </c>
      <c r="H13">
        <f t="shared" si="10"/>
        <v>2018</v>
      </c>
      <c r="I13">
        <f t="shared" si="11"/>
        <v>3</v>
      </c>
      <c r="K13" s="14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6">
        <v>0</v>
      </c>
      <c r="W13" s="17">
        <v>0</v>
      </c>
      <c r="X13" s="17">
        <v>0</v>
      </c>
      <c r="Y13" s="17">
        <v>27036.428571428569</v>
      </c>
      <c r="Z13" s="17">
        <v>27021.428571428569</v>
      </c>
      <c r="AA13" s="17">
        <v>33236.428571428572</v>
      </c>
      <c r="AB13" s="17">
        <v>36720</v>
      </c>
      <c r="AC13" s="17">
        <v>32895.428571428572</v>
      </c>
      <c r="AD13" s="17">
        <v>39525</v>
      </c>
      <c r="AE13" s="17">
        <v>33492.857142857145</v>
      </c>
      <c r="AF13" s="17">
        <v>30335.714285714286</v>
      </c>
      <c r="AG13" s="17">
        <v>28071.428571428569</v>
      </c>
      <c r="AH13" s="17">
        <v>27501.428571428569</v>
      </c>
      <c r="AI13" s="14">
        <v>25685.714285714286</v>
      </c>
      <c r="AJ13" s="17">
        <v>24940</v>
      </c>
      <c r="AK13" s="17">
        <v>28768</v>
      </c>
      <c r="AL13" s="17">
        <v>30964.285714285714</v>
      </c>
      <c r="AM13" s="17">
        <v>32328.571428571431</v>
      </c>
      <c r="AN13" s="17">
        <v>43628.571428571428</v>
      </c>
      <c r="AO13" s="17">
        <v>32269.523809523809</v>
      </c>
      <c r="AP13" s="17">
        <v>31265.714285714286</v>
      </c>
      <c r="AQ13" s="17">
        <v>28011.428571428569</v>
      </c>
      <c r="AR13" s="17">
        <v>25707.857142857145</v>
      </c>
      <c r="AS13" s="17">
        <v>26507.142857142855</v>
      </c>
      <c r="AT13" s="17">
        <v>28165.714285714286</v>
      </c>
      <c r="AU13" s="14">
        <v>25951.428571428569</v>
      </c>
      <c r="AV13" s="17">
        <v>26017.142857142855</v>
      </c>
      <c r="AW13" s="17">
        <v>26457.543428571433</v>
      </c>
      <c r="AX13" s="17">
        <v>27846.980571428594</v>
      </c>
      <c r="AY13" s="17">
        <v>28600.830285714226</v>
      </c>
      <c r="AZ13" s="17">
        <v>33269.262857142894</v>
      </c>
      <c r="BA13" s="17">
        <v>35411.601142857166</v>
      </c>
      <c r="BB13" s="17">
        <v>35612.233142856952</v>
      </c>
      <c r="BC13" s="17">
        <v>30813.522857142951</v>
      </c>
      <c r="BD13" s="17">
        <v>29457.376228571462</v>
      </c>
      <c r="BE13" s="17">
        <v>28706.571428571417</v>
      </c>
      <c r="BF13" s="17">
        <v>28910.96845714275</v>
      </c>
      <c r="BG13" s="14">
        <v>30522.422857143036</v>
      </c>
      <c r="BH13" s="17">
        <v>29973.151999999827</v>
      </c>
      <c r="BI13" s="17">
        <v>16934.936857143002</v>
      </c>
      <c r="BJ13" s="17">
        <v>24321.346285714371</v>
      </c>
      <c r="BK13" s="17">
        <v>26781.803428571304</v>
      </c>
      <c r="BL13" s="17">
        <v>29193.411428571253</v>
      </c>
      <c r="BM13" s="17">
        <v>30843.186057142928</v>
      </c>
      <c r="BN13" s="17">
        <v>28975.912571428878</v>
      </c>
      <c r="BO13" s="17">
        <v>23511.229714285499</v>
      </c>
      <c r="BP13" s="17">
        <v>26420.095428571432</v>
      </c>
      <c r="BQ13" s="17">
        <v>26505.334285714445</v>
      </c>
      <c r="BR13" s="17">
        <v>28250.083885714103</v>
      </c>
      <c r="BS13" s="14">
        <v>28554.542857143126</v>
      </c>
      <c r="BT13" s="17">
        <v>24871.527999999817</v>
      </c>
      <c r="BU13" s="17">
        <v>27380.43999999997</v>
      </c>
      <c r="BV13" s="17">
        <v>25820.194285714286</v>
      </c>
      <c r="BW13" s="17">
        <v>27458.462571428743</v>
      </c>
      <c r="BX13" s="17">
        <v>30368.345142857124</v>
      </c>
      <c r="BY13" s="17">
        <v>31751.608285714261</v>
      </c>
      <c r="BZ13" s="17">
        <v>33970.978000000105</v>
      </c>
      <c r="CA13" s="17">
        <v>24322.877142857138</v>
      </c>
      <c r="CB13" s="17">
        <v>27736.808000000001</v>
      </c>
      <c r="CC13" s="17">
        <v>25489.930285714283</v>
      </c>
      <c r="CD13" s="17">
        <v>25450.686119999998</v>
      </c>
      <c r="CE13" s="14">
        <v>24999.037714285714</v>
      </c>
      <c r="CF13" s="17">
        <v>22196.179807999993</v>
      </c>
      <c r="CG13" s="17">
        <v>22687.579609468576</v>
      </c>
      <c r="CH13" s="17">
        <v>25326.677142857145</v>
      </c>
      <c r="CI13" s="17">
        <v>26445.736000000001</v>
      </c>
      <c r="CJ13" s="17">
        <v>25608.301728718314</v>
      </c>
      <c r="CK13" s="17">
        <v>28121.161142857145</v>
      </c>
      <c r="CL13" s="17">
        <v>28843.063774965696</v>
      </c>
      <c r="CM13" s="17">
        <v>24041.311999999998</v>
      </c>
      <c r="CN13" s="17">
        <v>22191.856116622617</v>
      </c>
      <c r="CO13" s="17">
        <v>22772.207999999999</v>
      </c>
      <c r="CP13" s="17">
        <v>24971.843428571428</v>
      </c>
      <c r="CQ13" s="14">
        <v>24091.128000000001</v>
      </c>
      <c r="CR13" s="17">
        <v>22332.493999999999</v>
      </c>
      <c r="CS13" s="17">
        <v>23443.72</v>
      </c>
      <c r="CT13" s="17">
        <v>23129.588571428572</v>
      </c>
      <c r="CU13" s="17">
        <v>26583.513142857144</v>
      </c>
      <c r="CV13" s="17">
        <v>28366.761142857144</v>
      </c>
      <c r="CW13" s="17">
        <v>32657.346285714288</v>
      </c>
      <c r="CX13" s="17">
        <v>29832.495999999999</v>
      </c>
      <c r="CY13" s="17">
        <v>27367.984</v>
      </c>
      <c r="CZ13" s="17">
        <v>18232.112000000001</v>
      </c>
      <c r="DA13" s="17">
        <v>18232.112000000001</v>
      </c>
      <c r="DB13" s="17">
        <v>18232.112000000001</v>
      </c>
      <c r="DC13" s="14">
        <v>18232.112000000001</v>
      </c>
      <c r="DD13" s="17">
        <v>18232.112000000001</v>
      </c>
      <c r="DE13" s="17">
        <v>18232.112000000001</v>
      </c>
      <c r="DF13" s="17">
        <v>3100.5</v>
      </c>
      <c r="DG13" s="17">
        <v>28251.4</v>
      </c>
      <c r="DH13" s="17">
        <v>30424.98</v>
      </c>
      <c r="DI13" s="12"/>
      <c r="DJ13" s="12"/>
      <c r="DK13" s="12"/>
      <c r="DL13" s="12"/>
      <c r="DM13" s="12"/>
      <c r="DN13" s="13"/>
    </row>
    <row r="14" spans="1:118" x14ac:dyDescent="0.25">
      <c r="A14" s="5" t="s">
        <v>169</v>
      </c>
      <c r="B14" s="2">
        <v>2814</v>
      </c>
      <c r="C14" s="3">
        <v>41246</v>
      </c>
      <c r="D14" s="3" t="s">
        <v>170</v>
      </c>
      <c r="E14" s="4">
        <v>44284</v>
      </c>
      <c r="F14">
        <f t="shared" si="8"/>
        <v>2021</v>
      </c>
      <c r="G14">
        <f t="shared" si="9"/>
        <v>3</v>
      </c>
      <c r="H14">
        <f t="shared" si="10"/>
        <v>2018</v>
      </c>
      <c r="I14">
        <f t="shared" si="11"/>
        <v>3</v>
      </c>
      <c r="K14" s="14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6">
        <v>0</v>
      </c>
      <c r="W14" s="17">
        <v>0</v>
      </c>
      <c r="X14" s="17">
        <v>0</v>
      </c>
      <c r="Y14" s="17">
        <v>12845.071428571428</v>
      </c>
      <c r="Z14" s="17">
        <v>12507.857142857143</v>
      </c>
      <c r="AA14" s="17">
        <v>12920.357142857143</v>
      </c>
      <c r="AB14" s="17">
        <v>12994.071428571429</v>
      </c>
      <c r="AC14" s="17">
        <v>15605.400000000001</v>
      </c>
      <c r="AD14" s="17">
        <v>15686</v>
      </c>
      <c r="AE14" s="17">
        <v>15380.357142857143</v>
      </c>
      <c r="AF14" s="17">
        <v>11554.142857142857</v>
      </c>
      <c r="AG14" s="17">
        <v>11964.642857142857</v>
      </c>
      <c r="AH14" s="17">
        <v>11709.142857142857</v>
      </c>
      <c r="AI14" s="14">
        <v>11638.285714285716</v>
      </c>
      <c r="AJ14" s="17">
        <v>10764</v>
      </c>
      <c r="AK14" s="17">
        <v>11879.199999999999</v>
      </c>
      <c r="AL14" s="17">
        <v>12090</v>
      </c>
      <c r="AM14" s="17">
        <v>12072.285714285716</v>
      </c>
      <c r="AN14" s="17">
        <v>13139.142857142857</v>
      </c>
      <c r="AO14" s="17">
        <v>12719.964285714284</v>
      </c>
      <c r="AP14" s="17">
        <v>12539.5</v>
      </c>
      <c r="AQ14" s="17">
        <v>11874.857142857145</v>
      </c>
      <c r="AR14" s="17">
        <v>12099.964285714284</v>
      </c>
      <c r="AS14" s="17">
        <v>11781.428571428572</v>
      </c>
      <c r="AT14" s="17">
        <v>12063.455142857145</v>
      </c>
      <c r="AU14" s="14">
        <v>11681.464285714284</v>
      </c>
      <c r="AV14" s="17">
        <v>10741.392857142859</v>
      </c>
      <c r="AW14" s="17">
        <v>11518.730228571429</v>
      </c>
      <c r="AX14" s="17">
        <v>11114.571428571429</v>
      </c>
      <c r="AY14" s="17">
        <v>11373.190321428574</v>
      </c>
      <c r="AZ14" s="17">
        <v>12983.571428571428</v>
      </c>
      <c r="BA14" s="17">
        <v>13229.028571428571</v>
      </c>
      <c r="BB14" s="17">
        <v>11815.428571428572</v>
      </c>
      <c r="BC14" s="17">
        <v>10824.642857142857</v>
      </c>
      <c r="BD14" s="17">
        <v>11724.199999999999</v>
      </c>
      <c r="BE14" s="17">
        <v>11528.571428571428</v>
      </c>
      <c r="BF14" s="17">
        <v>11517.828571428572</v>
      </c>
      <c r="BG14" s="14">
        <v>13001.178571428572</v>
      </c>
      <c r="BH14" s="17">
        <v>11873</v>
      </c>
      <c r="BI14" s="17">
        <v>7518.6071428571422</v>
      </c>
      <c r="BJ14" s="17">
        <v>12674.571428571429</v>
      </c>
      <c r="BK14" s="17">
        <v>6454.6428571428578</v>
      </c>
      <c r="BL14" s="17">
        <v>7522.5</v>
      </c>
      <c r="BM14" s="17">
        <v>10706.514285714286</v>
      </c>
      <c r="BN14" s="17">
        <v>9350.9285714285725</v>
      </c>
      <c r="BO14" s="17">
        <v>7991.1428571428569</v>
      </c>
      <c r="BP14" s="17">
        <v>8384.9552857142844</v>
      </c>
      <c r="BQ14" s="17">
        <v>8022.7949999999992</v>
      </c>
      <c r="BR14" s="17">
        <v>9088.3514857142854</v>
      </c>
      <c r="BS14" s="14">
        <v>9192.4189285714274</v>
      </c>
      <c r="BT14" s="17">
        <v>8092.1080000000002</v>
      </c>
      <c r="BU14" s="17">
        <v>8555.8937142857139</v>
      </c>
      <c r="BV14" s="17">
        <v>8187.1757142857141</v>
      </c>
      <c r="BW14" s="17">
        <v>8391.3744999999999</v>
      </c>
      <c r="BX14" s="17">
        <v>8490.2022857142838</v>
      </c>
      <c r="BY14" s="17">
        <v>8937.1715714285729</v>
      </c>
      <c r="BZ14" s="17">
        <v>9527.3340714285714</v>
      </c>
      <c r="CA14" s="17">
        <v>7597.9080000000004</v>
      </c>
      <c r="CB14" s="17">
        <v>8413.9004285714291</v>
      </c>
      <c r="CC14" s="17">
        <v>8089.3757142857148</v>
      </c>
      <c r="CD14" s="17">
        <v>8501.7039428571425</v>
      </c>
      <c r="CE14" s="14">
        <v>8430.1134285714288</v>
      </c>
      <c r="CF14" s="17">
        <v>7723.6</v>
      </c>
      <c r="CG14" s="17">
        <v>8630.2441142857151</v>
      </c>
      <c r="CH14" s="17">
        <v>8682.869999999999</v>
      </c>
      <c r="CI14" s="17">
        <v>8362.8323571428555</v>
      </c>
      <c r="CJ14" s="17">
        <v>8350.3320000000003</v>
      </c>
      <c r="CK14" s="17">
        <v>8927.0279285714296</v>
      </c>
      <c r="CL14" s="17">
        <v>8967.3487428571425</v>
      </c>
      <c r="CM14" s="17">
        <v>7975.0692857142849</v>
      </c>
      <c r="CN14" s="17">
        <v>7887.4849999999997</v>
      </c>
      <c r="CO14" s="17">
        <v>8161.8788571428577</v>
      </c>
      <c r="CP14" s="17">
        <v>8942.8689285714299</v>
      </c>
      <c r="CQ14" s="14">
        <v>8649.2125714285739</v>
      </c>
      <c r="CR14" s="17">
        <v>8338.9230714285713</v>
      </c>
      <c r="CS14" s="17">
        <v>8806.0504285714287</v>
      </c>
      <c r="CT14" s="17">
        <v>8521.5994285714296</v>
      </c>
      <c r="CU14" s="17">
        <v>9017.930114285713</v>
      </c>
      <c r="CV14" s="17">
        <v>9103.8021428571428</v>
      </c>
      <c r="CW14" s="17">
        <v>9821.3602142857144</v>
      </c>
      <c r="CX14" s="17">
        <v>9417.9837857142866</v>
      </c>
      <c r="CY14" s="17">
        <v>8818.59</v>
      </c>
      <c r="CZ14" s="17">
        <v>8439.5427428571438</v>
      </c>
      <c r="DA14" s="17">
        <v>8115.6535714285719</v>
      </c>
      <c r="DB14" s="17">
        <v>8761.3321904761888</v>
      </c>
      <c r="DC14" s="14">
        <v>9544.6891999999989</v>
      </c>
      <c r="DD14" s="17">
        <v>8609.8919999999998</v>
      </c>
      <c r="DE14" s="17">
        <v>9854.800357142858</v>
      </c>
      <c r="DF14" s="17">
        <v>9535.1845714285719</v>
      </c>
      <c r="DG14" s="17">
        <v>9878.7544999999991</v>
      </c>
      <c r="DH14" s="17">
        <v>9298.0328571428563</v>
      </c>
      <c r="DI14" s="12"/>
      <c r="DJ14" s="12"/>
      <c r="DK14" s="12"/>
      <c r="DL14" s="12"/>
      <c r="DM14" s="12"/>
      <c r="DN14" s="13"/>
    </row>
    <row r="15" spans="1:118" x14ac:dyDescent="0.25">
      <c r="A15" s="5" t="s">
        <v>241</v>
      </c>
      <c r="B15" s="2">
        <v>6039</v>
      </c>
      <c r="C15" s="3">
        <v>42576</v>
      </c>
      <c r="D15" s="3" t="s">
        <v>242</v>
      </c>
      <c r="E15" s="4">
        <v>44260</v>
      </c>
      <c r="F15">
        <f t="shared" si="8"/>
        <v>2021</v>
      </c>
      <c r="G15">
        <f t="shared" si="9"/>
        <v>3</v>
      </c>
      <c r="H15">
        <f t="shared" si="10"/>
        <v>2018</v>
      </c>
      <c r="I15">
        <f t="shared" si="11"/>
        <v>3</v>
      </c>
      <c r="K15" s="14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6">
        <v>0</v>
      </c>
      <c r="W15" s="17">
        <v>0</v>
      </c>
      <c r="X15" s="17">
        <v>0</v>
      </c>
      <c r="Y15" s="17">
        <v>14888</v>
      </c>
      <c r="Z15" s="17">
        <v>14378.742857142857</v>
      </c>
      <c r="AA15" s="17">
        <v>14750.065714285713</v>
      </c>
      <c r="AB15" s="17">
        <v>15171.064285714285</v>
      </c>
      <c r="AC15" s="17">
        <v>15400.655491006017</v>
      </c>
      <c r="AD15" s="17">
        <v>15910.131441867106</v>
      </c>
      <c r="AE15" s="17">
        <v>14641.508571428572</v>
      </c>
      <c r="AF15" s="17">
        <v>14119</v>
      </c>
      <c r="AG15" s="17">
        <v>16455</v>
      </c>
      <c r="AH15" s="17">
        <v>18838.753142857142</v>
      </c>
      <c r="AI15" s="14">
        <v>15323</v>
      </c>
      <c r="AJ15" s="17">
        <v>14260.282747368421</v>
      </c>
      <c r="AK15" s="17">
        <v>15746</v>
      </c>
      <c r="AL15" s="17">
        <v>16444</v>
      </c>
      <c r="AM15" s="17">
        <v>19216.59</v>
      </c>
      <c r="AN15" s="17">
        <v>21202.88571428572</v>
      </c>
      <c r="AO15" s="17">
        <v>18449.517142857145</v>
      </c>
      <c r="AP15" s="17">
        <v>18670.502857142856</v>
      </c>
      <c r="AQ15" s="17">
        <v>15485.69142857143</v>
      </c>
      <c r="AR15" s="17">
        <v>16171.3304355</v>
      </c>
      <c r="AS15" s="17">
        <v>16916.576357142854</v>
      </c>
      <c r="AT15" s="17">
        <v>18700.262857142854</v>
      </c>
      <c r="AU15" s="14">
        <v>21388.472142857147</v>
      </c>
      <c r="AV15" s="17">
        <v>19886.625714285721</v>
      </c>
      <c r="AW15" s="17">
        <v>18590.899285714284</v>
      </c>
      <c r="AX15" s="17">
        <v>16651.735714285714</v>
      </c>
      <c r="AY15" s="17">
        <v>16003.44</v>
      </c>
      <c r="AZ15" s="17">
        <v>21862.639285714286</v>
      </c>
      <c r="BA15" s="17">
        <v>23183.279999999999</v>
      </c>
      <c r="BB15" s="17">
        <v>20776.52</v>
      </c>
      <c r="BC15" s="17">
        <v>17174.16</v>
      </c>
      <c r="BD15" s="17">
        <v>16579.508571428571</v>
      </c>
      <c r="BE15" s="17">
        <v>17836.67142857143</v>
      </c>
      <c r="BF15" s="17">
        <v>21020.515428571431</v>
      </c>
      <c r="BG15" s="14">
        <v>20392.96</v>
      </c>
      <c r="BH15" s="17">
        <v>13585.914906572198</v>
      </c>
      <c r="BI15" s="17">
        <v>15255.350007409867</v>
      </c>
      <c r="BJ15" s="17">
        <v>13306.048000000001</v>
      </c>
      <c r="BK15" s="17">
        <v>14941</v>
      </c>
      <c r="BL15" s="17">
        <v>15869.681547826087</v>
      </c>
      <c r="BM15" s="17">
        <v>18205.813920000001</v>
      </c>
      <c r="BN15" s="17">
        <v>17963.937571428567</v>
      </c>
      <c r="BO15" s="17">
        <v>14398.097142857141</v>
      </c>
      <c r="BP15" s="17">
        <v>16361.969797333335</v>
      </c>
      <c r="BQ15" s="17">
        <v>14785.52</v>
      </c>
      <c r="BR15" s="17">
        <v>15305.568000000001</v>
      </c>
      <c r="BS15" s="14">
        <v>16191.742857142857</v>
      </c>
      <c r="BT15" s="17">
        <v>14068.576000000001</v>
      </c>
      <c r="BU15" s="17">
        <v>14909.217564423638</v>
      </c>
      <c r="BV15" s="17">
        <v>13888.763999999999</v>
      </c>
      <c r="BW15" s="17">
        <v>13901.208000000001</v>
      </c>
      <c r="BX15" s="17">
        <v>15164.236000000001</v>
      </c>
      <c r="BY15" s="17">
        <v>15967.036</v>
      </c>
      <c r="BZ15" s="17">
        <v>17574.416000000001</v>
      </c>
      <c r="CA15" s="17">
        <v>13191.567999999999</v>
      </c>
      <c r="CB15" s="17">
        <v>14544.508</v>
      </c>
      <c r="CC15" s="17">
        <v>14143.492</v>
      </c>
      <c r="CD15" s="17">
        <v>16521.795999999998</v>
      </c>
      <c r="CE15" s="14">
        <v>18266.236000000001</v>
      </c>
      <c r="CF15" s="17">
        <v>16375.183999999999</v>
      </c>
      <c r="CG15" s="17">
        <v>16133.36</v>
      </c>
      <c r="CH15" s="17">
        <v>13946.776</v>
      </c>
      <c r="CI15" s="17">
        <v>14337.724</v>
      </c>
      <c r="CJ15" s="17">
        <v>14860.828</v>
      </c>
      <c r="CK15" s="17">
        <v>17417.54</v>
      </c>
      <c r="CL15" s="17">
        <v>18062.748</v>
      </c>
      <c r="CM15" s="17">
        <v>13689.944</v>
      </c>
      <c r="CN15" s="17">
        <v>14112.352000000001</v>
      </c>
      <c r="CO15" s="17">
        <v>13299.016</v>
      </c>
      <c r="CP15" s="17">
        <v>14482.972</v>
      </c>
      <c r="CQ15" s="14">
        <v>15922.348</v>
      </c>
      <c r="CR15" s="17">
        <v>15040.608</v>
      </c>
      <c r="CS15" s="17">
        <v>15797.864</v>
      </c>
      <c r="CT15" s="17">
        <v>11865.976000000001</v>
      </c>
      <c r="CU15" s="17">
        <v>12088.896000000001</v>
      </c>
      <c r="CV15" s="17">
        <v>14448.744000000001</v>
      </c>
      <c r="CW15" s="17">
        <v>16613.292000000001</v>
      </c>
      <c r="CX15" s="17">
        <v>15785.172</v>
      </c>
      <c r="CY15" s="17">
        <v>13487.224</v>
      </c>
      <c r="CZ15" s="17">
        <v>12445.831478260872</v>
      </c>
      <c r="DA15" s="17">
        <v>11908.048000000001</v>
      </c>
      <c r="DB15" s="17">
        <v>12784.204</v>
      </c>
      <c r="DC15" s="14">
        <v>13112.748</v>
      </c>
      <c r="DD15" s="17">
        <v>11257.392</v>
      </c>
      <c r="DE15" s="17">
        <v>11677.156000000001</v>
      </c>
      <c r="DF15" s="17">
        <v>11226.727999999999</v>
      </c>
      <c r="DG15" s="17">
        <v>13078.82</v>
      </c>
      <c r="DH15" s="17">
        <v>14824.039073684209</v>
      </c>
      <c r="DI15" s="12"/>
      <c r="DJ15" s="12"/>
      <c r="DK15" s="12"/>
      <c r="DL15" s="12"/>
      <c r="DM15" s="12"/>
      <c r="DN15" s="13"/>
    </row>
    <row r="16" spans="1:118" x14ac:dyDescent="0.25">
      <c r="A16" s="1" t="s">
        <v>71</v>
      </c>
      <c r="B16" s="2">
        <v>5109</v>
      </c>
      <c r="C16" s="3">
        <v>40544</v>
      </c>
      <c r="D16" s="3" t="s">
        <v>72</v>
      </c>
      <c r="E16" s="4">
        <v>44269</v>
      </c>
      <c r="F16">
        <f t="shared" si="8"/>
        <v>2021</v>
      </c>
      <c r="G16">
        <f t="shared" si="9"/>
        <v>3</v>
      </c>
      <c r="H16">
        <f t="shared" si="10"/>
        <v>2018</v>
      </c>
      <c r="I16">
        <f t="shared" si="11"/>
        <v>3</v>
      </c>
      <c r="K16" s="14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6">
        <v>0</v>
      </c>
      <c r="W16" s="17">
        <v>0</v>
      </c>
      <c r="X16" s="17">
        <v>0</v>
      </c>
      <c r="Y16" s="17">
        <v>67232.069285714286</v>
      </c>
      <c r="Z16" s="17">
        <v>63971.87142857143</v>
      </c>
      <c r="AA16" s="17">
        <v>65252.210000000006</v>
      </c>
      <c r="AB16" s="17">
        <v>37540.819849624066</v>
      </c>
      <c r="AC16" s="17">
        <v>49733.105142857145</v>
      </c>
      <c r="AD16" s="17">
        <v>43466.428571428572</v>
      </c>
      <c r="AE16" s="17">
        <v>39448.380077999995</v>
      </c>
      <c r="AF16" s="17">
        <v>37367.039531999995</v>
      </c>
      <c r="AG16" s="17">
        <v>74042.417944285713</v>
      </c>
      <c r="AH16" s="17">
        <v>84296.884399392875</v>
      </c>
      <c r="AI16" s="14">
        <v>85523.972074571429</v>
      </c>
      <c r="AJ16" s="17">
        <v>64128.127752</v>
      </c>
      <c r="AK16" s="17">
        <v>56675.274101285715</v>
      </c>
      <c r="AL16" s="17">
        <v>33673.86821571429</v>
      </c>
      <c r="AM16" s="17">
        <v>35529.748680535711</v>
      </c>
      <c r="AN16" s="17">
        <v>39325.24181678571</v>
      </c>
      <c r="AO16" s="17">
        <v>39255.416459250002</v>
      </c>
      <c r="AP16" s="17">
        <v>40289.045948500003</v>
      </c>
      <c r="AQ16" s="17">
        <v>35747.375459999996</v>
      </c>
      <c r="AR16" s="17">
        <v>37428.033302999997</v>
      </c>
      <c r="AS16" s="17">
        <v>49820.617864285719</v>
      </c>
      <c r="AT16" s="17">
        <v>56614.972272428575</v>
      </c>
      <c r="AU16" s="14">
        <v>49616.294252107145</v>
      </c>
      <c r="AV16" s="17">
        <v>46726.094642857155</v>
      </c>
      <c r="AW16" s="17">
        <v>47437.95249974999</v>
      </c>
      <c r="AX16" s="17">
        <v>33230.425037142857</v>
      </c>
      <c r="AY16" s="17">
        <v>29244.830964000001</v>
      </c>
      <c r="AZ16" s="17">
        <v>34008.731378785713</v>
      </c>
      <c r="BA16" s="17">
        <v>35131.820847171432</v>
      </c>
      <c r="BB16" s="17">
        <v>35100.747040821429</v>
      </c>
      <c r="BC16" s="17">
        <v>32029.528525714282</v>
      </c>
      <c r="BD16" s="17">
        <v>32339.260647514289</v>
      </c>
      <c r="BE16" s="17">
        <v>46327.437221785716</v>
      </c>
      <c r="BF16" s="17">
        <v>60959.095556785724</v>
      </c>
      <c r="BG16" s="14">
        <v>49908.163065107139</v>
      </c>
      <c r="BH16" s="17">
        <v>36551.349172999995</v>
      </c>
      <c r="BI16" s="17">
        <v>25768.170811499996</v>
      </c>
      <c r="BJ16" s="17">
        <v>34685.385606428565</v>
      </c>
      <c r="BK16" s="17">
        <v>37774.746925178581</v>
      </c>
      <c r="BL16" s="17">
        <v>43098.90208510714</v>
      </c>
      <c r="BM16" s="17">
        <v>42269.239993714284</v>
      </c>
      <c r="BN16" s="17">
        <v>48705.487340785709</v>
      </c>
      <c r="BO16" s="17">
        <v>35090.855421428576</v>
      </c>
      <c r="BP16" s="17">
        <v>40769.422660392862</v>
      </c>
      <c r="BQ16" s="17">
        <v>44553.048238392861</v>
      </c>
      <c r="BR16" s="17">
        <v>38169.608192485714</v>
      </c>
      <c r="BS16" s="14">
        <v>36824.911472039479</v>
      </c>
      <c r="BT16" s="17">
        <v>33261.21036184211</v>
      </c>
      <c r="BU16" s="17">
        <v>36824.911472039479</v>
      </c>
      <c r="BV16" s="17">
        <v>35637.011101973694</v>
      </c>
      <c r="BW16" s="17">
        <v>36824.911472039479</v>
      </c>
      <c r="BX16" s="17">
        <v>42062.978571428583</v>
      </c>
      <c r="BY16" s="17">
        <v>44994.961071428574</v>
      </c>
      <c r="BZ16" s="17">
        <v>46277.198571428569</v>
      </c>
      <c r="CA16" s="17">
        <v>36965.777142857143</v>
      </c>
      <c r="CB16" s="17">
        <v>37056.50357142857</v>
      </c>
      <c r="CC16" s="17">
        <v>44958.342857142859</v>
      </c>
      <c r="CD16" s="17">
        <v>50967.135428571433</v>
      </c>
      <c r="CE16" s="14">
        <v>52812.541071428575</v>
      </c>
      <c r="CF16" s="17">
        <v>46544.91</v>
      </c>
      <c r="CG16" s="17">
        <v>50232.408857142858</v>
      </c>
      <c r="CH16" s="17">
        <v>39217.37142857143</v>
      </c>
      <c r="CI16" s="17">
        <v>39978.109285714294</v>
      </c>
      <c r="CJ16" s="17">
        <v>40762.44</v>
      </c>
      <c r="CK16" s="17">
        <v>42751.634999999995</v>
      </c>
      <c r="CL16" s="17">
        <v>42928.733571428573</v>
      </c>
      <c r="CM16" s="17">
        <v>40383.423214285714</v>
      </c>
      <c r="CN16" s="17">
        <v>44822.811428571418</v>
      </c>
      <c r="CO16" s="17">
        <v>46453.988571428563</v>
      </c>
      <c r="CP16" s="17">
        <v>54216.376071428575</v>
      </c>
      <c r="CQ16" s="14">
        <v>57321.147857142852</v>
      </c>
      <c r="CR16" s="17">
        <v>51346.704000000005</v>
      </c>
      <c r="CS16" s="17">
        <v>44791.702928571431</v>
      </c>
      <c r="CT16" s="17">
        <v>45253.960714285713</v>
      </c>
      <c r="CU16" s="17">
        <v>41609.767714285714</v>
      </c>
      <c r="CV16" s="17">
        <v>42442.232142857138</v>
      </c>
      <c r="CW16" s="17">
        <v>45852.520714285711</v>
      </c>
      <c r="CX16" s="17">
        <v>42869.386285714289</v>
      </c>
      <c r="CY16" s="17">
        <v>40928.014285714293</v>
      </c>
      <c r="CZ16" s="17">
        <v>40082.388857142854</v>
      </c>
      <c r="DA16" s="17">
        <v>44763.460714285713</v>
      </c>
      <c r="DB16" s="17">
        <v>50201.997857142866</v>
      </c>
      <c r="DC16" s="14">
        <v>46931.015142857141</v>
      </c>
      <c r="DD16" s="17">
        <v>46510.020000000004</v>
      </c>
      <c r="DE16" s="17">
        <v>44154.241071428572</v>
      </c>
      <c r="DF16" s="17">
        <v>41669.871428571438</v>
      </c>
      <c r="DG16" s="17">
        <v>44373.81</v>
      </c>
      <c r="DH16" s="17">
        <v>40573.973571428571</v>
      </c>
      <c r="DI16" s="12"/>
      <c r="DJ16" s="12"/>
      <c r="DK16" s="12"/>
      <c r="DL16" s="12"/>
      <c r="DM16" s="12"/>
      <c r="DN16" s="13"/>
    </row>
    <row r="17" spans="1:118" x14ac:dyDescent="0.25">
      <c r="A17" s="1" t="s">
        <v>69</v>
      </c>
      <c r="B17" s="2">
        <v>2282</v>
      </c>
      <c r="C17" s="3">
        <v>42527</v>
      </c>
      <c r="D17" s="3" t="s">
        <v>70</v>
      </c>
      <c r="E17" s="4">
        <v>44314</v>
      </c>
      <c r="F17">
        <f t="shared" si="8"/>
        <v>2021</v>
      </c>
      <c r="G17">
        <f t="shared" si="9"/>
        <v>4</v>
      </c>
      <c r="H17">
        <f t="shared" si="10"/>
        <v>2018</v>
      </c>
      <c r="I17">
        <f t="shared" si="11"/>
        <v>4</v>
      </c>
      <c r="K17" s="14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6">
        <v>0</v>
      </c>
      <c r="W17" s="17">
        <v>0</v>
      </c>
      <c r="X17" s="17">
        <v>0</v>
      </c>
      <c r="Y17" s="17">
        <v>0</v>
      </c>
      <c r="Z17" s="17">
        <v>29180.943942857139</v>
      </c>
      <c r="AA17" s="17">
        <v>29301.58493142857</v>
      </c>
      <c r="AB17" s="17">
        <v>29091.411428571424</v>
      </c>
      <c r="AC17" s="17">
        <v>27388.234285714287</v>
      </c>
      <c r="AD17" s="17">
        <v>27376.321428571428</v>
      </c>
      <c r="AE17" s="17">
        <v>27832.285714285714</v>
      </c>
      <c r="AF17" s="17">
        <v>36916.571428571428</v>
      </c>
      <c r="AG17" s="17">
        <v>43198.928571428572</v>
      </c>
      <c r="AH17" s="17">
        <v>41948.53571428571</v>
      </c>
      <c r="AI17" s="14">
        <v>41349.571428571428</v>
      </c>
      <c r="AJ17" s="17">
        <v>37923</v>
      </c>
      <c r="AK17" s="17">
        <v>43136.5</v>
      </c>
      <c r="AL17" s="17">
        <v>42471.642857142855</v>
      </c>
      <c r="AM17" s="17">
        <v>43696.825000000012</v>
      </c>
      <c r="AN17" s="17">
        <v>44012.721428571436</v>
      </c>
      <c r="AO17" s="17">
        <v>47631.5</v>
      </c>
      <c r="AP17" s="17">
        <v>47634.267857142862</v>
      </c>
      <c r="AQ17" s="17">
        <v>47167.714285714283</v>
      </c>
      <c r="AR17" s="17">
        <v>46689.875</v>
      </c>
      <c r="AS17" s="17">
        <v>44884.28571428571</v>
      </c>
      <c r="AT17" s="17">
        <v>46577.942857142858</v>
      </c>
      <c r="AU17" s="14">
        <v>46554.25</v>
      </c>
      <c r="AV17" s="17">
        <v>43520.71428571429</v>
      </c>
      <c r="AW17" s="17">
        <v>21708.05072814113</v>
      </c>
      <c r="AX17" s="17">
        <v>26254.431889437241</v>
      </c>
      <c r="AY17" s="17">
        <v>27129.428571428569</v>
      </c>
      <c r="AZ17" s="17">
        <v>26797.285714285714</v>
      </c>
      <c r="BA17" s="17">
        <v>27854.238685714285</v>
      </c>
      <c r="BB17" s="17">
        <v>29827.801428571427</v>
      </c>
      <c r="BC17" s="17">
        <v>24504.865714285716</v>
      </c>
      <c r="BD17" s="17">
        <v>26920.4372</v>
      </c>
      <c r="BE17" s="17">
        <v>26570.507142857143</v>
      </c>
      <c r="BF17" s="17">
        <v>27385.63285714286</v>
      </c>
      <c r="BG17" s="14">
        <v>28137.829785714286</v>
      </c>
      <c r="BH17" s="17">
        <v>24271.75</v>
      </c>
      <c r="BI17" s="17">
        <v>26289.166928571431</v>
      </c>
      <c r="BJ17" s="17">
        <v>24962.45357142857</v>
      </c>
      <c r="BK17" s="17">
        <v>29698.112928571427</v>
      </c>
      <c r="BL17" s="17">
        <v>33178.009071428576</v>
      </c>
      <c r="BM17" s="17">
        <v>32033.441142857144</v>
      </c>
      <c r="BN17" s="17">
        <v>34151.322714285714</v>
      </c>
      <c r="BO17" s="17">
        <v>28428.142285714282</v>
      </c>
      <c r="BP17" s="17">
        <v>26480.733642857143</v>
      </c>
      <c r="BQ17" s="17">
        <v>28326.932000000001</v>
      </c>
      <c r="BR17" s="17">
        <v>30267.344228571426</v>
      </c>
      <c r="BS17" s="14">
        <v>27422.467142857142</v>
      </c>
      <c r="BT17" s="17">
        <v>24781.324000000001</v>
      </c>
      <c r="BU17" s="17">
        <v>25545.101828571427</v>
      </c>
      <c r="BV17" s="17">
        <v>23558.226428571426</v>
      </c>
      <c r="BW17" s="17">
        <v>25549.834642857142</v>
      </c>
      <c r="BX17" s="17">
        <v>28681.870285714285</v>
      </c>
      <c r="BY17" s="17">
        <v>32390.894714285714</v>
      </c>
      <c r="BZ17" s="17">
        <v>34303.849357142855</v>
      </c>
      <c r="CA17" s="17">
        <v>27095.070857142855</v>
      </c>
      <c r="CB17" s="17">
        <v>27948.499285714286</v>
      </c>
      <c r="CC17" s="17">
        <v>25199.777142857147</v>
      </c>
      <c r="CD17" s="17">
        <v>20895.596057142855</v>
      </c>
      <c r="CE17" s="14">
        <v>24079.963</v>
      </c>
      <c r="CF17" s="17">
        <v>21627.102000000003</v>
      </c>
      <c r="CG17" s="17">
        <v>18954.792342857145</v>
      </c>
      <c r="CH17" s="17">
        <v>22833.917142857146</v>
      </c>
      <c r="CI17" s="17">
        <v>25430.508999999998</v>
      </c>
      <c r="CJ17" s="17">
        <v>30163.162285714287</v>
      </c>
      <c r="CK17" s="17">
        <v>31053.346571428574</v>
      </c>
      <c r="CL17" s="17">
        <v>32258.123485714284</v>
      </c>
      <c r="CM17" s="17">
        <v>29183.209571428568</v>
      </c>
      <c r="CN17" s="17">
        <v>18623.466999999997</v>
      </c>
      <c r="CO17" s="17">
        <v>21691.595999999998</v>
      </c>
      <c r="CP17" s="17">
        <v>23797.694714285713</v>
      </c>
      <c r="CQ17" s="14">
        <v>18463.487071428568</v>
      </c>
      <c r="CR17" s="17">
        <v>21769.877428571428</v>
      </c>
      <c r="CS17" s="17">
        <v>20854.953285714284</v>
      </c>
      <c r="CT17" s="17">
        <v>27027.735000000001</v>
      </c>
      <c r="CU17" s="17">
        <v>25672.239028571428</v>
      </c>
      <c r="CV17" s="17">
        <v>25576.071428571431</v>
      </c>
      <c r="CW17" s="17">
        <v>31759.916285714287</v>
      </c>
      <c r="CX17" s="17">
        <v>28341.046742857139</v>
      </c>
      <c r="CY17" s="17">
        <v>22090.650000000005</v>
      </c>
      <c r="CZ17" s="17">
        <v>31101.672188815784</v>
      </c>
      <c r="DA17" s="17">
        <v>13385.22</v>
      </c>
      <c r="DB17" s="17">
        <v>26011.092499999999</v>
      </c>
      <c r="DC17" s="14">
        <v>25872.362628571427</v>
      </c>
      <c r="DD17" s="17">
        <v>23453.646000000001</v>
      </c>
      <c r="DE17" s="17">
        <v>22388.833285714285</v>
      </c>
      <c r="DF17" s="17">
        <v>22751.687142857143</v>
      </c>
      <c r="DG17" s="17">
        <v>22751.687142857143</v>
      </c>
      <c r="DH17" s="17">
        <v>29824.090285714286</v>
      </c>
      <c r="DI17" s="12"/>
      <c r="DJ17" s="12"/>
      <c r="DK17" s="12"/>
      <c r="DL17" s="12"/>
      <c r="DM17" s="12"/>
      <c r="DN17" s="13"/>
    </row>
    <row r="18" spans="1:118" x14ac:dyDescent="0.25">
      <c r="A18" s="1" t="s">
        <v>217</v>
      </c>
      <c r="B18" s="2">
        <v>8613</v>
      </c>
      <c r="C18" s="3">
        <v>40544</v>
      </c>
      <c r="D18" s="3" t="s">
        <v>218</v>
      </c>
      <c r="E18" s="4">
        <v>44309</v>
      </c>
      <c r="F18">
        <f t="shared" si="8"/>
        <v>2021</v>
      </c>
      <c r="G18">
        <f t="shared" si="9"/>
        <v>4</v>
      </c>
      <c r="H18">
        <f t="shared" si="10"/>
        <v>2018</v>
      </c>
      <c r="I18">
        <f t="shared" si="11"/>
        <v>4</v>
      </c>
      <c r="K18" s="14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6">
        <v>0</v>
      </c>
      <c r="W18" s="17">
        <v>0</v>
      </c>
      <c r="X18" s="17">
        <v>0</v>
      </c>
      <c r="Y18" s="17">
        <v>0</v>
      </c>
      <c r="Z18" s="17">
        <v>36554.554285714279</v>
      </c>
      <c r="AA18" s="17">
        <v>29574</v>
      </c>
      <c r="AB18" s="17">
        <v>25485.625939849622</v>
      </c>
      <c r="AC18" s="17">
        <v>29790.202857142856</v>
      </c>
      <c r="AD18" s="17">
        <v>27894.464285714286</v>
      </c>
      <c r="AE18" s="17">
        <v>27668.571428571431</v>
      </c>
      <c r="AF18" s="17">
        <v>25559.686466165411</v>
      </c>
      <c r="AG18" s="17">
        <v>30241.071428571431</v>
      </c>
      <c r="AH18" s="17">
        <v>31500.428571428569</v>
      </c>
      <c r="AI18" s="14">
        <v>29896.178571428569</v>
      </c>
      <c r="AJ18" s="17">
        <v>27079</v>
      </c>
      <c r="AK18" s="17">
        <v>34729.379829428573</v>
      </c>
      <c r="AL18" s="17">
        <v>33085.789772142853</v>
      </c>
      <c r="AM18" s="17">
        <v>29044.832852</v>
      </c>
      <c r="AN18" s="17">
        <v>30155.350652142861</v>
      </c>
      <c r="AO18" s="17">
        <v>29681.750258357144</v>
      </c>
      <c r="AP18" s="17">
        <v>29050.92524214285</v>
      </c>
      <c r="AQ18" s="17">
        <v>28303.215989142856</v>
      </c>
      <c r="AR18" s="17">
        <v>37651.350412142863</v>
      </c>
      <c r="AS18" s="17">
        <v>42384.998207142853</v>
      </c>
      <c r="AT18" s="17">
        <v>46940.309817942863</v>
      </c>
      <c r="AU18" s="14">
        <v>46403.801174214292</v>
      </c>
      <c r="AV18" s="17">
        <v>43912.783928571429</v>
      </c>
      <c r="AW18" s="17">
        <v>36168.353019895323</v>
      </c>
      <c r="AX18" s="17">
        <v>34210.648870714293</v>
      </c>
      <c r="AY18" s="17">
        <v>29604.809312357145</v>
      </c>
      <c r="AZ18" s="17">
        <v>31484.392362214287</v>
      </c>
      <c r="BA18" s="17">
        <v>32235.536738685711</v>
      </c>
      <c r="BB18" s="17">
        <v>32610.64224207143</v>
      </c>
      <c r="BC18" s="17">
        <v>30777.719181428569</v>
      </c>
      <c r="BD18" s="17">
        <v>35704.525299485715</v>
      </c>
      <c r="BE18" s="17">
        <v>44541.806757857135</v>
      </c>
      <c r="BF18" s="17">
        <v>54887.422622142854</v>
      </c>
      <c r="BG18" s="14">
        <v>52857.470483000005</v>
      </c>
      <c r="BH18" s="17">
        <v>53469.629086000001</v>
      </c>
      <c r="BI18" s="17">
        <v>47479.072052285715</v>
      </c>
      <c r="BJ18" s="17">
        <v>22731.14191928571</v>
      </c>
      <c r="BK18" s="17">
        <v>26190.520776785717</v>
      </c>
      <c r="BL18" s="17">
        <v>26660.093907857143</v>
      </c>
      <c r="BM18" s="17">
        <v>24893.266964571434</v>
      </c>
      <c r="BN18" s="17">
        <v>24904.188280857143</v>
      </c>
      <c r="BO18" s="17">
        <v>24344.349262285716</v>
      </c>
      <c r="BP18" s="17">
        <v>26682.573757142854</v>
      </c>
      <c r="BQ18" s="17">
        <v>30737.842625500001</v>
      </c>
      <c r="BR18" s="17">
        <v>39520.886310628579</v>
      </c>
      <c r="BS18" s="14">
        <v>42889.060431285718</v>
      </c>
      <c r="BT18" s="17">
        <v>33307.784884000001</v>
      </c>
      <c r="BU18" s="17">
        <v>35529.893063257143</v>
      </c>
      <c r="BV18" s="17">
        <v>28962.265392857142</v>
      </c>
      <c r="BW18" s="17">
        <v>21972.800770571426</v>
      </c>
      <c r="BX18" s="17">
        <v>25258.958646857136</v>
      </c>
      <c r="BY18" s="17">
        <v>28026.076089928574</v>
      </c>
      <c r="BZ18" s="17">
        <v>27927.0011395</v>
      </c>
      <c r="CA18" s="17">
        <v>22557.60017828572</v>
      </c>
      <c r="CB18" s="17">
        <v>22779.312499285716</v>
      </c>
      <c r="CC18" s="17">
        <v>29941.673391428569</v>
      </c>
      <c r="CD18" s="17">
        <v>35465.865829771428</v>
      </c>
      <c r="CE18" s="14">
        <v>38206.543641142853</v>
      </c>
      <c r="CF18" s="17">
        <v>33576.560815999997</v>
      </c>
      <c r="CG18" s="17">
        <v>32210.154684457139</v>
      </c>
      <c r="CH18" s="17">
        <v>16236.721114285714</v>
      </c>
      <c r="CI18" s="17">
        <v>7062.9884514285714</v>
      </c>
      <c r="CJ18" s="17">
        <v>9866.1249925714274</v>
      </c>
      <c r="CK18" s="17">
        <v>11654.033174</v>
      </c>
      <c r="CL18" s="17">
        <v>11018.163005657143</v>
      </c>
      <c r="CM18" s="17">
        <v>7878.233461857144</v>
      </c>
      <c r="CN18" s="17">
        <v>10733.314277285715</v>
      </c>
      <c r="CO18" s="17">
        <v>17093.232298285715</v>
      </c>
      <c r="CP18" s="17">
        <v>34642.368672928569</v>
      </c>
      <c r="CQ18" s="14">
        <v>38310.2612955</v>
      </c>
      <c r="CR18" s="17">
        <v>32661.435913200003</v>
      </c>
      <c r="CS18" s="17">
        <v>26573.935010000001</v>
      </c>
      <c r="CT18" s="17">
        <v>22090.108148571428</v>
      </c>
      <c r="CU18" s="17">
        <v>22183.007315428571</v>
      </c>
      <c r="CV18" s="17">
        <v>26233.74422357143</v>
      </c>
      <c r="CW18" s="17">
        <v>28799.433364500004</v>
      </c>
      <c r="CX18" s="17">
        <v>26969.454644457142</v>
      </c>
      <c r="CY18" s="17">
        <v>26532.077751428576</v>
      </c>
      <c r="CZ18" s="17">
        <v>25082.026437885717</v>
      </c>
      <c r="DA18" s="17">
        <v>30650.193964285711</v>
      </c>
      <c r="DB18" s="17">
        <v>34303.301850642856</v>
      </c>
      <c r="DC18" s="14">
        <v>30947.591113028571</v>
      </c>
      <c r="DD18" s="17">
        <v>29734.803176000001</v>
      </c>
      <c r="DE18" s="17">
        <v>28896.0827775</v>
      </c>
      <c r="DF18" s="17">
        <v>24604.133586428568</v>
      </c>
      <c r="DG18" s="17">
        <v>23629.59562885714</v>
      </c>
      <c r="DH18" s="17">
        <v>25874.967535714288</v>
      </c>
      <c r="DI18" s="12"/>
      <c r="DJ18" s="12"/>
      <c r="DK18" s="12"/>
      <c r="DL18" s="12"/>
      <c r="DM18" s="12"/>
      <c r="DN18" s="13"/>
    </row>
    <row r="19" spans="1:118" x14ac:dyDescent="0.25">
      <c r="A19" s="5" t="s">
        <v>293</v>
      </c>
      <c r="B19" s="2">
        <v>4617</v>
      </c>
      <c r="C19" s="3">
        <v>42276</v>
      </c>
      <c r="D19" s="3" t="s">
        <v>294</v>
      </c>
      <c r="E19" s="4">
        <v>44315</v>
      </c>
      <c r="F19">
        <f t="shared" si="8"/>
        <v>2021</v>
      </c>
      <c r="G19">
        <f t="shared" si="9"/>
        <v>4</v>
      </c>
      <c r="H19">
        <f t="shared" si="10"/>
        <v>2018</v>
      </c>
      <c r="I19">
        <f t="shared" si="11"/>
        <v>4</v>
      </c>
      <c r="K19" s="14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6">
        <v>0</v>
      </c>
      <c r="W19" s="17">
        <v>0</v>
      </c>
      <c r="X19" s="17">
        <v>0</v>
      </c>
      <c r="Y19" s="17">
        <v>0</v>
      </c>
      <c r="Z19" s="17">
        <v>34574.571428571428</v>
      </c>
      <c r="AA19" s="17">
        <v>34700.071428571428</v>
      </c>
      <c r="AB19" s="17">
        <v>36201.428571428572</v>
      </c>
      <c r="AC19" s="17">
        <v>41474.457142857143</v>
      </c>
      <c r="AD19" s="17">
        <v>28312.964285714286</v>
      </c>
      <c r="AE19" s="17">
        <v>17529.642857142855</v>
      </c>
      <c r="AF19" s="17">
        <v>14783.678571428572</v>
      </c>
      <c r="AG19" s="17">
        <v>26295</v>
      </c>
      <c r="AH19" s="17">
        <v>28036.470857142856</v>
      </c>
      <c r="AI19" s="14">
        <v>29944.892857142855</v>
      </c>
      <c r="AJ19" s="17">
        <v>27889</v>
      </c>
      <c r="AK19" s="17">
        <v>28557.642857142855</v>
      </c>
      <c r="AL19" s="17">
        <v>21429</v>
      </c>
      <c r="AM19" s="17">
        <v>21091.071428571431</v>
      </c>
      <c r="AN19" s="17">
        <v>17390</v>
      </c>
      <c r="AO19" s="17">
        <v>16601</v>
      </c>
      <c r="AP19" s="17">
        <v>16915</v>
      </c>
      <c r="AQ19" s="17">
        <v>13434</v>
      </c>
      <c r="AR19" s="17">
        <v>11538</v>
      </c>
      <c r="AS19" s="17">
        <v>14323</v>
      </c>
      <c r="AT19" s="17">
        <v>27822</v>
      </c>
      <c r="AU19" s="14">
        <v>29212</v>
      </c>
      <c r="AV19" s="17">
        <v>27805</v>
      </c>
      <c r="AW19" s="17">
        <v>23503</v>
      </c>
      <c r="AX19" s="17">
        <v>18147</v>
      </c>
      <c r="AY19" s="17">
        <v>15261</v>
      </c>
      <c r="AZ19" s="17">
        <v>17006</v>
      </c>
      <c r="BA19" s="17">
        <v>19073.00685714286</v>
      </c>
      <c r="BB19" s="17">
        <v>18023</v>
      </c>
      <c r="BC19" s="17">
        <v>16435.714285714286</v>
      </c>
      <c r="BD19" s="17">
        <v>15073</v>
      </c>
      <c r="BE19" s="17">
        <v>25355.357142857145</v>
      </c>
      <c r="BF19" s="17">
        <v>26778.214285714286</v>
      </c>
      <c r="BG19" s="14">
        <v>28525</v>
      </c>
      <c r="BH19" s="17">
        <v>26049.84</v>
      </c>
      <c r="BI19" s="17">
        <v>27676.357142857145</v>
      </c>
      <c r="BJ19" s="17">
        <v>16685</v>
      </c>
      <c r="BK19" s="17">
        <v>20739</v>
      </c>
      <c r="BL19" s="17">
        <v>24109</v>
      </c>
      <c r="BM19" s="17">
        <v>17219</v>
      </c>
      <c r="BN19" s="17">
        <v>2772</v>
      </c>
      <c r="BO19" s="17">
        <v>17037</v>
      </c>
      <c r="BP19" s="17">
        <v>15703</v>
      </c>
      <c r="BQ19" s="17">
        <v>15638</v>
      </c>
      <c r="BR19" s="17">
        <v>15429</v>
      </c>
      <c r="BS19" s="14">
        <v>17485</v>
      </c>
      <c r="BT19" s="17">
        <v>15420</v>
      </c>
      <c r="BU19" s="17">
        <v>15869</v>
      </c>
      <c r="BV19" s="17">
        <v>15516</v>
      </c>
      <c r="BW19" s="17">
        <v>15948</v>
      </c>
      <c r="BX19" s="17">
        <v>18578</v>
      </c>
      <c r="BY19" s="17">
        <v>19713</v>
      </c>
      <c r="BZ19" s="17">
        <v>21055.16</v>
      </c>
      <c r="CA19" s="17">
        <v>16369</v>
      </c>
      <c r="CB19" s="17">
        <v>15403.66</v>
      </c>
      <c r="CC19" s="17">
        <v>15192.436</v>
      </c>
      <c r="CD19" s="17">
        <v>16923.204000000002</v>
      </c>
      <c r="CE19" s="14">
        <v>18805.207999999999</v>
      </c>
      <c r="CF19" s="17">
        <v>17730.572</v>
      </c>
      <c r="CG19" s="17">
        <v>14732.516</v>
      </c>
      <c r="CH19" s="17">
        <v>14240.252</v>
      </c>
      <c r="CI19" s="17">
        <v>16125.888000000001</v>
      </c>
      <c r="CJ19" s="17">
        <v>17430.727999999999</v>
      </c>
      <c r="CK19" s="17">
        <v>19517.108</v>
      </c>
      <c r="CL19" s="17">
        <v>19891.312000000002</v>
      </c>
      <c r="CM19" s="17">
        <v>16132.92</v>
      </c>
      <c r="CN19" s="17">
        <v>14928.548000000001</v>
      </c>
      <c r="CO19" s="17">
        <v>14158.876</v>
      </c>
      <c r="CP19" s="17">
        <v>14585.012000000001</v>
      </c>
      <c r="CQ19" s="14">
        <v>14422.26</v>
      </c>
      <c r="CR19" s="17">
        <v>14522.152</v>
      </c>
      <c r="CS19" s="17">
        <v>13895.708000000001</v>
      </c>
      <c r="CT19" s="17">
        <v>14369.951999999999</v>
      </c>
      <c r="CU19" s="17">
        <v>15423.748</v>
      </c>
      <c r="CV19" s="17">
        <v>18504.752</v>
      </c>
      <c r="CW19" s="17">
        <v>18371.288</v>
      </c>
      <c r="CX19" s="17">
        <v>18640.856</v>
      </c>
      <c r="CY19" s="17">
        <v>15932.06</v>
      </c>
      <c r="CZ19" s="17">
        <v>14072.828</v>
      </c>
      <c r="DA19" s="17">
        <v>13782.907999999999</v>
      </c>
      <c r="DB19" s="17">
        <v>17380.191999999999</v>
      </c>
      <c r="DC19" s="14">
        <v>18327.439999999999</v>
      </c>
      <c r="DD19" s="17">
        <v>16230.376</v>
      </c>
      <c r="DE19" s="17">
        <v>16255.915999999999</v>
      </c>
      <c r="DF19" s="17">
        <v>18112.580000000002</v>
      </c>
      <c r="DG19" s="17">
        <v>20520.752</v>
      </c>
      <c r="DH19" s="17">
        <v>20288.984</v>
      </c>
      <c r="DI19" s="12"/>
      <c r="DJ19" s="12"/>
      <c r="DK19" s="12"/>
      <c r="DL19" s="12"/>
      <c r="DM19" s="12"/>
      <c r="DN19" s="13"/>
    </row>
    <row r="20" spans="1:118" x14ac:dyDescent="0.25">
      <c r="A20" s="5" t="s">
        <v>141</v>
      </c>
      <c r="B20" s="2">
        <v>309</v>
      </c>
      <c r="C20" s="3">
        <v>38533</v>
      </c>
      <c r="D20" s="3" t="s">
        <v>142</v>
      </c>
      <c r="E20" s="4">
        <v>44314</v>
      </c>
      <c r="F20">
        <f t="shared" si="8"/>
        <v>2021</v>
      </c>
      <c r="G20">
        <f t="shared" si="9"/>
        <v>4</v>
      </c>
      <c r="H20">
        <f t="shared" si="10"/>
        <v>2018</v>
      </c>
      <c r="I20">
        <f t="shared" si="11"/>
        <v>4</v>
      </c>
      <c r="K20" s="14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6">
        <v>0</v>
      </c>
      <c r="W20" s="17">
        <v>0</v>
      </c>
      <c r="X20" s="17">
        <v>0</v>
      </c>
      <c r="Y20" s="17">
        <v>0</v>
      </c>
      <c r="Z20" s="17">
        <v>16975.714285714286</v>
      </c>
      <c r="AA20" s="17">
        <v>15466.785714285716</v>
      </c>
      <c r="AB20" s="17">
        <v>16258.435714285713</v>
      </c>
      <c r="AC20" s="17">
        <v>19310.342857142856</v>
      </c>
      <c r="AD20" s="17">
        <v>19120.357142857145</v>
      </c>
      <c r="AE20" s="17">
        <v>16675.714285714283</v>
      </c>
      <c r="AF20" s="17">
        <v>20909.5</v>
      </c>
      <c r="AG20" s="17">
        <v>20266.071428571431</v>
      </c>
      <c r="AH20" s="17">
        <v>22747.357142857145</v>
      </c>
      <c r="AI20" s="14">
        <v>24391.685714285715</v>
      </c>
      <c r="AJ20" s="17">
        <v>21232</v>
      </c>
      <c r="AK20" s="17">
        <v>21782.37142857143</v>
      </c>
      <c r="AL20" s="17">
        <v>15356.785714285716</v>
      </c>
      <c r="AM20" s="17">
        <v>14902.142857142857</v>
      </c>
      <c r="AN20" s="17">
        <v>16745.142857142859</v>
      </c>
      <c r="AO20" s="17">
        <v>17532.714285714286</v>
      </c>
      <c r="AP20" s="17">
        <v>17226.035714285714</v>
      </c>
      <c r="AQ20" s="17">
        <v>16037.142857142857</v>
      </c>
      <c r="AR20" s="17">
        <v>14737.178571428572</v>
      </c>
      <c r="AS20" s="17">
        <v>18462.857142857145</v>
      </c>
      <c r="AT20" s="17">
        <v>18804.042000000001</v>
      </c>
      <c r="AU20" s="14">
        <v>18659.785714285714</v>
      </c>
      <c r="AV20" s="17">
        <v>17095.5</v>
      </c>
      <c r="AW20" s="17">
        <v>15527.051485714286</v>
      </c>
      <c r="AX20" s="17">
        <v>14233.940571428571</v>
      </c>
      <c r="AY20" s="17">
        <v>16462.953000000001</v>
      </c>
      <c r="AZ20" s="17">
        <v>19072.129285714291</v>
      </c>
      <c r="BA20" s="17">
        <v>19715.920285714288</v>
      </c>
      <c r="BB20" s="17">
        <v>20229.749714285714</v>
      </c>
      <c r="BC20" s="17">
        <v>18113.841428571432</v>
      </c>
      <c r="BD20" s="17">
        <v>18111.411657142857</v>
      </c>
      <c r="BE20" s="17">
        <v>20330.198571428573</v>
      </c>
      <c r="BF20" s="17">
        <v>23004.246171428567</v>
      </c>
      <c r="BG20" s="14">
        <v>24872.409357142857</v>
      </c>
      <c r="BH20" s="17">
        <v>24002.940000000002</v>
      </c>
      <c r="BI20" s="17">
        <v>23180.44042857143</v>
      </c>
      <c r="BJ20" s="17">
        <v>9476.2731428571442</v>
      </c>
      <c r="BK20" s="17">
        <v>16553.393285714286</v>
      </c>
      <c r="BL20" s="17">
        <v>18660.119999999995</v>
      </c>
      <c r="BM20" s="17">
        <v>21631.376628571426</v>
      </c>
      <c r="BN20" s="17">
        <v>17483.116499999989</v>
      </c>
      <c r="BO20" s="17">
        <v>14105.437714285727</v>
      </c>
      <c r="BP20" s="17">
        <v>14906.722</v>
      </c>
      <c r="BQ20" s="17">
        <v>13844.029285714283</v>
      </c>
      <c r="BR20" s="17">
        <v>19405.732514285704</v>
      </c>
      <c r="BS20" s="14">
        <v>18127.991785714268</v>
      </c>
      <c r="BT20" s="17">
        <v>16091.676000000005</v>
      </c>
      <c r="BU20" s="17">
        <v>17407.78428571429</v>
      </c>
      <c r="BV20" s="17">
        <v>15105.477857142841</v>
      </c>
      <c r="BW20" s="17">
        <v>15066.101857142856</v>
      </c>
      <c r="BX20" s="17">
        <v>17302.318285714286</v>
      </c>
      <c r="BY20" s="17">
        <v>19639.230714285757</v>
      </c>
      <c r="BZ20" s="17">
        <v>19887.336999999996</v>
      </c>
      <c r="CA20" s="17">
        <v>15775.575000000003</v>
      </c>
      <c r="CB20" s="17">
        <v>16555.815999999999</v>
      </c>
      <c r="CC20" s="17">
        <v>18543.090857142859</v>
      </c>
      <c r="CD20" s="17">
        <v>25449.346700000002</v>
      </c>
      <c r="CE20" s="14">
        <v>23823.011142857147</v>
      </c>
      <c r="CF20" s="17">
        <v>20216.64084</v>
      </c>
      <c r="CG20" s="17">
        <v>19130.843366447665</v>
      </c>
      <c r="CH20" s="17">
        <v>20015.22</v>
      </c>
      <c r="CI20" s="17">
        <v>9976.6200000000008</v>
      </c>
      <c r="CJ20" s="17">
        <v>9699.8055835703108</v>
      </c>
      <c r="CK20" s="17">
        <v>10735.644285714287</v>
      </c>
      <c r="CL20" s="17">
        <v>10957.27250799282</v>
      </c>
      <c r="CM20" s="17">
        <v>9795.2200000000012</v>
      </c>
      <c r="CN20" s="17">
        <v>9144.4345323542439</v>
      </c>
      <c r="CO20" s="17">
        <v>9903.2199999999993</v>
      </c>
      <c r="CP20" s="17">
        <v>13541.464285714284</v>
      </c>
      <c r="CQ20" s="14">
        <v>13564.52</v>
      </c>
      <c r="CR20" s="17">
        <v>12130.264999999999</v>
      </c>
      <c r="CS20" s="17">
        <v>11078.04</v>
      </c>
      <c r="CT20" s="17">
        <v>9453.8428571428558</v>
      </c>
      <c r="CU20" s="17">
        <v>9892.4500000000007</v>
      </c>
      <c r="CV20" s="17">
        <v>10896.918571428572</v>
      </c>
      <c r="CW20" s="17">
        <v>11274.15</v>
      </c>
      <c r="CX20" s="17">
        <v>11432.82</v>
      </c>
      <c r="CY20" s="17">
        <v>10470.32</v>
      </c>
      <c r="CZ20" s="17">
        <v>9977.2199999999993</v>
      </c>
      <c r="DA20" s="17">
        <v>10060.620000000001</v>
      </c>
      <c r="DB20" s="17">
        <v>11754.7</v>
      </c>
      <c r="DC20" s="14">
        <v>10873.76</v>
      </c>
      <c r="DD20" s="17">
        <v>10752.55</v>
      </c>
      <c r="DE20" s="17">
        <v>9498.84</v>
      </c>
      <c r="DF20" s="17">
        <v>9950.9500000000007</v>
      </c>
      <c r="DG20" s="17">
        <v>10483.4</v>
      </c>
      <c r="DH20" s="17">
        <v>10449.99</v>
      </c>
      <c r="DI20" s="12"/>
      <c r="DJ20" s="12"/>
      <c r="DK20" s="12"/>
      <c r="DL20" s="12"/>
      <c r="DM20" s="12"/>
      <c r="DN20" s="13"/>
    </row>
    <row r="21" spans="1:118" x14ac:dyDescent="0.25">
      <c r="A21" s="5" t="s">
        <v>13</v>
      </c>
      <c r="B21" s="2">
        <v>2308</v>
      </c>
      <c r="C21" s="3">
        <v>42229</v>
      </c>
      <c r="D21" s="3" t="s">
        <v>14</v>
      </c>
      <c r="E21" s="4">
        <v>44302</v>
      </c>
      <c r="F21">
        <f t="shared" si="8"/>
        <v>2021</v>
      </c>
      <c r="G21">
        <f t="shared" si="9"/>
        <v>4</v>
      </c>
      <c r="H21">
        <f t="shared" si="10"/>
        <v>2018</v>
      </c>
      <c r="I21">
        <f t="shared" si="11"/>
        <v>4</v>
      </c>
      <c r="K21" s="14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6">
        <v>0</v>
      </c>
      <c r="W21" s="17">
        <v>0</v>
      </c>
      <c r="X21" s="17">
        <v>0</v>
      </c>
      <c r="Y21" s="17">
        <v>0</v>
      </c>
      <c r="Z21" s="17">
        <v>20091.428571428572</v>
      </c>
      <c r="AA21" s="17">
        <v>11160</v>
      </c>
      <c r="AB21" s="17">
        <v>11314.285714285716</v>
      </c>
      <c r="AC21" s="17">
        <v>13037.714285714284</v>
      </c>
      <c r="AD21" s="17">
        <v>12577.142857142857</v>
      </c>
      <c r="AE21" s="17">
        <v>10765.714285714284</v>
      </c>
      <c r="AF21" s="17">
        <v>18223.571428571431</v>
      </c>
      <c r="AG21" s="17">
        <v>32079.000000000011</v>
      </c>
      <c r="AH21" s="17">
        <v>34660.550857142865</v>
      </c>
      <c r="AI21" s="14">
        <v>39597.279999999999</v>
      </c>
      <c r="AJ21" s="17">
        <v>35535.360000000001</v>
      </c>
      <c r="AK21" s="17">
        <v>30979.380571428574</v>
      </c>
      <c r="AL21" s="17">
        <v>13863.6</v>
      </c>
      <c r="AM21" s="17">
        <v>13735.745714285713</v>
      </c>
      <c r="AN21" s="17">
        <v>13101.771428571428</v>
      </c>
      <c r="AO21" s="17">
        <v>12917.345714285715</v>
      </c>
      <c r="AP21" s="17">
        <v>12374.225714285714</v>
      </c>
      <c r="AQ21" s="17">
        <v>13004.708571428571</v>
      </c>
      <c r="AR21" s="17">
        <v>16897.48</v>
      </c>
      <c r="AS21" s="17">
        <v>16323</v>
      </c>
      <c r="AT21" s="17">
        <v>16213.744000000001</v>
      </c>
      <c r="AU21" s="14">
        <v>16050.56</v>
      </c>
      <c r="AV21" s="17">
        <v>14846.177142857145</v>
      </c>
      <c r="AW21" s="17">
        <v>13470.031428571428</v>
      </c>
      <c r="AX21" s="17">
        <v>13309.185714285715</v>
      </c>
      <c r="AY21" s="17">
        <v>12574.521142857144</v>
      </c>
      <c r="AZ21" s="17">
        <v>12803.442857142856</v>
      </c>
      <c r="BA21" s="17">
        <v>13663.028571428573</v>
      </c>
      <c r="BB21" s="17">
        <v>12130.211428571427</v>
      </c>
      <c r="BC21" s="17">
        <v>11930.657142857141</v>
      </c>
      <c r="BD21" s="17">
        <v>13858.24</v>
      </c>
      <c r="BE21" s="17">
        <v>13934.22857142857</v>
      </c>
      <c r="BF21" s="17">
        <v>14190.857142857143</v>
      </c>
      <c r="BG21" s="14">
        <v>14838.46</v>
      </c>
      <c r="BH21" s="17">
        <v>13958.400000000001</v>
      </c>
      <c r="BI21" s="17">
        <v>10119.994285714285</v>
      </c>
      <c r="BJ21" s="17">
        <v>7732.7142857142862</v>
      </c>
      <c r="BK21" s="17">
        <v>11426.467142857142</v>
      </c>
      <c r="BL21" s="17">
        <v>12394.242857142857</v>
      </c>
      <c r="BM21" s="17">
        <v>12829.85142857143</v>
      </c>
      <c r="BN21" s="17">
        <v>12625.68</v>
      </c>
      <c r="BO21" s="17">
        <v>9945.3942857142865</v>
      </c>
      <c r="BP21" s="17">
        <v>10030.537142857143</v>
      </c>
      <c r="BQ21" s="17">
        <v>9826.0257142857154</v>
      </c>
      <c r="BR21" s="17">
        <v>11991.791999999998</v>
      </c>
      <c r="BS21" s="14">
        <v>12769.165714285715</v>
      </c>
      <c r="BT21" s="17">
        <v>10781.599999999999</v>
      </c>
      <c r="BU21" s="17">
        <v>11311.917714285712</v>
      </c>
      <c r="BV21" s="17">
        <v>10920.342857142856</v>
      </c>
      <c r="BW21" s="17">
        <v>10817.760000000002</v>
      </c>
      <c r="BX21" s="17">
        <v>11431.268571428573</v>
      </c>
      <c r="BY21" s="17">
        <v>13151.351428571428</v>
      </c>
      <c r="BZ21" s="17">
        <v>13115.391428571429</v>
      </c>
      <c r="CA21" s="17">
        <v>10435.84</v>
      </c>
      <c r="CB21" s="17">
        <v>10931.12</v>
      </c>
      <c r="CC21" s="17">
        <v>11032.16</v>
      </c>
      <c r="CD21" s="17">
        <v>12586.24</v>
      </c>
      <c r="CE21" s="14">
        <v>11953.6</v>
      </c>
      <c r="CF21" s="17">
        <v>10655.36</v>
      </c>
      <c r="CG21" s="17">
        <v>10987.92</v>
      </c>
      <c r="CH21" s="17">
        <v>11277.28</v>
      </c>
      <c r="CI21" s="17">
        <v>11506.96</v>
      </c>
      <c r="CJ21" s="17">
        <v>11392.96</v>
      </c>
      <c r="CK21" s="17">
        <v>12952.56</v>
      </c>
      <c r="CL21" s="17">
        <v>12674.24</v>
      </c>
      <c r="CM21" s="17">
        <v>10972.88</v>
      </c>
      <c r="CN21" s="17">
        <v>11185.92</v>
      </c>
      <c r="CO21" s="17">
        <v>10420.56</v>
      </c>
      <c r="CP21" s="17">
        <v>13281.12</v>
      </c>
      <c r="CQ21" s="14">
        <v>14936.64</v>
      </c>
      <c r="CR21" s="17">
        <v>12113.76</v>
      </c>
      <c r="CS21" s="17">
        <v>11157.36</v>
      </c>
      <c r="CT21" s="17">
        <v>11376.32</v>
      </c>
      <c r="CU21" s="17">
        <v>11443.68</v>
      </c>
      <c r="CV21" s="17">
        <v>12059.76</v>
      </c>
      <c r="CW21" s="17">
        <v>13211.92</v>
      </c>
      <c r="CX21" s="17">
        <v>12299.68</v>
      </c>
      <c r="CY21" s="17">
        <v>11223.44</v>
      </c>
      <c r="CZ21" s="17">
        <v>11518.24</v>
      </c>
      <c r="DA21" s="17">
        <v>13148.96</v>
      </c>
      <c r="DB21" s="17">
        <v>16177.84</v>
      </c>
      <c r="DC21" s="14">
        <v>15164.32</v>
      </c>
      <c r="DD21" s="17">
        <v>13274.56</v>
      </c>
      <c r="DE21" s="17">
        <v>12550.96</v>
      </c>
      <c r="DF21" s="17">
        <v>10452.16</v>
      </c>
      <c r="DG21" s="17">
        <v>12112.16</v>
      </c>
      <c r="DH21" s="17">
        <v>12808.64</v>
      </c>
      <c r="DI21" s="12"/>
      <c r="DJ21" s="12"/>
      <c r="DK21" s="12"/>
      <c r="DL21" s="12"/>
      <c r="DM21" s="12"/>
      <c r="DN21" s="13"/>
    </row>
    <row r="22" spans="1:118" x14ac:dyDescent="0.25">
      <c r="A22" s="5" t="s">
        <v>287</v>
      </c>
      <c r="B22" s="2">
        <v>1441</v>
      </c>
      <c r="C22" s="3">
        <v>40711</v>
      </c>
      <c r="D22" s="3" t="s">
        <v>288</v>
      </c>
      <c r="E22" s="4">
        <v>44300</v>
      </c>
      <c r="F22">
        <f t="shared" si="8"/>
        <v>2021</v>
      </c>
      <c r="G22">
        <f t="shared" si="9"/>
        <v>4</v>
      </c>
      <c r="H22">
        <f t="shared" si="10"/>
        <v>2018</v>
      </c>
      <c r="I22">
        <f t="shared" si="11"/>
        <v>4</v>
      </c>
      <c r="K22" s="14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6">
        <v>0</v>
      </c>
      <c r="W22" s="17">
        <v>0</v>
      </c>
      <c r="X22" s="17">
        <v>0</v>
      </c>
      <c r="Y22" s="17">
        <v>0</v>
      </c>
      <c r="Z22" s="17">
        <v>20450.571428571428</v>
      </c>
      <c r="AA22" s="17">
        <v>23360.714285714286</v>
      </c>
      <c r="AB22" s="17">
        <v>24418.928571428572</v>
      </c>
      <c r="AC22" s="17">
        <v>30350.771428571428</v>
      </c>
      <c r="AD22" s="17">
        <v>31759.5</v>
      </c>
      <c r="AE22" s="17">
        <v>31555.714285714286</v>
      </c>
      <c r="AF22" s="17">
        <v>28732.571428571431</v>
      </c>
      <c r="AG22" s="17">
        <v>31241.785714285714</v>
      </c>
      <c r="AH22" s="17">
        <v>34018.186321657144</v>
      </c>
      <c r="AI22" s="14">
        <v>31111.821428571431</v>
      </c>
      <c r="AJ22" s="17">
        <v>24971</v>
      </c>
      <c r="AK22" s="17">
        <v>25703.428571428569</v>
      </c>
      <c r="AL22" s="17">
        <v>27957</v>
      </c>
      <c r="AM22" s="17">
        <v>28806.75</v>
      </c>
      <c r="AN22" s="17">
        <v>34542</v>
      </c>
      <c r="AO22" s="17">
        <v>34501</v>
      </c>
      <c r="AP22" s="17">
        <v>34817</v>
      </c>
      <c r="AQ22" s="17">
        <v>29522</v>
      </c>
      <c r="AR22" s="17">
        <v>27226</v>
      </c>
      <c r="AS22" s="17">
        <v>27275</v>
      </c>
      <c r="AT22" s="17">
        <v>26570</v>
      </c>
      <c r="AU22" s="14">
        <v>25204</v>
      </c>
      <c r="AV22" s="17">
        <v>24583</v>
      </c>
      <c r="AW22" s="17">
        <v>24500</v>
      </c>
      <c r="AX22" s="17">
        <v>23761</v>
      </c>
      <c r="AY22" s="17">
        <v>29425</v>
      </c>
      <c r="AZ22" s="17">
        <v>32876</v>
      </c>
      <c r="BA22" s="17">
        <v>37417.735970114278</v>
      </c>
      <c r="BB22" s="17">
        <v>36987</v>
      </c>
      <c r="BC22" s="17">
        <v>32329.285714285714</v>
      </c>
      <c r="BD22" s="17">
        <v>28393</v>
      </c>
      <c r="BE22" s="17">
        <v>27968.571428571431</v>
      </c>
      <c r="BF22" s="17">
        <v>30347.142857142855</v>
      </c>
      <c r="BG22" s="14">
        <v>28029</v>
      </c>
      <c r="BH22" s="17">
        <v>25239.231251999998</v>
      </c>
      <c r="BI22" s="17">
        <v>15044.964285714284</v>
      </c>
      <c r="BJ22" s="17">
        <v>16856</v>
      </c>
      <c r="BK22" s="17">
        <v>21731</v>
      </c>
      <c r="BL22" s="17">
        <v>26683</v>
      </c>
      <c r="BM22" s="17">
        <v>29683</v>
      </c>
      <c r="BN22" s="17">
        <v>28933</v>
      </c>
      <c r="BO22" s="17">
        <v>22548</v>
      </c>
      <c r="BP22" s="17">
        <v>20607</v>
      </c>
      <c r="BQ22" s="17">
        <v>19648</v>
      </c>
      <c r="BR22" s="17">
        <v>21747</v>
      </c>
      <c r="BS22" s="14">
        <v>23258</v>
      </c>
      <c r="BT22" s="17">
        <v>20898</v>
      </c>
      <c r="BU22" s="17">
        <v>23869</v>
      </c>
      <c r="BV22" s="17">
        <v>24255</v>
      </c>
      <c r="BW22" s="17">
        <v>22896</v>
      </c>
      <c r="BX22" s="17">
        <v>27639</v>
      </c>
      <c r="BY22" s="17">
        <v>30507</v>
      </c>
      <c r="BZ22" s="17">
        <v>31088</v>
      </c>
      <c r="CA22" s="17">
        <v>24083</v>
      </c>
      <c r="CB22" s="17">
        <v>24426</v>
      </c>
      <c r="CC22" s="17">
        <v>23726</v>
      </c>
      <c r="CD22" s="17">
        <v>25330</v>
      </c>
      <c r="CE22" s="14">
        <v>25000</v>
      </c>
      <c r="CF22" s="17">
        <v>21820</v>
      </c>
      <c r="CG22" s="17">
        <v>24974</v>
      </c>
      <c r="CH22" s="17">
        <v>23780</v>
      </c>
      <c r="CI22" s="17">
        <v>25433</v>
      </c>
      <c r="CJ22" s="17">
        <v>27993</v>
      </c>
      <c r="CK22" s="17">
        <v>32109</v>
      </c>
      <c r="CL22" s="17">
        <v>32269</v>
      </c>
      <c r="CM22" s="17">
        <v>28176</v>
      </c>
      <c r="CN22" s="17">
        <v>25608</v>
      </c>
      <c r="CO22" s="17">
        <v>23866</v>
      </c>
      <c r="CP22" s="17">
        <v>23420.81</v>
      </c>
      <c r="CQ22" s="14">
        <v>22946</v>
      </c>
      <c r="CR22" s="17">
        <v>21433.5</v>
      </c>
      <c r="CS22" s="17">
        <v>23340.42</v>
      </c>
      <c r="CT22" s="17">
        <v>27065.43</v>
      </c>
      <c r="CU22" s="17">
        <v>26594.84</v>
      </c>
      <c r="CV22" s="17">
        <v>31843.383999999998</v>
      </c>
      <c r="CW22" s="17">
        <v>34270.987999999998</v>
      </c>
      <c r="CX22" s="17">
        <v>32600.92</v>
      </c>
      <c r="CY22" s="17">
        <v>18244.792000000001</v>
      </c>
      <c r="CZ22" s="17">
        <v>18256.912</v>
      </c>
      <c r="DA22" s="17">
        <v>16322.468000000001</v>
      </c>
      <c r="DB22" s="17">
        <v>15992.616</v>
      </c>
      <c r="DC22" s="14">
        <v>16233.072</v>
      </c>
      <c r="DD22" s="17">
        <v>14399.132</v>
      </c>
      <c r="DE22" s="17">
        <v>17428.511999999999</v>
      </c>
      <c r="DF22" s="17">
        <v>16825.12</v>
      </c>
      <c r="DG22" s="17">
        <v>17413.056</v>
      </c>
      <c r="DH22" s="17">
        <v>17863.62</v>
      </c>
      <c r="DI22" s="12"/>
      <c r="DJ22" s="12"/>
      <c r="DK22" s="12"/>
      <c r="DL22" s="12"/>
      <c r="DM22" s="12"/>
      <c r="DN22" s="13"/>
    </row>
    <row r="23" spans="1:118" x14ac:dyDescent="0.25">
      <c r="A23" s="5" t="s">
        <v>123</v>
      </c>
      <c r="B23" s="2">
        <v>17</v>
      </c>
      <c r="C23" s="3">
        <v>37488</v>
      </c>
      <c r="D23" s="3" t="s">
        <v>124</v>
      </c>
      <c r="E23" s="4">
        <v>44307</v>
      </c>
      <c r="F23">
        <f t="shared" si="8"/>
        <v>2021</v>
      </c>
      <c r="G23">
        <f t="shared" si="9"/>
        <v>4</v>
      </c>
      <c r="H23">
        <f t="shared" si="10"/>
        <v>2018</v>
      </c>
      <c r="I23">
        <f t="shared" si="11"/>
        <v>4</v>
      </c>
      <c r="K23" s="14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6">
        <v>0</v>
      </c>
      <c r="W23" s="17">
        <v>0</v>
      </c>
      <c r="X23" s="17">
        <v>0</v>
      </c>
      <c r="Y23" s="17">
        <v>0</v>
      </c>
      <c r="Z23" s="17">
        <v>32442.857142857141</v>
      </c>
      <c r="AA23" s="17">
        <v>36712.857142857138</v>
      </c>
      <c r="AB23" s="17">
        <v>35627.142857142855</v>
      </c>
      <c r="AC23" s="17">
        <v>39113.142857142862</v>
      </c>
      <c r="AD23" s="17">
        <v>38794.28571428571</v>
      </c>
      <c r="AE23" s="17">
        <v>36042.857142857138</v>
      </c>
      <c r="AF23" s="17">
        <v>35650</v>
      </c>
      <c r="AG23" s="17">
        <v>32957.142857142862</v>
      </c>
      <c r="AH23" s="17">
        <v>39281.428571428572</v>
      </c>
      <c r="AI23" s="14">
        <v>36137.142857142862</v>
      </c>
      <c r="AJ23" s="17">
        <v>35600</v>
      </c>
      <c r="AK23" s="17">
        <v>37093.71428571429</v>
      </c>
      <c r="AL23" s="17">
        <v>31242.857142857141</v>
      </c>
      <c r="AM23" s="17">
        <v>31841.428571428569</v>
      </c>
      <c r="AN23" s="17">
        <v>35691.428571428572</v>
      </c>
      <c r="AO23" s="17">
        <v>35340</v>
      </c>
      <c r="AP23" s="17">
        <v>33790</v>
      </c>
      <c r="AQ23" s="17">
        <v>33222.857142857138</v>
      </c>
      <c r="AR23" s="17">
        <v>29804.285714285714</v>
      </c>
      <c r="AS23" s="17">
        <v>31928.571428571428</v>
      </c>
      <c r="AT23" s="17">
        <v>35403.303771428575</v>
      </c>
      <c r="AU23" s="14">
        <v>31930</v>
      </c>
      <c r="AV23" s="17">
        <v>34220</v>
      </c>
      <c r="AW23" s="17">
        <v>31210.617542857144</v>
      </c>
      <c r="AX23" s="17">
        <v>24685.714285714286</v>
      </c>
      <c r="AY23" s="17">
        <v>29654.954285714331</v>
      </c>
      <c r="AZ23" s="17">
        <v>34457.142857142862</v>
      </c>
      <c r="BA23" s="17">
        <v>33742.284800000023</v>
      </c>
      <c r="BB23" s="17">
        <v>34179.643428571413</v>
      </c>
      <c r="BC23" s="17">
        <v>29113.388571428368</v>
      </c>
      <c r="BD23" s="17">
        <v>30101.219657142981</v>
      </c>
      <c r="BE23" s="17">
        <v>28847.485714286031</v>
      </c>
      <c r="BF23" s="17">
        <v>33104.825599999771</v>
      </c>
      <c r="BG23" s="14">
        <v>35711.982285714475</v>
      </c>
      <c r="BH23" s="17">
        <v>31413.071999999513</v>
      </c>
      <c r="BI23" s="17">
        <v>30210.722285714728</v>
      </c>
      <c r="BJ23" s="17">
        <v>18246.747428571107</v>
      </c>
      <c r="BK23" s="17">
        <v>30307.67257142872</v>
      </c>
      <c r="BL23" s="17">
        <v>29789.760000000078</v>
      </c>
      <c r="BM23" s="17">
        <v>32399.669485714385</v>
      </c>
      <c r="BN23" s="17">
        <v>29108.291428571738</v>
      </c>
      <c r="BO23" s="17">
        <v>27077.156571428273</v>
      </c>
      <c r="BP23" s="17">
        <v>27439.87142857143</v>
      </c>
      <c r="BQ23" s="17">
        <v>25863.257142857146</v>
      </c>
      <c r="BR23" s="17">
        <v>32359.323428571428</v>
      </c>
      <c r="BS23" s="14">
        <v>33728.177142857145</v>
      </c>
      <c r="BT23" s="17">
        <v>27916.320000000003</v>
      </c>
      <c r="BU23" s="17">
        <v>24926.692571428572</v>
      </c>
      <c r="BV23" s="17">
        <v>23775.385714285712</v>
      </c>
      <c r="BW23" s="17">
        <v>25054.55428571429</v>
      </c>
      <c r="BX23" s="17">
        <v>26052.102857142861</v>
      </c>
      <c r="BY23" s="17">
        <v>29439.238571428552</v>
      </c>
      <c r="BZ23" s="17">
        <v>30218.224285714299</v>
      </c>
      <c r="CA23" s="17">
        <v>23362.671428571426</v>
      </c>
      <c r="CB23" s="17">
        <v>25266.080000000002</v>
      </c>
      <c r="CC23" s="17">
        <v>28459.857142857145</v>
      </c>
      <c r="CD23" s="17">
        <v>36324.2212</v>
      </c>
      <c r="CE23" s="14">
        <v>36633.851428571426</v>
      </c>
      <c r="CF23" s="17">
        <v>30692.502319999996</v>
      </c>
      <c r="CG23" s="17">
        <v>29062.581768045489</v>
      </c>
      <c r="CH23" s="17">
        <v>26505.192857142862</v>
      </c>
      <c r="CI23" s="17">
        <v>26294</v>
      </c>
      <c r="CJ23" s="17">
        <v>26343.719466439477</v>
      </c>
      <c r="CK23" s="17">
        <v>28150.442857142858</v>
      </c>
      <c r="CL23" s="17">
        <v>29182.543912941284</v>
      </c>
      <c r="CM23" s="17">
        <v>24911.019999999997</v>
      </c>
      <c r="CN23" s="17">
        <v>24346.899412562183</v>
      </c>
      <c r="CO23" s="17">
        <v>23840.019999999997</v>
      </c>
      <c r="CP23" s="17">
        <v>33253.317142857144</v>
      </c>
      <c r="CQ23" s="14">
        <v>35410.559999999998</v>
      </c>
      <c r="CR23" s="17">
        <v>32388.235714285711</v>
      </c>
      <c r="CS23" s="17">
        <v>30821.56</v>
      </c>
      <c r="CT23" s="17">
        <v>28997.811428571425</v>
      </c>
      <c r="CU23" s="17">
        <v>27600.902857142857</v>
      </c>
      <c r="CV23" s="17">
        <v>29228.645714285714</v>
      </c>
      <c r="CW23" s="17">
        <v>33051.5</v>
      </c>
      <c r="CX23" s="17">
        <v>29916.52</v>
      </c>
      <c r="CY23" s="17">
        <v>28339.16</v>
      </c>
      <c r="CZ23" s="17">
        <v>24844.92</v>
      </c>
      <c r="DA23" s="17">
        <v>28996.639999999999</v>
      </c>
      <c r="DB23" s="17">
        <v>38063.32</v>
      </c>
      <c r="DC23" s="14">
        <v>36487</v>
      </c>
      <c r="DD23" s="17">
        <v>33807.599999999999</v>
      </c>
      <c r="DE23" s="17">
        <v>32641.82</v>
      </c>
      <c r="DF23" s="17">
        <v>27415.24</v>
      </c>
      <c r="DG23" s="17">
        <v>27705.96</v>
      </c>
      <c r="DH23" s="17">
        <v>28269.34</v>
      </c>
      <c r="DI23" s="12"/>
      <c r="DJ23" s="12"/>
      <c r="DK23" s="12"/>
      <c r="DL23" s="12"/>
      <c r="DM23" s="12"/>
      <c r="DN23" s="13"/>
    </row>
    <row r="24" spans="1:118" x14ac:dyDescent="0.25">
      <c r="A24" s="5" t="s">
        <v>231</v>
      </c>
      <c r="B24" s="2">
        <v>1086</v>
      </c>
      <c r="C24" s="3">
        <v>40421</v>
      </c>
      <c r="D24" s="3" t="s">
        <v>232</v>
      </c>
      <c r="E24" s="4">
        <v>44315</v>
      </c>
      <c r="F24">
        <f t="shared" si="8"/>
        <v>2021</v>
      </c>
      <c r="G24">
        <f t="shared" si="9"/>
        <v>4</v>
      </c>
      <c r="H24">
        <f t="shared" si="10"/>
        <v>2018</v>
      </c>
      <c r="I24">
        <f t="shared" si="11"/>
        <v>4</v>
      </c>
      <c r="K24" s="14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6">
        <v>0</v>
      </c>
      <c r="W24" s="17">
        <v>0</v>
      </c>
      <c r="X24" s="17">
        <v>0</v>
      </c>
      <c r="Y24" s="17">
        <v>0</v>
      </c>
      <c r="Z24" s="17">
        <v>17159.948571428573</v>
      </c>
      <c r="AA24" s="17">
        <v>16057.723214285719</v>
      </c>
      <c r="AB24" s="17">
        <v>13062.790178571429</v>
      </c>
      <c r="AC24" s="17">
        <v>16522.226205387215</v>
      </c>
      <c r="AD24" s="17">
        <v>19146.762500000001</v>
      </c>
      <c r="AE24" s="17">
        <v>18686.113165714287</v>
      </c>
      <c r="AF24" s="17">
        <v>17558</v>
      </c>
      <c r="AG24" s="17">
        <v>21836</v>
      </c>
      <c r="AH24" s="17">
        <v>23376.402615142859</v>
      </c>
      <c r="AI24" s="14">
        <v>25637</v>
      </c>
      <c r="AJ24" s="17">
        <v>23156</v>
      </c>
      <c r="AK24" s="17">
        <v>18263</v>
      </c>
      <c r="AL24" s="17">
        <v>17030</v>
      </c>
      <c r="AM24" s="17">
        <v>16676.631704285715</v>
      </c>
      <c r="AN24" s="17">
        <v>20981.864074285713</v>
      </c>
      <c r="AO24" s="17">
        <v>19099.660723571429</v>
      </c>
      <c r="AP24" s="17">
        <v>18570.520156964289</v>
      </c>
      <c r="AQ24" s="17">
        <v>16157.292445714282</v>
      </c>
      <c r="AR24" s="17">
        <v>18676.817619559199</v>
      </c>
      <c r="AS24" s="17">
        <v>21853.649974183929</v>
      </c>
      <c r="AT24" s="17">
        <v>24614.450115571428</v>
      </c>
      <c r="AU24" s="14">
        <v>24768.599424642853</v>
      </c>
      <c r="AV24" s="17">
        <v>26826.936785714282</v>
      </c>
      <c r="AW24" s="17">
        <v>23669.1014</v>
      </c>
      <c r="AX24" s="17">
        <v>17269.926482142855</v>
      </c>
      <c r="AY24" s="17">
        <v>19168.012296964287</v>
      </c>
      <c r="AZ24" s="17">
        <v>19801.765424821428</v>
      </c>
      <c r="BA24" s="17">
        <v>21330.00821</v>
      </c>
      <c r="BB24" s="17">
        <v>20611.043995</v>
      </c>
      <c r="BC24" s="17">
        <v>16213.219574999999</v>
      </c>
      <c r="BD24" s="17">
        <v>15068.985840285715</v>
      </c>
      <c r="BE24" s="17">
        <v>18809.566869642862</v>
      </c>
      <c r="BF24" s="17">
        <v>24554.392433857141</v>
      </c>
      <c r="BG24" s="14">
        <v>24717.166499999999</v>
      </c>
      <c r="BH24" s="17">
        <v>21137.078224999997</v>
      </c>
      <c r="BI24" s="17">
        <v>17718.526060357141</v>
      </c>
      <c r="BJ24" s="17">
        <v>4666.4970499999999</v>
      </c>
      <c r="BK24" s="17">
        <v>19555.262210000001</v>
      </c>
      <c r="BL24" s="17">
        <v>21419.908702804347</v>
      </c>
      <c r="BM24" s="17">
        <v>24007.652387599999</v>
      </c>
      <c r="BN24" s="17">
        <v>23065.025385892859</v>
      </c>
      <c r="BO24" s="17">
        <v>18672.434099999999</v>
      </c>
      <c r="BP24" s="17">
        <v>17675.67116781143</v>
      </c>
      <c r="BQ24" s="17">
        <v>17526.442940000001</v>
      </c>
      <c r="BR24" s="17">
        <v>18865.688784807695</v>
      </c>
      <c r="BS24" s="14">
        <v>18318.542563571431</v>
      </c>
      <c r="BT24" s="17">
        <v>16194.866474999999</v>
      </c>
      <c r="BU24" s="17">
        <v>17486.169710449813</v>
      </c>
      <c r="BV24" s="17">
        <v>15112.321964999999</v>
      </c>
      <c r="BW24" s="17">
        <v>15542.149885000001</v>
      </c>
      <c r="BX24" s="17">
        <v>17059.759689999999</v>
      </c>
      <c r="BY24" s="17">
        <v>18648.832640000001</v>
      </c>
      <c r="BZ24" s="17">
        <v>20289.034479999998</v>
      </c>
      <c r="CA24" s="17">
        <v>14856.9683</v>
      </c>
      <c r="CB24" s="17">
        <v>14043.80953</v>
      </c>
      <c r="CC24" s="17">
        <v>13302.35471</v>
      </c>
      <c r="CD24" s="17">
        <v>17396.724194999999</v>
      </c>
      <c r="CE24" s="14">
        <v>18149.262595</v>
      </c>
      <c r="CF24" s="17">
        <v>16306.88925</v>
      </c>
      <c r="CG24" s="17">
        <v>15150.219975</v>
      </c>
      <c r="CH24" s="17">
        <v>14397.022675</v>
      </c>
      <c r="CI24" s="17">
        <v>15836.470009999999</v>
      </c>
      <c r="CJ24" s="17">
        <v>16384.124935</v>
      </c>
      <c r="CK24" s="17">
        <v>18923.580344999998</v>
      </c>
      <c r="CL24" s="17">
        <v>19496.578600000001</v>
      </c>
      <c r="CM24" s="17">
        <v>14953.082995000001</v>
      </c>
      <c r="CN24" s="17">
        <v>13142.95422</v>
      </c>
      <c r="CO24" s="17">
        <v>13279.323055000001</v>
      </c>
      <c r="CP24" s="17">
        <v>15527.996315</v>
      </c>
      <c r="CQ24" s="14">
        <v>17429.576154999999</v>
      </c>
      <c r="CR24" s="17">
        <v>14777.635055000001</v>
      </c>
      <c r="CS24" s="17">
        <v>14247.620854999999</v>
      </c>
      <c r="CT24" s="17">
        <v>13788.020182258062</v>
      </c>
      <c r="CU24" s="17">
        <v>14247.620854999997</v>
      </c>
      <c r="CV24" s="17">
        <v>18750</v>
      </c>
      <c r="CW24" s="17">
        <v>21246.946035000001</v>
      </c>
      <c r="CX24" s="17">
        <v>19270.338315000001</v>
      </c>
      <c r="CY24" s="17">
        <v>17388.588240000001</v>
      </c>
      <c r="CZ24" s="17">
        <v>15181.134842391302</v>
      </c>
      <c r="DA24" s="17">
        <v>14264.09122</v>
      </c>
      <c r="DB24" s="17">
        <v>16135.065365</v>
      </c>
      <c r="DC24" s="14">
        <v>14997.78102</v>
      </c>
      <c r="DD24" s="17">
        <v>14173.235694999999</v>
      </c>
      <c r="DE24" s="17">
        <v>14334.26282</v>
      </c>
      <c r="DF24" s="17">
        <v>14542.71715</v>
      </c>
      <c r="DG24" s="17">
        <v>16045.18555</v>
      </c>
      <c r="DH24" s="17">
        <v>18973.997353184212</v>
      </c>
      <c r="DI24" s="12"/>
      <c r="DJ24" s="12"/>
      <c r="DK24" s="12"/>
      <c r="DL24" s="12"/>
      <c r="DM24" s="12"/>
      <c r="DN24" s="13"/>
    </row>
    <row r="25" spans="1:118" x14ac:dyDescent="0.25">
      <c r="A25" s="1" t="s">
        <v>207</v>
      </c>
      <c r="B25" s="2">
        <v>3549</v>
      </c>
      <c r="C25" s="3">
        <v>41578</v>
      </c>
      <c r="D25" s="3" t="s">
        <v>208</v>
      </c>
      <c r="E25" s="4">
        <v>44302</v>
      </c>
      <c r="F25">
        <f t="shared" si="8"/>
        <v>2021</v>
      </c>
      <c r="G25">
        <f t="shared" si="9"/>
        <v>4</v>
      </c>
      <c r="H25">
        <f t="shared" si="10"/>
        <v>2018</v>
      </c>
      <c r="I25">
        <f t="shared" si="11"/>
        <v>4</v>
      </c>
      <c r="K25" s="14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6">
        <v>0</v>
      </c>
      <c r="W25" s="17">
        <v>0</v>
      </c>
      <c r="X25" s="17">
        <v>0</v>
      </c>
      <c r="Y25" s="17">
        <v>0</v>
      </c>
      <c r="Z25" s="17">
        <v>31879.842857142856</v>
      </c>
      <c r="AA25" s="17">
        <v>32090.447142857145</v>
      </c>
      <c r="AB25" s="17">
        <v>25596.063157894736</v>
      </c>
      <c r="AC25" s="17">
        <v>27847.056428571428</v>
      </c>
      <c r="AD25" s="17">
        <v>28160.178571428572</v>
      </c>
      <c r="AE25" s="17">
        <v>22748.571428571431</v>
      </c>
      <c r="AF25" s="17">
        <v>27131.642857142855</v>
      </c>
      <c r="AG25" s="17">
        <v>26550</v>
      </c>
      <c r="AH25" s="17">
        <v>29427.857142857145</v>
      </c>
      <c r="AI25" s="14">
        <v>35564.75</v>
      </c>
      <c r="AJ25" s="17">
        <v>30130.870000000006</v>
      </c>
      <c r="AK25" s="17">
        <v>32379.876428571428</v>
      </c>
      <c r="AL25" s="17">
        <v>25460.485714285711</v>
      </c>
      <c r="AM25" s="17">
        <v>24519.782142857144</v>
      </c>
      <c r="AN25" s="17">
        <v>27465.412500000002</v>
      </c>
      <c r="AO25" s="17">
        <v>26551.832142857143</v>
      </c>
      <c r="AP25" s="17">
        <v>25932.247321428571</v>
      </c>
      <c r="AQ25" s="17">
        <v>21357.887142857147</v>
      </c>
      <c r="AR25" s="17">
        <v>25643.986071428575</v>
      </c>
      <c r="AS25" s="17">
        <v>28808.276785714286</v>
      </c>
      <c r="AT25" s="17">
        <v>33151.072285714283</v>
      </c>
      <c r="AU25" s="14">
        <v>31952.807142857142</v>
      </c>
      <c r="AV25" s="17">
        <v>30886.677857142855</v>
      </c>
      <c r="AW25" s="17">
        <v>29189.068571428572</v>
      </c>
      <c r="AX25" s="17">
        <v>24447.760714285716</v>
      </c>
      <c r="AY25" s="17">
        <v>24897.03</v>
      </c>
      <c r="AZ25" s="17">
        <v>27854.579464285714</v>
      </c>
      <c r="BA25" s="17">
        <v>26690.415428571428</v>
      </c>
      <c r="BB25" s="17">
        <v>28799.011071428569</v>
      </c>
      <c r="BC25" s="17">
        <v>25923.760714285716</v>
      </c>
      <c r="BD25" s="17">
        <v>27409.677428571431</v>
      </c>
      <c r="BE25" s="17">
        <v>31931.132142857143</v>
      </c>
      <c r="BF25" s="17">
        <v>33346.896428571425</v>
      </c>
      <c r="BG25" s="14">
        <v>35042.665714285722</v>
      </c>
      <c r="BH25" s="17">
        <v>31223.550000000007</v>
      </c>
      <c r="BI25" s="17">
        <v>25176.295714285716</v>
      </c>
      <c r="BJ25" s="17">
        <v>12116.871428571429</v>
      </c>
      <c r="BK25" s="17">
        <v>22362.03878788769</v>
      </c>
      <c r="BL25" s="17">
        <v>19919.714285714286</v>
      </c>
      <c r="BM25" s="17">
        <v>28731.428571428569</v>
      </c>
      <c r="BN25" s="17">
        <v>29689.012294407901</v>
      </c>
      <c r="BO25" s="17">
        <v>28731.302220394744</v>
      </c>
      <c r="BP25" s="17">
        <v>29689.012294407901</v>
      </c>
      <c r="BQ25" s="17">
        <v>29689.012294407901</v>
      </c>
      <c r="BR25" s="17">
        <v>27143.486233787597</v>
      </c>
      <c r="BS25" s="14">
        <v>22215.574285714287</v>
      </c>
      <c r="BT25" s="17">
        <v>20376.27</v>
      </c>
      <c r="BU25" s="17">
        <v>17072.328857142857</v>
      </c>
      <c r="BV25" s="17">
        <v>19589.464285714286</v>
      </c>
      <c r="BW25" s="17">
        <v>15494.065714285716</v>
      </c>
      <c r="BX25" s="17">
        <v>16971.737142857146</v>
      </c>
      <c r="BY25" s="17">
        <v>18890.890714285717</v>
      </c>
      <c r="BZ25" s="17">
        <v>19593.073928571426</v>
      </c>
      <c r="CA25" s="17">
        <v>16514.228571428568</v>
      </c>
      <c r="CB25" s="17">
        <v>20335.435714285712</v>
      </c>
      <c r="CC25" s="17">
        <v>24373.092857142856</v>
      </c>
      <c r="CD25" s="17">
        <v>28319.164285714283</v>
      </c>
      <c r="CE25" s="14">
        <v>31954.401428571433</v>
      </c>
      <c r="CF25" s="17">
        <v>27343.23</v>
      </c>
      <c r="CG25" s="17">
        <v>28258.767428571427</v>
      </c>
      <c r="CH25" s="17">
        <v>25161.846428571425</v>
      </c>
      <c r="CI25" s="17">
        <v>27637.241785714286</v>
      </c>
      <c r="CJ25" s="17">
        <v>28106.177142857141</v>
      </c>
      <c r="CK25" s="17">
        <v>27828.39</v>
      </c>
      <c r="CL25" s="17">
        <v>23632.051705714282</v>
      </c>
      <c r="CM25" s="17">
        <v>21805.543928571427</v>
      </c>
      <c r="CN25" s="17">
        <v>23631.49928571429</v>
      </c>
      <c r="CO25" s="17">
        <v>25651.260000000002</v>
      </c>
      <c r="CP25" s="17">
        <v>29741.433214285713</v>
      </c>
      <c r="CQ25" s="14">
        <v>31282.542857142857</v>
      </c>
      <c r="CR25" s="17">
        <v>28914.897428571432</v>
      </c>
      <c r="CS25" s="17">
        <v>22692.896785714289</v>
      </c>
      <c r="CT25" s="17">
        <v>23729.85</v>
      </c>
      <c r="CU25" s="17">
        <v>25082.498571428569</v>
      </c>
      <c r="CV25" s="17">
        <v>27082.317857142854</v>
      </c>
      <c r="CW25" s="17">
        <v>29156.928214285716</v>
      </c>
      <c r="CX25" s="17">
        <v>26651.408571428572</v>
      </c>
      <c r="CY25" s="17">
        <v>25416.45</v>
      </c>
      <c r="CZ25" s="17">
        <v>23581.903714285716</v>
      </c>
      <c r="DA25" s="17">
        <v>25995.792857142853</v>
      </c>
      <c r="DB25" s="17">
        <v>28767.889285714286</v>
      </c>
      <c r="DC25" s="14">
        <v>28510.505142857139</v>
      </c>
      <c r="DD25" s="17">
        <v>25551.66</v>
      </c>
      <c r="DE25" s="17">
        <v>25198.71</v>
      </c>
      <c r="DF25" s="17">
        <v>25155.9</v>
      </c>
      <c r="DG25" s="17">
        <v>26685.69</v>
      </c>
      <c r="DH25" s="17">
        <v>27340.29</v>
      </c>
      <c r="DI25" s="12"/>
      <c r="DJ25" s="12"/>
      <c r="DK25" s="12"/>
      <c r="DL25" s="12"/>
      <c r="DM25" s="12"/>
      <c r="DN25" s="13"/>
    </row>
    <row r="26" spans="1:118" x14ac:dyDescent="0.25">
      <c r="A26" s="5" t="s">
        <v>219</v>
      </c>
      <c r="B26" s="2">
        <v>1221</v>
      </c>
      <c r="C26" s="3">
        <v>40655</v>
      </c>
      <c r="D26" s="3" t="s">
        <v>220</v>
      </c>
      <c r="E26" s="4">
        <v>44316</v>
      </c>
      <c r="F26">
        <f t="shared" si="8"/>
        <v>2021</v>
      </c>
      <c r="G26">
        <f t="shared" si="9"/>
        <v>4</v>
      </c>
      <c r="H26">
        <f t="shared" si="10"/>
        <v>2018</v>
      </c>
      <c r="I26">
        <f t="shared" si="11"/>
        <v>4</v>
      </c>
      <c r="K26" s="14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6">
        <v>0</v>
      </c>
      <c r="W26" s="17">
        <v>0</v>
      </c>
      <c r="X26" s="17">
        <v>0</v>
      </c>
      <c r="Y26" s="17">
        <v>0</v>
      </c>
      <c r="Z26" s="17">
        <v>19092</v>
      </c>
      <c r="AA26" s="17">
        <v>20327.142857142859</v>
      </c>
      <c r="AB26" s="17">
        <v>19579.285714285714</v>
      </c>
      <c r="AC26" s="17">
        <v>20623.857142857141</v>
      </c>
      <c r="AD26" s="17">
        <v>19896.464285714286</v>
      </c>
      <c r="AE26" s="17">
        <v>16815.428571428831</v>
      </c>
      <c r="AF26" s="17">
        <v>19735.928571428569</v>
      </c>
      <c r="AG26" s="17">
        <v>23052.128571428573</v>
      </c>
      <c r="AH26" s="17">
        <v>22793.919999999998</v>
      </c>
      <c r="AI26" s="14">
        <v>22363.919999999998</v>
      </c>
      <c r="AJ26" s="17">
        <v>20752.599999999999</v>
      </c>
      <c r="AK26" s="17">
        <v>20311.04</v>
      </c>
      <c r="AL26" s="17">
        <v>18458.240000000002</v>
      </c>
      <c r="AM26" s="17">
        <v>17248.400000000001</v>
      </c>
      <c r="AN26" s="17">
        <v>15584.98</v>
      </c>
      <c r="AO26" s="17">
        <v>19544.64</v>
      </c>
      <c r="AP26" s="17">
        <v>19123.04</v>
      </c>
      <c r="AQ26" s="17">
        <v>16730.28</v>
      </c>
      <c r="AR26" s="17">
        <v>20205.14</v>
      </c>
      <c r="AS26" s="17">
        <v>23184.5</v>
      </c>
      <c r="AT26" s="17">
        <v>24798.34</v>
      </c>
      <c r="AU26" s="14">
        <v>23293.66</v>
      </c>
      <c r="AV26" s="17">
        <v>21712.22</v>
      </c>
      <c r="AW26" s="17">
        <v>20543.559999999998</v>
      </c>
      <c r="AX26" s="17">
        <v>16095.78</v>
      </c>
      <c r="AY26" s="17">
        <v>16846.919999999998</v>
      </c>
      <c r="AZ26" s="17">
        <v>17163.38</v>
      </c>
      <c r="BA26" s="17">
        <v>20854.12</v>
      </c>
      <c r="BB26" s="17">
        <v>18487.400000000001</v>
      </c>
      <c r="BC26" s="17">
        <v>16765.757142857183</v>
      </c>
      <c r="BD26" s="17">
        <v>19922.839999999851</v>
      </c>
      <c r="BE26" s="17">
        <v>21126.120000000228</v>
      </c>
      <c r="BF26" s="17">
        <v>21864.159999999974</v>
      </c>
      <c r="BG26" s="14">
        <v>21258.759999999893</v>
      </c>
      <c r="BH26" s="17">
        <v>20530.959999999905</v>
      </c>
      <c r="BI26" s="17">
        <v>18899.200000000128</v>
      </c>
      <c r="BJ26" s="17">
        <v>6191.4224723461666</v>
      </c>
      <c r="BK26" s="17">
        <v>15363</v>
      </c>
      <c r="BL26" s="17">
        <v>22761.890999999996</v>
      </c>
      <c r="BM26" s="17">
        <v>24726.810584999999</v>
      </c>
      <c r="BN26" s="17">
        <v>23752.816999999995</v>
      </c>
      <c r="BO26" s="17">
        <v>19332.759000000009</v>
      </c>
      <c r="BP26" s="17">
        <v>19596.738000000001</v>
      </c>
      <c r="BQ26" s="17">
        <v>17376.115891892994</v>
      </c>
      <c r="BR26" s="17">
        <v>18879.791999999998</v>
      </c>
      <c r="BS26" s="14">
        <v>18999.525000000001</v>
      </c>
      <c r="BT26" s="17">
        <v>17011.574999999993</v>
      </c>
      <c r="BU26" s="17">
        <v>16413.324000000011</v>
      </c>
      <c r="BV26" s="17">
        <v>16302.117000000007</v>
      </c>
      <c r="BW26" s="17">
        <v>16761.632999999965</v>
      </c>
      <c r="BX26" s="17">
        <v>19232.028000000009</v>
      </c>
      <c r="BY26" s="17">
        <v>22133.996999999999</v>
      </c>
      <c r="BZ26" s="17">
        <v>21356.733000000022</v>
      </c>
      <c r="CA26" s="17">
        <v>17930.268</v>
      </c>
      <c r="CB26" s="17">
        <v>18482.829000000002</v>
      </c>
      <c r="CC26" s="17">
        <v>18329.253000000001</v>
      </c>
      <c r="CD26" s="17">
        <v>19989.45</v>
      </c>
      <c r="CE26" s="14">
        <v>20195.813999999998</v>
      </c>
      <c r="CF26" s="17">
        <v>16811.079000000002</v>
      </c>
      <c r="CG26" s="17">
        <v>17221.403999999999</v>
      </c>
      <c r="CH26" s="17">
        <v>17190.915000000001</v>
      </c>
      <c r="CI26" s="17">
        <v>19244.528999999999</v>
      </c>
      <c r="CJ26" s="17">
        <v>19380.684000000001</v>
      </c>
      <c r="CK26" s="17">
        <v>22124.996999999999</v>
      </c>
      <c r="CL26" s="17">
        <v>21239.454000000002</v>
      </c>
      <c r="CM26" s="17">
        <v>17503.473000000002</v>
      </c>
      <c r="CN26" s="17">
        <v>16891.5</v>
      </c>
      <c r="CO26" s="17">
        <v>16220.603999999999</v>
      </c>
      <c r="CP26" s="17">
        <v>19666.341</v>
      </c>
      <c r="CQ26" s="14">
        <v>18864.371999999999</v>
      </c>
      <c r="CR26" s="17">
        <v>16822.615320000001</v>
      </c>
      <c r="CS26" s="17">
        <v>15367.05</v>
      </c>
      <c r="CT26" s="17">
        <v>16202.589</v>
      </c>
      <c r="CU26" s="17">
        <v>15856.143</v>
      </c>
      <c r="CV26" s="17">
        <v>19608.597000000002</v>
      </c>
      <c r="CW26" s="17">
        <v>21028.131000000001</v>
      </c>
      <c r="CX26" s="17">
        <v>19020.848999999998</v>
      </c>
      <c r="CY26" s="17">
        <v>16542.794999999998</v>
      </c>
      <c r="CZ26" s="17">
        <v>16179.371999999999</v>
      </c>
      <c r="DA26" s="17">
        <v>16185.768</v>
      </c>
      <c r="DB26" s="17">
        <v>17983.758000000002</v>
      </c>
      <c r="DC26" s="14">
        <v>18479.766</v>
      </c>
      <c r="DD26" s="17">
        <v>17089.452000000001</v>
      </c>
      <c r="DE26" s="17">
        <v>16587.663</v>
      </c>
      <c r="DF26" s="17">
        <v>16862.009999999998</v>
      </c>
      <c r="DG26" s="17">
        <v>18227.97</v>
      </c>
      <c r="DH26" s="17">
        <v>21243.782999999999</v>
      </c>
      <c r="DI26" s="12"/>
      <c r="DJ26" s="12"/>
      <c r="DK26" s="12"/>
      <c r="DL26" s="12"/>
      <c r="DM26" s="12"/>
      <c r="DN26" s="13"/>
    </row>
    <row r="27" spans="1:118" x14ac:dyDescent="0.25">
      <c r="A27" s="5" t="s">
        <v>9</v>
      </c>
      <c r="B27" s="2">
        <v>1808</v>
      </c>
      <c r="C27" s="3">
        <v>42929</v>
      </c>
      <c r="D27" s="3" t="s">
        <v>10</v>
      </c>
      <c r="E27" s="4">
        <v>44309</v>
      </c>
      <c r="F27">
        <f t="shared" si="8"/>
        <v>2021</v>
      </c>
      <c r="G27">
        <f t="shared" si="9"/>
        <v>4</v>
      </c>
      <c r="H27">
        <f t="shared" si="10"/>
        <v>2018</v>
      </c>
      <c r="I27">
        <f t="shared" si="11"/>
        <v>4</v>
      </c>
      <c r="K27" s="14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6">
        <v>0</v>
      </c>
      <c r="W27" s="17">
        <v>0</v>
      </c>
      <c r="X27" s="17">
        <v>0</v>
      </c>
      <c r="Y27" s="17">
        <v>0</v>
      </c>
      <c r="Z27" s="17">
        <v>16011.428571428571</v>
      </c>
      <c r="AA27" s="17">
        <v>13263.571428571428</v>
      </c>
      <c r="AB27" s="17">
        <v>13950</v>
      </c>
      <c r="AC27" s="17">
        <v>16182</v>
      </c>
      <c r="AD27" s="17">
        <v>15411.428571428572</v>
      </c>
      <c r="AE27" s="17">
        <v>14425.714285714284</v>
      </c>
      <c r="AF27" s="17">
        <v>15599.642857142857</v>
      </c>
      <c r="AG27" s="17">
        <v>15634.002857142799</v>
      </c>
      <c r="AH27" s="17">
        <v>16645.235657142857</v>
      </c>
      <c r="AI27" s="14">
        <v>17447.063999999998</v>
      </c>
      <c r="AJ27" s="17">
        <v>14955.371999999999</v>
      </c>
      <c r="AK27" s="17">
        <v>15859.699200000001</v>
      </c>
      <c r="AL27" s="17">
        <v>15045.428571428574</v>
      </c>
      <c r="AM27" s="17">
        <v>14968.044428571427</v>
      </c>
      <c r="AN27" s="17">
        <v>15040.517142857143</v>
      </c>
      <c r="AO27" s="17">
        <v>14905.375714285714</v>
      </c>
      <c r="AP27" s="17">
        <v>14758.395857142857</v>
      </c>
      <c r="AQ27" s="17">
        <v>13214.180571428571</v>
      </c>
      <c r="AR27" s="17">
        <v>16806.495000000003</v>
      </c>
      <c r="AS27" s="17">
        <v>15719.245714285713</v>
      </c>
      <c r="AT27" s="17">
        <v>16291.941942857145</v>
      </c>
      <c r="AU27" s="14">
        <v>15871.714357142855</v>
      </c>
      <c r="AV27" s="17">
        <v>14515.442499999999</v>
      </c>
      <c r="AW27" s="17">
        <v>15875.815214285712</v>
      </c>
      <c r="AX27" s="17">
        <v>16858.335857142858</v>
      </c>
      <c r="AY27" s="17">
        <v>15020.988000000001</v>
      </c>
      <c r="AZ27" s="17">
        <v>15700.911000000002</v>
      </c>
      <c r="BA27" s="17">
        <v>17047.218857142852</v>
      </c>
      <c r="BB27" s="17">
        <v>15779.708571428569</v>
      </c>
      <c r="BC27" s="17">
        <v>14257.44</v>
      </c>
      <c r="BD27" s="17">
        <v>16156.778400000001</v>
      </c>
      <c r="BE27" s="17">
        <v>16839.115714285716</v>
      </c>
      <c r="BF27" s="17">
        <v>16222.615714285714</v>
      </c>
      <c r="BG27" s="14">
        <v>16103.242285714286</v>
      </c>
      <c r="BH27" s="17">
        <v>14792.772000000001</v>
      </c>
      <c r="BI27" s="17">
        <v>15322.148571428572</v>
      </c>
      <c r="BJ27" s="17">
        <v>6180.6214285714286</v>
      </c>
      <c r="BK27" s="17">
        <v>19329.428892857144</v>
      </c>
      <c r="BL27" s="17">
        <v>15241.477714285717</v>
      </c>
      <c r="BM27" s="17">
        <v>15558.356571428574</v>
      </c>
      <c r="BN27" s="17">
        <v>15478.986428571428</v>
      </c>
      <c r="BO27" s="17">
        <v>12550.01142857143</v>
      </c>
      <c r="BP27" s="17">
        <v>14333.943857142856</v>
      </c>
      <c r="BQ27" s="17">
        <v>14300.61</v>
      </c>
      <c r="BR27" s="17">
        <v>14051.41782857143</v>
      </c>
      <c r="BS27" s="14">
        <v>13278.274285714288</v>
      </c>
      <c r="BT27" s="17">
        <v>11588.916000000001</v>
      </c>
      <c r="BU27" s="17">
        <v>12989.187771428571</v>
      </c>
      <c r="BV27" s="17">
        <v>12390.351428571428</v>
      </c>
      <c r="BW27" s="17">
        <v>11763.251142857142</v>
      </c>
      <c r="BX27" s="17">
        <v>14827.844571428574</v>
      </c>
      <c r="BY27" s="17">
        <v>16471.216714285714</v>
      </c>
      <c r="BZ27" s="17">
        <v>17443.983428571428</v>
      </c>
      <c r="CA27" s="17">
        <v>13805.34</v>
      </c>
      <c r="CB27" s="17">
        <v>13324.08</v>
      </c>
      <c r="CC27" s="17">
        <v>13133.616</v>
      </c>
      <c r="CD27" s="17">
        <v>14420.652</v>
      </c>
      <c r="CE27" s="14">
        <v>13608.744000000001</v>
      </c>
      <c r="CF27" s="17">
        <v>13068.396000000001</v>
      </c>
      <c r="CG27" s="17">
        <v>14787.108</v>
      </c>
      <c r="CH27" s="17">
        <v>12894.6</v>
      </c>
      <c r="CI27" s="17">
        <v>13323.444</v>
      </c>
      <c r="CJ27" s="17">
        <v>14516.111999999999</v>
      </c>
      <c r="CK27" s="17">
        <v>16275.683999999999</v>
      </c>
      <c r="CL27" s="17">
        <v>16605.732</v>
      </c>
      <c r="CM27" s="17">
        <v>14468.136</v>
      </c>
      <c r="CN27" s="17">
        <v>15258.888000000001</v>
      </c>
      <c r="CO27" s="17">
        <v>14542.067999999999</v>
      </c>
      <c r="CP27" s="17">
        <v>14726.111999999999</v>
      </c>
      <c r="CQ27" s="14">
        <v>13765.716</v>
      </c>
      <c r="CR27" s="17">
        <v>12738.204</v>
      </c>
      <c r="CS27" s="17">
        <v>13669.572</v>
      </c>
      <c r="CT27" s="17">
        <v>13046.28</v>
      </c>
      <c r="CU27" s="17">
        <v>13563.263999999999</v>
      </c>
      <c r="CV27" s="17">
        <v>16643.484</v>
      </c>
      <c r="CW27" s="17">
        <v>17172.252</v>
      </c>
      <c r="CX27" s="17">
        <v>16049.76</v>
      </c>
      <c r="CY27" s="17">
        <v>14511.78</v>
      </c>
      <c r="CZ27" s="17">
        <v>13587.156000000001</v>
      </c>
      <c r="DA27" s="17">
        <v>13775.376</v>
      </c>
      <c r="DB27" s="17">
        <v>15349.44</v>
      </c>
      <c r="DC27" s="14">
        <v>14781.144</v>
      </c>
      <c r="DD27" s="17">
        <v>12911.472</v>
      </c>
      <c r="DE27" s="17">
        <v>14926.38</v>
      </c>
      <c r="DF27" s="17">
        <v>14914.824000000001</v>
      </c>
      <c r="DG27" s="17">
        <v>15613.092000000001</v>
      </c>
      <c r="DH27" s="17">
        <v>16456.8</v>
      </c>
      <c r="DI27" s="12"/>
      <c r="DJ27" s="12"/>
      <c r="DK27" s="12"/>
      <c r="DL27" s="12"/>
      <c r="DM27" s="12"/>
      <c r="DN27" s="13"/>
    </row>
    <row r="28" spans="1:118" x14ac:dyDescent="0.25">
      <c r="A28" s="5" t="s">
        <v>83</v>
      </c>
      <c r="B28" s="2">
        <v>955</v>
      </c>
      <c r="C28" s="3">
        <v>39324</v>
      </c>
      <c r="D28" s="3" t="s">
        <v>84</v>
      </c>
      <c r="E28" s="4">
        <v>44288</v>
      </c>
      <c r="F28">
        <f t="shared" si="8"/>
        <v>2021</v>
      </c>
      <c r="G28">
        <f t="shared" si="9"/>
        <v>4</v>
      </c>
      <c r="H28">
        <f t="shared" si="10"/>
        <v>2018</v>
      </c>
      <c r="I28">
        <f t="shared" si="11"/>
        <v>4</v>
      </c>
      <c r="K28" s="14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6">
        <v>0</v>
      </c>
      <c r="W28" s="17">
        <v>0</v>
      </c>
      <c r="X28" s="17">
        <v>0</v>
      </c>
      <c r="Y28" s="17">
        <v>0</v>
      </c>
      <c r="Z28" s="17">
        <v>18819.13714285714</v>
      </c>
      <c r="AA28" s="17">
        <v>18868.645727762418</v>
      </c>
      <c r="AB28" s="17">
        <v>18636.721267381516</v>
      </c>
      <c r="AC28" s="17">
        <v>23630.857142857141</v>
      </c>
      <c r="AD28" s="17">
        <v>23936.428571428569</v>
      </c>
      <c r="AE28" s="17">
        <v>21068.571428571431</v>
      </c>
      <c r="AF28" s="17">
        <v>19109.285714285714</v>
      </c>
      <c r="AG28" s="17">
        <v>20850</v>
      </c>
      <c r="AH28" s="17">
        <v>20315.699428571425</v>
      </c>
      <c r="AI28" s="14">
        <v>19350.00071428571</v>
      </c>
      <c r="AJ28" s="17">
        <v>16865.099999999999</v>
      </c>
      <c r="AK28" s="17">
        <v>18653.178285714286</v>
      </c>
      <c r="AL28" s="17">
        <v>18940.157142857144</v>
      </c>
      <c r="AM28" s="17">
        <v>20799.892857142855</v>
      </c>
      <c r="AN28" s="17">
        <v>19075.76726503759</v>
      </c>
      <c r="AO28" s="17">
        <v>18204.552717340226</v>
      </c>
      <c r="AP28" s="17">
        <v>19368.556428571428</v>
      </c>
      <c r="AQ28" s="17">
        <v>17543.057142857146</v>
      </c>
      <c r="AR28" s="17">
        <v>18556.677500000002</v>
      </c>
      <c r="AS28" s="17">
        <v>17981.732142857141</v>
      </c>
      <c r="AT28" s="17">
        <v>18971.876</v>
      </c>
      <c r="AU28" s="14">
        <v>17291.51214285714</v>
      </c>
      <c r="AV28" s="17">
        <v>17268.899285714284</v>
      </c>
      <c r="AW28" s="17">
        <v>18191.53</v>
      </c>
      <c r="AX28" s="17">
        <v>19362.454285714288</v>
      </c>
      <c r="AY28" s="17">
        <v>18011</v>
      </c>
      <c r="AZ28" s="17">
        <v>21420.11428571428</v>
      </c>
      <c r="BA28" s="17">
        <v>22350.06</v>
      </c>
      <c r="BB28" s="17">
        <v>20900.14</v>
      </c>
      <c r="BC28" s="17">
        <v>19566.810000000001</v>
      </c>
      <c r="BD28" s="17">
        <v>21522.750857142859</v>
      </c>
      <c r="BE28" s="17">
        <v>22394.807142857142</v>
      </c>
      <c r="BF28" s="17">
        <v>20688.438266630703</v>
      </c>
      <c r="BG28" s="14">
        <v>22066.485000000001</v>
      </c>
      <c r="BH28" s="17">
        <v>21131.505000000001</v>
      </c>
      <c r="BI28" s="17">
        <v>15952.836202291042</v>
      </c>
      <c r="BJ28" s="17">
        <v>19876.964598000002</v>
      </c>
      <c r="BK28" s="17">
        <v>18766.682585999999</v>
      </c>
      <c r="BL28" s="17">
        <v>21852.632599999997</v>
      </c>
      <c r="BM28" s="17">
        <v>25773.158447999998</v>
      </c>
      <c r="BN28" s="17">
        <v>25430.797189285713</v>
      </c>
      <c r="BO28" s="17">
        <v>21808.893214285712</v>
      </c>
      <c r="BP28" s="17">
        <v>20104.614938914285</v>
      </c>
      <c r="BQ28" s="17">
        <v>18682.693939285713</v>
      </c>
      <c r="BR28" s="17">
        <v>19478.789550000001</v>
      </c>
      <c r="BS28" s="14">
        <v>21496.580324999999</v>
      </c>
      <c r="BT28" s="17">
        <v>16747.68</v>
      </c>
      <c r="BU28" s="17">
        <v>18456.197092190458</v>
      </c>
      <c r="BV28" s="17">
        <v>17236.740000000002</v>
      </c>
      <c r="BW28" s="17">
        <v>17690.91</v>
      </c>
      <c r="BX28" s="17">
        <v>19655.88</v>
      </c>
      <c r="BY28" s="17">
        <v>21737.43</v>
      </c>
      <c r="BZ28" s="17">
        <v>21761.52</v>
      </c>
      <c r="CA28" s="17">
        <v>17557.11</v>
      </c>
      <c r="CB28" s="17">
        <v>17603.189999999999</v>
      </c>
      <c r="CC28" s="17">
        <v>17027.88</v>
      </c>
      <c r="CD28" s="17">
        <v>18446.28</v>
      </c>
      <c r="CE28" s="14">
        <v>18391.2</v>
      </c>
      <c r="CF28" s="17">
        <v>17490.900000000001</v>
      </c>
      <c r="CG28" s="17">
        <v>16900.29</v>
      </c>
      <c r="CH28" s="17">
        <v>16100.55</v>
      </c>
      <c r="CI28" s="17">
        <v>17095.32</v>
      </c>
      <c r="CJ28" s="17">
        <v>17636.97</v>
      </c>
      <c r="CK28" s="17">
        <v>19308.509999999998</v>
      </c>
      <c r="CL28" s="17">
        <v>20235.240000000002</v>
      </c>
      <c r="CM28" s="17">
        <v>17362.5</v>
      </c>
      <c r="CN28" s="17">
        <v>17271.599999999999</v>
      </c>
      <c r="CO28" s="17">
        <v>17385.45</v>
      </c>
      <c r="CP28" s="17">
        <v>18100.560000000001</v>
      </c>
      <c r="CQ28" s="14">
        <v>16591.650000000001</v>
      </c>
      <c r="CR28" s="17">
        <v>15750.36</v>
      </c>
      <c r="CS28" s="17">
        <v>17180.97</v>
      </c>
      <c r="CT28" s="17">
        <v>18426.39</v>
      </c>
      <c r="CU28" s="17">
        <v>17956.080000000002</v>
      </c>
      <c r="CV28" s="17">
        <v>21541.605</v>
      </c>
      <c r="CW28" s="17">
        <v>22868.91</v>
      </c>
      <c r="CX28" s="17">
        <v>21341.25</v>
      </c>
      <c r="CY28" s="17">
        <v>19211.34</v>
      </c>
      <c r="CZ28" s="17">
        <v>17799.794999999998</v>
      </c>
      <c r="DA28" s="17">
        <v>17610.825000000001</v>
      </c>
      <c r="DB28" s="17">
        <v>17884.47</v>
      </c>
      <c r="DC28" s="14">
        <v>17631.735000000001</v>
      </c>
      <c r="DD28" s="17">
        <v>15460.245000000001</v>
      </c>
      <c r="DE28" s="17">
        <v>18129.36</v>
      </c>
      <c r="DF28" s="17">
        <v>18164.79</v>
      </c>
      <c r="DG28" s="17">
        <v>18806.564999999999</v>
      </c>
      <c r="DH28" s="17">
        <v>19617.87</v>
      </c>
      <c r="DI28" s="12"/>
      <c r="DJ28" s="12"/>
      <c r="DK28" s="12"/>
      <c r="DL28" s="12"/>
      <c r="DM28" s="12"/>
      <c r="DN28" s="13"/>
    </row>
    <row r="29" spans="1:118" x14ac:dyDescent="0.25">
      <c r="A29" s="5" t="s">
        <v>113</v>
      </c>
      <c r="B29" s="2">
        <v>2526</v>
      </c>
      <c r="C29" s="3">
        <v>41180</v>
      </c>
      <c r="D29" s="3" t="s">
        <v>114</v>
      </c>
      <c r="E29" s="4">
        <v>44347</v>
      </c>
      <c r="F29">
        <f t="shared" si="8"/>
        <v>2021</v>
      </c>
      <c r="G29">
        <f t="shared" si="9"/>
        <v>5</v>
      </c>
      <c r="H29">
        <f t="shared" si="10"/>
        <v>2018</v>
      </c>
      <c r="I29">
        <f t="shared" si="11"/>
        <v>5</v>
      </c>
      <c r="K29" s="14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6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22054.285714285714</v>
      </c>
      <c r="AB29" s="17">
        <v>20667.310714285726</v>
      </c>
      <c r="AC29" s="17">
        <v>23223.428571428572</v>
      </c>
      <c r="AD29" s="17">
        <v>23269.928571428572</v>
      </c>
      <c r="AE29" s="17">
        <v>19964.571428571428</v>
      </c>
      <c r="AF29" s="17">
        <v>19556.571428571431</v>
      </c>
      <c r="AG29" s="17">
        <v>22618.928571428569</v>
      </c>
      <c r="AH29" s="17">
        <v>28152.428571428569</v>
      </c>
      <c r="AI29" s="14">
        <v>27528.664285714276</v>
      </c>
      <c r="AJ29" s="17">
        <v>22550.700000000015</v>
      </c>
      <c r="AK29" s="17">
        <v>20938.019999999997</v>
      </c>
      <c r="AL29" s="17">
        <v>20005.714285714272</v>
      </c>
      <c r="AM29" s="17">
        <v>21602.571428571417</v>
      </c>
      <c r="AN29" s="17">
        <v>24549.428571428591</v>
      </c>
      <c r="AO29" s="17">
        <v>24678.214285714286</v>
      </c>
      <c r="AP29" s="17">
        <v>24050.464285714301</v>
      </c>
      <c r="AQ29" s="17">
        <v>21983.142857142848</v>
      </c>
      <c r="AR29" s="17">
        <v>24093.343752535715</v>
      </c>
      <c r="AS29" s="17">
        <v>24193.487748214287</v>
      </c>
      <c r="AT29" s="17">
        <v>22159.417301228568</v>
      </c>
      <c r="AU29" s="14">
        <v>22297.490506964285</v>
      </c>
      <c r="AV29" s="17">
        <v>24217.910357142831</v>
      </c>
      <c r="AW29" s="17">
        <v>20311.705971371426</v>
      </c>
      <c r="AX29" s="17">
        <v>20226.320439428568</v>
      </c>
      <c r="AY29" s="17">
        <v>22195.273010142857</v>
      </c>
      <c r="AZ29" s="17">
        <v>22327.775472857138</v>
      </c>
      <c r="BA29" s="17">
        <v>22452.240380142859</v>
      </c>
      <c r="BB29" s="17">
        <v>22378.704233892859</v>
      </c>
      <c r="BC29" s="17">
        <v>19407.006376071429</v>
      </c>
      <c r="BD29" s="17">
        <v>20852.525766942861</v>
      </c>
      <c r="BE29" s="17">
        <v>23695.330104642861</v>
      </c>
      <c r="BF29" s="17">
        <v>33314.117906142856</v>
      </c>
      <c r="BG29" s="14">
        <v>33020.819890178565</v>
      </c>
      <c r="BH29" s="17">
        <v>27587.562774000002</v>
      </c>
      <c r="BI29" s="17">
        <v>22536.673754892858</v>
      </c>
      <c r="BJ29" s="17">
        <v>19135.523170285713</v>
      </c>
      <c r="BK29" s="17">
        <v>10059.865265249902</v>
      </c>
      <c r="BL29" s="17">
        <v>20452.842857142867</v>
      </c>
      <c r="BM29" s="17">
        <v>22984.42742857146</v>
      </c>
      <c r="BN29" s="17">
        <v>16455.597142857205</v>
      </c>
      <c r="BO29" s="17">
        <v>18558.239999999976</v>
      </c>
      <c r="BP29" s="17">
        <v>19730.924285714136</v>
      </c>
      <c r="BQ29" s="17">
        <v>17884.842857142852</v>
      </c>
      <c r="BR29" s="17">
        <v>19237.430857142856</v>
      </c>
      <c r="BS29" s="14">
        <v>19155.87428571429</v>
      </c>
      <c r="BT29" s="17">
        <v>16922.16</v>
      </c>
      <c r="BU29" s="17">
        <v>17093.293714285712</v>
      </c>
      <c r="BV29" s="17">
        <v>15961.457142857143</v>
      </c>
      <c r="BW29" s="17">
        <v>16503.425714285713</v>
      </c>
      <c r="BX29" s="17">
        <v>20407.405714285713</v>
      </c>
      <c r="BY29" s="17">
        <v>22464.814285714288</v>
      </c>
      <c r="BZ29" s="17">
        <v>24070.082857142861</v>
      </c>
      <c r="CA29" s="17">
        <v>17609.759999999998</v>
      </c>
      <c r="CB29" s="17">
        <v>18819.52</v>
      </c>
      <c r="CC29" s="17">
        <v>20738</v>
      </c>
      <c r="CD29" s="17">
        <v>22663.360000000001</v>
      </c>
      <c r="CE29" s="14">
        <v>21460.080000000002</v>
      </c>
      <c r="CF29" s="17">
        <v>15335.44</v>
      </c>
      <c r="CG29" s="17">
        <v>16770.96</v>
      </c>
      <c r="CH29" s="17">
        <v>16787.919999999998</v>
      </c>
      <c r="CI29" s="17">
        <v>17735.2</v>
      </c>
      <c r="CJ29" s="17">
        <v>19375.599999999999</v>
      </c>
      <c r="CK29" s="17">
        <v>21511.279999999999</v>
      </c>
      <c r="CL29" s="17">
        <v>22397.279999999999</v>
      </c>
      <c r="CM29" s="17">
        <v>18899.52</v>
      </c>
      <c r="CN29" s="17">
        <v>17220.64</v>
      </c>
      <c r="CO29" s="17">
        <v>16811.36</v>
      </c>
      <c r="CP29" s="17">
        <v>17040.16</v>
      </c>
      <c r="CQ29" s="14">
        <v>17612.560000000001</v>
      </c>
      <c r="CR29" s="17">
        <v>17668.72</v>
      </c>
      <c r="CS29" s="17">
        <v>18707.52</v>
      </c>
      <c r="CT29" s="17">
        <v>17839.12</v>
      </c>
      <c r="CU29" s="17">
        <v>18794.080000000002</v>
      </c>
      <c r="CV29" s="17">
        <v>20659.52</v>
      </c>
      <c r="CW29" s="17">
        <v>24559.439999999999</v>
      </c>
      <c r="CX29" s="17">
        <v>23385.360000000001</v>
      </c>
      <c r="CY29" s="17">
        <v>19739.68</v>
      </c>
      <c r="CZ29" s="17">
        <v>18752.560000000001</v>
      </c>
      <c r="DA29" s="17">
        <v>16863.36</v>
      </c>
      <c r="DB29" s="17">
        <v>18062.16</v>
      </c>
      <c r="DC29" s="14">
        <v>18691.439999999999</v>
      </c>
      <c r="DD29" s="17">
        <v>15911.36</v>
      </c>
      <c r="DE29" s="17">
        <v>18313.12</v>
      </c>
      <c r="DF29" s="17">
        <v>19737.28</v>
      </c>
      <c r="DG29" s="17">
        <v>19631.52</v>
      </c>
      <c r="DH29" s="17">
        <v>17892.400000000001</v>
      </c>
      <c r="DI29" s="12"/>
      <c r="DJ29" s="12"/>
      <c r="DK29" s="12"/>
      <c r="DL29" s="12"/>
      <c r="DM29" s="12"/>
      <c r="DN29" s="13"/>
    </row>
    <row r="30" spans="1:118" x14ac:dyDescent="0.25">
      <c r="A30" s="5" t="s">
        <v>225</v>
      </c>
      <c r="B30" s="2">
        <v>3754</v>
      </c>
      <c r="C30" s="3">
        <v>41628</v>
      </c>
      <c r="D30" s="3" t="s">
        <v>226</v>
      </c>
      <c r="E30" s="4">
        <v>44330</v>
      </c>
      <c r="F30">
        <f t="shared" si="8"/>
        <v>2021</v>
      </c>
      <c r="G30">
        <f t="shared" si="9"/>
        <v>5</v>
      </c>
      <c r="H30">
        <f t="shared" si="10"/>
        <v>2018</v>
      </c>
      <c r="I30">
        <f t="shared" si="11"/>
        <v>5</v>
      </c>
      <c r="K30" s="14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6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15800.035714285779</v>
      </c>
      <c r="AB30" s="17">
        <v>19546.200000000059</v>
      </c>
      <c r="AC30" s="17">
        <v>22614.128000000015</v>
      </c>
      <c r="AD30" s="17">
        <v>21507.7557142857</v>
      </c>
      <c r="AE30" s="17">
        <v>20401.371428571536</v>
      </c>
      <c r="AF30" s="17">
        <v>24323.53</v>
      </c>
      <c r="AG30" s="17">
        <v>26143.157142857144</v>
      </c>
      <c r="AH30" s="17">
        <v>25933.8</v>
      </c>
      <c r="AI30" s="14">
        <v>25554.32</v>
      </c>
      <c r="AJ30" s="17">
        <v>20825.38</v>
      </c>
      <c r="AK30" s="17">
        <v>23458.84</v>
      </c>
      <c r="AL30" s="17">
        <v>17096.419999999998</v>
      </c>
      <c r="AM30" s="17">
        <v>18880.96</v>
      </c>
      <c r="AN30" s="17">
        <v>19098.04</v>
      </c>
      <c r="AO30" s="17">
        <v>20570.439999999999</v>
      </c>
      <c r="AP30" s="17">
        <v>20182.080000000002</v>
      </c>
      <c r="AQ30" s="17">
        <v>18423.52</v>
      </c>
      <c r="AR30" s="17">
        <v>20902.099999999999</v>
      </c>
      <c r="AS30" s="17">
        <v>19916.740000000002</v>
      </c>
      <c r="AT30" s="17">
        <v>21692.26</v>
      </c>
      <c r="AU30" s="14">
        <v>21015.84</v>
      </c>
      <c r="AV30" s="17">
        <v>20291.919999999998</v>
      </c>
      <c r="AW30" s="17">
        <v>17343.360000000102</v>
      </c>
      <c r="AX30" s="17">
        <v>16543.259999999998</v>
      </c>
      <c r="AY30" s="17">
        <v>18448.64</v>
      </c>
      <c r="AZ30" s="17">
        <v>17942.18</v>
      </c>
      <c r="BA30" s="17">
        <v>19099.22</v>
      </c>
      <c r="BB30" s="17">
        <v>19425.099999999999</v>
      </c>
      <c r="BC30" s="17">
        <v>17697.857142857018</v>
      </c>
      <c r="BD30" s="17">
        <v>18382.359999999753</v>
      </c>
      <c r="BE30" s="17">
        <v>22024.760000000242</v>
      </c>
      <c r="BF30" s="17">
        <v>18941.399999999994</v>
      </c>
      <c r="BG30" s="14">
        <v>24635.799999999872</v>
      </c>
      <c r="BH30" s="17">
        <v>22447.460000000137</v>
      </c>
      <c r="BI30" s="17">
        <v>25228.299999999872</v>
      </c>
      <c r="BJ30" s="17">
        <v>21331.829419035785</v>
      </c>
      <c r="BK30" s="17">
        <v>14115.599999999977</v>
      </c>
      <c r="BL30" s="17">
        <v>18721.699999999983</v>
      </c>
      <c r="BM30" s="17">
        <v>19158.742500000029</v>
      </c>
      <c r="BN30" s="17">
        <v>19665.880000000034</v>
      </c>
      <c r="BO30" s="17">
        <v>15870.019999999931</v>
      </c>
      <c r="BP30" s="17">
        <v>15710.44000000009</v>
      </c>
      <c r="BQ30" s="17">
        <v>17759.840301170014</v>
      </c>
      <c r="BR30" s="17">
        <v>20294.219999999914</v>
      </c>
      <c r="BS30" s="14">
        <v>20822.740000000049</v>
      </c>
      <c r="BT30" s="17">
        <v>18592.160000000003</v>
      </c>
      <c r="BU30" s="17">
        <v>19024.140000000043</v>
      </c>
      <c r="BV30" s="17">
        <v>15113.139999999985</v>
      </c>
      <c r="BW30" s="17">
        <v>16347.439999999915</v>
      </c>
      <c r="BX30" s="17">
        <v>17460.020000000077</v>
      </c>
      <c r="BY30" s="17">
        <v>20177.200000000012</v>
      </c>
      <c r="BZ30" s="17">
        <v>19556.299999999901</v>
      </c>
      <c r="CA30" s="17">
        <v>16338.76</v>
      </c>
      <c r="CB30" s="17">
        <v>16782.509999999998</v>
      </c>
      <c r="CC30" s="17">
        <v>20452.91</v>
      </c>
      <c r="CD30" s="17">
        <v>21680.01</v>
      </c>
      <c r="CE30" s="14">
        <v>20799.21</v>
      </c>
      <c r="CF30" s="17">
        <v>16784.32</v>
      </c>
      <c r="CG30" s="17">
        <v>15800.42</v>
      </c>
      <c r="CH30" s="17">
        <v>15585.32</v>
      </c>
      <c r="CI30" s="17">
        <v>18948.7</v>
      </c>
      <c r="CJ30" s="17">
        <v>18677.79</v>
      </c>
      <c r="CK30" s="17">
        <v>21801.48</v>
      </c>
      <c r="CL30" s="17">
        <v>21334.74</v>
      </c>
      <c r="CM30" s="17">
        <v>17470.09</v>
      </c>
      <c r="CN30" s="17">
        <v>15481.72</v>
      </c>
      <c r="CO30" s="17">
        <v>17785.560000000001</v>
      </c>
      <c r="CP30" s="17">
        <v>21097.84</v>
      </c>
      <c r="CQ30" s="14">
        <v>20769.060000000001</v>
      </c>
      <c r="CR30" s="17">
        <v>19210.499</v>
      </c>
      <c r="CS30" s="17">
        <v>15888.05</v>
      </c>
      <c r="CT30" s="17">
        <v>16469.97</v>
      </c>
      <c r="CU30" s="17">
        <v>16773.28</v>
      </c>
      <c r="CV30" s="17">
        <v>19161.16</v>
      </c>
      <c r="CW30" s="17">
        <v>20181.080000000002</v>
      </c>
      <c r="CX30" s="17">
        <v>18121.14</v>
      </c>
      <c r="CY30" s="17">
        <v>16285.06</v>
      </c>
      <c r="CZ30" s="17">
        <v>17561.86</v>
      </c>
      <c r="DA30" s="17">
        <v>21592.23</v>
      </c>
      <c r="DB30" s="17">
        <v>24238.97</v>
      </c>
      <c r="DC30" s="14">
        <v>10136</v>
      </c>
      <c r="DD30" s="17">
        <v>20279.12</v>
      </c>
      <c r="DE30" s="17">
        <v>19690.400000000001</v>
      </c>
      <c r="DF30" s="17">
        <v>15668.72</v>
      </c>
      <c r="DG30" s="17">
        <v>17330.62</v>
      </c>
      <c r="DH30" s="17">
        <v>18703.89</v>
      </c>
      <c r="DI30" s="12"/>
      <c r="DJ30" s="12"/>
      <c r="DK30" s="12"/>
      <c r="DL30" s="12"/>
      <c r="DM30" s="12"/>
      <c r="DN30" s="13"/>
    </row>
    <row r="31" spans="1:118" x14ac:dyDescent="0.25">
      <c r="A31" s="5" t="s">
        <v>181</v>
      </c>
      <c r="B31" s="2">
        <v>6161</v>
      </c>
      <c r="C31" s="3">
        <v>42326</v>
      </c>
      <c r="D31" s="3" t="s">
        <v>182</v>
      </c>
      <c r="E31" s="4">
        <v>44347</v>
      </c>
      <c r="F31">
        <f t="shared" si="8"/>
        <v>2021</v>
      </c>
      <c r="G31">
        <f t="shared" si="9"/>
        <v>5</v>
      </c>
      <c r="H31">
        <f t="shared" si="10"/>
        <v>2018</v>
      </c>
      <c r="I31">
        <f t="shared" si="11"/>
        <v>5</v>
      </c>
      <c r="K31" s="14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6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16186.428571428571</v>
      </c>
      <c r="AB31" s="17">
        <v>17991.70714285714</v>
      </c>
      <c r="AC31" s="17">
        <v>17942.8</v>
      </c>
      <c r="AD31" s="17">
        <v>15360.5</v>
      </c>
      <c r="AE31" s="17">
        <v>14742.857142857143</v>
      </c>
      <c r="AF31" s="17">
        <v>14731.642857142857</v>
      </c>
      <c r="AG31" s="17">
        <v>14418.214285714284</v>
      </c>
      <c r="AH31" s="17">
        <v>15085.928571428572</v>
      </c>
      <c r="AI31" s="14">
        <v>13218.400000000001</v>
      </c>
      <c r="AJ31" s="17">
        <v>16032</v>
      </c>
      <c r="AK31" s="17">
        <v>15809.114285714286</v>
      </c>
      <c r="AL31" s="17">
        <v>14370</v>
      </c>
      <c r="AM31" s="17">
        <v>13382.035714285716</v>
      </c>
      <c r="AN31" s="17">
        <v>12216</v>
      </c>
      <c r="AO31" s="17">
        <v>12822.928571428572</v>
      </c>
      <c r="AP31" s="17">
        <v>11834.25</v>
      </c>
      <c r="AQ31" s="17">
        <v>12223.714285714286</v>
      </c>
      <c r="AR31" s="17">
        <v>14808.035714285716</v>
      </c>
      <c r="AS31" s="17">
        <v>14987.142857142857</v>
      </c>
      <c r="AT31" s="17">
        <v>16953.194971428573</v>
      </c>
      <c r="AU31" s="14">
        <v>16582.232142857145</v>
      </c>
      <c r="AV31" s="17">
        <v>15160.785714285716</v>
      </c>
      <c r="AW31" s="17">
        <v>16592.174285714285</v>
      </c>
      <c r="AX31" s="17">
        <v>15492.45942857143</v>
      </c>
      <c r="AY31" s="17">
        <v>14957.021714285715</v>
      </c>
      <c r="AZ31" s="17">
        <v>13580.142857142859</v>
      </c>
      <c r="BA31" s="17">
        <v>13471.898514285715</v>
      </c>
      <c r="BB31" s="17">
        <v>13122.6255</v>
      </c>
      <c r="BC31" s="17">
        <v>13112.7</v>
      </c>
      <c r="BD31" s="17">
        <v>15241.507828571428</v>
      </c>
      <c r="BE31" s="17">
        <v>16006.782857142854</v>
      </c>
      <c r="BF31" s="17">
        <v>17474.517542857146</v>
      </c>
      <c r="BG31" s="14">
        <v>18666.222642857141</v>
      </c>
      <c r="BH31" s="17">
        <v>16351.048000000001</v>
      </c>
      <c r="BI31" s="17">
        <v>16801.05892857143</v>
      </c>
      <c r="BJ31" s="17">
        <v>13880.425714285717</v>
      </c>
      <c r="BK31" s="17">
        <v>7472.390571428572</v>
      </c>
      <c r="BL31" s="17">
        <v>11633.785714285714</v>
      </c>
      <c r="BM31" s="17">
        <v>12225.407999999999</v>
      </c>
      <c r="BN31" s="17">
        <v>11658.646071428569</v>
      </c>
      <c r="BO31" s="17">
        <v>10348.637142857142</v>
      </c>
      <c r="BP31" s="17">
        <v>15123.327857142855</v>
      </c>
      <c r="BQ31" s="17">
        <v>14685.750000000002</v>
      </c>
      <c r="BR31" s="17">
        <v>16416.997714285713</v>
      </c>
      <c r="BS31" s="14">
        <v>14984.923928571428</v>
      </c>
      <c r="BT31" s="17">
        <v>12784.2</v>
      </c>
      <c r="BU31" s="17">
        <v>12968.743714285712</v>
      </c>
      <c r="BV31" s="17">
        <v>10752.653571428571</v>
      </c>
      <c r="BW31" s="17">
        <v>11646.722142857141</v>
      </c>
      <c r="BX31" s="17">
        <v>11034.154285714285</v>
      </c>
      <c r="BY31" s="17">
        <v>12846.521785714285</v>
      </c>
      <c r="BZ31" s="17">
        <v>12149.785714285716</v>
      </c>
      <c r="CA31" s="17">
        <v>10545.63</v>
      </c>
      <c r="CB31" s="17">
        <v>11873.961000000001</v>
      </c>
      <c r="CC31" s="17">
        <v>12139.422857142858</v>
      </c>
      <c r="CD31" s="17">
        <v>12696.758571428571</v>
      </c>
      <c r="CE31" s="14">
        <v>12728.079642857143</v>
      </c>
      <c r="CF31" s="17">
        <v>12346.872000000001</v>
      </c>
      <c r="CG31" s="17">
        <v>13072.79742857143</v>
      </c>
      <c r="CH31" s="17">
        <v>11196.546428571428</v>
      </c>
      <c r="CI31" s="17">
        <v>11218.302032142856</v>
      </c>
      <c r="CJ31" s="17">
        <v>10295.125714285714</v>
      </c>
      <c r="CK31" s="17">
        <v>11680.351607142857</v>
      </c>
      <c r="CL31" s="17">
        <v>12173.832857142857</v>
      </c>
      <c r="CM31" s="17">
        <v>10974.246428571429</v>
      </c>
      <c r="CN31" s="17">
        <v>10524.760178571431</v>
      </c>
      <c r="CO31" s="17">
        <v>14085.462857142857</v>
      </c>
      <c r="CP31" s="17">
        <v>14484.201964285716</v>
      </c>
      <c r="CQ31" s="14">
        <v>14968.05</v>
      </c>
      <c r="CR31" s="17">
        <v>13716.699642857142</v>
      </c>
      <c r="CS31" s="17">
        <v>13602.711428571427</v>
      </c>
      <c r="CT31" s="17">
        <v>11807.084999999999</v>
      </c>
      <c r="CU31" s="17">
        <v>12376.958142857142</v>
      </c>
      <c r="CV31" s="17">
        <v>13595.544642857143</v>
      </c>
      <c r="CW31" s="17">
        <v>13707.09</v>
      </c>
      <c r="CX31" s="17">
        <v>17010.165000000001</v>
      </c>
      <c r="CY31" s="17">
        <v>12558.119999999999</v>
      </c>
      <c r="CZ31" s="17">
        <v>13447.481142857143</v>
      </c>
      <c r="DA31" s="17">
        <v>15196.532142857144</v>
      </c>
      <c r="DB31" s="17">
        <v>16900.305</v>
      </c>
      <c r="DC31" s="14">
        <v>18460.380428571429</v>
      </c>
      <c r="DD31" s="17">
        <v>13951.064999999999</v>
      </c>
      <c r="DE31" s="17">
        <v>13109.580000000002</v>
      </c>
      <c r="DF31" s="17">
        <v>12429.96</v>
      </c>
      <c r="DG31" s="17">
        <v>14007.390000000001</v>
      </c>
      <c r="DH31" s="17">
        <v>10649.64</v>
      </c>
      <c r="DI31" s="12"/>
      <c r="DJ31" s="12"/>
      <c r="DK31" s="12"/>
      <c r="DL31" s="12"/>
      <c r="DM31" s="12"/>
      <c r="DN31" s="13"/>
    </row>
    <row r="32" spans="1:118" x14ac:dyDescent="0.25">
      <c r="A32" s="1" t="s">
        <v>265</v>
      </c>
      <c r="B32" s="2">
        <v>12226</v>
      </c>
      <c r="C32" s="3">
        <v>42990</v>
      </c>
      <c r="D32" s="3" t="s">
        <v>266</v>
      </c>
      <c r="E32" s="4">
        <v>44372</v>
      </c>
      <c r="F32">
        <f t="shared" si="8"/>
        <v>2021</v>
      </c>
      <c r="G32">
        <f t="shared" si="9"/>
        <v>6</v>
      </c>
      <c r="H32">
        <f t="shared" si="10"/>
        <v>2018</v>
      </c>
      <c r="I32">
        <f t="shared" si="11"/>
        <v>6</v>
      </c>
      <c r="K32" s="14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6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27582.102406015034</v>
      </c>
      <c r="AC32" s="17">
        <v>23440.226563308272</v>
      </c>
      <c r="AD32" s="17">
        <v>31429.571428571428</v>
      </c>
      <c r="AE32" s="17">
        <v>25388.052090225563</v>
      </c>
      <c r="AF32" s="17">
        <v>29699.107142857145</v>
      </c>
      <c r="AG32" s="17">
        <v>28035</v>
      </c>
      <c r="AH32" s="17">
        <v>21199.571428571431</v>
      </c>
      <c r="AI32" s="14">
        <v>19474.642857142855</v>
      </c>
      <c r="AJ32" s="17">
        <v>18014</v>
      </c>
      <c r="AK32" s="17">
        <v>14798.029087000001</v>
      </c>
      <c r="AL32" s="17">
        <v>28403.380577142856</v>
      </c>
      <c r="AM32" s="17">
        <v>33428.865349428575</v>
      </c>
      <c r="AN32" s="17">
        <v>40784.054275714298</v>
      </c>
      <c r="AO32" s="17">
        <v>38163.062722285715</v>
      </c>
      <c r="AP32" s="17">
        <v>39393.929574619055</v>
      </c>
      <c r="AQ32" s="17">
        <v>33042.982330285718</v>
      </c>
      <c r="AR32" s="17">
        <v>30452.075168285715</v>
      </c>
      <c r="AS32" s="17">
        <v>28738.667378571434</v>
      </c>
      <c r="AT32" s="17">
        <v>30528.700633485714</v>
      </c>
      <c r="AU32" s="14">
        <v>29337.346141714286</v>
      </c>
      <c r="AV32" s="17">
        <v>27837.814642857145</v>
      </c>
      <c r="AW32" s="17">
        <v>27994.430991466754</v>
      </c>
      <c r="AX32" s="17">
        <v>27948.198270000001</v>
      </c>
      <c r="AY32" s="17">
        <v>31504.680000000004</v>
      </c>
      <c r="AZ32" s="17">
        <v>42434.250357142861</v>
      </c>
      <c r="BA32" s="17">
        <v>48812.328170742854</v>
      </c>
      <c r="BB32" s="17">
        <v>45941.047059999997</v>
      </c>
      <c r="BC32" s="17">
        <v>37508.958227142852</v>
      </c>
      <c r="BD32" s="17">
        <v>33570.816646971434</v>
      </c>
      <c r="BE32" s="17">
        <v>31070.521838571429</v>
      </c>
      <c r="BF32" s="17">
        <v>26146.441898571429</v>
      </c>
      <c r="BG32" s="14">
        <v>31412.220719714285</v>
      </c>
      <c r="BH32" s="17">
        <v>30572.173036</v>
      </c>
      <c r="BI32" s="17">
        <v>33350.114304571427</v>
      </c>
      <c r="BJ32" s="17">
        <v>33770.258909999997</v>
      </c>
      <c r="BK32" s="17">
        <v>37820.943586857145</v>
      </c>
      <c r="BL32" s="17">
        <v>30114.915851285714</v>
      </c>
      <c r="BM32" s="17">
        <v>30089.212350857142</v>
      </c>
      <c r="BN32" s="17">
        <v>31301.443659</v>
      </c>
      <c r="BO32" s="17">
        <v>24710.580270857143</v>
      </c>
      <c r="BP32" s="17">
        <v>23702.541728857144</v>
      </c>
      <c r="BQ32" s="17">
        <v>23242.111407857141</v>
      </c>
      <c r="BR32" s="17">
        <v>22676.316256800001</v>
      </c>
      <c r="BS32" s="14">
        <v>23337.781792142858</v>
      </c>
      <c r="BT32" s="17">
        <v>20666.723087999999</v>
      </c>
      <c r="BU32" s="17">
        <v>23216.833117714286</v>
      </c>
      <c r="BV32" s="17">
        <v>22865.316265714282</v>
      </c>
      <c r="BW32" s="17">
        <v>23957.371538142856</v>
      </c>
      <c r="BX32" s="17">
        <v>25983.178416000002</v>
      </c>
      <c r="BY32" s="17">
        <v>29275.611532714283</v>
      </c>
      <c r="BZ32" s="17">
        <v>30966.937020857149</v>
      </c>
      <c r="CA32" s="17">
        <v>23157.053564571434</v>
      </c>
      <c r="CB32" s="17">
        <v>22168.086402857141</v>
      </c>
      <c r="CC32" s="17">
        <v>20727.995348571429</v>
      </c>
      <c r="CD32" s="17">
        <v>23306.818394285714</v>
      </c>
      <c r="CE32" s="14">
        <v>23472.400766857143</v>
      </c>
      <c r="CF32" s="17">
        <v>20475.198043999997</v>
      </c>
      <c r="CG32" s="17">
        <v>21623.990611085715</v>
      </c>
      <c r="CH32" s="17">
        <v>21965.341469999999</v>
      </c>
      <c r="CI32" s="17">
        <v>23354.482882714288</v>
      </c>
      <c r="CJ32" s="17">
        <v>26256.315123428572</v>
      </c>
      <c r="CK32" s="17">
        <v>31643.739131285711</v>
      </c>
      <c r="CL32" s="17">
        <v>30720.497250857141</v>
      </c>
      <c r="CM32" s="17">
        <v>25619.353143714281</v>
      </c>
      <c r="CN32" s="17">
        <v>23501.599812999997</v>
      </c>
      <c r="CO32" s="17">
        <v>23227.110291428573</v>
      </c>
      <c r="CP32" s="17">
        <v>24486.78258971429</v>
      </c>
      <c r="CQ32" s="14">
        <v>25730.304548428569</v>
      </c>
      <c r="CR32" s="17">
        <v>24513.781902628572</v>
      </c>
      <c r="CS32" s="17">
        <v>21206.772896857146</v>
      </c>
      <c r="CT32" s="17">
        <v>23137.283194285712</v>
      </c>
      <c r="CU32" s="17">
        <v>24047.898842628572</v>
      </c>
      <c r="CV32" s="17">
        <v>26958.05460428571</v>
      </c>
      <c r="CW32" s="17">
        <v>29869.657606428569</v>
      </c>
      <c r="CX32" s="17">
        <v>28268.050429942858</v>
      </c>
      <c r="CY32" s="17">
        <v>26586.710477142853</v>
      </c>
      <c r="CZ32" s="17">
        <v>25596.710289272934</v>
      </c>
      <c r="DA32" s="17">
        <v>25438.128984064853</v>
      </c>
      <c r="DB32" s="17">
        <v>24609.216753142857</v>
      </c>
      <c r="DC32" s="14">
        <v>23776.379383542855</v>
      </c>
      <c r="DD32" s="17">
        <v>22057.817056</v>
      </c>
      <c r="DE32" s="17">
        <v>19929.06176885714</v>
      </c>
      <c r="DF32" s="17">
        <v>21057.546099699248</v>
      </c>
      <c r="DG32" s="17">
        <v>30800.13157894737</v>
      </c>
      <c r="DH32" s="17">
        <v>30204</v>
      </c>
      <c r="DI32" s="12"/>
      <c r="DJ32" s="12"/>
      <c r="DK32" s="12"/>
      <c r="DL32" s="12"/>
      <c r="DM32" s="12"/>
      <c r="DN32" s="13"/>
    </row>
    <row r="33" spans="1:118" x14ac:dyDescent="0.25">
      <c r="A33" s="5" t="s">
        <v>7</v>
      </c>
      <c r="B33" s="2">
        <v>137</v>
      </c>
      <c r="C33" s="3">
        <v>42660</v>
      </c>
      <c r="D33" s="3" t="s">
        <v>8</v>
      </c>
      <c r="E33" s="4">
        <v>44358</v>
      </c>
      <c r="F33">
        <f t="shared" ref="F33:F64" si="12">YEAR(E33)</f>
        <v>2021</v>
      </c>
      <c r="G33">
        <f t="shared" ref="G33:G64" si="13">MONTH(E33)</f>
        <v>6</v>
      </c>
      <c r="H33">
        <f t="shared" ref="H33:H64" si="14">IF(G33&lt;&gt;12,F33-3,F33-2)</f>
        <v>2018</v>
      </c>
      <c r="I33">
        <f t="shared" si="11"/>
        <v>6</v>
      </c>
      <c r="K33" s="14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6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16842.857142857145</v>
      </c>
      <c r="AC33" s="17">
        <v>20725.714285714286</v>
      </c>
      <c r="AD33" s="17">
        <v>17968.928571428569</v>
      </c>
      <c r="AE33" s="17">
        <v>14580</v>
      </c>
      <c r="AF33" s="17">
        <v>14415</v>
      </c>
      <c r="AG33" s="17">
        <v>17594.582142857224</v>
      </c>
      <c r="AH33" s="17">
        <v>21588.887142857144</v>
      </c>
      <c r="AI33" s="14">
        <v>21871.53</v>
      </c>
      <c r="AJ33" s="17">
        <v>18243.36</v>
      </c>
      <c r="AK33" s="17">
        <v>16563.485999999997</v>
      </c>
      <c r="AL33" s="17">
        <v>14033.217857142859</v>
      </c>
      <c r="AM33" s="17">
        <v>15941.694642857143</v>
      </c>
      <c r="AN33" s="17">
        <v>17091.803571428572</v>
      </c>
      <c r="AO33" s="17">
        <v>16745.380714285715</v>
      </c>
      <c r="AP33" s="17">
        <v>16736.678571428569</v>
      </c>
      <c r="AQ33" s="17">
        <v>15082.534285714286</v>
      </c>
      <c r="AR33" s="17">
        <v>14221.360714285714</v>
      </c>
      <c r="AS33" s="17">
        <v>14580.160714285716</v>
      </c>
      <c r="AT33" s="17">
        <v>15749.443714285715</v>
      </c>
      <c r="AU33" s="14">
        <v>14477.775</v>
      </c>
      <c r="AV33" s="17">
        <v>14207.286428571428</v>
      </c>
      <c r="AW33" s="17">
        <v>14461.300714285715</v>
      </c>
      <c r="AX33" s="17">
        <v>14038.814999999999</v>
      </c>
      <c r="AY33" s="17">
        <v>14713.769142857142</v>
      </c>
      <c r="AZ33" s="17">
        <v>17267.774999999998</v>
      </c>
      <c r="BA33" s="17">
        <v>19371.966428571432</v>
      </c>
      <c r="BB33" s="17">
        <v>17070.78107142857</v>
      </c>
      <c r="BC33" s="17">
        <v>14637.117857142855</v>
      </c>
      <c r="BD33" s="17">
        <v>14841.89657142857</v>
      </c>
      <c r="BE33" s="17">
        <v>14994.835714285715</v>
      </c>
      <c r="BF33" s="17">
        <v>17987.400000000001</v>
      </c>
      <c r="BG33" s="14">
        <v>15571.886785714285</v>
      </c>
      <c r="BH33" s="17">
        <v>16980.45</v>
      </c>
      <c r="BI33" s="17">
        <v>12117.069642857143</v>
      </c>
      <c r="BJ33" s="17">
        <v>13495.853571428574</v>
      </c>
      <c r="BK33" s="17">
        <v>8292.7767857142844</v>
      </c>
      <c r="BL33" s="17">
        <v>10251.921428571428</v>
      </c>
      <c r="BM33" s="17">
        <v>18925.026857142861</v>
      </c>
      <c r="BN33" s="17">
        <v>16064.42142857143</v>
      </c>
      <c r="BO33" s="17">
        <v>11400.788571428571</v>
      </c>
      <c r="BP33" s="17">
        <v>12443.599285714285</v>
      </c>
      <c r="BQ33" s="17">
        <v>13280.233928571428</v>
      </c>
      <c r="BR33" s="17">
        <v>17775.435428571429</v>
      </c>
      <c r="BS33" s="14">
        <v>18717.013928571429</v>
      </c>
      <c r="BT33" s="17">
        <v>13989.63</v>
      </c>
      <c r="BU33" s="17">
        <v>14296.438285714286</v>
      </c>
      <c r="BV33" s="17">
        <v>12182.657142857142</v>
      </c>
      <c r="BW33" s="17">
        <v>12391.751785714285</v>
      </c>
      <c r="BX33" s="17">
        <v>14631.351428571428</v>
      </c>
      <c r="BY33" s="17">
        <v>16631.189999999999</v>
      </c>
      <c r="BZ33" s="17">
        <v>16188.510000000002</v>
      </c>
      <c r="CA33" s="17">
        <v>11285.31</v>
      </c>
      <c r="CB33" s="17">
        <v>11059.98</v>
      </c>
      <c r="CC33" s="17">
        <v>12372.93</v>
      </c>
      <c r="CD33" s="17">
        <v>16477.560000000001</v>
      </c>
      <c r="CE33" s="14">
        <v>14490.42</v>
      </c>
      <c r="CF33" s="17">
        <v>12537.18</v>
      </c>
      <c r="CG33" s="17">
        <v>11501.46</v>
      </c>
      <c r="CH33" s="17">
        <v>11178.45</v>
      </c>
      <c r="CI33" s="17">
        <v>11982.84</v>
      </c>
      <c r="CJ33" s="17">
        <v>13454.28</v>
      </c>
      <c r="CK33" s="17">
        <v>15744.42</v>
      </c>
      <c r="CL33" s="17">
        <v>16227.03</v>
      </c>
      <c r="CM33" s="17">
        <v>12687.57</v>
      </c>
      <c r="CN33" s="17">
        <v>12055.77</v>
      </c>
      <c r="CO33" s="17">
        <v>11675.13</v>
      </c>
      <c r="CP33" s="17">
        <v>13398.54</v>
      </c>
      <c r="CQ33" s="14">
        <v>12822.54</v>
      </c>
      <c r="CR33" s="17">
        <v>12884.16</v>
      </c>
      <c r="CS33" s="17">
        <v>12244.35</v>
      </c>
      <c r="CT33" s="17">
        <v>12759.06</v>
      </c>
      <c r="CU33" s="17">
        <v>13078.95</v>
      </c>
      <c r="CV33" s="17">
        <v>15463.56</v>
      </c>
      <c r="CW33" s="17">
        <v>16626.3</v>
      </c>
      <c r="CX33" s="17">
        <v>14751.06</v>
      </c>
      <c r="CY33" s="17">
        <v>13354.26</v>
      </c>
      <c r="CZ33" s="17">
        <v>12445.86</v>
      </c>
      <c r="DA33" s="17">
        <v>12772.68</v>
      </c>
      <c r="DB33" s="17">
        <v>14448.21</v>
      </c>
      <c r="DC33" s="14">
        <v>14855.85</v>
      </c>
      <c r="DD33" s="17">
        <v>14488.92</v>
      </c>
      <c r="DE33" s="17">
        <v>13103.55</v>
      </c>
      <c r="DF33" s="17">
        <v>12906.96</v>
      </c>
      <c r="DG33" s="17">
        <v>13420.41</v>
      </c>
      <c r="DH33" s="17">
        <v>14367.72</v>
      </c>
      <c r="DI33" s="12"/>
      <c r="DJ33" s="12"/>
      <c r="DK33" s="12"/>
      <c r="DL33" s="12"/>
      <c r="DM33" s="12"/>
      <c r="DN33" s="13"/>
    </row>
    <row r="34" spans="1:118" x14ac:dyDescent="0.25">
      <c r="A34" s="1" t="s">
        <v>253</v>
      </c>
      <c r="B34" s="2">
        <v>4742</v>
      </c>
      <c r="C34" s="3">
        <v>41999</v>
      </c>
      <c r="D34" s="3" t="s">
        <v>254</v>
      </c>
      <c r="E34" s="4">
        <v>44372</v>
      </c>
      <c r="F34">
        <f t="shared" si="12"/>
        <v>2021</v>
      </c>
      <c r="G34">
        <f t="shared" si="13"/>
        <v>6</v>
      </c>
      <c r="H34">
        <f t="shared" si="14"/>
        <v>2018</v>
      </c>
      <c r="I34">
        <f t="shared" si="11"/>
        <v>6</v>
      </c>
      <c r="K34" s="14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6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17444.218308270672</v>
      </c>
      <c r="AC34" s="17">
        <v>19358.691785714287</v>
      </c>
      <c r="AD34" s="17">
        <v>18615.5</v>
      </c>
      <c r="AE34" s="17">
        <v>14807.922707914286</v>
      </c>
      <c r="AF34" s="17">
        <v>16227.004139454699</v>
      </c>
      <c r="AG34" s="17">
        <v>17089.842096642857</v>
      </c>
      <c r="AH34" s="17">
        <v>19199.590581482142</v>
      </c>
      <c r="AI34" s="14">
        <v>19036.631049105355</v>
      </c>
      <c r="AJ34" s="17">
        <v>16326.451268700001</v>
      </c>
      <c r="AK34" s="17">
        <v>17700.681414107148</v>
      </c>
      <c r="AL34" s="17">
        <v>13841.350284857144</v>
      </c>
      <c r="AM34" s="17">
        <v>15611.255254867858</v>
      </c>
      <c r="AN34" s="17">
        <v>17889.14179746429</v>
      </c>
      <c r="AO34" s="17">
        <v>16966.532972639285</v>
      </c>
      <c r="AP34" s="17">
        <v>16899.465922036907</v>
      </c>
      <c r="AQ34" s="17">
        <v>14869.04920354286</v>
      </c>
      <c r="AR34" s="17">
        <v>14729.417845649999</v>
      </c>
      <c r="AS34" s="17">
        <v>14008.168699821428</v>
      </c>
      <c r="AT34" s="17">
        <v>15236.496752971429</v>
      </c>
      <c r="AU34" s="14">
        <v>16147.57887387857</v>
      </c>
      <c r="AV34" s="17">
        <v>15139.38785714286</v>
      </c>
      <c r="AW34" s="17">
        <v>14861.114009413181</v>
      </c>
      <c r="AX34" s="17">
        <v>12967.61890232143</v>
      </c>
      <c r="AY34" s="17">
        <v>14973.031928007142</v>
      </c>
      <c r="AZ34" s="17">
        <v>16702.667117835714</v>
      </c>
      <c r="BA34" s="17">
        <v>16669.123842628574</v>
      </c>
      <c r="BB34" s="17">
        <v>16052.305728242854</v>
      </c>
      <c r="BC34" s="17">
        <v>13168.003311214285</v>
      </c>
      <c r="BD34" s="17">
        <v>13297.699968942856</v>
      </c>
      <c r="BE34" s="17">
        <v>14349.425123250001</v>
      </c>
      <c r="BF34" s="17">
        <v>14836.597981607141</v>
      </c>
      <c r="BG34" s="14">
        <v>17107.669133153573</v>
      </c>
      <c r="BH34" s="17">
        <v>15629.6054181</v>
      </c>
      <c r="BI34" s="17">
        <v>14556.310997857139</v>
      </c>
      <c r="BJ34" s="17">
        <v>11976.770542714286</v>
      </c>
      <c r="BK34" s="17">
        <v>15805.29587200423</v>
      </c>
      <c r="BL34" s="17">
        <v>15805.571428571428</v>
      </c>
      <c r="BM34" s="17">
        <v>18295.714285714286</v>
      </c>
      <c r="BN34" s="17">
        <v>18905.472368421051</v>
      </c>
      <c r="BO34" s="17">
        <v>18295.714285714286</v>
      </c>
      <c r="BP34" s="17">
        <v>18905.472368421051</v>
      </c>
      <c r="BQ34" s="17">
        <v>18905.472368421051</v>
      </c>
      <c r="BR34" s="17">
        <v>18905.472368421051</v>
      </c>
      <c r="BS34" s="14">
        <v>10568.119913533834</v>
      </c>
      <c r="BT34" s="17">
        <v>7226.1029999999992</v>
      </c>
      <c r="BU34" s="17">
        <v>7506.0672000000004</v>
      </c>
      <c r="BV34" s="17">
        <v>7892.3957142857134</v>
      </c>
      <c r="BW34" s="17">
        <v>8734.9851428571419</v>
      </c>
      <c r="BX34" s="17">
        <v>16426.699714285714</v>
      </c>
      <c r="BY34" s="17">
        <v>17673.108857142855</v>
      </c>
      <c r="BZ34" s="17">
        <v>18907.756928571431</v>
      </c>
      <c r="CA34" s="17">
        <v>15217.169142857143</v>
      </c>
      <c r="CB34" s="17">
        <v>14129.697857142859</v>
      </c>
      <c r="CC34" s="17">
        <v>14778.694285714284</v>
      </c>
      <c r="CD34" s="17">
        <v>15516.295371428572</v>
      </c>
      <c r="CE34" s="14">
        <v>14620.171285714287</v>
      </c>
      <c r="CF34" s="17">
        <v>13145.7</v>
      </c>
      <c r="CG34" s="17">
        <v>14483.756228571428</v>
      </c>
      <c r="CH34" s="17">
        <v>13688.414999999999</v>
      </c>
      <c r="CI34" s="17">
        <v>13918.366714285714</v>
      </c>
      <c r="CJ34" s="17">
        <v>14972.302285714286</v>
      </c>
      <c r="CK34" s="17">
        <v>16783.537285714283</v>
      </c>
      <c r="CL34" s="17">
        <v>16898.424171428567</v>
      </c>
      <c r="CM34" s="17">
        <v>16396.99607142857</v>
      </c>
      <c r="CN34" s="17">
        <v>15041.394857142855</v>
      </c>
      <c r="CO34" s="17">
        <v>13712.919428571427</v>
      </c>
      <c r="CP34" s="17">
        <v>13728.998785714286</v>
      </c>
      <c r="CQ34" s="14">
        <v>13692.828428571429</v>
      </c>
      <c r="CR34" s="17">
        <v>13018.103314285714</v>
      </c>
      <c r="CS34" s="17">
        <v>15900.538821428572</v>
      </c>
      <c r="CT34" s="17">
        <v>13471.476428571428</v>
      </c>
      <c r="CU34" s="17">
        <v>12765.424457142855</v>
      </c>
      <c r="CV34" s="17">
        <v>14570.562857142857</v>
      </c>
      <c r="CW34" s="17">
        <v>17394.09557142857</v>
      </c>
      <c r="CX34" s="17">
        <v>15934.115142857143</v>
      </c>
      <c r="CY34" s="17">
        <v>15019.097142857145</v>
      </c>
      <c r="CZ34" s="17">
        <v>14611.94742857143</v>
      </c>
      <c r="DA34" s="17">
        <v>13708.478571428572</v>
      </c>
      <c r="DB34" s="17">
        <v>14374.345714285715</v>
      </c>
      <c r="DC34" s="14">
        <v>14741.807314285712</v>
      </c>
      <c r="DD34" s="17">
        <v>13175.322</v>
      </c>
      <c r="DE34" s="17">
        <v>14434.124785714288</v>
      </c>
      <c r="DF34" s="17">
        <v>13653.977142857142</v>
      </c>
      <c r="DG34" s="17">
        <v>14051.943942857144</v>
      </c>
      <c r="DH34" s="17">
        <v>14177.237142857142</v>
      </c>
      <c r="DI34" s="12"/>
      <c r="DJ34" s="12"/>
      <c r="DK34" s="12"/>
      <c r="DL34" s="12"/>
      <c r="DM34" s="12"/>
      <c r="DN34" s="13"/>
    </row>
    <row r="35" spans="1:118" x14ac:dyDescent="0.25">
      <c r="A35" s="5" t="s">
        <v>91</v>
      </c>
      <c r="B35" s="2">
        <v>4370</v>
      </c>
      <c r="C35" s="3">
        <v>43062</v>
      </c>
      <c r="D35" s="3" t="s">
        <v>92</v>
      </c>
      <c r="E35" s="4">
        <v>44348</v>
      </c>
      <c r="F35">
        <f t="shared" si="12"/>
        <v>2021</v>
      </c>
      <c r="G35">
        <f t="shared" si="13"/>
        <v>6</v>
      </c>
      <c r="H35">
        <f t="shared" si="14"/>
        <v>2018</v>
      </c>
      <c r="I35">
        <f t="shared" si="11"/>
        <v>6</v>
      </c>
      <c r="K35" s="14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6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23198.400000000001</v>
      </c>
      <c r="AC35" s="17">
        <v>22322.657142857144</v>
      </c>
      <c r="AD35" s="17">
        <v>20747.857142857145</v>
      </c>
      <c r="AE35" s="17">
        <v>20874.891428571427</v>
      </c>
      <c r="AF35" s="17">
        <v>19819.451428571425</v>
      </c>
      <c r="AG35" s="17">
        <v>20818.628571428573</v>
      </c>
      <c r="AH35" s="17">
        <v>24717.274285714288</v>
      </c>
      <c r="AI35" s="14">
        <v>25777.38571428572</v>
      </c>
      <c r="AJ35" s="17">
        <v>23061.759999999998</v>
      </c>
      <c r="AK35" s="17">
        <v>21528.879999999997</v>
      </c>
      <c r="AL35" s="17">
        <v>20144.871428571423</v>
      </c>
      <c r="AM35" s="17">
        <v>23790.197142857141</v>
      </c>
      <c r="AN35" s="17">
        <v>24408.308571428573</v>
      </c>
      <c r="AO35" s="17">
        <v>23833.464285714286</v>
      </c>
      <c r="AP35" s="17">
        <v>23967.472857142853</v>
      </c>
      <c r="AQ35" s="17">
        <v>22988.314285714285</v>
      </c>
      <c r="AR35" s="17">
        <v>22797.289285714283</v>
      </c>
      <c r="AS35" s="17">
        <v>24200.057142857142</v>
      </c>
      <c r="AT35" s="17">
        <v>25660.52457142857</v>
      </c>
      <c r="AU35" s="14">
        <v>26570.055714285714</v>
      </c>
      <c r="AV35" s="17">
        <v>24400.848571428571</v>
      </c>
      <c r="AW35" s="17">
        <v>22092.880000000001</v>
      </c>
      <c r="AX35" s="17">
        <v>20441.382857142857</v>
      </c>
      <c r="AY35" s="17">
        <v>21693.733571428576</v>
      </c>
      <c r="AZ35" s="17">
        <v>26309.434285714284</v>
      </c>
      <c r="BA35" s="17">
        <v>25833.040000000001</v>
      </c>
      <c r="BB35" s="17">
        <v>24872.28</v>
      </c>
      <c r="BC35" s="17">
        <v>21628.6</v>
      </c>
      <c r="BD35" s="17">
        <v>21485.267428571431</v>
      </c>
      <c r="BE35" s="17">
        <v>24106.500000000004</v>
      </c>
      <c r="BF35" s="17">
        <v>27426.337714285713</v>
      </c>
      <c r="BG35" s="14">
        <v>25393.040000000001</v>
      </c>
      <c r="BH35" s="17">
        <v>23803.759999999998</v>
      </c>
      <c r="BI35" s="17">
        <v>17516.018571428569</v>
      </c>
      <c r="BJ35" s="17">
        <v>19596.98</v>
      </c>
      <c r="BK35" s="17">
        <v>7904.2249999999995</v>
      </c>
      <c r="BL35" s="17">
        <v>20621.285391304347</v>
      </c>
      <c r="BM35" s="17">
        <v>24454.238400000002</v>
      </c>
      <c r="BN35" s="17">
        <v>23960.077142857146</v>
      </c>
      <c r="BO35" s="17">
        <v>22932</v>
      </c>
      <c r="BP35" s="17">
        <v>19580.582670476189</v>
      </c>
      <c r="BQ35" s="17">
        <v>18818.86</v>
      </c>
      <c r="BR35" s="17">
        <v>23603.328461538462</v>
      </c>
      <c r="BS35" s="14">
        <v>25321.065714285716</v>
      </c>
      <c r="BT35" s="17">
        <v>17845.22</v>
      </c>
      <c r="BU35" s="17">
        <v>18330.971112630912</v>
      </c>
      <c r="BV35" s="17">
        <v>18816.919999999998</v>
      </c>
      <c r="BW35" s="17">
        <v>19131.919999999998</v>
      </c>
      <c r="BX35" s="17">
        <v>20110.46</v>
      </c>
      <c r="BY35" s="17">
        <v>22475.599999999999</v>
      </c>
      <c r="BZ35" s="17">
        <v>23005.16</v>
      </c>
      <c r="CA35" s="17">
        <v>18924.04</v>
      </c>
      <c r="CB35" s="17">
        <v>20216.88</v>
      </c>
      <c r="CC35" s="17">
        <v>20225.8</v>
      </c>
      <c r="CD35" s="17">
        <v>24006.240000000002</v>
      </c>
      <c r="CE35" s="14">
        <v>24880.12</v>
      </c>
      <c r="CF35" s="17">
        <v>21144.76</v>
      </c>
      <c r="CG35" s="17">
        <v>19257.48</v>
      </c>
      <c r="CH35" s="17">
        <v>19294</v>
      </c>
      <c r="CI35" s="17">
        <v>20380.72</v>
      </c>
      <c r="CJ35" s="17">
        <v>21653.48</v>
      </c>
      <c r="CK35" s="17">
        <v>23810.6</v>
      </c>
      <c r="CL35" s="17">
        <v>25473.56</v>
      </c>
      <c r="CM35" s="17">
        <v>20276.2</v>
      </c>
      <c r="CN35" s="17">
        <v>18012.2</v>
      </c>
      <c r="CO35" s="17">
        <v>19489.400000000001</v>
      </c>
      <c r="CP35" s="17">
        <v>24756.400000000001</v>
      </c>
      <c r="CQ35" s="14">
        <v>24508.36</v>
      </c>
      <c r="CR35" s="17">
        <v>22194.2</v>
      </c>
      <c r="CS35" s="17">
        <v>21649.119999999999</v>
      </c>
      <c r="CT35" s="17">
        <v>19498.919999999998</v>
      </c>
      <c r="CU35" s="17">
        <v>20006</v>
      </c>
      <c r="CV35" s="17">
        <v>23014.98</v>
      </c>
      <c r="CW35" s="17">
        <v>24437.72</v>
      </c>
      <c r="CX35" s="17">
        <v>23317.88</v>
      </c>
      <c r="CY35" s="17">
        <v>21056.7</v>
      </c>
      <c r="CZ35" s="17">
        <v>20414.580000000002</v>
      </c>
      <c r="DA35" s="17">
        <v>18259.599999999999</v>
      </c>
      <c r="DB35" s="17">
        <v>23694.86</v>
      </c>
      <c r="DC35" s="14">
        <v>23316.86</v>
      </c>
      <c r="DD35" s="17">
        <v>21829.599999999999</v>
      </c>
      <c r="DE35" s="17">
        <v>20229.38</v>
      </c>
      <c r="DF35" s="17">
        <v>19833</v>
      </c>
      <c r="DG35" s="17">
        <v>19592.919999999998</v>
      </c>
      <c r="DH35" s="17">
        <v>19688.52</v>
      </c>
      <c r="DI35" s="12"/>
      <c r="DJ35" s="12"/>
      <c r="DK35" s="12"/>
      <c r="DL35" s="12"/>
      <c r="DM35" s="12"/>
      <c r="DN35" s="13"/>
    </row>
    <row r="36" spans="1:118" x14ac:dyDescent="0.25">
      <c r="A36" s="5" t="s">
        <v>125</v>
      </c>
      <c r="B36" s="2">
        <v>32</v>
      </c>
      <c r="C36" s="3">
        <v>38236</v>
      </c>
      <c r="D36" s="3" t="s">
        <v>126</v>
      </c>
      <c r="E36" s="4">
        <v>44403</v>
      </c>
      <c r="F36">
        <f t="shared" si="12"/>
        <v>2021</v>
      </c>
      <c r="G36">
        <f t="shared" si="13"/>
        <v>7</v>
      </c>
      <c r="H36">
        <f t="shared" si="14"/>
        <v>2018</v>
      </c>
      <c r="I36">
        <f t="shared" ref="I36:I81" si="15">IF(G36&lt;&gt;12,G36,1)</f>
        <v>7</v>
      </c>
      <c r="K36" s="14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6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30326.857142857145</v>
      </c>
      <c r="AD36" s="17">
        <v>27745</v>
      </c>
      <c r="AE36" s="17">
        <v>28307.142857142855</v>
      </c>
      <c r="AF36" s="17">
        <v>33588.654999999992</v>
      </c>
      <c r="AG36" s="17">
        <v>32742.857142857141</v>
      </c>
      <c r="AH36" s="17">
        <v>34055.71428571429</v>
      </c>
      <c r="AI36" s="14">
        <v>34117.71428571429</v>
      </c>
      <c r="AJ36" s="17">
        <v>30180</v>
      </c>
      <c r="AK36" s="17">
        <v>30309.142857142855</v>
      </c>
      <c r="AL36" s="17">
        <v>30235.714285714286</v>
      </c>
      <c r="AM36" s="17">
        <v>32085</v>
      </c>
      <c r="AN36" s="17">
        <v>35485.71428571429</v>
      </c>
      <c r="AO36" s="17">
        <v>35384.28571428571</v>
      </c>
      <c r="AP36" s="17">
        <v>34299.28571428571</v>
      </c>
      <c r="AQ36" s="17">
        <v>31234.285714285714</v>
      </c>
      <c r="AR36" s="17">
        <v>29649.285714285714</v>
      </c>
      <c r="AS36" s="17">
        <v>27321.428571428569</v>
      </c>
      <c r="AT36" s="17">
        <v>28765.768</v>
      </c>
      <c r="AU36" s="14">
        <v>26726.428571428569</v>
      </c>
      <c r="AV36" s="17">
        <v>26514.285714285717</v>
      </c>
      <c r="AW36" s="17">
        <v>29207.278857142857</v>
      </c>
      <c r="AX36" s="17">
        <v>26657.142857142855</v>
      </c>
      <c r="AY36" s="17">
        <v>30191.697142857141</v>
      </c>
      <c r="AZ36" s="17">
        <v>35871.428571428572</v>
      </c>
      <c r="BA36" s="17">
        <v>36881.142857142862</v>
      </c>
      <c r="BB36" s="17">
        <v>37997.142857142862</v>
      </c>
      <c r="BC36" s="17">
        <v>33578.571428571428</v>
      </c>
      <c r="BD36" s="17">
        <v>31992</v>
      </c>
      <c r="BE36" s="17">
        <v>29828.571428571431</v>
      </c>
      <c r="BF36" s="17">
        <v>31566.857142857145</v>
      </c>
      <c r="BG36" s="14">
        <v>33302.857142857138</v>
      </c>
      <c r="BH36" s="17">
        <v>27840</v>
      </c>
      <c r="BI36" s="17">
        <v>29140</v>
      </c>
      <c r="BJ36" s="17">
        <v>26331.428571428569</v>
      </c>
      <c r="BK36" s="17">
        <v>30778.571428571431</v>
      </c>
      <c r="BL36" s="17">
        <v>37050</v>
      </c>
      <c r="BM36" s="17">
        <v>21806.285714285714</v>
      </c>
      <c r="BN36" s="17">
        <v>14237.857142857143</v>
      </c>
      <c r="BO36" s="17">
        <v>13748.571428571428</v>
      </c>
      <c r="BP36" s="17">
        <v>14725</v>
      </c>
      <c r="BQ36" s="17">
        <v>14057.142857142857</v>
      </c>
      <c r="BR36" s="17">
        <v>18777.142857142855</v>
      </c>
      <c r="BS36" s="14">
        <v>18932.142857142855</v>
      </c>
      <c r="BT36" s="17">
        <v>15880</v>
      </c>
      <c r="BU36" s="17">
        <v>16784.365428571429</v>
      </c>
      <c r="BV36" s="17">
        <v>12364.285714285716</v>
      </c>
      <c r="BW36" s="17">
        <v>13330</v>
      </c>
      <c r="BX36" s="17">
        <v>14931.428571428572</v>
      </c>
      <c r="BY36" s="17">
        <v>16230.714285714284</v>
      </c>
      <c r="BZ36" s="17">
        <v>17647.857142857145</v>
      </c>
      <c r="CA36" s="17">
        <v>19132.135714285712</v>
      </c>
      <c r="CB36" s="17">
        <v>21584.1</v>
      </c>
      <c r="CC36" s="17">
        <v>24047.562857142857</v>
      </c>
      <c r="CD36" s="17">
        <v>31285.049099999997</v>
      </c>
      <c r="CE36" s="14">
        <v>32580.83142857143</v>
      </c>
      <c r="CF36" s="17">
        <v>26780.703599999997</v>
      </c>
      <c r="CG36" s="17">
        <v>25278.494258792089</v>
      </c>
      <c r="CH36" s="17">
        <v>22656.648214285713</v>
      </c>
      <c r="CI36" s="17">
        <v>24528.690000000002</v>
      </c>
      <c r="CJ36" s="17">
        <v>24822.829700401024</v>
      </c>
      <c r="CK36" s="17">
        <v>27284.796428571426</v>
      </c>
      <c r="CL36" s="17">
        <v>27657.391345316981</v>
      </c>
      <c r="CM36" s="17">
        <v>22611.974999999999</v>
      </c>
      <c r="CN36" s="17">
        <v>20635.610502589843</v>
      </c>
      <c r="CO36" s="17">
        <v>24224.85</v>
      </c>
      <c r="CP36" s="17">
        <v>28577.826428571432</v>
      </c>
      <c r="CQ36" s="14">
        <v>28024.514999999999</v>
      </c>
      <c r="CR36" s="17">
        <v>26329.431428571424</v>
      </c>
      <c r="CS36" s="17">
        <v>21196.875</v>
      </c>
      <c r="CT36" s="17">
        <v>20318.385000000002</v>
      </c>
      <c r="CU36" s="17">
        <v>24337.975714285712</v>
      </c>
      <c r="CV36" s="17">
        <v>26265.30857142857</v>
      </c>
      <c r="CW36" s="17">
        <v>28437.777857142857</v>
      </c>
      <c r="CX36" s="17">
        <v>27578.564999999999</v>
      </c>
      <c r="CY36" s="17">
        <v>25826.04</v>
      </c>
      <c r="CZ36" s="17">
        <v>23185.035</v>
      </c>
      <c r="DA36" s="17">
        <v>23515.29</v>
      </c>
      <c r="DB36" s="17">
        <v>22175.43</v>
      </c>
      <c r="DC36" s="14">
        <v>23867.174999999999</v>
      </c>
      <c r="DD36" s="17">
        <v>26793.66</v>
      </c>
      <c r="DE36" s="17">
        <v>28444.89</v>
      </c>
      <c r="DF36" s="17">
        <v>21360.87</v>
      </c>
      <c r="DG36" s="17">
        <v>23600.52</v>
      </c>
      <c r="DH36" s="17">
        <v>23922.39</v>
      </c>
      <c r="DI36" s="12"/>
      <c r="DJ36" s="12"/>
      <c r="DK36" s="12"/>
      <c r="DL36" s="12"/>
      <c r="DM36" s="12"/>
      <c r="DN36" s="13"/>
    </row>
    <row r="37" spans="1:118" x14ac:dyDescent="0.25">
      <c r="A37" s="5" t="s">
        <v>143</v>
      </c>
      <c r="B37" s="2">
        <v>318</v>
      </c>
      <c r="C37" s="3">
        <v>38569</v>
      </c>
      <c r="D37" s="3" t="s">
        <v>144</v>
      </c>
      <c r="E37" s="4">
        <v>44393</v>
      </c>
      <c r="F37">
        <f t="shared" si="12"/>
        <v>2021</v>
      </c>
      <c r="G37">
        <f t="shared" si="13"/>
        <v>7</v>
      </c>
      <c r="H37">
        <f t="shared" si="14"/>
        <v>2018</v>
      </c>
      <c r="I37">
        <f t="shared" si="15"/>
        <v>7</v>
      </c>
      <c r="K37" s="14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6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16385.714285714286</v>
      </c>
      <c r="AD37" s="17">
        <v>16075.714285714284</v>
      </c>
      <c r="AE37" s="17">
        <v>16692.857142857145</v>
      </c>
      <c r="AF37" s="17">
        <v>14304.285714285716</v>
      </c>
      <c r="AG37" s="17">
        <v>16542.857142857145</v>
      </c>
      <c r="AH37" s="17">
        <v>19552.142857142855</v>
      </c>
      <c r="AI37" s="14">
        <v>22196</v>
      </c>
      <c r="AJ37" s="17">
        <v>21360</v>
      </c>
      <c r="AK37" s="17">
        <v>17926.857142857145</v>
      </c>
      <c r="AL37" s="17">
        <v>11250</v>
      </c>
      <c r="AM37" s="17">
        <v>12045.714285714284</v>
      </c>
      <c r="AN37" s="17">
        <v>13594.285714285716</v>
      </c>
      <c r="AO37" s="17">
        <v>13440.714285714284</v>
      </c>
      <c r="AP37" s="17">
        <v>14990.714285714284</v>
      </c>
      <c r="AQ37" s="17">
        <v>14554.285714285716</v>
      </c>
      <c r="AR37" s="17">
        <v>13750.714285714284</v>
      </c>
      <c r="AS37" s="17">
        <v>21364.285714285714</v>
      </c>
      <c r="AT37" s="17">
        <v>21175.603999999999</v>
      </c>
      <c r="AU37" s="14">
        <v>19677.692857142982</v>
      </c>
      <c r="AV37" s="17">
        <v>20283.221428571327</v>
      </c>
      <c r="AW37" s="17">
        <v>21030.50628571428</v>
      </c>
      <c r="AX37" s="17">
        <v>14572.045714285714</v>
      </c>
      <c r="AY37" s="17">
        <v>13366.402857142815</v>
      </c>
      <c r="AZ37" s="17">
        <v>16126.478571428483</v>
      </c>
      <c r="BA37" s="17">
        <v>17369.229142857152</v>
      </c>
      <c r="BB37" s="17">
        <v>16978.899285714357</v>
      </c>
      <c r="BC37" s="17">
        <v>16863.771428571446</v>
      </c>
      <c r="BD37" s="17">
        <v>15441.968000000035</v>
      </c>
      <c r="BE37" s="17">
        <v>15718.585714285708</v>
      </c>
      <c r="BF37" s="17">
        <v>20919.703428571447</v>
      </c>
      <c r="BG37" s="14">
        <v>21973.132142857121</v>
      </c>
      <c r="BH37" s="17">
        <v>19850.040000000008</v>
      </c>
      <c r="BI37" s="17">
        <v>16418.862142857208</v>
      </c>
      <c r="BJ37" s="17">
        <v>11979.462857142789</v>
      </c>
      <c r="BK37" s="17">
        <v>13800.203571428583</v>
      </c>
      <c r="BL37" s="17">
        <v>14190.985714285698</v>
      </c>
      <c r="BM37" s="17">
        <v>6225.136571428633</v>
      </c>
      <c r="BN37" s="17">
        <v>11962.656428571428</v>
      </c>
      <c r="BO37" s="17">
        <v>10898.982857142855</v>
      </c>
      <c r="BP37" s="17">
        <v>11088.45642857143</v>
      </c>
      <c r="BQ37" s="17">
        <v>12042.600000000006</v>
      </c>
      <c r="BR37" s="17">
        <v>17437.021714285711</v>
      </c>
      <c r="BS37" s="14">
        <v>16547.60071428572</v>
      </c>
      <c r="BT37" s="17">
        <v>15032.639999999994</v>
      </c>
      <c r="BU37" s="17">
        <v>10887.518857142864</v>
      </c>
      <c r="BV37" s="17">
        <v>9686.3571428571377</v>
      </c>
      <c r="BW37" s="17">
        <v>10654.921428571419</v>
      </c>
      <c r="BX37" s="17">
        <v>10321.560000000005</v>
      </c>
      <c r="BY37" s="17">
        <v>11255.081428571426</v>
      </c>
      <c r="BZ37" s="17">
        <v>11999.059285714287</v>
      </c>
      <c r="CA37" s="17">
        <v>9413.1857142857134</v>
      </c>
      <c r="CB37" s="17">
        <v>9257.5400000000009</v>
      </c>
      <c r="CC37" s="17">
        <v>11505.865714285716</v>
      </c>
      <c r="CD37" s="17">
        <v>15042.111199999999</v>
      </c>
      <c r="CE37" s="14">
        <v>14705.971428571429</v>
      </c>
      <c r="CF37" s="17">
        <v>12324.92172</v>
      </c>
      <c r="CG37" s="17">
        <v>10668.642615488021</v>
      </c>
      <c r="CH37" s="17">
        <v>9167.6357142857123</v>
      </c>
      <c r="CI37" s="17">
        <v>9801.9</v>
      </c>
      <c r="CJ37" s="17">
        <v>9893.2806742562589</v>
      </c>
      <c r="CK37" s="17">
        <v>10864.248571428572</v>
      </c>
      <c r="CL37" s="17">
        <v>6447.3731457407885</v>
      </c>
      <c r="CM37" s="17">
        <v>9683.81</v>
      </c>
      <c r="CN37" s="17">
        <v>9121.7046734207779</v>
      </c>
      <c r="CO37" s="17">
        <v>9172.4700000000012</v>
      </c>
      <c r="CP37" s="17">
        <v>14812.944285714284</v>
      </c>
      <c r="CQ37" s="14">
        <v>15011.82</v>
      </c>
      <c r="CR37" s="17">
        <v>10093.978214285715</v>
      </c>
      <c r="CS37" s="17">
        <v>9620.75</v>
      </c>
      <c r="CT37" s="17">
        <v>9876.9971428571425</v>
      </c>
      <c r="CU37" s="17">
        <v>11046.697142857143</v>
      </c>
      <c r="CV37" s="17">
        <v>11527.67</v>
      </c>
      <c r="CW37" s="17">
        <v>13033.32857142857</v>
      </c>
      <c r="CX37" s="17">
        <v>13004.01</v>
      </c>
      <c r="CY37" s="17">
        <v>11272.94</v>
      </c>
      <c r="CZ37" s="17">
        <v>11273.28</v>
      </c>
      <c r="DA37" s="17">
        <v>13882.24</v>
      </c>
      <c r="DB37" s="17">
        <v>16501.169999999998</v>
      </c>
      <c r="DC37" s="14">
        <v>16362.62</v>
      </c>
      <c r="DD37" s="17">
        <v>15317.25</v>
      </c>
      <c r="DE37" s="17">
        <v>13519.92</v>
      </c>
      <c r="DF37" s="17">
        <v>10115.1</v>
      </c>
      <c r="DG37" s="17">
        <v>10854.88</v>
      </c>
      <c r="DH37" s="17">
        <v>10855.65</v>
      </c>
      <c r="DI37" s="12"/>
      <c r="DJ37" s="12"/>
      <c r="DK37" s="12"/>
      <c r="DL37" s="12"/>
      <c r="DM37" s="12"/>
      <c r="DN37" s="13"/>
    </row>
    <row r="38" spans="1:118" x14ac:dyDescent="0.25">
      <c r="A38" s="5" t="s">
        <v>21</v>
      </c>
      <c r="B38" s="2">
        <v>6515</v>
      </c>
      <c r="C38" s="3">
        <v>42384</v>
      </c>
      <c r="D38" s="3" t="s">
        <v>22</v>
      </c>
      <c r="E38" s="4">
        <v>44379</v>
      </c>
      <c r="F38">
        <f t="shared" si="12"/>
        <v>2021</v>
      </c>
      <c r="G38">
        <f t="shared" si="13"/>
        <v>7</v>
      </c>
      <c r="H38">
        <f t="shared" si="14"/>
        <v>2018</v>
      </c>
      <c r="I38">
        <f t="shared" si="15"/>
        <v>7</v>
      </c>
      <c r="K38" s="14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6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28874.285714285714</v>
      </c>
      <c r="AD38" s="17">
        <v>29627.142857142855</v>
      </c>
      <c r="AE38" s="17">
        <v>23691.428571428569</v>
      </c>
      <c r="AF38" s="17">
        <v>22652.142857142855</v>
      </c>
      <c r="AG38" s="17">
        <v>25732.135714285687</v>
      </c>
      <c r="AH38" s="17">
        <v>27803.669714285716</v>
      </c>
      <c r="AI38" s="14">
        <v>29049.620000000003</v>
      </c>
      <c r="AJ38" s="17">
        <v>26091.84</v>
      </c>
      <c r="AK38" s="17">
        <v>25600.809714285715</v>
      </c>
      <c r="AL38" s="17">
        <v>23158.928571428569</v>
      </c>
      <c r="AM38" s="17">
        <v>24514.667142857143</v>
      </c>
      <c r="AN38" s="17">
        <v>24675.642857142855</v>
      </c>
      <c r="AO38" s="17">
        <v>26389.967857142856</v>
      </c>
      <c r="AP38" s="17">
        <v>25122.422142857144</v>
      </c>
      <c r="AQ38" s="17">
        <v>22807.028571428575</v>
      </c>
      <c r="AR38" s="17">
        <v>23772.770714285714</v>
      </c>
      <c r="AS38" s="17">
        <v>24067.05</v>
      </c>
      <c r="AT38" s="17">
        <v>24916.790285714287</v>
      </c>
      <c r="AU38" s="14">
        <v>24812.842857142859</v>
      </c>
      <c r="AV38" s="17">
        <v>23833.401428571429</v>
      </c>
      <c r="AW38" s="17">
        <v>24025.730714285717</v>
      </c>
      <c r="AX38" s="17">
        <v>23370.368571428575</v>
      </c>
      <c r="AY38" s="17">
        <v>24069.905714285713</v>
      </c>
      <c r="AZ38" s="17">
        <v>25413.11357142857</v>
      </c>
      <c r="BA38" s="17">
        <v>27975.507142857143</v>
      </c>
      <c r="BB38" s="17">
        <v>24825.309285714284</v>
      </c>
      <c r="BC38" s="17">
        <v>23017.414285714283</v>
      </c>
      <c r="BD38" s="17">
        <v>23664.283999999996</v>
      </c>
      <c r="BE38" s="17">
        <v>23338.800000000003</v>
      </c>
      <c r="BF38" s="17">
        <v>24514.37142857143</v>
      </c>
      <c r="BG38" s="14">
        <v>25505.338571428576</v>
      </c>
      <c r="BH38" s="17">
        <v>24182.84</v>
      </c>
      <c r="BI38" s="17">
        <v>24391.37571428571</v>
      </c>
      <c r="BJ38" s="17">
        <v>22024.135714285712</v>
      </c>
      <c r="BK38" s="17">
        <v>25367.864642857141</v>
      </c>
      <c r="BL38" s="17">
        <v>21069.194285714282</v>
      </c>
      <c r="BM38" s="17">
        <v>22583.177142857145</v>
      </c>
      <c r="BN38" s="17">
        <v>27494.431428571428</v>
      </c>
      <c r="BO38" s="17">
        <v>20745.737142857142</v>
      </c>
      <c r="BP38" s="17">
        <v>21210.089285714286</v>
      </c>
      <c r="BQ38" s="17">
        <v>23014.333571428571</v>
      </c>
      <c r="BR38" s="17">
        <v>24567.198857142863</v>
      </c>
      <c r="BS38" s="14">
        <v>25227.11357142857</v>
      </c>
      <c r="BT38" s="17">
        <v>21447.72</v>
      </c>
      <c r="BU38" s="17">
        <v>21938.469714285715</v>
      </c>
      <c r="BV38" s="17">
        <v>20736.75</v>
      </c>
      <c r="BW38" s="17">
        <v>22072.022142857142</v>
      </c>
      <c r="BX38" s="17">
        <v>24422.914285714287</v>
      </c>
      <c r="BY38" s="17">
        <v>27727.462857142858</v>
      </c>
      <c r="BZ38" s="17">
        <v>26142.986428571425</v>
      </c>
      <c r="CA38" s="17">
        <v>21457.239999999998</v>
      </c>
      <c r="CB38" s="17">
        <v>21235.368000000002</v>
      </c>
      <c r="CC38" s="17">
        <v>21117.518857142855</v>
      </c>
      <c r="CD38" s="17">
        <v>23456.335999999999</v>
      </c>
      <c r="CE38" s="14">
        <v>24458.612500000003</v>
      </c>
      <c r="CF38" s="17">
        <v>21090.144</v>
      </c>
      <c r="CG38" s="17">
        <v>20038.603714285717</v>
      </c>
      <c r="CH38" s="17">
        <v>19328.75357142857</v>
      </c>
      <c r="CI38" s="17">
        <v>22010.758392857144</v>
      </c>
      <c r="CJ38" s="17">
        <v>23202.848571428574</v>
      </c>
      <c r="CK38" s="17">
        <v>26145.1675</v>
      </c>
      <c r="CL38" s="17">
        <v>26235.964285714286</v>
      </c>
      <c r="CM38" s="17">
        <v>22162.317857142862</v>
      </c>
      <c r="CN38" s="17">
        <v>20619.561428571429</v>
      </c>
      <c r="CO38" s="17">
        <v>19884.608571428573</v>
      </c>
      <c r="CP38" s="17">
        <v>22770.983571428573</v>
      </c>
      <c r="CQ38" s="14">
        <v>23209.88</v>
      </c>
      <c r="CR38" s="17">
        <v>21321.711428571427</v>
      </c>
      <c r="CS38" s="17">
        <v>21161.338095238098</v>
      </c>
      <c r="CT38" s="17">
        <v>18654.189999999999</v>
      </c>
      <c r="CU38" s="17">
        <v>21517.941428571434</v>
      </c>
      <c r="CV38" s="17">
        <v>26209.210714285713</v>
      </c>
      <c r="CW38" s="17">
        <v>25708.400000000001</v>
      </c>
      <c r="CX38" s="17">
        <v>29042.22</v>
      </c>
      <c r="CY38" s="17">
        <v>22166.75</v>
      </c>
      <c r="CZ38" s="17">
        <v>20980.543142857143</v>
      </c>
      <c r="DA38" s="17">
        <v>20868.45</v>
      </c>
      <c r="DB38" s="17">
        <v>21296.06</v>
      </c>
      <c r="DC38" s="14">
        <v>22914.712857142855</v>
      </c>
      <c r="DD38" s="17">
        <v>21196.38</v>
      </c>
      <c r="DE38" s="17">
        <v>19731.120000000003</v>
      </c>
      <c r="DF38" s="17">
        <v>19286.830000000002</v>
      </c>
      <c r="DG38" s="17">
        <v>26368.5</v>
      </c>
      <c r="DH38" s="17">
        <v>22759.74</v>
      </c>
      <c r="DI38" s="12"/>
      <c r="DJ38" s="12"/>
      <c r="DK38" s="12"/>
      <c r="DL38" s="12"/>
      <c r="DM38" s="12"/>
      <c r="DN38" s="13"/>
    </row>
    <row r="39" spans="1:118" x14ac:dyDescent="0.25">
      <c r="A39" s="5" t="s">
        <v>173</v>
      </c>
      <c r="B39" s="2">
        <v>3695</v>
      </c>
      <c r="C39" s="3">
        <v>41634</v>
      </c>
      <c r="D39" s="3" t="s">
        <v>174</v>
      </c>
      <c r="E39" s="4">
        <v>44390</v>
      </c>
      <c r="F39">
        <f t="shared" si="12"/>
        <v>2021</v>
      </c>
      <c r="G39">
        <f t="shared" si="13"/>
        <v>7</v>
      </c>
      <c r="H39">
        <f t="shared" si="14"/>
        <v>2018</v>
      </c>
      <c r="I39">
        <f t="shared" si="15"/>
        <v>7</v>
      </c>
      <c r="K39" s="14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6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15745.342857142858</v>
      </c>
      <c r="AD39" s="17">
        <v>14612.071428571428</v>
      </c>
      <c r="AE39" s="17">
        <v>13712.142857142857</v>
      </c>
      <c r="AF39" s="17">
        <v>12528.428571428572</v>
      </c>
      <c r="AG39" s="17">
        <v>11977.5</v>
      </c>
      <c r="AH39" s="17">
        <v>15004</v>
      </c>
      <c r="AI39" s="14">
        <v>13800.314285714285</v>
      </c>
      <c r="AJ39" s="17">
        <v>13547</v>
      </c>
      <c r="AK39" s="17">
        <v>13817.142857142857</v>
      </c>
      <c r="AL39" s="17">
        <v>12157.5</v>
      </c>
      <c r="AM39" s="17">
        <v>12221.75</v>
      </c>
      <c r="AN39" s="17">
        <v>13935.428571428571</v>
      </c>
      <c r="AO39" s="17">
        <v>14078.428571428572</v>
      </c>
      <c r="AP39" s="17">
        <v>13614.535714285716</v>
      </c>
      <c r="AQ39" s="17">
        <v>13417.714285714286</v>
      </c>
      <c r="AR39" s="17">
        <v>14202.428571428572</v>
      </c>
      <c r="AS39" s="17">
        <v>12012.857142857143</v>
      </c>
      <c r="AT39" s="17">
        <v>13443.638028571428</v>
      </c>
      <c r="AU39" s="14">
        <v>12982.910714285716</v>
      </c>
      <c r="AV39" s="17">
        <v>13585.464285714286</v>
      </c>
      <c r="AW39" s="17">
        <v>13927.857142857143</v>
      </c>
      <c r="AX39" s="17">
        <v>11040.857142857143</v>
      </c>
      <c r="AY39" s="17">
        <v>11665.693035714183</v>
      </c>
      <c r="AZ39" s="17">
        <v>12814.093928571425</v>
      </c>
      <c r="BA39" s="17">
        <v>13255.469800000106</v>
      </c>
      <c r="BB39" s="17">
        <v>12230.52521428569</v>
      </c>
      <c r="BC39" s="17">
        <v>12317.764285714366</v>
      </c>
      <c r="BD39" s="17">
        <v>13275.457714285649</v>
      </c>
      <c r="BE39" s="17">
        <v>12462.968571428624</v>
      </c>
      <c r="BF39" s="17">
        <v>12658.739285714286</v>
      </c>
      <c r="BG39" s="14">
        <v>11903.959035714273</v>
      </c>
      <c r="BH39" s="17">
        <v>10306.889999999898</v>
      </c>
      <c r="BI39" s="17">
        <v>12215.58542857143</v>
      </c>
      <c r="BJ39" s="17">
        <v>10422.346285714293</v>
      </c>
      <c r="BK39" s="17">
        <v>10884.987928571412</v>
      </c>
      <c r="BL39" s="17">
        <v>10737.85071428572</v>
      </c>
      <c r="BM39" s="17">
        <v>14045.6288</v>
      </c>
      <c r="BN39" s="17">
        <v>11578.387071428571</v>
      </c>
      <c r="BO39" s="17">
        <v>10615.479428571425</v>
      </c>
      <c r="BP39" s="17">
        <v>11336.640214285717</v>
      </c>
      <c r="BQ39" s="17">
        <v>11059.328571428572</v>
      </c>
      <c r="BR39" s="17">
        <v>12870.723485714285</v>
      </c>
      <c r="BS39" s="14">
        <v>11612.77271428572</v>
      </c>
      <c r="BT39" s="17">
        <v>10118.995999999999</v>
      </c>
      <c r="BU39" s="17">
        <v>10847.567828571429</v>
      </c>
      <c r="BV39" s="17">
        <v>10896.580714285707</v>
      </c>
      <c r="BW39" s="17">
        <v>12297.004714285724</v>
      </c>
      <c r="BX39" s="17">
        <v>12847.006285714273</v>
      </c>
      <c r="BY39" s="17">
        <v>13548.928642857141</v>
      </c>
      <c r="BZ39" s="17">
        <v>13931.44871428572</v>
      </c>
      <c r="CA39" s="17">
        <v>10970.142857142855</v>
      </c>
      <c r="CB39" s="17">
        <v>11708.904</v>
      </c>
      <c r="CC39" s="17">
        <v>11487.200571428571</v>
      </c>
      <c r="CD39" s="17">
        <v>10891.790949999999</v>
      </c>
      <c r="CE39" s="14">
        <v>10980.485428571428</v>
      </c>
      <c r="CF39" s="17">
        <v>9859.4151999999995</v>
      </c>
      <c r="CG39" s="17">
        <v>9712.8890104536695</v>
      </c>
      <c r="CH39" s="17">
        <v>10067.594999999999</v>
      </c>
      <c r="CI39" s="17">
        <v>11014.672</v>
      </c>
      <c r="CJ39" s="17">
        <v>11019.691580866351</v>
      </c>
      <c r="CK39" s="17">
        <v>11879.840571428571</v>
      </c>
      <c r="CL39" s="17">
        <v>12351.338967534124</v>
      </c>
      <c r="CM39" s="17">
        <v>10403.369999999999</v>
      </c>
      <c r="CN39" s="17">
        <v>9962.1150603814694</v>
      </c>
      <c r="CO39" s="17">
        <v>9885.66</v>
      </c>
      <c r="CP39" s="17">
        <v>11942.082857142857</v>
      </c>
      <c r="CQ39" s="14">
        <v>12484.414000000001</v>
      </c>
      <c r="CR39" s="17">
        <v>11476.772785714287</v>
      </c>
      <c r="CS39" s="17">
        <v>11506.784</v>
      </c>
      <c r="CT39" s="17">
        <v>10812.943428571429</v>
      </c>
      <c r="CU39" s="17">
        <v>11705.608285714285</v>
      </c>
      <c r="CV39" s="17">
        <v>13320.886</v>
      </c>
      <c r="CW39" s="17">
        <v>14891.158285714286</v>
      </c>
      <c r="CX39" s="17">
        <v>13840.566000000001</v>
      </c>
      <c r="CY39" s="17">
        <v>13089.407999999999</v>
      </c>
      <c r="CZ39" s="17">
        <v>12080.306</v>
      </c>
      <c r="DA39" s="17">
        <v>11245.578</v>
      </c>
      <c r="DB39" s="17">
        <v>11577.502</v>
      </c>
      <c r="DC39" s="14">
        <v>12118.505999999999</v>
      </c>
      <c r="DD39" s="17">
        <v>10357.719999999999</v>
      </c>
      <c r="DE39" s="17">
        <v>11411.067999999999</v>
      </c>
      <c r="DF39" s="17">
        <v>10547.11</v>
      </c>
      <c r="DG39" s="17">
        <v>11274.59</v>
      </c>
      <c r="DH39" s="17">
        <v>12590.95</v>
      </c>
      <c r="DI39" s="12"/>
      <c r="DJ39" s="12"/>
      <c r="DK39" s="12"/>
      <c r="DL39" s="12"/>
      <c r="DM39" s="12"/>
      <c r="DN39" s="13"/>
    </row>
    <row r="40" spans="1:118" x14ac:dyDescent="0.25">
      <c r="A40" s="5" t="s">
        <v>149</v>
      </c>
      <c r="B40" s="2">
        <v>689</v>
      </c>
      <c r="C40" s="3">
        <v>40268</v>
      </c>
      <c r="D40" s="3" t="s">
        <v>150</v>
      </c>
      <c r="E40" s="4">
        <v>44406</v>
      </c>
      <c r="F40">
        <f t="shared" si="12"/>
        <v>2021</v>
      </c>
      <c r="G40">
        <f t="shared" si="13"/>
        <v>7</v>
      </c>
      <c r="H40">
        <f t="shared" si="14"/>
        <v>2018</v>
      </c>
      <c r="I40">
        <f t="shared" si="15"/>
        <v>7</v>
      </c>
      <c r="K40" s="14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6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18440.571428571431</v>
      </c>
      <c r="AD40" s="17">
        <v>18135</v>
      </c>
      <c r="AE40" s="17">
        <v>16778.571428571428</v>
      </c>
      <c r="AF40" s="17">
        <v>14902.142857142857</v>
      </c>
      <c r="AG40" s="17">
        <v>15707.142857142857</v>
      </c>
      <c r="AH40" s="17">
        <v>17825</v>
      </c>
      <c r="AI40" s="14">
        <v>12169.714285714284</v>
      </c>
      <c r="AJ40" s="17">
        <v>17120</v>
      </c>
      <c r="AK40" s="17">
        <v>13781.714285714284</v>
      </c>
      <c r="AL40" s="17">
        <v>15450</v>
      </c>
      <c r="AM40" s="17">
        <v>15123.571428571428</v>
      </c>
      <c r="AN40" s="17">
        <v>15805.714285714286</v>
      </c>
      <c r="AO40" s="17">
        <v>12200.714285714284</v>
      </c>
      <c r="AP40" s="17">
        <v>16740</v>
      </c>
      <c r="AQ40" s="17">
        <v>14074.285714285716</v>
      </c>
      <c r="AR40" s="17">
        <v>12090</v>
      </c>
      <c r="AS40" s="17">
        <v>12750</v>
      </c>
      <c r="AT40" s="17">
        <v>14721.874771314286</v>
      </c>
      <c r="AU40" s="14">
        <v>11691.428571428572</v>
      </c>
      <c r="AV40" s="17">
        <v>10854.285714285714</v>
      </c>
      <c r="AW40" s="17">
        <v>12367.422585371431</v>
      </c>
      <c r="AX40" s="17">
        <v>12796.809164571428</v>
      </c>
      <c r="AY40" s="17">
        <v>13372.230037857144</v>
      </c>
      <c r="AZ40" s="17">
        <v>14342.784077142856</v>
      </c>
      <c r="BA40" s="17">
        <v>14729.163958971429</v>
      </c>
      <c r="BB40" s="17">
        <v>13938.816958142856</v>
      </c>
      <c r="BC40" s="17">
        <v>11665.444197857143</v>
      </c>
      <c r="BD40" s="17">
        <v>13611.404974685711</v>
      </c>
      <c r="BE40" s="17">
        <v>13267.734561428573</v>
      </c>
      <c r="BF40" s="17">
        <v>12161.602781428574</v>
      </c>
      <c r="BG40" s="14">
        <v>12990.409160357141</v>
      </c>
      <c r="BH40" s="17">
        <v>11880.219367999998</v>
      </c>
      <c r="BI40" s="17">
        <v>11808.093322642859</v>
      </c>
      <c r="BJ40" s="17">
        <v>12005.797114285711</v>
      </c>
      <c r="BK40" s="17">
        <v>13183.326422857142</v>
      </c>
      <c r="BL40" s="17">
        <v>15676.892260714287</v>
      </c>
      <c r="BM40" s="17">
        <v>10946.290825371427</v>
      </c>
      <c r="BN40" s="17">
        <v>10654.939426285704</v>
      </c>
      <c r="BO40" s="17">
        <v>9260.1415405714306</v>
      </c>
      <c r="BP40" s="17">
        <v>10003.471186785722</v>
      </c>
      <c r="BQ40" s="17">
        <v>9123.9918000000343</v>
      </c>
      <c r="BR40" s="17">
        <v>10124.189143714297</v>
      </c>
      <c r="BS40" s="14">
        <v>10847.835035285752</v>
      </c>
      <c r="BT40" s="17">
        <v>9006.6822279999906</v>
      </c>
      <c r="BU40" s="17">
        <v>9636.0421753142855</v>
      </c>
      <c r="BV40" s="17">
        <v>9623.0413542857332</v>
      </c>
      <c r="BW40" s="17">
        <v>10388.878173071427</v>
      </c>
      <c r="BX40" s="17">
        <v>11253.809722285716</v>
      </c>
      <c r="BY40" s="17">
        <v>11826.27997085708</v>
      </c>
      <c r="BZ40" s="17">
        <v>12120.019957142837</v>
      </c>
      <c r="CA40" s="17">
        <v>9834.547592142857</v>
      </c>
      <c r="CB40" s="17">
        <v>10312.1266</v>
      </c>
      <c r="CC40" s="17">
        <v>10748.813990857143</v>
      </c>
      <c r="CD40" s="17">
        <v>11930.0545606</v>
      </c>
      <c r="CE40" s="14">
        <v>11953.639106285715</v>
      </c>
      <c r="CF40" s="17">
        <v>9096.8465886720005</v>
      </c>
      <c r="CG40" s="17">
        <v>9116.0736752556113</v>
      </c>
      <c r="CH40" s="17">
        <v>10534.939780714285</v>
      </c>
      <c r="CI40" s="17">
        <v>11254.837726</v>
      </c>
      <c r="CJ40" s="17">
        <v>11099.963594348912</v>
      </c>
      <c r="CK40" s="17">
        <v>12174.169701714287</v>
      </c>
      <c r="CL40" s="17">
        <v>12010.482432276267</v>
      </c>
      <c r="CM40" s="17">
        <v>9870.338459999999</v>
      </c>
      <c r="CN40" s="17">
        <v>9333.288993939077</v>
      </c>
      <c r="CO40" s="17">
        <v>9251.5415480000011</v>
      </c>
      <c r="CP40" s="17">
        <v>11072.591215428572</v>
      </c>
      <c r="CQ40" s="14">
        <v>12511.87739</v>
      </c>
      <c r="CR40" s="17">
        <v>9917.0949369285718</v>
      </c>
      <c r="CS40" s="17">
        <v>11544.600348</v>
      </c>
      <c r="CT40" s="17">
        <v>11330.704732</v>
      </c>
      <c r="CU40" s="17">
        <v>12655.433842571427</v>
      </c>
      <c r="CV40" s="17">
        <v>14080.648800285713</v>
      </c>
      <c r="CW40" s="17">
        <v>15964.191523428572</v>
      </c>
      <c r="CX40" s="17">
        <v>16030.352645999999</v>
      </c>
      <c r="CY40" s="17">
        <v>15581.564584</v>
      </c>
      <c r="CZ40" s="17">
        <v>15006.01719</v>
      </c>
      <c r="DA40" s="17">
        <v>13910.886288</v>
      </c>
      <c r="DB40" s="17">
        <v>14038.308878</v>
      </c>
      <c r="DC40" s="14">
        <v>13894.249506</v>
      </c>
      <c r="DD40" s="17">
        <v>12920.541762000001</v>
      </c>
      <c r="DE40" s="17">
        <v>15672.230382</v>
      </c>
      <c r="DF40" s="17">
        <v>14754.142905999999</v>
      </c>
      <c r="DG40" s="17">
        <v>15507.184520000001</v>
      </c>
      <c r="DH40" s="17">
        <v>14843.902340000001</v>
      </c>
      <c r="DI40" s="12"/>
      <c r="DJ40" s="12"/>
      <c r="DK40" s="12"/>
      <c r="DL40" s="12"/>
      <c r="DM40" s="12"/>
      <c r="DN40" s="13"/>
    </row>
    <row r="41" spans="1:118" x14ac:dyDescent="0.25">
      <c r="A41" s="5" t="s">
        <v>177</v>
      </c>
      <c r="B41" s="2">
        <v>5073</v>
      </c>
      <c r="C41" s="3">
        <v>42180</v>
      </c>
      <c r="D41" s="3" t="s">
        <v>178</v>
      </c>
      <c r="E41" s="4">
        <v>44405</v>
      </c>
      <c r="F41">
        <f t="shared" si="12"/>
        <v>2021</v>
      </c>
      <c r="G41">
        <f t="shared" si="13"/>
        <v>7</v>
      </c>
      <c r="H41">
        <f t="shared" si="14"/>
        <v>2018</v>
      </c>
      <c r="I41">
        <f t="shared" si="15"/>
        <v>7</v>
      </c>
      <c r="K41" s="14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6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24101.171428571426</v>
      </c>
      <c r="AD41" s="17">
        <v>26159.571428571431</v>
      </c>
      <c r="AE41" s="17">
        <v>22030.714285714286</v>
      </c>
      <c r="AF41" s="17">
        <v>18578.964285714286</v>
      </c>
      <c r="AG41" s="17">
        <v>17640</v>
      </c>
      <c r="AH41" s="17">
        <v>20161.071428571431</v>
      </c>
      <c r="AI41" s="14">
        <v>21692.914285714283</v>
      </c>
      <c r="AJ41" s="17">
        <v>17010</v>
      </c>
      <c r="AK41" s="17">
        <v>17232.45714285714</v>
      </c>
      <c r="AL41" s="17">
        <v>17505</v>
      </c>
      <c r="AM41" s="17">
        <v>21045.678571428569</v>
      </c>
      <c r="AN41" s="17">
        <v>21551.142857142859</v>
      </c>
      <c r="AO41" s="17">
        <v>21241.642857142855</v>
      </c>
      <c r="AP41" s="17">
        <v>21046.785714285714</v>
      </c>
      <c r="AQ41" s="17">
        <v>18356.571428571428</v>
      </c>
      <c r="AR41" s="17">
        <v>17281.392857142855</v>
      </c>
      <c r="AS41" s="17">
        <v>17115</v>
      </c>
      <c r="AT41" s="17">
        <v>18795.547999999999</v>
      </c>
      <c r="AU41" s="14">
        <v>17112.387499999848</v>
      </c>
      <c r="AV41" s="17">
        <v>16416.39250000006</v>
      </c>
      <c r="AW41" s="17">
        <v>19756.655171428542</v>
      </c>
      <c r="AX41" s="17">
        <v>17965.060285714255</v>
      </c>
      <c r="AY41" s="17">
        <v>19353.871285714471</v>
      </c>
      <c r="AZ41" s="17">
        <v>21595.76142857167</v>
      </c>
      <c r="BA41" s="17">
        <v>22052.950942857104</v>
      </c>
      <c r="BB41" s="17">
        <v>22024.080642857138</v>
      </c>
      <c r="BC41" s="17">
        <v>18822.220714285733</v>
      </c>
      <c r="BD41" s="17">
        <v>18517.175971428573</v>
      </c>
      <c r="BE41" s="17">
        <v>16648.682142857098</v>
      </c>
      <c r="BF41" s="17">
        <v>17558.314085714275</v>
      </c>
      <c r="BG41" s="14">
        <v>18352.450607142862</v>
      </c>
      <c r="BH41" s="17">
        <v>16749.623000000021</v>
      </c>
      <c r="BI41" s="17">
        <v>18891.934750000019</v>
      </c>
      <c r="BJ41" s="17">
        <v>16090.344857142823</v>
      </c>
      <c r="BK41" s="17">
        <v>17541.947857142888</v>
      </c>
      <c r="BL41" s="17">
        <v>19572.087857142862</v>
      </c>
      <c r="BM41" s="17">
        <v>11691.053914285707</v>
      </c>
      <c r="BN41" s="17">
        <v>16354.988857142824</v>
      </c>
      <c r="BO41" s="17">
        <v>14227.957714285714</v>
      </c>
      <c r="BP41" s="17">
        <v>14785.210857142856</v>
      </c>
      <c r="BQ41" s="17">
        <v>13693.455000000004</v>
      </c>
      <c r="BR41" s="17">
        <v>15737.932971428563</v>
      </c>
      <c r="BS41" s="14">
        <v>17014.133000000005</v>
      </c>
      <c r="BT41" s="17">
        <v>14671.025999999998</v>
      </c>
      <c r="BU41" s="17">
        <v>14060.452114285712</v>
      </c>
      <c r="BV41" s="17">
        <v>13894.725000000004</v>
      </c>
      <c r="BW41" s="17">
        <v>14750.304857142841</v>
      </c>
      <c r="BX41" s="17">
        <v>16753.844571428574</v>
      </c>
      <c r="BY41" s="17">
        <v>18844.48814285715</v>
      </c>
      <c r="BZ41" s="17">
        <v>19518.842214285705</v>
      </c>
      <c r="CA41" s="17">
        <v>17144.076964285712</v>
      </c>
      <c r="CB41" s="17">
        <v>15637.052</v>
      </c>
      <c r="CC41" s="17">
        <v>14681.940571428569</v>
      </c>
      <c r="CD41" s="17">
        <v>16715.814920000001</v>
      </c>
      <c r="CE41" s="14">
        <v>15442.863428571429</v>
      </c>
      <c r="CF41" s="17">
        <v>14085.624368000003</v>
      </c>
      <c r="CG41" s="17">
        <v>14600.209598663931</v>
      </c>
      <c r="CH41" s="17">
        <v>15683.010000000002</v>
      </c>
      <c r="CI41" s="17">
        <v>16671.281999999999</v>
      </c>
      <c r="CJ41" s="17">
        <v>18841.430784559321</v>
      </c>
      <c r="CK41" s="17">
        <v>20660.976857142858</v>
      </c>
      <c r="CL41" s="17">
        <v>22450.802437768729</v>
      </c>
      <c r="CM41" s="17">
        <v>17961.763999999999</v>
      </c>
      <c r="CN41" s="17">
        <v>16568.727188125526</v>
      </c>
      <c r="CO41" s="17">
        <v>13879.626</v>
      </c>
      <c r="CP41" s="17">
        <v>15253.364</v>
      </c>
      <c r="CQ41" s="14">
        <v>12854.982571428573</v>
      </c>
      <c r="CR41" s="17">
        <v>15559.212571428572</v>
      </c>
      <c r="CS41" s="17">
        <v>17580.504000000001</v>
      </c>
      <c r="CT41" s="17">
        <v>16301.158000000001</v>
      </c>
      <c r="CU41" s="17">
        <v>19712.894571428573</v>
      </c>
      <c r="CV41" s="17">
        <v>22559.818857142858</v>
      </c>
      <c r="CW41" s="17">
        <v>23973.853714285713</v>
      </c>
      <c r="CX41" s="17">
        <v>23411.326000000001</v>
      </c>
      <c r="CY41" s="17">
        <v>20254.545999999998</v>
      </c>
      <c r="CZ41" s="17">
        <v>17281.317999999999</v>
      </c>
      <c r="DA41" s="17">
        <v>16250.522000000001</v>
      </c>
      <c r="DB41" s="17">
        <v>18273.698</v>
      </c>
      <c r="DC41" s="14">
        <v>18604.866000000002</v>
      </c>
      <c r="DD41" s="17">
        <v>16434.684000000001</v>
      </c>
      <c r="DE41" s="17">
        <v>17278.513999999999</v>
      </c>
      <c r="DF41" s="17">
        <v>17437.918000000001</v>
      </c>
      <c r="DG41" s="17">
        <v>19216.68</v>
      </c>
      <c r="DH41" s="17">
        <v>20738.475999999999</v>
      </c>
      <c r="DI41" s="12"/>
      <c r="DJ41" s="12"/>
      <c r="DK41" s="12"/>
      <c r="DL41" s="12"/>
      <c r="DM41" s="12"/>
      <c r="DN41" s="13"/>
    </row>
    <row r="42" spans="1:118" x14ac:dyDescent="0.25">
      <c r="A42" s="5" t="s">
        <v>129</v>
      </c>
      <c r="B42" s="2">
        <v>92</v>
      </c>
      <c r="C42" s="3">
        <v>36922</v>
      </c>
      <c r="D42" s="3" t="s">
        <v>130</v>
      </c>
      <c r="E42" s="4">
        <v>44461</v>
      </c>
      <c r="F42">
        <f t="shared" si="12"/>
        <v>2021</v>
      </c>
      <c r="G42">
        <f t="shared" si="13"/>
        <v>9</v>
      </c>
      <c r="H42">
        <f t="shared" si="14"/>
        <v>2018</v>
      </c>
      <c r="I42">
        <f t="shared" si="15"/>
        <v>9</v>
      </c>
      <c r="K42" s="14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6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29892.857142857145</v>
      </c>
      <c r="AF42" s="17">
        <v>26947.857142857145</v>
      </c>
      <c r="AG42" s="17">
        <v>27342.857142857145</v>
      </c>
      <c r="AH42" s="17">
        <v>28387.142857142855</v>
      </c>
      <c r="AI42" s="14">
        <v>28555.428571428569</v>
      </c>
      <c r="AJ42" s="17">
        <v>26040</v>
      </c>
      <c r="AK42" s="17">
        <v>25278.285714285714</v>
      </c>
      <c r="AL42" s="17">
        <v>25650</v>
      </c>
      <c r="AM42" s="17">
        <v>29162.142857142855</v>
      </c>
      <c r="AN42" s="17">
        <v>32331.428571428572</v>
      </c>
      <c r="AO42" s="17">
        <v>31708.571428571431</v>
      </c>
      <c r="AP42" s="17">
        <v>35561.428571428572</v>
      </c>
      <c r="AQ42" s="17">
        <v>30942.857142857141</v>
      </c>
      <c r="AR42" s="17">
        <v>27523.571428571431</v>
      </c>
      <c r="AS42" s="17">
        <v>28328.571428571431</v>
      </c>
      <c r="AT42" s="17">
        <v>30309.142857142855</v>
      </c>
      <c r="AU42" s="14">
        <v>30623.571428571431</v>
      </c>
      <c r="AV42" s="17">
        <v>31630.714285714286</v>
      </c>
      <c r="AW42" s="17">
        <v>24693.714285714286</v>
      </c>
      <c r="AX42" s="17">
        <v>26228.571428571431</v>
      </c>
      <c r="AY42" s="17">
        <v>24977.142857142855</v>
      </c>
      <c r="AZ42" s="17">
        <v>32357.142857142859</v>
      </c>
      <c r="BA42" s="17">
        <v>35818.28571428571</v>
      </c>
      <c r="BB42" s="17">
        <v>30114.285714285714</v>
      </c>
      <c r="BC42" s="17">
        <v>28950</v>
      </c>
      <c r="BD42" s="17">
        <v>28360.571428571431</v>
      </c>
      <c r="BE42" s="17">
        <v>21235.714285714286</v>
      </c>
      <c r="BF42" s="17">
        <v>31301.142857142855</v>
      </c>
      <c r="BG42" s="14">
        <v>28365</v>
      </c>
      <c r="BH42" s="17">
        <v>28600</v>
      </c>
      <c r="BI42" s="17">
        <v>29007.142857142855</v>
      </c>
      <c r="BJ42" s="17">
        <v>25045.714285714286</v>
      </c>
      <c r="BK42" s="17">
        <v>23537.857142857145</v>
      </c>
      <c r="BL42" s="17">
        <v>28564.285714285714</v>
      </c>
      <c r="BM42" s="17">
        <v>35145.142857142862</v>
      </c>
      <c r="BN42" s="17">
        <v>29592.821428571431</v>
      </c>
      <c r="BO42" s="17">
        <v>25640.571428571428</v>
      </c>
      <c r="BP42" s="17">
        <v>23312.86357142857</v>
      </c>
      <c r="BQ42" s="17">
        <v>19268.55</v>
      </c>
      <c r="BR42" s="17">
        <v>25991.285714285714</v>
      </c>
      <c r="BS42" s="14">
        <v>24090.830714285712</v>
      </c>
      <c r="BT42" s="17">
        <v>21393.78</v>
      </c>
      <c r="BU42" s="17">
        <v>21021.914857142856</v>
      </c>
      <c r="BV42" s="17">
        <v>20312.657142857144</v>
      </c>
      <c r="BW42" s="17">
        <v>21328.088571428576</v>
      </c>
      <c r="BX42" s="17">
        <v>23946.822857142855</v>
      </c>
      <c r="BY42" s="17">
        <v>27347.092857142859</v>
      </c>
      <c r="BZ42" s="17">
        <v>27894.818571428572</v>
      </c>
      <c r="CA42" s="17">
        <v>21331.971428571429</v>
      </c>
      <c r="CB42" s="17">
        <v>20730.28</v>
      </c>
      <c r="CC42" s="17">
        <v>20507.111428571432</v>
      </c>
      <c r="CD42" s="17">
        <v>23118.061099999999</v>
      </c>
      <c r="CE42" s="14">
        <v>23128.751428571428</v>
      </c>
      <c r="CF42" s="17">
        <v>20221.098439999998</v>
      </c>
      <c r="CG42" s="17">
        <v>19746.20615393934</v>
      </c>
      <c r="CH42" s="17">
        <v>21161.057142857142</v>
      </c>
      <c r="CI42" s="17">
        <v>21161.057142857142</v>
      </c>
      <c r="CJ42" s="17">
        <v>23778.67789522704</v>
      </c>
      <c r="CK42" s="17">
        <v>26149.167142857143</v>
      </c>
      <c r="CL42" s="17">
        <v>25415.161152485423</v>
      </c>
      <c r="CM42" s="17">
        <v>21507.870000000003</v>
      </c>
      <c r="CN42" s="17">
        <v>19744.801960529698</v>
      </c>
      <c r="CO42" s="17">
        <v>15584.73</v>
      </c>
      <c r="CP42" s="17">
        <v>15551.769999999999</v>
      </c>
      <c r="CQ42" s="14">
        <v>24772.260000000002</v>
      </c>
      <c r="CR42" s="17">
        <v>22226.946428571428</v>
      </c>
      <c r="CS42" s="17">
        <v>21159.279999999999</v>
      </c>
      <c r="CT42" s="17">
        <v>20802.935714285712</v>
      </c>
      <c r="CU42" s="17">
        <v>23569.461428571427</v>
      </c>
      <c r="CV42" s="17">
        <v>25117.422857142861</v>
      </c>
      <c r="CW42" s="17">
        <v>27741.557142857146</v>
      </c>
      <c r="CX42" s="17">
        <v>25862.33</v>
      </c>
      <c r="CY42" s="17">
        <v>23900.26</v>
      </c>
      <c r="CZ42" s="17">
        <v>22155.58</v>
      </c>
      <c r="DA42" s="17">
        <v>22603.46</v>
      </c>
      <c r="DB42" s="17">
        <v>24213.08</v>
      </c>
      <c r="DC42" s="14">
        <v>23669.42</v>
      </c>
      <c r="DD42" s="17">
        <v>22714.7</v>
      </c>
      <c r="DE42" s="17">
        <v>21178.76</v>
      </c>
      <c r="DF42" s="17">
        <v>20411.580000000002</v>
      </c>
      <c r="DG42" s="17">
        <v>22533.439999999999</v>
      </c>
      <c r="DH42" s="17">
        <v>23683.599999999999</v>
      </c>
      <c r="DI42" s="12"/>
      <c r="DJ42" s="12"/>
      <c r="DK42" s="12"/>
      <c r="DL42" s="12"/>
      <c r="DM42" s="12"/>
      <c r="DN42" s="13"/>
    </row>
    <row r="43" spans="1:118" x14ac:dyDescent="0.25">
      <c r="A43" s="5" t="s">
        <v>151</v>
      </c>
      <c r="B43" s="2">
        <v>690</v>
      </c>
      <c r="C43" s="3">
        <v>40287</v>
      </c>
      <c r="D43" s="3" t="s">
        <v>152</v>
      </c>
      <c r="E43" s="4">
        <v>44469</v>
      </c>
      <c r="F43">
        <f t="shared" si="12"/>
        <v>2021</v>
      </c>
      <c r="G43">
        <f t="shared" si="13"/>
        <v>9</v>
      </c>
      <c r="H43">
        <f t="shared" si="14"/>
        <v>2018</v>
      </c>
      <c r="I43">
        <f t="shared" si="15"/>
        <v>9</v>
      </c>
      <c r="K43" s="14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6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18214.285714285714</v>
      </c>
      <c r="AF43" s="17">
        <v>16740</v>
      </c>
      <c r="AG43" s="17">
        <v>15878.571428571429</v>
      </c>
      <c r="AH43" s="17">
        <v>16430</v>
      </c>
      <c r="AI43" s="14">
        <v>16456.571428571431</v>
      </c>
      <c r="AJ43" s="17">
        <v>15139.999999999998</v>
      </c>
      <c r="AK43" s="17">
        <v>18511.428571428569</v>
      </c>
      <c r="AL43" s="17">
        <v>17121.428571428569</v>
      </c>
      <c r="AM43" s="17">
        <v>18644.285714285714</v>
      </c>
      <c r="AN43" s="17">
        <v>21925.714285714286</v>
      </c>
      <c r="AO43" s="17">
        <v>21257.142857142855</v>
      </c>
      <c r="AP43" s="17">
        <v>22231.428571428569</v>
      </c>
      <c r="AQ43" s="17">
        <v>18908.571428571431</v>
      </c>
      <c r="AR43" s="17">
        <v>18223.571428571431</v>
      </c>
      <c r="AS43" s="17">
        <v>17807.142857142855</v>
      </c>
      <c r="AT43" s="17">
        <v>18476</v>
      </c>
      <c r="AU43" s="14">
        <v>18976.428571428569</v>
      </c>
      <c r="AV43" s="17">
        <v>16759.928571428572</v>
      </c>
      <c r="AW43" s="17">
        <v>13874.180200000001</v>
      </c>
      <c r="AX43" s="17">
        <v>14632.600285714288</v>
      </c>
      <c r="AY43" s="17">
        <v>16294.735928571432</v>
      </c>
      <c r="AZ43" s="17">
        <v>18620.127857142856</v>
      </c>
      <c r="BA43" s="17">
        <v>18356.490571428567</v>
      </c>
      <c r="BB43" s="17">
        <v>17942.725821428561</v>
      </c>
      <c r="BC43" s="17">
        <v>15337.775357142858</v>
      </c>
      <c r="BD43" s="17">
        <v>15522.612285714284</v>
      </c>
      <c r="BE43" s="17">
        <v>14011.869642857137</v>
      </c>
      <c r="BF43" s="17">
        <v>15758.950085714274</v>
      </c>
      <c r="BG43" s="14">
        <v>16942.828571428578</v>
      </c>
      <c r="BH43" s="17">
        <v>18036.121999999996</v>
      </c>
      <c r="BI43" s="17">
        <v>16104.488928571434</v>
      </c>
      <c r="BJ43" s="17">
        <v>14443.863428571427</v>
      </c>
      <c r="BK43" s="17">
        <v>16275.063107142832</v>
      </c>
      <c r="BL43" s="17">
        <v>19016.447142857189</v>
      </c>
      <c r="BM43" s="17">
        <v>20624.44614285713</v>
      </c>
      <c r="BN43" s="17">
        <v>18227.923607142857</v>
      </c>
      <c r="BO43" s="17">
        <v>6461.9537142857134</v>
      </c>
      <c r="BP43" s="17">
        <v>16192.909785714284</v>
      </c>
      <c r="BQ43" s="17">
        <v>14546.149285714286</v>
      </c>
      <c r="BR43" s="17">
        <v>14658.269399999999</v>
      </c>
      <c r="BS43" s="14">
        <v>13447.459000000001</v>
      </c>
      <c r="BT43" s="17">
        <v>12001.146000000001</v>
      </c>
      <c r="BU43" s="17">
        <v>12473.123685714285</v>
      </c>
      <c r="BV43" s="17">
        <v>11553.50142857143</v>
      </c>
      <c r="BW43" s="17">
        <v>12767.553714285714</v>
      </c>
      <c r="BX43" s="17">
        <v>15616.976571428571</v>
      </c>
      <c r="BY43" s="17">
        <v>19530.205928571424</v>
      </c>
      <c r="BZ43" s="17">
        <v>19962.690250000003</v>
      </c>
      <c r="CA43" s="17">
        <v>15881.859642857142</v>
      </c>
      <c r="CB43" s="17">
        <v>16387.672999999999</v>
      </c>
      <c r="CC43" s="17">
        <v>13644.952285714286</v>
      </c>
      <c r="CD43" s="17">
        <v>13191.09259</v>
      </c>
      <c r="CE43" s="14">
        <v>12861.025857142857</v>
      </c>
      <c r="CF43" s="17">
        <v>11317.602027999999</v>
      </c>
      <c r="CG43" s="17">
        <v>11535.725364043434</v>
      </c>
      <c r="CH43" s="17">
        <v>12812.866071428571</v>
      </c>
      <c r="CI43" s="17">
        <v>14042.624</v>
      </c>
      <c r="CJ43" s="17">
        <v>13381.771795470739</v>
      </c>
      <c r="CK43" s="17">
        <v>14506.083714285714</v>
      </c>
      <c r="CL43" s="17">
        <v>15122.234950552547</v>
      </c>
      <c r="CM43" s="17">
        <v>13640.147999999999</v>
      </c>
      <c r="CN43" s="17">
        <v>13181.85394357328</v>
      </c>
      <c r="CO43" s="17">
        <v>12943.081</v>
      </c>
      <c r="CP43" s="17">
        <v>16399.035857142859</v>
      </c>
      <c r="CQ43" s="14">
        <v>18063.124285714286</v>
      </c>
      <c r="CR43" s="17">
        <v>15238.664178571429</v>
      </c>
      <c r="CS43" s="17">
        <v>14416.64</v>
      </c>
      <c r="CT43" s="17">
        <v>13877.752714285714</v>
      </c>
      <c r="CU43" s="17">
        <v>14919.097285714286</v>
      </c>
      <c r="CV43" s="17">
        <v>16194.521857142858</v>
      </c>
      <c r="CW43" s="17">
        <v>18450.673714285713</v>
      </c>
      <c r="CX43" s="17">
        <v>17746.584999999999</v>
      </c>
      <c r="CY43" s="17">
        <v>14275.659</v>
      </c>
      <c r="CZ43" s="17">
        <v>14453.816000000001</v>
      </c>
      <c r="DA43" s="17">
        <v>13879.375</v>
      </c>
      <c r="DB43" s="17">
        <v>15302.625</v>
      </c>
      <c r="DC43" s="14">
        <v>15943.26</v>
      </c>
      <c r="DD43" s="17">
        <v>15032.152</v>
      </c>
      <c r="DE43" s="17">
        <v>14496.748</v>
      </c>
      <c r="DF43" s="17">
        <v>15224.106</v>
      </c>
      <c r="DG43" s="17">
        <v>17313.986000000001</v>
      </c>
      <c r="DH43" s="17">
        <v>18231.813999999998</v>
      </c>
      <c r="DI43" s="12"/>
      <c r="DJ43" s="12"/>
      <c r="DK43" s="12"/>
      <c r="DL43" s="12"/>
      <c r="DM43" s="12"/>
      <c r="DN43" s="13"/>
    </row>
    <row r="44" spans="1:118" x14ac:dyDescent="0.25">
      <c r="A44" s="5" t="s">
        <v>163</v>
      </c>
      <c r="B44" s="2">
        <v>915</v>
      </c>
      <c r="C44" s="3">
        <v>39660</v>
      </c>
      <c r="D44" s="3" t="s">
        <v>164</v>
      </c>
      <c r="E44" s="4">
        <v>44448</v>
      </c>
      <c r="F44">
        <f t="shared" si="12"/>
        <v>2021</v>
      </c>
      <c r="G44">
        <f t="shared" si="13"/>
        <v>9</v>
      </c>
      <c r="H44">
        <f t="shared" si="14"/>
        <v>2018</v>
      </c>
      <c r="I44">
        <f t="shared" si="15"/>
        <v>9</v>
      </c>
      <c r="K44" s="14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6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16478.571428571428</v>
      </c>
      <c r="AF44" s="17">
        <v>15234.285714285716</v>
      </c>
      <c r="AG44" s="17">
        <v>16050</v>
      </c>
      <c r="AH44" s="17">
        <v>18511.428571428569</v>
      </c>
      <c r="AI44" s="14">
        <v>21274.857142857145</v>
      </c>
      <c r="AJ44" s="17">
        <v>19120</v>
      </c>
      <c r="AK44" s="17">
        <v>19964</v>
      </c>
      <c r="AL44" s="17">
        <v>15750</v>
      </c>
      <c r="AM44" s="17">
        <v>16341.428571428571</v>
      </c>
      <c r="AN44" s="17">
        <v>18222.857142857145</v>
      </c>
      <c r="AO44" s="17">
        <v>18179.285714285714</v>
      </c>
      <c r="AP44" s="17">
        <v>13020</v>
      </c>
      <c r="AQ44" s="17">
        <v>17777.142857142855</v>
      </c>
      <c r="AR44" s="17">
        <v>16407.857142857145</v>
      </c>
      <c r="AS44" s="17">
        <v>18214.285714285714</v>
      </c>
      <c r="AT44" s="17">
        <v>20177.173714285716</v>
      </c>
      <c r="AU44" s="14">
        <v>21976.785714285714</v>
      </c>
      <c r="AV44" s="17">
        <v>22226.428571428572</v>
      </c>
      <c r="AW44" s="17">
        <v>22404.97542857143</v>
      </c>
      <c r="AX44" s="17">
        <v>18076.028571428571</v>
      </c>
      <c r="AY44" s="17">
        <v>16682.605714285717</v>
      </c>
      <c r="AZ44" s="17">
        <v>20283.342857142856</v>
      </c>
      <c r="BA44" s="17">
        <v>20689.984571428569</v>
      </c>
      <c r="BB44" s="17">
        <v>19370.460714285717</v>
      </c>
      <c r="BC44" s="17">
        <v>17743.178571428572</v>
      </c>
      <c r="BD44" s="17">
        <v>17721.265142857141</v>
      </c>
      <c r="BE44" s="17">
        <v>18857.399999999998</v>
      </c>
      <c r="BF44" s="17">
        <v>19832.64857142857</v>
      </c>
      <c r="BG44" s="14">
        <v>16257.639999999998</v>
      </c>
      <c r="BH44" s="17">
        <v>23414.14</v>
      </c>
      <c r="BI44" s="17">
        <v>21197.135714285712</v>
      </c>
      <c r="BJ44" s="17">
        <v>16679.348571428574</v>
      </c>
      <c r="BK44" s="17">
        <v>18757.679285714286</v>
      </c>
      <c r="BL44" s="17">
        <v>19435.392857142859</v>
      </c>
      <c r="BM44" s="17">
        <v>20371.428571428569</v>
      </c>
      <c r="BN44" s="17">
        <v>15278.571428571428</v>
      </c>
      <c r="BO44" s="17">
        <v>10713.977142857142</v>
      </c>
      <c r="BP44" s="17">
        <v>9649.7021428571406</v>
      </c>
      <c r="BQ44" s="17">
        <v>13610.571428571426</v>
      </c>
      <c r="BR44" s="17">
        <v>17034.836571428576</v>
      </c>
      <c r="BS44" s="14">
        <v>17316.301071428567</v>
      </c>
      <c r="BT44" s="17">
        <v>14883.990000000009</v>
      </c>
      <c r="BU44" s="17">
        <v>14092.661999999995</v>
      </c>
      <c r="BV44" s="17">
        <v>13212.12857142857</v>
      </c>
      <c r="BW44" s="17">
        <v>15076.595357142856</v>
      </c>
      <c r="BX44" s="17">
        <v>16907.16857142857</v>
      </c>
      <c r="BY44" s="17">
        <v>18546.646785714274</v>
      </c>
      <c r="BZ44" s="17">
        <v>18253.508571428578</v>
      </c>
      <c r="CA44" s="17">
        <v>14604.814285714288</v>
      </c>
      <c r="CB44" s="17">
        <v>15116.61</v>
      </c>
      <c r="CC44" s="17">
        <v>15513.972857142857</v>
      </c>
      <c r="CD44" s="17">
        <v>19571.647499999999</v>
      </c>
      <c r="CE44" s="14">
        <v>19432.795714285716</v>
      </c>
      <c r="CF44" s="17">
        <v>17184.35844</v>
      </c>
      <c r="CG44" s="17">
        <v>17918.703850805905</v>
      </c>
      <c r="CH44" s="17">
        <v>14297.43214285714</v>
      </c>
      <c r="CI44" s="17">
        <v>14519.535</v>
      </c>
      <c r="CJ44" s="17">
        <v>15401.470550229878</v>
      </c>
      <c r="CK44" s="17">
        <v>17129.680714285714</v>
      </c>
      <c r="CL44" s="17">
        <v>17990.696208681686</v>
      </c>
      <c r="CM44" s="17">
        <v>15021.779999999999</v>
      </c>
      <c r="CN44" s="17">
        <v>13579.294070138216</v>
      </c>
      <c r="CO44" s="17">
        <v>15285.375</v>
      </c>
      <c r="CP44" s="17">
        <v>18872.659285714286</v>
      </c>
      <c r="CQ44" s="14">
        <v>20439.45</v>
      </c>
      <c r="CR44" s="17">
        <v>18548.679642857143</v>
      </c>
      <c r="CS44" s="17">
        <v>16044.06</v>
      </c>
      <c r="CT44" s="17">
        <v>14317.165714285715</v>
      </c>
      <c r="CU44" s="17">
        <v>15630.698571428571</v>
      </c>
      <c r="CV44" s="17">
        <v>16556.387142857144</v>
      </c>
      <c r="CW44" s="17">
        <v>17656.122857142858</v>
      </c>
      <c r="CX44" s="17">
        <v>17015.939999999999</v>
      </c>
      <c r="CY44" s="17">
        <v>15647.58</v>
      </c>
      <c r="CZ44" s="17">
        <v>14124.72</v>
      </c>
      <c r="DA44" s="17">
        <v>13453.26</v>
      </c>
      <c r="DB44" s="17">
        <v>17931.285</v>
      </c>
      <c r="DC44" s="14">
        <v>18153.54</v>
      </c>
      <c r="DD44" s="17">
        <v>17167.05</v>
      </c>
      <c r="DE44" s="17">
        <v>18935.7</v>
      </c>
      <c r="DF44" s="17">
        <v>14721.96</v>
      </c>
      <c r="DG44" s="17">
        <v>15936.81</v>
      </c>
      <c r="DH44" s="17">
        <v>16931.939999999999</v>
      </c>
      <c r="DI44" s="12"/>
      <c r="DJ44" s="12"/>
      <c r="DK44" s="12"/>
      <c r="DL44" s="12"/>
      <c r="DM44" s="12"/>
      <c r="DN44" s="13"/>
    </row>
    <row r="45" spans="1:118" x14ac:dyDescent="0.25">
      <c r="A45" s="5" t="s">
        <v>153</v>
      </c>
      <c r="B45" s="2">
        <v>692</v>
      </c>
      <c r="C45" s="3">
        <v>40430</v>
      </c>
      <c r="D45" s="3" t="s">
        <v>154</v>
      </c>
      <c r="E45" s="4">
        <v>44469</v>
      </c>
      <c r="F45">
        <f t="shared" si="12"/>
        <v>2021</v>
      </c>
      <c r="G45">
        <f t="shared" si="13"/>
        <v>9</v>
      </c>
      <c r="H45">
        <f t="shared" si="14"/>
        <v>2018</v>
      </c>
      <c r="I45">
        <f t="shared" si="15"/>
        <v>9</v>
      </c>
      <c r="K45" s="14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6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12565.714285714284</v>
      </c>
      <c r="AF45" s="17">
        <v>12527.321428571428</v>
      </c>
      <c r="AG45" s="17">
        <v>12000</v>
      </c>
      <c r="AH45" s="17">
        <v>13777.285714285716</v>
      </c>
      <c r="AI45" s="14">
        <v>12632.942857142856</v>
      </c>
      <c r="AJ45" s="17">
        <v>11774</v>
      </c>
      <c r="AK45" s="17">
        <v>12535.514285714286</v>
      </c>
      <c r="AL45" s="17">
        <v>10637.142857142857</v>
      </c>
      <c r="AM45" s="17">
        <v>10651.821428571428</v>
      </c>
      <c r="AN45" s="17">
        <v>12096.857142857141</v>
      </c>
      <c r="AO45" s="17">
        <v>12138.714285714284</v>
      </c>
      <c r="AP45" s="17">
        <v>11677.035714285716</v>
      </c>
      <c r="AQ45" s="17">
        <v>11417.142857142857</v>
      </c>
      <c r="AR45" s="17">
        <v>14376.25</v>
      </c>
      <c r="AS45" s="17">
        <v>14265</v>
      </c>
      <c r="AT45" s="17">
        <v>15046.992571428571</v>
      </c>
      <c r="AU45" s="14">
        <v>14051.303571428572</v>
      </c>
      <c r="AV45" s="17">
        <v>12509.357142857141</v>
      </c>
      <c r="AW45" s="17">
        <v>13309.970457142857</v>
      </c>
      <c r="AX45" s="17">
        <v>11567.999999999998</v>
      </c>
      <c r="AY45" s="17">
        <v>11091.784500000002</v>
      </c>
      <c r="AZ45" s="17">
        <v>11652.857142857143</v>
      </c>
      <c r="BA45" s="17">
        <v>12370.77142857143</v>
      </c>
      <c r="BB45" s="17">
        <v>12411.071428571428</v>
      </c>
      <c r="BC45" s="17">
        <v>11904.642857142857</v>
      </c>
      <c r="BD45" s="17">
        <v>13143.114285714286</v>
      </c>
      <c r="BE45" s="17">
        <v>13266.428571428572</v>
      </c>
      <c r="BF45" s="17">
        <v>13701.114285714286</v>
      </c>
      <c r="BG45" s="14">
        <v>14641.964285714284</v>
      </c>
      <c r="BH45" s="17">
        <v>13396</v>
      </c>
      <c r="BI45" s="17">
        <v>12749.857142857143</v>
      </c>
      <c r="BJ45" s="17">
        <v>9828.8571428571431</v>
      </c>
      <c r="BK45" s="17">
        <v>9750.6071428571431</v>
      </c>
      <c r="BL45" s="17">
        <v>10632.857142857143</v>
      </c>
      <c r="BM45" s="17">
        <v>12090</v>
      </c>
      <c r="BN45" s="17">
        <v>10872.142857142857</v>
      </c>
      <c r="BO45" s="17">
        <v>9882.8571428571431</v>
      </c>
      <c r="BP45" s="17">
        <v>8634.6071428571431</v>
      </c>
      <c r="BQ45" s="17">
        <v>8013.2142857142853</v>
      </c>
      <c r="BR45" s="17">
        <v>10255.685714285715</v>
      </c>
      <c r="BS45" s="14">
        <v>11640.5</v>
      </c>
      <c r="BT45" s="17">
        <v>8389</v>
      </c>
      <c r="BU45" s="17">
        <v>8320.7551714285728</v>
      </c>
      <c r="BV45" s="17">
        <v>7086.4285714285716</v>
      </c>
      <c r="BW45" s="17">
        <v>8634.6071428571431</v>
      </c>
      <c r="BX45" s="17">
        <v>8700.8571428571431</v>
      </c>
      <c r="BY45" s="17">
        <v>9808.1785714285725</v>
      </c>
      <c r="BZ45" s="17">
        <v>10032.928571428572</v>
      </c>
      <c r="CA45" s="17">
        <v>7968.204642857143</v>
      </c>
      <c r="CB45" s="17">
        <v>8607.0543428571418</v>
      </c>
      <c r="CC45" s="17">
        <v>8643.5357142857138</v>
      </c>
      <c r="CD45" s="17">
        <v>9118.8736499999995</v>
      </c>
      <c r="CE45" s="14">
        <v>9478.2257142857143</v>
      </c>
      <c r="CF45" s="17">
        <v>8696.2482599999985</v>
      </c>
      <c r="CG45" s="17">
        <v>8398.5026848273119</v>
      </c>
      <c r="CH45" s="17">
        <v>8617.9982142857134</v>
      </c>
      <c r="CI45" s="17">
        <v>9120.18</v>
      </c>
      <c r="CJ45" s="17">
        <v>8996.4648449033684</v>
      </c>
      <c r="CK45" s="17">
        <v>10539.212142857143</v>
      </c>
      <c r="CL45" s="17">
        <v>10332.625975716917</v>
      </c>
      <c r="CM45" s="17">
        <v>9109.83</v>
      </c>
      <c r="CN45" s="17">
        <v>8277.313713442305</v>
      </c>
      <c r="CO45" s="17">
        <v>8543.8050000000003</v>
      </c>
      <c r="CP45" s="17">
        <v>23349.999</v>
      </c>
      <c r="CQ45" s="14">
        <v>23275.563928571428</v>
      </c>
      <c r="CR45" s="17">
        <v>11784.090964285715</v>
      </c>
      <c r="CS45" s="17">
        <v>10954.422</v>
      </c>
      <c r="CT45" s="17">
        <v>9844.2202857142875</v>
      </c>
      <c r="CU45" s="17">
        <v>10677.480142857143</v>
      </c>
      <c r="CV45" s="17">
        <v>11349.319714285713</v>
      </c>
      <c r="CW45" s="17">
        <v>12197.730857142857</v>
      </c>
      <c r="CX45" s="17">
        <v>11390.566000000001</v>
      </c>
      <c r="CY45" s="17">
        <v>10214.378000000001</v>
      </c>
      <c r="CZ45" s="17">
        <v>9368.9419999999991</v>
      </c>
      <c r="DA45" s="17">
        <v>9377.3700000000008</v>
      </c>
      <c r="DB45" s="17">
        <v>9609.39</v>
      </c>
      <c r="DC45" s="14">
        <v>9477.3889999999992</v>
      </c>
      <c r="DD45" s="17">
        <v>8547.3880000000008</v>
      </c>
      <c r="DE45" s="17">
        <v>8688.0630000000001</v>
      </c>
      <c r="DF45" s="17">
        <v>8839.7729999999992</v>
      </c>
      <c r="DG45" s="17">
        <v>9096.7199999999993</v>
      </c>
      <c r="DH45" s="17">
        <v>9339.6139999999996</v>
      </c>
      <c r="DI45" s="12"/>
      <c r="DJ45" s="12"/>
      <c r="DK45" s="12"/>
      <c r="DL45" s="12"/>
      <c r="DM45" s="12"/>
      <c r="DN45" s="13"/>
    </row>
    <row r="46" spans="1:118" x14ac:dyDescent="0.25">
      <c r="A46" s="1" t="s">
        <v>61</v>
      </c>
      <c r="B46" s="2">
        <v>293</v>
      </c>
      <c r="C46" s="3">
        <v>37919</v>
      </c>
      <c r="D46" s="3" t="s">
        <v>62</v>
      </c>
      <c r="E46" s="4">
        <v>44512</v>
      </c>
      <c r="F46">
        <f t="shared" si="12"/>
        <v>2021</v>
      </c>
      <c r="G46">
        <f t="shared" si="13"/>
        <v>11</v>
      </c>
      <c r="H46">
        <f t="shared" si="14"/>
        <v>2018</v>
      </c>
      <c r="I46">
        <f t="shared" si="15"/>
        <v>11</v>
      </c>
      <c r="K46" s="14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6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46810.71428571429</v>
      </c>
      <c r="AH46" s="17">
        <v>49606.642857142862</v>
      </c>
      <c r="AI46" s="14">
        <v>48740.857142857138</v>
      </c>
      <c r="AJ46" s="17">
        <v>42182</v>
      </c>
      <c r="AK46" s="17">
        <v>41161.799999999996</v>
      </c>
      <c r="AL46" s="17">
        <v>38470.894285714283</v>
      </c>
      <c r="AM46" s="17">
        <v>41527.916642857141</v>
      </c>
      <c r="AN46" s="17">
        <v>44610.992571428564</v>
      </c>
      <c r="AO46" s="17">
        <v>41375.13203571429</v>
      </c>
      <c r="AP46" s="17">
        <v>40681.312178571432</v>
      </c>
      <c r="AQ46" s="17">
        <v>38935.593428571425</v>
      </c>
      <c r="AR46" s="17">
        <v>42382.244535714293</v>
      </c>
      <c r="AS46" s="17">
        <v>45360.065357142863</v>
      </c>
      <c r="AT46" s="17">
        <v>48610.299314285723</v>
      </c>
      <c r="AU46" s="14">
        <v>47357.422357142852</v>
      </c>
      <c r="AV46" s="17">
        <v>44368.695</v>
      </c>
      <c r="AW46" s="17">
        <v>48057.776571428578</v>
      </c>
      <c r="AX46" s="17">
        <v>39738.477857142861</v>
      </c>
      <c r="AY46" s="17">
        <v>40001.674821428569</v>
      </c>
      <c r="AZ46" s="17">
        <v>46211.537250000001</v>
      </c>
      <c r="BA46" s="17">
        <v>46106.516114285711</v>
      </c>
      <c r="BB46" s="17">
        <v>43865.398571428574</v>
      </c>
      <c r="BC46" s="17">
        <v>38462.226428571426</v>
      </c>
      <c r="BD46" s="17">
        <v>40837.890742857147</v>
      </c>
      <c r="BE46" s="17">
        <v>48423.298928571421</v>
      </c>
      <c r="BF46" s="17">
        <v>46836.371785714291</v>
      </c>
      <c r="BG46" s="14">
        <v>46255.757642857148</v>
      </c>
      <c r="BH46" s="17">
        <v>41881.728999999999</v>
      </c>
      <c r="BI46" s="17">
        <v>40959.753071428575</v>
      </c>
      <c r="BJ46" s="17">
        <v>33928.762499999997</v>
      </c>
      <c r="BK46" s="17">
        <v>31201.942857142858</v>
      </c>
      <c r="BL46" s="17">
        <v>32329.172607142857</v>
      </c>
      <c r="BM46" s="17">
        <v>33406.530000000006</v>
      </c>
      <c r="BN46" s="17">
        <v>29876.523464285714</v>
      </c>
      <c r="BO46" s="17">
        <v>31423.492285714285</v>
      </c>
      <c r="BP46" s="17">
        <v>28907.979392857138</v>
      </c>
      <c r="BQ46" s="17">
        <v>17832.470634640067</v>
      </c>
      <c r="BR46" s="17">
        <v>16058.78031428571</v>
      </c>
      <c r="BS46" s="14">
        <v>16153.495499999997</v>
      </c>
      <c r="BT46" s="17">
        <v>11950.215</v>
      </c>
      <c r="BU46" s="17">
        <v>12857.760171428572</v>
      </c>
      <c r="BV46" s="17">
        <v>10131.833571428573</v>
      </c>
      <c r="BW46" s="17">
        <v>9407.3386071428577</v>
      </c>
      <c r="BX46" s="17">
        <v>9129.2657142857133</v>
      </c>
      <c r="BY46" s="17">
        <v>8076.6281785714282</v>
      </c>
      <c r="BZ46" s="17">
        <v>7524.9887142857133</v>
      </c>
      <c r="CA46" s="17">
        <v>7667.9382857142864</v>
      </c>
      <c r="CB46" s="17">
        <v>8622.999642857143</v>
      </c>
      <c r="CC46" s="17">
        <v>10656.250714285714</v>
      </c>
      <c r="CD46" s="17">
        <v>8776.6278857142843</v>
      </c>
      <c r="CE46" s="14">
        <v>13329.294749999997</v>
      </c>
      <c r="CF46" s="17">
        <v>11386.893</v>
      </c>
      <c r="CG46" s="17">
        <v>9850.7672571428593</v>
      </c>
      <c r="CH46" s="17">
        <v>7451.7364285714284</v>
      </c>
      <c r="CI46" s="17">
        <v>7680.7471071428572</v>
      </c>
      <c r="CJ46" s="17">
        <v>6920.408571428572</v>
      </c>
      <c r="CK46" s="17">
        <v>7822.3429285714292</v>
      </c>
      <c r="CL46" s="17">
        <v>8261.2006285714288</v>
      </c>
      <c r="CM46" s="17">
        <v>8281.7396785714282</v>
      </c>
      <c r="CN46" s="17">
        <v>36864.359678571433</v>
      </c>
      <c r="CO46" s="17">
        <v>39847.934571428574</v>
      </c>
      <c r="CP46" s="17">
        <v>47543.99807142857</v>
      </c>
      <c r="CQ46" s="14">
        <v>49192.585821428576</v>
      </c>
      <c r="CR46" s="17">
        <v>40505.775685714281</v>
      </c>
      <c r="CS46" s="17">
        <v>32260.115678571434</v>
      </c>
      <c r="CT46" s="17">
        <v>35636.621785714291</v>
      </c>
      <c r="CU46" s="17">
        <v>36100.142142857148</v>
      </c>
      <c r="CV46" s="17">
        <v>38185.048928571428</v>
      </c>
      <c r="CW46" s="17">
        <v>41463.478714285717</v>
      </c>
      <c r="CX46" s="17">
        <v>38930.690142857151</v>
      </c>
      <c r="CY46" s="17">
        <v>36353.677499999998</v>
      </c>
      <c r="CZ46" s="17">
        <v>34923.623057142853</v>
      </c>
      <c r="DA46" s="17">
        <v>36431.296071428573</v>
      </c>
      <c r="DB46" s="17">
        <v>38256.778928571432</v>
      </c>
      <c r="DC46" s="14">
        <v>37124.67531428572</v>
      </c>
      <c r="DD46" s="17">
        <v>35670.263999999996</v>
      </c>
      <c r="DE46" s="17">
        <v>36471.19553571428</v>
      </c>
      <c r="DF46" s="17">
        <v>34190.202857142853</v>
      </c>
      <c r="DG46" s="17">
        <v>40093.338000000003</v>
      </c>
      <c r="DH46" s="17">
        <v>39860.839607142858</v>
      </c>
      <c r="DI46" s="12"/>
      <c r="DJ46" s="12"/>
      <c r="DK46" s="12"/>
      <c r="DL46" s="12"/>
      <c r="DM46" s="12"/>
      <c r="DN46" s="13"/>
    </row>
    <row r="47" spans="1:118" x14ac:dyDescent="0.25">
      <c r="A47" s="1" t="s">
        <v>75</v>
      </c>
      <c r="B47" s="2">
        <v>7911</v>
      </c>
      <c r="C47" s="3">
        <v>42636</v>
      </c>
      <c r="D47" s="3" t="s">
        <v>76</v>
      </c>
      <c r="E47" s="4">
        <v>44501</v>
      </c>
      <c r="F47">
        <f t="shared" si="12"/>
        <v>2021</v>
      </c>
      <c r="G47">
        <f t="shared" si="13"/>
        <v>11</v>
      </c>
      <c r="H47">
        <f t="shared" si="14"/>
        <v>2018</v>
      </c>
      <c r="I47">
        <f t="shared" si="15"/>
        <v>11</v>
      </c>
      <c r="K47" s="14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6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21845.357142857145</v>
      </c>
      <c r="AH47" s="17">
        <v>22988.714285714286</v>
      </c>
      <c r="AI47" s="14">
        <v>22315.571428571431</v>
      </c>
      <c r="AJ47" s="17">
        <v>20799</v>
      </c>
      <c r="AK47" s="17">
        <v>21618.452830317859</v>
      </c>
      <c r="AL47" s="17">
        <v>14782.287474000001</v>
      </c>
      <c r="AM47" s="17">
        <v>14602.564602660716</v>
      </c>
      <c r="AN47" s="17">
        <v>15396.999145607144</v>
      </c>
      <c r="AO47" s="17">
        <v>15344.645360442857</v>
      </c>
      <c r="AP47" s="17">
        <v>14746.331496357143</v>
      </c>
      <c r="AQ47" s="17">
        <v>15278.078322085717</v>
      </c>
      <c r="AR47" s="17">
        <v>16271.117217671432</v>
      </c>
      <c r="AS47" s="17">
        <v>18104.384975250003</v>
      </c>
      <c r="AT47" s="17">
        <v>19931.216312788569</v>
      </c>
      <c r="AU47" s="14">
        <v>20383.834242435718</v>
      </c>
      <c r="AV47" s="17">
        <v>19190.967499999999</v>
      </c>
      <c r="AW47" s="17">
        <v>19950.535698367858</v>
      </c>
      <c r="AX47" s="17">
        <v>17656.786136357143</v>
      </c>
      <c r="AY47" s="17">
        <v>12724.08873374643</v>
      </c>
      <c r="AZ47" s="17">
        <v>15400.057404632142</v>
      </c>
      <c r="BA47" s="17">
        <v>18203.466979794284</v>
      </c>
      <c r="BB47" s="17">
        <v>18484.243077585717</v>
      </c>
      <c r="BC47" s="17">
        <v>16180.769459142859</v>
      </c>
      <c r="BD47" s="17">
        <v>16846.089627682857</v>
      </c>
      <c r="BE47" s="17">
        <v>19086.123814499999</v>
      </c>
      <c r="BF47" s="17">
        <v>20230.611530357139</v>
      </c>
      <c r="BG47" s="14">
        <v>21698.445783557137</v>
      </c>
      <c r="BH47" s="17">
        <v>18970.796179500001</v>
      </c>
      <c r="BI47" s="17">
        <v>19691.73734625</v>
      </c>
      <c r="BJ47" s="17">
        <v>16402.61221382143</v>
      </c>
      <c r="BK47" s="17">
        <v>16581.820926307144</v>
      </c>
      <c r="BL47" s="17">
        <v>17894.960739328573</v>
      </c>
      <c r="BM47" s="17">
        <v>18983.27562154286</v>
      </c>
      <c r="BN47" s="17">
        <v>18613.334602060717</v>
      </c>
      <c r="BO47" s="17">
        <v>14955.824878199999</v>
      </c>
      <c r="BP47" s="17">
        <v>12505.764904874999</v>
      </c>
      <c r="BQ47" s="17">
        <v>19084.962276367958</v>
      </c>
      <c r="BR47" s="17">
        <v>16778.566259191426</v>
      </c>
      <c r="BS47" s="14">
        <v>16788.47852794643</v>
      </c>
      <c r="BT47" s="17">
        <v>15372.856670000003</v>
      </c>
      <c r="BU47" s="17">
        <v>15770.810567028571</v>
      </c>
      <c r="BV47" s="17">
        <v>14095.56521475</v>
      </c>
      <c r="BW47" s="17">
        <v>15408.392494203574</v>
      </c>
      <c r="BX47" s="17">
        <v>16161.653873228572</v>
      </c>
      <c r="BY47" s="17">
        <v>18911.369872617859</v>
      </c>
      <c r="BZ47" s="17">
        <v>20127.694901367857</v>
      </c>
      <c r="CA47" s="17">
        <v>15551.337423514286</v>
      </c>
      <c r="CB47" s="17">
        <v>15670.257467142857</v>
      </c>
      <c r="CC47" s="17">
        <v>17481.322475357145</v>
      </c>
      <c r="CD47" s="17">
        <v>19730.582346060004</v>
      </c>
      <c r="CE47" s="14">
        <v>20755.847964475</v>
      </c>
      <c r="CF47" s="17">
        <v>18939.390184699998</v>
      </c>
      <c r="CG47" s="17">
        <v>18944.049511982859</v>
      </c>
      <c r="CH47" s="17">
        <v>16618.601327678574</v>
      </c>
      <c r="CI47" s="17">
        <v>17175.925390624998</v>
      </c>
      <c r="CJ47" s="17">
        <v>15927.373843457139</v>
      </c>
      <c r="CK47" s="17">
        <v>6714.7296008142866</v>
      </c>
      <c r="CL47" s="17">
        <v>6714.2327982685711</v>
      </c>
      <c r="CM47" s="17">
        <v>6691.2524137714281</v>
      </c>
      <c r="CN47" s="17">
        <v>6560.0265451642863</v>
      </c>
      <c r="CO47" s="17">
        <v>6232.1689347428573</v>
      </c>
      <c r="CP47" s="17">
        <v>6313.7795809928566</v>
      </c>
      <c r="CQ47" s="14">
        <v>5834.9687186249994</v>
      </c>
      <c r="CR47" s="17">
        <v>5810.171261308572</v>
      </c>
      <c r="CS47" s="17">
        <v>7720.3497639142852</v>
      </c>
      <c r="CT47" s="17">
        <v>6710.4949602857141</v>
      </c>
      <c r="CU47" s="17">
        <v>7267.1317231142857</v>
      </c>
      <c r="CV47" s="17">
        <v>7244.4838382142852</v>
      </c>
      <c r="CW47" s="17">
        <v>7583.9296328464288</v>
      </c>
      <c r="CX47" s="17">
        <v>7676.3668320314282</v>
      </c>
      <c r="CY47" s="17">
        <v>7675.138069928571</v>
      </c>
      <c r="CZ47" s="17">
        <v>7571.8139961342858</v>
      </c>
      <c r="DA47" s="17">
        <v>7162.0766239285713</v>
      </c>
      <c r="DB47" s="17">
        <v>7239.0901631642855</v>
      </c>
      <c r="DC47" s="14">
        <v>29689.012294407901</v>
      </c>
      <c r="DD47" s="17">
        <v>26815.882072368426</v>
      </c>
      <c r="DE47" s="17">
        <v>23726.21710526316</v>
      </c>
      <c r="DF47" s="17">
        <v>20087.189980539475</v>
      </c>
      <c r="DG47" s="17">
        <v>20776.5037424</v>
      </c>
      <c r="DH47" s="17">
        <v>19738.8522328</v>
      </c>
      <c r="DI47" s="12"/>
      <c r="DJ47" s="12"/>
      <c r="DK47" s="12"/>
      <c r="DL47" s="12"/>
      <c r="DM47" s="12"/>
      <c r="DN47" s="13"/>
    </row>
    <row r="48" spans="1:118" x14ac:dyDescent="0.25">
      <c r="A48" s="5" t="s">
        <v>155</v>
      </c>
      <c r="B48" s="2">
        <v>783</v>
      </c>
      <c r="C48" s="3">
        <v>40451</v>
      </c>
      <c r="D48" s="3" t="s">
        <v>156</v>
      </c>
      <c r="E48" s="4">
        <v>44550</v>
      </c>
      <c r="F48">
        <f t="shared" si="12"/>
        <v>2021</v>
      </c>
      <c r="G48">
        <f t="shared" si="13"/>
        <v>12</v>
      </c>
      <c r="H48">
        <f t="shared" si="14"/>
        <v>2019</v>
      </c>
      <c r="I48">
        <f t="shared" si="15"/>
        <v>1</v>
      </c>
      <c r="K48" s="14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6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4">
        <v>19792.171428571426</v>
      </c>
      <c r="AJ48" s="17">
        <v>18568</v>
      </c>
      <c r="AK48" s="17">
        <v>19529.114285714288</v>
      </c>
      <c r="AL48" s="17">
        <v>14172.857142857143</v>
      </c>
      <c r="AM48" s="17">
        <v>16503.071428571431</v>
      </c>
      <c r="AN48" s="17">
        <v>17090.571428571428</v>
      </c>
      <c r="AO48" s="17">
        <v>16396.785714285714</v>
      </c>
      <c r="AP48" s="17">
        <v>17584.75</v>
      </c>
      <c r="AQ48" s="17">
        <v>17340.857142857141</v>
      </c>
      <c r="AR48" s="17">
        <v>16914.928571428569</v>
      </c>
      <c r="AS48" s="17">
        <v>21667.5</v>
      </c>
      <c r="AT48" s="17">
        <v>22752.228571428572</v>
      </c>
      <c r="AU48" s="14">
        <v>22166.660714285714</v>
      </c>
      <c r="AV48" s="17">
        <v>22689.392857142855</v>
      </c>
      <c r="AW48" s="17">
        <v>22756.657142857144</v>
      </c>
      <c r="AX48" s="17">
        <v>18883.714285714283</v>
      </c>
      <c r="AY48" s="17">
        <v>18741.502821428574</v>
      </c>
      <c r="AZ48" s="17">
        <v>16932.857142857145</v>
      </c>
      <c r="BA48" s="17">
        <v>16503.514285714286</v>
      </c>
      <c r="BB48" s="17">
        <v>16372.428571428571</v>
      </c>
      <c r="BC48" s="17">
        <v>15911.785714285714</v>
      </c>
      <c r="BD48" s="17">
        <v>18002.142857142855</v>
      </c>
      <c r="BE48" s="17">
        <v>17621.785714285714</v>
      </c>
      <c r="BF48" s="17">
        <v>17704.54285714286</v>
      </c>
      <c r="BG48" s="14">
        <v>22066.464285714286</v>
      </c>
      <c r="BH48" s="17">
        <v>21374</v>
      </c>
      <c r="BI48" s="17">
        <v>19062.785714285714</v>
      </c>
      <c r="BJ48" s="17">
        <v>14906.571428571428</v>
      </c>
      <c r="BK48" s="17">
        <v>14238.964285714284</v>
      </c>
      <c r="BL48" s="17">
        <v>15637.5</v>
      </c>
      <c r="BM48" s="17">
        <v>16747.971428571429</v>
      </c>
      <c r="BN48" s="17">
        <v>15289.642857142857</v>
      </c>
      <c r="BO48" s="17">
        <v>13332.857142857143</v>
      </c>
      <c r="BP48" s="17">
        <v>13273.535714285716</v>
      </c>
      <c r="BQ48" s="17">
        <v>13335</v>
      </c>
      <c r="BR48" s="17">
        <v>8795.1428571428569</v>
      </c>
      <c r="BS48" s="14">
        <v>16971.392857142855</v>
      </c>
      <c r="BT48" s="17">
        <v>12388</v>
      </c>
      <c r="BU48" s="17">
        <v>12680.526971428571</v>
      </c>
      <c r="BV48" s="17">
        <v>11988.214285714284</v>
      </c>
      <c r="BW48" s="17">
        <v>12609.25</v>
      </c>
      <c r="BX48" s="17">
        <v>12677.999999999998</v>
      </c>
      <c r="BY48" s="17">
        <v>13419.678571428572</v>
      </c>
      <c r="BZ48" s="17">
        <v>13592.392857142857</v>
      </c>
      <c r="CA48" s="17">
        <v>12241.17</v>
      </c>
      <c r="CB48" s="17">
        <v>14047.486000000001</v>
      </c>
      <c r="CC48" s="17">
        <v>14326.761714285714</v>
      </c>
      <c r="CD48" s="17">
        <v>17064.62961</v>
      </c>
      <c r="CE48" s="14">
        <v>17154.290285714284</v>
      </c>
      <c r="CF48" s="17">
        <v>15576.042032000001</v>
      </c>
      <c r="CG48" s="17">
        <v>15083.422848160071</v>
      </c>
      <c r="CH48" s="17">
        <v>14813.674285714285</v>
      </c>
      <c r="CI48" s="17">
        <v>15003.69</v>
      </c>
      <c r="CJ48" s="17">
        <v>12510.048426997602</v>
      </c>
      <c r="CK48" s="17">
        <v>14999.975714285714</v>
      </c>
      <c r="CL48" s="17">
        <v>15766.246943291022</v>
      </c>
      <c r="CM48" s="17">
        <v>14093.856</v>
      </c>
      <c r="CN48" s="17">
        <v>13694.921224967866</v>
      </c>
      <c r="CO48" s="17">
        <v>13330.627999999999</v>
      </c>
      <c r="CP48" s="17">
        <v>15386.094000000001</v>
      </c>
      <c r="CQ48" s="14">
        <v>17321.234</v>
      </c>
      <c r="CR48" s="17">
        <v>16382.209785714287</v>
      </c>
      <c r="CS48" s="17">
        <v>15056.86</v>
      </c>
      <c r="CT48" s="17">
        <v>13721.81885714286</v>
      </c>
      <c r="CU48" s="17">
        <v>13073.495142857142</v>
      </c>
      <c r="CV48" s="17">
        <v>14652.045714285716</v>
      </c>
      <c r="CW48" s="17">
        <v>15993.69942857143</v>
      </c>
      <c r="CX48" s="17">
        <v>15292.343999999999</v>
      </c>
      <c r="CY48" s="17">
        <v>14221.273999999999</v>
      </c>
      <c r="CZ48" s="17">
        <v>14032.794</v>
      </c>
      <c r="DA48" s="17">
        <v>13080.37</v>
      </c>
      <c r="DB48" s="17">
        <v>13684.915999999999</v>
      </c>
      <c r="DC48" s="14">
        <v>13471.162</v>
      </c>
      <c r="DD48" s="17">
        <v>12249.907999999999</v>
      </c>
      <c r="DE48" s="17">
        <v>14352.724</v>
      </c>
      <c r="DF48" s="17">
        <v>13821.556</v>
      </c>
      <c r="DG48" s="17">
        <v>14506.312</v>
      </c>
      <c r="DH48" s="17">
        <v>14571.026</v>
      </c>
      <c r="DI48" s="12"/>
      <c r="DJ48" s="12"/>
      <c r="DK48" s="12"/>
      <c r="DL48" s="12"/>
      <c r="DM48" s="12"/>
      <c r="DN48" s="13"/>
    </row>
    <row r="49" spans="1:118" x14ac:dyDescent="0.25">
      <c r="A49" s="5" t="s">
        <v>239</v>
      </c>
      <c r="B49" s="2">
        <v>3635</v>
      </c>
      <c r="C49" s="3">
        <v>41759</v>
      </c>
      <c r="D49" s="3" t="s">
        <v>240</v>
      </c>
      <c r="E49" s="4">
        <v>44589</v>
      </c>
      <c r="F49">
        <f t="shared" si="12"/>
        <v>2022</v>
      </c>
      <c r="G49">
        <f t="shared" si="13"/>
        <v>1</v>
      </c>
      <c r="H49">
        <f t="shared" si="14"/>
        <v>2019</v>
      </c>
      <c r="I49">
        <f t="shared" si="15"/>
        <v>1</v>
      </c>
      <c r="K49" s="14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6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4">
        <v>15540</v>
      </c>
      <c r="AJ49" s="17">
        <v>12833</v>
      </c>
      <c r="AK49" s="17">
        <v>12295</v>
      </c>
      <c r="AL49" s="17">
        <v>11780</v>
      </c>
      <c r="AM49" s="17">
        <v>12356.905259214287</v>
      </c>
      <c r="AN49" s="17">
        <v>13973.919891428572</v>
      </c>
      <c r="AO49" s="17">
        <v>13428.726204857143</v>
      </c>
      <c r="AP49" s="17">
        <v>13367.824436321431</v>
      </c>
      <c r="AQ49" s="17">
        <v>11429.123488285715</v>
      </c>
      <c r="AR49" s="17">
        <v>11922.142637010187</v>
      </c>
      <c r="AS49" s="17">
        <v>11613.235124676858</v>
      </c>
      <c r="AT49" s="17">
        <v>12119.143069885717</v>
      </c>
      <c r="AU49" s="14">
        <v>17275.10169167857</v>
      </c>
      <c r="AV49" s="17">
        <v>16160.685000000003</v>
      </c>
      <c r="AW49" s="17">
        <v>12149.792639464287</v>
      </c>
      <c r="AX49" s="17">
        <v>11876.2097175</v>
      </c>
      <c r="AY49" s="17">
        <v>11395.539249964286</v>
      </c>
      <c r="AZ49" s="17">
        <v>13921.588466785714</v>
      </c>
      <c r="BA49" s="17">
        <v>14460.747453</v>
      </c>
      <c r="BB49" s="17">
        <v>13894.471527</v>
      </c>
      <c r="BC49" s="17">
        <v>12297.355863000001</v>
      </c>
      <c r="BD49" s="17">
        <v>13347.462212314284</v>
      </c>
      <c r="BE49" s="17">
        <v>11960.903638928572</v>
      </c>
      <c r="BF49" s="17">
        <v>11442.165475542857</v>
      </c>
      <c r="BG49" s="14">
        <v>11457.489765</v>
      </c>
      <c r="BH49" s="17">
        <v>9948.4074150000015</v>
      </c>
      <c r="BI49" s="17">
        <v>10943.50577164286</v>
      </c>
      <c r="BJ49" s="17">
        <v>10951.094064000001</v>
      </c>
      <c r="BK49" s="17">
        <v>11247.805452000001</v>
      </c>
      <c r="BL49" s="17">
        <v>11624.694594904347</v>
      </c>
      <c r="BM49" s="17">
        <v>14235.839744520003</v>
      </c>
      <c r="BN49" s="17">
        <v>14140.94776275</v>
      </c>
      <c r="BO49" s="17">
        <v>10730.237544642858</v>
      </c>
      <c r="BP49" s="17">
        <v>10632.087986997143</v>
      </c>
      <c r="BQ49" s="17">
        <v>9873.1876140000004</v>
      </c>
      <c r="BR49" s="17">
        <v>10456.803918115385</v>
      </c>
      <c r="BS49" s="14">
        <v>12689.299988035713</v>
      </c>
      <c r="BT49" s="17">
        <v>8807.3700000000008</v>
      </c>
      <c r="BU49" s="17">
        <v>9217.4252705208437</v>
      </c>
      <c r="BV49" s="17">
        <v>7950.9283109999997</v>
      </c>
      <c r="BW49" s="17">
        <v>8431.0257750000001</v>
      </c>
      <c r="BX49" s="17">
        <v>9638.453109</v>
      </c>
      <c r="BY49" s="17">
        <v>10510.345563000001</v>
      </c>
      <c r="BZ49" s="17">
        <v>11066.231712000001</v>
      </c>
      <c r="CA49" s="17">
        <v>8030.9370479999998</v>
      </c>
      <c r="CB49" s="17">
        <v>8418.7640759999995</v>
      </c>
      <c r="CC49" s="17">
        <v>8351.4956220000004</v>
      </c>
      <c r="CD49" s="17">
        <v>9121.8405870000006</v>
      </c>
      <c r="CE49" s="14">
        <v>8896.5212460000002</v>
      </c>
      <c r="CF49" s="17">
        <v>7497.4441319999996</v>
      </c>
      <c r="CG49" s="17">
        <v>8618.2123319999992</v>
      </c>
      <c r="CH49" s="17">
        <v>8431.058196</v>
      </c>
      <c r="CI49" s="17">
        <v>8628.8555190000006</v>
      </c>
      <c r="CJ49" s="17">
        <v>8819.7020069999999</v>
      </c>
      <c r="CK49" s="17">
        <v>10637.979459</v>
      </c>
      <c r="CL49" s="17">
        <v>11768.881734000001</v>
      </c>
      <c r="CM49" s="17">
        <v>9751.7849160000005</v>
      </c>
      <c r="CN49" s="17">
        <v>8670.1688400000003</v>
      </c>
      <c r="CO49" s="17">
        <v>9664.4505869999994</v>
      </c>
      <c r="CP49" s="17">
        <v>10476.858327</v>
      </c>
      <c r="CQ49" s="14">
        <v>11201.425659</v>
      </c>
      <c r="CR49" s="17">
        <v>9019.4732430000004</v>
      </c>
      <c r="CS49" s="17">
        <v>9150.6307379999998</v>
      </c>
      <c r="CT49" s="17">
        <v>8359.7597970000006</v>
      </c>
      <c r="CU49" s="17">
        <v>8812.1075579999997</v>
      </c>
      <c r="CV49" s="17">
        <v>10270.004208</v>
      </c>
      <c r="CW49" s="17">
        <v>11912.173809</v>
      </c>
      <c r="CX49" s="17">
        <v>12568.961241000001</v>
      </c>
      <c r="CY49" s="17">
        <v>11895.672885</v>
      </c>
      <c r="CZ49" s="17">
        <v>10925.355157173914</v>
      </c>
      <c r="DA49" s="17">
        <v>10485.527255999999</v>
      </c>
      <c r="DB49" s="17">
        <v>11151.225288</v>
      </c>
      <c r="DC49" s="14">
        <v>11589.613905</v>
      </c>
      <c r="DD49" s="17">
        <v>10220.446997999999</v>
      </c>
      <c r="DE49" s="17">
        <v>11051.4465</v>
      </c>
      <c r="DF49" s="17">
        <v>10908.3879</v>
      </c>
      <c r="DG49" s="17">
        <v>11677.175999999999</v>
      </c>
      <c r="DH49" s="17">
        <v>11445.050221578947</v>
      </c>
      <c r="DI49" s="12"/>
      <c r="DJ49" s="12"/>
      <c r="DK49" s="12"/>
      <c r="DL49" s="12"/>
      <c r="DM49" s="12"/>
      <c r="DN49" s="13"/>
    </row>
    <row r="50" spans="1:118" x14ac:dyDescent="0.25">
      <c r="A50" s="5" t="s">
        <v>93</v>
      </c>
      <c r="B50" s="2">
        <v>6851</v>
      </c>
      <c r="C50" s="3">
        <v>42399</v>
      </c>
      <c r="D50" s="3" t="s">
        <v>94</v>
      </c>
      <c r="E50" s="4">
        <v>44589</v>
      </c>
      <c r="F50">
        <f t="shared" si="12"/>
        <v>2022</v>
      </c>
      <c r="G50">
        <f t="shared" si="13"/>
        <v>1</v>
      </c>
      <c r="H50">
        <f t="shared" si="14"/>
        <v>2019</v>
      </c>
      <c r="I50">
        <f t="shared" si="15"/>
        <v>1</v>
      </c>
      <c r="K50" s="14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6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4">
        <v>10945.481311964286</v>
      </c>
      <c r="AJ50" s="17">
        <v>9873.7375257000003</v>
      </c>
      <c r="AK50" s="17">
        <v>11288.479797068572</v>
      </c>
      <c r="AL50" s="17">
        <v>12157.755302678572</v>
      </c>
      <c r="AM50" s="17">
        <v>13928.496746260713</v>
      </c>
      <c r="AN50" s="17">
        <v>15340.960680171429</v>
      </c>
      <c r="AO50" s="17">
        <v>14081.923942328571</v>
      </c>
      <c r="AP50" s="17">
        <v>13817.777081492855</v>
      </c>
      <c r="AQ50" s="17">
        <v>12400.853004789475</v>
      </c>
      <c r="AR50" s="17">
        <v>12346.961683073308</v>
      </c>
      <c r="AS50" s="17">
        <v>10691.621347285714</v>
      </c>
      <c r="AT50" s="17">
        <v>10920.581523717143</v>
      </c>
      <c r="AU50" s="14">
        <v>10884.855908649999</v>
      </c>
      <c r="AV50" s="17">
        <v>10177.643214285714</v>
      </c>
      <c r="AW50" s="17">
        <v>11569.620094399999</v>
      </c>
      <c r="AX50" s="17">
        <v>11253.439586742858</v>
      </c>
      <c r="AY50" s="17">
        <v>11455.309213260713</v>
      </c>
      <c r="AZ50" s="17">
        <v>14243.354312296427</v>
      </c>
      <c r="BA50" s="17">
        <v>13857.936674</v>
      </c>
      <c r="BB50" s="17">
        <v>14207.473706000001</v>
      </c>
      <c r="BC50" s="17">
        <v>12957.711518599999</v>
      </c>
      <c r="BD50" s="17">
        <v>12678.082836125714</v>
      </c>
      <c r="BE50" s="17">
        <v>11150.008964357145</v>
      </c>
      <c r="BF50" s="17">
        <v>11111.050720645713</v>
      </c>
      <c r="BG50" s="14">
        <v>11492.7488667</v>
      </c>
      <c r="BH50" s="17">
        <v>10053.752640000001</v>
      </c>
      <c r="BI50" s="17">
        <v>10084.512983373399</v>
      </c>
      <c r="BJ50" s="17">
        <v>10034.390181515701</v>
      </c>
      <c r="BK50" s="17">
        <v>11344.1991931268</v>
      </c>
      <c r="BL50" s="17">
        <v>12797.78379135356</v>
      </c>
      <c r="BM50" s="17">
        <v>13282.521492031792</v>
      </c>
      <c r="BN50" s="17">
        <v>12395.804822014901</v>
      </c>
      <c r="BO50" s="17">
        <v>9547.5257570550002</v>
      </c>
      <c r="BP50" s="17">
        <v>9955.9687569931539</v>
      </c>
      <c r="BQ50" s="17">
        <v>9421.8889865100009</v>
      </c>
      <c r="BR50" s="17">
        <v>10817.368678327748</v>
      </c>
      <c r="BS50" s="14">
        <v>10357.324268617644</v>
      </c>
      <c r="BT50" s="17">
        <v>9141.3478991834982</v>
      </c>
      <c r="BU50" s="17">
        <v>7659.4167343474683</v>
      </c>
      <c r="BV50" s="17">
        <v>7481.8303559999995</v>
      </c>
      <c r="BW50" s="17">
        <v>8219.7475360000008</v>
      </c>
      <c r="BX50" s="17">
        <v>9628.1185000000005</v>
      </c>
      <c r="BY50" s="17">
        <v>11027.534518</v>
      </c>
      <c r="BZ50" s="17">
        <v>11412.126726</v>
      </c>
      <c r="CA50" s="17">
        <v>8144.8990000000003</v>
      </c>
      <c r="CB50" s="17">
        <v>8658.9940000000006</v>
      </c>
      <c r="CC50" s="17">
        <v>8975.4940000000006</v>
      </c>
      <c r="CD50" s="17">
        <v>10552.123</v>
      </c>
      <c r="CE50" s="14">
        <v>10373.291999999999</v>
      </c>
      <c r="CF50" s="17">
        <v>9431.7160000000003</v>
      </c>
      <c r="CG50" s="17">
        <v>9518.7639999999992</v>
      </c>
      <c r="CH50" s="17">
        <v>8996.59</v>
      </c>
      <c r="CI50" s="17">
        <v>9226.625</v>
      </c>
      <c r="CJ50" s="17">
        <v>10677.021000000001</v>
      </c>
      <c r="CK50" s="17">
        <v>11609.718999999999</v>
      </c>
      <c r="CL50" s="17">
        <v>11733.002</v>
      </c>
      <c r="CM50" s="17">
        <v>10371.911</v>
      </c>
      <c r="CN50" s="17">
        <v>8385.6409999999996</v>
      </c>
      <c r="CO50" s="17">
        <v>9859.4670000000006</v>
      </c>
      <c r="CP50" s="17">
        <v>11254.337</v>
      </c>
      <c r="CQ50" s="14">
        <v>11693.647999999999</v>
      </c>
      <c r="CR50" s="17">
        <v>10665.295</v>
      </c>
      <c r="CS50" s="17">
        <v>9423.884</v>
      </c>
      <c r="CT50" s="17">
        <v>8573.9220000000005</v>
      </c>
      <c r="CU50" s="17">
        <v>9403.9779999999992</v>
      </c>
      <c r="CV50" s="17">
        <v>10706.781000000001</v>
      </c>
      <c r="CW50" s="17">
        <v>11549.184999999999</v>
      </c>
      <c r="CX50" s="17">
        <v>11149.614</v>
      </c>
      <c r="CY50" s="17">
        <v>10868.897999999999</v>
      </c>
      <c r="CZ50" s="17">
        <v>8508.3760000000002</v>
      </c>
      <c r="DA50" s="17">
        <v>8208.6949999999997</v>
      </c>
      <c r="DB50" s="17">
        <v>11892.09</v>
      </c>
      <c r="DC50" s="14">
        <v>11884.897999999999</v>
      </c>
      <c r="DD50" s="17">
        <v>10276.709000000001</v>
      </c>
      <c r="DE50" s="17">
        <v>9211.64</v>
      </c>
      <c r="DF50" s="17">
        <v>9643.3080000000009</v>
      </c>
      <c r="DG50" s="17">
        <v>9455.3009999999995</v>
      </c>
      <c r="DH50" s="17">
        <v>11104.646000000001</v>
      </c>
      <c r="DI50" s="12"/>
      <c r="DJ50" s="12"/>
      <c r="DK50" s="12"/>
      <c r="DL50" s="12"/>
      <c r="DM50" s="12"/>
      <c r="DN50" s="13"/>
    </row>
    <row r="51" spans="1:118" x14ac:dyDescent="0.25">
      <c r="A51" s="5" t="s">
        <v>35</v>
      </c>
      <c r="B51" s="2">
        <v>1603</v>
      </c>
      <c r="C51" s="3">
        <v>41053</v>
      </c>
      <c r="D51" s="3" t="s">
        <v>36</v>
      </c>
      <c r="E51" s="4">
        <v>44582</v>
      </c>
      <c r="F51">
        <f t="shared" si="12"/>
        <v>2022</v>
      </c>
      <c r="G51">
        <f t="shared" si="13"/>
        <v>1</v>
      </c>
      <c r="H51">
        <f t="shared" si="14"/>
        <v>2019</v>
      </c>
      <c r="I51">
        <f t="shared" si="15"/>
        <v>1</v>
      </c>
      <c r="K51" s="14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6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4">
        <v>19094.323785714281</v>
      </c>
      <c r="AJ51" s="17">
        <v>16198.542149999999</v>
      </c>
      <c r="AK51" s="17">
        <v>17852.981671714286</v>
      </c>
      <c r="AL51" s="17">
        <v>17508.722857142857</v>
      </c>
      <c r="AM51" s="17">
        <v>16191.200357142858</v>
      </c>
      <c r="AN51" s="17">
        <v>16333.350000000002</v>
      </c>
      <c r="AO51" s="17">
        <v>16223.202321428569</v>
      </c>
      <c r="AP51" s="17">
        <v>15682.471535714285</v>
      </c>
      <c r="AQ51" s="17">
        <v>14230.236857142856</v>
      </c>
      <c r="AR51" s="17">
        <v>15015.65267857143</v>
      </c>
      <c r="AS51" s="17">
        <v>13582.630714285715</v>
      </c>
      <c r="AT51" s="17">
        <v>15502.181514285714</v>
      </c>
      <c r="AU51" s="14">
        <v>15641.978892857143</v>
      </c>
      <c r="AV51" s="17">
        <v>15068.432107142857</v>
      </c>
      <c r="AW51" s="17">
        <v>14347.261678571427</v>
      </c>
      <c r="AX51" s="17">
        <v>13489.881392857144</v>
      </c>
      <c r="AY51" s="17">
        <v>14016.011</v>
      </c>
      <c r="AZ51" s="17">
        <v>14831.465357142857</v>
      </c>
      <c r="BA51" s="17">
        <v>18733.574628114293</v>
      </c>
      <c r="BB51" s="17">
        <v>17488.335571428572</v>
      </c>
      <c r="BC51" s="17">
        <v>14848.35</v>
      </c>
      <c r="BD51" s="17">
        <v>14256.572285714286</v>
      </c>
      <c r="BE51" s="17">
        <v>14825.632500000002</v>
      </c>
      <c r="BF51" s="17">
        <v>16492.887999999999</v>
      </c>
      <c r="BG51" s="14">
        <v>16016.984</v>
      </c>
      <c r="BH51" s="17">
        <v>14896.14</v>
      </c>
      <c r="BI51" s="17">
        <v>15953.601964285715</v>
      </c>
      <c r="BJ51" s="17">
        <v>12747.494000000001</v>
      </c>
      <c r="BK51" s="17">
        <v>15860.565000000001</v>
      </c>
      <c r="BL51" s="17">
        <v>16788.699000000001</v>
      </c>
      <c r="BM51" s="17">
        <v>17672.645</v>
      </c>
      <c r="BN51" s="17">
        <v>17591.767999999996</v>
      </c>
      <c r="BO51" s="17">
        <v>13463.014999999999</v>
      </c>
      <c r="BP51" s="17">
        <v>14177.341</v>
      </c>
      <c r="BQ51" s="17">
        <v>13986.123214285713</v>
      </c>
      <c r="BR51" s="17">
        <v>16959.030999999999</v>
      </c>
      <c r="BS51" s="14">
        <v>12259.10842857143</v>
      </c>
      <c r="BT51" s="17">
        <v>12431.51511550752</v>
      </c>
      <c r="BU51" s="17">
        <v>12373.04642857143</v>
      </c>
      <c r="BV51" s="17">
        <v>12059.892857142857</v>
      </c>
      <c r="BW51" s="17">
        <v>12009.047727272728</v>
      </c>
      <c r="BX51" s="17">
        <v>13161.503571428571</v>
      </c>
      <c r="BY51" s="17">
        <v>15294.599999999999</v>
      </c>
      <c r="BZ51" s="17">
        <v>15661.908928571427</v>
      </c>
      <c r="CA51" s="17">
        <v>12803.95</v>
      </c>
      <c r="CB51" s="17">
        <v>13357.55</v>
      </c>
      <c r="CC51" s="17">
        <v>13634.475</v>
      </c>
      <c r="CD51" s="17">
        <v>15515.575000000001</v>
      </c>
      <c r="CE51" s="14">
        <v>17449.174999999999</v>
      </c>
      <c r="CF51" s="17">
        <v>14587.15</v>
      </c>
      <c r="CG51" s="17">
        <v>14626.875</v>
      </c>
      <c r="CH51" s="17">
        <v>13674.424999999999</v>
      </c>
      <c r="CI51" s="17">
        <v>14139.45</v>
      </c>
      <c r="CJ51" s="17">
        <v>14214.325000000001</v>
      </c>
      <c r="CK51" s="17">
        <v>16661.900000000001</v>
      </c>
      <c r="CL51" s="17">
        <v>16806.849999999999</v>
      </c>
      <c r="CM51" s="17">
        <v>13820.174999999999</v>
      </c>
      <c r="CN51" s="17">
        <v>13710.65</v>
      </c>
      <c r="CO51" s="17">
        <v>12841.75</v>
      </c>
      <c r="CP51" s="17">
        <v>14677.075000000001</v>
      </c>
      <c r="CQ51" s="14">
        <v>15442.125</v>
      </c>
      <c r="CR51" s="17">
        <v>14145.025</v>
      </c>
      <c r="CS51" s="17">
        <v>13785.125</v>
      </c>
      <c r="CT51" s="17">
        <v>13170.875</v>
      </c>
      <c r="CU51" s="17">
        <v>12849.8375</v>
      </c>
      <c r="CV51" s="17">
        <v>15756.275</v>
      </c>
      <c r="CW51" s="17">
        <v>17971.099999999999</v>
      </c>
      <c r="CX51" s="17">
        <v>16593.924999999999</v>
      </c>
      <c r="CY51" s="17">
        <v>14768.075000000001</v>
      </c>
      <c r="CZ51" s="17">
        <v>13425.975</v>
      </c>
      <c r="DA51" s="17">
        <v>13337.237499999999</v>
      </c>
      <c r="DB51" s="17">
        <v>13664.35</v>
      </c>
      <c r="DC51" s="14">
        <v>12993.7</v>
      </c>
      <c r="DD51" s="17">
        <v>12609.975</v>
      </c>
      <c r="DE51" s="17">
        <v>13546.225</v>
      </c>
      <c r="DF51" s="17">
        <v>12985.975</v>
      </c>
      <c r="DG51" s="17">
        <v>13648.225</v>
      </c>
      <c r="DH51" s="17">
        <v>14638.275</v>
      </c>
      <c r="DI51" s="12"/>
      <c r="DJ51" s="12"/>
      <c r="DK51" s="12"/>
      <c r="DL51" s="12"/>
      <c r="DM51" s="12"/>
      <c r="DN51" s="13"/>
    </row>
    <row r="52" spans="1:118" x14ac:dyDescent="0.25">
      <c r="A52" s="5" t="s">
        <v>223</v>
      </c>
      <c r="B52" s="2">
        <v>3537</v>
      </c>
      <c r="C52" s="3">
        <v>41630</v>
      </c>
      <c r="D52" s="3" t="s">
        <v>224</v>
      </c>
      <c r="E52" s="4">
        <v>44614</v>
      </c>
      <c r="F52">
        <f t="shared" si="12"/>
        <v>2022</v>
      </c>
      <c r="G52">
        <f t="shared" si="13"/>
        <v>2</v>
      </c>
      <c r="H52">
        <f t="shared" si="14"/>
        <v>2019</v>
      </c>
      <c r="I52">
        <f t="shared" si="15"/>
        <v>2</v>
      </c>
      <c r="K52" s="14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6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4">
        <v>0</v>
      </c>
      <c r="AJ52" s="17">
        <v>13790.3293216</v>
      </c>
      <c r="AK52" s="17">
        <v>15112.897376700001</v>
      </c>
      <c r="AL52" s="17">
        <v>15879.689224399999</v>
      </c>
      <c r="AM52" s="17">
        <v>17550.940575100001</v>
      </c>
      <c r="AN52" s="17">
        <v>16715.506349700001</v>
      </c>
      <c r="AO52" s="17">
        <v>18464.755398599998</v>
      </c>
      <c r="AP52" s="17">
        <v>16638.225992399999</v>
      </c>
      <c r="AQ52" s="17">
        <v>14911.7328454</v>
      </c>
      <c r="AR52" s="17">
        <v>16330.864692499999</v>
      </c>
      <c r="AS52" s="17">
        <v>14100.0888187</v>
      </c>
      <c r="AT52" s="17">
        <v>14352.393866099999</v>
      </c>
      <c r="AU52" s="14">
        <v>13909.77</v>
      </c>
      <c r="AV52" s="17">
        <v>13256.5</v>
      </c>
      <c r="AW52" s="17">
        <v>15010.90331329999</v>
      </c>
      <c r="AX52" s="17">
        <v>14960.780216900001</v>
      </c>
      <c r="AY52" s="17">
        <v>16129.4463524</v>
      </c>
      <c r="AZ52" s="17">
        <v>15922.5112955</v>
      </c>
      <c r="BA52" s="17">
        <v>18592.759848999998</v>
      </c>
      <c r="BB52" s="17">
        <v>16477.614900799999</v>
      </c>
      <c r="BC52" s="17">
        <v>15560.22973092855</v>
      </c>
      <c r="BD52" s="17">
        <v>17201.464777300018</v>
      </c>
      <c r="BE52" s="17">
        <v>14355.383344599977</v>
      </c>
      <c r="BF52" s="17">
        <v>14347.70214389998</v>
      </c>
      <c r="BG52" s="14">
        <v>13839.564165899996</v>
      </c>
      <c r="BH52" s="17">
        <v>12995.694945800002</v>
      </c>
      <c r="BI52" s="17">
        <v>15109.123942100094</v>
      </c>
      <c r="BJ52" s="17">
        <v>15626.867205099901</v>
      </c>
      <c r="BK52" s="17">
        <v>17135.082452200004</v>
      </c>
      <c r="BL52" s="17">
        <v>18298.409027900081</v>
      </c>
      <c r="BM52" s="17">
        <v>19055.046712073952</v>
      </c>
      <c r="BN52" s="17">
        <v>18311.696727200062</v>
      </c>
      <c r="BO52" s="17">
        <v>15265.56166919996</v>
      </c>
      <c r="BP52" s="17">
        <v>16941.613176099956</v>
      </c>
      <c r="BQ52" s="17">
        <v>14515.218153725053</v>
      </c>
      <c r="BR52" s="17">
        <v>14969.898565799929</v>
      </c>
      <c r="BS52" s="14">
        <v>14437.539277400007</v>
      </c>
      <c r="BT52" s="17">
        <v>9079.5310000000027</v>
      </c>
      <c r="BU52" s="17">
        <v>12691.559000000001</v>
      </c>
      <c r="BV52" s="17">
        <v>13760.496000000006</v>
      </c>
      <c r="BW52" s="17">
        <v>13274.345000000001</v>
      </c>
      <c r="BX52" s="17">
        <v>13971.448999999993</v>
      </c>
      <c r="BY52" s="17">
        <v>15455.663</v>
      </c>
      <c r="BZ52" s="17">
        <v>15256.721000000005</v>
      </c>
      <c r="CA52" s="17">
        <v>12249.407999999999</v>
      </c>
      <c r="CB52" s="17">
        <v>13119.593999999999</v>
      </c>
      <c r="CC52" s="17">
        <v>11697.505999999999</v>
      </c>
      <c r="CD52" s="17">
        <v>12040.317999999999</v>
      </c>
      <c r="CE52" s="14">
        <v>11926.312</v>
      </c>
      <c r="CF52" s="17">
        <v>10812.745000000001</v>
      </c>
      <c r="CG52" s="17">
        <v>12669.611999999999</v>
      </c>
      <c r="CH52" s="17">
        <v>12811.21</v>
      </c>
      <c r="CI52" s="17">
        <v>13656.745000000001</v>
      </c>
      <c r="CJ52" s="17">
        <v>14389.123</v>
      </c>
      <c r="CK52" s="17">
        <v>16049.205</v>
      </c>
      <c r="CL52" s="17">
        <v>16068.787</v>
      </c>
      <c r="CM52" s="17">
        <v>13533.102000000001</v>
      </c>
      <c r="CN52" s="17">
        <v>12865.311</v>
      </c>
      <c r="CO52" s="17">
        <v>12339.235000000001</v>
      </c>
      <c r="CP52" s="17">
        <v>12614.61</v>
      </c>
      <c r="CQ52" s="14">
        <v>12441.977000000001</v>
      </c>
      <c r="CR52" s="17">
        <v>11760.295959999999</v>
      </c>
      <c r="CS52" s="17">
        <v>13197.593000000001</v>
      </c>
      <c r="CT52" s="17">
        <v>13878.259</v>
      </c>
      <c r="CU52" s="17">
        <v>15026.163</v>
      </c>
      <c r="CV52" s="17">
        <v>15767.002</v>
      </c>
      <c r="CW52" s="17">
        <v>16050.84</v>
      </c>
      <c r="CX52" s="17">
        <v>14480.352000000001</v>
      </c>
      <c r="CY52" s="17">
        <v>13892.232</v>
      </c>
      <c r="CZ52" s="17">
        <v>13705.958000000001</v>
      </c>
      <c r="DA52" s="17">
        <v>12905.894</v>
      </c>
      <c r="DB52" s="17">
        <v>13129.6</v>
      </c>
      <c r="DC52" s="14">
        <v>12714.248</v>
      </c>
      <c r="DD52" s="17">
        <v>11602.962</v>
      </c>
      <c r="DE52" s="17">
        <v>12973.071</v>
      </c>
      <c r="DF52" s="17">
        <v>13004.561</v>
      </c>
      <c r="DG52" s="17">
        <v>14363.168</v>
      </c>
      <c r="DH52" s="17">
        <v>15613.494000000001</v>
      </c>
      <c r="DI52" s="12"/>
      <c r="DJ52" s="12"/>
      <c r="DK52" s="12"/>
      <c r="DL52" s="12"/>
      <c r="DM52" s="12"/>
      <c r="DN52" s="13"/>
    </row>
    <row r="53" spans="1:118" x14ac:dyDescent="0.25">
      <c r="A53" s="5" t="s">
        <v>111</v>
      </c>
      <c r="B53" s="2">
        <v>1551</v>
      </c>
      <c r="C53" s="3">
        <v>42464</v>
      </c>
      <c r="D53" s="3" t="s">
        <v>112</v>
      </c>
      <c r="E53" s="4">
        <v>44625</v>
      </c>
      <c r="F53">
        <f t="shared" si="12"/>
        <v>2022</v>
      </c>
      <c r="G53">
        <f t="shared" si="13"/>
        <v>3</v>
      </c>
      <c r="H53">
        <f t="shared" si="14"/>
        <v>2019</v>
      </c>
      <c r="I53">
        <f t="shared" si="15"/>
        <v>3</v>
      </c>
      <c r="K53" s="14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6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4">
        <v>0</v>
      </c>
      <c r="AJ53" s="17">
        <v>0</v>
      </c>
      <c r="AK53" s="17">
        <v>13214.857142857143</v>
      </c>
      <c r="AL53" s="17">
        <v>13478.571428571428</v>
      </c>
      <c r="AM53" s="17">
        <v>15190</v>
      </c>
      <c r="AN53" s="17">
        <v>24222.857142857145</v>
      </c>
      <c r="AO53" s="17">
        <v>28608.571428571431</v>
      </c>
      <c r="AP53" s="17">
        <v>26660</v>
      </c>
      <c r="AQ53" s="17">
        <v>25302.857142857145</v>
      </c>
      <c r="AR53" s="17">
        <v>25149.767389000001</v>
      </c>
      <c r="AS53" s="17">
        <v>24141.012085714287</v>
      </c>
      <c r="AT53" s="17">
        <v>27693.686897485713</v>
      </c>
      <c r="AU53" s="14">
        <v>27036.163703000006</v>
      </c>
      <c r="AV53" s="17">
        <v>25547.115000000002</v>
      </c>
      <c r="AW53" s="17">
        <v>23987.415684142859</v>
      </c>
      <c r="AX53" s="17">
        <v>24764.296254857141</v>
      </c>
      <c r="AY53" s="17">
        <v>25508.816066399995</v>
      </c>
      <c r="AZ53" s="17">
        <v>27201.708775714284</v>
      </c>
      <c r="BA53" s="17">
        <v>28526.204680114286</v>
      </c>
      <c r="BB53" s="17">
        <v>30053.053128142856</v>
      </c>
      <c r="BC53" s="17">
        <v>26877.315904285715</v>
      </c>
      <c r="BD53" s="17">
        <v>26546.87548377143</v>
      </c>
      <c r="BE53" s="17">
        <v>27738.650310000001</v>
      </c>
      <c r="BF53" s="17">
        <v>27135.531870000003</v>
      </c>
      <c r="BG53" s="14">
        <v>28492.544221142856</v>
      </c>
      <c r="BH53" s="17">
        <v>25640.302968</v>
      </c>
      <c r="BI53" s="17">
        <v>27071.381735714283</v>
      </c>
      <c r="BJ53" s="17">
        <v>24651.747342857143</v>
      </c>
      <c r="BK53" s="17">
        <v>26752.265517</v>
      </c>
      <c r="BL53" s="17">
        <v>29103.762071714289</v>
      </c>
      <c r="BM53" s="17">
        <v>30737.64851314286</v>
      </c>
      <c r="BN53" s="17">
        <v>29927.106837428575</v>
      </c>
      <c r="BO53" s="17">
        <v>23035.808969142854</v>
      </c>
      <c r="BP53" s="17">
        <v>23045.412134285714</v>
      </c>
      <c r="BQ53" s="17">
        <v>25435.009615428567</v>
      </c>
      <c r="BR53" s="17">
        <v>26543.808588228567</v>
      </c>
      <c r="BS53" s="14">
        <v>20963.284163</v>
      </c>
      <c r="BT53" s="17">
        <v>14661.558359999997</v>
      </c>
      <c r="BU53" s="17">
        <v>17792.039368685713</v>
      </c>
      <c r="BV53" s="17">
        <v>17707.575368571426</v>
      </c>
      <c r="BW53" s="17">
        <v>18935.885456142856</v>
      </c>
      <c r="BX53" s="17">
        <v>21238.576415999996</v>
      </c>
      <c r="BY53" s="17">
        <v>24336.657977428571</v>
      </c>
      <c r="BZ53" s="17">
        <v>24747.356942571427</v>
      </c>
      <c r="CA53" s="17">
        <v>18752.587896000001</v>
      </c>
      <c r="CB53" s="17">
        <v>19372.950892112</v>
      </c>
      <c r="CC53" s="17">
        <v>19386.288010912103</v>
      </c>
      <c r="CD53" s="17">
        <v>20445.253735999999</v>
      </c>
      <c r="CE53" s="14">
        <v>20769.602174172</v>
      </c>
      <c r="CF53" s="17">
        <v>18501.863480807999</v>
      </c>
      <c r="CG53" s="17">
        <v>19109.187157008</v>
      </c>
      <c r="CH53" s="17">
        <v>19559.368690536001</v>
      </c>
      <c r="CI53" s="17">
        <v>20922.728315444001</v>
      </c>
      <c r="CJ53" s="17">
        <v>21171.329751308003</v>
      </c>
      <c r="CK53" s="17">
        <v>22849.461727999998</v>
      </c>
      <c r="CL53" s="17">
        <v>24340.919317011998</v>
      </c>
      <c r="CM53" s="17">
        <v>20072.940217928</v>
      </c>
      <c r="CN53" s="17">
        <v>18031.878836</v>
      </c>
      <c r="CO53" s="17">
        <v>18823.987024572078</v>
      </c>
      <c r="CP53" s="17">
        <v>21859.61</v>
      </c>
      <c r="CQ53" s="14">
        <v>21663</v>
      </c>
      <c r="CR53" s="17">
        <v>11744.032079999999</v>
      </c>
      <c r="CS53" s="17">
        <v>14845.380840000002</v>
      </c>
      <c r="CT53" s="17">
        <v>19838.805960000005</v>
      </c>
      <c r="CU53" s="17">
        <v>14942.692350000001</v>
      </c>
      <c r="CV53" s="17">
        <v>17743.223879999998</v>
      </c>
      <c r="CW53" s="17">
        <v>18997.740000000002</v>
      </c>
      <c r="CX53" s="17">
        <v>18145.993064999999</v>
      </c>
      <c r="CY53" s="17">
        <v>16669.21356</v>
      </c>
      <c r="CZ53" s="17">
        <v>14891.233950000002</v>
      </c>
      <c r="DA53" s="17">
        <v>19196.086459999999</v>
      </c>
      <c r="DB53" s="17">
        <v>23919.232459999999</v>
      </c>
      <c r="DC53" s="14">
        <v>23326.4807</v>
      </c>
      <c r="DD53" s="17">
        <v>21394.912060000002</v>
      </c>
      <c r="DE53" s="17">
        <v>21353.194</v>
      </c>
      <c r="DF53" s="17">
        <v>21980.976269999999</v>
      </c>
      <c r="DG53" s="17">
        <v>23145.253199999999</v>
      </c>
      <c r="DH53" s="17">
        <v>24751.490400000002</v>
      </c>
      <c r="DI53" s="12"/>
      <c r="DJ53" s="12"/>
      <c r="DK53" s="12"/>
      <c r="DL53" s="12"/>
      <c r="DM53" s="12"/>
      <c r="DN53" s="13"/>
    </row>
    <row r="54" spans="1:118" x14ac:dyDescent="0.25">
      <c r="A54" s="5" t="s">
        <v>115</v>
      </c>
      <c r="B54" s="2">
        <v>3104</v>
      </c>
      <c r="C54" s="3">
        <v>42229</v>
      </c>
      <c r="D54" s="3" t="s">
        <v>116</v>
      </c>
      <c r="E54" s="4">
        <v>44649</v>
      </c>
      <c r="F54">
        <f t="shared" si="12"/>
        <v>2022</v>
      </c>
      <c r="G54">
        <f t="shared" si="13"/>
        <v>3</v>
      </c>
      <c r="H54">
        <f t="shared" si="14"/>
        <v>2019</v>
      </c>
      <c r="I54">
        <f t="shared" si="15"/>
        <v>3</v>
      </c>
      <c r="K54" s="14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6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4">
        <v>0</v>
      </c>
      <c r="AJ54" s="17">
        <v>0</v>
      </c>
      <c r="AK54" s="17">
        <v>16301.571428571429</v>
      </c>
      <c r="AL54" s="17">
        <v>13341.428571428572</v>
      </c>
      <c r="AM54" s="17">
        <v>13860.321428571428</v>
      </c>
      <c r="AN54" s="17">
        <v>14380.285714285714</v>
      </c>
      <c r="AO54" s="17">
        <v>14602.107142857143</v>
      </c>
      <c r="AP54" s="17">
        <v>13390.892857142857</v>
      </c>
      <c r="AQ54" s="17">
        <v>13097.142857142857</v>
      </c>
      <c r="AR54" s="17">
        <v>11246.831372000001</v>
      </c>
      <c r="AS54" s="17">
        <v>12169.671201428569</v>
      </c>
      <c r="AT54" s="17">
        <v>12639.656872571428</v>
      </c>
      <c r="AU54" s="14">
        <v>11970.091579285716</v>
      </c>
      <c r="AV54" s="17">
        <v>13116.793214285713</v>
      </c>
      <c r="AW54" s="17">
        <v>12090.816858857144</v>
      </c>
      <c r="AX54" s="17">
        <v>10332.862038857143</v>
      </c>
      <c r="AY54" s="17">
        <v>9446.5837657142856</v>
      </c>
      <c r="AZ54" s="17">
        <v>10832.103998571429</v>
      </c>
      <c r="BA54" s="17">
        <v>11861.31182022857</v>
      </c>
      <c r="BB54" s="17">
        <v>11037.674358714285</v>
      </c>
      <c r="BC54" s="17">
        <v>9816.3332142857143</v>
      </c>
      <c r="BD54" s="17">
        <v>9881.369117942857</v>
      </c>
      <c r="BE54" s="17">
        <v>11133.913808571429</v>
      </c>
      <c r="BF54" s="17">
        <v>11349.480068571429</v>
      </c>
      <c r="BG54" s="14">
        <v>12603.802166285715</v>
      </c>
      <c r="BH54" s="17">
        <v>11696.589327999998</v>
      </c>
      <c r="BI54" s="17">
        <v>11894.392435714288</v>
      </c>
      <c r="BJ54" s="17">
        <v>9510.9791528571404</v>
      </c>
      <c r="BK54" s="17">
        <v>10134.574533428573</v>
      </c>
      <c r="BL54" s="17">
        <v>11374.418461714284</v>
      </c>
      <c r="BM54" s="17">
        <v>12787.513734857142</v>
      </c>
      <c r="BN54" s="17">
        <v>12697.13283885714</v>
      </c>
      <c r="BO54" s="17">
        <v>9668.7587588571441</v>
      </c>
      <c r="BP54" s="17">
        <v>10577.280458285715</v>
      </c>
      <c r="BQ54" s="17">
        <v>12023.341740714286</v>
      </c>
      <c r="BR54" s="17">
        <v>12214.814545371428</v>
      </c>
      <c r="BS54" s="14">
        <v>13110.87142042857</v>
      </c>
      <c r="BT54" s="17">
        <v>12878.040799999999</v>
      </c>
      <c r="BU54" s="17">
        <v>6865.6531508571425</v>
      </c>
      <c r="BV54" s="17">
        <v>8273.7297299999991</v>
      </c>
      <c r="BW54" s="17">
        <v>7785.284036142858</v>
      </c>
      <c r="BX54" s="17">
        <v>8732.2573817142857</v>
      </c>
      <c r="BY54" s="17">
        <v>10380.955642571429</v>
      </c>
      <c r="BZ54" s="17">
        <v>10361.941845714286</v>
      </c>
      <c r="CA54" s="17">
        <v>7509.8113880000001</v>
      </c>
      <c r="CB54" s="17">
        <v>8164.1849439999996</v>
      </c>
      <c r="CC54" s="17">
        <v>6218.0289320000002</v>
      </c>
      <c r="CD54" s="17">
        <v>10808.374248</v>
      </c>
      <c r="CE54" s="14">
        <v>10563.600920000001</v>
      </c>
      <c r="CF54" s="17">
        <v>9587.7601040000009</v>
      </c>
      <c r="CG54" s="17">
        <v>9919.9299319999991</v>
      </c>
      <c r="CH54" s="17">
        <v>8303.6708600000002</v>
      </c>
      <c r="CI54" s="17">
        <v>8036.0882840000004</v>
      </c>
      <c r="CJ54" s="17">
        <v>8589.7053360000009</v>
      </c>
      <c r="CK54" s="17">
        <v>10072.775156</v>
      </c>
      <c r="CL54" s="17">
        <v>10838.859332</v>
      </c>
      <c r="CM54" s="17">
        <v>8480.7010360000004</v>
      </c>
      <c r="CN54" s="17">
        <v>8940.8426920000002</v>
      </c>
      <c r="CO54" s="17">
        <v>10607.944792</v>
      </c>
      <c r="CP54" s="17">
        <v>11055.369932</v>
      </c>
      <c r="CQ54" s="14">
        <v>10803.208248000001</v>
      </c>
      <c r="CR54" s="17">
        <v>10265.256764</v>
      </c>
      <c r="CS54" s="17">
        <v>7817.7231400000001</v>
      </c>
      <c r="CT54" s="17">
        <v>8165.2271639999999</v>
      </c>
      <c r="CU54" s="17">
        <v>8463.2361359999995</v>
      </c>
      <c r="CV54" s="17">
        <v>10457.225656000001</v>
      </c>
      <c r="CW54" s="17">
        <v>10949.691596000001</v>
      </c>
      <c r="CX54" s="17">
        <v>8939.0714520000001</v>
      </c>
      <c r="CY54" s="17">
        <v>7971.9262719999997</v>
      </c>
      <c r="CZ54" s="17">
        <v>7764.003052</v>
      </c>
      <c r="DA54" s="17">
        <v>9563.917856</v>
      </c>
      <c r="DB54" s="17">
        <v>11070.820388</v>
      </c>
      <c r="DC54" s="14">
        <v>11225.729235999999</v>
      </c>
      <c r="DD54" s="17">
        <v>10191.496671999999</v>
      </c>
      <c r="DE54" s="17">
        <v>10584.563676</v>
      </c>
      <c r="DF54" s="17">
        <v>8633.9090359999991</v>
      </c>
      <c r="DG54" s="17">
        <v>8957.9821319999992</v>
      </c>
      <c r="DH54" s="17">
        <v>9437.9593800000002</v>
      </c>
      <c r="DI54" s="12"/>
      <c r="DJ54" s="12"/>
      <c r="DK54" s="12"/>
      <c r="DL54" s="12"/>
      <c r="DM54" s="12"/>
      <c r="DN54" s="13"/>
    </row>
    <row r="55" spans="1:118" x14ac:dyDescent="0.25">
      <c r="A55" s="5" t="s">
        <v>41</v>
      </c>
      <c r="B55" s="2">
        <v>6902</v>
      </c>
      <c r="C55" s="3">
        <v>42440</v>
      </c>
      <c r="D55" s="3" t="s">
        <v>42</v>
      </c>
      <c r="E55" s="4">
        <v>44645</v>
      </c>
      <c r="F55">
        <f t="shared" si="12"/>
        <v>2022</v>
      </c>
      <c r="G55">
        <f t="shared" si="13"/>
        <v>3</v>
      </c>
      <c r="H55">
        <f t="shared" si="14"/>
        <v>2019</v>
      </c>
      <c r="I55">
        <f t="shared" si="15"/>
        <v>3</v>
      </c>
      <c r="K55" s="14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6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4">
        <v>0</v>
      </c>
      <c r="AJ55" s="17">
        <v>0</v>
      </c>
      <c r="AK55" s="17">
        <v>19971.297680293144</v>
      </c>
      <c r="AL55" s="17">
        <v>20992.726742857143</v>
      </c>
      <c r="AM55" s="17">
        <v>17900.239125714284</v>
      </c>
      <c r="AN55" s="17">
        <v>17996.696603571429</v>
      </c>
      <c r="AO55" s="17">
        <v>19035.431925428573</v>
      </c>
      <c r="AP55" s="17">
        <v>16559.678462642856</v>
      </c>
      <c r="AQ55" s="17">
        <v>15613.198151999999</v>
      </c>
      <c r="AR55" s="17">
        <v>16271.398563928571</v>
      </c>
      <c r="AS55" s="17">
        <v>17413.266089999997</v>
      </c>
      <c r="AT55" s="17">
        <v>17981.959768628574</v>
      </c>
      <c r="AU55" s="14">
        <v>15447.570211500002</v>
      </c>
      <c r="AV55" s="17">
        <v>15328.594214285713</v>
      </c>
      <c r="AW55" s="17">
        <v>15884.174105214286</v>
      </c>
      <c r="AX55" s="17">
        <v>16561.80187185714</v>
      </c>
      <c r="AY55" s="17">
        <v>16778.86637</v>
      </c>
      <c r="AZ55" s="17">
        <v>17797.932124285715</v>
      </c>
      <c r="BA55" s="17">
        <v>12349.425714285711</v>
      </c>
      <c r="BB55" s="17">
        <v>19996.458204571434</v>
      </c>
      <c r="BC55" s="17">
        <v>18952.111714285715</v>
      </c>
      <c r="BD55" s="17">
        <v>15909.311644285715</v>
      </c>
      <c r="BE55" s="17">
        <v>16665.208872857143</v>
      </c>
      <c r="BF55" s="17">
        <v>20118.113146</v>
      </c>
      <c r="BG55" s="14">
        <v>20817.143624</v>
      </c>
      <c r="BH55" s="17">
        <v>17217.384654000001</v>
      </c>
      <c r="BI55" s="17">
        <v>17751.282148357146</v>
      </c>
      <c r="BJ55" s="17">
        <v>14667.9153307</v>
      </c>
      <c r="BK55" s="17">
        <v>15849.957523999999</v>
      </c>
      <c r="BL55" s="17">
        <v>18484.323336142861</v>
      </c>
      <c r="BM55" s="17">
        <v>19954.340213999996</v>
      </c>
      <c r="BN55" s="17">
        <v>18536.464732000004</v>
      </c>
      <c r="BO55" s="17">
        <v>14601.723386000001</v>
      </c>
      <c r="BP55" s="17">
        <v>15019.630245999999</v>
      </c>
      <c r="BQ55" s="17">
        <v>14366.063871428569</v>
      </c>
      <c r="BR55" s="17">
        <v>16432.961239142856</v>
      </c>
      <c r="BS55" s="14">
        <v>19014.650366857142</v>
      </c>
      <c r="BT55" s="17">
        <v>14661.159459714285</v>
      </c>
      <c r="BU55" s="17">
        <v>16076.126102285714</v>
      </c>
      <c r="BV55" s="17">
        <v>13729.467334285715</v>
      </c>
      <c r="BW55" s="17">
        <v>14519.348947818182</v>
      </c>
      <c r="BX55" s="17">
        <v>15510.067599714286</v>
      </c>
      <c r="BY55" s="17">
        <v>15367.571</v>
      </c>
      <c r="BZ55" s="17">
        <v>12585.733389428569</v>
      </c>
      <c r="CA55" s="17">
        <v>11859.371574000001</v>
      </c>
      <c r="CB55" s="17">
        <v>11920.171668000001</v>
      </c>
      <c r="CC55" s="17">
        <v>10999.210636</v>
      </c>
      <c r="CD55" s="17">
        <v>15112.046774</v>
      </c>
      <c r="CE55" s="14">
        <v>15339.804026</v>
      </c>
      <c r="CF55" s="17">
        <v>12779.81825</v>
      </c>
      <c r="CG55" s="17">
        <v>14539.945238</v>
      </c>
      <c r="CH55" s="17">
        <v>13699.525541999999</v>
      </c>
      <c r="CI55" s="17">
        <v>15153.011696</v>
      </c>
      <c r="CJ55" s="17">
        <v>12262.295748</v>
      </c>
      <c r="CK55" s="17">
        <v>13541.946356</v>
      </c>
      <c r="CL55" s="17">
        <v>13868.037634</v>
      </c>
      <c r="CM55" s="17">
        <v>11864.67525</v>
      </c>
      <c r="CN55" s="17">
        <v>5626.394886</v>
      </c>
      <c r="CO55" s="17">
        <v>17435</v>
      </c>
      <c r="CP55" s="17">
        <v>11141</v>
      </c>
      <c r="CQ55" s="14">
        <v>25662</v>
      </c>
      <c r="CR55" s="17">
        <v>11928.62</v>
      </c>
      <c r="CS55" s="17">
        <v>14291</v>
      </c>
      <c r="CT55" s="17">
        <v>15204.12</v>
      </c>
      <c r="CU55" s="17">
        <v>15327.63</v>
      </c>
      <c r="CV55" s="17">
        <v>15426.52</v>
      </c>
      <c r="CW55" s="17">
        <v>16858.12</v>
      </c>
      <c r="CX55" s="17">
        <v>16158.96</v>
      </c>
      <c r="CY55" s="17">
        <v>15688.63</v>
      </c>
      <c r="CZ55" s="17">
        <v>16120.02</v>
      </c>
      <c r="DA55" s="17">
        <v>15701.51</v>
      </c>
      <c r="DB55" s="17">
        <v>17836.759999999998</v>
      </c>
      <c r="DC55" s="14">
        <v>17567.88</v>
      </c>
      <c r="DD55" s="17">
        <v>15174.98</v>
      </c>
      <c r="DE55" s="17">
        <v>14920.12</v>
      </c>
      <c r="DF55" s="17">
        <v>14945.26</v>
      </c>
      <c r="DG55" s="17">
        <v>15597.89</v>
      </c>
      <c r="DH55" s="17">
        <v>16291.72</v>
      </c>
      <c r="DI55" s="12"/>
      <c r="DJ55" s="12"/>
      <c r="DK55" s="12"/>
      <c r="DL55" s="12"/>
      <c r="DM55" s="12"/>
      <c r="DN55" s="13"/>
    </row>
    <row r="56" spans="1:118" x14ac:dyDescent="0.25">
      <c r="A56" s="5" t="s">
        <v>109</v>
      </c>
      <c r="B56" s="2">
        <v>1549</v>
      </c>
      <c r="C56" s="3">
        <v>42443</v>
      </c>
      <c r="D56" s="3" t="s">
        <v>110</v>
      </c>
      <c r="E56" s="4">
        <v>44624</v>
      </c>
      <c r="F56">
        <f t="shared" si="12"/>
        <v>2022</v>
      </c>
      <c r="G56">
        <f t="shared" si="13"/>
        <v>3</v>
      </c>
      <c r="H56">
        <f t="shared" si="14"/>
        <v>2019</v>
      </c>
      <c r="I56">
        <f t="shared" si="15"/>
        <v>3</v>
      </c>
      <c r="K56" s="14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6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4">
        <v>0</v>
      </c>
      <c r="AJ56" s="17">
        <v>0</v>
      </c>
      <c r="AK56" s="17">
        <v>14189.142857142857</v>
      </c>
      <c r="AL56" s="17">
        <v>12889.285714285716</v>
      </c>
      <c r="AM56" s="17">
        <v>14016.428571428572</v>
      </c>
      <c r="AN56" s="17">
        <v>14862.857142857143</v>
      </c>
      <c r="AO56" s="17">
        <v>15012.857142857143</v>
      </c>
      <c r="AP56" s="17">
        <v>14514.642857142857</v>
      </c>
      <c r="AQ56" s="17">
        <v>13345.714285714284</v>
      </c>
      <c r="AR56" s="17">
        <v>14305.957499999999</v>
      </c>
      <c r="AS56" s="17">
        <v>13536.01607142857</v>
      </c>
      <c r="AT56" s="17">
        <v>15160.780285714289</v>
      </c>
      <c r="AU56" s="14">
        <v>15956.596785714286</v>
      </c>
      <c r="AV56" s="17">
        <v>14823.070357142857</v>
      </c>
      <c r="AW56" s="17">
        <v>14344.635535714286</v>
      </c>
      <c r="AX56" s="17">
        <v>13523.146607142859</v>
      </c>
      <c r="AY56" s="17">
        <v>13357.869000000001</v>
      </c>
      <c r="AZ56" s="17">
        <v>13750.810714285715</v>
      </c>
      <c r="BA56" s="17">
        <v>14354.350714285714</v>
      </c>
      <c r="BB56" s="17">
        <v>14139.636964285713</v>
      </c>
      <c r="BC56" s="17">
        <v>13128.717857142859</v>
      </c>
      <c r="BD56" s="17">
        <v>13459.770428571428</v>
      </c>
      <c r="BE56" s="17">
        <v>15088.5</v>
      </c>
      <c r="BF56" s="17">
        <v>16275.391071428574</v>
      </c>
      <c r="BG56" s="14">
        <v>17730.732321428572</v>
      </c>
      <c r="BH56" s="17">
        <v>17509.095000000001</v>
      </c>
      <c r="BI56" s="17">
        <v>16382.547857142856</v>
      </c>
      <c r="BJ56" s="17">
        <v>12818.908928571429</v>
      </c>
      <c r="BK56" s="17">
        <v>12594.076607142857</v>
      </c>
      <c r="BL56" s="17">
        <v>14812.890535714283</v>
      </c>
      <c r="BM56" s="17">
        <v>15505.341428571426</v>
      </c>
      <c r="BN56" s="17">
        <v>14693.501785714288</v>
      </c>
      <c r="BO56" s="17">
        <v>12480.891428571427</v>
      </c>
      <c r="BP56" s="17">
        <v>12602.6625</v>
      </c>
      <c r="BQ56" s="17">
        <v>15462.910714285716</v>
      </c>
      <c r="BR56" s="17">
        <v>16895.25685714286</v>
      </c>
      <c r="BS56" s="14">
        <v>16410.647142857142</v>
      </c>
      <c r="BT56" s="17">
        <v>13418.279999999999</v>
      </c>
      <c r="BU56" s="17">
        <v>13383.138428571427</v>
      </c>
      <c r="BV56" s="17">
        <v>11684.23392857143</v>
      </c>
      <c r="BW56" s="17">
        <v>11636.8575</v>
      </c>
      <c r="BX56" s="17">
        <v>12837.690000000002</v>
      </c>
      <c r="BY56" s="17">
        <v>15807.259821428572</v>
      </c>
      <c r="BZ56" s="17">
        <v>15918.494464285714</v>
      </c>
      <c r="CA56" s="17">
        <v>12473.79</v>
      </c>
      <c r="CB56" s="17">
        <v>12689.54955</v>
      </c>
      <c r="CC56" s="17">
        <v>11832.52215000001</v>
      </c>
      <c r="CD56" s="17">
        <v>13571.25</v>
      </c>
      <c r="CE56" s="14">
        <v>14064.744659999998</v>
      </c>
      <c r="CF56" s="17">
        <v>11872.34115</v>
      </c>
      <c r="CG56" s="17">
        <v>12272.981549999999</v>
      </c>
      <c r="CH56" s="17">
        <v>12093.642899999999</v>
      </c>
      <c r="CI56" s="17">
        <v>12423.083865000001</v>
      </c>
      <c r="CJ56" s="17">
        <v>13498.70226</v>
      </c>
      <c r="CK56" s="17">
        <v>14001.33</v>
      </c>
      <c r="CL56" s="17">
        <v>14705.98371</v>
      </c>
      <c r="CM56" s="17">
        <v>12370.20117</v>
      </c>
      <c r="CN56" s="17">
        <v>11860.77</v>
      </c>
      <c r="CO56" s="17">
        <v>12776.967570000001</v>
      </c>
      <c r="CP56" s="17">
        <v>14382.04083</v>
      </c>
      <c r="CQ56" s="14">
        <v>14268.893609999999</v>
      </c>
      <c r="CR56" s="17">
        <v>12154.13715</v>
      </c>
      <c r="CS56" s="17">
        <v>11657.747369999999</v>
      </c>
      <c r="CT56" s="17">
        <v>12053.42571</v>
      </c>
      <c r="CU56" s="17">
        <v>12295.4946</v>
      </c>
      <c r="CV56" s="17">
        <v>14787.015375000001</v>
      </c>
      <c r="CW56" s="17">
        <v>15467.264999999999</v>
      </c>
      <c r="CX56" s="17">
        <v>13303.635104999999</v>
      </c>
      <c r="CY56" s="17">
        <v>8992.523865000001</v>
      </c>
      <c r="CZ56" s="17">
        <v>8084.2065300000004</v>
      </c>
      <c r="DA56" s="17">
        <v>7643.7471299999997</v>
      </c>
      <c r="DB56" s="17">
        <v>9219.9209850000007</v>
      </c>
      <c r="DC56" s="14">
        <v>8636.6338950000008</v>
      </c>
      <c r="DD56" s="17">
        <v>8289.85635</v>
      </c>
      <c r="DE56" s="17">
        <v>7998.1821749999999</v>
      </c>
      <c r="DF56" s="17">
        <v>8399.3585999999996</v>
      </c>
      <c r="DG56" s="17">
        <v>14200.262796052633</v>
      </c>
      <c r="DH56" s="17">
        <v>14786.121999999999</v>
      </c>
      <c r="DI56" s="12"/>
      <c r="DJ56" s="12"/>
      <c r="DK56" s="12"/>
      <c r="DL56" s="12"/>
      <c r="DM56" s="12"/>
      <c r="DN56" s="13"/>
    </row>
    <row r="57" spans="1:118" x14ac:dyDescent="0.25">
      <c r="A57" s="5" t="s">
        <v>295</v>
      </c>
      <c r="B57" s="2">
        <v>4946</v>
      </c>
      <c r="C57" s="3">
        <v>42273</v>
      </c>
      <c r="D57" s="3" t="s">
        <v>296</v>
      </c>
      <c r="E57" s="4">
        <v>44624</v>
      </c>
      <c r="F57">
        <f t="shared" si="12"/>
        <v>2022</v>
      </c>
      <c r="G57">
        <f t="shared" si="13"/>
        <v>3</v>
      </c>
      <c r="H57">
        <f t="shared" si="14"/>
        <v>2019</v>
      </c>
      <c r="I57">
        <f t="shared" si="15"/>
        <v>3</v>
      </c>
      <c r="K57" s="14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6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4">
        <v>0</v>
      </c>
      <c r="AJ57" s="17">
        <v>0</v>
      </c>
      <c r="AK57" s="17">
        <v>17799.535714285714</v>
      </c>
      <c r="AL57" s="17">
        <v>16609</v>
      </c>
      <c r="AM57" s="17">
        <v>16473.178571428569</v>
      </c>
      <c r="AN57" s="17">
        <v>17477</v>
      </c>
      <c r="AO57" s="17">
        <v>16347</v>
      </c>
      <c r="AP57" s="17">
        <v>16811</v>
      </c>
      <c r="AQ57" s="17">
        <v>17403</v>
      </c>
      <c r="AR57" s="17">
        <v>19641</v>
      </c>
      <c r="AS57" s="17">
        <v>18963</v>
      </c>
      <c r="AT57" s="17">
        <v>19352</v>
      </c>
      <c r="AU57" s="14">
        <v>17548</v>
      </c>
      <c r="AV57" s="17">
        <v>17643</v>
      </c>
      <c r="AW57" s="17">
        <v>16460</v>
      </c>
      <c r="AX57" s="17">
        <v>15525</v>
      </c>
      <c r="AY57" s="17">
        <v>19656</v>
      </c>
      <c r="AZ57" s="17">
        <v>21212</v>
      </c>
      <c r="BA57" s="17">
        <v>20463.002571428573</v>
      </c>
      <c r="BB57" s="17">
        <v>18425</v>
      </c>
      <c r="BC57" s="17">
        <v>17435.357142857145</v>
      </c>
      <c r="BD57" s="17">
        <v>19208</v>
      </c>
      <c r="BE57" s="17">
        <v>19093.928571428569</v>
      </c>
      <c r="BF57" s="17">
        <v>16861.071428571431</v>
      </c>
      <c r="BG57" s="14">
        <v>17332</v>
      </c>
      <c r="BH57" s="17">
        <v>15602.298999999999</v>
      </c>
      <c r="BI57" s="17">
        <v>17877.902607142856</v>
      </c>
      <c r="BJ57" s="17">
        <v>16191</v>
      </c>
      <c r="BK57" s="17">
        <v>18015</v>
      </c>
      <c r="BL57" s="17">
        <v>17690</v>
      </c>
      <c r="BM57" s="17">
        <v>19045</v>
      </c>
      <c r="BN57" s="17">
        <v>19942</v>
      </c>
      <c r="BO57" s="17">
        <v>16268</v>
      </c>
      <c r="BP57" s="17">
        <v>16204</v>
      </c>
      <c r="BQ57" s="17">
        <v>17044</v>
      </c>
      <c r="BR57" s="17">
        <v>17399</v>
      </c>
      <c r="BS57" s="14">
        <v>16445</v>
      </c>
      <c r="BT57" s="17">
        <v>13594</v>
      </c>
      <c r="BU57" s="17">
        <v>15177</v>
      </c>
      <c r="BV57" s="17">
        <v>15555</v>
      </c>
      <c r="BW57" s="17">
        <v>14839</v>
      </c>
      <c r="BX57" s="17">
        <v>17595</v>
      </c>
      <c r="BY57" s="17">
        <v>21122</v>
      </c>
      <c r="BZ57" s="17">
        <v>21783.425999999999</v>
      </c>
      <c r="CA57" s="17">
        <v>16811.844000000001</v>
      </c>
      <c r="CB57" s="17">
        <v>15437.978999999999</v>
      </c>
      <c r="CC57" s="17">
        <v>13663.038</v>
      </c>
      <c r="CD57" s="17">
        <v>14013.948</v>
      </c>
      <c r="CE57" s="14">
        <v>14666.589</v>
      </c>
      <c r="CF57" s="17">
        <v>12835.934999999999</v>
      </c>
      <c r="CG57" s="17">
        <v>14357.585999999999</v>
      </c>
      <c r="CH57" s="17">
        <v>13329.234</v>
      </c>
      <c r="CI57" s="17">
        <v>14603.049000000001</v>
      </c>
      <c r="CJ57" s="17">
        <v>14940</v>
      </c>
      <c r="CK57" s="17">
        <v>18542</v>
      </c>
      <c r="CL57" s="17">
        <v>25662</v>
      </c>
      <c r="CM57" s="17">
        <v>14321</v>
      </c>
      <c r="CN57" s="17">
        <v>25662.169520000007</v>
      </c>
      <c r="CO57" s="17">
        <v>15587</v>
      </c>
      <c r="CP57" s="17">
        <v>14278.691999999999</v>
      </c>
      <c r="CQ57" s="14">
        <v>14403.984</v>
      </c>
      <c r="CR57" s="17">
        <v>13246.428</v>
      </c>
      <c r="CS57" s="17">
        <v>14215.971</v>
      </c>
      <c r="CT57" s="17">
        <v>14658.290999999999</v>
      </c>
      <c r="CU57" s="17">
        <v>14916.072</v>
      </c>
      <c r="CV57" s="17">
        <v>17070.417000000001</v>
      </c>
      <c r="CW57" s="17">
        <v>18406.973999999998</v>
      </c>
      <c r="CX57" s="17">
        <v>17011.133999999998</v>
      </c>
      <c r="CY57" s="17">
        <v>14882.066999999999</v>
      </c>
      <c r="CZ57" s="17">
        <v>13682.217000000001</v>
      </c>
      <c r="DA57" s="17">
        <v>13924.02</v>
      </c>
      <c r="DB57" s="17">
        <v>14166.321</v>
      </c>
      <c r="DC57" s="14">
        <v>13337.852999999999</v>
      </c>
      <c r="DD57" s="17">
        <v>11807.031000000001</v>
      </c>
      <c r="DE57" s="17">
        <v>12474.324000000001</v>
      </c>
      <c r="DF57" s="17">
        <v>12291.516</v>
      </c>
      <c r="DG57" s="17">
        <v>12742.008</v>
      </c>
      <c r="DH57" s="17">
        <v>13363.89</v>
      </c>
      <c r="DI57" s="12"/>
      <c r="DJ57" s="12"/>
      <c r="DK57" s="12"/>
      <c r="DL57" s="12"/>
      <c r="DM57" s="12"/>
      <c r="DN57" s="13"/>
    </row>
    <row r="58" spans="1:118" x14ac:dyDescent="0.25">
      <c r="A58" s="5" t="s">
        <v>27</v>
      </c>
      <c r="B58" s="2">
        <v>11235</v>
      </c>
      <c r="C58" s="3">
        <v>43206</v>
      </c>
      <c r="D58" s="3" t="s">
        <v>28</v>
      </c>
      <c r="E58" s="4">
        <v>44650</v>
      </c>
      <c r="F58">
        <f t="shared" si="12"/>
        <v>2022</v>
      </c>
      <c r="G58">
        <f t="shared" si="13"/>
        <v>3</v>
      </c>
      <c r="H58">
        <f t="shared" si="14"/>
        <v>2019</v>
      </c>
      <c r="I58">
        <f t="shared" si="15"/>
        <v>3</v>
      </c>
      <c r="K58" s="14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6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4">
        <v>0</v>
      </c>
      <c r="AJ58" s="17">
        <v>0</v>
      </c>
      <c r="AK58" s="17">
        <v>20819.936571428574</v>
      </c>
      <c r="AL58" s="17">
        <v>20419.842857142859</v>
      </c>
      <c r="AM58" s="17">
        <v>19855.666071428572</v>
      </c>
      <c r="AN58" s="17">
        <v>21617.614285714284</v>
      </c>
      <c r="AO58" s="17">
        <v>20383.806428571424</v>
      </c>
      <c r="AP58" s="17">
        <v>19856.330357142855</v>
      </c>
      <c r="AQ58" s="17">
        <v>18284.579999999998</v>
      </c>
      <c r="AR58" s="17">
        <v>20099.923928571436</v>
      </c>
      <c r="AS58" s="17">
        <v>18346.660714285714</v>
      </c>
      <c r="AT58" s="17">
        <v>21658.23857142857</v>
      </c>
      <c r="AU58" s="14">
        <v>22445.350714285716</v>
      </c>
      <c r="AV58" s="17">
        <v>20951.526428571429</v>
      </c>
      <c r="AW58" s="17">
        <v>26054.082857142861</v>
      </c>
      <c r="AX58" s="17">
        <v>23996.457857142861</v>
      </c>
      <c r="AY58" s="17">
        <v>20269.881428571425</v>
      </c>
      <c r="AZ58" s="17">
        <v>21645.916071428568</v>
      </c>
      <c r="BA58" s="17">
        <v>22107.694285714282</v>
      </c>
      <c r="BB58" s="17">
        <v>21872.769642857143</v>
      </c>
      <c r="BC58" s="17">
        <v>17501.04642857143</v>
      </c>
      <c r="BD58" s="17">
        <v>20759.752285714283</v>
      </c>
      <c r="BE58" s="17">
        <v>23954.335714285709</v>
      </c>
      <c r="BF58" s="17">
        <v>25019.582142857143</v>
      </c>
      <c r="BG58" s="14">
        <v>25004.677499999998</v>
      </c>
      <c r="BH58" s="17">
        <v>22243.590000000004</v>
      </c>
      <c r="BI58" s="17">
        <v>24322.688571428571</v>
      </c>
      <c r="BJ58" s="17">
        <v>20951.839285714283</v>
      </c>
      <c r="BK58" s="17">
        <v>19220.310000000001</v>
      </c>
      <c r="BL58" s="17">
        <v>20830.771071428571</v>
      </c>
      <c r="BM58" s="17">
        <v>22093.765714285717</v>
      </c>
      <c r="BN58" s="17">
        <v>21765.055714285718</v>
      </c>
      <c r="BO58" s="17">
        <v>17736.454285714281</v>
      </c>
      <c r="BP58" s="17">
        <v>18009.438928571428</v>
      </c>
      <c r="BQ58" s="17">
        <v>19839.025714285715</v>
      </c>
      <c r="BR58" s="17">
        <v>23154.103714285713</v>
      </c>
      <c r="BS58" s="14">
        <v>23799.696428571431</v>
      </c>
      <c r="BT58" s="17">
        <v>21143.760000000002</v>
      </c>
      <c r="BU58" s="17">
        <v>9697.1099999999988</v>
      </c>
      <c r="BV58" s="17">
        <v>18041.978571428572</v>
      </c>
      <c r="BW58" s="17">
        <v>17530.134642857145</v>
      </c>
      <c r="BX58" s="17">
        <v>18885.420000000002</v>
      </c>
      <c r="BY58" s="17">
        <v>21424.111071428571</v>
      </c>
      <c r="BZ58" s="17">
        <v>21907.578214285713</v>
      </c>
      <c r="CA58" s="17">
        <v>17489.97</v>
      </c>
      <c r="CB58" s="17">
        <v>18378.48</v>
      </c>
      <c r="CC58" s="17">
        <v>18400.41</v>
      </c>
      <c r="CD58" s="17">
        <v>19264.8</v>
      </c>
      <c r="CE58" s="14">
        <v>20264.61</v>
      </c>
      <c r="CF58" s="17">
        <v>18759.54</v>
      </c>
      <c r="CG58" s="17">
        <v>19693.86</v>
      </c>
      <c r="CH58" s="17">
        <v>18656.16</v>
      </c>
      <c r="CI58" s="17">
        <v>19902.45</v>
      </c>
      <c r="CJ58" s="17">
        <v>20793.18</v>
      </c>
      <c r="CK58" s="17">
        <v>22673.94</v>
      </c>
      <c r="CL58" s="17">
        <v>22321.71</v>
      </c>
      <c r="CM58" s="17">
        <v>19181.64</v>
      </c>
      <c r="CN58" s="17">
        <v>18773.82</v>
      </c>
      <c r="CO58" s="17">
        <v>19512</v>
      </c>
      <c r="CP58" s="17">
        <v>21760.89</v>
      </c>
      <c r="CQ58" s="14">
        <v>20090.37</v>
      </c>
      <c r="CR58" s="17">
        <v>18255.900000000001</v>
      </c>
      <c r="CS58" s="17">
        <v>19848.900000000001</v>
      </c>
      <c r="CT58" s="17">
        <v>19115.849999999999</v>
      </c>
      <c r="CU58" s="17">
        <v>18559.32</v>
      </c>
      <c r="CV58" s="17">
        <v>22392.9</v>
      </c>
      <c r="CW58" s="17">
        <v>24128.04</v>
      </c>
      <c r="CX58" s="17">
        <v>21617.79</v>
      </c>
      <c r="CY58" s="17">
        <v>20703.060000000001</v>
      </c>
      <c r="CZ58" s="17">
        <v>19309.98</v>
      </c>
      <c r="DA58" s="17">
        <v>18357.66</v>
      </c>
      <c r="DB58" s="17">
        <v>18514.439999999999</v>
      </c>
      <c r="DC58" s="14">
        <v>18420.48</v>
      </c>
      <c r="DD58" s="17">
        <v>16570.740000000002</v>
      </c>
      <c r="DE58" s="17">
        <v>19321.38</v>
      </c>
      <c r="DF58" s="17">
        <v>20337.689999999999</v>
      </c>
      <c r="DG58" s="17">
        <v>21117.09</v>
      </c>
      <c r="DH58" s="17">
        <v>23250.39</v>
      </c>
      <c r="DI58" s="12"/>
      <c r="DJ58" s="12"/>
      <c r="DK58" s="12"/>
      <c r="DL58" s="12"/>
      <c r="DM58" s="12"/>
      <c r="DN58" s="13"/>
    </row>
    <row r="59" spans="1:118" x14ac:dyDescent="0.25">
      <c r="A59" s="5" t="s">
        <v>103</v>
      </c>
      <c r="B59" s="2">
        <v>5158</v>
      </c>
      <c r="C59" s="3">
        <v>42117</v>
      </c>
      <c r="D59" s="3" t="s">
        <v>104</v>
      </c>
      <c r="E59" s="4">
        <v>44645</v>
      </c>
      <c r="F59">
        <f t="shared" si="12"/>
        <v>2022</v>
      </c>
      <c r="G59">
        <f t="shared" si="13"/>
        <v>3</v>
      </c>
      <c r="H59">
        <f t="shared" si="14"/>
        <v>2019</v>
      </c>
      <c r="I59">
        <f t="shared" si="15"/>
        <v>3</v>
      </c>
      <c r="K59" s="14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6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4">
        <v>0</v>
      </c>
      <c r="AJ59" s="17">
        <v>0</v>
      </c>
      <c r="AK59" s="17">
        <v>25960.00228571429</v>
      </c>
      <c r="AL59" s="17">
        <v>22810.497714285717</v>
      </c>
      <c r="AM59" s="17">
        <v>25394.009588145564</v>
      </c>
      <c r="AN59" s="17">
        <v>27610.2</v>
      </c>
      <c r="AO59" s="17">
        <v>26215.63714285714</v>
      </c>
      <c r="AP59" s="17">
        <v>24982.944285714286</v>
      </c>
      <c r="AQ59" s="17">
        <v>22269.462857142862</v>
      </c>
      <c r="AR59" s="17">
        <v>22819.498571428572</v>
      </c>
      <c r="AS59" s="17">
        <v>28324.028571428571</v>
      </c>
      <c r="AT59" s="17">
        <v>28474.142142857145</v>
      </c>
      <c r="AU59" s="14">
        <v>26207.001428571428</v>
      </c>
      <c r="AV59" s="17">
        <v>24948.7</v>
      </c>
      <c r="AW59" s="17">
        <v>23403.782142857141</v>
      </c>
      <c r="AX59" s="17">
        <v>19561.132857142853</v>
      </c>
      <c r="AY59" s="17">
        <v>20830.72</v>
      </c>
      <c r="AZ59" s="17">
        <v>22858.114285714288</v>
      </c>
      <c r="BA59" s="17">
        <v>13389.003712891428</v>
      </c>
      <c r="BB59" s="17">
        <v>24828.608571428573</v>
      </c>
      <c r="BC59" s="17">
        <v>22099.907142857144</v>
      </c>
      <c r="BD59" s="17">
        <v>21920.879428571428</v>
      </c>
      <c r="BE59" s="17">
        <v>25928.335714285713</v>
      </c>
      <c r="BF59" s="17">
        <v>31868</v>
      </c>
      <c r="BG59" s="14">
        <v>31980</v>
      </c>
      <c r="BH59" s="17">
        <v>29590.239999999998</v>
      </c>
      <c r="BI59" s="17">
        <v>27975.37428571429</v>
      </c>
      <c r="BJ59" s="17">
        <v>18898.4666287</v>
      </c>
      <c r="BK59" s="17">
        <v>26460.814285714285</v>
      </c>
      <c r="BL59" s="17">
        <v>26660.088571428572</v>
      </c>
      <c r="BM59" s="17">
        <v>28862.6</v>
      </c>
      <c r="BN59" s="17">
        <v>29076.58</v>
      </c>
      <c r="BO59" s="17">
        <v>20668.240000000002</v>
      </c>
      <c r="BP59" s="17">
        <v>21957.940000000002</v>
      </c>
      <c r="BQ59" s="17">
        <v>26307.9</v>
      </c>
      <c r="BR59" s="17">
        <v>30562.577142857142</v>
      </c>
      <c r="BS59" s="14">
        <v>31881.768571428569</v>
      </c>
      <c r="BT59" s="17">
        <v>25383.462857142858</v>
      </c>
      <c r="BU59" s="17">
        <v>13220.897142857144</v>
      </c>
      <c r="BV59" s="17">
        <v>16593.768285714286</v>
      </c>
      <c r="BW59" s="17">
        <v>17562.796363636364</v>
      </c>
      <c r="BX59" s="17">
        <v>21294.38285714286</v>
      </c>
      <c r="BY59" s="17">
        <v>24358.639999999999</v>
      </c>
      <c r="BZ59" s="17">
        <v>25762.068571428568</v>
      </c>
      <c r="CA59" s="17">
        <v>18782.16</v>
      </c>
      <c r="CB59" s="17">
        <v>19243.439999999999</v>
      </c>
      <c r="CC59" s="17">
        <v>21161.4</v>
      </c>
      <c r="CD59" s="17">
        <v>27058</v>
      </c>
      <c r="CE59" s="14">
        <v>22198.48</v>
      </c>
      <c r="CF59" s="17">
        <v>20861.68</v>
      </c>
      <c r="CG59" s="17">
        <v>20017.8</v>
      </c>
      <c r="CH59" s="17">
        <v>19145.48</v>
      </c>
      <c r="CI59" s="17">
        <v>21113.439999999999</v>
      </c>
      <c r="CJ59" s="17">
        <v>21401.72</v>
      </c>
      <c r="CK59" s="17">
        <v>25926.959999999999</v>
      </c>
      <c r="CL59" s="17">
        <v>26047.96</v>
      </c>
      <c r="CM59" s="17">
        <v>21490.68</v>
      </c>
      <c r="CN59" s="17">
        <v>22114.16</v>
      </c>
      <c r="CO59" s="17">
        <v>25084.28</v>
      </c>
      <c r="CP59" s="17">
        <v>29712.84</v>
      </c>
      <c r="CQ59" s="14">
        <v>28977.360000000001</v>
      </c>
      <c r="CR59" s="17">
        <v>25663.919999999998</v>
      </c>
      <c r="CS59" s="17">
        <v>24539.68</v>
      </c>
      <c r="CT59" s="17">
        <v>23016.76</v>
      </c>
      <c r="CU59" s="17">
        <v>21235.24</v>
      </c>
      <c r="CV59" s="17">
        <v>24315.360000000001</v>
      </c>
      <c r="CW59" s="17">
        <v>26763.32</v>
      </c>
      <c r="CX59" s="17">
        <v>24361</v>
      </c>
      <c r="CY59" s="17">
        <v>22922.28</v>
      </c>
      <c r="CZ59" s="17">
        <v>19686.96</v>
      </c>
      <c r="DA59" s="17">
        <v>22120.68</v>
      </c>
      <c r="DB59" s="17">
        <v>25817.64</v>
      </c>
      <c r="DC59" s="14">
        <v>23823.360000000001</v>
      </c>
      <c r="DD59" s="17">
        <v>25592.32</v>
      </c>
      <c r="DE59" s="17">
        <v>22272.36</v>
      </c>
      <c r="DF59" s="17">
        <v>20918</v>
      </c>
      <c r="DG59" s="17">
        <v>22122.240000000002</v>
      </c>
      <c r="DH59" s="17">
        <v>21911.279999999999</v>
      </c>
      <c r="DI59" s="12"/>
      <c r="DJ59" s="12"/>
      <c r="DK59" s="12"/>
      <c r="DL59" s="12"/>
      <c r="DM59" s="12"/>
      <c r="DN59" s="13"/>
    </row>
    <row r="60" spans="1:118" x14ac:dyDescent="0.25">
      <c r="A60" s="5" t="s">
        <v>283</v>
      </c>
      <c r="B60" s="2">
        <v>1283</v>
      </c>
      <c r="C60" s="3">
        <v>40585</v>
      </c>
      <c r="D60" s="3" t="s">
        <v>284</v>
      </c>
      <c r="E60" s="4">
        <v>44680</v>
      </c>
      <c r="F60">
        <f t="shared" si="12"/>
        <v>2022</v>
      </c>
      <c r="G60">
        <f t="shared" si="13"/>
        <v>4</v>
      </c>
      <c r="H60">
        <f t="shared" si="14"/>
        <v>2019</v>
      </c>
      <c r="I60">
        <f t="shared" si="15"/>
        <v>4</v>
      </c>
      <c r="K60" s="14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6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4">
        <v>0</v>
      </c>
      <c r="AJ60" s="17">
        <v>0</v>
      </c>
      <c r="AK60" s="17">
        <v>0</v>
      </c>
      <c r="AL60" s="17">
        <v>12869</v>
      </c>
      <c r="AM60" s="17">
        <v>16727.821428571431</v>
      </c>
      <c r="AN60" s="17">
        <v>17924</v>
      </c>
      <c r="AO60" s="17">
        <v>17983</v>
      </c>
      <c r="AP60" s="17">
        <v>18530</v>
      </c>
      <c r="AQ60" s="17">
        <v>16264</v>
      </c>
      <c r="AR60" s="17">
        <v>14495</v>
      </c>
      <c r="AS60" s="17">
        <v>12960</v>
      </c>
      <c r="AT60" s="17">
        <v>13956</v>
      </c>
      <c r="AU60" s="14">
        <v>12494</v>
      </c>
      <c r="AV60" s="17">
        <v>11664</v>
      </c>
      <c r="AW60" s="17">
        <v>13084</v>
      </c>
      <c r="AX60" s="17">
        <v>12978</v>
      </c>
      <c r="AY60" s="17">
        <v>16100</v>
      </c>
      <c r="AZ60" s="17">
        <v>21499</v>
      </c>
      <c r="BA60" s="17">
        <v>21626.113714285719</v>
      </c>
      <c r="BB60" s="17">
        <v>21172</v>
      </c>
      <c r="BC60" s="17">
        <v>19448.571428571431</v>
      </c>
      <c r="BD60" s="17">
        <v>16208</v>
      </c>
      <c r="BE60" s="17">
        <v>13721.785714285716</v>
      </c>
      <c r="BF60" s="17">
        <v>12438.214285714284</v>
      </c>
      <c r="BG60" s="14">
        <v>13017</v>
      </c>
      <c r="BH60" s="17">
        <v>12146.98</v>
      </c>
      <c r="BI60" s="17">
        <v>11162.214285714284</v>
      </c>
      <c r="BJ60" s="17">
        <v>8288</v>
      </c>
      <c r="BK60" s="17">
        <v>9796</v>
      </c>
      <c r="BL60" s="17">
        <v>10105</v>
      </c>
      <c r="BM60" s="17">
        <v>13499</v>
      </c>
      <c r="BN60" s="17">
        <v>9699</v>
      </c>
      <c r="BO60" s="17">
        <v>7567</v>
      </c>
      <c r="BP60" s="17">
        <v>7965</v>
      </c>
      <c r="BQ60" s="17">
        <v>8626</v>
      </c>
      <c r="BR60" s="17">
        <v>9698</v>
      </c>
      <c r="BS60" s="14">
        <v>11069</v>
      </c>
      <c r="BT60" s="17">
        <v>9541</v>
      </c>
      <c r="BU60" s="17">
        <v>10345</v>
      </c>
      <c r="BV60" s="17">
        <v>2778</v>
      </c>
      <c r="BW60" s="17">
        <v>3985</v>
      </c>
      <c r="BX60" s="17">
        <v>5322</v>
      </c>
      <c r="BY60" s="17">
        <v>5711</v>
      </c>
      <c r="BZ60" s="17">
        <v>6111.84</v>
      </c>
      <c r="CA60" s="17">
        <v>9354</v>
      </c>
      <c r="CB60" s="17">
        <v>7010.36</v>
      </c>
      <c r="CC60" s="17">
        <v>6371.4</v>
      </c>
      <c r="CD60" s="17">
        <v>10631.08</v>
      </c>
      <c r="CE60" s="14">
        <v>11055.4</v>
      </c>
      <c r="CF60" s="17">
        <v>9670.24</v>
      </c>
      <c r="CG60" s="17">
        <v>6239.96</v>
      </c>
      <c r="CH60" s="17">
        <v>6371.32</v>
      </c>
      <c r="CI60" s="17">
        <v>8014.24</v>
      </c>
      <c r="CJ60" s="17">
        <v>9120.48</v>
      </c>
      <c r="CK60" s="17">
        <v>10341.120000000001</v>
      </c>
      <c r="CL60" s="17">
        <v>11081.76</v>
      </c>
      <c r="CM60" s="17">
        <v>8889.6</v>
      </c>
      <c r="CN60" s="17">
        <v>7631.6</v>
      </c>
      <c r="CO60" s="17">
        <v>6493.64</v>
      </c>
      <c r="CP60" s="17">
        <v>10154.959999999999</v>
      </c>
      <c r="CQ60" s="14">
        <v>12024</v>
      </c>
      <c r="CR60" s="17">
        <v>9659.24</v>
      </c>
      <c r="CS60" s="17">
        <v>8219.24</v>
      </c>
      <c r="CT60" s="17">
        <v>8152</v>
      </c>
      <c r="CU60" s="17">
        <v>8810.0400000000009</v>
      </c>
      <c r="CV60" s="17">
        <v>12359.44</v>
      </c>
      <c r="CW60" s="17">
        <v>13109.28</v>
      </c>
      <c r="CX60" s="17">
        <v>11855.08</v>
      </c>
      <c r="CY60" s="17">
        <v>10514.56</v>
      </c>
      <c r="CZ60" s="17">
        <v>7512.56</v>
      </c>
      <c r="DA60" s="17">
        <v>7671.38</v>
      </c>
      <c r="DB60" s="17">
        <v>10843.24</v>
      </c>
      <c r="DC60" s="14">
        <v>8901.2000000000007</v>
      </c>
      <c r="DD60" s="17">
        <v>9600.1</v>
      </c>
      <c r="DE60" s="17">
        <v>7031.84</v>
      </c>
      <c r="DF60" s="17">
        <v>6261.36</v>
      </c>
      <c r="DG60" s="17">
        <v>7306.94</v>
      </c>
      <c r="DH60" s="17">
        <v>8822.32</v>
      </c>
      <c r="DI60" s="12"/>
      <c r="DJ60" s="12"/>
      <c r="DK60" s="12"/>
      <c r="DL60" s="12"/>
      <c r="DM60" s="12"/>
      <c r="DN60" s="13"/>
    </row>
    <row r="61" spans="1:118" x14ac:dyDescent="0.25">
      <c r="A61" s="5" t="s">
        <v>285</v>
      </c>
      <c r="B61" s="2">
        <v>1407</v>
      </c>
      <c r="C61" s="3">
        <v>40724</v>
      </c>
      <c r="D61" s="3" t="s">
        <v>286</v>
      </c>
      <c r="E61" s="4">
        <v>44799</v>
      </c>
      <c r="F61">
        <f t="shared" si="12"/>
        <v>2022</v>
      </c>
      <c r="G61">
        <f t="shared" si="13"/>
        <v>8</v>
      </c>
      <c r="H61">
        <f t="shared" si="14"/>
        <v>2019</v>
      </c>
      <c r="I61">
        <f t="shared" si="15"/>
        <v>8</v>
      </c>
      <c r="K61" s="14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6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4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13873</v>
      </c>
      <c r="AQ61" s="17">
        <v>11408</v>
      </c>
      <c r="AR61" s="17">
        <v>10879</v>
      </c>
      <c r="AS61" s="17">
        <v>10711</v>
      </c>
      <c r="AT61" s="17">
        <v>11405</v>
      </c>
      <c r="AU61" s="14">
        <v>11414</v>
      </c>
      <c r="AV61" s="17">
        <v>10129</v>
      </c>
      <c r="AW61" s="17">
        <v>10640</v>
      </c>
      <c r="AX61" s="17">
        <v>9898</v>
      </c>
      <c r="AY61" s="17">
        <v>9590</v>
      </c>
      <c r="AZ61" s="17">
        <v>10389</v>
      </c>
      <c r="BA61" s="17">
        <v>10734.857142857143</v>
      </c>
      <c r="BB61" s="17">
        <v>10735</v>
      </c>
      <c r="BC61" s="17">
        <v>10388.571428571428</v>
      </c>
      <c r="BD61" s="17">
        <v>10735</v>
      </c>
      <c r="BE61" s="17">
        <v>10388.571428571428</v>
      </c>
      <c r="BF61" s="17">
        <v>10388.002655873575</v>
      </c>
      <c r="BG61" s="14">
        <v>10734</v>
      </c>
      <c r="BH61" s="17">
        <v>10206.601859111503</v>
      </c>
      <c r="BI61" s="17">
        <v>12182.10337925</v>
      </c>
      <c r="BJ61" s="17">
        <v>11510</v>
      </c>
      <c r="BK61" s="17">
        <v>11844</v>
      </c>
      <c r="BL61" s="17">
        <v>13064</v>
      </c>
      <c r="BM61" s="17">
        <v>15115</v>
      </c>
      <c r="BN61" s="17">
        <v>13994</v>
      </c>
      <c r="BO61" s="17">
        <v>10589</v>
      </c>
      <c r="BP61" s="17">
        <v>10546</v>
      </c>
      <c r="BQ61" s="17">
        <v>10884</v>
      </c>
      <c r="BR61" s="17">
        <v>11216</v>
      </c>
      <c r="BS61" s="14">
        <v>13106</v>
      </c>
      <c r="BT61" s="17">
        <v>12187</v>
      </c>
      <c r="BU61" s="17">
        <v>12211</v>
      </c>
      <c r="BV61" s="17">
        <v>11200</v>
      </c>
      <c r="BW61" s="17">
        <v>11710</v>
      </c>
      <c r="BX61" s="17">
        <v>14136</v>
      </c>
      <c r="BY61" s="17">
        <v>15268</v>
      </c>
      <c r="BZ61" s="17">
        <v>15268</v>
      </c>
      <c r="CA61" s="17">
        <v>7970</v>
      </c>
      <c r="CB61" s="17">
        <v>5936.9309069999999</v>
      </c>
      <c r="CC61" s="17">
        <v>6228.3417449999997</v>
      </c>
      <c r="CD61" s="17">
        <v>7596.5445239999999</v>
      </c>
      <c r="CE61" s="14">
        <v>9450.3263129999996</v>
      </c>
      <c r="CF61" s="17">
        <v>8450.8446779999995</v>
      </c>
      <c r="CG61" s="17">
        <v>7584.4454219999998</v>
      </c>
      <c r="CH61" s="17">
        <v>6743.3687849999997</v>
      </c>
      <c r="CI61" s="17">
        <v>7624.9958669999996</v>
      </c>
      <c r="CJ61" s="17">
        <v>9236.6890800000001</v>
      </c>
      <c r="CK61" s="17">
        <v>11033.623428000001</v>
      </c>
      <c r="CL61" s="17">
        <v>11440.746534</v>
      </c>
      <c r="CM61" s="17">
        <v>7568.24496</v>
      </c>
      <c r="CN61" s="17">
        <v>6274.716993</v>
      </c>
      <c r="CO61" s="17">
        <v>6262.7937240000001</v>
      </c>
      <c r="CP61" s="17">
        <v>7876.3932150000001</v>
      </c>
      <c r="CQ61" s="14">
        <v>8096.4874920000002</v>
      </c>
      <c r="CR61" s="17">
        <v>7448.5452960000002</v>
      </c>
      <c r="CS61" s="17">
        <v>6798.9969510000001</v>
      </c>
      <c r="CT61" s="17">
        <v>7261.024692</v>
      </c>
      <c r="CU61" s="17">
        <v>8259.3162360000006</v>
      </c>
      <c r="CV61" s="17">
        <v>11452.802403</v>
      </c>
      <c r="CW61" s="17">
        <v>13498.322457</v>
      </c>
      <c r="CX61" s="17">
        <v>11282.403789</v>
      </c>
      <c r="CY61" s="17">
        <v>10391.821046999999</v>
      </c>
      <c r="CZ61" s="17">
        <v>7153.8008280000004</v>
      </c>
      <c r="DA61" s="17">
        <v>6565.015848</v>
      </c>
      <c r="DB61" s="17">
        <v>7733.7547919999997</v>
      </c>
      <c r="DC61" s="14">
        <v>7672.1637780000001</v>
      </c>
      <c r="DD61" s="17">
        <v>7663.7209800000001</v>
      </c>
      <c r="DE61" s="17">
        <v>8029.183008</v>
      </c>
      <c r="DF61" s="17">
        <v>8255.9016240000001</v>
      </c>
      <c r="DG61" s="17">
        <v>9867.0816900000009</v>
      </c>
      <c r="DH61" s="17">
        <v>11964</v>
      </c>
      <c r="DI61" s="12"/>
      <c r="DJ61" s="12"/>
      <c r="DK61" s="12"/>
      <c r="DL61" s="12"/>
      <c r="DM61" s="12"/>
      <c r="DN61" s="13"/>
    </row>
    <row r="62" spans="1:118" x14ac:dyDescent="0.25">
      <c r="A62" s="5" t="s">
        <v>221</v>
      </c>
      <c r="B62" s="2">
        <v>2978</v>
      </c>
      <c r="C62" s="3">
        <v>41263</v>
      </c>
      <c r="D62" s="3" t="s">
        <v>222</v>
      </c>
      <c r="E62" s="4">
        <v>44985</v>
      </c>
      <c r="F62">
        <f t="shared" si="12"/>
        <v>2023</v>
      </c>
      <c r="G62">
        <f t="shared" si="13"/>
        <v>2</v>
      </c>
      <c r="H62">
        <f t="shared" si="14"/>
        <v>2020</v>
      </c>
      <c r="I62">
        <f t="shared" si="15"/>
        <v>2</v>
      </c>
      <c r="K62" s="14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6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4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4">
        <v>0</v>
      </c>
      <c r="AV62" s="17">
        <v>12812.03</v>
      </c>
      <c r="AW62" s="17">
        <v>12964.933000000077</v>
      </c>
      <c r="AX62" s="17">
        <v>12306.781999999999</v>
      </c>
      <c r="AY62" s="17">
        <v>13303.95</v>
      </c>
      <c r="AZ62" s="17">
        <v>13327.795</v>
      </c>
      <c r="BA62" s="17">
        <v>15796.038</v>
      </c>
      <c r="BB62" s="17">
        <v>13343.419</v>
      </c>
      <c r="BC62" s="17">
        <v>11532.428571428545</v>
      </c>
      <c r="BD62" s="17">
        <v>11368.516999999993</v>
      </c>
      <c r="BE62" s="17">
        <v>12257.697999999975</v>
      </c>
      <c r="BF62" s="17">
        <v>12672.013000000035</v>
      </c>
      <c r="BG62" s="14">
        <v>12923.282999999938</v>
      </c>
      <c r="BH62" s="17">
        <v>11900.205000000075</v>
      </c>
      <c r="BI62" s="17">
        <v>11777.748000000021</v>
      </c>
      <c r="BJ62" s="17">
        <v>10545.818999999901</v>
      </c>
      <c r="BK62" s="17">
        <v>11419.793999999994</v>
      </c>
      <c r="BL62" s="17">
        <v>12483.601000000024</v>
      </c>
      <c r="BM62" s="17">
        <v>13668.944485000024</v>
      </c>
      <c r="BN62" s="17">
        <v>13337.452000000048</v>
      </c>
      <c r="BO62" s="17">
        <v>11438.753999999957</v>
      </c>
      <c r="BP62" s="17">
        <v>11974.729999999981</v>
      </c>
      <c r="BQ62" s="17">
        <v>12702.101975000032</v>
      </c>
      <c r="BR62" s="17">
        <v>14593.18200000003</v>
      </c>
      <c r="BS62" s="14">
        <v>14679.654999999912</v>
      </c>
      <c r="BT62" s="17">
        <v>12285.092000000062</v>
      </c>
      <c r="BU62" s="17">
        <v>12102.918999999994</v>
      </c>
      <c r="BV62" s="17">
        <v>10970.988999999943</v>
      </c>
      <c r="BW62" s="17">
        <v>10894.409000000102</v>
      </c>
      <c r="BX62" s="17">
        <v>10973.748999999953</v>
      </c>
      <c r="BY62" s="17">
        <v>13463.94299999997</v>
      </c>
      <c r="BZ62" s="17">
        <v>14090.373000000021</v>
      </c>
      <c r="CA62" s="17">
        <v>11564.145000000019</v>
      </c>
      <c r="CB62" s="17">
        <v>11738.684000000008</v>
      </c>
      <c r="CC62" s="17">
        <v>12252.265000000014</v>
      </c>
      <c r="CD62" s="17">
        <v>13322.010000000009</v>
      </c>
      <c r="CE62" s="14">
        <v>13707.764999999898</v>
      </c>
      <c r="CF62" s="17">
        <v>10027.530000000028</v>
      </c>
      <c r="CG62" s="17">
        <v>12419.542000000132</v>
      </c>
      <c r="CH62" s="17">
        <v>10741.392999999924</v>
      </c>
      <c r="CI62" s="17">
        <v>11125.087000000058</v>
      </c>
      <c r="CJ62" s="17">
        <v>11289.365999999922</v>
      </c>
      <c r="CK62" s="17">
        <v>12292.016000000061</v>
      </c>
      <c r="CL62" s="17">
        <v>11655.212999999989</v>
      </c>
      <c r="CM62" s="17">
        <v>9994.4099999999162</v>
      </c>
      <c r="CN62" s="17">
        <v>9715.3870000001043</v>
      </c>
      <c r="CO62" s="17">
        <v>9568.7090000000317</v>
      </c>
      <c r="CP62" s="17">
        <v>10304.57399999979</v>
      </c>
      <c r="CQ62" s="14">
        <v>10371.559000000125</v>
      </c>
      <c r="CR62" s="17">
        <v>9615.1979999998584</v>
      </c>
      <c r="CS62" s="17">
        <v>9674.2380000001285</v>
      </c>
      <c r="CT62" s="17">
        <v>9506.3470000000671</v>
      </c>
      <c r="CU62" s="17">
        <v>9703.8019999999087</v>
      </c>
      <c r="CV62" s="17">
        <v>11732.026000000071</v>
      </c>
      <c r="CW62" s="17">
        <v>12627.336999999825</v>
      </c>
      <c r="CX62" s="17">
        <v>11116.242000000086</v>
      </c>
      <c r="CY62" s="17">
        <v>10125.736999999965</v>
      </c>
      <c r="CZ62" s="17">
        <v>10312.032000000123</v>
      </c>
      <c r="DA62" s="17">
        <v>9912.3149999999441</v>
      </c>
      <c r="DB62" s="17">
        <v>10447.172999999952</v>
      </c>
      <c r="DC62" s="14">
        <v>10593.39599999995</v>
      </c>
      <c r="DD62" s="17">
        <v>9305.2160000000149</v>
      </c>
      <c r="DE62" s="17">
        <v>10100.877000000037</v>
      </c>
      <c r="DF62" s="17">
        <v>9885.4569999999949</v>
      </c>
      <c r="DG62" s="17">
        <v>10838.277999999991</v>
      </c>
      <c r="DH62" s="17">
        <v>12072.695000000007</v>
      </c>
      <c r="DI62" s="12"/>
      <c r="DJ62" s="12"/>
      <c r="DK62" s="12"/>
      <c r="DL62" s="12"/>
      <c r="DM62" s="12"/>
      <c r="DN62" s="13"/>
    </row>
    <row r="63" spans="1:118" x14ac:dyDescent="0.25">
      <c r="A63" s="5" t="s">
        <v>303</v>
      </c>
      <c r="B63" s="2">
        <v>13809</v>
      </c>
      <c r="C63" s="3">
        <v>43140</v>
      </c>
      <c r="D63" s="3" t="s">
        <v>304</v>
      </c>
      <c r="E63" s="4">
        <v>44964</v>
      </c>
      <c r="F63">
        <f t="shared" si="12"/>
        <v>2023</v>
      </c>
      <c r="G63">
        <f t="shared" si="13"/>
        <v>2</v>
      </c>
      <c r="H63">
        <f t="shared" si="14"/>
        <v>2020</v>
      </c>
      <c r="I63">
        <f t="shared" si="15"/>
        <v>2</v>
      </c>
      <c r="K63" s="14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6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4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4">
        <v>0</v>
      </c>
      <c r="AV63" s="17">
        <v>12233</v>
      </c>
      <c r="AW63" s="17">
        <v>10219</v>
      </c>
      <c r="AX63" s="17">
        <v>10518</v>
      </c>
      <c r="AY63" s="17">
        <v>10914</v>
      </c>
      <c r="AZ63" s="17">
        <v>13675</v>
      </c>
      <c r="BA63" s="17">
        <v>15036.1656</v>
      </c>
      <c r="BB63" s="17">
        <v>14115</v>
      </c>
      <c r="BC63" s="17">
        <v>13205.357142857143</v>
      </c>
      <c r="BD63" s="17">
        <v>12551</v>
      </c>
      <c r="BE63" s="17">
        <v>13639.285714285716</v>
      </c>
      <c r="BF63" s="17">
        <v>14517.857142857143</v>
      </c>
      <c r="BG63" s="14">
        <v>14576</v>
      </c>
      <c r="BH63" s="17">
        <v>13987.796</v>
      </c>
      <c r="BI63" s="17">
        <v>13326.160428571427</v>
      </c>
      <c r="BJ63" s="17">
        <v>10606</v>
      </c>
      <c r="BK63" s="17">
        <v>13724</v>
      </c>
      <c r="BL63" s="17">
        <v>15044</v>
      </c>
      <c r="BM63" s="17">
        <v>17887</v>
      </c>
      <c r="BN63" s="17">
        <v>19448</v>
      </c>
      <c r="BO63" s="17">
        <v>15898</v>
      </c>
      <c r="BP63" s="17">
        <v>13453</v>
      </c>
      <c r="BQ63" s="17">
        <v>14438</v>
      </c>
      <c r="BR63" s="17">
        <v>15725</v>
      </c>
      <c r="BS63" s="14">
        <v>17255</v>
      </c>
      <c r="BT63" s="17">
        <v>14817</v>
      </c>
      <c r="BU63" s="17">
        <v>14970</v>
      </c>
      <c r="BV63" s="17">
        <v>12200</v>
      </c>
      <c r="BW63" s="17">
        <v>13587</v>
      </c>
      <c r="BX63" s="17">
        <v>16087</v>
      </c>
      <c r="BY63" s="17">
        <v>17509</v>
      </c>
      <c r="BZ63" s="17">
        <v>17663.256000000001</v>
      </c>
      <c r="CA63" s="17">
        <v>13886</v>
      </c>
      <c r="CB63" s="17">
        <v>12650.64</v>
      </c>
      <c r="CC63" s="17">
        <v>11661.06</v>
      </c>
      <c r="CD63" s="17">
        <v>11597.968000000001</v>
      </c>
      <c r="CE63" s="14">
        <v>10335.976000000001</v>
      </c>
      <c r="CF63" s="17">
        <v>11669.712</v>
      </c>
      <c r="CG63" s="17">
        <v>6658.1080000000002</v>
      </c>
      <c r="CH63" s="17">
        <v>12256.54</v>
      </c>
      <c r="CI63" s="17">
        <v>12923.324000000001</v>
      </c>
      <c r="CJ63" s="17">
        <v>13653.36</v>
      </c>
      <c r="CK63" s="17">
        <v>15308.103999999999</v>
      </c>
      <c r="CL63" s="17">
        <v>16484.351999999999</v>
      </c>
      <c r="CM63" s="17">
        <v>12954.24</v>
      </c>
      <c r="CN63" s="17">
        <v>11562.712</v>
      </c>
      <c r="CO63" s="17">
        <v>10667.572</v>
      </c>
      <c r="CP63" s="17">
        <v>10304.379999999999</v>
      </c>
      <c r="CQ63" s="14">
        <v>11330.868</v>
      </c>
      <c r="CR63" s="17">
        <v>10488.464</v>
      </c>
      <c r="CS63" s="17">
        <v>11246.108</v>
      </c>
      <c r="CT63" s="17">
        <v>12215.656000000001</v>
      </c>
      <c r="CU63" s="17">
        <v>12170.84</v>
      </c>
      <c r="CV63" s="17">
        <v>15089.688</v>
      </c>
      <c r="CW63" s="17">
        <v>16793.351999999999</v>
      </c>
      <c r="CX63" s="17">
        <v>15742.791999999999</v>
      </c>
      <c r="CY63" s="17">
        <v>13663.66</v>
      </c>
      <c r="CZ63" s="17">
        <v>11696.596</v>
      </c>
      <c r="DA63" s="17">
        <v>11204.196</v>
      </c>
      <c r="DB63" s="17">
        <v>14395.444</v>
      </c>
      <c r="DC63" s="14">
        <v>12836.696</v>
      </c>
      <c r="DD63" s="17">
        <v>10759.812</v>
      </c>
      <c r="DE63" s="17">
        <v>11696.2</v>
      </c>
      <c r="DF63" s="17">
        <v>12025.487999999999</v>
      </c>
      <c r="DG63" s="17">
        <v>12683.371999999999</v>
      </c>
      <c r="DH63" s="17">
        <v>13607.748</v>
      </c>
      <c r="DI63" s="12"/>
      <c r="DJ63" s="12"/>
      <c r="DK63" s="12"/>
      <c r="DL63" s="12"/>
      <c r="DM63" s="12"/>
      <c r="DN63" s="13"/>
    </row>
    <row r="64" spans="1:118" x14ac:dyDescent="0.25">
      <c r="A64" s="5" t="s">
        <v>19</v>
      </c>
      <c r="B64" s="2">
        <v>3926</v>
      </c>
      <c r="C64" s="3">
        <v>42919</v>
      </c>
      <c r="D64" s="3" t="s">
        <v>20</v>
      </c>
      <c r="E64" s="4">
        <v>45073</v>
      </c>
      <c r="F64">
        <f t="shared" si="12"/>
        <v>2023</v>
      </c>
      <c r="G64">
        <f t="shared" si="13"/>
        <v>5</v>
      </c>
      <c r="H64">
        <f t="shared" si="14"/>
        <v>2020</v>
      </c>
      <c r="I64">
        <f t="shared" si="15"/>
        <v>5</v>
      </c>
      <c r="K64" s="14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6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4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4">
        <v>0</v>
      </c>
      <c r="AV64" s="17">
        <v>0</v>
      </c>
      <c r="AW64" s="17">
        <v>0</v>
      </c>
      <c r="AX64" s="17">
        <v>0</v>
      </c>
      <c r="AY64" s="17">
        <v>10429.391999999998</v>
      </c>
      <c r="AZ64" s="17">
        <v>11847.757142857143</v>
      </c>
      <c r="BA64" s="17">
        <v>12527.764285714287</v>
      </c>
      <c r="BB64" s="17">
        <v>12159.882857142858</v>
      </c>
      <c r="BC64" s="17">
        <v>11182.628571428571</v>
      </c>
      <c r="BD64" s="17">
        <v>11487.430857142857</v>
      </c>
      <c r="BE64" s="17">
        <v>12004.842857142858</v>
      </c>
      <c r="BF64" s="17">
        <v>14279.271428571428</v>
      </c>
      <c r="BG64" s="14">
        <v>14574.472857142857</v>
      </c>
      <c r="BH64" s="17">
        <v>12664.32</v>
      </c>
      <c r="BI64" s="17">
        <v>13914.039999999999</v>
      </c>
      <c r="BJ64" s="17">
        <v>10178.699999999999</v>
      </c>
      <c r="BK64" s="17">
        <v>11206.544285714286</v>
      </c>
      <c r="BL64" s="17">
        <v>12231.67</v>
      </c>
      <c r="BM64" s="17">
        <v>12914.845714285713</v>
      </c>
      <c r="BN64" s="17">
        <v>13499.082857142856</v>
      </c>
      <c r="BO64" s="17">
        <v>10870.662857142856</v>
      </c>
      <c r="BP64" s="17">
        <v>10779.541428571431</v>
      </c>
      <c r="BQ64" s="17">
        <v>10577.421428571428</v>
      </c>
      <c r="BR64" s="17">
        <v>10262.239999999998</v>
      </c>
      <c r="BS64" s="14">
        <v>9993.425714285715</v>
      </c>
      <c r="BT64" s="17">
        <v>9264</v>
      </c>
      <c r="BU64" s="17">
        <v>9960.6365714285712</v>
      </c>
      <c r="BV64" s="17">
        <v>10191.685714285715</v>
      </c>
      <c r="BW64" s="17">
        <v>10213.968571428572</v>
      </c>
      <c r="BX64" s="17">
        <v>11454.514285714286</v>
      </c>
      <c r="BY64" s="17">
        <v>14031.530000000002</v>
      </c>
      <c r="BZ64" s="17">
        <v>13107.11</v>
      </c>
      <c r="CA64" s="17">
        <v>10551.8</v>
      </c>
      <c r="CB64" s="17">
        <v>11271.68</v>
      </c>
      <c r="CC64" s="17">
        <v>10485</v>
      </c>
      <c r="CD64" s="17">
        <v>10270.44</v>
      </c>
      <c r="CE64" s="14">
        <v>10180.52</v>
      </c>
      <c r="CF64" s="17">
        <v>9735.08</v>
      </c>
      <c r="CG64" s="17">
        <v>13625</v>
      </c>
      <c r="CH64" s="17">
        <v>10619</v>
      </c>
      <c r="CI64" s="17">
        <v>7738.28</v>
      </c>
      <c r="CJ64" s="17">
        <v>11259.92</v>
      </c>
      <c r="CK64" s="17">
        <v>13206.4</v>
      </c>
      <c r="CL64" s="17">
        <v>13271.84</v>
      </c>
      <c r="CM64" s="17">
        <v>10968.72</v>
      </c>
      <c r="CN64" s="17">
        <v>10165.040000000001</v>
      </c>
      <c r="CO64" s="17">
        <v>9652.56</v>
      </c>
      <c r="CP64" s="17">
        <v>9878.6</v>
      </c>
      <c r="CQ64" s="14">
        <v>9303.2000000000007</v>
      </c>
      <c r="CR64" s="17">
        <v>8812.7999999999993</v>
      </c>
      <c r="CS64" s="17">
        <v>9636.52</v>
      </c>
      <c r="CT64" s="17">
        <v>9612.92</v>
      </c>
      <c r="CU64" s="17">
        <v>9535.36</v>
      </c>
      <c r="CV64" s="17">
        <v>11261.92</v>
      </c>
      <c r="CW64" s="17">
        <v>12208.08</v>
      </c>
      <c r="CX64" s="17">
        <v>11386.12</v>
      </c>
      <c r="CY64" s="17">
        <v>10519.88</v>
      </c>
      <c r="CZ64" s="17">
        <v>9682.7199999999993</v>
      </c>
      <c r="DA64" s="17">
        <v>9111.0400000000009</v>
      </c>
      <c r="DB64" s="17">
        <v>9107.24</v>
      </c>
      <c r="DC64" s="14">
        <v>9132.16</v>
      </c>
      <c r="DD64" s="17">
        <v>8051.56</v>
      </c>
      <c r="DE64" s="17">
        <v>9291.68</v>
      </c>
      <c r="DF64" s="17">
        <v>8962.76</v>
      </c>
      <c r="DG64" s="17">
        <v>9513.76</v>
      </c>
      <c r="DH64" s="17">
        <v>10099.959999999999</v>
      </c>
      <c r="DI64" s="12"/>
      <c r="DJ64" s="12"/>
      <c r="DK64" s="12"/>
      <c r="DL64" s="12"/>
      <c r="DM64" s="12"/>
      <c r="DN64" s="13"/>
    </row>
    <row r="65" spans="1:118" x14ac:dyDescent="0.25">
      <c r="A65" s="1" t="s">
        <v>53</v>
      </c>
      <c r="B65" s="2">
        <v>166</v>
      </c>
      <c r="C65" s="3">
        <v>39263</v>
      </c>
      <c r="D65" s="3" t="s">
        <v>54</v>
      </c>
      <c r="E65" s="4">
        <v>45321</v>
      </c>
      <c r="F65">
        <f t="shared" ref="F65:F94" si="16">YEAR(E65)</f>
        <v>2024</v>
      </c>
      <c r="G65">
        <f t="shared" ref="G65:G94" si="17">MONTH(E65)</f>
        <v>1</v>
      </c>
      <c r="H65">
        <f t="shared" ref="H65:H94" si="18">IF(G65&lt;&gt;12,F65-3,F65-2)</f>
        <v>2021</v>
      </c>
      <c r="I65">
        <f t="shared" si="15"/>
        <v>1</v>
      </c>
      <c r="K65" s="14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6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4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4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4">
        <v>24862.088571428576</v>
      </c>
      <c r="BH65" s="17">
        <v>21740.760000000002</v>
      </c>
      <c r="BI65" s="17">
        <v>18654.870000000003</v>
      </c>
      <c r="BJ65" s="17">
        <v>21684.535714285714</v>
      </c>
      <c r="BK65" s="17">
        <v>22347.102857142858</v>
      </c>
      <c r="BL65" s="17">
        <v>20559.842142857142</v>
      </c>
      <c r="BM65" s="17">
        <v>21576.702857142856</v>
      </c>
      <c r="BN65" s="17">
        <v>21283.315714285716</v>
      </c>
      <c r="BO65" s="17">
        <v>21079.928571428576</v>
      </c>
      <c r="BP65" s="17">
        <v>25778.670000000002</v>
      </c>
      <c r="BQ65" s="17">
        <v>25251.824999999997</v>
      </c>
      <c r="BR65" s="17">
        <v>23599.626857142859</v>
      </c>
      <c r="BS65" s="14">
        <v>25535.541428571429</v>
      </c>
      <c r="BT65" s="17">
        <v>25010.28</v>
      </c>
      <c r="BU65" s="17">
        <v>27182.624571428576</v>
      </c>
      <c r="BV65" s="17">
        <v>24336.57857142857</v>
      </c>
      <c r="BW65" s="17">
        <v>25803.447857142863</v>
      </c>
      <c r="BX65" s="17">
        <v>22609.18285714286</v>
      </c>
      <c r="BY65" s="17">
        <v>23077.617857142857</v>
      </c>
      <c r="BZ65" s="17">
        <v>23663.517857142855</v>
      </c>
      <c r="CA65" s="17">
        <v>24872.862857142856</v>
      </c>
      <c r="CB65" s="17">
        <v>27497.764285714286</v>
      </c>
      <c r="CC65" s="17">
        <v>27262.799999999999</v>
      </c>
      <c r="CD65" s="17">
        <v>25034.271428571428</v>
      </c>
      <c r="CE65" s="14">
        <v>26347.630714285715</v>
      </c>
      <c r="CF65" s="17">
        <v>23393.46</v>
      </c>
      <c r="CG65" s="17">
        <v>26795.213142857145</v>
      </c>
      <c r="CH65" s="17">
        <v>25166.37857142857</v>
      </c>
      <c r="CI65" s="17">
        <v>26557.212857142855</v>
      </c>
      <c r="CJ65" s="17">
        <v>24500.82857142857</v>
      </c>
      <c r="CK65" s="17">
        <v>26188.467857142859</v>
      </c>
      <c r="CL65" s="17">
        <v>24578.332285714285</v>
      </c>
      <c r="CM65" s="17">
        <v>24867.469285714287</v>
      </c>
      <c r="CN65" s="17">
        <v>22625.571428571431</v>
      </c>
      <c r="CO65" s="17">
        <v>22883.194285714289</v>
      </c>
      <c r="CP65" s="17">
        <v>27067.317857142854</v>
      </c>
      <c r="CQ65" s="14">
        <v>18170.34</v>
      </c>
      <c r="CR65" s="17">
        <v>17509.968000000001</v>
      </c>
      <c r="CS65" s="17">
        <v>16361.347178571428</v>
      </c>
      <c r="CT65" s="17">
        <v>13851.064285714287</v>
      </c>
      <c r="CU65" s="17">
        <v>14147.850857142857</v>
      </c>
      <c r="CV65" s="17">
        <v>14124.857142857145</v>
      </c>
      <c r="CW65" s="17">
        <v>16789.29</v>
      </c>
      <c r="CX65" s="17">
        <v>14810.223428571429</v>
      </c>
      <c r="CY65" s="17">
        <v>13817.828571428572</v>
      </c>
      <c r="CZ65" s="17">
        <v>12835.806857142859</v>
      </c>
      <c r="DA65" s="17">
        <v>16304.464285714286</v>
      </c>
      <c r="DB65" s="17">
        <v>17426.738571428574</v>
      </c>
      <c r="DC65" s="14">
        <v>17250.383999999998</v>
      </c>
      <c r="DD65" s="17">
        <v>15599.940000000002</v>
      </c>
      <c r="DE65" s="17">
        <v>14726.151428571429</v>
      </c>
      <c r="DF65" s="17">
        <v>13541.207142857143</v>
      </c>
      <c r="DG65" s="17">
        <v>14985.84</v>
      </c>
      <c r="DH65" s="17">
        <v>13774.163571428571</v>
      </c>
      <c r="DI65" s="12"/>
      <c r="DJ65" s="12"/>
      <c r="DK65" s="12"/>
      <c r="DL65" s="12"/>
      <c r="DM65" s="12"/>
      <c r="DN65" s="13"/>
    </row>
    <row r="66" spans="1:118" x14ac:dyDescent="0.25">
      <c r="A66" s="1" t="s">
        <v>57</v>
      </c>
      <c r="B66" s="2">
        <v>216</v>
      </c>
      <c r="C66" s="3">
        <v>37163</v>
      </c>
      <c r="D66" s="3" t="s">
        <v>58</v>
      </c>
      <c r="E66" s="4">
        <v>45317</v>
      </c>
      <c r="F66">
        <f t="shared" si="16"/>
        <v>2024</v>
      </c>
      <c r="G66">
        <f t="shared" si="17"/>
        <v>1</v>
      </c>
      <c r="H66">
        <f t="shared" si="18"/>
        <v>2021</v>
      </c>
      <c r="I66">
        <f t="shared" si="15"/>
        <v>1</v>
      </c>
      <c r="K66" s="14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6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4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4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4">
        <v>26768.671607142856</v>
      </c>
      <c r="BH66" s="17">
        <v>30116.902000000002</v>
      </c>
      <c r="BI66" s="17">
        <v>33596.744892857139</v>
      </c>
      <c r="BJ66" s="17">
        <v>27134.021785714289</v>
      </c>
      <c r="BK66" s="17">
        <v>28658.544535714289</v>
      </c>
      <c r="BL66" s="17">
        <v>31301.172750000002</v>
      </c>
      <c r="BM66" s="17">
        <v>30815.173714285716</v>
      </c>
      <c r="BN66" s="17">
        <v>31556.792107142857</v>
      </c>
      <c r="BO66" s="17">
        <v>26809.543714285712</v>
      </c>
      <c r="BP66" s="17">
        <v>26651.592357142858</v>
      </c>
      <c r="BQ66" s="17">
        <v>27260.994785714283</v>
      </c>
      <c r="BR66" s="17">
        <v>33484.853714285717</v>
      </c>
      <c r="BS66" s="14">
        <v>35065.42525</v>
      </c>
      <c r="BT66" s="17">
        <v>30940.42</v>
      </c>
      <c r="BU66" s="17">
        <v>31120.075399999994</v>
      </c>
      <c r="BV66" s="17">
        <v>25777.711071428574</v>
      </c>
      <c r="BW66" s="17">
        <v>24803.798607142857</v>
      </c>
      <c r="BX66" s="17">
        <v>27469.430571428573</v>
      </c>
      <c r="BY66" s="17">
        <v>29631.241499999996</v>
      </c>
      <c r="BZ66" s="17">
        <v>29936.24828571429</v>
      </c>
      <c r="CA66" s="17">
        <v>24868.095428571429</v>
      </c>
      <c r="CB66" s="17">
        <v>24008.22964285715</v>
      </c>
      <c r="CC66" s="17">
        <v>24647.958214285711</v>
      </c>
      <c r="CD66" s="17">
        <v>29485.933428571432</v>
      </c>
      <c r="CE66" s="14">
        <v>28386.476357142856</v>
      </c>
      <c r="CF66" s="17">
        <v>26510.302999999996</v>
      </c>
      <c r="CG66" s="17">
        <v>26183.89137142857</v>
      </c>
      <c r="CH66" s="17">
        <v>26832.942857142854</v>
      </c>
      <c r="CI66" s="17">
        <v>26860.978535714286</v>
      </c>
      <c r="CJ66" s="17">
        <v>28794.108857142859</v>
      </c>
      <c r="CK66" s="17">
        <v>30919.064535714286</v>
      </c>
      <c r="CL66" s="17">
        <v>31282.368371428569</v>
      </c>
      <c r="CM66" s="17">
        <v>28974.839750000006</v>
      </c>
      <c r="CN66" s="17">
        <v>27256.963678571428</v>
      </c>
      <c r="CO66" s="17">
        <v>26994.296571428571</v>
      </c>
      <c r="CP66" s="17">
        <v>30978.263464285716</v>
      </c>
      <c r="CQ66" s="14">
        <v>24761.359607142858</v>
      </c>
      <c r="CR66" s="17">
        <v>23547.751428571431</v>
      </c>
      <c r="CS66" s="17">
        <v>21025.731378964283</v>
      </c>
      <c r="CT66" s="17">
        <v>18644.91</v>
      </c>
      <c r="CU66" s="17">
        <v>19227.764171428575</v>
      </c>
      <c r="CV66" s="17">
        <v>20020.656428571427</v>
      </c>
      <c r="CW66" s="17">
        <v>22831.749107142856</v>
      </c>
      <c r="CX66" s="17">
        <v>22790.919228571427</v>
      </c>
      <c r="CY66" s="17">
        <v>19970.772857142856</v>
      </c>
      <c r="CZ66" s="17">
        <v>20575.153485714287</v>
      </c>
      <c r="DA66" s="17">
        <v>23658.6525</v>
      </c>
      <c r="DB66" s="17">
        <v>26448.625392857142</v>
      </c>
      <c r="DC66" s="14">
        <v>27587.023114285716</v>
      </c>
      <c r="DD66" s="17">
        <v>24861.331000000002</v>
      </c>
      <c r="DE66" s="17">
        <v>24072.525214285713</v>
      </c>
      <c r="DF66" s="17">
        <v>20782.720714285715</v>
      </c>
      <c r="DG66" s="17">
        <v>21990.228999999999</v>
      </c>
      <c r="DH66" s="17">
        <v>19836.214678571429</v>
      </c>
      <c r="DI66" s="12"/>
      <c r="DJ66" s="12"/>
      <c r="DK66" s="12"/>
      <c r="DL66" s="12"/>
      <c r="DM66" s="12"/>
      <c r="DN66" s="13"/>
    </row>
    <row r="67" spans="1:118" x14ac:dyDescent="0.25">
      <c r="A67" s="1" t="s">
        <v>63</v>
      </c>
      <c r="B67" s="2">
        <v>455</v>
      </c>
      <c r="C67" s="3">
        <v>39445</v>
      </c>
      <c r="D67" s="3" t="s">
        <v>64</v>
      </c>
      <c r="E67" s="4">
        <v>45317</v>
      </c>
      <c r="F67">
        <f t="shared" si="16"/>
        <v>2024</v>
      </c>
      <c r="G67">
        <f t="shared" si="17"/>
        <v>1</v>
      </c>
      <c r="H67">
        <f t="shared" si="18"/>
        <v>2021</v>
      </c>
      <c r="I67">
        <f t="shared" si="15"/>
        <v>1</v>
      </c>
      <c r="K67" s="14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6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4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4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4">
        <v>18172.944000000003</v>
      </c>
      <c r="BH67" s="17">
        <v>22386.076999999997</v>
      </c>
      <c r="BI67" s="17">
        <v>23967.506071428572</v>
      </c>
      <c r="BJ67" s="17">
        <v>19601.92607142857</v>
      </c>
      <c r="BK67" s="17">
        <v>21639.885464285711</v>
      </c>
      <c r="BL67" s="17">
        <v>23918.813928571428</v>
      </c>
      <c r="BM67" s="17">
        <v>22313.917714285715</v>
      </c>
      <c r="BN67" s="17">
        <v>24445.700999999997</v>
      </c>
      <c r="BO67" s="17">
        <v>17476.79057142857</v>
      </c>
      <c r="BP67" s="17">
        <v>19256.382928571427</v>
      </c>
      <c r="BQ67" s="17">
        <v>22514.609142857138</v>
      </c>
      <c r="BR67" s="17">
        <v>22635.247857142855</v>
      </c>
      <c r="BS67" s="14">
        <v>23601.889857142858</v>
      </c>
      <c r="BT67" s="17">
        <v>20282.462</v>
      </c>
      <c r="BU67" s="17">
        <v>21277.621457142857</v>
      </c>
      <c r="BV67" s="17">
        <v>17962.288928571426</v>
      </c>
      <c r="BW67" s="17">
        <v>16266.674285714284</v>
      </c>
      <c r="BX67" s="17">
        <v>18535.5</v>
      </c>
      <c r="BY67" s="17">
        <v>20392.570571428569</v>
      </c>
      <c r="BZ67" s="17">
        <v>20872.898964285716</v>
      </c>
      <c r="CA67" s="17">
        <v>16632.281142857144</v>
      </c>
      <c r="CB67" s="17">
        <v>16175.616428571428</v>
      </c>
      <c r="CC67" s="17">
        <v>20465.78571428571</v>
      </c>
      <c r="CD67" s="17">
        <v>23141.687771428573</v>
      </c>
      <c r="CE67" s="14">
        <v>23243.928428571431</v>
      </c>
      <c r="CF67" s="17">
        <v>20923.913999999997</v>
      </c>
      <c r="CG67" s="17">
        <v>20687.022742857142</v>
      </c>
      <c r="CH67" s="17">
        <v>15942.036428571429</v>
      </c>
      <c r="CI67" s="17">
        <v>17389.156607142857</v>
      </c>
      <c r="CJ67" s="17">
        <v>18524.857714285718</v>
      </c>
      <c r="CK67" s="17">
        <v>20313.776321428573</v>
      </c>
      <c r="CL67" s="17">
        <v>21322.045342857142</v>
      </c>
      <c r="CM67" s="17">
        <v>19220.983142857142</v>
      </c>
      <c r="CN67" s="17">
        <v>18593.778964285717</v>
      </c>
      <c r="CO67" s="17">
        <v>19324.147714285718</v>
      </c>
      <c r="CP67" s="17">
        <v>21193.063642857145</v>
      </c>
      <c r="CQ67" s="14">
        <v>16503.175500000001</v>
      </c>
      <c r="CR67" s="17">
        <v>18057.99011428572</v>
      </c>
      <c r="CS67" s="17">
        <v>20013.627238925001</v>
      </c>
      <c r="CT67" s="17">
        <v>14565.643928571426</v>
      </c>
      <c r="CU67" s="17">
        <v>15456.841800000002</v>
      </c>
      <c r="CV67" s="17">
        <v>17598.428571428572</v>
      </c>
      <c r="CW67" s="17">
        <v>19623.517035714285</v>
      </c>
      <c r="CX67" s="17">
        <v>17765.019428571428</v>
      </c>
      <c r="CY67" s="17">
        <v>16042.598571428569</v>
      </c>
      <c r="CZ67" s="17">
        <v>16555.051342857139</v>
      </c>
      <c r="DA67" s="17">
        <v>16783.800000000003</v>
      </c>
      <c r="DB67" s="17">
        <v>19326.383142857143</v>
      </c>
      <c r="DC67" s="14">
        <v>18557.258085714282</v>
      </c>
      <c r="DD67" s="17">
        <v>17125.131999999998</v>
      </c>
      <c r="DE67" s="17">
        <v>18526.530058270677</v>
      </c>
      <c r="DF67" s="17">
        <v>15717.229285714286</v>
      </c>
      <c r="DG67" s="17">
        <v>15063.0736</v>
      </c>
      <c r="DH67" s="17">
        <v>16460.690357142856</v>
      </c>
      <c r="DI67" s="12"/>
      <c r="DJ67" s="12"/>
      <c r="DK67" s="12"/>
      <c r="DL67" s="12"/>
      <c r="DM67" s="12"/>
      <c r="DN67" s="13"/>
    </row>
    <row r="68" spans="1:118" x14ac:dyDescent="0.25">
      <c r="A68" s="1" t="s">
        <v>209</v>
      </c>
      <c r="B68" s="2">
        <v>3768</v>
      </c>
      <c r="C68" s="3">
        <v>41636</v>
      </c>
      <c r="D68" s="3" t="s">
        <v>210</v>
      </c>
      <c r="E68" s="4">
        <v>45318</v>
      </c>
      <c r="F68">
        <f t="shared" si="16"/>
        <v>2024</v>
      </c>
      <c r="G68">
        <f t="shared" si="17"/>
        <v>1</v>
      </c>
      <c r="H68">
        <f t="shared" si="18"/>
        <v>2021</v>
      </c>
      <c r="I68">
        <f t="shared" si="15"/>
        <v>1</v>
      </c>
      <c r="K68" s="14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6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4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4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4">
        <v>14997.838749999999</v>
      </c>
      <c r="BH68" s="17">
        <v>14852.996999999999</v>
      </c>
      <c r="BI68" s="17">
        <v>14314.528999999999</v>
      </c>
      <c r="BJ68" s="17">
        <v>12923.00142857143</v>
      </c>
      <c r="BK68" s="17">
        <v>14530.949964285714</v>
      </c>
      <c r="BL68" s="17">
        <v>16154.501892857143</v>
      </c>
      <c r="BM68" s="17">
        <v>16468.550571428572</v>
      </c>
      <c r="BN68" s="17">
        <v>16104.633964285715</v>
      </c>
      <c r="BO68" s="17">
        <v>13273.727142857146</v>
      </c>
      <c r="BP68" s="17">
        <v>14753.22217857143</v>
      </c>
      <c r="BQ68" s="17">
        <v>15305.930035714286</v>
      </c>
      <c r="BR68" s="17">
        <v>16291.15542857143</v>
      </c>
      <c r="BS68" s="14">
        <v>16353.560642857143</v>
      </c>
      <c r="BT68" s="17">
        <v>13458.633999999998</v>
      </c>
      <c r="BU68" s="17">
        <v>13766.216057142858</v>
      </c>
      <c r="BV68" s="17">
        <v>12658.275</v>
      </c>
      <c r="BW68" s="17">
        <v>15690.925678571428</v>
      </c>
      <c r="BX68" s="17">
        <v>18303.963428571427</v>
      </c>
      <c r="BY68" s="17">
        <v>19954.675642857146</v>
      </c>
      <c r="BZ68" s="17">
        <v>20936.4545</v>
      </c>
      <c r="CA68" s="17">
        <v>16004.016857142857</v>
      </c>
      <c r="CB68" s="17">
        <v>16137.77142857143</v>
      </c>
      <c r="CC68" s="17">
        <v>17188.299642857146</v>
      </c>
      <c r="CD68" s="17">
        <v>18736.143142857145</v>
      </c>
      <c r="CE68" s="14">
        <v>17939.427642857143</v>
      </c>
      <c r="CF68" s="17">
        <v>16331.802</v>
      </c>
      <c r="CG68" s="17">
        <v>16395.284428571431</v>
      </c>
      <c r="CH68" s="17">
        <v>15258.741428571429</v>
      </c>
      <c r="CI68" s="17">
        <v>16521.033714285713</v>
      </c>
      <c r="CJ68" s="17">
        <v>17526.552</v>
      </c>
      <c r="CK68" s="17">
        <v>19729.842607142855</v>
      </c>
      <c r="CL68" s="17">
        <v>18632.055771428571</v>
      </c>
      <c r="CM68" s="17">
        <v>14268.601392857143</v>
      </c>
      <c r="CN68" s="17">
        <v>14431.36357142857</v>
      </c>
      <c r="CO68" s="17">
        <v>12718.365428571429</v>
      </c>
      <c r="CP68" s="17">
        <v>12241.685214285717</v>
      </c>
      <c r="CQ68" s="14">
        <v>8304.9310000000005</v>
      </c>
      <c r="CR68" s="17">
        <v>9749.2083999999995</v>
      </c>
      <c r="CS68" s="17">
        <v>10046.026071428571</v>
      </c>
      <c r="CT68" s="17">
        <v>11492.831785714285</v>
      </c>
      <c r="CU68" s="17">
        <v>12047.093342857142</v>
      </c>
      <c r="CV68" s="17">
        <v>13713.190714285714</v>
      </c>
      <c r="CW68" s="17">
        <v>16519.542392857144</v>
      </c>
      <c r="CX68" s="17">
        <v>12964.084857142858</v>
      </c>
      <c r="CY68" s="17">
        <v>12249.649285714284</v>
      </c>
      <c r="CZ68" s="17">
        <v>11353.351428571428</v>
      </c>
      <c r="DA68" s="17">
        <v>12637.215</v>
      </c>
      <c r="DB68" s="17">
        <v>16935.229142857144</v>
      </c>
      <c r="DC68" s="14">
        <v>16910.117371428569</v>
      </c>
      <c r="DD68" s="17">
        <v>13903.411999999998</v>
      </c>
      <c r="DE68" s="17">
        <v>13263.882</v>
      </c>
      <c r="DF68" s="17">
        <v>13849.9</v>
      </c>
      <c r="DG68" s="17">
        <v>14236.82</v>
      </c>
      <c r="DH68" s="17">
        <v>14399.376</v>
      </c>
      <c r="DI68" s="12"/>
      <c r="DJ68" s="12"/>
      <c r="DK68" s="12"/>
      <c r="DL68" s="12"/>
      <c r="DM68" s="12"/>
      <c r="DN68" s="13"/>
    </row>
    <row r="69" spans="1:118" x14ac:dyDescent="0.25">
      <c r="A69" s="1" t="s">
        <v>65</v>
      </c>
      <c r="B69" s="2">
        <v>592</v>
      </c>
      <c r="C69" s="3">
        <v>40116</v>
      </c>
      <c r="D69" s="3" t="s">
        <v>66</v>
      </c>
      <c r="E69" s="4">
        <v>45322</v>
      </c>
      <c r="F69">
        <f t="shared" si="16"/>
        <v>2024</v>
      </c>
      <c r="G69">
        <f t="shared" si="17"/>
        <v>1</v>
      </c>
      <c r="H69">
        <f t="shared" si="18"/>
        <v>2021</v>
      </c>
      <c r="I69">
        <f t="shared" si="15"/>
        <v>1</v>
      </c>
      <c r="K69" s="14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6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4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4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4">
        <v>32627.463464285716</v>
      </c>
      <c r="BH69" s="17">
        <v>32455.229000000007</v>
      </c>
      <c r="BI69" s="17">
        <v>30093.067321428571</v>
      </c>
      <c r="BJ69" s="17">
        <v>23748.401785714283</v>
      </c>
      <c r="BK69" s="17">
        <v>21821.54989285714</v>
      </c>
      <c r="BL69" s="17">
        <v>24066.278714285716</v>
      </c>
      <c r="BM69" s="17">
        <v>25061.039142857146</v>
      </c>
      <c r="BN69" s="17">
        <v>25064.758821428568</v>
      </c>
      <c r="BO69" s="17">
        <v>21423.000857142863</v>
      </c>
      <c r="BP69" s="17">
        <v>26365.106964285715</v>
      </c>
      <c r="BQ69" s="17">
        <v>27367.454321428573</v>
      </c>
      <c r="BR69" s="17">
        <v>33795.90505714286</v>
      </c>
      <c r="BS69" s="14">
        <v>34275.319392857142</v>
      </c>
      <c r="BT69" s="17">
        <v>29274.383999999998</v>
      </c>
      <c r="BU69" s="17">
        <v>28362.46597142857</v>
      </c>
      <c r="BV69" s="17">
        <v>19301.964642857147</v>
      </c>
      <c r="BW69" s="17">
        <v>18688.446321428568</v>
      </c>
      <c r="BX69" s="17">
        <v>22242.718285714283</v>
      </c>
      <c r="BY69" s="17">
        <v>25266.0075</v>
      </c>
      <c r="BZ69" s="17">
        <v>26946.859607142862</v>
      </c>
      <c r="CA69" s="17">
        <v>19618.865999999998</v>
      </c>
      <c r="CB69" s="17">
        <v>23831.075357142854</v>
      </c>
      <c r="CC69" s="17">
        <v>28654.793571428574</v>
      </c>
      <c r="CD69" s="17">
        <v>33181.553257142863</v>
      </c>
      <c r="CE69" s="14">
        <v>33074.347285714284</v>
      </c>
      <c r="CF69" s="17">
        <v>28999.71</v>
      </c>
      <c r="CG69" s="17">
        <v>30363.127142857145</v>
      </c>
      <c r="CH69" s="17">
        <v>21532.306071428575</v>
      </c>
      <c r="CI69" s="17">
        <v>20551.878464285714</v>
      </c>
      <c r="CJ69" s="17">
        <v>23380.158857142858</v>
      </c>
      <c r="CK69" s="17">
        <v>25970.265500000001</v>
      </c>
      <c r="CL69" s="17">
        <v>27005.295714285712</v>
      </c>
      <c r="CM69" s="17">
        <v>20249.846571428574</v>
      </c>
      <c r="CN69" s="17">
        <v>22691.185142857139</v>
      </c>
      <c r="CO69" s="17">
        <v>24894.708857142854</v>
      </c>
      <c r="CP69" s="17">
        <v>29723.358000000004</v>
      </c>
      <c r="CQ69" s="14">
        <v>29528.571714285714</v>
      </c>
      <c r="CR69" s="17">
        <v>26679.733199999999</v>
      </c>
      <c r="CS69" s="17">
        <v>20815.395071428571</v>
      </c>
      <c r="CT69" s="17">
        <v>20037.994285714289</v>
      </c>
      <c r="CU69" s="17">
        <v>20840.769457142858</v>
      </c>
      <c r="CV69" s="17">
        <v>23063.515714285717</v>
      </c>
      <c r="CW69" s="17">
        <v>25648.629428571432</v>
      </c>
      <c r="CX69" s="17">
        <v>23845.492285714285</v>
      </c>
      <c r="CY69" s="17">
        <v>22202.43</v>
      </c>
      <c r="CZ69" s="17">
        <v>22956.832999999999</v>
      </c>
      <c r="DA69" s="17">
        <v>23602.848214285714</v>
      </c>
      <c r="DB69" s="17">
        <v>27878.738428571429</v>
      </c>
      <c r="DC69" s="14">
        <v>26193.884000000005</v>
      </c>
      <c r="DD69" s="17">
        <v>24715.93</v>
      </c>
      <c r="DE69" s="17">
        <v>23809.189071428573</v>
      </c>
      <c r="DF69" s="17">
        <v>19947.233571428569</v>
      </c>
      <c r="DG69" s="17">
        <v>22942.745999999999</v>
      </c>
      <c r="DH69" s="17">
        <v>21952.070964285711</v>
      </c>
      <c r="DI69" s="12"/>
      <c r="DJ69" s="12"/>
      <c r="DK69" s="12"/>
      <c r="DL69" s="12"/>
      <c r="DM69" s="12"/>
      <c r="DN69" s="13"/>
    </row>
    <row r="70" spans="1:118" x14ac:dyDescent="0.25">
      <c r="A70" s="5" t="s">
        <v>47</v>
      </c>
      <c r="B70" s="2">
        <v>9492</v>
      </c>
      <c r="C70" s="3">
        <v>42762</v>
      </c>
      <c r="D70" s="3" t="s">
        <v>48</v>
      </c>
      <c r="E70" s="4">
        <v>45322</v>
      </c>
      <c r="F70">
        <f t="shared" si="16"/>
        <v>2024</v>
      </c>
      <c r="G70">
        <f t="shared" si="17"/>
        <v>1</v>
      </c>
      <c r="H70">
        <f t="shared" si="18"/>
        <v>2021</v>
      </c>
      <c r="I70">
        <f t="shared" si="15"/>
        <v>1</v>
      </c>
      <c r="K70" s="14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6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4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4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4">
        <v>18736.30282275</v>
      </c>
      <c r="BH70" s="17">
        <v>16910.770332</v>
      </c>
      <c r="BI70" s="17">
        <v>18275.72274407143</v>
      </c>
      <c r="BJ70" s="17">
        <v>15337.055142857071</v>
      </c>
      <c r="BK70" s="17">
        <v>16611.894383249997</v>
      </c>
      <c r="BL70" s="17">
        <v>19276.831841785715</v>
      </c>
      <c r="BM70" s="17">
        <v>20585.38789435714</v>
      </c>
      <c r="BN70" s="17">
        <v>19681.970259285714</v>
      </c>
      <c r="BO70" s="17">
        <v>14519.664141428571</v>
      </c>
      <c r="BP70" s="17">
        <v>13240.037195999999</v>
      </c>
      <c r="BQ70" s="17">
        <v>12486.49187142857</v>
      </c>
      <c r="BR70" s="17">
        <v>14395.962810321429</v>
      </c>
      <c r="BS70" s="14">
        <v>14930.384441714285</v>
      </c>
      <c r="BT70" s="17">
        <v>12579.968744</v>
      </c>
      <c r="BU70" s="17">
        <v>14678.438246892856</v>
      </c>
      <c r="BV70" s="17">
        <v>11896.198855714285</v>
      </c>
      <c r="BW70" s="17">
        <v>11811.087163142856</v>
      </c>
      <c r="BX70" s="17">
        <v>13150.013846785712</v>
      </c>
      <c r="BY70" s="17">
        <v>15908.572471428572</v>
      </c>
      <c r="BZ70" s="17">
        <v>16318.377322392857</v>
      </c>
      <c r="CA70" s="17">
        <v>12635.780163000054</v>
      </c>
      <c r="CB70" s="17">
        <v>11435.214617999918</v>
      </c>
      <c r="CC70" s="17">
        <v>12779.443326000073</v>
      </c>
      <c r="CD70" s="17">
        <v>15506.432999999961</v>
      </c>
      <c r="CE70" s="14">
        <v>11661.430455000045</v>
      </c>
      <c r="CF70" s="17">
        <v>13587.419999999911</v>
      </c>
      <c r="CG70" s="17">
        <v>12511.79999999993</v>
      </c>
      <c r="CH70" s="17">
        <v>11893.59000000004</v>
      </c>
      <c r="CI70" s="17">
        <v>12866.610000000073</v>
      </c>
      <c r="CJ70" s="17">
        <v>14398.799999999974</v>
      </c>
      <c r="CK70" s="17">
        <v>16021.679999999906</v>
      </c>
      <c r="CL70" s="17">
        <v>15466.620000000112</v>
      </c>
      <c r="CM70" s="17">
        <v>11888.490000000093</v>
      </c>
      <c r="CN70" s="17">
        <v>11775.599999999904</v>
      </c>
      <c r="CO70" s="17">
        <v>12747.839999999997</v>
      </c>
      <c r="CP70" s="17">
        <v>14981.730000000098</v>
      </c>
      <c r="CQ70" s="14">
        <v>9655.5599999999686</v>
      </c>
      <c r="CR70" s="17">
        <v>12252.209999999977</v>
      </c>
      <c r="CS70" s="17">
        <v>15031.380000000063</v>
      </c>
      <c r="CT70" s="17">
        <v>7099.4699999999284</v>
      </c>
      <c r="CU70" s="17">
        <v>12256.169999999911</v>
      </c>
      <c r="CV70" s="17">
        <v>14917.170000000042</v>
      </c>
      <c r="CW70" s="17">
        <v>15491.730000000098</v>
      </c>
      <c r="CX70" s="17">
        <v>14255.15999999996</v>
      </c>
      <c r="CY70" s="17">
        <v>12346.859999999942</v>
      </c>
      <c r="CZ70" s="17">
        <v>12293.310000000056</v>
      </c>
      <c r="DA70" s="17">
        <v>13281.809999999969</v>
      </c>
      <c r="DB70" s="17">
        <v>12868.229999999967</v>
      </c>
      <c r="DC70" s="14">
        <v>12855.54000000011</v>
      </c>
      <c r="DD70" s="17">
        <v>11816.759999999995</v>
      </c>
      <c r="DE70" s="17">
        <v>12355.199999999895</v>
      </c>
      <c r="DF70" s="17">
        <v>11785.889999999927</v>
      </c>
      <c r="DG70" s="17">
        <v>13217.550000000192</v>
      </c>
      <c r="DH70" s="17">
        <v>14888.849999999948</v>
      </c>
      <c r="DI70" s="12"/>
      <c r="DJ70" s="12"/>
      <c r="DK70" s="12"/>
      <c r="DL70" s="12"/>
      <c r="DM70" s="12"/>
      <c r="DN70" s="13"/>
    </row>
    <row r="71" spans="1:118" x14ac:dyDescent="0.25">
      <c r="A71" s="1" t="s">
        <v>215</v>
      </c>
      <c r="B71" s="2">
        <v>7161</v>
      </c>
      <c r="C71" s="3">
        <v>42472</v>
      </c>
      <c r="D71" s="3" t="s">
        <v>216</v>
      </c>
      <c r="E71" s="4">
        <v>45320</v>
      </c>
      <c r="F71">
        <f t="shared" si="16"/>
        <v>2024</v>
      </c>
      <c r="G71">
        <f t="shared" si="17"/>
        <v>1</v>
      </c>
      <c r="H71">
        <f t="shared" si="18"/>
        <v>2021</v>
      </c>
      <c r="I71">
        <f t="shared" si="15"/>
        <v>1</v>
      </c>
      <c r="K71" s="14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6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4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4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4">
        <v>18842.641428571435</v>
      </c>
      <c r="BH71" s="17">
        <v>13548.199999999999</v>
      </c>
      <c r="BI71" s="17">
        <v>14207.499285714286</v>
      </c>
      <c r="BJ71" s="17">
        <v>14478.792857142858</v>
      </c>
      <c r="BK71" s="17">
        <v>15296.042142857144</v>
      </c>
      <c r="BL71" s="17">
        <v>18540.635000000002</v>
      </c>
      <c r="BM71" s="17">
        <v>18866.708571428575</v>
      </c>
      <c r="BN71" s="17">
        <v>18223.217142857142</v>
      </c>
      <c r="BO71" s="17">
        <v>13697.75142857143</v>
      </c>
      <c r="BP71" s="17">
        <v>13627.865714285714</v>
      </c>
      <c r="BQ71" s="17">
        <v>14503.97</v>
      </c>
      <c r="BR71" s="17">
        <v>16449.662857142859</v>
      </c>
      <c r="BS71" s="14">
        <v>17648.01214285714</v>
      </c>
      <c r="BT71" s="17">
        <v>15987.32</v>
      </c>
      <c r="BU71" s="17">
        <v>15004.442857142856</v>
      </c>
      <c r="BV71" s="17">
        <v>14851.949999999999</v>
      </c>
      <c r="BW71" s="17">
        <v>15022.135000000002</v>
      </c>
      <c r="BX71" s="17">
        <v>12601.294285714286</v>
      </c>
      <c r="BY71" s="17">
        <v>15804.901315789473</v>
      </c>
      <c r="BZ71" s="17">
        <v>15804.469202302635</v>
      </c>
      <c r="CA71" s="17">
        <v>15063.643808740602</v>
      </c>
      <c r="CB71" s="17">
        <v>14402.185714285713</v>
      </c>
      <c r="CC71" s="17">
        <v>13985.442857142858</v>
      </c>
      <c r="CD71" s="17">
        <v>17083.657142857144</v>
      </c>
      <c r="CE71" s="14">
        <v>16613.652857142857</v>
      </c>
      <c r="CF71" s="17">
        <v>13326.939999999999</v>
      </c>
      <c r="CG71" s="17">
        <v>14960.759428571428</v>
      </c>
      <c r="CH71" s="17">
        <v>15796.200000000003</v>
      </c>
      <c r="CI71" s="17">
        <v>15299.961428571427</v>
      </c>
      <c r="CJ71" s="17">
        <v>17380.559999999998</v>
      </c>
      <c r="CK71" s="17">
        <v>18453.967857142856</v>
      </c>
      <c r="CL71" s="17">
        <v>17349.176571428568</v>
      </c>
      <c r="CM71" s="17">
        <v>15321.81642857143</v>
      </c>
      <c r="CN71" s="17">
        <v>12990.262142857144</v>
      </c>
      <c r="CO71" s="17">
        <v>12361.92</v>
      </c>
      <c r="CP71" s="17">
        <v>13165.832857142857</v>
      </c>
      <c r="CQ71" s="14">
        <v>11229.329285714286</v>
      </c>
      <c r="CR71" s="17">
        <v>13484.867428571428</v>
      </c>
      <c r="CS71" s="17">
        <v>15413.886428571428</v>
      </c>
      <c r="CT71" s="17">
        <v>13802.592857142858</v>
      </c>
      <c r="CU71" s="17">
        <v>13454.301142857144</v>
      </c>
      <c r="CV71" s="17">
        <v>15641.185714285713</v>
      </c>
      <c r="CW71" s="17">
        <v>17450.210000000003</v>
      </c>
      <c r="CX71" s="17">
        <v>15385.778285714287</v>
      </c>
      <c r="CY71" s="17">
        <v>14278.028571428571</v>
      </c>
      <c r="CZ71" s="17">
        <v>13382.611428571428</v>
      </c>
      <c r="DA71" s="17">
        <v>14547.3</v>
      </c>
      <c r="DB71" s="17">
        <v>12950.028571428571</v>
      </c>
      <c r="DC71" s="14">
        <v>13089.528571428571</v>
      </c>
      <c r="DD71" s="17">
        <v>11623</v>
      </c>
      <c r="DE71" s="17">
        <v>12163.78</v>
      </c>
      <c r="DF71" s="17">
        <v>15962.52</v>
      </c>
      <c r="DG71" s="17">
        <v>16658.7</v>
      </c>
      <c r="DH71" s="17">
        <v>14981.54</v>
      </c>
      <c r="DI71" s="12"/>
      <c r="DJ71" s="12"/>
      <c r="DK71" s="12"/>
      <c r="DL71" s="12"/>
      <c r="DM71" s="12"/>
      <c r="DN71" s="13"/>
    </row>
    <row r="72" spans="1:118" x14ac:dyDescent="0.25">
      <c r="A72" s="1" t="s">
        <v>259</v>
      </c>
      <c r="B72" s="2">
        <v>7904</v>
      </c>
      <c r="C72" s="3">
        <v>42563</v>
      </c>
      <c r="D72" s="3" t="s">
        <v>260</v>
      </c>
      <c r="E72" s="4">
        <v>45320</v>
      </c>
      <c r="F72">
        <f t="shared" si="16"/>
        <v>2024</v>
      </c>
      <c r="G72">
        <f t="shared" si="17"/>
        <v>1</v>
      </c>
      <c r="H72">
        <f t="shared" si="18"/>
        <v>2021</v>
      </c>
      <c r="I72">
        <f t="shared" si="15"/>
        <v>1</v>
      </c>
      <c r="K72" s="14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6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4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4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4">
        <v>19721.068710357144</v>
      </c>
      <c r="BH72" s="17">
        <v>16908.057484999998</v>
      </c>
      <c r="BI72" s="17">
        <v>17935.067717053571</v>
      </c>
      <c r="BJ72" s="17">
        <v>17752.583673214289</v>
      </c>
      <c r="BK72" s="17">
        <v>16572.58081044643</v>
      </c>
      <c r="BL72" s="17">
        <v>12139.423543571427</v>
      </c>
      <c r="BM72" s="17">
        <v>12109.886082857143</v>
      </c>
      <c r="BN72" s="17">
        <v>12535.076244642856</v>
      </c>
      <c r="BO72" s="17">
        <v>9404.2327478571424</v>
      </c>
      <c r="BP72" s="17">
        <v>9683.4236245535703</v>
      </c>
      <c r="BQ72" s="17">
        <v>9865.253393839288</v>
      </c>
      <c r="BR72" s="17">
        <v>14624.063623571428</v>
      </c>
      <c r="BS72" s="14">
        <v>17247.014349821427</v>
      </c>
      <c r="BT72" s="17">
        <v>15222.575367500001</v>
      </c>
      <c r="BU72" s="17">
        <v>12899.302866214288</v>
      </c>
      <c r="BV72" s="17">
        <v>10463.100294642858</v>
      </c>
      <c r="BW72" s="17">
        <v>9838.283947410715</v>
      </c>
      <c r="BX72" s="17">
        <v>9983.0347435714284</v>
      </c>
      <c r="BY72" s="17">
        <v>10831.195452589285</v>
      </c>
      <c r="BZ72" s="17">
        <v>11021.675594732142</v>
      </c>
      <c r="CA72" s="17">
        <v>9415.0833835714293</v>
      </c>
      <c r="CB72" s="17">
        <v>9434.7320919642862</v>
      </c>
      <c r="CC72" s="17">
        <v>10296.337545535716</v>
      </c>
      <c r="CD72" s="17">
        <v>11543.866651642857</v>
      </c>
      <c r="CE72" s="14">
        <v>10916.532720357143</v>
      </c>
      <c r="CF72" s="17">
        <v>9372.5016025000004</v>
      </c>
      <c r="CG72" s="17">
        <v>9391.4388997857131</v>
      </c>
      <c r="CH72" s="17">
        <v>9320.9745401785731</v>
      </c>
      <c r="CI72" s="17">
        <v>8808.9655080357134</v>
      </c>
      <c r="CJ72" s="17">
        <v>9666.1587600000021</v>
      </c>
      <c r="CK72" s="17">
        <v>10423.26708919643</v>
      </c>
      <c r="CL72" s="17">
        <v>10636.232110928571</v>
      </c>
      <c r="CM72" s="17">
        <v>9997.1365194642858</v>
      </c>
      <c r="CN72" s="17">
        <v>10142.324056250001</v>
      </c>
      <c r="CO72" s="17">
        <v>10194.049797857146</v>
      </c>
      <c r="CP72" s="17">
        <v>10359.261275714287</v>
      </c>
      <c r="CQ72" s="14">
        <v>8105.5645971428594</v>
      </c>
      <c r="CR72" s="17">
        <v>9906.3135302857154</v>
      </c>
      <c r="CS72" s="17">
        <v>11261.607999732141</v>
      </c>
      <c r="CT72" s="17">
        <v>10749.989199107144</v>
      </c>
      <c r="CU72" s="17">
        <v>11108.087209571428</v>
      </c>
      <c r="CV72" s="17">
        <v>11568.723621428571</v>
      </c>
      <c r="CW72" s="17">
        <v>12805.281143303571</v>
      </c>
      <c r="CX72" s="17">
        <v>12300.305720499997</v>
      </c>
      <c r="CY72" s="17">
        <v>11385.15649017857</v>
      </c>
      <c r="CZ72" s="17">
        <v>10853.238384</v>
      </c>
      <c r="DA72" s="17">
        <v>10458.88910892857</v>
      </c>
      <c r="DB72" s="17">
        <v>10735.760945089283</v>
      </c>
      <c r="DC72" s="14">
        <v>10511.9154105</v>
      </c>
      <c r="DD72" s="17">
        <v>10269.2830825</v>
      </c>
      <c r="DE72" s="17">
        <v>11564.594842053571</v>
      </c>
      <c r="DF72" s="17">
        <v>11098.869198214285</v>
      </c>
      <c r="DG72" s="17">
        <v>10548.670217285713</v>
      </c>
      <c r="DH72" s="17">
        <v>11409.431370535713</v>
      </c>
      <c r="DI72" s="12"/>
      <c r="DJ72" s="12"/>
      <c r="DK72" s="12"/>
      <c r="DL72" s="12"/>
      <c r="DM72" s="12"/>
      <c r="DN72" s="13"/>
    </row>
    <row r="73" spans="1:118" x14ac:dyDescent="0.25">
      <c r="A73" s="5" t="s">
        <v>271</v>
      </c>
      <c r="B73" s="2">
        <v>3201</v>
      </c>
      <c r="C73" s="3">
        <v>41453</v>
      </c>
      <c r="D73" s="3" t="s">
        <v>272</v>
      </c>
      <c r="E73" s="4">
        <v>45322</v>
      </c>
      <c r="F73">
        <f t="shared" si="16"/>
        <v>2024</v>
      </c>
      <c r="G73">
        <f t="shared" si="17"/>
        <v>1</v>
      </c>
      <c r="H73">
        <f t="shared" si="18"/>
        <v>2021</v>
      </c>
      <c r="I73">
        <f t="shared" si="15"/>
        <v>1</v>
      </c>
      <c r="K73" s="14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6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4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4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4">
        <v>9987.3486071428579</v>
      </c>
      <c r="BH73" s="17">
        <v>9959.3150000000005</v>
      </c>
      <c r="BI73" s="17">
        <v>10434.691892857145</v>
      </c>
      <c r="BJ73" s="17">
        <v>9738.4285714285725</v>
      </c>
      <c r="BK73" s="17">
        <v>10936.625071428572</v>
      </c>
      <c r="BL73" s="17">
        <v>10635.487500000001</v>
      </c>
      <c r="BM73" s="17">
        <v>11390.866964285715</v>
      </c>
      <c r="BN73" s="17">
        <v>11376.692952380952</v>
      </c>
      <c r="BO73" s="17">
        <v>8280.6771428571428</v>
      </c>
      <c r="BP73" s="17">
        <v>10336.299000000001</v>
      </c>
      <c r="BQ73" s="17">
        <v>8524.749642857143</v>
      </c>
      <c r="BR73" s="17">
        <v>9023.4368214285714</v>
      </c>
      <c r="BS73" s="14">
        <v>8799.894714285716</v>
      </c>
      <c r="BT73" s="17">
        <v>8068.0840000000007</v>
      </c>
      <c r="BU73" s="17">
        <v>9193.0389285714282</v>
      </c>
      <c r="BV73" s="17">
        <v>7834.3157142857144</v>
      </c>
      <c r="BW73" s="17">
        <v>7792.0920952380948</v>
      </c>
      <c r="BX73" s="17">
        <v>8473.3553571428583</v>
      </c>
      <c r="BY73" s="17">
        <v>10198.691476190477</v>
      </c>
      <c r="BZ73" s="17">
        <v>10071.875642857141</v>
      </c>
      <c r="CA73" s="17">
        <v>9127.1570000000065</v>
      </c>
      <c r="CB73" s="17">
        <v>8455.9459999999963</v>
      </c>
      <c r="CC73" s="17">
        <v>8628.7989999999991</v>
      </c>
      <c r="CD73" s="17">
        <v>9702.814000000013</v>
      </c>
      <c r="CE73" s="14">
        <v>9514.8460000000196</v>
      </c>
      <c r="CF73" s="17">
        <v>8417.905999999959</v>
      </c>
      <c r="CG73" s="17">
        <v>8743.9810000000289</v>
      </c>
      <c r="CH73" s="17">
        <v>9567.625</v>
      </c>
      <c r="CI73" s="17">
        <v>9135.9710000000196</v>
      </c>
      <c r="CJ73" s="17">
        <v>9317.1520000000019</v>
      </c>
      <c r="CK73" s="17">
        <v>10653.366999999969</v>
      </c>
      <c r="CL73" s="17">
        <v>10040.501999999979</v>
      </c>
      <c r="CM73" s="17">
        <v>8174.3680000000168</v>
      </c>
      <c r="CN73" s="17">
        <v>7813.2989999999991</v>
      </c>
      <c r="CO73" s="17">
        <v>8474.9309999999823</v>
      </c>
      <c r="CP73" s="17">
        <v>9434.8530000000028</v>
      </c>
      <c r="CQ73" s="14">
        <v>8233</v>
      </c>
      <c r="CR73" s="17">
        <v>8207.15</v>
      </c>
      <c r="CS73" s="17">
        <v>8426.367311</v>
      </c>
      <c r="CT73" s="17">
        <v>7835.6044300000003</v>
      </c>
      <c r="CU73" s="17">
        <v>7880.2832259999996</v>
      </c>
      <c r="CV73" s="17">
        <v>10433.349999999999</v>
      </c>
      <c r="CW73" s="17">
        <v>10946.650000000001</v>
      </c>
      <c r="CX73" s="17">
        <v>9925.36</v>
      </c>
      <c r="CY73" s="17">
        <v>8934.8800000000047</v>
      </c>
      <c r="CZ73" s="17">
        <v>8963.1699999999983</v>
      </c>
      <c r="DA73" s="17">
        <v>8142.0399999999936</v>
      </c>
      <c r="DB73" s="17">
        <v>8177.9000000000087</v>
      </c>
      <c r="DC73" s="14">
        <v>8323.3099999999977</v>
      </c>
      <c r="DD73" s="17">
        <v>7380.0299999999988</v>
      </c>
      <c r="DE73" s="17">
        <v>8546.679999999993</v>
      </c>
      <c r="DF73" s="17">
        <v>8128.7400000000052</v>
      </c>
      <c r="DG73" s="17">
        <v>8323.8399999999965</v>
      </c>
      <c r="DH73" s="17">
        <v>10250.119999999995</v>
      </c>
      <c r="DI73" s="12"/>
      <c r="DJ73" s="12"/>
      <c r="DK73" s="12"/>
      <c r="DL73" s="12"/>
      <c r="DM73" s="12"/>
      <c r="DN73" s="13"/>
    </row>
    <row r="74" spans="1:118" x14ac:dyDescent="0.25">
      <c r="A74" s="5" t="s">
        <v>227</v>
      </c>
      <c r="B74" s="2">
        <v>4474</v>
      </c>
      <c r="C74" s="3">
        <v>41943</v>
      </c>
      <c r="D74" s="3" t="s">
        <v>228</v>
      </c>
      <c r="E74" s="4">
        <v>45322</v>
      </c>
      <c r="F74">
        <f t="shared" si="16"/>
        <v>2024</v>
      </c>
      <c r="G74">
        <f t="shared" si="17"/>
        <v>1</v>
      </c>
      <c r="H74">
        <f t="shared" si="18"/>
        <v>2021</v>
      </c>
      <c r="I74">
        <f t="shared" si="15"/>
        <v>1</v>
      </c>
      <c r="K74" s="14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6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4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  <c r="AU74" s="14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4">
        <v>15699.663</v>
      </c>
      <c r="BH74" s="17">
        <v>13519.582999999984</v>
      </c>
      <c r="BI74" s="17">
        <v>14080.600999999995</v>
      </c>
      <c r="BJ74" s="17">
        <v>12786.106</v>
      </c>
      <c r="BK74" s="17">
        <v>14163.815999999992</v>
      </c>
      <c r="BL74" s="17">
        <v>13589.863000000012</v>
      </c>
      <c r="BM74" s="17">
        <v>14849.42463000002</v>
      </c>
      <c r="BN74" s="17">
        <v>15399.355999999971</v>
      </c>
      <c r="BO74" s="17">
        <v>14417.55700000003</v>
      </c>
      <c r="BP74" s="17">
        <v>14517.575000000012</v>
      </c>
      <c r="BQ74" s="17">
        <v>13915.072344999957</v>
      </c>
      <c r="BR74" s="17">
        <v>14971.722000000009</v>
      </c>
      <c r="BS74" s="14">
        <v>14560.569000000018</v>
      </c>
      <c r="BT74" s="17">
        <v>12998.114000000001</v>
      </c>
      <c r="BU74" s="17">
        <v>12757.828999999969</v>
      </c>
      <c r="BV74" s="17">
        <v>13013.842000000004</v>
      </c>
      <c r="BW74" s="17">
        <v>13704.372000000032</v>
      </c>
      <c r="BX74" s="17">
        <v>13785.070999999996</v>
      </c>
      <c r="BY74" s="17">
        <v>15402.926999999967</v>
      </c>
      <c r="BZ74" s="17">
        <v>15233.72100000002</v>
      </c>
      <c r="CA74" s="17">
        <v>13234.886</v>
      </c>
      <c r="CB74" s="17">
        <v>12779.880999999999</v>
      </c>
      <c r="CC74" s="17">
        <v>11658.706</v>
      </c>
      <c r="CD74" s="17">
        <v>15016.194</v>
      </c>
      <c r="CE74" s="14">
        <v>14942.825999999999</v>
      </c>
      <c r="CF74" s="17">
        <v>11506.295</v>
      </c>
      <c r="CG74" s="17">
        <v>12560.082</v>
      </c>
      <c r="CH74" s="17">
        <v>12565.465</v>
      </c>
      <c r="CI74" s="17">
        <v>12583.17</v>
      </c>
      <c r="CJ74" s="17">
        <v>12967.84</v>
      </c>
      <c r="CK74" s="17">
        <v>12854</v>
      </c>
      <c r="CL74" s="17">
        <v>14480.312</v>
      </c>
      <c r="CM74" s="17">
        <v>13057</v>
      </c>
      <c r="CN74" s="17">
        <v>12979.742</v>
      </c>
      <c r="CO74" s="17">
        <v>12109.098</v>
      </c>
      <c r="CP74" s="17">
        <v>13238.607</v>
      </c>
      <c r="CQ74" s="14">
        <v>20149.620750000002</v>
      </c>
      <c r="CR74" s="17">
        <v>20147.793120000002</v>
      </c>
      <c r="CS74" s="17">
        <v>20147.793120000002</v>
      </c>
      <c r="CT74" s="17">
        <v>9765.52</v>
      </c>
      <c r="CU74" s="17">
        <v>9441.43</v>
      </c>
      <c r="CV74" s="17">
        <v>10354.34</v>
      </c>
      <c r="CW74" s="17">
        <v>11565.74</v>
      </c>
      <c r="CX74" s="17">
        <v>10707.62</v>
      </c>
      <c r="CY74" s="17">
        <v>9569.02</v>
      </c>
      <c r="CZ74" s="17">
        <v>9797.09</v>
      </c>
      <c r="DA74" s="17">
        <v>9052.16</v>
      </c>
      <c r="DB74" s="17">
        <v>10207.16</v>
      </c>
      <c r="DC74" s="14">
        <v>9669.75</v>
      </c>
      <c r="DD74" s="17">
        <v>7358.6</v>
      </c>
      <c r="DE74" s="17">
        <v>8646.99</v>
      </c>
      <c r="DF74" s="17">
        <v>9476</v>
      </c>
      <c r="DG74" s="17">
        <v>10600.78</v>
      </c>
      <c r="DH74" s="17">
        <v>10537.04</v>
      </c>
      <c r="DI74" s="12"/>
      <c r="DJ74" s="12"/>
      <c r="DK74" s="12"/>
      <c r="DL74" s="12"/>
      <c r="DM74" s="12"/>
      <c r="DN74" s="13"/>
    </row>
    <row r="75" spans="1:118" x14ac:dyDescent="0.25">
      <c r="A75" s="5" t="s">
        <v>85</v>
      </c>
      <c r="B75" s="2">
        <v>2049</v>
      </c>
      <c r="C75" s="3">
        <v>42999</v>
      </c>
      <c r="D75" s="3" t="s">
        <v>86</v>
      </c>
      <c r="E75" s="4">
        <v>45321</v>
      </c>
      <c r="F75">
        <f t="shared" si="16"/>
        <v>2024</v>
      </c>
      <c r="G75">
        <f t="shared" si="17"/>
        <v>1</v>
      </c>
      <c r="H75">
        <f t="shared" si="18"/>
        <v>2021</v>
      </c>
      <c r="I75">
        <f t="shared" si="15"/>
        <v>1</v>
      </c>
      <c r="K75" s="14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6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4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4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4">
        <v>18913.53</v>
      </c>
      <c r="BH75" s="17">
        <v>16272.449999999999</v>
      </c>
      <c r="BI75" s="17">
        <v>15791.134285714286</v>
      </c>
      <c r="BJ75" s="17">
        <v>11992.543029</v>
      </c>
      <c r="BK75" s="17">
        <v>13025.664611999999</v>
      </c>
      <c r="BL75" s="17">
        <v>14026.931058695653</v>
      </c>
      <c r="BM75" s="17">
        <v>16280.783855999998</v>
      </c>
      <c r="BN75" s="17">
        <v>15457.674149999999</v>
      </c>
      <c r="BO75" s="17">
        <v>13004.732250000001</v>
      </c>
      <c r="BP75" s="17">
        <v>12299.992267542857</v>
      </c>
      <c r="BQ75" s="17">
        <v>15106.438060714283</v>
      </c>
      <c r="BR75" s="17">
        <v>14587.030597263161</v>
      </c>
      <c r="BS75" s="14">
        <v>13287.982024285713</v>
      </c>
      <c r="BT75" s="17">
        <v>10359.003000000001</v>
      </c>
      <c r="BU75" s="17">
        <v>10812.728078895272</v>
      </c>
      <c r="BV75" s="17">
        <v>8773.1669999999995</v>
      </c>
      <c r="BW75" s="17">
        <v>8455.2870000000003</v>
      </c>
      <c r="BX75" s="17">
        <v>8987.8289999999997</v>
      </c>
      <c r="BY75" s="17">
        <v>9906.9120000000003</v>
      </c>
      <c r="BZ75" s="17">
        <v>12888.64</v>
      </c>
      <c r="CA75" s="17">
        <v>9202.56</v>
      </c>
      <c r="CB75" s="17">
        <v>11718.62</v>
      </c>
      <c r="CC75" s="17">
        <v>12959.864</v>
      </c>
      <c r="CD75" s="17">
        <v>14206.712</v>
      </c>
      <c r="CE75" s="14">
        <v>15239.696</v>
      </c>
      <c r="CF75" s="17">
        <v>12113.42</v>
      </c>
      <c r="CG75" s="17">
        <v>13302.188</v>
      </c>
      <c r="CH75" s="17">
        <v>11036.044</v>
      </c>
      <c r="CI75" s="17">
        <v>11466.611999999999</v>
      </c>
      <c r="CJ75" s="17">
        <v>11980.664000000001</v>
      </c>
      <c r="CK75" s="17">
        <v>12979.472</v>
      </c>
      <c r="CL75" s="17">
        <v>12989.224</v>
      </c>
      <c r="CM75" s="17">
        <v>11137.768</v>
      </c>
      <c r="CN75" s="17">
        <v>11122.712</v>
      </c>
      <c r="CO75" s="17">
        <v>10177.884</v>
      </c>
      <c r="CP75" s="17">
        <v>10186.144</v>
      </c>
      <c r="CQ75" s="14">
        <v>8049.4520000000002</v>
      </c>
      <c r="CR75" s="17">
        <v>11399.564</v>
      </c>
      <c r="CS75" s="17">
        <v>12040.32</v>
      </c>
      <c r="CT75" s="17">
        <v>11377.495999999999</v>
      </c>
      <c r="CU75" s="17">
        <v>11581.291999999999</v>
      </c>
      <c r="CV75" s="17">
        <v>12740.572</v>
      </c>
      <c r="CW75" s="17">
        <v>13164.84</v>
      </c>
      <c r="CX75" s="17">
        <v>12000.232</v>
      </c>
      <c r="CY75" s="17">
        <v>10818.28</v>
      </c>
      <c r="CZ75" s="17">
        <v>10071.280000000001</v>
      </c>
      <c r="DA75" s="17">
        <v>9285.0079999999998</v>
      </c>
      <c r="DB75" s="17">
        <v>9725.34</v>
      </c>
      <c r="DC75" s="14">
        <v>9294.58</v>
      </c>
      <c r="DD75" s="17">
        <v>8756.0159999999996</v>
      </c>
      <c r="DE75" s="17">
        <v>9582.3680000000004</v>
      </c>
      <c r="DF75" s="17">
        <v>9850.0040000000008</v>
      </c>
      <c r="DG75" s="17">
        <v>10269.284</v>
      </c>
      <c r="DH75" s="17">
        <v>10518.531999999999</v>
      </c>
      <c r="DI75" s="12"/>
      <c r="DJ75" s="12"/>
      <c r="DK75" s="12"/>
      <c r="DL75" s="12"/>
      <c r="DM75" s="12"/>
      <c r="DN75" s="13"/>
    </row>
    <row r="76" spans="1:118" x14ac:dyDescent="0.25">
      <c r="A76" s="1" t="s">
        <v>261</v>
      </c>
      <c r="B76" s="2">
        <v>8230</v>
      </c>
      <c r="C76" s="3">
        <v>42999</v>
      </c>
      <c r="D76" s="3" t="s">
        <v>262</v>
      </c>
      <c r="E76" s="4">
        <v>45317</v>
      </c>
      <c r="F76">
        <f t="shared" si="16"/>
        <v>2024</v>
      </c>
      <c r="G76">
        <f t="shared" si="17"/>
        <v>1</v>
      </c>
      <c r="H76">
        <f t="shared" si="18"/>
        <v>2021</v>
      </c>
      <c r="I76">
        <f t="shared" si="15"/>
        <v>1</v>
      </c>
      <c r="K76" s="14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6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4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4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4">
        <v>16031.207142857145</v>
      </c>
      <c r="BH76" s="17">
        <v>15188.939999999999</v>
      </c>
      <c r="BI76" s="17">
        <v>14636.007857142857</v>
      </c>
      <c r="BJ76" s="17">
        <v>11259.675000000001</v>
      </c>
      <c r="BK76" s="17">
        <v>14107.80107142857</v>
      </c>
      <c r="BL76" s="17">
        <v>16119.988928571431</v>
      </c>
      <c r="BM76" s="17">
        <v>15854.914285714287</v>
      </c>
      <c r="BN76" s="17">
        <v>16483.552499999998</v>
      </c>
      <c r="BO76" s="17">
        <v>11829.882857142857</v>
      </c>
      <c r="BP76" s="17">
        <v>13670.136428571428</v>
      </c>
      <c r="BQ76" s="17">
        <v>14824.233214285716</v>
      </c>
      <c r="BR76" s="17">
        <v>16104.464571428571</v>
      </c>
      <c r="BS76" s="14">
        <v>17520.934285714284</v>
      </c>
      <c r="BT76" s="17">
        <v>14059.74</v>
      </c>
      <c r="BU76" s="17">
        <v>17014.801714285717</v>
      </c>
      <c r="BV76" s="17">
        <v>10963.35</v>
      </c>
      <c r="BW76" s="17">
        <v>11634.897857142858</v>
      </c>
      <c r="BX76" s="17">
        <v>13177.414285714287</v>
      </c>
      <c r="BY76" s="17">
        <v>15715.903928571426</v>
      </c>
      <c r="BZ76" s="17">
        <v>16214.948571428573</v>
      </c>
      <c r="CA76" s="17">
        <v>11583.102857142856</v>
      </c>
      <c r="CB76" s="17">
        <v>10804.275</v>
      </c>
      <c r="CC76" s="17">
        <v>15419.314285714287</v>
      </c>
      <c r="CD76" s="17">
        <v>16972.234285714287</v>
      </c>
      <c r="CE76" s="14">
        <v>16249.325357142858</v>
      </c>
      <c r="CF76" s="17">
        <v>13617.99</v>
      </c>
      <c r="CG76" s="17">
        <v>13164.894</v>
      </c>
      <c r="CH76" s="17">
        <v>9975.7928571428565</v>
      </c>
      <c r="CI76" s="17">
        <v>10650.326785714286</v>
      </c>
      <c r="CJ76" s="17">
        <v>11908.774285714286</v>
      </c>
      <c r="CK76" s="17">
        <v>13665.486428571428</v>
      </c>
      <c r="CL76" s="17">
        <v>14388.149571428572</v>
      </c>
      <c r="CM76" s="17">
        <v>11122.069285714284</v>
      </c>
      <c r="CN76" s="17">
        <v>9780.8764285714278</v>
      </c>
      <c r="CO76" s="17">
        <v>12996.514285714286</v>
      </c>
      <c r="CP76" s="17">
        <v>12257.001428571428</v>
      </c>
      <c r="CQ76" s="14">
        <v>11333.146071428569</v>
      </c>
      <c r="CR76" s="17">
        <v>14978.86457142857</v>
      </c>
      <c r="CS76" s="17">
        <v>13800.115</v>
      </c>
      <c r="CT76" s="17">
        <v>10625.07857142857</v>
      </c>
      <c r="CU76" s="17">
        <v>13036.500857142855</v>
      </c>
      <c r="CV76" s="17">
        <v>12885.846428571431</v>
      </c>
      <c r="CW76" s="17">
        <v>13929.573214285714</v>
      </c>
      <c r="CX76" s="17">
        <v>12683.499428571426</v>
      </c>
      <c r="CY76" s="17">
        <v>11764.446428571429</v>
      </c>
      <c r="CZ76" s="17">
        <v>10133.572285714285</v>
      </c>
      <c r="DA76" s="17">
        <v>10078.457142857143</v>
      </c>
      <c r="DB76" s="17">
        <v>12960.181071428573</v>
      </c>
      <c r="DC76" s="14">
        <v>14330.130857142858</v>
      </c>
      <c r="DD76" s="17">
        <v>13317.45</v>
      </c>
      <c r="DE76" s="17">
        <v>10054.799999999999</v>
      </c>
      <c r="DF76" s="17">
        <v>10659</v>
      </c>
      <c r="DG76" s="17">
        <v>10842.584999999999</v>
      </c>
      <c r="DH76" s="17">
        <v>11478.69</v>
      </c>
      <c r="DI76" s="12"/>
      <c r="DJ76" s="12"/>
      <c r="DK76" s="12"/>
      <c r="DL76" s="12"/>
      <c r="DM76" s="12"/>
      <c r="DN76" s="13"/>
    </row>
    <row r="77" spans="1:118" x14ac:dyDescent="0.25">
      <c r="A77" s="1" t="s">
        <v>55</v>
      </c>
      <c r="B77" s="2">
        <v>215</v>
      </c>
      <c r="C77" s="3">
        <v>37252</v>
      </c>
      <c r="D77" s="3" t="s">
        <v>56</v>
      </c>
      <c r="E77" s="4">
        <v>45317</v>
      </c>
      <c r="F77">
        <f t="shared" si="16"/>
        <v>2024</v>
      </c>
      <c r="G77">
        <f t="shared" si="17"/>
        <v>1</v>
      </c>
      <c r="H77">
        <f t="shared" si="18"/>
        <v>2021</v>
      </c>
      <c r="I77">
        <f t="shared" si="15"/>
        <v>1</v>
      </c>
      <c r="K77" s="14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6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4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4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4">
        <v>31024.423571428571</v>
      </c>
      <c r="BH77" s="17">
        <v>26212.54</v>
      </c>
      <c r="BI77" s="17">
        <v>26022.30785714286</v>
      </c>
      <c r="BJ77" s="17">
        <v>27721.414285714283</v>
      </c>
      <c r="BK77" s="17">
        <v>30320.302857142859</v>
      </c>
      <c r="BL77" s="17">
        <v>32946.977142857148</v>
      </c>
      <c r="BM77" s="17">
        <v>32553.291428571436</v>
      </c>
      <c r="BN77" s="17">
        <v>30955.824999999997</v>
      </c>
      <c r="BO77" s="17">
        <v>22482.3</v>
      </c>
      <c r="BP77" s="17">
        <v>20001.266428571427</v>
      </c>
      <c r="BQ77" s="17">
        <v>21901.16785714286</v>
      </c>
      <c r="BR77" s="17">
        <v>26678.52914285714</v>
      </c>
      <c r="BS77" s="14">
        <v>21594.887857142854</v>
      </c>
      <c r="BT77" s="17">
        <v>17986.34</v>
      </c>
      <c r="BU77" s="17">
        <v>19795.71428571429</v>
      </c>
      <c r="BV77" s="17">
        <v>20917.5</v>
      </c>
      <c r="BW77" s="17">
        <v>23126.642142857141</v>
      </c>
      <c r="BX77" s="17">
        <v>24940.405714285716</v>
      </c>
      <c r="BY77" s="17">
        <v>28657.972142857143</v>
      </c>
      <c r="BZ77" s="17">
        <v>29485.583571428571</v>
      </c>
      <c r="CA77" s="17">
        <v>23539.902857142861</v>
      </c>
      <c r="CB77" s="17">
        <v>21767.03571428571</v>
      </c>
      <c r="CC77" s="17">
        <v>24169.371428571427</v>
      </c>
      <c r="CD77" s="17">
        <v>24612.653714285716</v>
      </c>
      <c r="CE77" s="14">
        <v>24049.844285714291</v>
      </c>
      <c r="CF77" s="17">
        <v>21854.899999999998</v>
      </c>
      <c r="CG77" s="17">
        <v>23353.610857142859</v>
      </c>
      <c r="CH77" s="17">
        <v>22449.257142857146</v>
      </c>
      <c r="CI77" s="17">
        <v>23864.597142857143</v>
      </c>
      <c r="CJ77" s="17">
        <v>26251.937142857143</v>
      </c>
      <c r="CK77" s="17">
        <v>27948.182857142856</v>
      </c>
      <c r="CL77" s="17">
        <v>28187.928000000004</v>
      </c>
      <c r="CM77" s="17">
        <v>20189.868214285718</v>
      </c>
      <c r="CN77" s="17">
        <v>22671.916428571429</v>
      </c>
      <c r="CO77" s="17">
        <v>26151.017142857145</v>
      </c>
      <c r="CP77" s="17">
        <v>28492.432142857146</v>
      </c>
      <c r="CQ77" s="14">
        <v>21223.862142857142</v>
      </c>
      <c r="CR77" s="17">
        <v>24551.615428571426</v>
      </c>
      <c r="CS77" s="17">
        <v>24839.758607142856</v>
      </c>
      <c r="CT77" s="17">
        <v>22079.935714285719</v>
      </c>
      <c r="CU77" s="17">
        <v>22751.183428571429</v>
      </c>
      <c r="CV77" s="17">
        <v>25834.71428571429</v>
      </c>
      <c r="CW77" s="17">
        <v>30360.492142857147</v>
      </c>
      <c r="CX77" s="17">
        <v>27484.493714285712</v>
      </c>
      <c r="CY77" s="17">
        <v>25532.635714285716</v>
      </c>
      <c r="CZ77" s="17">
        <v>21408.103999999999</v>
      </c>
      <c r="DA77" s="17">
        <v>19139.07857142857</v>
      </c>
      <c r="DB77" s="17">
        <v>19197.192857142858</v>
      </c>
      <c r="DC77" s="14">
        <v>19266.765714285717</v>
      </c>
      <c r="DD77" s="17">
        <v>17690.940000000002</v>
      </c>
      <c r="DE77" s="17">
        <v>21243.192857142854</v>
      </c>
      <c r="DF77" s="17">
        <v>21915.407142857144</v>
      </c>
      <c r="DG77" s="17">
        <v>25922.76</v>
      </c>
      <c r="DH77" s="17">
        <v>26112.185714285712</v>
      </c>
      <c r="DI77" s="12"/>
      <c r="DJ77" s="12"/>
      <c r="DK77" s="12"/>
      <c r="DL77" s="12"/>
      <c r="DM77" s="12"/>
      <c r="DN77" s="13"/>
    </row>
    <row r="78" spans="1:118" x14ac:dyDescent="0.25">
      <c r="A78" s="1" t="s">
        <v>59</v>
      </c>
      <c r="B78" s="2">
        <v>261</v>
      </c>
      <c r="C78" s="3">
        <v>37729</v>
      </c>
      <c r="D78" s="3" t="s">
        <v>60</v>
      </c>
      <c r="E78" s="4">
        <v>45351</v>
      </c>
      <c r="F78">
        <f t="shared" si="16"/>
        <v>2024</v>
      </c>
      <c r="G78">
        <f t="shared" si="17"/>
        <v>2</v>
      </c>
      <c r="H78">
        <f t="shared" si="18"/>
        <v>2021</v>
      </c>
      <c r="I78">
        <f t="shared" si="15"/>
        <v>2</v>
      </c>
      <c r="K78" s="14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6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4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4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4">
        <v>0</v>
      </c>
      <c r="BH78" s="17">
        <v>35737.909</v>
      </c>
      <c r="BI78" s="17">
        <v>33531.00053571428</v>
      </c>
      <c r="BJ78" s="17">
        <v>31839.097499999996</v>
      </c>
      <c r="BK78" s="17">
        <v>31949.111499999995</v>
      </c>
      <c r="BL78" s="17">
        <v>31832.665535714288</v>
      </c>
      <c r="BM78" s="17">
        <v>31628.427428571427</v>
      </c>
      <c r="BN78" s="17">
        <v>26739.654499999997</v>
      </c>
      <c r="BO78" s="17">
        <v>16990.648285714291</v>
      </c>
      <c r="BP78" s="17">
        <v>32624.532857142854</v>
      </c>
      <c r="BQ78" s="17">
        <v>33518.838571428576</v>
      </c>
      <c r="BR78" s="17">
        <v>43609.898342857152</v>
      </c>
      <c r="BS78" s="14">
        <v>42756.381321428576</v>
      </c>
      <c r="BT78" s="17">
        <v>35527.148999999998</v>
      </c>
      <c r="BU78" s="17">
        <v>34302.86222857143</v>
      </c>
      <c r="BV78" s="17">
        <v>29509.43357142857</v>
      </c>
      <c r="BW78" s="17">
        <v>27157.691714285716</v>
      </c>
      <c r="BX78" s="17">
        <v>30655.426285714282</v>
      </c>
      <c r="BY78" s="17">
        <v>31142.47046428571</v>
      </c>
      <c r="BZ78" s="17">
        <v>32313.331607142856</v>
      </c>
      <c r="CA78" s="17">
        <v>27804.872571428572</v>
      </c>
      <c r="CB78" s="17">
        <v>28366.939285714285</v>
      </c>
      <c r="CC78" s="17">
        <v>32142.911785714285</v>
      </c>
      <c r="CD78" s="17">
        <v>39234.341342857137</v>
      </c>
      <c r="CE78" s="14">
        <v>42075.091</v>
      </c>
      <c r="CF78" s="17">
        <v>39822.601000000002</v>
      </c>
      <c r="CG78" s="17">
        <v>36837.086542857149</v>
      </c>
      <c r="CH78" s="17">
        <v>30220.363928571427</v>
      </c>
      <c r="CI78" s="17">
        <v>30370.060071428568</v>
      </c>
      <c r="CJ78" s="17">
        <v>30361.564285714288</v>
      </c>
      <c r="CK78" s="17">
        <v>34050.72660714286</v>
      </c>
      <c r="CL78" s="17">
        <v>34856.628514285716</v>
      </c>
      <c r="CM78" s="17">
        <v>30533.600571428578</v>
      </c>
      <c r="CN78" s="17">
        <v>34805.473642857149</v>
      </c>
      <c r="CO78" s="17">
        <v>36084.066857142854</v>
      </c>
      <c r="CP78" s="17">
        <v>38240.943464285709</v>
      </c>
      <c r="CQ78" s="14">
        <v>38849.239857142864</v>
      </c>
      <c r="CR78" s="17">
        <v>21226.086000000003</v>
      </c>
      <c r="CS78" s="17">
        <v>19294.734357142857</v>
      </c>
      <c r="CT78" s="17">
        <v>19583.044285714288</v>
      </c>
      <c r="CU78" s="17">
        <v>21315.435257142857</v>
      </c>
      <c r="CV78" s="17">
        <v>23766.697499999998</v>
      </c>
      <c r="CW78" s="17">
        <v>27470.850392857144</v>
      </c>
      <c r="CX78" s="17">
        <v>21394.691628571429</v>
      </c>
      <c r="CY78" s="17">
        <v>22118.432142857142</v>
      </c>
      <c r="CZ78" s="17">
        <v>19359.677142857137</v>
      </c>
      <c r="DA78" s="17">
        <v>18392.540357142854</v>
      </c>
      <c r="DB78" s="17">
        <v>22749.075428571428</v>
      </c>
      <c r="DC78" s="14">
        <v>21819.164000000001</v>
      </c>
      <c r="DD78" s="17">
        <v>21220.067999999999</v>
      </c>
      <c r="DE78" s="17">
        <v>20665.743678571427</v>
      </c>
      <c r="DF78" s="17">
        <v>19446.877500000002</v>
      </c>
      <c r="DG78" s="17">
        <v>22572.600999999999</v>
      </c>
      <c r="DH78" s="17">
        <v>22104.634142857147</v>
      </c>
      <c r="DI78" s="12"/>
      <c r="DJ78" s="12"/>
      <c r="DK78" s="12"/>
      <c r="DL78" s="12"/>
      <c r="DM78" s="12"/>
      <c r="DN78" s="13"/>
    </row>
    <row r="79" spans="1:118" x14ac:dyDescent="0.25">
      <c r="A79" s="5" t="s">
        <v>127</v>
      </c>
      <c r="B79" s="2">
        <v>70</v>
      </c>
      <c r="C79" s="3">
        <v>36503</v>
      </c>
      <c r="D79" s="3" t="s">
        <v>128</v>
      </c>
      <c r="E79" s="4">
        <v>45344</v>
      </c>
      <c r="F79">
        <f t="shared" si="16"/>
        <v>2024</v>
      </c>
      <c r="G79">
        <f t="shared" si="17"/>
        <v>2</v>
      </c>
      <c r="H79">
        <f t="shared" si="18"/>
        <v>2021</v>
      </c>
      <c r="I79">
        <f t="shared" si="15"/>
        <v>2</v>
      </c>
      <c r="K79" s="14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6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4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  <c r="AU79" s="14">
        <v>0</v>
      </c>
      <c r="AV79" s="17">
        <v>0</v>
      </c>
      <c r="AW79" s="17">
        <v>0</v>
      </c>
      <c r="AX79" s="17">
        <v>0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4">
        <v>0</v>
      </c>
      <c r="BH79" s="17">
        <v>23240.248</v>
      </c>
      <c r="BI79" s="17">
        <v>23932.562428571433</v>
      </c>
      <c r="BJ79" s="17">
        <v>20654.671714285712</v>
      </c>
      <c r="BK79" s="17">
        <v>21146.263607142857</v>
      </c>
      <c r="BL79" s="17">
        <v>22667.125714285714</v>
      </c>
      <c r="BM79" s="17">
        <v>25004.081857142861</v>
      </c>
      <c r="BN79" s="17">
        <v>21565.841964285719</v>
      </c>
      <c r="BO79" s="17">
        <v>19440.961714285691</v>
      </c>
      <c r="BP79" s="17">
        <v>21287.756464285791</v>
      </c>
      <c r="BQ79" s="17">
        <v>22584.90214285711</v>
      </c>
      <c r="BR79" s="17">
        <v>24316.924342857099</v>
      </c>
      <c r="BS79" s="14">
        <v>23958.23928571436</v>
      </c>
      <c r="BT79" s="17">
        <v>20801.892999999924</v>
      </c>
      <c r="BU79" s="17">
        <v>23976.94202857151</v>
      </c>
      <c r="BV79" s="17">
        <v>20874.552857142837</v>
      </c>
      <c r="BW79" s="17">
        <v>20389.902357142859</v>
      </c>
      <c r="BX79" s="17">
        <v>21571.971428571429</v>
      </c>
      <c r="BY79" s="17">
        <v>25557.399749999997</v>
      </c>
      <c r="BZ79" s="17">
        <v>23975.474178571418</v>
      </c>
      <c r="CA79" s="17">
        <v>18693.000000000004</v>
      </c>
      <c r="CB79" s="17">
        <v>19847.127</v>
      </c>
      <c r="CC79" s="17">
        <v>20977.584714285716</v>
      </c>
      <c r="CD79" s="17">
        <v>24839.734004999998</v>
      </c>
      <c r="CE79" s="14">
        <v>23540.959714285713</v>
      </c>
      <c r="CF79" s="17">
        <v>20519.861119999998</v>
      </c>
      <c r="CG79" s="17">
        <v>20888.174226036052</v>
      </c>
      <c r="CH79" s="17">
        <v>19784.719285714291</v>
      </c>
      <c r="CI79" s="17">
        <v>21282.115000000002</v>
      </c>
      <c r="CJ79" s="17">
        <v>20553.19993428186</v>
      </c>
      <c r="CK79" s="17">
        <v>21802.493999999999</v>
      </c>
      <c r="CL79" s="17">
        <v>22710.714348679579</v>
      </c>
      <c r="CM79" s="17">
        <v>20099.919999999998</v>
      </c>
      <c r="CN79" s="17">
        <v>19020.372879275892</v>
      </c>
      <c r="CO79" s="17">
        <v>18939.32</v>
      </c>
      <c r="CP79" s="17">
        <v>24206.96014285714</v>
      </c>
      <c r="CQ79" s="14">
        <v>23865.387642857142</v>
      </c>
      <c r="CR79" s="17">
        <v>18110.089857142855</v>
      </c>
      <c r="CS79" s="17">
        <v>15315.589319999999</v>
      </c>
      <c r="CT79" s="17">
        <v>14827.669469999999</v>
      </c>
      <c r="CU79" s="17">
        <v>14682.23714142857</v>
      </c>
      <c r="CV79" s="17">
        <v>16768.22883</v>
      </c>
      <c r="CW79" s="17">
        <v>17820.189342857142</v>
      </c>
      <c r="CX79" s="17">
        <v>16877.586149999999</v>
      </c>
      <c r="CY79" s="17">
        <v>16935.820019999999</v>
      </c>
      <c r="CZ79" s="17">
        <v>16463.073209999999</v>
      </c>
      <c r="DA79" s="17">
        <v>14732.412420000001</v>
      </c>
      <c r="DB79" s="17">
        <v>14847.902700000001</v>
      </c>
      <c r="DC79" s="14">
        <v>15492.41613</v>
      </c>
      <c r="DD79" s="17">
        <v>13919.0952</v>
      </c>
      <c r="DE79" s="17">
        <v>15629.9049</v>
      </c>
      <c r="DF79" s="17">
        <v>15517.946040000001</v>
      </c>
      <c r="DG79" s="17">
        <v>16643.961480000002</v>
      </c>
      <c r="DH79" s="17">
        <v>15736.7505</v>
      </c>
      <c r="DI79" s="12"/>
      <c r="DJ79" s="12"/>
      <c r="DK79" s="12"/>
      <c r="DL79" s="12"/>
      <c r="DM79" s="12"/>
      <c r="DN79" s="13"/>
    </row>
    <row r="80" spans="1:118" x14ac:dyDescent="0.25">
      <c r="A80" s="5" t="s">
        <v>101</v>
      </c>
      <c r="B80" s="2">
        <v>4758</v>
      </c>
      <c r="C80" s="3">
        <v>41992</v>
      </c>
      <c r="D80" s="3" t="s">
        <v>102</v>
      </c>
      <c r="E80" s="4">
        <v>45331</v>
      </c>
      <c r="F80">
        <f t="shared" si="16"/>
        <v>2024</v>
      </c>
      <c r="G80">
        <f t="shared" si="17"/>
        <v>2</v>
      </c>
      <c r="H80">
        <f t="shared" si="18"/>
        <v>2021</v>
      </c>
      <c r="I80">
        <f t="shared" si="15"/>
        <v>2</v>
      </c>
      <c r="K80" s="14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6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4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0</v>
      </c>
      <c r="AU80" s="14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4">
        <v>0</v>
      </c>
      <c r="BH80" s="17">
        <v>13730.822364600001</v>
      </c>
      <c r="BI80" s="17">
        <v>14442.195662617856</v>
      </c>
      <c r="BJ80" s="17">
        <v>14485.445532200001</v>
      </c>
      <c r="BK80" s="17">
        <v>15797.086996828573</v>
      </c>
      <c r="BL80" s="17">
        <v>16265.101011689285</v>
      </c>
      <c r="BM80" s="17">
        <v>16794.378157799998</v>
      </c>
      <c r="BN80" s="17">
        <v>16928.2701547</v>
      </c>
      <c r="BO80" s="17">
        <v>13952.960275700001</v>
      </c>
      <c r="BP80" s="17">
        <v>14925.982479200002</v>
      </c>
      <c r="BQ80" s="17">
        <v>14486.139905892856</v>
      </c>
      <c r="BR80" s="17">
        <v>16691.134155328571</v>
      </c>
      <c r="BS80" s="14">
        <v>16317.541919714287</v>
      </c>
      <c r="BT80" s="17">
        <v>15672.088135799999</v>
      </c>
      <c r="BU80" s="17">
        <v>17311.254818071429</v>
      </c>
      <c r="BV80" s="17">
        <v>14996.303444857143</v>
      </c>
      <c r="BW80" s="17">
        <v>12939.464563136364</v>
      </c>
      <c r="BX80" s="17">
        <v>14216.387782100001</v>
      </c>
      <c r="BY80" s="17">
        <v>16293.202152600001</v>
      </c>
      <c r="BZ80" s="17">
        <v>17024.460407214287</v>
      </c>
      <c r="CA80" s="17">
        <v>13771.088091199999</v>
      </c>
      <c r="CB80" s="17">
        <v>20247.511083228572</v>
      </c>
      <c r="CC80" s="17">
        <v>19381.781309214286</v>
      </c>
      <c r="CD80" s="17">
        <v>20656.376425514285</v>
      </c>
      <c r="CE80" s="14">
        <v>18970.276869826375</v>
      </c>
      <c r="CF80" s="17">
        <v>19410.36479757143</v>
      </c>
      <c r="CG80" s="17">
        <v>19976.270916014284</v>
      </c>
      <c r="CH80" s="17">
        <v>15621.865465157143</v>
      </c>
      <c r="CI80" s="17">
        <v>14735.268774214286</v>
      </c>
      <c r="CJ80" s="17">
        <v>13991.390068828572</v>
      </c>
      <c r="CK80" s="17">
        <v>17628.413916785714</v>
      </c>
      <c r="CL80" s="17">
        <v>16745.383887757143</v>
      </c>
      <c r="CM80" s="17">
        <v>13958.468469928572</v>
      </c>
      <c r="CN80" s="17">
        <v>14453.712876685715</v>
      </c>
      <c r="CO80" s="17">
        <v>21878.821309428571</v>
      </c>
      <c r="CP80" s="17">
        <v>21234.433646542857</v>
      </c>
      <c r="CQ80" s="14">
        <v>18659.327490699998</v>
      </c>
      <c r="CR80" s="17">
        <v>11433.361356628569</v>
      </c>
      <c r="CS80" s="17">
        <v>10777.142857142859</v>
      </c>
      <c r="CT80" s="17">
        <v>10276.081028499999</v>
      </c>
      <c r="CU80" s="17">
        <v>10329.491756214285</v>
      </c>
      <c r="CV80" s="17">
        <v>11987.293607428574</v>
      </c>
      <c r="CW80" s="17">
        <v>12205.184856428572</v>
      </c>
      <c r="CX80" s="17">
        <v>11185.226756</v>
      </c>
      <c r="CY80" s="17">
        <v>10535.278501428573</v>
      </c>
      <c r="CZ80" s="17">
        <v>11080.233846285715</v>
      </c>
      <c r="DA80" s="17">
        <v>9971.9921077142862</v>
      </c>
      <c r="DB80" s="17">
        <v>9947.7889465714288</v>
      </c>
      <c r="DC80" s="14">
        <v>9869.0357534285722</v>
      </c>
      <c r="DD80" s="17">
        <v>8914.4925397142852</v>
      </c>
      <c r="DE80" s="17">
        <v>9893.9624890000014</v>
      </c>
      <c r="DF80" s="17">
        <v>10428.188657714285</v>
      </c>
      <c r="DG80" s="17">
        <v>10907.994200428571</v>
      </c>
      <c r="DH80" s="17">
        <v>11681.685283428573</v>
      </c>
      <c r="DI80" s="12"/>
      <c r="DJ80" s="12"/>
      <c r="DK80" s="12"/>
      <c r="DL80" s="12"/>
      <c r="DM80" s="12"/>
      <c r="DN80" s="13"/>
    </row>
    <row r="81" spans="1:118" x14ac:dyDescent="0.25">
      <c r="A81" s="5" t="s">
        <v>235</v>
      </c>
      <c r="B81" s="2">
        <v>3095</v>
      </c>
      <c r="C81" s="3">
        <v>41439</v>
      </c>
      <c r="D81" s="3" t="s">
        <v>236</v>
      </c>
      <c r="E81" s="4">
        <v>45343</v>
      </c>
      <c r="F81">
        <f t="shared" si="16"/>
        <v>2024</v>
      </c>
      <c r="G81">
        <f t="shared" si="17"/>
        <v>2</v>
      </c>
      <c r="H81">
        <f t="shared" si="18"/>
        <v>2021</v>
      </c>
      <c r="I81">
        <f t="shared" si="15"/>
        <v>2</v>
      </c>
      <c r="K81" s="14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6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4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0</v>
      </c>
      <c r="AT81" s="17">
        <v>0</v>
      </c>
      <c r="AU81" s="14">
        <v>0</v>
      </c>
      <c r="AV81" s="17">
        <v>0</v>
      </c>
      <c r="AW81" s="17">
        <v>0</v>
      </c>
      <c r="AX81" s="17">
        <v>0</v>
      </c>
      <c r="AY81" s="17">
        <v>0</v>
      </c>
      <c r="AZ81" s="17">
        <v>0</v>
      </c>
      <c r="BA81" s="17">
        <v>0</v>
      </c>
      <c r="BB81" s="17">
        <v>0</v>
      </c>
      <c r="BC81" s="17">
        <v>0</v>
      </c>
      <c r="BD81" s="17">
        <v>0</v>
      </c>
      <c r="BE81" s="17">
        <v>0</v>
      </c>
      <c r="BF81" s="17">
        <v>0</v>
      </c>
      <c r="BG81" s="14">
        <v>0</v>
      </c>
      <c r="BH81" s="17">
        <v>21305.657999999999</v>
      </c>
      <c r="BI81" s="17">
        <v>21276.586499999998</v>
      </c>
      <c r="BJ81" s="17">
        <v>17496.026999999998</v>
      </c>
      <c r="BK81" s="17">
        <v>18374.192999999999</v>
      </c>
      <c r="BL81" s="17">
        <v>21171.779743478262</v>
      </c>
      <c r="BM81" s="17">
        <v>25322.672399999996</v>
      </c>
      <c r="BN81" s="17">
        <v>25342.84210714286</v>
      </c>
      <c r="BO81" s="17">
        <v>18087.627857142859</v>
      </c>
      <c r="BP81" s="17">
        <v>19244.729514857139</v>
      </c>
      <c r="BQ81" s="17">
        <v>18947.703000000001</v>
      </c>
      <c r="BR81" s="17">
        <v>21305.767038461538</v>
      </c>
      <c r="BS81" s="14">
        <v>24512.076428571425</v>
      </c>
      <c r="BT81" s="17">
        <v>20789.945999999996</v>
      </c>
      <c r="BU81" s="17">
        <v>21314.682036474271</v>
      </c>
      <c r="BV81" s="17">
        <v>16059.582</v>
      </c>
      <c r="BW81" s="17">
        <v>16187.637000000001</v>
      </c>
      <c r="BX81" s="17">
        <v>20570.294999999998</v>
      </c>
      <c r="BY81" s="17">
        <v>22332.891</v>
      </c>
      <c r="BZ81" s="17">
        <v>22974.552</v>
      </c>
      <c r="CA81" s="17">
        <v>15430.323</v>
      </c>
      <c r="CB81" s="17">
        <v>14283.12</v>
      </c>
      <c r="CC81" s="17">
        <v>13797.966</v>
      </c>
      <c r="CD81" s="17">
        <v>17499.728999999999</v>
      </c>
      <c r="CE81" s="14">
        <v>15675.924000000001</v>
      </c>
      <c r="CF81" s="17">
        <v>14371.038</v>
      </c>
      <c r="CG81" s="17">
        <v>15941.94</v>
      </c>
      <c r="CH81" s="17">
        <v>15622.514999999999</v>
      </c>
      <c r="CI81" s="17">
        <v>17823.810000000001</v>
      </c>
      <c r="CJ81" s="17">
        <v>19618.179</v>
      </c>
      <c r="CK81" s="17">
        <v>22545.147000000001</v>
      </c>
      <c r="CL81" s="17">
        <v>24003.753000000001</v>
      </c>
      <c r="CM81" s="17">
        <v>17922.026999999998</v>
      </c>
      <c r="CN81" s="17">
        <v>17023.370999999999</v>
      </c>
      <c r="CO81" s="17">
        <v>16577.322</v>
      </c>
      <c r="CP81" s="17">
        <v>16803.933000000001</v>
      </c>
      <c r="CQ81" s="14">
        <v>18350.055</v>
      </c>
      <c r="CR81" s="17">
        <v>12356.273999999999</v>
      </c>
      <c r="CS81" s="17">
        <v>13845.525</v>
      </c>
      <c r="CT81" s="17">
        <v>13262.675999999999</v>
      </c>
      <c r="CU81" s="17">
        <v>13266.099</v>
      </c>
      <c r="CV81" s="17">
        <v>15835.833000000001</v>
      </c>
      <c r="CW81" s="17">
        <v>17391.183000000001</v>
      </c>
      <c r="CX81" s="17">
        <v>16042.611000000001</v>
      </c>
      <c r="CY81" s="17">
        <v>14931.843000000001</v>
      </c>
      <c r="CZ81" s="17">
        <v>13387.895869565216</v>
      </c>
      <c r="DA81" s="17">
        <v>12800.973</v>
      </c>
      <c r="DB81" s="17">
        <v>13230.171</v>
      </c>
      <c r="DC81" s="14">
        <v>13169.187</v>
      </c>
      <c r="DD81" s="17">
        <v>11877.906000000001</v>
      </c>
      <c r="DE81" s="17">
        <v>13689.191999999999</v>
      </c>
      <c r="DF81" s="17">
        <v>13782.6</v>
      </c>
      <c r="DG81" s="17">
        <v>13925.529</v>
      </c>
      <c r="DH81" s="17">
        <v>15218.462889473687</v>
      </c>
      <c r="DI81" s="12"/>
      <c r="DJ81" s="12"/>
      <c r="DK81" s="12"/>
      <c r="DL81" s="12"/>
      <c r="DM81" s="12"/>
      <c r="DN81" s="13"/>
    </row>
    <row r="82" spans="1:118" x14ac:dyDescent="0.25">
      <c r="A82" s="5" t="s">
        <v>15</v>
      </c>
      <c r="B82" s="2">
        <v>2892</v>
      </c>
      <c r="C82" s="3">
        <v>42205</v>
      </c>
      <c r="D82" s="3" t="s">
        <v>16</v>
      </c>
      <c r="E82" s="4">
        <v>45344</v>
      </c>
      <c r="F82">
        <f t="shared" si="16"/>
        <v>2024</v>
      </c>
      <c r="G82">
        <f t="shared" si="17"/>
        <v>2</v>
      </c>
      <c r="H82">
        <f t="shared" si="18"/>
        <v>2021</v>
      </c>
      <c r="I82">
        <f t="shared" ref="I82:I135" si="19">IF(G82&lt;&gt;12,G82,1)</f>
        <v>2</v>
      </c>
      <c r="K82" s="14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6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4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7">
        <v>0</v>
      </c>
      <c r="AU82" s="14">
        <v>0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4">
        <v>0</v>
      </c>
      <c r="BH82" s="17">
        <v>22571.380999999998</v>
      </c>
      <c r="BI82" s="17">
        <v>20930.434964285716</v>
      </c>
      <c r="BJ82" s="17">
        <v>16383.154285714285</v>
      </c>
      <c r="BK82" s="17">
        <v>17119.445535714287</v>
      </c>
      <c r="BL82" s="17">
        <v>18310.477714285713</v>
      </c>
      <c r="BM82" s="17">
        <v>19395.797142857144</v>
      </c>
      <c r="BN82" s="17">
        <v>20244.724928571424</v>
      </c>
      <c r="BO82" s="17">
        <v>16102.366285714284</v>
      </c>
      <c r="BP82" s="17">
        <v>16088.213928571427</v>
      </c>
      <c r="BQ82" s="17">
        <v>18080.851857142858</v>
      </c>
      <c r="BR82" s="17">
        <v>21481.364085714282</v>
      </c>
      <c r="BS82" s="14">
        <v>22176.364821428571</v>
      </c>
      <c r="BT82" s="17">
        <v>18650.84</v>
      </c>
      <c r="BU82" s="17">
        <v>15854.011142857145</v>
      </c>
      <c r="BV82" s="17">
        <v>15544.629642857142</v>
      </c>
      <c r="BW82" s="17">
        <v>14876.122785714284</v>
      </c>
      <c r="BX82" s="17">
        <v>16016.795999999998</v>
      </c>
      <c r="BY82" s="17">
        <v>19787.384142857147</v>
      </c>
      <c r="BZ82" s="17">
        <v>19116.959321428571</v>
      </c>
      <c r="CA82" s="17">
        <v>14904.95</v>
      </c>
      <c r="CB82" s="17">
        <v>15458.08</v>
      </c>
      <c r="CC82" s="17">
        <v>15398.661</v>
      </c>
      <c r="CD82" s="17">
        <v>17998.699000000001</v>
      </c>
      <c r="CE82" s="14">
        <v>17540.078000000001</v>
      </c>
      <c r="CF82" s="17">
        <v>16180.084999999999</v>
      </c>
      <c r="CG82" s="17">
        <v>18605.36</v>
      </c>
      <c r="CH82" s="17">
        <v>16206.764999999999</v>
      </c>
      <c r="CI82" s="17">
        <v>16485.582999999999</v>
      </c>
      <c r="CJ82" s="17">
        <v>17084.435000000001</v>
      </c>
      <c r="CK82" s="17">
        <v>18734.874</v>
      </c>
      <c r="CL82" s="17">
        <v>19427.268</v>
      </c>
      <c r="CM82" s="17">
        <v>15905.251</v>
      </c>
      <c r="CN82" s="17">
        <v>15744.227000000001</v>
      </c>
      <c r="CO82" s="17">
        <v>16715.763999999999</v>
      </c>
      <c r="CP82" s="17">
        <v>16825.506000000001</v>
      </c>
      <c r="CQ82" s="14">
        <v>17843.967000000001</v>
      </c>
      <c r="CR82" s="17">
        <v>11463.199000000001</v>
      </c>
      <c r="CS82" s="17">
        <v>12104.096</v>
      </c>
      <c r="CT82" s="17">
        <v>12407.14</v>
      </c>
      <c r="CU82" s="17">
        <v>12941.117</v>
      </c>
      <c r="CV82" s="17">
        <v>14119.32</v>
      </c>
      <c r="CW82" s="17">
        <v>14657.019</v>
      </c>
      <c r="CX82" s="17">
        <v>13662.317999999999</v>
      </c>
      <c r="CY82" s="17">
        <v>12965.236000000001</v>
      </c>
      <c r="CZ82" s="17">
        <v>12392.15</v>
      </c>
      <c r="DA82" s="17">
        <v>11693.054</v>
      </c>
      <c r="DB82" s="17">
        <v>12003.678</v>
      </c>
      <c r="DC82" s="14">
        <v>12011.442999999999</v>
      </c>
      <c r="DD82" s="17">
        <v>12105.75</v>
      </c>
      <c r="DE82" s="17">
        <v>12747.23</v>
      </c>
      <c r="DF82" s="17">
        <v>12669.346</v>
      </c>
      <c r="DG82" s="17">
        <v>13685.138000000001</v>
      </c>
      <c r="DH82" s="17">
        <v>14158.501</v>
      </c>
      <c r="DI82" s="12"/>
      <c r="DJ82" s="12"/>
      <c r="DK82" s="12"/>
      <c r="DL82" s="12"/>
      <c r="DM82" s="12"/>
      <c r="DN82" s="13"/>
    </row>
    <row r="83" spans="1:118" x14ac:dyDescent="0.25">
      <c r="A83" s="1" t="s">
        <v>257</v>
      </c>
      <c r="B83" s="2">
        <v>6941</v>
      </c>
      <c r="C83" s="3">
        <v>42406</v>
      </c>
      <c r="D83" s="3" t="s">
        <v>258</v>
      </c>
      <c r="E83" s="4">
        <v>45344</v>
      </c>
      <c r="F83">
        <f t="shared" si="16"/>
        <v>2024</v>
      </c>
      <c r="G83">
        <f t="shared" si="17"/>
        <v>2</v>
      </c>
      <c r="H83">
        <f t="shared" si="18"/>
        <v>2021</v>
      </c>
      <c r="I83">
        <f t="shared" si="19"/>
        <v>2</v>
      </c>
      <c r="K83" s="14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6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4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4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4">
        <v>0</v>
      </c>
      <c r="BH83" s="17">
        <v>23295.089999999997</v>
      </c>
      <c r="BI83" s="17">
        <v>22827.746785714284</v>
      </c>
      <c r="BJ83" s="17">
        <v>15173.196428571431</v>
      </c>
      <c r="BK83" s="17">
        <v>12615.117857142857</v>
      </c>
      <c r="BL83" s="17">
        <v>15485.662499999999</v>
      </c>
      <c r="BM83" s="17">
        <v>15360.351428571426</v>
      </c>
      <c r="BN83" s="17">
        <v>14617.175357142858</v>
      </c>
      <c r="BO83" s="17">
        <v>16120.992857142859</v>
      </c>
      <c r="BP83" s="17">
        <v>21117.975000000002</v>
      </c>
      <c r="BQ83" s="17">
        <v>22502.113928571427</v>
      </c>
      <c r="BR83" s="17">
        <v>28691.164285714283</v>
      </c>
      <c r="BS83" s="14">
        <v>27945.038571428573</v>
      </c>
      <c r="BT83" s="17">
        <v>24622.83</v>
      </c>
      <c r="BU83" s="17">
        <v>24798.68914285714</v>
      </c>
      <c r="BV83" s="17">
        <v>18718.232142857141</v>
      </c>
      <c r="BW83" s="17">
        <v>15445.772142857144</v>
      </c>
      <c r="BX83" s="17">
        <v>13477.217142857144</v>
      </c>
      <c r="BY83" s="17">
        <v>15224.398928571429</v>
      </c>
      <c r="BZ83" s="17">
        <v>15405.051428571429</v>
      </c>
      <c r="CA83" s="17">
        <v>13550.734285714288</v>
      </c>
      <c r="CB83" s="17">
        <v>18817.74642857143</v>
      </c>
      <c r="CC83" s="17">
        <v>21994.746428571427</v>
      </c>
      <c r="CD83" s="17">
        <v>26296.839428571431</v>
      </c>
      <c r="CE83" s="14">
        <v>23755.28892857143</v>
      </c>
      <c r="CF83" s="17">
        <v>20620.41</v>
      </c>
      <c r="CG83" s="17">
        <v>21062.400857142857</v>
      </c>
      <c r="CH83" s="17">
        <v>14257.70357142857</v>
      </c>
      <c r="CI83" s="17">
        <v>13307.37</v>
      </c>
      <c r="CJ83" s="17">
        <v>13215.188571428573</v>
      </c>
      <c r="CK83" s="17">
        <v>14435.127857142857</v>
      </c>
      <c r="CL83" s="17">
        <v>13223.457428571428</v>
      </c>
      <c r="CM83" s="17">
        <v>9699.966428571428</v>
      </c>
      <c r="CN83" s="17">
        <v>15506.88642857143</v>
      </c>
      <c r="CO83" s="17">
        <v>16707.83142857143</v>
      </c>
      <c r="CP83" s="17">
        <v>20060.232857142859</v>
      </c>
      <c r="CQ83" s="14">
        <v>23491.866428571426</v>
      </c>
      <c r="CR83" s="17">
        <v>17920.757142857139</v>
      </c>
      <c r="CS83" s="17">
        <v>19904.590714285714</v>
      </c>
      <c r="CT83" s="17">
        <v>10375.457142857143</v>
      </c>
      <c r="CU83" s="17">
        <v>10629.076285714285</v>
      </c>
      <c r="CV83" s="17">
        <v>11019.889285714287</v>
      </c>
      <c r="CW83" s="17">
        <v>13541.929285714288</v>
      </c>
      <c r="CX83" s="17">
        <v>12345.643714285712</v>
      </c>
      <c r="CY83" s="17">
        <v>10934.292857142858</v>
      </c>
      <c r="CZ83" s="17">
        <v>14463.253714285713</v>
      </c>
      <c r="DA83" s="17">
        <v>16460.132142857143</v>
      </c>
      <c r="DB83" s="17">
        <v>19684.313571428571</v>
      </c>
      <c r="DC83" s="14">
        <v>16760.061428571429</v>
      </c>
      <c r="DD83" s="17">
        <v>16409.43</v>
      </c>
      <c r="DE83" s="17">
        <v>13582.17</v>
      </c>
      <c r="DF83" s="17">
        <v>11812.56</v>
      </c>
      <c r="DG83" s="17">
        <v>10949.895</v>
      </c>
      <c r="DH83" s="17">
        <v>10553.88</v>
      </c>
      <c r="DI83" s="12"/>
      <c r="DJ83" s="12"/>
      <c r="DK83" s="12"/>
      <c r="DL83" s="12"/>
      <c r="DM83" s="12"/>
      <c r="DN83" s="13"/>
    </row>
    <row r="84" spans="1:118" x14ac:dyDescent="0.25">
      <c r="A84" s="1" t="s">
        <v>203</v>
      </c>
      <c r="B84" s="2">
        <v>920</v>
      </c>
      <c r="C84" s="3">
        <v>39912</v>
      </c>
      <c r="D84" s="3" t="s">
        <v>204</v>
      </c>
      <c r="E84" s="4">
        <v>45345</v>
      </c>
      <c r="F84">
        <f t="shared" si="16"/>
        <v>2024</v>
      </c>
      <c r="G84">
        <f t="shared" si="17"/>
        <v>2</v>
      </c>
      <c r="H84">
        <f t="shared" si="18"/>
        <v>2021</v>
      </c>
      <c r="I84">
        <f t="shared" si="19"/>
        <v>2</v>
      </c>
      <c r="K84" s="14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6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4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0</v>
      </c>
      <c r="AU84" s="14">
        <v>0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4">
        <v>0</v>
      </c>
      <c r="BH84" s="17">
        <v>29089.035999999996</v>
      </c>
      <c r="BI84" s="17">
        <v>30669.48685714286</v>
      </c>
      <c r="BJ84" s="17">
        <v>24280.05428571429</v>
      </c>
      <c r="BK84" s="17">
        <v>26630.31085714286</v>
      </c>
      <c r="BL84" s="17">
        <v>31423.499857142859</v>
      </c>
      <c r="BM84" s="17">
        <v>31223.927999999996</v>
      </c>
      <c r="BN84" s="17">
        <v>30957.591999999993</v>
      </c>
      <c r="BO84" s="17">
        <v>26210.05371428571</v>
      </c>
      <c r="BP84" s="17">
        <v>26119.900285714284</v>
      </c>
      <c r="BQ84" s="17">
        <v>27399.381000000001</v>
      </c>
      <c r="BR84" s="17">
        <v>28559.587885714282</v>
      </c>
      <c r="BS84" s="14">
        <v>33390.640285714282</v>
      </c>
      <c r="BT84" s="17">
        <v>30334.847999999998</v>
      </c>
      <c r="BU84" s="17">
        <v>30024.85337142857</v>
      </c>
      <c r="BV84" s="17">
        <v>22432.114285714288</v>
      </c>
      <c r="BW84" s="17">
        <v>23352.70742857143</v>
      </c>
      <c r="BX84" s="17">
        <v>27798.812571428571</v>
      </c>
      <c r="BY84" s="17">
        <v>30718.931857142856</v>
      </c>
      <c r="BZ84" s="17">
        <v>30968.295857142853</v>
      </c>
      <c r="CA84" s="17">
        <v>23337.781714285713</v>
      </c>
      <c r="CB84" s="17">
        <v>25084.551428571431</v>
      </c>
      <c r="CC84" s="17">
        <v>31006.504285714287</v>
      </c>
      <c r="CD84" s="17">
        <v>33487.84034285714</v>
      </c>
      <c r="CE84" s="14">
        <v>33438.840857142852</v>
      </c>
      <c r="CF84" s="17">
        <v>30222.752</v>
      </c>
      <c r="CG84" s="17">
        <v>26970.028342857142</v>
      </c>
      <c r="CH84" s="17">
        <v>22996.212857142855</v>
      </c>
      <c r="CI84" s="17">
        <v>24158.893428571428</v>
      </c>
      <c r="CJ84" s="17">
        <v>29277.771428571428</v>
      </c>
      <c r="CK84" s="17">
        <v>30087.085428571427</v>
      </c>
      <c r="CL84" s="17">
        <v>30766.887085714283</v>
      </c>
      <c r="CM84" s="17">
        <v>26165.217857142856</v>
      </c>
      <c r="CN84" s="17">
        <v>30023.911857142863</v>
      </c>
      <c r="CO84" s="17">
        <v>23808.54514285714</v>
      </c>
      <c r="CP84" s="17">
        <v>27507.278714285716</v>
      </c>
      <c r="CQ84" s="14">
        <v>26183.361714285711</v>
      </c>
      <c r="CR84" s="17">
        <v>12742.513828571427</v>
      </c>
      <c r="CS84" s="17">
        <v>21046.93075</v>
      </c>
      <c r="CT84" s="17">
        <v>19887.788571428573</v>
      </c>
      <c r="CU84" s="17">
        <v>21482.457942857145</v>
      </c>
      <c r="CV84" s="17">
        <v>25196.824285714283</v>
      </c>
      <c r="CW84" s="17">
        <v>27299.131428571425</v>
      </c>
      <c r="CX84" s="17">
        <v>24568.187314285715</v>
      </c>
      <c r="CY84" s="17">
        <v>23453.781428571427</v>
      </c>
      <c r="CZ84" s="17">
        <v>23195.684457142863</v>
      </c>
      <c r="DA84" s="17">
        <v>24292.392857142859</v>
      </c>
      <c r="DB84" s="17">
        <v>25747.027857142857</v>
      </c>
      <c r="DC84" s="14">
        <v>25102.531657142856</v>
      </c>
      <c r="DD84" s="17">
        <v>21758.572</v>
      </c>
      <c r="DE84" s="17">
        <v>20850.285571428569</v>
      </c>
      <c r="DF84" s="17">
        <v>20377.328571428574</v>
      </c>
      <c r="DG84" s="17">
        <v>24759.395314285714</v>
      </c>
      <c r="DH84" s="17">
        <v>25546.341428571432</v>
      </c>
      <c r="DI84" s="12"/>
      <c r="DJ84" s="12"/>
      <c r="DK84" s="12"/>
      <c r="DL84" s="12"/>
      <c r="DM84" s="12"/>
      <c r="DN84" s="13"/>
    </row>
    <row r="85" spans="1:118" x14ac:dyDescent="0.25">
      <c r="A85" s="1" t="s">
        <v>201</v>
      </c>
      <c r="B85" s="2">
        <v>14</v>
      </c>
      <c r="C85" s="3">
        <v>38351</v>
      </c>
      <c r="D85" s="3" t="s">
        <v>202</v>
      </c>
      <c r="E85" s="4">
        <v>45342</v>
      </c>
      <c r="F85">
        <f t="shared" si="16"/>
        <v>2024</v>
      </c>
      <c r="G85">
        <f t="shared" si="17"/>
        <v>2</v>
      </c>
      <c r="H85">
        <f t="shared" si="18"/>
        <v>2021</v>
      </c>
      <c r="I85">
        <f t="shared" si="19"/>
        <v>2</v>
      </c>
      <c r="K85" s="14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6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4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  <c r="AU85" s="14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4">
        <v>0</v>
      </c>
      <c r="BH85" s="17">
        <v>29149.559999999998</v>
      </c>
      <c r="BI85" s="17">
        <v>32140.490000000005</v>
      </c>
      <c r="BJ85" s="17">
        <v>26740.907142857141</v>
      </c>
      <c r="BK85" s="17">
        <v>25945.826428571429</v>
      </c>
      <c r="BL85" s="17">
        <v>28370.004285714287</v>
      </c>
      <c r="BM85" s="17">
        <v>28675.09714285715</v>
      </c>
      <c r="BN85" s="17">
        <v>28221.381428571425</v>
      </c>
      <c r="BO85" s="17">
        <v>25501.517142857138</v>
      </c>
      <c r="BP85" s="17">
        <v>28178.46857142857</v>
      </c>
      <c r="BQ85" s="17">
        <v>27898.25071428571</v>
      </c>
      <c r="BR85" s="17">
        <v>29687.761142857144</v>
      </c>
      <c r="BS85" s="14">
        <v>31581.006428571425</v>
      </c>
      <c r="BT85" s="17">
        <v>27976.46</v>
      </c>
      <c r="BU85" s="17">
        <v>29931.97028571428</v>
      </c>
      <c r="BV85" s="17">
        <v>24525.899999999994</v>
      </c>
      <c r="BW85" s="17">
        <v>23478.248571428572</v>
      </c>
      <c r="BX85" s="17">
        <v>26920.697142857145</v>
      </c>
      <c r="BY85" s="17">
        <v>28482.733571428573</v>
      </c>
      <c r="BZ85" s="17">
        <v>28651.639285714286</v>
      </c>
      <c r="CA85" s="17">
        <v>25698.737142857142</v>
      </c>
      <c r="CB85" s="17">
        <v>25460.142857142855</v>
      </c>
      <c r="CC85" s="17">
        <v>27671.485714285718</v>
      </c>
      <c r="CD85" s="17">
        <v>30519.057142857142</v>
      </c>
      <c r="CE85" s="14">
        <v>29982.004285714287</v>
      </c>
      <c r="CF85" s="17">
        <v>23291.1</v>
      </c>
      <c r="CG85" s="17">
        <v>26606.573714285714</v>
      </c>
      <c r="CH85" s="17">
        <v>24676.35</v>
      </c>
      <c r="CI85" s="17">
        <v>26184.039285714283</v>
      </c>
      <c r="CJ85" s="17">
        <v>25452.462857142855</v>
      </c>
      <c r="CK85" s="17">
        <v>26657.763571428568</v>
      </c>
      <c r="CL85" s="17">
        <v>26335.314857142861</v>
      </c>
      <c r="CM85" s="17">
        <v>24326.652142857147</v>
      </c>
      <c r="CN85" s="17">
        <v>26039.379999999997</v>
      </c>
      <c r="CO85" s="17">
        <v>26380.2</v>
      </c>
      <c r="CP85" s="17">
        <v>25796.539285714283</v>
      </c>
      <c r="CQ85" s="14">
        <v>28554.122142857144</v>
      </c>
      <c r="CR85" s="17">
        <v>17065.961428571431</v>
      </c>
      <c r="CS85" s="17">
        <v>23352.587857142855</v>
      </c>
      <c r="CT85" s="17">
        <v>20228.592857142859</v>
      </c>
      <c r="CU85" s="17">
        <v>22101.636000000002</v>
      </c>
      <c r="CV85" s="17">
        <v>23968.414285714291</v>
      </c>
      <c r="CW85" s="17">
        <v>26075.96</v>
      </c>
      <c r="CX85" s="17">
        <v>23794.129714285715</v>
      </c>
      <c r="CY85" s="17">
        <v>21983.357142857149</v>
      </c>
      <c r="CZ85" s="17">
        <v>23409.499428571431</v>
      </c>
      <c r="DA85" s="17">
        <v>24914.207142857147</v>
      </c>
      <c r="DB85" s="17">
        <v>27635.193571428572</v>
      </c>
      <c r="DC85" s="14">
        <v>22788.666857142856</v>
      </c>
      <c r="DD85" s="17">
        <v>21025.079999999998</v>
      </c>
      <c r="DE85" s="17">
        <v>22293.251428571428</v>
      </c>
      <c r="DF85" s="17">
        <v>21356.357142857141</v>
      </c>
      <c r="DG85" s="17">
        <v>23951.075488721803</v>
      </c>
      <c r="DH85" s="17">
        <v>22743.642857142855</v>
      </c>
      <c r="DI85" s="12"/>
      <c r="DJ85" s="12"/>
      <c r="DK85" s="12"/>
      <c r="DL85" s="12"/>
      <c r="DM85" s="12"/>
      <c r="DN85" s="13"/>
    </row>
    <row r="86" spans="1:118" x14ac:dyDescent="0.25">
      <c r="A86" s="5" t="s">
        <v>159</v>
      </c>
      <c r="B86" s="2">
        <v>906</v>
      </c>
      <c r="C86" s="3">
        <v>39632</v>
      </c>
      <c r="D86" s="3" t="s">
        <v>160</v>
      </c>
      <c r="E86" s="4">
        <v>45338</v>
      </c>
      <c r="F86">
        <f t="shared" si="16"/>
        <v>2024</v>
      </c>
      <c r="G86">
        <f t="shared" si="17"/>
        <v>2</v>
      </c>
      <c r="H86">
        <f t="shared" si="18"/>
        <v>2021</v>
      </c>
      <c r="I86">
        <f t="shared" si="19"/>
        <v>2</v>
      </c>
      <c r="K86" s="14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6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4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0</v>
      </c>
      <c r="AT86" s="17">
        <v>0</v>
      </c>
      <c r="AU86" s="14">
        <v>0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4">
        <v>0</v>
      </c>
      <c r="BH86" s="17">
        <v>21353.880000000063</v>
      </c>
      <c r="BI86" s="17">
        <v>23774.021785714347</v>
      </c>
      <c r="BJ86" s="17">
        <v>18394.91999999982</v>
      </c>
      <c r="BK86" s="17">
        <v>18463.688571428836</v>
      </c>
      <c r="BL86" s="17">
        <v>20102.367857142599</v>
      </c>
      <c r="BM86" s="17">
        <v>21733.5420000001</v>
      </c>
      <c r="BN86" s="17">
        <v>17598.157499999987</v>
      </c>
      <c r="BO86" s="17">
        <v>17191.95428571431</v>
      </c>
      <c r="BP86" s="17">
        <v>17032.949999999746</v>
      </c>
      <c r="BQ86" s="17">
        <v>15737.271428571641</v>
      </c>
      <c r="BR86" s="17">
        <v>22471.749428571315</v>
      </c>
      <c r="BS86" s="14">
        <v>21396.177857142909</v>
      </c>
      <c r="BT86" s="17">
        <v>15920.040000000154</v>
      </c>
      <c r="BU86" s="17">
        <v>16077.441428571488</v>
      </c>
      <c r="BV86" s="17">
        <v>14290.682142857208</v>
      </c>
      <c r="BW86" s="17">
        <v>13170.666642856715</v>
      </c>
      <c r="BX86" s="17">
        <v>15701.284285714286</v>
      </c>
      <c r="BY86" s="17">
        <v>19078.538142857145</v>
      </c>
      <c r="BZ86" s="17">
        <v>19744.149107142857</v>
      </c>
      <c r="CA86" s="17">
        <v>15719.348571428571</v>
      </c>
      <c r="CB86" s="17">
        <v>16300.392</v>
      </c>
      <c r="CC86" s="17">
        <v>15991.142142857141</v>
      </c>
      <c r="CD86" s="17">
        <v>16945.484644285712</v>
      </c>
      <c r="CE86" s="14">
        <v>20183.683857428572</v>
      </c>
      <c r="CF86" s="17">
        <v>19048.254926795998</v>
      </c>
      <c r="CG86" s="17">
        <v>18744.33884485887</v>
      </c>
      <c r="CH86" s="17">
        <v>16754.239285714284</v>
      </c>
      <c r="CI86" s="17">
        <v>17283.57</v>
      </c>
      <c r="CJ86" s="17">
        <v>16578.165996608961</v>
      </c>
      <c r="CK86" s="17">
        <v>18996.66857142857</v>
      </c>
      <c r="CL86" s="17">
        <v>19047.478526444447</v>
      </c>
      <c r="CM86" s="17">
        <v>18422.940000000002</v>
      </c>
      <c r="CN86" s="17">
        <v>17280.170737214154</v>
      </c>
      <c r="CO86" s="17">
        <v>16545.748598999999</v>
      </c>
      <c r="CP86" s="17">
        <v>21806.950349571427</v>
      </c>
      <c r="CQ86" s="14">
        <v>22870.2</v>
      </c>
      <c r="CR86" s="17">
        <v>14708.063337857144</v>
      </c>
      <c r="CS86" s="17">
        <v>14966.31</v>
      </c>
      <c r="CT86" s="17">
        <v>14290.392857142859</v>
      </c>
      <c r="CU86" s="17">
        <v>15241.89857142857</v>
      </c>
      <c r="CV86" s="17">
        <v>15446.490000000002</v>
      </c>
      <c r="CW86" s="17">
        <v>16784.507142857143</v>
      </c>
      <c r="CX86" s="17">
        <v>16365.570143999999</v>
      </c>
      <c r="CY86" s="17">
        <v>14996.55</v>
      </c>
      <c r="CZ86" s="17">
        <v>13809.464988</v>
      </c>
      <c r="DA86" s="17">
        <v>13274.1</v>
      </c>
      <c r="DB86" s="17">
        <v>15307.41</v>
      </c>
      <c r="DC86" s="14">
        <v>15691.47</v>
      </c>
      <c r="DD86" s="17">
        <v>14189.37</v>
      </c>
      <c r="DE86" s="17">
        <v>14635.11</v>
      </c>
      <c r="DF86" s="17">
        <v>13500.026115000001</v>
      </c>
      <c r="DG86" s="17">
        <v>13880.4</v>
      </c>
      <c r="DH86" s="17">
        <v>15101.979867</v>
      </c>
      <c r="DI86" s="12"/>
      <c r="DJ86" s="12"/>
      <c r="DK86" s="12"/>
      <c r="DL86" s="12"/>
      <c r="DM86" s="12"/>
      <c r="DN86" s="13"/>
    </row>
    <row r="87" spans="1:118" x14ac:dyDescent="0.25">
      <c r="A87" s="5" t="s">
        <v>147</v>
      </c>
      <c r="B87" s="2">
        <v>454</v>
      </c>
      <c r="C87" s="3">
        <v>40569</v>
      </c>
      <c r="D87" s="3" t="s">
        <v>148</v>
      </c>
      <c r="E87" s="4">
        <v>45338</v>
      </c>
      <c r="F87">
        <f t="shared" si="16"/>
        <v>2024</v>
      </c>
      <c r="G87">
        <f t="shared" si="17"/>
        <v>2</v>
      </c>
      <c r="H87">
        <f t="shared" si="18"/>
        <v>2021</v>
      </c>
      <c r="I87">
        <f t="shared" si="19"/>
        <v>2</v>
      </c>
      <c r="K87" s="14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6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4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4">
        <v>0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4">
        <v>0</v>
      </c>
      <c r="BH87" s="17">
        <v>13220.725458299999</v>
      </c>
      <c r="BI87" s="17">
        <v>13649.117712582143</v>
      </c>
      <c r="BJ87" s="17">
        <v>12297.608888485716</v>
      </c>
      <c r="BK87" s="17">
        <v>10976.313475307141</v>
      </c>
      <c r="BL87" s="17">
        <v>11512.058363035712</v>
      </c>
      <c r="BM87" s="17">
        <v>12747.781932885715</v>
      </c>
      <c r="BN87" s="17">
        <v>11122.766416150002</v>
      </c>
      <c r="BO87" s="17">
        <v>10153.587241199999</v>
      </c>
      <c r="BP87" s="17">
        <v>10409.721561032142</v>
      </c>
      <c r="BQ87" s="17">
        <v>10227.090046178573</v>
      </c>
      <c r="BR87" s="17">
        <v>11075.632724557141</v>
      </c>
      <c r="BS87" s="14">
        <v>11640.250535914287</v>
      </c>
      <c r="BT87" s="17">
        <v>10059.4307207</v>
      </c>
      <c r="BU87" s="17">
        <v>10731.336895962857</v>
      </c>
      <c r="BV87" s="17">
        <v>10068.741288642859</v>
      </c>
      <c r="BW87" s="17">
        <v>10217.076161224999</v>
      </c>
      <c r="BX87" s="17">
        <v>11808.770334085712</v>
      </c>
      <c r="BY87" s="17">
        <v>13276.148590139284</v>
      </c>
      <c r="BZ87" s="17">
        <v>14105.701556460715</v>
      </c>
      <c r="CA87" s="17">
        <v>11946.979086857145</v>
      </c>
      <c r="CB87" s="17">
        <v>12185.559106242856</v>
      </c>
      <c r="CC87" s="17">
        <v>10947.080247964286</v>
      </c>
      <c r="CD87" s="17">
        <v>12157.060607488573</v>
      </c>
      <c r="CE87" s="14">
        <v>12978.625481210713</v>
      </c>
      <c r="CF87" s="17">
        <v>11998.761115400001</v>
      </c>
      <c r="CG87" s="17">
        <v>13579.928995814284</v>
      </c>
      <c r="CH87" s="17">
        <v>14672.410137214287</v>
      </c>
      <c r="CI87" s="17">
        <v>14706.955705778573</v>
      </c>
      <c r="CJ87" s="17">
        <v>15218.674420714287</v>
      </c>
      <c r="CK87" s="17">
        <v>14980.048273039283</v>
      </c>
      <c r="CL87" s="17">
        <v>15046.407004811428</v>
      </c>
      <c r="CM87" s="17">
        <v>9991.0714285714275</v>
      </c>
      <c r="CN87" s="17">
        <v>13356.959697703569</v>
      </c>
      <c r="CO87" s="17">
        <v>11742.114448199998</v>
      </c>
      <c r="CP87" s="17">
        <v>12554.987442010715</v>
      </c>
      <c r="CQ87" s="14">
        <v>11019.59332059143</v>
      </c>
      <c r="CR87" s="17">
        <v>10201.420484142858</v>
      </c>
      <c r="CS87" s="17">
        <v>9834.5976161785729</v>
      </c>
      <c r="CT87" s="17">
        <v>9092.6038405714298</v>
      </c>
      <c r="CU87" s="17">
        <v>10029.564466485715</v>
      </c>
      <c r="CV87" s="17">
        <v>10063.628038928573</v>
      </c>
      <c r="CW87" s="17">
        <v>11206.391798928573</v>
      </c>
      <c r="CX87" s="17">
        <v>10944.763594428572</v>
      </c>
      <c r="CY87" s="17">
        <v>9953.8996992857155</v>
      </c>
      <c r="CZ87" s="17">
        <v>9501.8782699714266</v>
      </c>
      <c r="DA87" s="17">
        <v>8588.6291624999994</v>
      </c>
      <c r="DB87" s="17">
        <v>8415.8225112380951</v>
      </c>
      <c r="DC87" s="14">
        <v>8431.4327221428557</v>
      </c>
      <c r="DD87" s="17">
        <v>7655.8063209999991</v>
      </c>
      <c r="DE87" s="17">
        <v>8880.8655883214287</v>
      </c>
      <c r="DF87" s="17">
        <v>8584.953677999998</v>
      </c>
      <c r="DG87" s="17">
        <v>9365.9580279642851</v>
      </c>
      <c r="DH87" s="17">
        <v>9041.7247671428577</v>
      </c>
      <c r="DI87" s="12"/>
      <c r="DJ87" s="12"/>
      <c r="DK87" s="12"/>
      <c r="DL87" s="12"/>
      <c r="DM87" s="12"/>
      <c r="DN87" s="13"/>
    </row>
    <row r="88" spans="1:118" x14ac:dyDescent="0.25">
      <c r="A88" s="1" t="s">
        <v>211</v>
      </c>
      <c r="B88" s="2">
        <v>3806</v>
      </c>
      <c r="C88" s="3">
        <v>42264</v>
      </c>
      <c r="D88" s="3" t="s">
        <v>212</v>
      </c>
      <c r="E88" s="4">
        <v>45344</v>
      </c>
      <c r="F88">
        <f t="shared" si="16"/>
        <v>2024</v>
      </c>
      <c r="G88">
        <f t="shared" si="17"/>
        <v>2</v>
      </c>
      <c r="H88">
        <f t="shared" si="18"/>
        <v>2021</v>
      </c>
      <c r="I88">
        <f t="shared" si="19"/>
        <v>2</v>
      </c>
      <c r="K88" s="14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6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4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0</v>
      </c>
      <c r="AT88" s="17">
        <v>0</v>
      </c>
      <c r="AU88" s="14">
        <v>0</v>
      </c>
      <c r="AV88" s="17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17">
        <v>0</v>
      </c>
      <c r="BF88" s="17">
        <v>0</v>
      </c>
      <c r="BG88" s="14">
        <v>0</v>
      </c>
      <c r="BH88" s="17">
        <v>27343.355910000002</v>
      </c>
      <c r="BI88" s="17">
        <v>28485.079248428567</v>
      </c>
      <c r="BJ88" s="17">
        <v>20968.283301428572</v>
      </c>
      <c r="BK88" s="17">
        <v>14100.732227785715</v>
      </c>
      <c r="BL88" s="17">
        <v>17021.442199928573</v>
      </c>
      <c r="BM88" s="17">
        <v>18653.81614285714</v>
      </c>
      <c r="BN88" s="17">
        <v>17583.519399642861</v>
      </c>
      <c r="BO88" s="17">
        <v>15644.179193142858</v>
      </c>
      <c r="BP88" s="17">
        <v>30775.456185428571</v>
      </c>
      <c r="BQ88" s="17">
        <v>31773.872073857143</v>
      </c>
      <c r="BR88" s="17">
        <v>30727.050285942852</v>
      </c>
      <c r="BS88" s="14">
        <v>28878.971116285717</v>
      </c>
      <c r="BT88" s="17">
        <v>21064.650071999997</v>
      </c>
      <c r="BU88" s="17">
        <v>18155.655358457145</v>
      </c>
      <c r="BV88" s="17">
        <v>11863.746893571428</v>
      </c>
      <c r="BW88" s="17">
        <v>9924.0043652142831</v>
      </c>
      <c r="BX88" s="17">
        <v>12924.609171428574</v>
      </c>
      <c r="BY88" s="17">
        <v>13729.666167000001</v>
      </c>
      <c r="BZ88" s="17">
        <v>12973.965265714285</v>
      </c>
      <c r="CA88" s="17">
        <v>16814.257765714287</v>
      </c>
      <c r="CB88" s="17">
        <v>21737.865413571431</v>
      </c>
      <c r="CC88" s="17">
        <v>20347.151997857141</v>
      </c>
      <c r="CD88" s="17">
        <v>27716.548965257145</v>
      </c>
      <c r="CE88" s="14">
        <v>30052.608205071425</v>
      </c>
      <c r="CF88" s="17">
        <v>27140.093502</v>
      </c>
      <c r="CG88" s="17">
        <v>25845.424969542859</v>
      </c>
      <c r="CH88" s="17">
        <v>18561.749663571427</v>
      </c>
      <c r="CI88" s="17">
        <v>18234.264493285715</v>
      </c>
      <c r="CJ88" s="17">
        <v>16485.796054285714</v>
      </c>
      <c r="CK88" s="17">
        <v>16895.933810785711</v>
      </c>
      <c r="CL88" s="17">
        <v>16227.709824171428</v>
      </c>
      <c r="CM88" s="17">
        <v>14656.061301000002</v>
      </c>
      <c r="CN88" s="17">
        <v>23591.632417714285</v>
      </c>
      <c r="CO88" s="17">
        <v>28488.519354857144</v>
      </c>
      <c r="CP88" s="17">
        <v>31642.139805857143</v>
      </c>
      <c r="CQ88" s="14">
        <v>30267.040052142856</v>
      </c>
      <c r="CR88" s="17">
        <v>19851.082270285715</v>
      </c>
      <c r="CS88" s="17">
        <v>24249.131264357147</v>
      </c>
      <c r="CT88" s="17">
        <v>13152.739827857144</v>
      </c>
      <c r="CU88" s="17">
        <v>14326.987733485716</v>
      </c>
      <c r="CV88" s="17">
        <v>15482.217111428572</v>
      </c>
      <c r="CW88" s="17">
        <v>17013.537452357145</v>
      </c>
      <c r="CX88" s="17">
        <v>15775.973324742858</v>
      </c>
      <c r="CY88" s="17">
        <v>14226.420465000001</v>
      </c>
      <c r="CZ88" s="17">
        <v>18551.706194742859</v>
      </c>
      <c r="DA88" s="17">
        <v>22591.46286642857</v>
      </c>
      <c r="DB88" s="17">
        <v>25888.197448500003</v>
      </c>
      <c r="DC88" s="14">
        <v>25056.194674628572</v>
      </c>
      <c r="DD88" s="17">
        <v>23468.014187999997</v>
      </c>
      <c r="DE88" s="17">
        <v>17563.617414</v>
      </c>
      <c r="DF88" s="17">
        <v>16195.384386</v>
      </c>
      <c r="DG88" s="17">
        <v>12644.111598</v>
      </c>
      <c r="DH88" s="17">
        <v>12847.293114</v>
      </c>
      <c r="DI88" s="12"/>
      <c r="DJ88" s="12"/>
      <c r="DK88" s="12"/>
      <c r="DL88" s="12"/>
      <c r="DM88" s="12"/>
      <c r="DN88" s="13"/>
    </row>
    <row r="89" spans="1:118" x14ac:dyDescent="0.25">
      <c r="A89" s="1" t="s">
        <v>267</v>
      </c>
      <c r="B89" s="2">
        <v>14446</v>
      </c>
      <c r="C89" s="3">
        <v>43217</v>
      </c>
      <c r="D89" s="3" t="s">
        <v>268</v>
      </c>
      <c r="E89" s="4">
        <v>45351</v>
      </c>
      <c r="F89">
        <f t="shared" si="16"/>
        <v>2024</v>
      </c>
      <c r="G89">
        <f t="shared" si="17"/>
        <v>2</v>
      </c>
      <c r="H89">
        <f t="shared" si="18"/>
        <v>2021</v>
      </c>
      <c r="I89">
        <f t="shared" si="19"/>
        <v>2</v>
      </c>
      <c r="K89" s="14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6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4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4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4">
        <v>0</v>
      </c>
      <c r="BH89" s="17">
        <v>23255.834999999999</v>
      </c>
      <c r="BI89" s="17">
        <v>22593.536249999997</v>
      </c>
      <c r="BJ89" s="17">
        <v>18361.224642857145</v>
      </c>
      <c r="BK89" s="17">
        <v>21612.495857142858</v>
      </c>
      <c r="BL89" s="17">
        <v>24486.747214285711</v>
      </c>
      <c r="BM89" s="17">
        <v>24673.199142857145</v>
      </c>
      <c r="BN89" s="17">
        <v>24372.397071428568</v>
      </c>
      <c r="BO89" s="17">
        <v>20109.718285714287</v>
      </c>
      <c r="BP89" s="17">
        <v>20107.719321428573</v>
      </c>
      <c r="BQ89" s="17">
        <v>22126.805785714285</v>
      </c>
      <c r="BR89" s="17">
        <v>24635.139342857143</v>
      </c>
      <c r="BS89" s="14">
        <v>26065.890535714283</v>
      </c>
      <c r="BT89" s="17">
        <v>22113.912</v>
      </c>
      <c r="BU89" s="17">
        <v>21667.695342857147</v>
      </c>
      <c r="BV89" s="17">
        <v>18903.050357142856</v>
      </c>
      <c r="BW89" s="17">
        <v>19600.553785714288</v>
      </c>
      <c r="BX89" s="17">
        <v>22369.240285714288</v>
      </c>
      <c r="BY89" s="17">
        <v>25187.857607142858</v>
      </c>
      <c r="BZ89" s="17">
        <v>22611.9735</v>
      </c>
      <c r="CA89" s="17">
        <v>19278.499588815794</v>
      </c>
      <c r="CB89" s="17">
        <v>18943.22112018328</v>
      </c>
      <c r="CC89" s="17">
        <v>19859.432142857142</v>
      </c>
      <c r="CD89" s="17">
        <v>24828.741428571426</v>
      </c>
      <c r="CE89" s="14">
        <v>24112.04357142857</v>
      </c>
      <c r="CF89" s="17">
        <v>21504.36</v>
      </c>
      <c r="CG89" s="17">
        <v>20700.338571428572</v>
      </c>
      <c r="CH89" s="17">
        <v>17658.867857142857</v>
      </c>
      <c r="CI89" s="17">
        <v>19571.584285714289</v>
      </c>
      <c r="CJ89" s="17">
        <v>21407.091428571432</v>
      </c>
      <c r="CK89" s="17">
        <v>22834.655357142856</v>
      </c>
      <c r="CL89" s="17">
        <v>23664.036398571421</v>
      </c>
      <c r="CM89" s="17">
        <v>21068.419285714288</v>
      </c>
      <c r="CN89" s="17">
        <v>19539.864642857141</v>
      </c>
      <c r="CO89" s="17">
        <v>21680.228571428568</v>
      </c>
      <c r="CP89" s="17">
        <v>21748.282500000001</v>
      </c>
      <c r="CQ89" s="14">
        <v>21967.762499999997</v>
      </c>
      <c r="CR89" s="17">
        <v>18567.16689428571</v>
      </c>
      <c r="CS89" s="17">
        <v>17434.166392857143</v>
      </c>
      <c r="CT89" s="17">
        <v>17553.471428571429</v>
      </c>
      <c r="CU89" s="17">
        <v>18783.741428571426</v>
      </c>
      <c r="CV89" s="17">
        <v>20517.846428571429</v>
      </c>
      <c r="CW89" s="17">
        <v>23341.604999999996</v>
      </c>
      <c r="CX89" s="17">
        <v>21736.092857142856</v>
      </c>
      <c r="CY89" s="17">
        <v>20172.021428571432</v>
      </c>
      <c r="CZ89" s="17">
        <v>18207.48685714286</v>
      </c>
      <c r="DA89" s="17">
        <v>20350.67142857143</v>
      </c>
      <c r="DB89" s="17">
        <v>22086.669642857145</v>
      </c>
      <c r="DC89" s="14">
        <v>18122.856857142855</v>
      </c>
      <c r="DD89" s="17">
        <v>15776.67</v>
      </c>
      <c r="DE89" s="17">
        <v>19984.603928571429</v>
      </c>
      <c r="DF89" s="17">
        <v>18624.278571428571</v>
      </c>
      <c r="DG89" s="17">
        <v>18551.108571428576</v>
      </c>
      <c r="DH89" s="17">
        <v>19903.917857142853</v>
      </c>
      <c r="DI89" s="12"/>
      <c r="DJ89" s="12"/>
      <c r="DK89" s="12"/>
      <c r="DL89" s="12"/>
      <c r="DM89" s="12"/>
      <c r="DN89" s="13"/>
    </row>
    <row r="90" spans="1:118" x14ac:dyDescent="0.25">
      <c r="A90" s="5" t="s">
        <v>25</v>
      </c>
      <c r="B90" s="2">
        <v>9027</v>
      </c>
      <c r="C90" s="3">
        <v>42671</v>
      </c>
      <c r="D90" s="3" t="s">
        <v>26</v>
      </c>
      <c r="E90" s="4">
        <v>45344</v>
      </c>
      <c r="F90">
        <f t="shared" si="16"/>
        <v>2024</v>
      </c>
      <c r="G90">
        <f t="shared" si="17"/>
        <v>2</v>
      </c>
      <c r="H90">
        <f t="shared" si="18"/>
        <v>2021</v>
      </c>
      <c r="I90">
        <f t="shared" si="19"/>
        <v>2</v>
      </c>
      <c r="K90" s="14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6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4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  <c r="AU90" s="14">
        <v>0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4">
        <v>0</v>
      </c>
      <c r="BH90" s="17">
        <v>13267.523999999999</v>
      </c>
      <c r="BI90" s="17">
        <v>13661.941357142858</v>
      </c>
      <c r="BJ90" s="17">
        <v>12001.148571428572</v>
      </c>
      <c r="BK90" s="17">
        <v>13396.481714285715</v>
      </c>
      <c r="BL90" s="17">
        <v>12985.840214285714</v>
      </c>
      <c r="BM90" s="17">
        <v>13306.693714285717</v>
      </c>
      <c r="BN90" s="17">
        <v>13216.677285714286</v>
      </c>
      <c r="BO90" s="17">
        <v>10405.77942857143</v>
      </c>
      <c r="BP90" s="17">
        <v>11614.998071428572</v>
      </c>
      <c r="BQ90" s="17">
        <v>12031.246142857142</v>
      </c>
      <c r="BR90" s="17">
        <v>14176.381485714286</v>
      </c>
      <c r="BS90" s="14">
        <v>13990.5015</v>
      </c>
      <c r="BT90" s="17">
        <v>12224.61</v>
      </c>
      <c r="BU90" s="17">
        <v>12268.154342857142</v>
      </c>
      <c r="BV90" s="17">
        <v>11007.036428571428</v>
      </c>
      <c r="BW90" s="17">
        <v>10684.052571428572</v>
      </c>
      <c r="BX90" s="17">
        <v>11830.290857142858</v>
      </c>
      <c r="BY90" s="17">
        <v>13841.807785714287</v>
      </c>
      <c r="BZ90" s="17">
        <v>14290.087714285713</v>
      </c>
      <c r="CA90" s="17">
        <v>11213.825999999999</v>
      </c>
      <c r="CB90" s="17">
        <v>11864.09</v>
      </c>
      <c r="CC90" s="17">
        <v>14864.487999999999</v>
      </c>
      <c r="CD90" s="17">
        <v>15293.227999999999</v>
      </c>
      <c r="CE90" s="14">
        <v>15877.954</v>
      </c>
      <c r="CF90" s="17">
        <v>14627.994000000001</v>
      </c>
      <c r="CG90" s="17">
        <v>15187.558000000001</v>
      </c>
      <c r="CH90" s="17">
        <v>13082.977999999999</v>
      </c>
      <c r="CI90" s="17">
        <v>12436.776</v>
      </c>
      <c r="CJ90" s="17">
        <v>12338.484</v>
      </c>
      <c r="CK90" s="17">
        <v>14228.476000000001</v>
      </c>
      <c r="CL90" s="17">
        <v>14834.745999999999</v>
      </c>
      <c r="CM90" s="17">
        <v>12293.25</v>
      </c>
      <c r="CN90" s="17">
        <v>11725.308000000001</v>
      </c>
      <c r="CO90" s="17">
        <v>13067.458000000001</v>
      </c>
      <c r="CP90" s="17">
        <v>15728.886</v>
      </c>
      <c r="CQ90" s="14">
        <v>16799.777999999998</v>
      </c>
      <c r="CR90" s="17">
        <v>9906.1959999999999</v>
      </c>
      <c r="CS90" s="17">
        <v>11516.944</v>
      </c>
      <c r="CT90" s="17">
        <v>11255.38</v>
      </c>
      <c r="CU90" s="17">
        <v>11548.407999999999</v>
      </c>
      <c r="CV90" s="17">
        <v>13310.621999999999</v>
      </c>
      <c r="CW90" s="17">
        <v>14118.944</v>
      </c>
      <c r="CX90" s="17">
        <v>12922.766</v>
      </c>
      <c r="CY90" s="17">
        <v>11636.964</v>
      </c>
      <c r="CZ90" s="17">
        <v>10505.69</v>
      </c>
      <c r="DA90" s="17">
        <v>10381.492</v>
      </c>
      <c r="DB90" s="17">
        <v>12495.25</v>
      </c>
      <c r="DC90" s="14">
        <v>13711.33</v>
      </c>
      <c r="DD90" s="17">
        <v>14085.175999999999</v>
      </c>
      <c r="DE90" s="17">
        <v>11355.588</v>
      </c>
      <c r="DF90" s="17">
        <v>10204.778</v>
      </c>
      <c r="DG90" s="17">
        <v>10883.012000000001</v>
      </c>
      <c r="DH90" s="17">
        <v>11697.8</v>
      </c>
      <c r="DI90" s="12"/>
      <c r="DJ90" s="12"/>
      <c r="DK90" s="12"/>
      <c r="DL90" s="12"/>
      <c r="DM90" s="12"/>
      <c r="DN90" s="13"/>
    </row>
    <row r="91" spans="1:118" x14ac:dyDescent="0.25">
      <c r="A91" s="5" t="s">
        <v>279</v>
      </c>
      <c r="B91" s="2">
        <v>7337</v>
      </c>
      <c r="C91" s="3">
        <v>42486</v>
      </c>
      <c r="D91" s="3" t="s">
        <v>280</v>
      </c>
      <c r="E91" s="4">
        <v>45338</v>
      </c>
      <c r="F91">
        <f t="shared" si="16"/>
        <v>2024</v>
      </c>
      <c r="G91">
        <f t="shared" si="17"/>
        <v>2</v>
      </c>
      <c r="H91">
        <f t="shared" si="18"/>
        <v>2021</v>
      </c>
      <c r="I91">
        <f t="shared" si="19"/>
        <v>2</v>
      </c>
      <c r="K91" s="14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6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4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7">
        <v>0</v>
      </c>
      <c r="AR91" s="17">
        <v>0</v>
      </c>
      <c r="AS91" s="17">
        <v>0</v>
      </c>
      <c r="AT91" s="17">
        <v>0</v>
      </c>
      <c r="AU91" s="14">
        <v>0</v>
      </c>
      <c r="AV91" s="17">
        <v>0</v>
      </c>
      <c r="AW91" s="17">
        <v>0</v>
      </c>
      <c r="AX91" s="17">
        <v>0</v>
      </c>
      <c r="AY91" s="17">
        <v>0</v>
      </c>
      <c r="AZ91" s="17">
        <v>0</v>
      </c>
      <c r="BA91" s="17">
        <v>0</v>
      </c>
      <c r="BB91" s="17">
        <v>0</v>
      </c>
      <c r="BC91" s="17">
        <v>0</v>
      </c>
      <c r="BD91" s="17">
        <v>0</v>
      </c>
      <c r="BE91" s="17">
        <v>0</v>
      </c>
      <c r="BF91" s="17">
        <v>0</v>
      </c>
      <c r="BG91" s="14">
        <v>0</v>
      </c>
      <c r="BH91" s="17">
        <v>20571.499</v>
      </c>
      <c r="BI91" s="17">
        <v>20650.343321428572</v>
      </c>
      <c r="BJ91" s="17">
        <v>14032.126085714284</v>
      </c>
      <c r="BK91" s="17">
        <v>16671.923999999999</v>
      </c>
      <c r="BL91" s="17">
        <v>16524.800357142856</v>
      </c>
      <c r="BM91" s="17">
        <v>18718.92817857143</v>
      </c>
      <c r="BN91" s="17">
        <v>18368.385714285712</v>
      </c>
      <c r="BO91" s="17">
        <v>14597.267142857143</v>
      </c>
      <c r="BP91" s="17">
        <v>14830.063</v>
      </c>
      <c r="BQ91" s="17">
        <v>20845.151785714286</v>
      </c>
      <c r="BR91" s="17">
        <v>21606.544964285713</v>
      </c>
      <c r="BS91" s="14">
        <v>23984.775285714284</v>
      </c>
      <c r="BT91" s="17">
        <v>19458.570666666667</v>
      </c>
      <c r="BU91" s="17">
        <v>17295.832214285714</v>
      </c>
      <c r="BV91" s="17">
        <v>12884.560714285715</v>
      </c>
      <c r="BW91" s="17">
        <v>13584.298904761907</v>
      </c>
      <c r="BX91" s="17">
        <v>14528.308928571427</v>
      </c>
      <c r="BY91" s="17">
        <v>16983.367714285712</v>
      </c>
      <c r="BZ91" s="17">
        <v>15860.011857142857</v>
      </c>
      <c r="CA91" s="17">
        <v>12587.529</v>
      </c>
      <c r="CB91" s="17">
        <v>11852.647000000001</v>
      </c>
      <c r="CC91" s="17">
        <v>12714.856</v>
      </c>
      <c r="CD91" s="17">
        <v>17531.249</v>
      </c>
      <c r="CE91" s="14">
        <v>15793.647000000001</v>
      </c>
      <c r="CF91" s="17">
        <v>15148.084999999999</v>
      </c>
      <c r="CG91" s="17">
        <v>13675.135</v>
      </c>
      <c r="CH91" s="17">
        <v>12159.326999999999</v>
      </c>
      <c r="CI91" s="17">
        <v>13700.902</v>
      </c>
      <c r="CJ91" s="17">
        <v>13903.630999999999</v>
      </c>
      <c r="CK91" s="17">
        <v>14934.555</v>
      </c>
      <c r="CL91" s="17">
        <v>12752.795</v>
      </c>
      <c r="CM91" s="17">
        <v>11252.736999999999</v>
      </c>
      <c r="CN91" s="17">
        <v>10365.700000000001</v>
      </c>
      <c r="CO91" s="17">
        <v>11026.382</v>
      </c>
      <c r="CP91" s="17">
        <v>17498.847000000002</v>
      </c>
      <c r="CQ91" s="14">
        <v>18877.628000000001</v>
      </c>
      <c r="CR91" s="17">
        <v>7743.96</v>
      </c>
      <c r="CS91" s="17">
        <v>13156.259980000001</v>
      </c>
      <c r="CT91" s="17">
        <v>13171.240272999999</v>
      </c>
      <c r="CU91" s="17">
        <v>13263.816303</v>
      </c>
      <c r="CV91" s="17">
        <v>15250.82</v>
      </c>
      <c r="CW91" s="17">
        <v>15414.629282</v>
      </c>
      <c r="CX91" s="17">
        <v>14998.67</v>
      </c>
      <c r="CY91" s="17">
        <v>13578.63</v>
      </c>
      <c r="CZ91" s="17">
        <v>12238.93</v>
      </c>
      <c r="DA91" s="17">
        <v>14573.171705999999</v>
      </c>
      <c r="DB91" s="17">
        <v>17086.833298000001</v>
      </c>
      <c r="DC91" s="14">
        <v>16472.2</v>
      </c>
      <c r="DD91" s="17">
        <v>15077.11</v>
      </c>
      <c r="DE91" s="17">
        <v>14261.72</v>
      </c>
      <c r="DF91" s="17">
        <v>12097.257774</v>
      </c>
      <c r="DG91" s="17">
        <v>13653.427924</v>
      </c>
      <c r="DH91" s="17">
        <v>14997.544986000001</v>
      </c>
      <c r="DI91" s="12"/>
      <c r="DJ91" s="12"/>
      <c r="DK91" s="12"/>
      <c r="DL91" s="12"/>
      <c r="DM91" s="12"/>
      <c r="DN91" s="13"/>
    </row>
    <row r="92" spans="1:118" x14ac:dyDescent="0.25">
      <c r="A92" s="1" t="s">
        <v>251</v>
      </c>
      <c r="B92" s="2">
        <v>3495</v>
      </c>
      <c r="C92" s="3">
        <v>41546</v>
      </c>
      <c r="D92" s="3" t="s">
        <v>252</v>
      </c>
      <c r="E92" s="4">
        <v>45344</v>
      </c>
      <c r="F92">
        <f t="shared" si="16"/>
        <v>2024</v>
      </c>
      <c r="G92">
        <f t="shared" si="17"/>
        <v>2</v>
      </c>
      <c r="H92">
        <f t="shared" si="18"/>
        <v>2021</v>
      </c>
      <c r="I92">
        <f t="shared" si="19"/>
        <v>2</v>
      </c>
      <c r="K92" s="14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6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4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4">
        <v>0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4">
        <v>0</v>
      </c>
      <c r="BH92" s="17">
        <v>13837.890104599999</v>
      </c>
      <c r="BI92" s="17">
        <v>14664.948831828573</v>
      </c>
      <c r="BJ92" s="17">
        <v>13199.778468428571</v>
      </c>
      <c r="BK92" s="17">
        <v>14125.425045728571</v>
      </c>
      <c r="BL92" s="17">
        <v>16555.329752085712</v>
      </c>
      <c r="BM92" s="17">
        <v>14805.08991377143</v>
      </c>
      <c r="BN92" s="17">
        <v>16900.410215878572</v>
      </c>
      <c r="BO92" s="17">
        <v>13618.97944397143</v>
      </c>
      <c r="BP92" s="17">
        <v>13474.068376335714</v>
      </c>
      <c r="BQ92" s="17">
        <v>14385.151836442858</v>
      </c>
      <c r="BR92" s="17">
        <v>15766.181661731429</v>
      </c>
      <c r="BS92" s="14">
        <v>16098.904398696428</v>
      </c>
      <c r="BT92" s="17">
        <v>13704.3313418</v>
      </c>
      <c r="BU92" s="17">
        <v>13254.719396551427</v>
      </c>
      <c r="BV92" s="17">
        <v>13226.198854500002</v>
      </c>
      <c r="BW92" s="17">
        <v>12633.161982303571</v>
      </c>
      <c r="BX92" s="17">
        <v>13557.996797485714</v>
      </c>
      <c r="BY92" s="17">
        <v>9166.1206672392873</v>
      </c>
      <c r="BZ92" s="17">
        <v>16168.065230964286</v>
      </c>
      <c r="CA92" s="17">
        <v>12646.824608314286</v>
      </c>
      <c r="CB92" s="17">
        <v>13066.543725535716</v>
      </c>
      <c r="CC92" s="17">
        <v>11108.476994357143</v>
      </c>
      <c r="CD92" s="17">
        <v>4572.3729232057131</v>
      </c>
      <c r="CE92" s="14">
        <v>15410.561009414285</v>
      </c>
      <c r="CF92" s="17">
        <v>5749.6828982999996</v>
      </c>
      <c r="CG92" s="17">
        <v>4156.0975880742863</v>
      </c>
      <c r="CH92" s="17">
        <v>12789.204845892858</v>
      </c>
      <c r="CI92" s="17">
        <v>12487.270042925</v>
      </c>
      <c r="CJ92" s="17">
        <v>6206.1364650857149</v>
      </c>
      <c r="CK92" s="17">
        <v>14589.317440749999</v>
      </c>
      <c r="CL92" s="17">
        <v>15145.31295572857</v>
      </c>
      <c r="CM92" s="17">
        <v>12894.443757153569</v>
      </c>
      <c r="CN92" s="17">
        <v>12189.859162632143</v>
      </c>
      <c r="CO92" s="17">
        <v>12577.727332200002</v>
      </c>
      <c r="CP92" s="17">
        <v>14520.550981625</v>
      </c>
      <c r="CQ92" s="14">
        <v>15530.832252799997</v>
      </c>
      <c r="CR92" s="17">
        <v>13126.819286265714</v>
      </c>
      <c r="CS92" s="17">
        <v>16473.666904242858</v>
      </c>
      <c r="CT92" s="17">
        <v>13021.42401225</v>
      </c>
      <c r="CU92" s="17">
        <v>13295.219656374285</v>
      </c>
      <c r="CV92" s="17">
        <v>14980.424618464289</v>
      </c>
      <c r="CW92" s="17">
        <v>11128.714075264284</v>
      </c>
      <c r="CX92" s="17">
        <v>7920.1158941457152</v>
      </c>
      <c r="CY92" s="17">
        <v>6933.6066342857139</v>
      </c>
      <c r="CZ92" s="17">
        <v>5540.275393922856</v>
      </c>
      <c r="DA92" s="17">
        <v>5573.4996888214282</v>
      </c>
      <c r="DB92" s="17">
        <v>6336.5418240035715</v>
      </c>
      <c r="DC92" s="14">
        <v>6531.7419724942856</v>
      </c>
      <c r="DD92" s="17">
        <v>5996.0556904000005</v>
      </c>
      <c r="DE92" s="17">
        <v>5721.1493559964292</v>
      </c>
      <c r="DF92" s="17">
        <v>5994.4361664642856</v>
      </c>
      <c r="DG92" s="17">
        <v>6347.1803267028581</v>
      </c>
      <c r="DH92" s="17">
        <v>6162.7788110357142</v>
      </c>
      <c r="DI92" s="12"/>
      <c r="DJ92" s="12"/>
      <c r="DK92" s="12"/>
      <c r="DL92" s="12"/>
      <c r="DM92" s="12"/>
      <c r="DN92" s="13"/>
    </row>
    <row r="93" spans="1:118" x14ac:dyDescent="0.25">
      <c r="A93" s="1" t="s">
        <v>213</v>
      </c>
      <c r="B93" s="2">
        <v>5256</v>
      </c>
      <c r="C93" s="3">
        <v>42166</v>
      </c>
      <c r="D93" s="3" t="s">
        <v>214</v>
      </c>
      <c r="E93" s="4">
        <v>45344</v>
      </c>
      <c r="F93">
        <f t="shared" si="16"/>
        <v>2024</v>
      </c>
      <c r="G93">
        <f t="shared" si="17"/>
        <v>2</v>
      </c>
      <c r="H93">
        <f t="shared" si="18"/>
        <v>2021</v>
      </c>
      <c r="I93">
        <f t="shared" si="19"/>
        <v>2</v>
      </c>
      <c r="K93" s="14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6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4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4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4">
        <v>0</v>
      </c>
      <c r="BH93" s="17">
        <v>16838.206103999997</v>
      </c>
      <c r="BI93" s="17">
        <v>17965.678433999998</v>
      </c>
      <c r="BJ93" s="17">
        <v>14221.134882857144</v>
      </c>
      <c r="BK93" s="17">
        <v>14636.550111357143</v>
      </c>
      <c r="BL93" s="17">
        <v>16349.321047428573</v>
      </c>
      <c r="BM93" s="17">
        <v>16597.86818057143</v>
      </c>
      <c r="BN93" s="17">
        <v>16955.105412857141</v>
      </c>
      <c r="BO93" s="17">
        <v>14614.747296</v>
      </c>
      <c r="BP93" s="17">
        <v>14956.241346857141</v>
      </c>
      <c r="BQ93" s="17">
        <v>16118.384851285715</v>
      </c>
      <c r="BR93" s="17">
        <v>16477.697202285715</v>
      </c>
      <c r="BS93" s="14">
        <v>16558.999055571428</v>
      </c>
      <c r="BT93" s="17">
        <v>12384.480534</v>
      </c>
      <c r="BU93" s="17">
        <v>14044.44765217143</v>
      </c>
      <c r="BV93" s="17">
        <v>13051.144527857141</v>
      </c>
      <c r="BW93" s="17">
        <v>13502.653226785713</v>
      </c>
      <c r="BX93" s="17">
        <v>15602.194930285717</v>
      </c>
      <c r="BY93" s="17">
        <v>16491.142562142857</v>
      </c>
      <c r="BZ93" s="17">
        <v>16674.112004357143</v>
      </c>
      <c r="CA93" s="17">
        <v>13890.524158285716</v>
      </c>
      <c r="CB93" s="17">
        <v>13649.567162142857</v>
      </c>
      <c r="CC93" s="17">
        <v>14622.042981428571</v>
      </c>
      <c r="CD93" s="17">
        <v>17251.633346057144</v>
      </c>
      <c r="CE93" s="14">
        <v>17745.390215285715</v>
      </c>
      <c r="CF93" s="17">
        <v>17295.523219999999</v>
      </c>
      <c r="CG93" s="17">
        <v>16855.255879599998</v>
      </c>
      <c r="CH93" s="17">
        <v>13785.625260000001</v>
      </c>
      <c r="CI93" s="17">
        <v>14777.515494642857</v>
      </c>
      <c r="CJ93" s="17">
        <v>14458.555556571428</v>
      </c>
      <c r="CK93" s="17">
        <v>14880.245699357141</v>
      </c>
      <c r="CL93" s="17">
        <v>15736.992466857142</v>
      </c>
      <c r="CM93" s="17">
        <v>13779.065656785713</v>
      </c>
      <c r="CN93" s="17">
        <v>13043.498177142857</v>
      </c>
      <c r="CO93" s="17">
        <v>15723.779257714288</v>
      </c>
      <c r="CP93" s="17">
        <v>19896.919866142856</v>
      </c>
      <c r="CQ93" s="14">
        <v>19153.512211928573</v>
      </c>
      <c r="CR93" s="17">
        <v>14330.757594171429</v>
      </c>
      <c r="CS93" s="17">
        <v>19665.365361714285</v>
      </c>
      <c r="CT93" s="17">
        <v>15469.550200714286</v>
      </c>
      <c r="CU93" s="17">
        <v>14632.023515714283</v>
      </c>
      <c r="CV93" s="17">
        <v>14802.796313571429</v>
      </c>
      <c r="CW93" s="17">
        <v>17456.715872571433</v>
      </c>
      <c r="CX93" s="17">
        <v>16679.723233314289</v>
      </c>
      <c r="CY93" s="17">
        <v>15631.794227142856</v>
      </c>
      <c r="CZ93" s="17">
        <v>18624.942615942859</v>
      </c>
      <c r="DA93" s="17">
        <v>7110.2608950000003</v>
      </c>
      <c r="DB93" s="17">
        <v>8921.697077785715</v>
      </c>
      <c r="DC93" s="14">
        <v>8058.1017158857157</v>
      </c>
      <c r="DD93" s="17">
        <v>8488.6606339999998</v>
      </c>
      <c r="DE93" s="17">
        <v>6705.2650762857138</v>
      </c>
      <c r="DF93" s="17">
        <v>4346.2035685714281</v>
      </c>
      <c r="DG93" s="17">
        <v>2145.9912971428571</v>
      </c>
      <c r="DH93" s="17">
        <v>2118.7140857142858</v>
      </c>
      <c r="DI93" s="12"/>
      <c r="DJ93" s="12"/>
      <c r="DK93" s="12"/>
      <c r="DL93" s="12"/>
      <c r="DM93" s="12"/>
      <c r="DN93" s="13"/>
    </row>
    <row r="94" spans="1:118" x14ac:dyDescent="0.25">
      <c r="A94" s="5" t="s">
        <v>191</v>
      </c>
      <c r="B94" s="2">
        <v>8963</v>
      </c>
      <c r="C94" s="3">
        <v>43069</v>
      </c>
      <c r="D94" s="3" t="s">
        <v>192</v>
      </c>
      <c r="E94" s="4">
        <v>45351</v>
      </c>
      <c r="F94">
        <f t="shared" si="16"/>
        <v>2024</v>
      </c>
      <c r="G94">
        <f t="shared" si="17"/>
        <v>2</v>
      </c>
      <c r="H94">
        <f t="shared" si="18"/>
        <v>2021</v>
      </c>
      <c r="I94">
        <f t="shared" si="19"/>
        <v>2</v>
      </c>
      <c r="K94" s="14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6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4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4">
        <v>0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4">
        <v>0</v>
      </c>
      <c r="BH94" s="17">
        <v>17154.702999999998</v>
      </c>
      <c r="BI94" s="17">
        <v>16266.050964285714</v>
      </c>
      <c r="BJ94" s="17">
        <v>13600.86257142857</v>
      </c>
      <c r="BK94" s="17">
        <v>14603.232</v>
      </c>
      <c r="BL94" s="17">
        <v>17609.282142857144</v>
      </c>
      <c r="BM94" s="17">
        <v>20377.313257142858</v>
      </c>
      <c r="BN94" s="17">
        <v>16169.805928571377</v>
      </c>
      <c r="BO94" s="17">
        <v>13797.841714285782</v>
      </c>
      <c r="BP94" s="17">
        <v>13572.799749999953</v>
      </c>
      <c r="BQ94" s="17">
        <v>11401.863214285653</v>
      </c>
      <c r="BR94" s="17">
        <v>14684.587514285682</v>
      </c>
      <c r="BS94" s="14">
        <v>14665.064821428561</v>
      </c>
      <c r="BT94" s="17">
        <v>12674.756999999983</v>
      </c>
      <c r="BU94" s="17">
        <v>11403.931914285693</v>
      </c>
      <c r="BV94" s="17">
        <v>10878.961071428641</v>
      </c>
      <c r="BW94" s="17">
        <v>11971.568928571429</v>
      </c>
      <c r="BX94" s="17">
        <v>13958.273142857141</v>
      </c>
      <c r="BY94" s="17">
        <v>16206.278535714353</v>
      </c>
      <c r="BZ94" s="17">
        <v>15500.526999999898</v>
      </c>
      <c r="CA94" s="17">
        <v>12109.654285714285</v>
      </c>
      <c r="CB94" s="17">
        <v>12187.546</v>
      </c>
      <c r="CC94" s="17">
        <v>13388.904857142858</v>
      </c>
      <c r="CD94" s="17">
        <v>15380.064815</v>
      </c>
      <c r="CE94" s="14">
        <v>15840.041285714284</v>
      </c>
      <c r="CF94" s="17">
        <v>13649.29458</v>
      </c>
      <c r="CG94" s="17">
        <v>12592.921668007744</v>
      </c>
      <c r="CH94" s="17">
        <v>12678.148928571427</v>
      </c>
      <c r="CI94" s="17">
        <v>13857.082</v>
      </c>
      <c r="CJ94" s="17">
        <v>15315.807520205519</v>
      </c>
      <c r="CK94" s="17">
        <v>16237.385714285716</v>
      </c>
      <c r="CL94" s="17">
        <v>16505.464806680779</v>
      </c>
      <c r="CM94" s="17">
        <v>13833.808000000001</v>
      </c>
      <c r="CN94" s="17">
        <v>13001.097199785978</v>
      </c>
      <c r="CO94" s="17">
        <v>13172.134999999998</v>
      </c>
      <c r="CP94" s="17">
        <v>16073.805142857143</v>
      </c>
      <c r="CQ94" s="14">
        <v>16164.115</v>
      </c>
      <c r="CR94" s="17">
        <v>13307.73542857143</v>
      </c>
      <c r="CS94" s="17">
        <v>4320.4650000000001</v>
      </c>
      <c r="CT94" s="17">
        <v>11904.981428571427</v>
      </c>
      <c r="CU94" s="17">
        <v>13270.339285714286</v>
      </c>
      <c r="CV94" s="17">
        <v>13893.657857142858</v>
      </c>
      <c r="CW94" s="17">
        <v>15594.951428571429</v>
      </c>
      <c r="CX94" s="17">
        <v>15073.62</v>
      </c>
      <c r="CY94" s="17">
        <v>14083.17</v>
      </c>
      <c r="CZ94" s="17">
        <v>13256.22</v>
      </c>
      <c r="DA94" s="17">
        <v>12146.745000000001</v>
      </c>
      <c r="DB94" s="17">
        <v>13240.26</v>
      </c>
      <c r="DC94" s="14">
        <v>14328.75</v>
      </c>
      <c r="DD94" s="17">
        <v>13308.63</v>
      </c>
      <c r="DE94" s="17">
        <v>13323.81</v>
      </c>
      <c r="DF94" s="17">
        <v>12156.735000000001</v>
      </c>
      <c r="DG94" s="17">
        <v>14105.76</v>
      </c>
      <c r="DH94" s="17">
        <v>14387.76</v>
      </c>
      <c r="DI94" s="12"/>
      <c r="DJ94" s="12"/>
      <c r="DK94" s="12"/>
      <c r="DL94" s="12"/>
      <c r="DM94" s="12"/>
      <c r="DN94" s="13"/>
    </row>
    <row r="95" spans="1:118" x14ac:dyDescent="0.25">
      <c r="A95" s="5" t="s">
        <v>243</v>
      </c>
      <c r="B95" s="2">
        <v>7934</v>
      </c>
      <c r="C95" s="3">
        <v>42580</v>
      </c>
      <c r="D95" s="3" t="s">
        <v>244</v>
      </c>
      <c r="E95" s="4">
        <v>45331</v>
      </c>
      <c r="F95">
        <f t="shared" ref="F95:F124" si="20">YEAR(E95)</f>
        <v>2024</v>
      </c>
      <c r="G95">
        <f t="shared" ref="G95:G124" si="21">MONTH(E95)</f>
        <v>2</v>
      </c>
      <c r="H95">
        <f t="shared" ref="H95:H124" si="22">IF(G95&lt;&gt;12,F95-3,F95-2)</f>
        <v>2021</v>
      </c>
      <c r="I95">
        <f t="shared" si="19"/>
        <v>2</v>
      </c>
      <c r="K95" s="14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6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4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4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4">
        <v>0</v>
      </c>
      <c r="BH95" s="17">
        <v>10514.716827</v>
      </c>
      <c r="BI95" s="17">
        <v>10269.735173357143</v>
      </c>
      <c r="BJ95" s="17">
        <v>9725.9088119999997</v>
      </c>
      <c r="BK95" s="17">
        <v>10739.550324</v>
      </c>
      <c r="BL95" s="17">
        <v>11760.285184686958</v>
      </c>
      <c r="BM95" s="17">
        <v>14865.786876959999</v>
      </c>
      <c r="BN95" s="17">
        <v>13905.740771892859</v>
      </c>
      <c r="BO95" s="17">
        <v>11955.989233928573</v>
      </c>
      <c r="BP95" s="17">
        <v>10949.778813931427</v>
      </c>
      <c r="BQ95" s="17">
        <v>9870.3311009999998</v>
      </c>
      <c r="BR95" s="17">
        <v>10015.696569576923</v>
      </c>
      <c r="BS95" s="14">
        <v>9715.4214641785729</v>
      </c>
      <c r="BT95" s="17">
        <v>8890.7945250000012</v>
      </c>
      <c r="BU95" s="17">
        <v>9072.9998506269039</v>
      </c>
      <c r="BV95" s="17">
        <v>10660.642637999999</v>
      </c>
      <c r="BW95" s="17">
        <v>11751.558099</v>
      </c>
      <c r="BX95" s="17">
        <v>13543.838594999999</v>
      </c>
      <c r="BY95" s="17">
        <v>14777.712726</v>
      </c>
      <c r="BZ95" s="17">
        <v>14777</v>
      </c>
      <c r="CA95" s="17">
        <v>11407.375935</v>
      </c>
      <c r="CB95" s="17">
        <v>10738.002759000001</v>
      </c>
      <c r="CC95" s="17">
        <v>10153.018257</v>
      </c>
      <c r="CD95" s="17">
        <v>14439.986433</v>
      </c>
      <c r="CE95" s="14">
        <v>15606.446892</v>
      </c>
      <c r="CF95" s="17">
        <v>12246.719433</v>
      </c>
      <c r="CG95" s="17">
        <v>10895.768760000001</v>
      </c>
      <c r="CH95" s="17">
        <v>10502.838648000001</v>
      </c>
      <c r="CI95" s="17">
        <v>11095.064793</v>
      </c>
      <c r="CJ95" s="17">
        <v>11035.173126</v>
      </c>
      <c r="CK95" s="17">
        <v>11958.404301</v>
      </c>
      <c r="CL95" s="17">
        <v>12669.004665</v>
      </c>
      <c r="CM95" s="17">
        <v>10448.432285999999</v>
      </c>
      <c r="CN95" s="17">
        <v>9393.2269919999999</v>
      </c>
      <c r="CO95" s="17">
        <v>8959.6194630000009</v>
      </c>
      <c r="CP95" s="17">
        <v>13099.050675</v>
      </c>
      <c r="CQ95" s="14">
        <v>12575.263788</v>
      </c>
      <c r="CR95" s="17">
        <v>10427.12451</v>
      </c>
      <c r="CS95" s="17">
        <v>11146.236545172414</v>
      </c>
      <c r="CT95" s="17">
        <v>11258</v>
      </c>
      <c r="CU95" s="17">
        <v>12118</v>
      </c>
      <c r="CV95" s="17">
        <v>13361.91</v>
      </c>
      <c r="CW95" s="17">
        <v>14792.97</v>
      </c>
      <c r="CX95" s="17">
        <v>9463.2900000000009</v>
      </c>
      <c r="CY95" s="17">
        <v>7814.7</v>
      </c>
      <c r="CZ95" s="17">
        <v>9407.5969565217401</v>
      </c>
      <c r="DA95" s="17">
        <v>8200.65</v>
      </c>
      <c r="DB95" s="17">
        <v>9048.2099999999991</v>
      </c>
      <c r="DC95" s="14">
        <v>9184.83</v>
      </c>
      <c r="DD95" s="17">
        <v>9475.2450000000008</v>
      </c>
      <c r="DE95" s="17">
        <v>10942.59</v>
      </c>
      <c r="DF95" s="17">
        <v>10260.31004784689</v>
      </c>
      <c r="DG95" s="17">
        <v>10667.581642105262</v>
      </c>
      <c r="DH95" s="17">
        <v>11765.043080872914</v>
      </c>
      <c r="DI95" s="12"/>
      <c r="DJ95" s="12"/>
      <c r="DK95" s="12"/>
      <c r="DL95" s="12"/>
      <c r="DM95" s="12"/>
      <c r="DN95" s="13"/>
    </row>
    <row r="96" spans="1:118" x14ac:dyDescent="0.25">
      <c r="A96" s="1" t="s">
        <v>79</v>
      </c>
      <c r="B96" s="2">
        <v>12427</v>
      </c>
      <c r="C96" s="3">
        <v>43068</v>
      </c>
      <c r="D96" s="3" t="s">
        <v>80</v>
      </c>
      <c r="E96" s="4">
        <v>45351</v>
      </c>
      <c r="F96">
        <f t="shared" si="20"/>
        <v>2024</v>
      </c>
      <c r="G96">
        <f t="shared" si="21"/>
        <v>2</v>
      </c>
      <c r="H96">
        <f t="shared" si="22"/>
        <v>2021</v>
      </c>
      <c r="I96">
        <f t="shared" si="19"/>
        <v>2</v>
      </c>
      <c r="K96" s="14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6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4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4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4">
        <v>0</v>
      </c>
      <c r="BH96" s="17">
        <v>20903.476000000002</v>
      </c>
      <c r="BI96" s="17">
        <v>20429.363142857146</v>
      </c>
      <c r="BJ96" s="17">
        <v>17532.428571428572</v>
      </c>
      <c r="BK96" s="17">
        <v>17564.728428571423</v>
      </c>
      <c r="BL96" s="17">
        <v>19519.902857142857</v>
      </c>
      <c r="BM96" s="17">
        <v>19991.283428571431</v>
      </c>
      <c r="BN96" s="17">
        <v>19492.627285714283</v>
      </c>
      <c r="BO96" s="17">
        <v>17280.010285714285</v>
      </c>
      <c r="BP96" s="17">
        <v>14165.790999999999</v>
      </c>
      <c r="BQ96" s="17">
        <v>19865.056857142856</v>
      </c>
      <c r="BR96" s="17">
        <v>23034.891885714285</v>
      </c>
      <c r="BS96" s="14">
        <v>23622.646571428573</v>
      </c>
      <c r="BT96" s="17">
        <v>17798.46</v>
      </c>
      <c r="BU96" s="17">
        <v>18462.303314285713</v>
      </c>
      <c r="BV96" s="17">
        <v>16040.785714285716</v>
      </c>
      <c r="BW96" s="17">
        <v>16054.80257142857</v>
      </c>
      <c r="BX96" s="17">
        <v>18028.64228571429</v>
      </c>
      <c r="BY96" s="17">
        <v>17752.083571428571</v>
      </c>
      <c r="BZ96" s="17">
        <v>18360.84385714286</v>
      </c>
      <c r="CA96" s="17">
        <v>14800.295999999998</v>
      </c>
      <c r="CB96" s="17">
        <v>16020.424285714287</v>
      </c>
      <c r="CC96" s="17">
        <v>17881.684285714284</v>
      </c>
      <c r="CD96" s="17">
        <v>20979.942628571425</v>
      </c>
      <c r="CE96" s="14">
        <v>21020.719142857142</v>
      </c>
      <c r="CF96" s="17">
        <v>17180.332000000002</v>
      </c>
      <c r="CG96" s="17">
        <v>17928.926171428571</v>
      </c>
      <c r="CH96" s="17">
        <v>14973.57857142857</v>
      </c>
      <c r="CI96" s="17">
        <v>16434.105285714282</v>
      </c>
      <c r="CJ96" s="17">
        <v>16945.333714285713</v>
      </c>
      <c r="CK96" s="17">
        <v>17750.445</v>
      </c>
      <c r="CL96" s="17">
        <v>18390.153028571429</v>
      </c>
      <c r="CM96" s="17">
        <v>17016.710428571427</v>
      </c>
      <c r="CN96" s="17">
        <v>17699.432285714287</v>
      </c>
      <c r="CO96" s="17">
        <v>17427.383999999998</v>
      </c>
      <c r="CP96" s="17">
        <v>20378.793285714284</v>
      </c>
      <c r="CQ96" s="14">
        <v>19668.246714285717</v>
      </c>
      <c r="CR96" s="17">
        <v>14915.757257142857</v>
      </c>
      <c r="CS96" s="17">
        <v>14894.674071428573</v>
      </c>
      <c r="CT96" s="17">
        <v>13144.967142857144</v>
      </c>
      <c r="CU96" s="17">
        <v>13659.910857142857</v>
      </c>
      <c r="CV96" s="17">
        <v>15680.447142857145</v>
      </c>
      <c r="CW96" s="17">
        <v>17184.938571428571</v>
      </c>
      <c r="CX96" s="17">
        <v>15961.106399999997</v>
      </c>
      <c r="CY96" s="17">
        <v>15384.214285714284</v>
      </c>
      <c r="CZ96" s="17">
        <v>13126.030628571427</v>
      </c>
      <c r="DA96" s="17">
        <v>14192.931428571426</v>
      </c>
      <c r="DB96" s="17">
        <v>16690.524000000001</v>
      </c>
      <c r="DC96" s="14">
        <v>14691.895542857143</v>
      </c>
      <c r="DD96" s="17">
        <v>12478.668</v>
      </c>
      <c r="DE96" s="17">
        <v>31158.059210526317</v>
      </c>
      <c r="DF96" s="17">
        <v>30152.96052631579</v>
      </c>
      <c r="DG96" s="17">
        <v>16179.476000000001</v>
      </c>
      <c r="DH96" s="17">
        <v>19303.667659774434</v>
      </c>
      <c r="DI96" s="12"/>
      <c r="DJ96" s="12"/>
      <c r="DK96" s="12"/>
      <c r="DL96" s="12"/>
      <c r="DM96" s="12"/>
      <c r="DN96" s="13"/>
    </row>
    <row r="97" spans="1:118" x14ac:dyDescent="0.25">
      <c r="A97" s="5" t="s">
        <v>23</v>
      </c>
      <c r="B97" s="2">
        <v>7895</v>
      </c>
      <c r="C97" s="3">
        <v>42570</v>
      </c>
      <c r="D97" s="3" t="s">
        <v>24</v>
      </c>
      <c r="E97" s="4">
        <v>45344</v>
      </c>
      <c r="F97">
        <f t="shared" si="20"/>
        <v>2024</v>
      </c>
      <c r="G97">
        <f t="shared" si="21"/>
        <v>2</v>
      </c>
      <c r="H97">
        <f t="shared" si="22"/>
        <v>2021</v>
      </c>
      <c r="I97">
        <f t="shared" si="19"/>
        <v>2</v>
      </c>
      <c r="K97" s="14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6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4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4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4">
        <v>0</v>
      </c>
      <c r="BH97" s="17">
        <v>27340.539000000001</v>
      </c>
      <c r="BI97" s="17">
        <v>21549.225964285713</v>
      </c>
      <c r="BJ97" s="17">
        <v>17541.948214285712</v>
      </c>
      <c r="BK97" s="17">
        <v>19540.894285714283</v>
      </c>
      <c r="BL97" s="17">
        <v>20352.86732142857</v>
      </c>
      <c r="BM97" s="17">
        <v>21589.937999999998</v>
      </c>
      <c r="BN97" s="17">
        <v>21641.834035714284</v>
      </c>
      <c r="BO97" s="17">
        <v>18060.271714285715</v>
      </c>
      <c r="BP97" s="17">
        <v>18598.163249999998</v>
      </c>
      <c r="BQ97" s="17">
        <v>21745.246714285717</v>
      </c>
      <c r="BR97" s="17">
        <v>26755.743942857142</v>
      </c>
      <c r="BS97" s="14">
        <v>27348.383785714286</v>
      </c>
      <c r="BT97" s="17">
        <v>21534.440999999999</v>
      </c>
      <c r="BU97" s="17">
        <v>21358.6404</v>
      </c>
      <c r="BV97" s="17">
        <v>17134.592142857146</v>
      </c>
      <c r="BW97" s="17">
        <v>15988.413857142858</v>
      </c>
      <c r="BX97" s="17">
        <v>19439.843142857146</v>
      </c>
      <c r="BY97" s="17">
        <v>21965.537142857145</v>
      </c>
      <c r="BZ97" s="17">
        <v>21498.358285714283</v>
      </c>
      <c r="CA97" s="17">
        <v>17218.277999999998</v>
      </c>
      <c r="CB97" s="17">
        <v>17425.665000000001</v>
      </c>
      <c r="CC97" s="17">
        <v>21525.830999999998</v>
      </c>
      <c r="CD97" s="17">
        <v>22575.039000000001</v>
      </c>
      <c r="CE97" s="14">
        <v>26928.972000000002</v>
      </c>
      <c r="CF97" s="17">
        <v>21470.585999999999</v>
      </c>
      <c r="CG97" s="17">
        <v>20749.197</v>
      </c>
      <c r="CH97" s="17">
        <v>16195.905000000001</v>
      </c>
      <c r="CI97" s="17">
        <v>16191.108</v>
      </c>
      <c r="CJ97" s="17">
        <v>16427.138999999999</v>
      </c>
      <c r="CK97" s="17">
        <v>18349.133999999998</v>
      </c>
      <c r="CL97" s="17">
        <v>19774.334999999999</v>
      </c>
      <c r="CM97" s="17">
        <v>17788.724999999999</v>
      </c>
      <c r="CN97" s="17">
        <v>20709</v>
      </c>
      <c r="CO97" s="17">
        <v>20709</v>
      </c>
      <c r="CP97" s="17">
        <v>20709</v>
      </c>
      <c r="CQ97" s="14">
        <v>20709</v>
      </c>
      <c r="CR97" s="17">
        <v>31779</v>
      </c>
      <c r="CS97" s="17">
        <v>31779</v>
      </c>
      <c r="CT97" s="17">
        <v>14659.14</v>
      </c>
      <c r="CU97" s="17">
        <v>15176.196</v>
      </c>
      <c r="CV97" s="17">
        <v>19152.335999999999</v>
      </c>
      <c r="CW97" s="17">
        <v>22201.074000000001</v>
      </c>
      <c r="CX97" s="17">
        <v>20413.727999999999</v>
      </c>
      <c r="CY97" s="17">
        <v>18485.256000000001</v>
      </c>
      <c r="CZ97" s="17">
        <v>15460.584000000001</v>
      </c>
      <c r="DA97" s="17">
        <v>19887.692999999999</v>
      </c>
      <c r="DB97" s="17">
        <v>22157.784</v>
      </c>
      <c r="DC97" s="14">
        <v>20561.076000000001</v>
      </c>
      <c r="DD97" s="17">
        <v>18227.628000000001</v>
      </c>
      <c r="DE97" s="17">
        <v>16361.778</v>
      </c>
      <c r="DF97" s="17">
        <v>15989.603999999999</v>
      </c>
      <c r="DG97" s="17">
        <v>16956.954000000002</v>
      </c>
      <c r="DH97" s="17">
        <v>19284.782999999999</v>
      </c>
      <c r="DI97" s="12"/>
      <c r="DJ97" s="12"/>
      <c r="DK97" s="12"/>
      <c r="DL97" s="12"/>
      <c r="DM97" s="12"/>
      <c r="DN97" s="13"/>
    </row>
    <row r="98" spans="1:118" x14ac:dyDescent="0.25">
      <c r="A98" s="5" t="s">
        <v>167</v>
      </c>
      <c r="B98" s="2">
        <v>2103</v>
      </c>
      <c r="C98" s="3">
        <v>41250</v>
      </c>
      <c r="D98" s="3" t="s">
        <v>168</v>
      </c>
      <c r="E98" s="4">
        <v>45331</v>
      </c>
      <c r="F98">
        <f t="shared" si="20"/>
        <v>2024</v>
      </c>
      <c r="G98">
        <f t="shared" si="21"/>
        <v>2</v>
      </c>
      <c r="H98">
        <f t="shared" si="22"/>
        <v>2021</v>
      </c>
      <c r="I98">
        <f t="shared" si="19"/>
        <v>2</v>
      </c>
      <c r="K98" s="14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6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4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  <c r="AU98" s="14">
        <v>0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4">
        <v>0</v>
      </c>
      <c r="BH98" s="17">
        <v>12524.377</v>
      </c>
      <c r="BI98" s="17">
        <v>12941.462607142857</v>
      </c>
      <c r="BJ98" s="17">
        <v>11408.039142857144</v>
      </c>
      <c r="BK98" s="17">
        <v>12128.278357142859</v>
      </c>
      <c r="BL98" s="17">
        <v>13730.211428571427</v>
      </c>
      <c r="BM98" s="17">
        <v>15167.741114285674</v>
      </c>
      <c r="BN98" s="17">
        <v>11801.684499999999</v>
      </c>
      <c r="BO98" s="17">
        <v>9312.118285714283</v>
      </c>
      <c r="BP98" s="17">
        <v>9930.4968214285709</v>
      </c>
      <c r="BQ98" s="17">
        <v>10386.497142857143</v>
      </c>
      <c r="BR98" s="17">
        <v>11766.8498</v>
      </c>
      <c r="BS98" s="14">
        <v>11918.409464285713</v>
      </c>
      <c r="BT98" s="17">
        <v>10108.048999999999</v>
      </c>
      <c r="BU98" s="17">
        <v>10520.632971428571</v>
      </c>
      <c r="BV98" s="17">
        <v>9423.301071428572</v>
      </c>
      <c r="BW98" s="17">
        <v>9943.3441071428588</v>
      </c>
      <c r="BX98" s="17">
        <v>10999.657714285713</v>
      </c>
      <c r="BY98" s="17">
        <v>12345.306035714284</v>
      </c>
      <c r="BZ98" s="17">
        <v>12397.045035714284</v>
      </c>
      <c r="CA98" s="17">
        <v>10241.020285714285</v>
      </c>
      <c r="CB98" s="17">
        <v>10918.482321428572</v>
      </c>
      <c r="CC98" s="17">
        <v>11058.564642857142</v>
      </c>
      <c r="CD98" s="17">
        <v>12387.394514285716</v>
      </c>
      <c r="CE98" s="14">
        <v>12125.894678571429</v>
      </c>
      <c r="CF98" s="17">
        <v>9278.3070000000007</v>
      </c>
      <c r="CG98" s="17">
        <v>9523.4834285714296</v>
      </c>
      <c r="CH98" s="17">
        <v>9251.6142857142859</v>
      </c>
      <c r="CI98" s="17">
        <v>10077.403607142856</v>
      </c>
      <c r="CJ98" s="17">
        <v>10824.070285714284</v>
      </c>
      <c r="CK98" s="17">
        <v>11783.404464285712</v>
      </c>
      <c r="CL98" s="17">
        <v>12001.456914285713</v>
      </c>
      <c r="CM98" s="17">
        <v>9546.5025000000005</v>
      </c>
      <c r="CN98" s="17">
        <v>9792.2445714285714</v>
      </c>
      <c r="CO98" s="17">
        <v>10411.020857142857</v>
      </c>
      <c r="CP98" s="17">
        <v>11410.874142857145</v>
      </c>
      <c r="CQ98" s="14">
        <v>11534.711171428571</v>
      </c>
      <c r="CR98" s="17">
        <v>11373.9459135</v>
      </c>
      <c r="CS98" s="17">
        <v>11424.443882464284</v>
      </c>
      <c r="CT98" s="17">
        <v>10791.532775142858</v>
      </c>
      <c r="CU98" s="17">
        <v>11379.626748685716</v>
      </c>
      <c r="CV98" s="17">
        <v>10864.483502142857</v>
      </c>
      <c r="CW98" s="17">
        <v>12073.260813749999</v>
      </c>
      <c r="CX98" s="17">
        <v>11538.985918642857</v>
      </c>
      <c r="CY98" s="17">
        <v>9995.3199375000004</v>
      </c>
      <c r="CZ98" s="17">
        <v>10512.547714400001</v>
      </c>
      <c r="DA98" s="17">
        <v>10307.177598214286</v>
      </c>
      <c r="DB98" s="17">
        <v>11064.009729666668</v>
      </c>
      <c r="DC98" s="14">
        <v>10334.547357399999</v>
      </c>
      <c r="DD98" s="17">
        <v>9290.2189419999995</v>
      </c>
      <c r="DE98" s="17">
        <v>9501.3399580714286</v>
      </c>
      <c r="DF98" s="17">
        <v>9517.2549008571405</v>
      </c>
      <c r="DG98" s="17">
        <v>10370.477600499999</v>
      </c>
      <c r="DH98" s="17">
        <v>10705.856343214286</v>
      </c>
      <c r="DI98" s="12"/>
      <c r="DJ98" s="12"/>
      <c r="DK98" s="12"/>
      <c r="DL98" s="12"/>
      <c r="DM98" s="12"/>
      <c r="DN98" s="13"/>
    </row>
    <row r="99" spans="1:118" x14ac:dyDescent="0.25">
      <c r="A99" s="1" t="s">
        <v>67</v>
      </c>
      <c r="B99" s="2">
        <v>1368</v>
      </c>
      <c r="C99" s="3">
        <v>42527</v>
      </c>
      <c r="D99" s="3" t="s">
        <v>68</v>
      </c>
      <c r="E99" s="4">
        <v>45380</v>
      </c>
      <c r="F99">
        <f t="shared" si="20"/>
        <v>2024</v>
      </c>
      <c r="G99">
        <f t="shared" si="21"/>
        <v>3</v>
      </c>
      <c r="H99">
        <f t="shared" si="22"/>
        <v>2021</v>
      </c>
      <c r="I99">
        <f t="shared" si="19"/>
        <v>3</v>
      </c>
      <c r="K99" s="14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6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4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4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4">
        <v>0</v>
      </c>
      <c r="BH99" s="17">
        <v>0</v>
      </c>
      <c r="BI99" s="17">
        <v>37384.363301857142</v>
      </c>
      <c r="BJ99" s="17">
        <v>24272.613081428572</v>
      </c>
      <c r="BK99" s="17">
        <v>24960.469994285715</v>
      </c>
      <c r="BL99" s="17">
        <v>22529.062489857144</v>
      </c>
      <c r="BM99" s="17">
        <v>22839.614033142854</v>
      </c>
      <c r="BN99" s="17">
        <v>22354.482998357144</v>
      </c>
      <c r="BO99" s="17">
        <v>19899.404048571429</v>
      </c>
      <c r="BP99" s="17">
        <v>23102.365307714284</v>
      </c>
      <c r="BQ99" s="17">
        <v>24994.911437142855</v>
      </c>
      <c r="BR99" s="17">
        <v>30644.722817142854</v>
      </c>
      <c r="BS99" s="14">
        <v>35751.586441999993</v>
      </c>
      <c r="BT99" s="17">
        <v>28701.42181</v>
      </c>
      <c r="BU99" s="17">
        <v>30661.075602342858</v>
      </c>
      <c r="BV99" s="17">
        <v>23566.995351428577</v>
      </c>
      <c r="BW99" s="17">
        <v>18766.732809142854</v>
      </c>
      <c r="BX99" s="17">
        <v>18591.412314857145</v>
      </c>
      <c r="BY99" s="17">
        <v>18836.479853071429</v>
      </c>
      <c r="BZ99" s="17">
        <v>22181.378491285712</v>
      </c>
      <c r="CA99" s="17">
        <v>17444.534609142858</v>
      </c>
      <c r="CB99" s="17">
        <v>16796.192352857146</v>
      </c>
      <c r="CC99" s="17">
        <v>26686.456386428574</v>
      </c>
      <c r="CD99" s="17">
        <v>28355.421288742858</v>
      </c>
      <c r="CE99" s="14">
        <v>28458.727738285717</v>
      </c>
      <c r="CF99" s="17">
        <v>25132.002801999999</v>
      </c>
      <c r="CG99" s="17">
        <v>23710.272499999999</v>
      </c>
      <c r="CH99" s="17">
        <v>16918.790350714287</v>
      </c>
      <c r="CI99" s="17">
        <v>17884.557242071431</v>
      </c>
      <c r="CJ99" s="17">
        <v>17599.723350857144</v>
      </c>
      <c r="CK99" s="17">
        <v>10849.907515928571</v>
      </c>
      <c r="CL99" s="17">
        <v>12222.835945942858</v>
      </c>
      <c r="CM99" s="17">
        <v>9869.0713732142849</v>
      </c>
      <c r="CN99" s="17">
        <v>16960.001592714285</v>
      </c>
      <c r="CO99" s="17">
        <v>16700.511058285712</v>
      </c>
      <c r="CP99" s="17">
        <v>19556.622549785712</v>
      </c>
      <c r="CQ99" s="14">
        <v>20948.719599071428</v>
      </c>
      <c r="CR99" s="17">
        <v>18760.351355428571</v>
      </c>
      <c r="CS99" s="17">
        <v>16427.171035214287</v>
      </c>
      <c r="CT99" s="17">
        <v>6552.4940678571429</v>
      </c>
      <c r="CU99" s="17">
        <v>6611.0905659999999</v>
      </c>
      <c r="CV99" s="17">
        <v>7500.3230592857135</v>
      </c>
      <c r="CW99" s="17">
        <v>9994.5059801428561</v>
      </c>
      <c r="CX99" s="17">
        <v>8303.2917217714294</v>
      </c>
      <c r="CY99" s="17">
        <v>7459.7049364285704</v>
      </c>
      <c r="CZ99" s="17">
        <v>10674.353070000001</v>
      </c>
      <c r="DA99" s="17">
        <v>13837.822135714285</v>
      </c>
      <c r="DB99" s="17">
        <v>14376.546087642857</v>
      </c>
      <c r="DC99" s="14">
        <v>19640.059347828574</v>
      </c>
      <c r="DD99" s="17">
        <v>16478.667999999998</v>
      </c>
      <c r="DE99" s="17">
        <v>18633.651315789473</v>
      </c>
      <c r="DF99" s="17">
        <v>16435.780311428571</v>
      </c>
      <c r="DG99" s="17">
        <v>16435.780311428571</v>
      </c>
      <c r="DH99" s="17">
        <v>15734.537142857143</v>
      </c>
      <c r="DI99" s="12"/>
      <c r="DJ99" s="12"/>
      <c r="DK99" s="12"/>
      <c r="DL99" s="12"/>
      <c r="DM99" s="12"/>
      <c r="DN99" s="13"/>
    </row>
    <row r="100" spans="1:118" x14ac:dyDescent="0.25">
      <c r="A100" s="5" t="s">
        <v>89</v>
      </c>
      <c r="B100" s="2">
        <v>4369</v>
      </c>
      <c r="C100" s="3">
        <v>41908</v>
      </c>
      <c r="D100" s="3" t="s">
        <v>90</v>
      </c>
      <c r="E100" s="4">
        <v>45377</v>
      </c>
      <c r="F100">
        <f t="shared" si="20"/>
        <v>2024</v>
      </c>
      <c r="G100">
        <f t="shared" si="21"/>
        <v>3</v>
      </c>
      <c r="H100">
        <f t="shared" si="22"/>
        <v>2021</v>
      </c>
      <c r="I100">
        <f t="shared" si="19"/>
        <v>3</v>
      </c>
      <c r="K100" s="14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6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4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  <c r="AU100" s="14">
        <v>0</v>
      </c>
      <c r="AV100" s="17">
        <v>0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4">
        <v>0</v>
      </c>
      <c r="BH100" s="17">
        <v>0</v>
      </c>
      <c r="BI100" s="17">
        <v>23747.340743357145</v>
      </c>
      <c r="BJ100" s="17">
        <v>22397.105387372401</v>
      </c>
      <c r="BK100" s="17">
        <v>26252.183959914597</v>
      </c>
      <c r="BL100" s="17">
        <v>29272.710785878346</v>
      </c>
      <c r="BM100" s="17">
        <v>31445.420899298402</v>
      </c>
      <c r="BN100" s="17">
        <v>31108.735763768578</v>
      </c>
      <c r="BO100" s="17">
        <v>24369.706468157143</v>
      </c>
      <c r="BP100" s="17">
        <v>22833.289285846153</v>
      </c>
      <c r="BQ100" s="17">
        <v>22857.856169219998</v>
      </c>
      <c r="BR100" s="17">
        <v>24646.612624435384</v>
      </c>
      <c r="BS100" s="14">
        <v>24744.860887339288</v>
      </c>
      <c r="BT100" s="17">
        <v>21421.827668999998</v>
      </c>
      <c r="BU100" s="17">
        <v>23208.899125354877</v>
      </c>
      <c r="BV100" s="17">
        <v>22950.626895000001</v>
      </c>
      <c r="BW100" s="17">
        <v>23830.340555999999</v>
      </c>
      <c r="BX100" s="17">
        <v>27591.478193999999</v>
      </c>
      <c r="BY100" s="17">
        <v>29800.654233000001</v>
      </c>
      <c r="BZ100" s="17">
        <v>31361.022387000001</v>
      </c>
      <c r="CA100" s="17">
        <v>22447.971347999999</v>
      </c>
      <c r="CB100" s="17">
        <v>22409.626391999998</v>
      </c>
      <c r="CC100" s="17">
        <v>21508.607813999999</v>
      </c>
      <c r="CD100" s="17">
        <v>22736.537214</v>
      </c>
      <c r="CE100" s="14">
        <v>23400.555453000001</v>
      </c>
      <c r="CF100" s="17">
        <v>21336.296249999999</v>
      </c>
      <c r="CG100" s="17">
        <v>21969.851778</v>
      </c>
      <c r="CH100" s="17">
        <v>4988.0783970000002</v>
      </c>
      <c r="CI100" s="17">
        <v>23972</v>
      </c>
      <c r="CJ100" s="17">
        <v>29739.059211</v>
      </c>
      <c r="CK100" s="17">
        <v>30830.740203000001</v>
      </c>
      <c r="CL100" s="17">
        <v>31521.890295000001</v>
      </c>
      <c r="CM100" s="17">
        <v>25362.553281</v>
      </c>
      <c r="CN100" s="17">
        <v>20238.503057999998</v>
      </c>
      <c r="CO100" s="17">
        <v>20093.080379999999</v>
      </c>
      <c r="CP100" s="17">
        <v>21144.001557</v>
      </c>
      <c r="CQ100" s="14">
        <v>21613.415394</v>
      </c>
      <c r="CR100" s="17">
        <v>19220.988743999998</v>
      </c>
      <c r="CS100" s="17">
        <v>12023.827266</v>
      </c>
      <c r="CT100" s="17">
        <v>14797.602069</v>
      </c>
      <c r="CU100" s="17">
        <v>15892.485146999999</v>
      </c>
      <c r="CV100" s="17">
        <v>17582</v>
      </c>
      <c r="CW100" s="17">
        <v>21585.184569000001</v>
      </c>
      <c r="CX100" s="17">
        <v>21445.035762</v>
      </c>
      <c r="CY100" s="17">
        <v>18158.675663999999</v>
      </c>
      <c r="CZ100" s="17">
        <v>16698.610520999999</v>
      </c>
      <c r="DA100" s="17">
        <v>15760.642005</v>
      </c>
      <c r="DB100" s="17">
        <v>7690.5008070000003</v>
      </c>
      <c r="DC100" s="14">
        <v>16720.859456999999</v>
      </c>
      <c r="DD100" s="17">
        <v>16158.102231000001</v>
      </c>
      <c r="DE100" s="17">
        <v>16760.792394</v>
      </c>
      <c r="DF100" s="17">
        <v>17100.971919</v>
      </c>
      <c r="DG100" s="17">
        <v>18988.514750999999</v>
      </c>
      <c r="DH100" s="17">
        <v>19254.105366</v>
      </c>
      <c r="DI100" s="12"/>
      <c r="DJ100" s="12"/>
      <c r="DK100" s="12"/>
      <c r="DL100" s="12"/>
      <c r="DM100" s="12"/>
      <c r="DN100" s="13"/>
    </row>
    <row r="101" spans="1:118" x14ac:dyDescent="0.25">
      <c r="A101" s="5" t="s">
        <v>119</v>
      </c>
      <c r="B101" s="2">
        <v>8129</v>
      </c>
      <c r="C101" s="3">
        <v>42629</v>
      </c>
      <c r="D101" s="3" t="s">
        <v>120</v>
      </c>
      <c r="E101" s="4">
        <v>45373</v>
      </c>
      <c r="F101">
        <f t="shared" si="20"/>
        <v>2024</v>
      </c>
      <c r="G101">
        <f t="shared" si="21"/>
        <v>3</v>
      </c>
      <c r="H101">
        <f t="shared" si="22"/>
        <v>2021</v>
      </c>
      <c r="I101">
        <f t="shared" si="19"/>
        <v>3</v>
      </c>
      <c r="K101" s="14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6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4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4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4">
        <v>0</v>
      </c>
      <c r="BH101" s="17">
        <v>0</v>
      </c>
      <c r="BI101" s="17">
        <v>13628.131428571429</v>
      </c>
      <c r="BJ101" s="17">
        <v>9743.3796428571441</v>
      </c>
      <c r="BK101" s="17">
        <v>10740.933142857144</v>
      </c>
      <c r="BL101" s="17">
        <v>11646.54610714286</v>
      </c>
      <c r="BM101" s="17">
        <v>13392.240857142857</v>
      </c>
      <c r="BN101" s="17">
        <v>12446.167857142858</v>
      </c>
      <c r="BO101" s="17">
        <v>10199.079428571427</v>
      </c>
      <c r="BP101" s="17">
        <v>10425.453892857144</v>
      </c>
      <c r="BQ101" s="17">
        <v>15776.883142857145</v>
      </c>
      <c r="BR101" s="17">
        <v>15072.355</v>
      </c>
      <c r="BS101" s="14">
        <v>12636.958464285713</v>
      </c>
      <c r="BT101" s="17">
        <v>13538.861999999999</v>
      </c>
      <c r="BU101" s="17">
        <v>12668.544142857143</v>
      </c>
      <c r="BV101" s="17">
        <v>9303.3503571428573</v>
      </c>
      <c r="BW101" s="17">
        <v>9768.7808928571449</v>
      </c>
      <c r="BX101" s="17">
        <v>10012.632857142857</v>
      </c>
      <c r="BY101" s="17">
        <v>11684.059428571429</v>
      </c>
      <c r="BZ101" s="17">
        <v>12334.213571428571</v>
      </c>
      <c r="CA101" s="17">
        <v>9530.91</v>
      </c>
      <c r="CB101" s="17">
        <v>10127.985989999999</v>
      </c>
      <c r="CC101" s="17">
        <v>11645.94</v>
      </c>
      <c r="CD101" s="17">
        <v>12785.967000000001</v>
      </c>
      <c r="CE101" s="14">
        <v>12832.247025000001</v>
      </c>
      <c r="CF101" s="17">
        <v>8273.1790949999995</v>
      </c>
      <c r="CG101" s="17">
        <v>9472.6365449999994</v>
      </c>
      <c r="CH101" s="17">
        <v>9180.6418350000004</v>
      </c>
      <c r="CI101" s="17">
        <v>9213.7374899999995</v>
      </c>
      <c r="CJ101" s="17">
        <v>9806.1769499999991</v>
      </c>
      <c r="CK101" s="17">
        <v>10597.07</v>
      </c>
      <c r="CL101" s="17">
        <v>11609.787135</v>
      </c>
      <c r="CM101" s="17">
        <v>9715.6274549999998</v>
      </c>
      <c r="CN101" s="17">
        <v>10515</v>
      </c>
      <c r="CO101" s="17">
        <v>13010.632515000001</v>
      </c>
      <c r="CP101" s="17">
        <v>17236.498724999998</v>
      </c>
      <c r="CQ101" s="14">
        <v>18784.10727</v>
      </c>
      <c r="CR101" s="17">
        <v>16328.924429999999</v>
      </c>
      <c r="CS101" s="17">
        <v>8232.4926749999995</v>
      </c>
      <c r="CT101" s="17">
        <v>4131.503745</v>
      </c>
      <c r="CU101" s="17">
        <v>5198.0629499999995</v>
      </c>
      <c r="CV101" s="17">
        <v>4775.0313749999996</v>
      </c>
      <c r="CW101" s="17">
        <v>5352.201</v>
      </c>
      <c r="CX101" s="17">
        <v>4961.9865</v>
      </c>
      <c r="CY101" s="17">
        <v>4269.2138700000005</v>
      </c>
      <c r="CZ101" s="17">
        <v>8068.14</v>
      </c>
      <c r="DA101" s="17">
        <v>5798.5484999999999</v>
      </c>
      <c r="DB101" s="17">
        <v>6066.1568849999994</v>
      </c>
      <c r="DC101" s="14">
        <v>5388.5537249999998</v>
      </c>
      <c r="DD101" s="17">
        <v>5244.2085900000002</v>
      </c>
      <c r="DE101" s="17">
        <v>5247.0075150000002</v>
      </c>
      <c r="DF101" s="17">
        <v>11337.405000000001</v>
      </c>
      <c r="DG101" s="17">
        <v>4336.328775</v>
      </c>
      <c r="DH101" s="17">
        <v>4790.1304950000003</v>
      </c>
      <c r="DI101" s="12"/>
      <c r="DJ101" s="12"/>
      <c r="DK101" s="12"/>
      <c r="DL101" s="12"/>
      <c r="DM101" s="12"/>
      <c r="DN101" s="13"/>
    </row>
    <row r="102" spans="1:118" x14ac:dyDescent="0.25">
      <c r="A102" s="5" t="s">
        <v>277</v>
      </c>
      <c r="B102" s="2">
        <v>5665</v>
      </c>
      <c r="C102" s="3">
        <v>42264</v>
      </c>
      <c r="D102" s="3" t="s">
        <v>278</v>
      </c>
      <c r="E102" s="4">
        <v>45366</v>
      </c>
      <c r="F102">
        <f t="shared" si="20"/>
        <v>2024</v>
      </c>
      <c r="G102">
        <f t="shared" si="21"/>
        <v>3</v>
      </c>
      <c r="H102">
        <f t="shared" si="22"/>
        <v>2021</v>
      </c>
      <c r="I102">
        <f t="shared" si="19"/>
        <v>3</v>
      </c>
      <c r="K102" s="14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6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4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4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4">
        <v>0</v>
      </c>
      <c r="BH102" s="17">
        <v>0</v>
      </c>
      <c r="BI102" s="17">
        <v>13414.153928571443</v>
      </c>
      <c r="BJ102" s="17">
        <v>11959.16228571431</v>
      </c>
      <c r="BK102" s="17">
        <v>15239.278928571428</v>
      </c>
      <c r="BL102" s="17">
        <v>15483.792857142855</v>
      </c>
      <c r="BM102" s="17">
        <v>16708.413214285716</v>
      </c>
      <c r="BN102" s="17">
        <v>16678</v>
      </c>
      <c r="BO102" s="17">
        <v>12508.757142857141</v>
      </c>
      <c r="BP102" s="17">
        <v>12793.17</v>
      </c>
      <c r="BQ102" s="17">
        <v>14496.557142857142</v>
      </c>
      <c r="BR102" s="17">
        <v>14454.657857142858</v>
      </c>
      <c r="BS102" s="14">
        <v>14432.625714285714</v>
      </c>
      <c r="BT102" s="17">
        <v>15683.919999999962</v>
      </c>
      <c r="BU102" s="17">
        <v>16966.853571428572</v>
      </c>
      <c r="BV102" s="17">
        <v>15497.357142857143</v>
      </c>
      <c r="BW102" s="17">
        <v>16543.282857142858</v>
      </c>
      <c r="BX102" s="17">
        <v>18178.842857142856</v>
      </c>
      <c r="BY102" s="17">
        <v>19827.002142857138</v>
      </c>
      <c r="BZ102" s="17">
        <v>19388.889107142855</v>
      </c>
      <c r="CA102" s="17">
        <v>16638.509999999998</v>
      </c>
      <c r="CB102" s="17">
        <v>15746.655000000001</v>
      </c>
      <c r="CC102" s="17">
        <v>15833.295</v>
      </c>
      <c r="CD102" s="17">
        <v>19679.865000000002</v>
      </c>
      <c r="CE102" s="14">
        <v>17754.555</v>
      </c>
      <c r="CF102" s="17">
        <v>16778.084999999999</v>
      </c>
      <c r="CG102" s="17">
        <v>16965.915000000001</v>
      </c>
      <c r="CH102" s="17">
        <v>15616.32</v>
      </c>
      <c r="CI102" s="17">
        <v>18806.115000000002</v>
      </c>
      <c r="CJ102" s="17">
        <v>17441.685000000001</v>
      </c>
      <c r="CK102" s="17">
        <v>20642.79</v>
      </c>
      <c r="CL102" s="17">
        <v>19029.224999999999</v>
      </c>
      <c r="CM102" s="17">
        <v>15924.42</v>
      </c>
      <c r="CN102" s="17">
        <v>15358.905000000001</v>
      </c>
      <c r="CO102" s="17">
        <v>17471.174999999999</v>
      </c>
      <c r="CP102" s="17">
        <v>19528.994999999999</v>
      </c>
      <c r="CQ102" s="14">
        <v>18742.185000000001</v>
      </c>
      <c r="CR102" s="17">
        <v>17594.885699999999</v>
      </c>
      <c r="CS102" s="17">
        <v>7443.6</v>
      </c>
      <c r="CT102" s="17">
        <v>9141.06</v>
      </c>
      <c r="CU102" s="17">
        <v>9365.1</v>
      </c>
      <c r="CV102" s="17">
        <v>11059.17</v>
      </c>
      <c r="CW102" s="17">
        <v>11806.035</v>
      </c>
      <c r="CX102" s="17">
        <v>11052.18</v>
      </c>
      <c r="CY102" s="17">
        <v>10166.129999999999</v>
      </c>
      <c r="CZ102" s="17">
        <v>9695.31</v>
      </c>
      <c r="DA102" s="17">
        <v>10910.49</v>
      </c>
      <c r="DB102" s="17">
        <v>11493.45</v>
      </c>
      <c r="DC102" s="14">
        <v>19028</v>
      </c>
      <c r="DD102" s="17">
        <v>10513.29</v>
      </c>
      <c r="DE102" s="17">
        <v>8950.32</v>
      </c>
      <c r="DF102" s="17">
        <v>9137.91</v>
      </c>
      <c r="DG102" s="17">
        <v>10146.540000000001</v>
      </c>
      <c r="DH102" s="17">
        <v>11779.455</v>
      </c>
      <c r="DI102" s="12"/>
      <c r="DJ102" s="12"/>
      <c r="DK102" s="12"/>
      <c r="DL102" s="12"/>
      <c r="DM102" s="12"/>
      <c r="DN102" s="13"/>
    </row>
    <row r="103" spans="1:118" x14ac:dyDescent="0.25">
      <c r="A103" s="5" t="s">
        <v>297</v>
      </c>
      <c r="B103" s="2">
        <v>5441</v>
      </c>
      <c r="C103" s="3">
        <v>42216</v>
      </c>
      <c r="D103" s="3" t="s">
        <v>298</v>
      </c>
      <c r="E103" s="4">
        <v>45380</v>
      </c>
      <c r="F103">
        <f t="shared" si="20"/>
        <v>2024</v>
      </c>
      <c r="G103">
        <f t="shared" si="21"/>
        <v>3</v>
      </c>
      <c r="H103">
        <f t="shared" si="22"/>
        <v>2021</v>
      </c>
      <c r="I103">
        <f t="shared" si="19"/>
        <v>3</v>
      </c>
      <c r="K103" s="14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6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4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  <c r="AR103" s="17">
        <v>0</v>
      </c>
      <c r="AS103" s="17">
        <v>0</v>
      </c>
      <c r="AT103" s="17">
        <v>0</v>
      </c>
      <c r="AU103" s="14">
        <v>0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7">
        <v>0</v>
      </c>
      <c r="BB103" s="17">
        <v>0</v>
      </c>
      <c r="BC103" s="17">
        <v>0</v>
      </c>
      <c r="BD103" s="17">
        <v>0</v>
      </c>
      <c r="BE103" s="17">
        <v>0</v>
      </c>
      <c r="BF103" s="17">
        <v>0</v>
      </c>
      <c r="BG103" s="14">
        <v>0</v>
      </c>
      <c r="BH103" s="17">
        <v>0</v>
      </c>
      <c r="BI103" s="17">
        <v>19044.164209142858</v>
      </c>
      <c r="BJ103" s="17">
        <v>14714</v>
      </c>
      <c r="BK103" s="17">
        <v>16057</v>
      </c>
      <c r="BL103" s="17">
        <v>19912</v>
      </c>
      <c r="BM103" s="17">
        <v>23695</v>
      </c>
      <c r="BN103" s="17">
        <v>23937</v>
      </c>
      <c r="BO103" s="17">
        <v>19178</v>
      </c>
      <c r="BP103" s="17">
        <v>17005</v>
      </c>
      <c r="BQ103" s="17">
        <v>17984</v>
      </c>
      <c r="BR103" s="17">
        <v>20506</v>
      </c>
      <c r="BS103" s="14">
        <v>21810</v>
      </c>
      <c r="BT103" s="17">
        <v>19704</v>
      </c>
      <c r="BU103" s="17">
        <v>17892</v>
      </c>
      <c r="BV103" s="17">
        <v>12883</v>
      </c>
      <c r="BW103" s="17">
        <v>14409</v>
      </c>
      <c r="BX103" s="17">
        <v>18839</v>
      </c>
      <c r="BY103" s="17">
        <v>19646</v>
      </c>
      <c r="BZ103" s="17">
        <v>19002.897300000001</v>
      </c>
      <c r="CA103" s="17">
        <v>16621</v>
      </c>
      <c r="CB103" s="17">
        <v>18180.157071000001</v>
      </c>
      <c r="CC103" s="17">
        <v>22356.806850000001</v>
      </c>
      <c r="CD103" s="17">
        <v>23912.515235999999</v>
      </c>
      <c r="CE103" s="14">
        <v>24335.216721000001</v>
      </c>
      <c r="CF103" s="17">
        <v>17002.724436</v>
      </c>
      <c r="CG103" s="17">
        <v>14152.337675999999</v>
      </c>
      <c r="CH103" s="17">
        <v>12632.564871</v>
      </c>
      <c r="CI103" s="17">
        <v>14438.32545</v>
      </c>
      <c r="CJ103" s="17">
        <v>16237.286682</v>
      </c>
      <c r="CK103" s="17">
        <v>19243.98</v>
      </c>
      <c r="CL103" s="17">
        <v>21847.617848999998</v>
      </c>
      <c r="CM103" s="17">
        <v>16260.181317</v>
      </c>
      <c r="CN103" s="17">
        <v>14359.105691999999</v>
      </c>
      <c r="CO103" s="17">
        <v>14055.398985</v>
      </c>
      <c r="CP103" s="17">
        <v>19497.413547</v>
      </c>
      <c r="CQ103" s="14">
        <v>20260.455897</v>
      </c>
      <c r="CR103" s="17">
        <v>15579.660942</v>
      </c>
      <c r="CS103" s="17">
        <v>10204.816403999999</v>
      </c>
      <c r="CT103" s="17">
        <v>11216.518292999999</v>
      </c>
      <c r="CU103" s="17">
        <v>12401.317773000001</v>
      </c>
      <c r="CV103" s="17">
        <v>14113.296291000001</v>
      </c>
      <c r="CW103" s="17">
        <v>15629.694765</v>
      </c>
      <c r="CX103" s="17">
        <v>15002.246171999999</v>
      </c>
      <c r="CY103" s="17">
        <v>12710.715612</v>
      </c>
      <c r="CZ103" s="17">
        <v>11148.46485</v>
      </c>
      <c r="DA103" s="17">
        <v>11304.796668000001</v>
      </c>
      <c r="DB103" s="17">
        <v>11824.055736</v>
      </c>
      <c r="DC103" s="14">
        <v>13995.054066000001</v>
      </c>
      <c r="DD103" s="17">
        <v>13918.770554999999</v>
      </c>
      <c r="DE103" s="17">
        <v>11984.999492999999</v>
      </c>
      <c r="DF103" s="17">
        <v>10514.127135000001</v>
      </c>
      <c r="DG103" s="17">
        <v>11887.085493</v>
      </c>
      <c r="DH103" s="17">
        <v>12896.286330000001</v>
      </c>
      <c r="DI103" s="12"/>
      <c r="DJ103" s="12"/>
      <c r="DK103" s="12"/>
      <c r="DL103" s="12"/>
      <c r="DM103" s="12"/>
      <c r="DN103" s="13"/>
    </row>
    <row r="104" spans="1:118" x14ac:dyDescent="0.25">
      <c r="A104" s="5" t="s">
        <v>281</v>
      </c>
      <c r="B104" s="2">
        <v>737</v>
      </c>
      <c r="C104" s="3">
        <v>39900</v>
      </c>
      <c r="D104" s="3" t="s">
        <v>282</v>
      </c>
      <c r="E104" s="4">
        <v>45372</v>
      </c>
      <c r="F104">
        <f t="shared" si="20"/>
        <v>2024</v>
      </c>
      <c r="G104">
        <f t="shared" si="21"/>
        <v>3</v>
      </c>
      <c r="H104">
        <f t="shared" si="22"/>
        <v>2021</v>
      </c>
      <c r="I104">
        <f t="shared" si="19"/>
        <v>3</v>
      </c>
      <c r="K104" s="14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6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4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0</v>
      </c>
      <c r="AT104" s="17">
        <v>0</v>
      </c>
      <c r="AU104" s="14">
        <v>0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4">
        <v>0</v>
      </c>
      <c r="BH104" s="17">
        <v>0</v>
      </c>
      <c r="BI104" s="17">
        <v>17544.671428571426</v>
      </c>
      <c r="BJ104" s="17">
        <v>16966</v>
      </c>
      <c r="BK104" s="17">
        <v>17453</v>
      </c>
      <c r="BL104" s="17">
        <v>20967</v>
      </c>
      <c r="BM104" s="17">
        <v>24008</v>
      </c>
      <c r="BN104" s="17">
        <v>23178</v>
      </c>
      <c r="BO104" s="17">
        <v>16600</v>
      </c>
      <c r="BP104" s="17">
        <v>14996</v>
      </c>
      <c r="BQ104" s="17">
        <v>15753</v>
      </c>
      <c r="BR104" s="17">
        <v>16765</v>
      </c>
      <c r="BS104" s="14">
        <v>17876</v>
      </c>
      <c r="BT104" s="17">
        <v>17513</v>
      </c>
      <c r="BU104" s="17">
        <v>18269</v>
      </c>
      <c r="BV104" s="17">
        <v>18609</v>
      </c>
      <c r="BW104" s="17">
        <v>18227</v>
      </c>
      <c r="BX104" s="17">
        <v>21378</v>
      </c>
      <c r="BY104" s="17">
        <v>23604</v>
      </c>
      <c r="BZ104" s="17">
        <v>25499.759999999998</v>
      </c>
      <c r="CA104" s="17">
        <v>20444</v>
      </c>
      <c r="CB104" s="17">
        <v>18058.32</v>
      </c>
      <c r="CC104" s="17">
        <v>17821.32</v>
      </c>
      <c r="CD104" s="17">
        <v>18589.68</v>
      </c>
      <c r="CE104" s="14">
        <v>20289.759999999998</v>
      </c>
      <c r="CF104" s="17">
        <v>18889.48</v>
      </c>
      <c r="CG104" s="17">
        <v>19024.080000000002</v>
      </c>
      <c r="CH104" s="17">
        <v>19105.919999999998</v>
      </c>
      <c r="CI104" s="17">
        <v>20208.759999999998</v>
      </c>
      <c r="CJ104" s="17">
        <v>21563.56</v>
      </c>
      <c r="CK104" s="17">
        <v>25122.400000000001</v>
      </c>
      <c r="CL104" s="17">
        <v>25092.28</v>
      </c>
      <c r="CM104" s="17">
        <v>20456.16</v>
      </c>
      <c r="CN104" s="17">
        <v>19510.88</v>
      </c>
      <c r="CO104" s="17">
        <v>18548.96</v>
      </c>
      <c r="CP104" s="17">
        <v>17814.080000000002</v>
      </c>
      <c r="CQ104" s="14">
        <v>17769.560000000001</v>
      </c>
      <c r="CR104" s="17">
        <v>16642.16</v>
      </c>
      <c r="CS104" s="17">
        <v>12706.52</v>
      </c>
      <c r="CT104" s="17">
        <v>15242.2</v>
      </c>
      <c r="CU104" s="17">
        <v>14129.96</v>
      </c>
      <c r="CV104" s="17">
        <v>17025</v>
      </c>
      <c r="CW104" s="17">
        <v>20150.04</v>
      </c>
      <c r="CX104" s="17">
        <v>19031.259999999998</v>
      </c>
      <c r="CY104" s="17">
        <v>16891.060000000001</v>
      </c>
      <c r="CZ104" s="17">
        <v>13962.88</v>
      </c>
      <c r="DA104" s="17">
        <v>12093.52</v>
      </c>
      <c r="DB104" s="17">
        <v>12808.82</v>
      </c>
      <c r="DC104" s="14">
        <v>12868.34</v>
      </c>
      <c r="DD104" s="17">
        <v>12628.72</v>
      </c>
      <c r="DE104" s="17">
        <v>13916.2</v>
      </c>
      <c r="DF104" s="17">
        <v>12963.44</v>
      </c>
      <c r="DG104" s="17">
        <v>14801.54</v>
      </c>
      <c r="DH104" s="17">
        <v>15876.38</v>
      </c>
      <c r="DI104" s="12"/>
      <c r="DJ104" s="12"/>
      <c r="DK104" s="12"/>
      <c r="DL104" s="12"/>
      <c r="DM104" s="12"/>
      <c r="DN104" s="13"/>
    </row>
    <row r="105" spans="1:118" x14ac:dyDescent="0.25">
      <c r="A105" s="5" t="s">
        <v>193</v>
      </c>
      <c r="B105" s="2">
        <v>752</v>
      </c>
      <c r="C105" s="3">
        <v>40441</v>
      </c>
      <c r="D105" s="3" t="s">
        <v>194</v>
      </c>
      <c r="E105" s="4">
        <v>45379</v>
      </c>
      <c r="F105">
        <f t="shared" si="20"/>
        <v>2024</v>
      </c>
      <c r="G105">
        <f t="shared" si="21"/>
        <v>3</v>
      </c>
      <c r="H105">
        <f t="shared" si="22"/>
        <v>2021</v>
      </c>
      <c r="I105">
        <f t="shared" si="19"/>
        <v>3</v>
      </c>
      <c r="K105" s="14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6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4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0</v>
      </c>
      <c r="AT105" s="17">
        <v>0</v>
      </c>
      <c r="AU105" s="14">
        <v>0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4">
        <v>0</v>
      </c>
      <c r="BH105" s="17">
        <v>0</v>
      </c>
      <c r="BI105" s="17">
        <v>18664.352678571431</v>
      </c>
      <c r="BJ105" s="17">
        <v>14912.614285714284</v>
      </c>
      <c r="BK105" s="17">
        <v>15550.845535714288</v>
      </c>
      <c r="BL105" s="17">
        <v>16400.201785714286</v>
      </c>
      <c r="BM105" s="17">
        <v>18105.612000000001</v>
      </c>
      <c r="BN105" s="17">
        <v>16360.427142857141</v>
      </c>
      <c r="BO105" s="17">
        <v>12913.894285714285</v>
      </c>
      <c r="BP105" s="17">
        <v>16516.484464285713</v>
      </c>
      <c r="BQ105" s="17">
        <v>17320.162499999999</v>
      </c>
      <c r="BR105" s="17">
        <v>18430.740000000002</v>
      </c>
      <c r="BS105" s="14">
        <v>20079.995357142856</v>
      </c>
      <c r="BT105" s="17">
        <v>15640.274999999998</v>
      </c>
      <c r="BU105" s="17">
        <v>15234.356571428569</v>
      </c>
      <c r="BV105" s="17">
        <v>10995.605357142855</v>
      </c>
      <c r="BW105" s="17">
        <v>10837.788214285714</v>
      </c>
      <c r="BX105" s="17">
        <v>12767.490000000002</v>
      </c>
      <c r="BY105" s="17">
        <v>14379.809464285714</v>
      </c>
      <c r="BZ105" s="17">
        <v>15072.244285714285</v>
      </c>
      <c r="CA105" s="17">
        <v>14313.178285714288</v>
      </c>
      <c r="CB105" s="17">
        <v>12511.954285714284</v>
      </c>
      <c r="CC105" s="17">
        <v>12120.299999999997</v>
      </c>
      <c r="CD105" s="17">
        <v>14815.590857142857</v>
      </c>
      <c r="CE105" s="14">
        <v>16617.439285714285</v>
      </c>
      <c r="CF105" s="17">
        <v>16215.825000000001</v>
      </c>
      <c r="CG105" s="17">
        <v>15454.965857142857</v>
      </c>
      <c r="CH105" s="17">
        <v>12392.228571428572</v>
      </c>
      <c r="CI105" s="17">
        <v>12805.086964285716</v>
      </c>
      <c r="CJ105" s="17">
        <v>12755.287891353382</v>
      </c>
      <c r="CK105" s="17">
        <v>14936.613749999999</v>
      </c>
      <c r="CL105" s="17">
        <v>16168.235999999997</v>
      </c>
      <c r="CM105" s="17">
        <v>15420.33</v>
      </c>
      <c r="CN105" s="17">
        <v>14634.45</v>
      </c>
      <c r="CO105" s="17">
        <v>16564.487142857142</v>
      </c>
      <c r="CP105" s="17">
        <v>18851.099999999999</v>
      </c>
      <c r="CQ105" s="14">
        <v>18761.786785714285</v>
      </c>
      <c r="CR105" s="17">
        <v>14034.45</v>
      </c>
      <c r="CS105" s="17">
        <v>9567.93</v>
      </c>
      <c r="CT105" s="17">
        <v>9300.8089285714268</v>
      </c>
      <c r="CU105" s="17">
        <v>10932.392608695651</v>
      </c>
      <c r="CV105" s="17">
        <v>12925.74</v>
      </c>
      <c r="CW105" s="17">
        <v>14334.96</v>
      </c>
      <c r="CX105" s="17">
        <v>13557.48</v>
      </c>
      <c r="CY105" s="17">
        <v>11703.96</v>
      </c>
      <c r="CZ105" s="17">
        <v>10322.07</v>
      </c>
      <c r="DA105" s="17">
        <v>10322.07</v>
      </c>
      <c r="DB105" s="17">
        <v>10262.73</v>
      </c>
      <c r="DC105" s="14">
        <v>10477.89</v>
      </c>
      <c r="DD105" s="17">
        <v>9253.2000000000007</v>
      </c>
      <c r="DE105" s="17">
        <v>9427.125</v>
      </c>
      <c r="DF105" s="17">
        <v>9295</v>
      </c>
      <c r="DG105" s="17">
        <v>10469.07</v>
      </c>
      <c r="DH105" s="17">
        <v>11827.59</v>
      </c>
      <c r="DI105" s="12"/>
      <c r="DJ105" s="12"/>
      <c r="DK105" s="12"/>
      <c r="DL105" s="12"/>
      <c r="DM105" s="12"/>
      <c r="DN105" s="13"/>
    </row>
    <row r="106" spans="1:118" x14ac:dyDescent="0.25">
      <c r="A106" s="5" t="s">
        <v>245</v>
      </c>
      <c r="B106" s="2">
        <v>11876</v>
      </c>
      <c r="C106" s="3">
        <v>43000</v>
      </c>
      <c r="D106" s="3" t="s">
        <v>246</v>
      </c>
      <c r="E106" s="4">
        <v>45381</v>
      </c>
      <c r="F106">
        <f t="shared" si="20"/>
        <v>2024</v>
      </c>
      <c r="G106">
        <f t="shared" si="21"/>
        <v>3</v>
      </c>
      <c r="H106">
        <f t="shared" si="22"/>
        <v>2021</v>
      </c>
      <c r="I106">
        <f t="shared" si="19"/>
        <v>3</v>
      </c>
      <c r="K106" s="14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6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4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4">
        <v>0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4">
        <v>0</v>
      </c>
      <c r="BH106" s="17">
        <v>0</v>
      </c>
      <c r="BI106" s="17">
        <v>24452.441285714289</v>
      </c>
      <c r="BJ106" s="17">
        <v>22961.831999999999</v>
      </c>
      <c r="BK106" s="17">
        <v>25720.004000000001</v>
      </c>
      <c r="BL106" s="17">
        <v>32651.0977391304</v>
      </c>
      <c r="BM106" s="17">
        <v>33797.410239999997</v>
      </c>
      <c r="BN106" s="17">
        <v>34484.807428571432</v>
      </c>
      <c r="BO106" s="17">
        <v>27185.665714285715</v>
      </c>
      <c r="BP106" s="17">
        <v>25600.302188190475</v>
      </c>
      <c r="BQ106" s="17">
        <v>24910.867999999999</v>
      </c>
      <c r="BR106" s="17">
        <v>26780.947692307691</v>
      </c>
      <c r="BS106" s="14">
        <v>27687.229285714289</v>
      </c>
      <c r="BT106" s="17">
        <v>22064.432000000001</v>
      </c>
      <c r="BU106" s="17">
        <v>23540.541502570912</v>
      </c>
      <c r="BV106" s="17">
        <v>25431.844000000001</v>
      </c>
      <c r="BW106" s="17">
        <v>24199.46</v>
      </c>
      <c r="BX106" s="17">
        <v>27771</v>
      </c>
      <c r="BY106" s="17">
        <v>29371.200000000001</v>
      </c>
      <c r="BZ106" s="17">
        <v>31590.243999999999</v>
      </c>
      <c r="CA106" s="17">
        <v>25140.732</v>
      </c>
      <c r="CB106" s="17">
        <v>25330.227999999999</v>
      </c>
      <c r="CC106" s="17">
        <v>21813.387999999999</v>
      </c>
      <c r="CD106" s="17">
        <v>24747.036</v>
      </c>
      <c r="CE106" s="14">
        <v>27205.292000000001</v>
      </c>
      <c r="CF106" s="17">
        <v>24241.531999999999</v>
      </c>
      <c r="CG106" s="17">
        <v>24381.171999999999</v>
      </c>
      <c r="CH106" s="17">
        <v>24790.484</v>
      </c>
      <c r="CI106" s="17">
        <v>26067.776000000002</v>
      </c>
      <c r="CJ106" s="17">
        <v>29062.416000000001</v>
      </c>
      <c r="CK106" s="17">
        <v>33618.688000000002</v>
      </c>
      <c r="CL106" s="17">
        <v>33626.039272727277</v>
      </c>
      <c r="CM106" s="17">
        <v>27222.088</v>
      </c>
      <c r="CN106" s="17">
        <v>23181.972000000002</v>
      </c>
      <c r="CO106" s="17">
        <v>22310.7</v>
      </c>
      <c r="CP106" s="17">
        <v>23012.78</v>
      </c>
      <c r="CQ106" s="14">
        <v>24170.276000000002</v>
      </c>
      <c r="CR106" s="17">
        <v>21167.495999999999</v>
      </c>
      <c r="CS106" s="17">
        <v>17331.580000000002</v>
      </c>
      <c r="CT106" s="17">
        <v>22001.588</v>
      </c>
      <c r="CU106" s="17">
        <v>22226.508000000002</v>
      </c>
      <c r="CV106" s="17">
        <v>25737.32</v>
      </c>
      <c r="CW106" s="17">
        <v>29116.871999999999</v>
      </c>
      <c r="CX106" s="17">
        <v>27375.828000000001</v>
      </c>
      <c r="CY106" s="17">
        <v>23273.171999999999</v>
      </c>
      <c r="CZ106" s="17">
        <v>20658.081913043479</v>
      </c>
      <c r="DA106" s="17">
        <v>20229.856</v>
      </c>
      <c r="DB106" s="17">
        <v>22839.135999999999</v>
      </c>
      <c r="DC106" s="14">
        <v>22410.22</v>
      </c>
      <c r="DD106" s="17">
        <v>20975.452000000001</v>
      </c>
      <c r="DE106" s="17">
        <v>21381.52</v>
      </c>
      <c r="DF106" s="17">
        <v>21429.988000000001</v>
      </c>
      <c r="DG106" s="17">
        <v>21503.972000000002</v>
      </c>
      <c r="DH106" s="17">
        <v>22509.423663157897</v>
      </c>
      <c r="DI106" s="12"/>
      <c r="DJ106" s="12"/>
      <c r="DK106" s="12"/>
      <c r="DL106" s="12"/>
      <c r="DM106" s="12"/>
      <c r="DN106" s="13"/>
    </row>
    <row r="107" spans="1:118" x14ac:dyDescent="0.25">
      <c r="A107" s="5" t="s">
        <v>117</v>
      </c>
      <c r="B107" s="2">
        <v>5075</v>
      </c>
      <c r="C107" s="3">
        <v>42089</v>
      </c>
      <c r="D107" s="3" t="s">
        <v>118</v>
      </c>
      <c r="E107" s="4">
        <v>45358</v>
      </c>
      <c r="F107">
        <f t="shared" si="20"/>
        <v>2024</v>
      </c>
      <c r="G107">
        <f t="shared" si="21"/>
        <v>3</v>
      </c>
      <c r="H107">
        <f t="shared" si="22"/>
        <v>2021</v>
      </c>
      <c r="I107">
        <f t="shared" si="19"/>
        <v>3</v>
      </c>
      <c r="K107" s="14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6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4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0</v>
      </c>
      <c r="AT107" s="17">
        <v>0</v>
      </c>
      <c r="AU107" s="14">
        <v>0</v>
      </c>
      <c r="AV107" s="17">
        <v>0</v>
      </c>
      <c r="AW107" s="17">
        <v>0</v>
      </c>
      <c r="AX107" s="17">
        <v>0</v>
      </c>
      <c r="AY107" s="17">
        <v>0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4">
        <v>0</v>
      </c>
      <c r="BH107" s="17">
        <v>0</v>
      </c>
      <c r="BI107" s="17">
        <v>13371.158035714285</v>
      </c>
      <c r="BJ107" s="17">
        <v>11841.709285714283</v>
      </c>
      <c r="BK107" s="17">
        <v>11066.068892857144</v>
      </c>
      <c r="BL107" s="17">
        <v>11628.690107142855</v>
      </c>
      <c r="BM107" s="17">
        <v>13107.478285714285</v>
      </c>
      <c r="BN107" s="17">
        <v>12561.940678571427</v>
      </c>
      <c r="BO107" s="17">
        <v>11252.813142857143</v>
      </c>
      <c r="BP107" s="17">
        <v>11429.833964285714</v>
      </c>
      <c r="BQ107" s="17">
        <v>12037.37417857143</v>
      </c>
      <c r="BR107" s="17">
        <v>13788.424457142859</v>
      </c>
      <c r="BS107" s="14">
        <v>13497.59375</v>
      </c>
      <c r="BT107" s="17">
        <v>12209.458999999999</v>
      </c>
      <c r="BU107" s="17">
        <v>12959.022114285715</v>
      </c>
      <c r="BV107" s="17">
        <v>10395.842142857142</v>
      </c>
      <c r="BW107" s="17">
        <v>10821.926178571428</v>
      </c>
      <c r="BX107" s="17">
        <v>9478.2171428571419</v>
      </c>
      <c r="BY107" s="17">
        <v>12329.803770441731</v>
      </c>
      <c r="BZ107" s="17">
        <v>12174.452857142856</v>
      </c>
      <c r="CA107" s="17">
        <v>9740.5380000000005</v>
      </c>
      <c r="CB107" s="17">
        <v>9419.5705999999991</v>
      </c>
      <c r="CC107" s="17">
        <v>12038.330085714288</v>
      </c>
      <c r="CD107" s="17">
        <v>13503.511428571428</v>
      </c>
      <c r="CE107" s="14">
        <v>13395.134321428572</v>
      </c>
      <c r="CF107" s="17">
        <v>12896.461600000001</v>
      </c>
      <c r="CG107" s="17">
        <v>12689.741942857143</v>
      </c>
      <c r="CH107" s="17">
        <v>10784.45357142857</v>
      </c>
      <c r="CI107" s="17">
        <v>11117.347277142855</v>
      </c>
      <c r="CJ107" s="17">
        <v>10287.763714285717</v>
      </c>
      <c r="CK107" s="17">
        <v>11669.580214285717</v>
      </c>
      <c r="CL107" s="17">
        <v>12409.173342857142</v>
      </c>
      <c r="CM107" s="17">
        <v>11058.195</v>
      </c>
      <c r="CN107" s="17">
        <v>11182.534785714286</v>
      </c>
      <c r="CO107" s="17">
        <v>12091.889142857141</v>
      </c>
      <c r="CP107" s="17">
        <v>11448.602249999998</v>
      </c>
      <c r="CQ107" s="14">
        <v>11359.933999999999</v>
      </c>
      <c r="CR107" s="17">
        <v>10643.152250000001</v>
      </c>
      <c r="CS107" s="17">
        <v>9702.0877142857134</v>
      </c>
      <c r="CT107" s="17">
        <v>7809.1870000000008</v>
      </c>
      <c r="CU107" s="17">
        <v>9037.8055428571442</v>
      </c>
      <c r="CV107" s="17">
        <v>9598.4067857142854</v>
      </c>
      <c r="CW107" s="17">
        <v>9341.3350000000009</v>
      </c>
      <c r="CX107" s="17">
        <v>10862.719000000001</v>
      </c>
      <c r="CY107" s="17">
        <v>8771.7929999999997</v>
      </c>
      <c r="CZ107" s="17">
        <v>9187.8986857142845</v>
      </c>
      <c r="DA107" s="17">
        <v>8137.5889285714275</v>
      </c>
      <c r="DB107" s="17">
        <v>7985.5410000000011</v>
      </c>
      <c r="DC107" s="14">
        <v>9287.819657142858</v>
      </c>
      <c r="DD107" s="17">
        <v>7606.4260000000004</v>
      </c>
      <c r="DE107" s="17">
        <v>7654.0419999999995</v>
      </c>
      <c r="DF107" s="17">
        <v>7653.875</v>
      </c>
      <c r="DG107" s="17">
        <v>9839.8709999999992</v>
      </c>
      <c r="DH107" s="17">
        <v>7117.9889999999996</v>
      </c>
      <c r="DI107" s="12"/>
      <c r="DJ107" s="12"/>
      <c r="DK107" s="12"/>
      <c r="DL107" s="12"/>
      <c r="DM107" s="12"/>
      <c r="DN107" s="13"/>
    </row>
    <row r="108" spans="1:118" x14ac:dyDescent="0.25">
      <c r="A108" s="5" t="s">
        <v>289</v>
      </c>
      <c r="B108" s="2">
        <v>2250</v>
      </c>
      <c r="C108" s="3">
        <v>41118</v>
      </c>
      <c r="D108" s="3" t="s">
        <v>290</v>
      </c>
      <c r="E108" s="4">
        <v>45380</v>
      </c>
      <c r="F108">
        <f t="shared" si="20"/>
        <v>2024</v>
      </c>
      <c r="G108">
        <f t="shared" si="21"/>
        <v>3</v>
      </c>
      <c r="H108">
        <f t="shared" si="22"/>
        <v>2021</v>
      </c>
      <c r="I108">
        <f t="shared" si="19"/>
        <v>3</v>
      </c>
      <c r="K108" s="14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6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4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0</v>
      </c>
      <c r="AT108" s="17">
        <v>0</v>
      </c>
      <c r="AU108" s="14">
        <v>0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4">
        <v>0</v>
      </c>
      <c r="BH108" s="17">
        <v>0</v>
      </c>
      <c r="BI108" s="17">
        <v>24114.125</v>
      </c>
      <c r="BJ108" s="17">
        <v>20742</v>
      </c>
      <c r="BK108" s="17">
        <v>16309</v>
      </c>
      <c r="BL108" s="17">
        <v>12424</v>
      </c>
      <c r="BM108" s="17">
        <v>14717</v>
      </c>
      <c r="BN108" s="17">
        <v>14415</v>
      </c>
      <c r="BO108" s="17">
        <v>11157</v>
      </c>
      <c r="BP108" s="17">
        <v>9947</v>
      </c>
      <c r="BQ108" s="17">
        <v>20767</v>
      </c>
      <c r="BR108" s="17">
        <v>22965</v>
      </c>
      <c r="BS108" s="14">
        <v>23467</v>
      </c>
      <c r="BT108" s="17">
        <v>21255</v>
      </c>
      <c r="BU108" s="17">
        <v>22858</v>
      </c>
      <c r="BV108" s="17">
        <v>18397</v>
      </c>
      <c r="BW108" s="17">
        <v>9918</v>
      </c>
      <c r="BX108" s="17">
        <v>11942</v>
      </c>
      <c r="BY108" s="17">
        <v>12761</v>
      </c>
      <c r="BZ108" s="17">
        <v>13740.4</v>
      </c>
      <c r="CA108" s="17">
        <v>10486</v>
      </c>
      <c r="CB108" s="17">
        <v>9449.4500000000007</v>
      </c>
      <c r="CC108" s="17">
        <v>18932</v>
      </c>
      <c r="CD108" s="17">
        <v>24762.2</v>
      </c>
      <c r="CE108" s="14">
        <v>25546.5</v>
      </c>
      <c r="CF108" s="17">
        <v>23696.2</v>
      </c>
      <c r="CG108" s="17">
        <v>17443.75</v>
      </c>
      <c r="CH108" s="17">
        <v>11078.1</v>
      </c>
      <c r="CI108" s="17">
        <v>10376.15</v>
      </c>
      <c r="CJ108" s="17">
        <v>11459.55</v>
      </c>
      <c r="CK108" s="17">
        <v>13592.95</v>
      </c>
      <c r="CL108" s="17">
        <v>13820.45</v>
      </c>
      <c r="CM108" s="17">
        <v>10375.65</v>
      </c>
      <c r="CN108" s="17">
        <v>10977.65</v>
      </c>
      <c r="CO108" s="17">
        <v>16501.5</v>
      </c>
      <c r="CP108" s="17">
        <v>22399.8</v>
      </c>
      <c r="CQ108" s="14">
        <v>22575.8</v>
      </c>
      <c r="CR108" s="17">
        <v>19938.5</v>
      </c>
      <c r="CS108" s="17">
        <v>20338</v>
      </c>
      <c r="CT108" s="17">
        <v>10482</v>
      </c>
      <c r="CU108" s="17">
        <v>10482</v>
      </c>
      <c r="CV108" s="17">
        <v>5112.6515799999997</v>
      </c>
      <c r="CW108" s="17">
        <v>12286.49718</v>
      </c>
      <c r="CX108" s="17">
        <v>12634.311299999999</v>
      </c>
      <c r="CY108" s="17">
        <v>10830.84816</v>
      </c>
      <c r="CZ108" s="17">
        <v>9073.2750799999994</v>
      </c>
      <c r="DA108" s="17">
        <v>15919.13076</v>
      </c>
      <c r="DB108" s="17">
        <v>19518.628919999999</v>
      </c>
      <c r="DC108" s="14">
        <v>19076.333900000001</v>
      </c>
      <c r="DD108" s="17">
        <v>22121.888940000001</v>
      </c>
      <c r="DE108" s="17">
        <v>17621.214319999999</v>
      </c>
      <c r="DF108" s="17">
        <v>9155.7472799999996</v>
      </c>
      <c r="DG108" s="17">
        <v>9352.6293800000003</v>
      </c>
      <c r="DH108" s="17">
        <v>10420.885539999999</v>
      </c>
      <c r="DI108" s="12"/>
      <c r="DJ108" s="12"/>
      <c r="DK108" s="12"/>
      <c r="DL108" s="12"/>
      <c r="DM108" s="12"/>
      <c r="DN108" s="13"/>
    </row>
    <row r="109" spans="1:118" x14ac:dyDescent="0.25">
      <c r="A109" s="5" t="s">
        <v>121</v>
      </c>
      <c r="B109" s="2">
        <v>8288</v>
      </c>
      <c r="C109" s="3">
        <v>42629</v>
      </c>
      <c r="D109" s="3" t="s">
        <v>122</v>
      </c>
      <c r="E109" s="4">
        <v>45358</v>
      </c>
      <c r="F109">
        <f t="shared" si="20"/>
        <v>2024</v>
      </c>
      <c r="G109">
        <f t="shared" si="21"/>
        <v>3</v>
      </c>
      <c r="H109">
        <f t="shared" si="22"/>
        <v>2021</v>
      </c>
      <c r="I109">
        <f t="shared" si="19"/>
        <v>3</v>
      </c>
      <c r="K109" s="14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6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4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4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4">
        <v>0</v>
      </c>
      <c r="BH109" s="17">
        <v>0</v>
      </c>
      <c r="BI109" s="17">
        <v>19127.127321428568</v>
      </c>
      <c r="BJ109" s="17">
        <v>14534.389285714287</v>
      </c>
      <c r="BK109" s="17">
        <v>14140.4175</v>
      </c>
      <c r="BL109" s="17">
        <v>15889.481785714288</v>
      </c>
      <c r="BM109" s="17">
        <v>16777.080000000002</v>
      </c>
      <c r="BN109" s="17">
        <v>16674.185892857142</v>
      </c>
      <c r="BO109" s="17">
        <v>13947.428571428571</v>
      </c>
      <c r="BP109" s="17">
        <v>14095.3125</v>
      </c>
      <c r="BQ109" s="17">
        <v>17510.720892857138</v>
      </c>
      <c r="BR109" s="17">
        <v>20877.370714285717</v>
      </c>
      <c r="BS109" s="14">
        <v>21210.875357142857</v>
      </c>
      <c r="BT109" s="17">
        <v>18345.945</v>
      </c>
      <c r="BU109" s="17">
        <v>19892.886000000006</v>
      </c>
      <c r="BV109" s="17">
        <v>15513.123214285712</v>
      </c>
      <c r="BW109" s="17">
        <v>14048.380714285715</v>
      </c>
      <c r="BX109" s="17">
        <v>15296.194285714284</v>
      </c>
      <c r="BY109" s="17">
        <v>16982.049107142855</v>
      </c>
      <c r="BZ109" s="17">
        <v>17257.345714285715</v>
      </c>
      <c r="CA109" s="17">
        <v>14838.87</v>
      </c>
      <c r="CB109" s="17">
        <v>15610.378329000001</v>
      </c>
      <c r="CC109" s="17">
        <v>16808.801372999966</v>
      </c>
      <c r="CD109" s="17">
        <v>20532.72</v>
      </c>
      <c r="CE109" s="14">
        <v>21014.403227999999</v>
      </c>
      <c r="CF109" s="17">
        <v>18705.708566999998</v>
      </c>
      <c r="CG109" s="17">
        <v>19448.041158</v>
      </c>
      <c r="CH109" s="17">
        <v>14019.864767999999</v>
      </c>
      <c r="CI109" s="17">
        <v>13669.289361000001</v>
      </c>
      <c r="CJ109" s="17">
        <v>14755.045851000001</v>
      </c>
      <c r="CK109" s="17">
        <v>15829.29</v>
      </c>
      <c r="CL109" s="17">
        <v>17103.922290000002</v>
      </c>
      <c r="CM109" s="17">
        <v>14060.198061000001</v>
      </c>
      <c r="CN109" s="17">
        <v>15306.27</v>
      </c>
      <c r="CO109" s="17">
        <v>16493.498658</v>
      </c>
      <c r="CP109" s="17">
        <v>19545.768333</v>
      </c>
      <c r="CQ109" s="14">
        <v>19479.980520000001</v>
      </c>
      <c r="CR109" s="17">
        <v>15533.469315</v>
      </c>
      <c r="CS109" s="17">
        <v>11850.230573999999</v>
      </c>
      <c r="CT109" s="17">
        <v>11459.776419</v>
      </c>
      <c r="CU109" s="17">
        <v>11717.503434</v>
      </c>
      <c r="CV109" s="17">
        <v>14064.819268499999</v>
      </c>
      <c r="CW109" s="17">
        <v>15163.02</v>
      </c>
      <c r="CX109" s="17">
        <v>14290.803891</v>
      </c>
      <c r="CY109" s="17">
        <v>13316.592744000001</v>
      </c>
      <c r="CZ109" s="17">
        <v>11994.291036000001</v>
      </c>
      <c r="DA109" s="17">
        <v>14712.667105500001</v>
      </c>
      <c r="DB109" s="17">
        <v>16843.952852999999</v>
      </c>
      <c r="DC109" s="14">
        <v>15934.256793</v>
      </c>
      <c r="DD109" s="17">
        <v>14334.318998999999</v>
      </c>
      <c r="DE109" s="17">
        <v>13901.622462000001</v>
      </c>
      <c r="DF109" s="17">
        <v>12040.048566000003</v>
      </c>
      <c r="DG109" s="17">
        <v>13143.274735499999</v>
      </c>
      <c r="DH109" s="17">
        <v>13625.819707500001</v>
      </c>
      <c r="DI109" s="12"/>
      <c r="DJ109" s="12"/>
      <c r="DK109" s="12"/>
      <c r="DL109" s="12"/>
      <c r="DM109" s="12"/>
      <c r="DN109" s="13"/>
    </row>
    <row r="110" spans="1:118" x14ac:dyDescent="0.25">
      <c r="A110" s="5" t="s">
        <v>95</v>
      </c>
      <c r="B110" s="2">
        <v>8473</v>
      </c>
      <c r="C110" s="3">
        <v>42201</v>
      </c>
      <c r="D110" s="3" t="s">
        <v>96</v>
      </c>
      <c r="E110" s="4">
        <v>45380</v>
      </c>
      <c r="F110">
        <f t="shared" si="20"/>
        <v>2024</v>
      </c>
      <c r="G110">
        <f t="shared" si="21"/>
        <v>3</v>
      </c>
      <c r="H110">
        <f t="shared" si="22"/>
        <v>2021</v>
      </c>
      <c r="I110">
        <f t="shared" si="19"/>
        <v>3</v>
      </c>
      <c r="K110" s="14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6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4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  <c r="AU110" s="14">
        <v>0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4">
        <v>0</v>
      </c>
      <c r="BH110" s="17">
        <v>0</v>
      </c>
      <c r="BI110" s="17">
        <v>17888.716071428571</v>
      </c>
      <c r="BJ110" s="17">
        <v>16326.06</v>
      </c>
      <c r="BK110" s="17">
        <v>17975.97</v>
      </c>
      <c r="BL110" s="17">
        <v>18778.525021739129</v>
      </c>
      <c r="BM110" s="17">
        <v>21921.178799999998</v>
      </c>
      <c r="BN110" s="17">
        <v>21226.868035714284</v>
      </c>
      <c r="BO110" s="17">
        <v>16122.648214285715</v>
      </c>
      <c r="BP110" s="17">
        <v>17809.575197142858</v>
      </c>
      <c r="BQ110" s="17">
        <v>17355.195</v>
      </c>
      <c r="BR110" s="17">
        <v>19286.858653846153</v>
      </c>
      <c r="BS110" s="14">
        <v>15759.281785714285</v>
      </c>
      <c r="BT110" s="17">
        <v>13625.685000000001</v>
      </c>
      <c r="BU110" s="17">
        <v>15619.784535017729</v>
      </c>
      <c r="BV110" s="17">
        <v>15008.46</v>
      </c>
      <c r="BW110" s="17">
        <v>14993.52</v>
      </c>
      <c r="BX110" s="17">
        <v>16452.285</v>
      </c>
      <c r="BY110" s="17">
        <v>18248.13</v>
      </c>
      <c r="BZ110" s="17">
        <v>17744.61</v>
      </c>
      <c r="CA110" s="17">
        <v>14259.69</v>
      </c>
      <c r="CB110" s="17">
        <v>14498.31</v>
      </c>
      <c r="CC110" s="17">
        <v>14340.75</v>
      </c>
      <c r="CD110" s="17">
        <v>16308</v>
      </c>
      <c r="CE110" s="14">
        <v>19022.625</v>
      </c>
      <c r="CF110" s="17">
        <v>17035.560000000001</v>
      </c>
      <c r="CG110" s="17">
        <v>18162.54</v>
      </c>
      <c r="CH110" s="17">
        <v>14043.24</v>
      </c>
      <c r="CI110" s="17">
        <v>14012.46</v>
      </c>
      <c r="CJ110" s="17">
        <v>15003.03</v>
      </c>
      <c r="CK110" s="17">
        <v>15812.04</v>
      </c>
      <c r="CL110" s="17">
        <v>16069.05</v>
      </c>
      <c r="CM110" s="17">
        <v>14022.87</v>
      </c>
      <c r="CN110" s="17">
        <v>14527.47</v>
      </c>
      <c r="CO110" s="17">
        <v>15113.22</v>
      </c>
      <c r="CP110" s="17">
        <v>17119.68</v>
      </c>
      <c r="CQ110" s="14">
        <v>19660.05</v>
      </c>
      <c r="CR110" s="17">
        <v>17545.98</v>
      </c>
      <c r="CS110" s="17">
        <v>13793.1</v>
      </c>
      <c r="CT110" s="17">
        <v>13524.15</v>
      </c>
      <c r="CU110" s="17">
        <v>13404.03</v>
      </c>
      <c r="CV110" s="17">
        <v>14414.355</v>
      </c>
      <c r="CW110" s="17">
        <v>17267.924999999999</v>
      </c>
      <c r="CX110" s="17">
        <v>15924.12</v>
      </c>
      <c r="CY110" s="17">
        <v>14123.64</v>
      </c>
      <c r="CZ110" s="17">
        <v>13235.325000000001</v>
      </c>
      <c r="DA110" s="17">
        <v>14642.084999999999</v>
      </c>
      <c r="DB110" s="17">
        <v>14553.39</v>
      </c>
      <c r="DC110" s="14">
        <v>14913</v>
      </c>
      <c r="DD110" s="17">
        <v>14840.88</v>
      </c>
      <c r="DE110" s="17">
        <v>13160.28</v>
      </c>
      <c r="DF110" s="17">
        <v>11901.18</v>
      </c>
      <c r="DG110" s="17">
        <v>11901.705</v>
      </c>
      <c r="DH110" s="17">
        <v>11989.545</v>
      </c>
      <c r="DI110" s="12"/>
      <c r="DJ110" s="12"/>
      <c r="DK110" s="12"/>
      <c r="DL110" s="12"/>
      <c r="DM110" s="12"/>
      <c r="DN110" s="13"/>
    </row>
    <row r="111" spans="1:118" x14ac:dyDescent="0.25">
      <c r="A111" s="5" t="s">
        <v>133</v>
      </c>
      <c r="B111" s="2">
        <v>178</v>
      </c>
      <c r="C111" s="3">
        <v>40938</v>
      </c>
      <c r="D111" s="3" t="s">
        <v>134</v>
      </c>
      <c r="E111" s="4">
        <v>45380</v>
      </c>
      <c r="F111">
        <f t="shared" si="20"/>
        <v>2024</v>
      </c>
      <c r="G111">
        <f t="shared" si="21"/>
        <v>3</v>
      </c>
      <c r="H111">
        <f t="shared" si="22"/>
        <v>2021</v>
      </c>
      <c r="I111">
        <f t="shared" si="19"/>
        <v>3</v>
      </c>
      <c r="K111" s="14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6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4">
        <v>0</v>
      </c>
      <c r="AJ111" s="17">
        <v>0</v>
      </c>
      <c r="AK111" s="17">
        <v>0</v>
      </c>
      <c r="AL111" s="17">
        <v>0</v>
      </c>
      <c r="AM111" s="17">
        <v>0</v>
      </c>
      <c r="AN111" s="17">
        <v>0</v>
      </c>
      <c r="AO111" s="17">
        <v>0</v>
      </c>
      <c r="AP111" s="17">
        <v>0</v>
      </c>
      <c r="AQ111" s="17">
        <v>0</v>
      </c>
      <c r="AR111" s="17">
        <v>0</v>
      </c>
      <c r="AS111" s="17">
        <v>0</v>
      </c>
      <c r="AT111" s="17">
        <v>0</v>
      </c>
      <c r="AU111" s="14">
        <v>0</v>
      </c>
      <c r="AV111" s="17">
        <v>0</v>
      </c>
      <c r="AW111" s="17">
        <v>0</v>
      </c>
      <c r="AX111" s="17">
        <v>0</v>
      </c>
      <c r="AY111" s="17">
        <v>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4">
        <v>0</v>
      </c>
      <c r="BH111" s="17">
        <v>0</v>
      </c>
      <c r="BI111" s="17">
        <v>25024.074642857158</v>
      </c>
      <c r="BJ111" s="17">
        <v>19279.774285714248</v>
      </c>
      <c r="BK111" s="17">
        <v>12433.76785714287</v>
      </c>
      <c r="BL111" s="17">
        <v>11298.375000000033</v>
      </c>
      <c r="BM111" s="17">
        <v>12564.778285714247</v>
      </c>
      <c r="BN111" s="17">
        <v>11596.003928571441</v>
      </c>
      <c r="BO111" s="17">
        <v>14636.982857142866</v>
      </c>
      <c r="BP111" s="17">
        <v>21559.0275</v>
      </c>
      <c r="BQ111" s="17">
        <v>23009.689285714285</v>
      </c>
      <c r="BR111" s="17">
        <v>31680.184285714273</v>
      </c>
      <c r="BS111" s="14">
        <v>30129.276428571502</v>
      </c>
      <c r="BT111" s="17">
        <v>24711.299999999974</v>
      </c>
      <c r="BU111" s="17">
        <v>26681.96571428571</v>
      </c>
      <c r="BV111" s="17">
        <v>23120.517857142866</v>
      </c>
      <c r="BW111" s="17">
        <v>20090.623928571458</v>
      </c>
      <c r="BX111" s="17">
        <v>11226.522857142845</v>
      </c>
      <c r="BY111" s="17">
        <v>12788.961428571365</v>
      </c>
      <c r="BZ111" s="17">
        <v>13014.718928571441</v>
      </c>
      <c r="CA111" s="17">
        <v>11971.275</v>
      </c>
      <c r="CB111" s="17">
        <v>12355.714285714284</v>
      </c>
      <c r="CC111" s="17">
        <v>24834.137142857144</v>
      </c>
      <c r="CD111" s="17">
        <v>28559.782950000001</v>
      </c>
      <c r="CE111" s="14">
        <v>28870.431428571428</v>
      </c>
      <c r="CF111" s="17">
        <v>24607.766880000003</v>
      </c>
      <c r="CG111" s="17">
        <v>23945.273271514194</v>
      </c>
      <c r="CH111" s="17">
        <v>19082.748214285715</v>
      </c>
      <c r="CI111" s="17">
        <v>14740.77</v>
      </c>
      <c r="CJ111" s="17">
        <v>10813.948438333049</v>
      </c>
      <c r="CK111" s="17">
        <v>11863.268571428573</v>
      </c>
      <c r="CL111" s="17">
        <v>12382.493016319006</v>
      </c>
      <c r="CM111" s="17">
        <v>10689.494999999999</v>
      </c>
      <c r="CN111" s="17">
        <v>20110.954617490268</v>
      </c>
      <c r="CO111" s="17">
        <v>24215.040000000001</v>
      </c>
      <c r="CP111" s="17">
        <v>30003.049285714285</v>
      </c>
      <c r="CQ111" s="14">
        <v>32941.410000000003</v>
      </c>
      <c r="CR111" s="17">
        <v>29247.504642857144</v>
      </c>
      <c r="CS111" s="17">
        <v>22306.2</v>
      </c>
      <c r="CT111" s="17">
        <v>18853.574999999997</v>
      </c>
      <c r="CU111" s="17">
        <v>12954.171428571428</v>
      </c>
      <c r="CV111" s="17">
        <v>11989.009285714286</v>
      </c>
      <c r="CW111" s="17">
        <v>13701.520714285713</v>
      </c>
      <c r="CX111" s="17">
        <v>13247.55</v>
      </c>
      <c r="CY111" s="17">
        <v>11769.81</v>
      </c>
      <c r="CZ111" s="17">
        <v>15893.97</v>
      </c>
      <c r="DA111" s="17">
        <v>18485.744999999999</v>
      </c>
      <c r="DB111" s="17">
        <v>24689.67</v>
      </c>
      <c r="DC111" s="14">
        <v>23497.455000000002</v>
      </c>
      <c r="DD111" s="17">
        <v>22890.06</v>
      </c>
      <c r="DE111" s="17">
        <v>21319.26</v>
      </c>
      <c r="DF111" s="17">
        <v>16397.73</v>
      </c>
      <c r="DG111" s="17">
        <v>12990.75</v>
      </c>
      <c r="DH111" s="17">
        <v>10678.545</v>
      </c>
      <c r="DI111" s="12"/>
      <c r="DJ111" s="12"/>
      <c r="DK111" s="12"/>
      <c r="DL111" s="12"/>
      <c r="DM111" s="12"/>
      <c r="DN111" s="13"/>
    </row>
    <row r="112" spans="1:118" x14ac:dyDescent="0.25">
      <c r="A112" s="5" t="s">
        <v>81</v>
      </c>
      <c r="B112" s="2">
        <v>913</v>
      </c>
      <c r="C112" s="3">
        <v>42971</v>
      </c>
      <c r="D112" s="3" t="s">
        <v>82</v>
      </c>
      <c r="E112" s="4">
        <v>45380</v>
      </c>
      <c r="F112">
        <f t="shared" si="20"/>
        <v>2024</v>
      </c>
      <c r="G112">
        <f t="shared" si="21"/>
        <v>3</v>
      </c>
      <c r="H112">
        <f t="shared" si="22"/>
        <v>2021</v>
      </c>
      <c r="I112">
        <f t="shared" si="19"/>
        <v>3</v>
      </c>
      <c r="K112" s="14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6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4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0</v>
      </c>
      <c r="AT112" s="17">
        <v>0</v>
      </c>
      <c r="AU112" s="14">
        <v>0</v>
      </c>
      <c r="AV112" s="17">
        <v>0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4">
        <v>0</v>
      </c>
      <c r="BH112" s="17">
        <v>0</v>
      </c>
      <c r="BI112" s="17">
        <v>16108.995000000003</v>
      </c>
      <c r="BJ112" s="17">
        <v>16098.354026999999</v>
      </c>
      <c r="BK112" s="17">
        <v>17336.176541999997</v>
      </c>
      <c r="BL112" s="17">
        <v>18762.422284347827</v>
      </c>
      <c r="BM112" s="17">
        <v>20828.448143999998</v>
      </c>
      <c r="BN112" s="17">
        <v>19725.696578571431</v>
      </c>
      <c r="BO112" s="17">
        <v>16474.395214285716</v>
      </c>
      <c r="BP112" s="17">
        <v>17122.962861257143</v>
      </c>
      <c r="BQ112" s="17">
        <v>16005.1464</v>
      </c>
      <c r="BR112" s="17">
        <v>18093.322765384615</v>
      </c>
      <c r="BS112" s="14">
        <v>21419.963935714288</v>
      </c>
      <c r="BT112" s="17">
        <v>20029.215</v>
      </c>
      <c r="BU112" s="17">
        <v>21345.615391189094</v>
      </c>
      <c r="BV112" s="17">
        <v>17331.39</v>
      </c>
      <c r="BW112" s="17">
        <v>16841.669999999998</v>
      </c>
      <c r="BX112" s="17">
        <v>18048.18</v>
      </c>
      <c r="BY112" s="17">
        <v>18949.650000000001</v>
      </c>
      <c r="BZ112" s="17">
        <v>19660.86</v>
      </c>
      <c r="CA112" s="17">
        <v>16547.189999999999</v>
      </c>
      <c r="CB112" s="17">
        <v>17292.509999999998</v>
      </c>
      <c r="CC112" s="17">
        <v>18288.75</v>
      </c>
      <c r="CD112" s="17">
        <v>19864.98</v>
      </c>
      <c r="CE112" s="14">
        <v>18379.965</v>
      </c>
      <c r="CF112" s="17">
        <v>16469.61</v>
      </c>
      <c r="CG112" s="17">
        <v>18521.46</v>
      </c>
      <c r="CH112" s="17">
        <v>15925.32</v>
      </c>
      <c r="CI112" s="17">
        <v>17139.54</v>
      </c>
      <c r="CJ112" s="17">
        <v>17587.62</v>
      </c>
      <c r="CK112" s="17">
        <v>19002.689999999999</v>
      </c>
      <c r="CL112" s="17">
        <v>19978.740000000002</v>
      </c>
      <c r="CM112" s="17">
        <v>17475.45</v>
      </c>
      <c r="CN112" s="17">
        <v>16962.45</v>
      </c>
      <c r="CO112" s="17">
        <v>18054.3</v>
      </c>
      <c r="CP112" s="17">
        <v>18378.87</v>
      </c>
      <c r="CQ112" s="14">
        <v>18362.7</v>
      </c>
      <c r="CR112" s="17">
        <v>18794.7</v>
      </c>
      <c r="CS112" s="17">
        <v>16067.34</v>
      </c>
      <c r="CT112" s="17">
        <v>15963.63</v>
      </c>
      <c r="CU112" s="17">
        <v>15394.53</v>
      </c>
      <c r="CV112" s="17">
        <v>16998.255000000001</v>
      </c>
      <c r="CW112" s="17">
        <v>18063.764999999999</v>
      </c>
      <c r="CX112" s="17">
        <v>17773.89</v>
      </c>
      <c r="CY112" s="17">
        <v>17166.735000000001</v>
      </c>
      <c r="CZ112" s="17">
        <v>16790.294999999998</v>
      </c>
      <c r="DA112" s="17">
        <v>15603.764999999999</v>
      </c>
      <c r="DB112" s="17">
        <v>15596.46</v>
      </c>
      <c r="DC112" s="14">
        <v>14930.655000000001</v>
      </c>
      <c r="DD112" s="17">
        <v>13462.905000000001</v>
      </c>
      <c r="DE112" s="17">
        <v>15376.14</v>
      </c>
      <c r="DF112" s="17">
        <v>16047.93</v>
      </c>
      <c r="DG112" s="17">
        <v>16982.535</v>
      </c>
      <c r="DH112" s="17">
        <v>17368.47</v>
      </c>
      <c r="DI112" s="12"/>
      <c r="DJ112" s="12"/>
      <c r="DK112" s="12"/>
      <c r="DL112" s="12"/>
      <c r="DM112" s="12"/>
      <c r="DN112" s="13"/>
    </row>
    <row r="113" spans="1:118" x14ac:dyDescent="0.25">
      <c r="A113" s="5" t="s">
        <v>185</v>
      </c>
      <c r="B113" s="2">
        <v>6914</v>
      </c>
      <c r="C113" s="3">
        <v>42698</v>
      </c>
      <c r="D113" s="3" t="s">
        <v>186</v>
      </c>
      <c r="E113" s="4">
        <v>45382</v>
      </c>
      <c r="F113">
        <f t="shared" si="20"/>
        <v>2024</v>
      </c>
      <c r="G113">
        <f t="shared" si="21"/>
        <v>3</v>
      </c>
      <c r="H113">
        <f t="shared" si="22"/>
        <v>2021</v>
      </c>
      <c r="I113">
        <f t="shared" si="19"/>
        <v>3</v>
      </c>
      <c r="K113" s="14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6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4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7">
        <v>0</v>
      </c>
      <c r="AR113" s="17">
        <v>0</v>
      </c>
      <c r="AS113" s="17">
        <v>0</v>
      </c>
      <c r="AT113" s="17">
        <v>0</v>
      </c>
      <c r="AU113" s="14">
        <v>0</v>
      </c>
      <c r="AV113" s="17">
        <v>0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4">
        <v>0</v>
      </c>
      <c r="BH113" s="17">
        <v>0</v>
      </c>
      <c r="BI113" s="17">
        <v>12698.181119357141</v>
      </c>
      <c r="BJ113" s="17">
        <v>9355.4355651428559</v>
      </c>
      <c r="BK113" s="17">
        <v>10908.739984642856</v>
      </c>
      <c r="BL113" s="17">
        <v>12047.347210714286</v>
      </c>
      <c r="BM113" s="17">
        <v>14480.1680512</v>
      </c>
      <c r="BN113" s="17">
        <v>12343.416977642866</v>
      </c>
      <c r="BO113" s="17">
        <v>10082.127733714318</v>
      </c>
      <c r="BP113" s="17">
        <v>12162.316935071367</v>
      </c>
      <c r="BQ113" s="17">
        <v>14112.047852142887</v>
      </c>
      <c r="BR113" s="17">
        <v>15906.105321371375</v>
      </c>
      <c r="BS113" s="14">
        <v>16377.059995785739</v>
      </c>
      <c r="BT113" s="17">
        <v>11922.890613999989</v>
      </c>
      <c r="BU113" s="17">
        <v>11259.447426057184</v>
      </c>
      <c r="BV113" s="17">
        <v>10764.450992142874</v>
      </c>
      <c r="BW113" s="17">
        <v>11462.972714071428</v>
      </c>
      <c r="BX113" s="17">
        <v>10369.878709714285</v>
      </c>
      <c r="BY113" s="17">
        <v>10798.273207357144</v>
      </c>
      <c r="BZ113" s="17">
        <v>11024.248606357192</v>
      </c>
      <c r="CA113" s="17">
        <v>11347.059971999999</v>
      </c>
      <c r="CB113" s="17">
        <v>12918.878214</v>
      </c>
      <c r="CC113" s="17">
        <v>14561.681656571427</v>
      </c>
      <c r="CD113" s="17">
        <v>16118.68294056</v>
      </c>
      <c r="CE113" s="14">
        <v>15179.185843142855</v>
      </c>
      <c r="CF113" s="17">
        <v>12675.062993712001</v>
      </c>
      <c r="CG113" s="17">
        <v>13141.337558826743</v>
      </c>
      <c r="CH113" s="17">
        <v>11669.664347142856</v>
      </c>
      <c r="CI113" s="17">
        <v>11883.085531999999</v>
      </c>
      <c r="CJ113" s="17">
        <v>11613.663317723951</v>
      </c>
      <c r="CK113" s="17">
        <v>12427.811199142856</v>
      </c>
      <c r="CL113" s="17">
        <v>13030.121301375795</v>
      </c>
      <c r="CM113" s="17">
        <v>11811.921061999999</v>
      </c>
      <c r="CN113" s="17">
        <v>15553.452860808222</v>
      </c>
      <c r="CO113" s="17">
        <v>15344.594492</v>
      </c>
      <c r="CP113" s="17">
        <v>18942.825738571428</v>
      </c>
      <c r="CQ113" s="14">
        <v>21546.210827999999</v>
      </c>
      <c r="CR113" s="17">
        <v>17908.629939428571</v>
      </c>
      <c r="CS113" s="17">
        <v>8703.6714620000002</v>
      </c>
      <c r="CT113" s="17">
        <v>8660.1118705714289</v>
      </c>
      <c r="CU113" s="17">
        <v>9566.7609017142859</v>
      </c>
      <c r="CV113" s="17">
        <v>10961.84172457143</v>
      </c>
      <c r="CW113" s="17">
        <v>13150.708059714287</v>
      </c>
      <c r="CX113" s="17">
        <v>12768.303416000001</v>
      </c>
      <c r="CY113" s="17">
        <v>11426.500114</v>
      </c>
      <c r="CZ113" s="17">
        <v>11426.500114</v>
      </c>
      <c r="DA113" s="17">
        <v>11427</v>
      </c>
      <c r="DB113" s="17">
        <v>11427</v>
      </c>
      <c r="DC113" s="14">
        <v>11427</v>
      </c>
      <c r="DD113" s="17">
        <v>17795.13</v>
      </c>
      <c r="DE113" s="17">
        <v>8975.3935560000009</v>
      </c>
      <c r="DF113" s="17">
        <v>8848.2698070000006</v>
      </c>
      <c r="DG113" s="17">
        <v>9505.9452440000005</v>
      </c>
      <c r="DH113" s="17">
        <v>10956.939992</v>
      </c>
      <c r="DI113" s="12"/>
      <c r="DJ113" s="12"/>
      <c r="DK113" s="12"/>
      <c r="DL113" s="12"/>
      <c r="DM113" s="12"/>
      <c r="DN113" s="13"/>
    </row>
    <row r="114" spans="1:118" x14ac:dyDescent="0.25">
      <c r="A114" s="5" t="s">
        <v>105</v>
      </c>
      <c r="B114" s="2">
        <v>5574</v>
      </c>
      <c r="C114" s="3">
        <v>42215</v>
      </c>
      <c r="D114" s="3" t="s">
        <v>106</v>
      </c>
      <c r="E114" s="4">
        <v>45380</v>
      </c>
      <c r="F114">
        <f t="shared" si="20"/>
        <v>2024</v>
      </c>
      <c r="G114">
        <f t="shared" si="21"/>
        <v>3</v>
      </c>
      <c r="H114">
        <f t="shared" si="22"/>
        <v>2021</v>
      </c>
      <c r="I114">
        <f t="shared" si="19"/>
        <v>3</v>
      </c>
      <c r="K114" s="14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6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4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  <c r="AU114" s="14">
        <v>0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4">
        <v>0</v>
      </c>
      <c r="BH114" s="17">
        <v>0</v>
      </c>
      <c r="BI114" s="17">
        <v>17998.154928571432</v>
      </c>
      <c r="BJ114" s="17">
        <v>17437.245999999999</v>
      </c>
      <c r="BK114" s="17">
        <v>18068.592285714287</v>
      </c>
      <c r="BL114" s="17">
        <v>19492.505499999999</v>
      </c>
      <c r="BM114" s="17">
        <v>21275.945999999996</v>
      </c>
      <c r="BN114" s="17">
        <v>21075.455999999998</v>
      </c>
      <c r="BO114" s="17">
        <v>16872.633999999998</v>
      </c>
      <c r="BP114" s="17">
        <v>19847.342000000001</v>
      </c>
      <c r="BQ114" s="17">
        <v>20018.905714285713</v>
      </c>
      <c r="BR114" s="17">
        <v>21306.908571428568</v>
      </c>
      <c r="BS114" s="14">
        <v>21154.541428571429</v>
      </c>
      <c r="BT114" s="17">
        <v>17369.84</v>
      </c>
      <c r="BU114" s="17">
        <v>19345.167142857139</v>
      </c>
      <c r="BV114" s="17">
        <v>16887.98</v>
      </c>
      <c r="BW114" s="17">
        <v>15001.962454545455</v>
      </c>
      <c r="BX114" s="17">
        <v>19976.543428571429</v>
      </c>
      <c r="BY114" s="17">
        <v>23452.799142857144</v>
      </c>
      <c r="BZ114" s="17">
        <v>24244.10342857143</v>
      </c>
      <c r="CA114" s="17">
        <v>17955.464</v>
      </c>
      <c r="CB114" s="17">
        <v>17429.310857142857</v>
      </c>
      <c r="CC114" s="17">
        <v>14927.634285714288</v>
      </c>
      <c r="CD114" s="17">
        <v>16558.765999999996</v>
      </c>
      <c r="CE114" s="14">
        <v>17443.812964285713</v>
      </c>
      <c r="CF114" s="17">
        <v>17138.947428571428</v>
      </c>
      <c r="CG114" s="17">
        <v>16245.227999999999</v>
      </c>
      <c r="CH114" s="17">
        <v>15551.437333333333</v>
      </c>
      <c r="CI114" s="17">
        <v>18375.93705226481</v>
      </c>
      <c r="CJ114" s="17">
        <v>19185.354448179271</v>
      </c>
      <c r="CK114" s="17">
        <v>23015.033714285713</v>
      </c>
      <c r="CL114" s="17">
        <v>23491.256718614717</v>
      </c>
      <c r="CM114" s="17">
        <v>19217.966533734558</v>
      </c>
      <c r="CN114" s="17">
        <v>16756.193714285717</v>
      </c>
      <c r="CO114" s="17">
        <v>15902.09</v>
      </c>
      <c r="CP114" s="17">
        <v>18622.736449056603</v>
      </c>
      <c r="CQ114" s="14">
        <v>20402.285</v>
      </c>
      <c r="CR114" s="17">
        <v>18921.446</v>
      </c>
      <c r="CS114" s="17">
        <v>11264.686</v>
      </c>
      <c r="CT114" s="17">
        <v>15065.468857142858</v>
      </c>
      <c r="CU114" s="17">
        <v>15842.562571428571</v>
      </c>
      <c r="CV114" s="17">
        <v>20223.771142857142</v>
      </c>
      <c r="CW114" s="17">
        <v>22320.007142857143</v>
      </c>
      <c r="CX114" s="17">
        <v>20424.550285714286</v>
      </c>
      <c r="CY114" s="17">
        <v>18936.377142857142</v>
      </c>
      <c r="CZ114" s="17">
        <v>16208.712000000001</v>
      </c>
      <c r="DA114" s="17">
        <v>14674.034571428572</v>
      </c>
      <c r="DB114" s="17">
        <v>16369.364000000001</v>
      </c>
      <c r="DC114" s="14">
        <v>17621.791142857142</v>
      </c>
      <c r="DD114" s="17">
        <v>15594.302571428572</v>
      </c>
      <c r="DE114" s="17">
        <v>16026.672571428569</v>
      </c>
      <c r="DF114" s="17">
        <v>15215.92457142857</v>
      </c>
      <c r="DG114" s="17">
        <v>16976.282857142854</v>
      </c>
      <c r="DH114" s="17">
        <v>19191.122285714286</v>
      </c>
      <c r="DI114" s="12"/>
      <c r="DJ114" s="12"/>
      <c r="DK114" s="12"/>
      <c r="DL114" s="12"/>
      <c r="DM114" s="12"/>
      <c r="DN114" s="13"/>
    </row>
    <row r="115" spans="1:118" x14ac:dyDescent="0.25">
      <c r="A115" s="5" t="s">
        <v>237</v>
      </c>
      <c r="B115" s="2">
        <v>3505</v>
      </c>
      <c r="C115" s="3">
        <v>41571</v>
      </c>
      <c r="D115" s="3" t="s">
        <v>238</v>
      </c>
      <c r="E115" s="4">
        <v>45373</v>
      </c>
      <c r="F115">
        <f t="shared" si="20"/>
        <v>2024</v>
      </c>
      <c r="G115">
        <f t="shared" si="21"/>
        <v>3</v>
      </c>
      <c r="H115">
        <f t="shared" si="22"/>
        <v>2021</v>
      </c>
      <c r="I115">
        <f t="shared" si="19"/>
        <v>3</v>
      </c>
      <c r="K115" s="14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6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4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0</v>
      </c>
      <c r="AT115" s="17">
        <v>0</v>
      </c>
      <c r="AU115" s="14">
        <v>0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4">
        <v>0</v>
      </c>
      <c r="BH115" s="17">
        <v>0</v>
      </c>
      <c r="BI115" s="17">
        <v>11928.78923967857</v>
      </c>
      <c r="BJ115" s="17">
        <v>10411.378938</v>
      </c>
      <c r="BK115" s="17">
        <v>11523.667581</v>
      </c>
      <c r="BL115" s="17">
        <v>12833.427511895652</v>
      </c>
      <c r="BM115" s="17">
        <v>15377.35087584</v>
      </c>
      <c r="BN115" s="17">
        <v>14956.223793107143</v>
      </c>
      <c r="BO115" s="17">
        <v>11318.258536071431</v>
      </c>
      <c r="BP115" s="17">
        <v>12015.842130282857</v>
      </c>
      <c r="BQ115" s="17">
        <v>10998.887253000001</v>
      </c>
      <c r="BR115" s="17">
        <v>11167.257687807692</v>
      </c>
      <c r="BS115" s="14">
        <v>12558.230122499999</v>
      </c>
      <c r="BT115" s="17">
        <v>10928.271045</v>
      </c>
      <c r="BU115" s="17">
        <v>11991.84488128313</v>
      </c>
      <c r="BV115" s="17">
        <v>10285.790325</v>
      </c>
      <c r="BW115" s="17">
        <v>9740.939112</v>
      </c>
      <c r="BX115" s="17">
        <v>11552.222831999999</v>
      </c>
      <c r="BY115" s="17">
        <v>12478.325591999999</v>
      </c>
      <c r="BZ115" s="17">
        <v>13953.355545</v>
      </c>
      <c r="CA115" s="17">
        <v>9855.3167159999994</v>
      </c>
      <c r="CB115" s="17">
        <v>10126.658022</v>
      </c>
      <c r="CC115" s="17">
        <v>10240.22841</v>
      </c>
      <c r="CD115" s="17">
        <v>11146.981943999999</v>
      </c>
      <c r="CE115" s="14">
        <v>11160</v>
      </c>
      <c r="CF115" s="17">
        <v>11663.070573000001</v>
      </c>
      <c r="CG115" s="17">
        <v>10956.590811</v>
      </c>
      <c r="CH115" s="17">
        <v>9137.3052509999998</v>
      </c>
      <c r="CI115" s="17">
        <v>9841.0508338285726</v>
      </c>
      <c r="CJ115" s="17">
        <v>10429.081045714287</v>
      </c>
      <c r="CK115" s="17">
        <v>12784.986641519999</v>
      </c>
      <c r="CL115" s="17">
        <v>12615.90909090909</v>
      </c>
      <c r="CM115" s="17">
        <v>10743.870967741934</v>
      </c>
      <c r="CN115" s="17">
        <v>11101.999999999998</v>
      </c>
      <c r="CO115" s="17">
        <v>10743.870967741934</v>
      </c>
      <c r="CP115" s="17">
        <v>11101.999999999998</v>
      </c>
      <c r="CQ115" s="14">
        <v>10469.358398217391</v>
      </c>
      <c r="CR115" s="17">
        <v>10194.233778</v>
      </c>
      <c r="CS115" s="17">
        <v>10897.28438337931</v>
      </c>
      <c r="CT115" s="17">
        <v>10545.759080689655</v>
      </c>
      <c r="CU115" s="17">
        <v>10897.28438337931</v>
      </c>
      <c r="CV115" s="17">
        <v>10967.589443917241</v>
      </c>
      <c r="CW115" s="17">
        <v>12064.348388308967</v>
      </c>
      <c r="CX115" s="17">
        <v>12064.348388308967</v>
      </c>
      <c r="CY115" s="17">
        <v>11324.920583864223</v>
      </c>
      <c r="CZ115" s="17">
        <v>10176.015597095391</v>
      </c>
      <c r="DA115" s="17">
        <v>9847.7570294471516</v>
      </c>
      <c r="DB115" s="17">
        <v>9070.08</v>
      </c>
      <c r="DC115" s="14">
        <v>9844.3799999999992</v>
      </c>
      <c r="DD115" s="17">
        <v>8826.9599999999991</v>
      </c>
      <c r="DE115" s="17">
        <v>9871.02</v>
      </c>
      <c r="DF115" s="17">
        <v>9234.09</v>
      </c>
      <c r="DG115" s="17">
        <v>10536.78</v>
      </c>
      <c r="DH115" s="17">
        <v>11951.827105263157</v>
      </c>
      <c r="DI115" s="12"/>
      <c r="DJ115" s="12"/>
      <c r="DK115" s="12"/>
      <c r="DL115" s="12"/>
      <c r="DM115" s="12"/>
      <c r="DN115" s="13"/>
    </row>
    <row r="116" spans="1:118" x14ac:dyDescent="0.25">
      <c r="A116" s="5" t="s">
        <v>11</v>
      </c>
      <c r="B116" s="2">
        <v>1981</v>
      </c>
      <c r="C116" s="3">
        <v>42233</v>
      </c>
      <c r="D116" s="3" t="s">
        <v>12</v>
      </c>
      <c r="E116" s="4">
        <v>45366</v>
      </c>
      <c r="F116">
        <f t="shared" si="20"/>
        <v>2024</v>
      </c>
      <c r="G116">
        <f t="shared" si="21"/>
        <v>3</v>
      </c>
      <c r="H116">
        <f t="shared" si="22"/>
        <v>2021</v>
      </c>
      <c r="I116">
        <f t="shared" si="19"/>
        <v>3</v>
      </c>
      <c r="K116" s="14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6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4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  <c r="AU116" s="14">
        <v>0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4">
        <v>0</v>
      </c>
      <c r="BH116" s="17">
        <v>0</v>
      </c>
      <c r="BI116" s="17">
        <v>12820.647857142858</v>
      </c>
      <c r="BJ116" s="17">
        <v>9256.5</v>
      </c>
      <c r="BK116" s="17">
        <v>9336.6021428571421</v>
      </c>
      <c r="BL116" s="17">
        <v>10403.876785714285</v>
      </c>
      <c r="BM116" s="17">
        <v>10621.440000000002</v>
      </c>
      <c r="BN116" s="17">
        <v>10753.3575</v>
      </c>
      <c r="BO116" s="17">
        <v>8297.8971428571422</v>
      </c>
      <c r="BP116" s="17">
        <v>9163.2235714285707</v>
      </c>
      <c r="BQ116" s="17">
        <v>10478.708571428569</v>
      </c>
      <c r="BR116" s="17">
        <v>12049.425428571431</v>
      </c>
      <c r="BS116" s="14">
        <v>13324.375714285716</v>
      </c>
      <c r="BT116" s="17">
        <v>10164.449999999999</v>
      </c>
      <c r="BU116" s="17">
        <v>9115.0628571428588</v>
      </c>
      <c r="BV116" s="17">
        <v>7996.1464285714283</v>
      </c>
      <c r="BW116" s="17">
        <v>8146.5342857142859</v>
      </c>
      <c r="BX116" s="17">
        <v>9030.06</v>
      </c>
      <c r="BY116" s="17">
        <v>10470.238928571429</v>
      </c>
      <c r="BZ116" s="17">
        <v>10704.100714285712</v>
      </c>
      <c r="CA116" s="17">
        <v>8132.16</v>
      </c>
      <c r="CB116" s="17">
        <v>11330.748000000001</v>
      </c>
      <c r="CC116" s="17">
        <v>11967.319714285713</v>
      </c>
      <c r="CD116" s="17">
        <v>11382.456</v>
      </c>
      <c r="CE116" s="14">
        <v>11741.715000000002</v>
      </c>
      <c r="CF116" s="17">
        <v>9711.0480000000007</v>
      </c>
      <c r="CG116" s="17">
        <v>9198.257999999998</v>
      </c>
      <c r="CH116" s="17">
        <v>7992.3857142857141</v>
      </c>
      <c r="CI116" s="17">
        <v>8780.2884321428573</v>
      </c>
      <c r="CJ116" s="17">
        <v>8748.1414285714291</v>
      </c>
      <c r="CK116" s="17">
        <v>9738.9766071428567</v>
      </c>
      <c r="CL116" s="17">
        <v>10195.390714285715</v>
      </c>
      <c r="CM116" s="17">
        <v>9059.3839285714275</v>
      </c>
      <c r="CN116" s="17">
        <v>9298.0901785714286</v>
      </c>
      <c r="CO116" s="17">
        <v>10334.532857142858</v>
      </c>
      <c r="CP116" s="17">
        <v>11541.515892857145</v>
      </c>
      <c r="CQ116" s="14">
        <v>11833.334999999999</v>
      </c>
      <c r="CR116" s="17">
        <v>11298.923035714286</v>
      </c>
      <c r="CS116" s="17">
        <v>9676.2912857142837</v>
      </c>
      <c r="CT116" s="17">
        <v>7966.8150000000005</v>
      </c>
      <c r="CU116" s="17">
        <v>8492.7732857142855</v>
      </c>
      <c r="CV116" s="17">
        <v>10180.446428571428</v>
      </c>
      <c r="CW116" s="17">
        <v>9624.5850000000009</v>
      </c>
      <c r="CX116" s="17">
        <v>10316.085000000001</v>
      </c>
      <c r="CY116" s="17">
        <v>8245.244999999999</v>
      </c>
      <c r="CZ116" s="17">
        <v>9920.8414285714298</v>
      </c>
      <c r="DA116" s="17">
        <v>9464.0625</v>
      </c>
      <c r="DB116" s="17">
        <v>9126.33</v>
      </c>
      <c r="DC116" s="14">
        <v>9581.5508571428581</v>
      </c>
      <c r="DD116" s="17">
        <v>9882.66</v>
      </c>
      <c r="DE116" s="17">
        <v>8670.7799999999988</v>
      </c>
      <c r="DF116" s="17">
        <v>8234.7450000000008</v>
      </c>
      <c r="DG116" s="17">
        <v>10406.4</v>
      </c>
      <c r="DH116" s="17">
        <v>8772.7650000000012</v>
      </c>
      <c r="DI116" s="12"/>
      <c r="DJ116" s="12"/>
      <c r="DK116" s="12"/>
      <c r="DL116" s="12"/>
      <c r="DM116" s="12"/>
      <c r="DN116" s="13"/>
    </row>
    <row r="117" spans="1:118" x14ac:dyDescent="0.25">
      <c r="A117" s="5" t="s">
        <v>37</v>
      </c>
      <c r="B117" s="2">
        <v>4302</v>
      </c>
      <c r="C117" s="3">
        <v>41872</v>
      </c>
      <c r="D117" s="3" t="s">
        <v>38</v>
      </c>
      <c r="E117" s="4">
        <v>45394</v>
      </c>
      <c r="F117">
        <f t="shared" si="20"/>
        <v>2024</v>
      </c>
      <c r="G117">
        <f t="shared" si="21"/>
        <v>4</v>
      </c>
      <c r="H117">
        <f t="shared" si="22"/>
        <v>2021</v>
      </c>
      <c r="I117">
        <f t="shared" si="19"/>
        <v>4</v>
      </c>
      <c r="K117" s="14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6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4">
        <v>0</v>
      </c>
      <c r="AJ117" s="17">
        <v>0</v>
      </c>
      <c r="AK117" s="17">
        <v>0</v>
      </c>
      <c r="AL117" s="17">
        <v>0</v>
      </c>
      <c r="AM117" s="17">
        <v>0</v>
      </c>
      <c r="AN117" s="17">
        <v>0</v>
      </c>
      <c r="AO117" s="17">
        <v>0</v>
      </c>
      <c r="AP117" s="17">
        <v>0</v>
      </c>
      <c r="AQ117" s="17">
        <v>0</v>
      </c>
      <c r="AR117" s="17">
        <v>0</v>
      </c>
      <c r="AS117" s="17">
        <v>0</v>
      </c>
      <c r="AT117" s="17">
        <v>0</v>
      </c>
      <c r="AU117" s="14">
        <v>0</v>
      </c>
      <c r="AV117" s="17">
        <v>0</v>
      </c>
      <c r="AW117" s="17">
        <v>0</v>
      </c>
      <c r="AX117" s="17">
        <v>0</v>
      </c>
      <c r="AY117" s="17">
        <v>0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4">
        <v>0</v>
      </c>
      <c r="BH117" s="17">
        <v>0</v>
      </c>
      <c r="BI117" s="17">
        <v>0</v>
      </c>
      <c r="BJ117" s="17">
        <v>17240.552571428565</v>
      </c>
      <c r="BK117" s="17">
        <v>16989.219277607142</v>
      </c>
      <c r="BL117" s="17">
        <v>17528.011521428569</v>
      </c>
      <c r="BM117" s="17">
        <v>19177.162131857142</v>
      </c>
      <c r="BN117" s="17">
        <v>19243.188327714288</v>
      </c>
      <c r="BO117" s="17">
        <v>14264.11764857143</v>
      </c>
      <c r="BP117" s="17">
        <v>17247.952797000002</v>
      </c>
      <c r="BQ117" s="17">
        <v>16437.636585</v>
      </c>
      <c r="BR117" s="17">
        <v>16911.221276999997</v>
      </c>
      <c r="BS117" s="14">
        <v>17756.35322357143</v>
      </c>
      <c r="BT117" s="17">
        <v>14312.492287999999</v>
      </c>
      <c r="BU117" s="17">
        <v>15185.559305109491</v>
      </c>
      <c r="BV117" s="17">
        <v>13356.316036184211</v>
      </c>
      <c r="BW117" s="17">
        <v>12405.46738585714</v>
      </c>
      <c r="BX117" s="17">
        <v>14998.254142499998</v>
      </c>
      <c r="BY117" s="17">
        <v>17035.310539285714</v>
      </c>
      <c r="BZ117" s="17">
        <v>17654.311467964286</v>
      </c>
      <c r="CA117" s="17">
        <v>13454.509842000043</v>
      </c>
      <c r="CB117" s="17">
        <v>14644.272488999923</v>
      </c>
      <c r="CC117" s="17">
        <v>13695.803517000022</v>
      </c>
      <c r="CD117" s="17">
        <v>14694.695904</v>
      </c>
      <c r="CE117" s="14">
        <v>15234.577644000019</v>
      </c>
      <c r="CF117" s="17">
        <v>13547.169680999941</v>
      </c>
      <c r="CG117" s="17">
        <v>14889.094920000025</v>
      </c>
      <c r="CH117" s="17">
        <v>13602.045180000059</v>
      </c>
      <c r="CI117" s="17">
        <v>13792.260500999946</v>
      </c>
      <c r="CJ117" s="17">
        <v>14587.703729999994</v>
      </c>
      <c r="CK117" s="17">
        <v>16178.787698999986</v>
      </c>
      <c r="CL117" s="17">
        <v>16626.593166000057</v>
      </c>
      <c r="CM117" s="17">
        <v>13544.886962999954</v>
      </c>
      <c r="CN117" s="17">
        <v>13997.743974000114</v>
      </c>
      <c r="CO117" s="17">
        <v>14350.87815599989</v>
      </c>
      <c r="CP117" s="17">
        <v>14310.074243999989</v>
      </c>
      <c r="CQ117" s="14">
        <v>14437.273445999963</v>
      </c>
      <c r="CR117" s="17">
        <v>13313.687066999992</v>
      </c>
      <c r="CS117" s="17">
        <v>12088.809963910098</v>
      </c>
      <c r="CT117" s="17">
        <v>9558.5005619998992</v>
      </c>
      <c r="CU117" s="17">
        <v>11211.679920000024</v>
      </c>
      <c r="CV117" s="17">
        <v>13434.809955000019</v>
      </c>
      <c r="CW117" s="17">
        <v>13746.450777000136</v>
      </c>
      <c r="CX117" s="17">
        <v>12442.916607000006</v>
      </c>
      <c r="CY117" s="17">
        <v>10850.263310999944</v>
      </c>
      <c r="CZ117" s="17">
        <v>10982.749487999972</v>
      </c>
      <c r="DA117" s="17">
        <v>10421.780855999896</v>
      </c>
      <c r="DB117" s="17">
        <v>10985.146881000037</v>
      </c>
      <c r="DC117" s="14">
        <v>10546.045035000061</v>
      </c>
      <c r="DD117" s="17">
        <v>9235.8006960000785</v>
      </c>
      <c r="DE117" s="17">
        <v>10628.809079999846</v>
      </c>
      <c r="DF117" s="17">
        <v>10436.512914000123</v>
      </c>
      <c r="DG117" s="17">
        <v>11078.807415000047</v>
      </c>
      <c r="DH117" s="17">
        <v>11774.024711999955</v>
      </c>
      <c r="DI117" s="12"/>
      <c r="DJ117" s="12"/>
      <c r="DK117" s="12"/>
      <c r="DL117" s="12"/>
      <c r="DM117" s="12"/>
      <c r="DN117" s="13"/>
    </row>
    <row r="118" spans="1:118" x14ac:dyDescent="0.25">
      <c r="A118" s="5" t="s">
        <v>275</v>
      </c>
      <c r="B118" s="2">
        <v>4332</v>
      </c>
      <c r="C118" s="3">
        <v>42782</v>
      </c>
      <c r="D118" s="3" t="s">
        <v>276</v>
      </c>
      <c r="E118" s="4">
        <v>45401</v>
      </c>
      <c r="F118">
        <f t="shared" si="20"/>
        <v>2024</v>
      </c>
      <c r="G118">
        <f t="shared" si="21"/>
        <v>4</v>
      </c>
      <c r="H118">
        <f t="shared" si="22"/>
        <v>2021</v>
      </c>
      <c r="I118">
        <f t="shared" si="19"/>
        <v>4</v>
      </c>
      <c r="K118" s="14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6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4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4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4">
        <v>0</v>
      </c>
      <c r="BH118" s="17">
        <v>0</v>
      </c>
      <c r="BI118" s="17">
        <v>0</v>
      </c>
      <c r="BJ118" s="17">
        <v>11691.428571428572</v>
      </c>
      <c r="BK118" s="17">
        <v>14539.376428571428</v>
      </c>
      <c r="BL118" s="17">
        <v>16078.864285714284</v>
      </c>
      <c r="BM118" s="17">
        <v>18417.232857142855</v>
      </c>
      <c r="BN118" s="17">
        <v>18900.183333333334</v>
      </c>
      <c r="BO118" s="17">
        <v>14709.114285714286</v>
      </c>
      <c r="BP118" s="17">
        <v>12759.08</v>
      </c>
      <c r="BQ118" s="17">
        <v>12360.364285714286</v>
      </c>
      <c r="BR118" s="17">
        <v>13868.337142857143</v>
      </c>
      <c r="BS118" s="14">
        <v>14743.45238095238</v>
      </c>
      <c r="BT118" s="17">
        <v>12029.839999999998</v>
      </c>
      <c r="BU118" s="17">
        <v>12881.286071428571</v>
      </c>
      <c r="BV118" s="17">
        <v>10511.457142857145</v>
      </c>
      <c r="BW118" s="17">
        <v>10682.29</v>
      </c>
      <c r="BX118" s="17">
        <v>12617.935714285715</v>
      </c>
      <c r="BY118" s="17">
        <v>15673.791904761905</v>
      </c>
      <c r="BZ118" s="17">
        <v>16834.727142857144</v>
      </c>
      <c r="CA118" s="17">
        <v>12158.099999999977</v>
      </c>
      <c r="CB118" s="17">
        <v>11198.240000000005</v>
      </c>
      <c r="CC118" s="17">
        <v>12670.339999999997</v>
      </c>
      <c r="CD118" s="17">
        <v>14306.319999999978</v>
      </c>
      <c r="CE118" s="14">
        <v>14903.36000000003</v>
      </c>
      <c r="CF118" s="17">
        <v>13285.319999999992</v>
      </c>
      <c r="CG118" s="17">
        <v>11886.180000000022</v>
      </c>
      <c r="CH118" s="17">
        <v>11532.519999999931</v>
      </c>
      <c r="CI118" s="17">
        <v>13281.860000000015</v>
      </c>
      <c r="CJ118" s="17">
        <v>16405.800000000017</v>
      </c>
      <c r="CK118" s="17">
        <v>19697.820000000065</v>
      </c>
      <c r="CL118" s="17">
        <v>17261.159999999945</v>
      </c>
      <c r="CM118" s="17">
        <v>12139.100000000035</v>
      </c>
      <c r="CN118" s="17">
        <v>11568.659999999945</v>
      </c>
      <c r="CO118" s="17">
        <v>11075.780000000086</v>
      </c>
      <c r="CP118" s="17">
        <v>11916.379999999917</v>
      </c>
      <c r="CQ118" s="14">
        <v>13062.060000000056</v>
      </c>
      <c r="CR118" s="17">
        <v>13074.839999999967</v>
      </c>
      <c r="CS118" s="17">
        <v>12490.280000000057</v>
      </c>
      <c r="CT118" s="17">
        <v>9217.219999999943</v>
      </c>
      <c r="CU118" s="17">
        <v>11166.560000000027</v>
      </c>
      <c r="CV118" s="17">
        <v>12580.920000000042</v>
      </c>
      <c r="CW118" s="17">
        <v>12930.659999999916</v>
      </c>
      <c r="CX118" s="17">
        <v>12311.959999999963</v>
      </c>
      <c r="CY118" s="17">
        <v>10229.520000000048</v>
      </c>
      <c r="CZ118" s="17">
        <v>9084.2200000000594</v>
      </c>
      <c r="DA118" s="17">
        <v>8215.0599999999395</v>
      </c>
      <c r="DB118" s="17">
        <v>8501.5200000000186</v>
      </c>
      <c r="DC118" s="14">
        <v>8468.3999999999651</v>
      </c>
      <c r="DD118" s="17">
        <v>7494.7200000000885</v>
      </c>
      <c r="DE118" s="17">
        <v>8577.9599999998754</v>
      </c>
      <c r="DF118" s="17">
        <v>9947.3000000001048</v>
      </c>
      <c r="DG118" s="17">
        <v>10533.499999999913</v>
      </c>
      <c r="DH118" s="17">
        <v>10521.560000000027</v>
      </c>
      <c r="DI118" s="12"/>
      <c r="DJ118" s="12"/>
      <c r="DK118" s="12"/>
      <c r="DL118" s="12"/>
      <c r="DM118" s="12"/>
      <c r="DN118" s="13"/>
    </row>
    <row r="119" spans="1:118" x14ac:dyDescent="0.25">
      <c r="A119" s="5" t="s">
        <v>5</v>
      </c>
      <c r="B119" s="2">
        <v>120</v>
      </c>
      <c r="C119" s="3">
        <v>42642</v>
      </c>
      <c r="D119" s="3" t="s">
        <v>6</v>
      </c>
      <c r="E119" s="4">
        <v>45394</v>
      </c>
      <c r="F119">
        <f t="shared" si="20"/>
        <v>2024</v>
      </c>
      <c r="G119">
        <f t="shared" si="21"/>
        <v>4</v>
      </c>
      <c r="H119">
        <f t="shared" si="22"/>
        <v>2021</v>
      </c>
      <c r="I119">
        <f t="shared" si="19"/>
        <v>4</v>
      </c>
      <c r="K119" s="14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6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4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0</v>
      </c>
      <c r="AT119" s="17">
        <v>0</v>
      </c>
      <c r="AU119" s="14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4">
        <v>0</v>
      </c>
      <c r="BH119" s="17">
        <v>0</v>
      </c>
      <c r="BI119" s="17">
        <v>0</v>
      </c>
      <c r="BJ119" s="17">
        <v>18288.673987499998</v>
      </c>
      <c r="BK119" s="17">
        <v>18882.643201928568</v>
      </c>
      <c r="BL119" s="17">
        <v>17946.016234499999</v>
      </c>
      <c r="BM119" s="17">
        <v>19879.756611428573</v>
      </c>
      <c r="BN119" s="17">
        <v>20603.652619392855</v>
      </c>
      <c r="BO119" s="17">
        <v>15571.438896857144</v>
      </c>
      <c r="BP119" s="17">
        <v>16783.828541785715</v>
      </c>
      <c r="BQ119" s="17">
        <v>18000.515460107144</v>
      </c>
      <c r="BR119" s="17">
        <v>19028.039650371429</v>
      </c>
      <c r="BS119" s="14">
        <v>18552.216221357146</v>
      </c>
      <c r="BT119" s="17">
        <v>15609.650508000002</v>
      </c>
      <c r="BU119" s="17">
        <v>16640.358715885715</v>
      </c>
      <c r="BV119" s="17">
        <v>16346.001763928572</v>
      </c>
      <c r="BW119" s="17">
        <v>16594.82672764286</v>
      </c>
      <c r="BX119" s="17">
        <v>17373.119610857146</v>
      </c>
      <c r="BY119" s="17">
        <v>19595.107616035715</v>
      </c>
      <c r="BZ119" s="17">
        <v>19389.033150857143</v>
      </c>
      <c r="CA119" s="17">
        <v>14932.766463</v>
      </c>
      <c r="CB119" s="17">
        <v>16333.938545999999</v>
      </c>
      <c r="CC119" s="17">
        <v>16510.081896</v>
      </c>
      <c r="CD119" s="17">
        <v>16377.542793000001</v>
      </c>
      <c r="CE119" s="14">
        <v>15761.877219</v>
      </c>
      <c r="CF119" s="17">
        <v>14731.510985999999</v>
      </c>
      <c r="CG119" s="17">
        <v>17149.980036000001</v>
      </c>
      <c r="CH119" s="17">
        <v>16128.225495000001</v>
      </c>
      <c r="CI119" s="17">
        <v>15825.139716</v>
      </c>
      <c r="CJ119" s="17">
        <v>16350.609612</v>
      </c>
      <c r="CK119" s="17">
        <v>16594.269228000001</v>
      </c>
      <c r="CL119" s="17">
        <v>17400.569450999999</v>
      </c>
      <c r="CM119" s="17">
        <v>14339.312411999999</v>
      </c>
      <c r="CN119" s="17">
        <v>15111.11958</v>
      </c>
      <c r="CO119" s="17">
        <v>14337.657501</v>
      </c>
      <c r="CP119" s="17">
        <v>14838.990204</v>
      </c>
      <c r="CQ119" s="14">
        <v>15605.671625999999</v>
      </c>
      <c r="CR119" s="17">
        <v>14902.918962</v>
      </c>
      <c r="CS119" s="17">
        <v>15531.305616</v>
      </c>
      <c r="CT119" s="17">
        <v>9844.7898839999998</v>
      </c>
      <c r="CU119" s="17">
        <v>12400.960224</v>
      </c>
      <c r="CV119" s="17">
        <v>15235.164858</v>
      </c>
      <c r="CW119" s="17">
        <v>16477.383897</v>
      </c>
      <c r="CX119" s="17">
        <v>14067.906171000001</v>
      </c>
      <c r="CY119" s="17">
        <v>14451.864036000001</v>
      </c>
      <c r="CZ119" s="17">
        <v>13421.687250000001</v>
      </c>
      <c r="DA119" s="17">
        <v>12981.650288999999</v>
      </c>
      <c r="DB119" s="17">
        <v>13473.083505000001</v>
      </c>
      <c r="DC119" s="14">
        <v>13165.303518000001</v>
      </c>
      <c r="DD119" s="17">
        <v>10896.718197</v>
      </c>
      <c r="DE119" s="17">
        <v>12058.017216</v>
      </c>
      <c r="DF119" s="17">
        <v>11407.023297</v>
      </c>
      <c r="DG119" s="17">
        <v>12761.319534</v>
      </c>
      <c r="DH119" s="17">
        <v>15095.552627999999</v>
      </c>
      <c r="DI119" s="12"/>
      <c r="DJ119" s="12"/>
      <c r="DK119" s="12"/>
      <c r="DL119" s="12"/>
      <c r="DM119" s="12"/>
      <c r="DN119" s="13"/>
    </row>
    <row r="120" spans="1:118" x14ac:dyDescent="0.25">
      <c r="A120" s="5" t="s">
        <v>51</v>
      </c>
      <c r="B120" s="2">
        <v>13768</v>
      </c>
      <c r="C120" s="3">
        <v>43153</v>
      </c>
      <c r="D120" s="3" t="s">
        <v>52</v>
      </c>
      <c r="E120" s="4">
        <v>45405</v>
      </c>
      <c r="F120">
        <f t="shared" si="20"/>
        <v>2024</v>
      </c>
      <c r="G120">
        <f t="shared" si="21"/>
        <v>4</v>
      </c>
      <c r="H120">
        <f t="shared" si="22"/>
        <v>2021</v>
      </c>
      <c r="I120">
        <f t="shared" si="19"/>
        <v>4</v>
      </c>
      <c r="K120" s="14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6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4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4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4">
        <v>0</v>
      </c>
      <c r="BH120" s="17">
        <v>0</v>
      </c>
      <c r="BI120" s="17">
        <v>0</v>
      </c>
      <c r="BJ120" s="17">
        <v>12154.232120999999</v>
      </c>
      <c r="BK120" s="17">
        <v>14555.811428571429</v>
      </c>
      <c r="BL120" s="17">
        <v>15063.42</v>
      </c>
      <c r="BM120" s="17">
        <v>16739.16</v>
      </c>
      <c r="BN120" s="17">
        <v>17092.716</v>
      </c>
      <c r="BO120" s="17">
        <v>12557.625</v>
      </c>
      <c r="BP120" s="17">
        <v>12561.942000000001</v>
      </c>
      <c r="BQ120" s="17">
        <v>11110.908214285715</v>
      </c>
      <c r="BR120" s="17">
        <v>12180.862714285713</v>
      </c>
      <c r="BS120" s="14">
        <v>12205.403142857142</v>
      </c>
      <c r="BT120" s="17">
        <v>10255.529571428571</v>
      </c>
      <c r="BU120" s="17">
        <v>11520.058714285715</v>
      </c>
      <c r="BV120" s="17">
        <v>10978.98857142857</v>
      </c>
      <c r="BW120" s="17">
        <v>10783.020272727274</v>
      </c>
      <c r="BX120" s="17">
        <v>13532.271000000001</v>
      </c>
      <c r="BY120" s="17">
        <v>15569.843999999999</v>
      </c>
      <c r="BZ120" s="17">
        <v>16100.240571428574</v>
      </c>
      <c r="CA120" s="17">
        <v>12645.023999999999</v>
      </c>
      <c r="CB120" s="17">
        <v>11108.513999999999</v>
      </c>
      <c r="CC120" s="17">
        <v>10469.724</v>
      </c>
      <c r="CD120" s="17">
        <v>11260.896000000001</v>
      </c>
      <c r="CE120" s="14">
        <v>11538.786</v>
      </c>
      <c r="CF120" s="17">
        <v>9897.6270000000004</v>
      </c>
      <c r="CG120" s="17">
        <v>10935.855</v>
      </c>
      <c r="CH120" s="17">
        <v>10564.422</v>
      </c>
      <c r="CI120" s="17">
        <v>12122.115</v>
      </c>
      <c r="CJ120" s="17">
        <v>12233.919</v>
      </c>
      <c r="CK120" s="17">
        <v>13889.31</v>
      </c>
      <c r="CL120" s="17">
        <v>14089.602000000001</v>
      </c>
      <c r="CM120" s="17">
        <v>12029.825999999999</v>
      </c>
      <c r="CN120" s="17">
        <v>11285.271000000001</v>
      </c>
      <c r="CO120" s="17">
        <v>10522.323</v>
      </c>
      <c r="CP120" s="17">
        <v>10329.041999999999</v>
      </c>
      <c r="CQ120" s="14">
        <v>10651.356</v>
      </c>
      <c r="CR120" s="17">
        <v>10192.686</v>
      </c>
      <c r="CS120" s="17">
        <v>10121.643</v>
      </c>
      <c r="CT120" s="17">
        <v>8191.5450000000001</v>
      </c>
      <c r="CU120" s="17">
        <v>8620.3709999999992</v>
      </c>
      <c r="CV120" s="17">
        <v>10083.189</v>
      </c>
      <c r="CW120" s="17">
        <v>11524.446</v>
      </c>
      <c r="CX120" s="17">
        <v>10560.227999999999</v>
      </c>
      <c r="CY120" s="17">
        <v>9424.5300000000007</v>
      </c>
      <c r="CZ120" s="17">
        <v>9011.6579999999994</v>
      </c>
      <c r="DA120" s="17">
        <v>8422.482</v>
      </c>
      <c r="DB120" s="17">
        <v>9127.098</v>
      </c>
      <c r="DC120" s="14">
        <v>9023.4120000000003</v>
      </c>
      <c r="DD120" s="17">
        <v>8388.4920000000002</v>
      </c>
      <c r="DE120" s="17">
        <v>8396.8590000000004</v>
      </c>
      <c r="DF120" s="17">
        <v>9313.9169999999995</v>
      </c>
      <c r="DG120" s="17">
        <v>9404.2109999999993</v>
      </c>
      <c r="DH120" s="17">
        <v>10229.73</v>
      </c>
      <c r="DI120" s="12"/>
      <c r="DJ120" s="12"/>
      <c r="DK120" s="12"/>
      <c r="DL120" s="12"/>
      <c r="DM120" s="12"/>
      <c r="DN120" s="13"/>
    </row>
    <row r="121" spans="1:118" x14ac:dyDescent="0.25">
      <c r="A121" s="5" t="s">
        <v>187</v>
      </c>
      <c r="B121" s="2">
        <v>7445</v>
      </c>
      <c r="C121" s="3">
        <v>42584</v>
      </c>
      <c r="D121" s="3" t="s">
        <v>188</v>
      </c>
      <c r="E121" s="4">
        <v>45401</v>
      </c>
      <c r="F121">
        <f t="shared" si="20"/>
        <v>2024</v>
      </c>
      <c r="G121">
        <f t="shared" si="21"/>
        <v>4</v>
      </c>
      <c r="H121">
        <f t="shared" si="22"/>
        <v>2021</v>
      </c>
      <c r="I121">
        <f t="shared" si="19"/>
        <v>4</v>
      </c>
      <c r="K121" s="14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6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4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  <c r="AU121" s="14">
        <v>0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4">
        <v>0</v>
      </c>
      <c r="BH121" s="17">
        <v>0</v>
      </c>
      <c r="BI121" s="17">
        <v>0</v>
      </c>
      <c r="BJ121" s="17">
        <v>12950.430857142865</v>
      </c>
      <c r="BK121" s="17">
        <v>15711.645857142845</v>
      </c>
      <c r="BL121" s="17">
        <v>16607.142857142855</v>
      </c>
      <c r="BM121" s="17">
        <v>22791.990057142848</v>
      </c>
      <c r="BN121" s="17">
        <v>18020.590071428582</v>
      </c>
      <c r="BO121" s="17">
        <v>15450.713142857088</v>
      </c>
      <c r="BP121" s="17">
        <v>15973.580357142855</v>
      </c>
      <c r="BQ121" s="17">
        <v>14903.14928571444</v>
      </c>
      <c r="BR121" s="17">
        <v>22234.576400000005</v>
      </c>
      <c r="BS121" s="14">
        <v>21259.447928571361</v>
      </c>
      <c r="BT121" s="17">
        <v>18580.938000000082</v>
      </c>
      <c r="BU121" s="17">
        <v>15676.354571428456</v>
      </c>
      <c r="BV121" s="17">
        <v>14579.125714285847</v>
      </c>
      <c r="BW121" s="17">
        <v>15016.871642857068</v>
      </c>
      <c r="BX121" s="17">
        <v>15517.143428571455</v>
      </c>
      <c r="BY121" s="17">
        <v>16069.509857142801</v>
      </c>
      <c r="BZ121" s="17">
        <v>16743.347999999973</v>
      </c>
      <c r="CA121" s="17">
        <v>14447.522000000001</v>
      </c>
      <c r="CB121" s="17">
        <v>14797.144</v>
      </c>
      <c r="CC121" s="17">
        <v>16642.260285714285</v>
      </c>
      <c r="CD121" s="17">
        <v>21006.523369999999</v>
      </c>
      <c r="CE121" s="14">
        <v>20481.45457142857</v>
      </c>
      <c r="CF121" s="17">
        <v>18916.373248</v>
      </c>
      <c r="CG121" s="17">
        <v>17502.067433604494</v>
      </c>
      <c r="CH121" s="17">
        <v>16772.267142857141</v>
      </c>
      <c r="CI121" s="17">
        <v>18643.038</v>
      </c>
      <c r="CJ121" s="17">
        <v>18162.554725353872</v>
      </c>
      <c r="CK121" s="17">
        <v>19456.183428571429</v>
      </c>
      <c r="CL121" s="17">
        <v>18544.256984080766</v>
      </c>
      <c r="CM121" s="17">
        <v>15160.003999999999</v>
      </c>
      <c r="CN121" s="17">
        <v>15039.806074670305</v>
      </c>
      <c r="CO121" s="17">
        <v>16544.236000000001</v>
      </c>
      <c r="CP121" s="17">
        <v>22440.349428571426</v>
      </c>
      <c r="CQ121" s="14">
        <v>22025.49</v>
      </c>
      <c r="CR121" s="17">
        <v>19746.174571428572</v>
      </c>
      <c r="CS121" s="17">
        <v>15967.548000000001</v>
      </c>
      <c r="CT121" s="17">
        <v>11474.448285714287</v>
      </c>
      <c r="CU121" s="17">
        <v>13650.498857142857</v>
      </c>
      <c r="CV121" s="17">
        <v>14325.193142857142</v>
      </c>
      <c r="CW121" s="17">
        <v>16116.633428571429</v>
      </c>
      <c r="CX121" s="17">
        <v>15457.407999999999</v>
      </c>
      <c r="CY121" s="17">
        <v>14689.76</v>
      </c>
      <c r="CZ121" s="17">
        <v>14611.048000000001</v>
      </c>
      <c r="DA121" s="17">
        <v>13144.11</v>
      </c>
      <c r="DB121" s="17">
        <v>14345.772000000001</v>
      </c>
      <c r="DC121" s="14">
        <v>15343.168</v>
      </c>
      <c r="DD121" s="17">
        <v>14011.878000000001</v>
      </c>
      <c r="DE121" s="17">
        <v>14878.87</v>
      </c>
      <c r="DF121" s="17">
        <v>14089.05</v>
      </c>
      <c r="DG121" s="17">
        <v>14905.944</v>
      </c>
      <c r="DH121" s="17">
        <v>14428.034</v>
      </c>
      <c r="DI121" s="12"/>
      <c r="DJ121" s="12"/>
      <c r="DK121" s="12"/>
      <c r="DL121" s="12"/>
      <c r="DM121" s="12"/>
      <c r="DN121" s="13"/>
    </row>
    <row r="122" spans="1:118" x14ac:dyDescent="0.25">
      <c r="A122" s="5" t="s">
        <v>31</v>
      </c>
      <c r="B122" s="2">
        <v>827</v>
      </c>
      <c r="C122" s="3">
        <v>40298</v>
      </c>
      <c r="D122" s="3" t="s">
        <v>32</v>
      </c>
      <c r="E122" s="4">
        <v>45409</v>
      </c>
      <c r="F122">
        <f t="shared" si="20"/>
        <v>2024</v>
      </c>
      <c r="G122">
        <f t="shared" si="21"/>
        <v>4</v>
      </c>
      <c r="H122">
        <f t="shared" si="22"/>
        <v>2021</v>
      </c>
      <c r="I122">
        <f t="shared" si="19"/>
        <v>4</v>
      </c>
      <c r="K122" s="14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6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4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0</v>
      </c>
      <c r="AT122" s="17">
        <v>0</v>
      </c>
      <c r="AU122" s="14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4">
        <v>0</v>
      </c>
      <c r="BH122" s="17">
        <v>0</v>
      </c>
      <c r="BI122" s="17">
        <v>0</v>
      </c>
      <c r="BJ122" s="17">
        <v>10440.543628700001</v>
      </c>
      <c r="BK122" s="17">
        <v>12723.40557142857</v>
      </c>
      <c r="BL122" s="17">
        <v>15320.758</v>
      </c>
      <c r="BM122" s="17">
        <v>16831.697</v>
      </c>
      <c r="BN122" s="17">
        <v>17147.834999999999</v>
      </c>
      <c r="BO122" s="17">
        <v>12150.298000000001</v>
      </c>
      <c r="BP122" s="17">
        <v>12233.32</v>
      </c>
      <c r="BQ122" s="17">
        <v>12218.93357142857</v>
      </c>
      <c r="BR122" s="17">
        <v>14501.194</v>
      </c>
      <c r="BS122" s="14">
        <v>14923.141428571427</v>
      </c>
      <c r="BT122" s="17">
        <v>13094.261428571428</v>
      </c>
      <c r="BU122" s="17">
        <v>14004.664571428571</v>
      </c>
      <c r="BV122" s="17">
        <v>12143.722857142857</v>
      </c>
      <c r="BW122" s="17">
        <v>11868.307727272728</v>
      </c>
      <c r="BX122" s="17">
        <v>13255.581571428573</v>
      </c>
      <c r="BY122" s="17">
        <v>15409.659</v>
      </c>
      <c r="BZ122" s="17">
        <v>15737.801142857144</v>
      </c>
      <c r="CA122" s="17">
        <v>12074.303</v>
      </c>
      <c r="CB122" s="17">
        <v>11094.746999999999</v>
      </c>
      <c r="CC122" s="17">
        <v>11158.263000000001</v>
      </c>
      <c r="CD122" s="17">
        <v>12212.262000000001</v>
      </c>
      <c r="CE122" s="14">
        <v>12673.531000000001</v>
      </c>
      <c r="CF122" s="17">
        <v>11466.616</v>
      </c>
      <c r="CG122" s="17">
        <v>11951.984</v>
      </c>
      <c r="CH122" s="17">
        <v>11069.173000000001</v>
      </c>
      <c r="CI122" s="17">
        <v>12534.333000000001</v>
      </c>
      <c r="CJ122" s="17">
        <v>12614.347</v>
      </c>
      <c r="CK122" s="17">
        <v>14212.566999999999</v>
      </c>
      <c r="CL122" s="17">
        <v>14154.404</v>
      </c>
      <c r="CM122" s="17">
        <v>11951.127</v>
      </c>
      <c r="CN122" s="17">
        <v>10911.56</v>
      </c>
      <c r="CO122" s="17">
        <v>10620.749</v>
      </c>
      <c r="CP122" s="17">
        <v>12497.647999999999</v>
      </c>
      <c r="CQ122" s="14">
        <v>13661</v>
      </c>
      <c r="CR122" s="17">
        <v>12233.207911</v>
      </c>
      <c r="CS122" s="17">
        <v>12958.407643</v>
      </c>
      <c r="CT122" s="17">
        <v>7299.865323</v>
      </c>
      <c r="CU122" s="17">
        <v>11443.378336</v>
      </c>
      <c r="CV122" s="17">
        <v>13646.245381999999</v>
      </c>
      <c r="CW122" s="17">
        <v>14493.419964000001</v>
      </c>
      <c r="CX122" s="17">
        <v>13893.714155</v>
      </c>
      <c r="CY122" s="17">
        <v>12384.128758999999</v>
      </c>
      <c r="CZ122" s="17">
        <v>11204.122434000001</v>
      </c>
      <c r="DA122" s="17">
        <v>10110.341904999999</v>
      </c>
      <c r="DB122" s="17">
        <v>9562.7485670000005</v>
      </c>
      <c r="DC122" s="14">
        <v>9784.1443319999998</v>
      </c>
      <c r="DD122" s="17">
        <v>8688.4391880000003</v>
      </c>
      <c r="DE122" s="17">
        <v>9670.8038670000005</v>
      </c>
      <c r="DF122" s="17">
        <v>10464.299675</v>
      </c>
      <c r="DG122" s="17">
        <v>11011.417206</v>
      </c>
      <c r="DH122" s="17">
        <v>12188.085290000001</v>
      </c>
      <c r="DI122" s="12"/>
      <c r="DJ122" s="12"/>
      <c r="DK122" s="12"/>
      <c r="DL122" s="12"/>
      <c r="DM122" s="12"/>
      <c r="DN122" s="13"/>
    </row>
    <row r="123" spans="1:118" x14ac:dyDescent="0.25">
      <c r="A123" s="5" t="s">
        <v>49</v>
      </c>
      <c r="B123" s="2">
        <v>11554</v>
      </c>
      <c r="C123" s="3">
        <v>42944</v>
      </c>
      <c r="D123" s="3" t="s">
        <v>50</v>
      </c>
      <c r="E123" s="4">
        <v>45407</v>
      </c>
      <c r="F123">
        <f t="shared" si="20"/>
        <v>2024</v>
      </c>
      <c r="G123">
        <f t="shared" si="21"/>
        <v>4</v>
      </c>
      <c r="H123">
        <f t="shared" si="22"/>
        <v>2021</v>
      </c>
      <c r="I123">
        <f t="shared" si="19"/>
        <v>4</v>
      </c>
      <c r="K123" s="14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6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4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4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4">
        <v>0</v>
      </c>
      <c r="BH123" s="17">
        <v>0</v>
      </c>
      <c r="BI123" s="17">
        <v>0</v>
      </c>
      <c r="BJ123" s="17">
        <v>11667.647142857131</v>
      </c>
      <c r="BK123" s="17">
        <v>13832.421428571428</v>
      </c>
      <c r="BL123" s="17">
        <v>14531.464285714286</v>
      </c>
      <c r="BM123" s="17">
        <v>16290.378214285714</v>
      </c>
      <c r="BN123" s="17">
        <v>16198.872857142856</v>
      </c>
      <c r="BO123" s="17">
        <v>11828.314285714285</v>
      </c>
      <c r="BP123" s="17">
        <v>11589.9</v>
      </c>
      <c r="BQ123" s="17">
        <v>16304.174999999999</v>
      </c>
      <c r="BR123" s="17">
        <v>21528.835714285717</v>
      </c>
      <c r="BS123" s="14">
        <v>20253.008571428574</v>
      </c>
      <c r="BT123" s="17">
        <v>20241.62</v>
      </c>
      <c r="BU123" s="17">
        <v>17576.60142857143</v>
      </c>
      <c r="BV123" s="17">
        <v>10501.435714285713</v>
      </c>
      <c r="BW123" s="17">
        <v>10130.57857142857</v>
      </c>
      <c r="BX123" s="17">
        <v>12326.432142857144</v>
      </c>
      <c r="BY123" s="17">
        <v>14494.537142857145</v>
      </c>
      <c r="BZ123" s="17">
        <v>14731.432499999999</v>
      </c>
      <c r="CA123" s="17">
        <v>11143.499999999913</v>
      </c>
      <c r="CB123" s="17">
        <v>11197.680000000037</v>
      </c>
      <c r="CC123" s="17">
        <v>14122.439999999988</v>
      </c>
      <c r="CD123" s="17">
        <v>17086.140000000014</v>
      </c>
      <c r="CE123" s="14">
        <v>19045.290000000023</v>
      </c>
      <c r="CF123" s="17">
        <v>16281.600000000035</v>
      </c>
      <c r="CG123" s="17">
        <v>10219.380000000019</v>
      </c>
      <c r="CH123" s="17">
        <v>10051.589999999997</v>
      </c>
      <c r="CI123" s="17">
        <v>11399.939999999988</v>
      </c>
      <c r="CJ123" s="17">
        <v>12348.660000000091</v>
      </c>
      <c r="CK123" s="17">
        <v>14356.469999999972</v>
      </c>
      <c r="CL123" s="17">
        <v>14448.569999999963</v>
      </c>
      <c r="CM123" s="17">
        <v>11877.450000000026</v>
      </c>
      <c r="CN123" s="17">
        <v>9671.5799999999581</v>
      </c>
      <c r="CO123" s="17">
        <v>10257.599999999948</v>
      </c>
      <c r="CP123" s="17">
        <v>14162.039999999979</v>
      </c>
      <c r="CQ123" s="14">
        <v>15577.200000000157</v>
      </c>
      <c r="CR123" s="17">
        <v>15912.599999999948</v>
      </c>
      <c r="CS123" s="17">
        <v>15598.499999999913</v>
      </c>
      <c r="CT123" s="17">
        <v>7062.960000000021</v>
      </c>
      <c r="CU123" s="17">
        <v>10930.379999999932</v>
      </c>
      <c r="CV123" s="17">
        <v>13084.050000000061</v>
      </c>
      <c r="CW123" s="17">
        <v>13175.609999999942</v>
      </c>
      <c r="CX123" s="17">
        <v>12295.830000000133</v>
      </c>
      <c r="CY123" s="17">
        <v>11198.429999999862</v>
      </c>
      <c r="CZ123" s="17">
        <v>10571.370000000024</v>
      </c>
      <c r="DA123" s="17">
        <v>9945.6300000000192</v>
      </c>
      <c r="DB123" s="17">
        <v>15843.660000000091</v>
      </c>
      <c r="DC123" s="14">
        <v>16420.31999999992</v>
      </c>
      <c r="DD123" s="17">
        <v>14352.120000000068</v>
      </c>
      <c r="DE123" s="17">
        <v>12098.250000000044</v>
      </c>
      <c r="DF123" s="17">
        <v>10629.059999999881</v>
      </c>
      <c r="DG123" s="17">
        <v>11710.499999999956</v>
      </c>
      <c r="DH123" s="17">
        <v>12740.789999999979</v>
      </c>
      <c r="DI123" s="12"/>
      <c r="DJ123" s="12"/>
      <c r="DK123" s="12"/>
      <c r="DL123" s="12"/>
      <c r="DM123" s="12"/>
      <c r="DN123" s="13"/>
    </row>
    <row r="124" spans="1:118" x14ac:dyDescent="0.25">
      <c r="A124" s="5" t="s">
        <v>273</v>
      </c>
      <c r="B124" s="2">
        <v>4024</v>
      </c>
      <c r="C124" s="3">
        <v>43059</v>
      </c>
      <c r="D124" s="3" t="s">
        <v>274</v>
      </c>
      <c r="E124" s="4">
        <v>45394</v>
      </c>
      <c r="F124">
        <f t="shared" si="20"/>
        <v>2024</v>
      </c>
      <c r="G124">
        <f t="shared" si="21"/>
        <v>4</v>
      </c>
      <c r="H124">
        <f t="shared" si="22"/>
        <v>2021</v>
      </c>
      <c r="I124">
        <f t="shared" si="19"/>
        <v>4</v>
      </c>
      <c r="K124" s="14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6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4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4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4">
        <v>0</v>
      </c>
      <c r="BH124" s="17">
        <v>0</v>
      </c>
      <c r="BI124" s="17">
        <v>0</v>
      </c>
      <c r="BJ124" s="17">
        <v>9829.6571428571424</v>
      </c>
      <c r="BK124" s="17">
        <v>12196.156178571428</v>
      </c>
      <c r="BL124" s="17">
        <v>12820.990714285714</v>
      </c>
      <c r="BM124" s="17">
        <v>14492.806678571429</v>
      </c>
      <c r="BN124" s="17">
        <v>14535.284428571429</v>
      </c>
      <c r="BO124" s="17">
        <v>10801.488571428574</v>
      </c>
      <c r="BP124" s="17">
        <v>11155.166999999999</v>
      </c>
      <c r="BQ124" s="17">
        <v>9935.2832142857151</v>
      </c>
      <c r="BR124" s="17">
        <v>10150.099714285714</v>
      </c>
      <c r="BS124" s="14">
        <v>10562.38938095238</v>
      </c>
      <c r="BT124" s="17">
        <v>9655.8386666666647</v>
      </c>
      <c r="BU124" s="17">
        <v>10544.995428571427</v>
      </c>
      <c r="BV124" s="17">
        <v>10906.01</v>
      </c>
      <c r="BW124" s="17">
        <v>10444.034333333333</v>
      </c>
      <c r="BX124" s="17">
        <v>12281.260714285714</v>
      </c>
      <c r="BY124" s="17">
        <v>14347.608952380951</v>
      </c>
      <c r="BZ124" s="17">
        <v>14488.262964285715</v>
      </c>
      <c r="CA124" s="17">
        <v>11048.888999999999</v>
      </c>
      <c r="CB124" s="17">
        <v>11513.512000000001</v>
      </c>
      <c r="CC124" s="17">
        <v>9929.3780000000006</v>
      </c>
      <c r="CD124" s="17">
        <v>10781.861000000001</v>
      </c>
      <c r="CE124" s="14">
        <v>10573.548000000001</v>
      </c>
      <c r="CF124" s="17">
        <v>8691.2270000000008</v>
      </c>
      <c r="CG124" s="17">
        <v>10336.290000000001</v>
      </c>
      <c r="CH124" s="17">
        <v>10621.644</v>
      </c>
      <c r="CI124" s="17">
        <v>12168.745000000001</v>
      </c>
      <c r="CJ124" s="17">
        <v>12012.397999999999</v>
      </c>
      <c r="CK124" s="17">
        <v>13900.266</v>
      </c>
      <c r="CL124" s="17">
        <v>13197.877</v>
      </c>
      <c r="CM124" s="17">
        <v>10535.135</v>
      </c>
      <c r="CN124" s="17">
        <v>9947.0619999999999</v>
      </c>
      <c r="CO124" s="17">
        <v>9297.4930000000004</v>
      </c>
      <c r="CP124" s="17">
        <v>9717.6560000000009</v>
      </c>
      <c r="CQ124" s="14">
        <v>9667.0370000000003</v>
      </c>
      <c r="CR124" s="17">
        <v>9126.0961400000015</v>
      </c>
      <c r="CS124" s="17">
        <v>8697.4089999999997</v>
      </c>
      <c r="CT124" s="17">
        <v>11822.828947368422</v>
      </c>
      <c r="CU124" s="17">
        <v>9852.0002499999991</v>
      </c>
      <c r="CV124" s="17">
        <v>11746.38</v>
      </c>
      <c r="CW124" s="17">
        <v>12664.669099999999</v>
      </c>
      <c r="CX124" s="17">
        <v>11833.73</v>
      </c>
      <c r="CY124" s="17">
        <v>10902.43</v>
      </c>
      <c r="CZ124" s="17">
        <v>9650.02</v>
      </c>
      <c r="DA124" s="17">
        <v>8890.5455000000002</v>
      </c>
      <c r="DB124" s="17">
        <v>9309.0185000000001</v>
      </c>
      <c r="DC124" s="14">
        <v>9003.01</v>
      </c>
      <c r="DD124" s="17">
        <v>8121.97</v>
      </c>
      <c r="DE124" s="17">
        <v>9206.31</v>
      </c>
      <c r="DF124" s="17">
        <v>9382.0406500000008</v>
      </c>
      <c r="DG124" s="17">
        <v>10263.9931</v>
      </c>
      <c r="DH124" s="17">
        <v>11305.24215</v>
      </c>
      <c r="DI124" s="12"/>
      <c r="DJ124" s="12"/>
      <c r="DK124" s="12"/>
      <c r="DL124" s="12"/>
      <c r="DM124" s="12"/>
      <c r="DN124" s="13"/>
    </row>
    <row r="125" spans="1:118" x14ac:dyDescent="0.25">
      <c r="A125" s="5" t="s">
        <v>197</v>
      </c>
      <c r="B125" s="2">
        <v>4710</v>
      </c>
      <c r="C125" s="3">
        <v>42146</v>
      </c>
      <c r="D125" s="3" t="s">
        <v>198</v>
      </c>
      <c r="E125" s="4">
        <v>45394</v>
      </c>
      <c r="F125">
        <f t="shared" ref="F125:F153" si="23">YEAR(E125)</f>
        <v>2024</v>
      </c>
      <c r="G125">
        <f t="shared" ref="G125:G154" si="24">MONTH(E125)</f>
        <v>4</v>
      </c>
      <c r="H125">
        <f t="shared" ref="H125:H153" si="25">IF(G125&lt;&gt;12,F125-3,F125-2)</f>
        <v>2021</v>
      </c>
      <c r="I125">
        <f t="shared" si="19"/>
        <v>4</v>
      </c>
      <c r="K125" s="14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6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4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4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4">
        <v>0</v>
      </c>
      <c r="BH125" s="17">
        <v>0</v>
      </c>
      <c r="BI125" s="17">
        <v>0</v>
      </c>
      <c r="BJ125" s="17">
        <v>11000.921142857142</v>
      </c>
      <c r="BK125" s="17">
        <v>13050.942428571429</v>
      </c>
      <c r="BL125" s="17">
        <v>13856.241428571428</v>
      </c>
      <c r="BM125" s="17">
        <v>15982.770971428572</v>
      </c>
      <c r="BN125" s="17">
        <v>12886.632685714287</v>
      </c>
      <c r="BO125" s="17">
        <v>10317.620571428573</v>
      </c>
      <c r="BP125" s="17">
        <v>11355.038714285713</v>
      </c>
      <c r="BQ125" s="17">
        <v>11727.077142857142</v>
      </c>
      <c r="BR125" s="17">
        <v>11745.474857142859</v>
      </c>
      <c r="BS125" s="14">
        <v>12602.425571428572</v>
      </c>
      <c r="BT125" s="17">
        <v>10707.236000000001</v>
      </c>
      <c r="BU125" s="17">
        <v>11254.565942857142</v>
      </c>
      <c r="BV125" s="17">
        <v>10796.348571428569</v>
      </c>
      <c r="BW125" s="17">
        <v>11645.818714285715</v>
      </c>
      <c r="BX125" s="17">
        <v>14231.101714285713</v>
      </c>
      <c r="BY125" s="17">
        <v>15613.163285714285</v>
      </c>
      <c r="BZ125" s="17">
        <v>16138.830285714286</v>
      </c>
      <c r="CA125" s="17">
        <v>13383.621142857142</v>
      </c>
      <c r="CB125" s="17">
        <v>10955.510714285714</v>
      </c>
      <c r="CC125" s="17">
        <v>10570.187142857143</v>
      </c>
      <c r="CD125" s="17">
        <v>11669.45222857143</v>
      </c>
      <c r="CE125" s="14">
        <v>12392.427142857143</v>
      </c>
      <c r="CF125" s="17">
        <v>10941.712</v>
      </c>
      <c r="CG125" s="17">
        <v>11319.917485714284</v>
      </c>
      <c r="CH125" s="17">
        <v>10557.471428571429</v>
      </c>
      <c r="CI125" s="17">
        <v>13655.207714285716</v>
      </c>
      <c r="CJ125" s="17">
        <v>14634.702857142856</v>
      </c>
      <c r="CK125" s="17">
        <v>15523.281000000001</v>
      </c>
      <c r="CL125" s="17">
        <v>16997.94834285714</v>
      </c>
      <c r="CM125" s="17">
        <v>13686.94</v>
      </c>
      <c r="CN125" s="17">
        <v>12354.415999999999</v>
      </c>
      <c r="CO125" s="17">
        <v>11342.742857142857</v>
      </c>
      <c r="CP125" s="17">
        <v>12502.915999999999</v>
      </c>
      <c r="CQ125" s="14">
        <v>12310.046857142857</v>
      </c>
      <c r="CR125" s="17">
        <v>11409.103999999999</v>
      </c>
      <c r="CS125" s="17">
        <v>11840.464</v>
      </c>
      <c r="CT125" s="17">
        <v>12170.765304981205</v>
      </c>
      <c r="CU125" s="17">
        <v>10609</v>
      </c>
      <c r="CV125" s="17">
        <v>14258</v>
      </c>
      <c r="CW125" s="17">
        <v>13633</v>
      </c>
      <c r="CX125" s="17">
        <v>13539.64</v>
      </c>
      <c r="CY125" s="17">
        <v>11795</v>
      </c>
      <c r="CZ125" s="17">
        <v>10749.109090909091</v>
      </c>
      <c r="DA125" s="17">
        <v>10540.493119999999</v>
      </c>
      <c r="DB125" s="17">
        <v>11914</v>
      </c>
      <c r="DC125" s="14">
        <v>10581.44</v>
      </c>
      <c r="DD125" s="17">
        <v>10953.48</v>
      </c>
      <c r="DE125" s="17">
        <v>10758.52</v>
      </c>
      <c r="DF125" s="17">
        <v>10129.708744</v>
      </c>
      <c r="DG125" s="17">
        <v>11164.24</v>
      </c>
      <c r="DH125" s="17">
        <v>11609.8</v>
      </c>
      <c r="DI125" s="12"/>
      <c r="DJ125" s="12"/>
      <c r="DK125" s="12"/>
      <c r="DL125" s="12"/>
      <c r="DM125" s="12"/>
      <c r="DN125" s="13"/>
    </row>
    <row r="126" spans="1:118" x14ac:dyDescent="0.25">
      <c r="A126" s="5" t="s">
        <v>247</v>
      </c>
      <c r="B126" s="2">
        <v>12538</v>
      </c>
      <c r="C126" s="3">
        <v>43063</v>
      </c>
      <c r="D126" s="3" t="s">
        <v>248</v>
      </c>
      <c r="E126" s="4">
        <v>45401</v>
      </c>
      <c r="F126">
        <f t="shared" si="23"/>
        <v>2024</v>
      </c>
      <c r="G126">
        <f t="shared" si="24"/>
        <v>4</v>
      </c>
      <c r="H126">
        <f t="shared" si="25"/>
        <v>2021</v>
      </c>
      <c r="I126">
        <f t="shared" si="19"/>
        <v>4</v>
      </c>
      <c r="K126" s="14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6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4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0</v>
      </c>
      <c r="AT126" s="17">
        <v>0</v>
      </c>
      <c r="AU126" s="14">
        <v>0</v>
      </c>
      <c r="AV126" s="17">
        <v>0</v>
      </c>
      <c r="AW126" s="17">
        <v>0</v>
      </c>
      <c r="AX126" s="17">
        <v>0</v>
      </c>
      <c r="AY126" s="17">
        <v>0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4">
        <v>0</v>
      </c>
      <c r="BH126" s="17">
        <v>0</v>
      </c>
      <c r="BI126" s="17">
        <v>0</v>
      </c>
      <c r="BJ126" s="17">
        <v>11641.474377600001</v>
      </c>
      <c r="BK126" s="17">
        <v>13009.676688</v>
      </c>
      <c r="BL126" s="17">
        <v>14885.039987046959</v>
      </c>
      <c r="BM126" s="17">
        <v>17927.621582592001</v>
      </c>
      <c r="BN126" s="17">
        <v>17295.311949257142</v>
      </c>
      <c r="BO126" s="17">
        <v>13271.321854285714</v>
      </c>
      <c r="BP126" s="17">
        <v>12536.302927131428</v>
      </c>
      <c r="BQ126" s="17">
        <v>13512.236139428573</v>
      </c>
      <c r="BR126" s="17">
        <v>21880.852283076922</v>
      </c>
      <c r="BS126" s="14">
        <v>20624.631389999995</v>
      </c>
      <c r="BT126" s="17">
        <v>16957.444607999998</v>
      </c>
      <c r="BU126" s="17">
        <v>17760.752336191537</v>
      </c>
      <c r="BV126" s="17">
        <v>10948.876128000002</v>
      </c>
      <c r="BW126" s="17">
        <v>11044.500335999999</v>
      </c>
      <c r="BX126" s="17">
        <v>13919.095440000001</v>
      </c>
      <c r="BY126" s="17">
        <v>15264.915264000001</v>
      </c>
      <c r="BZ126" s="17">
        <v>15729.384816</v>
      </c>
      <c r="CA126" s="17">
        <v>11741.55552</v>
      </c>
      <c r="CB126" s="17">
        <v>11584.244447999999</v>
      </c>
      <c r="CC126" s="17">
        <v>12072.891168</v>
      </c>
      <c r="CD126" s="17">
        <v>17706.859354285712</v>
      </c>
      <c r="CE126" s="14">
        <v>18351.682560000001</v>
      </c>
      <c r="CF126" s="17">
        <v>15529.652064</v>
      </c>
      <c r="CG126" s="17">
        <v>14454.565488</v>
      </c>
      <c r="CH126" s="17">
        <v>11628.324720000001</v>
      </c>
      <c r="CI126" s="17">
        <v>12832.526303999999</v>
      </c>
      <c r="CJ126" s="17">
        <v>14276.522015999999</v>
      </c>
      <c r="CK126" s="17">
        <v>15800.512896</v>
      </c>
      <c r="CL126" s="17">
        <v>16659.535968</v>
      </c>
      <c r="CM126" s="17">
        <v>15450.805152000001</v>
      </c>
      <c r="CN126" s="17">
        <v>13971.723840000001</v>
      </c>
      <c r="CO126" s="17">
        <v>14964.327359999999</v>
      </c>
      <c r="CP126" s="17">
        <v>17969.504688000001</v>
      </c>
      <c r="CQ126" s="14">
        <v>20153.360016000002</v>
      </c>
      <c r="CR126" s="17">
        <v>18202.026528000002</v>
      </c>
      <c r="CS126" s="17">
        <v>15905.386944</v>
      </c>
      <c r="CT126" s="17">
        <v>9206.4</v>
      </c>
      <c r="CU126" s="17">
        <v>12173.299776</v>
      </c>
      <c r="CV126" s="17">
        <v>14571.432432</v>
      </c>
      <c r="CW126" s="17">
        <v>16355.949840000001</v>
      </c>
      <c r="CX126" s="17">
        <v>16190.600976</v>
      </c>
      <c r="CY126" s="17">
        <v>15359.582591999999</v>
      </c>
      <c r="CZ126" s="17">
        <v>13962.033003130435</v>
      </c>
      <c r="DA126" s="17">
        <v>12969.615312</v>
      </c>
      <c r="DB126" s="17">
        <v>13615.317935999999</v>
      </c>
      <c r="DC126" s="14">
        <v>12515.926608000002</v>
      </c>
      <c r="DD126" s="17">
        <v>14776.587503999999</v>
      </c>
      <c r="DE126" s="17">
        <v>13254.637967999999</v>
      </c>
      <c r="DF126" s="17">
        <v>12008.907792</v>
      </c>
      <c r="DG126" s="17">
        <v>12374.116991999999</v>
      </c>
      <c r="DH126" s="17">
        <v>12959.915234778948</v>
      </c>
      <c r="DI126" s="12"/>
      <c r="DJ126" s="12"/>
      <c r="DK126" s="12"/>
      <c r="DL126" s="12"/>
      <c r="DM126" s="12"/>
      <c r="DN126" s="13"/>
    </row>
    <row r="127" spans="1:118" x14ac:dyDescent="0.25">
      <c r="A127" s="1" t="s">
        <v>205</v>
      </c>
      <c r="B127" s="2">
        <v>1723</v>
      </c>
      <c r="C127" s="3">
        <v>42912</v>
      </c>
      <c r="D127" s="3" t="s">
        <v>206</v>
      </c>
      <c r="E127" s="4">
        <v>45441</v>
      </c>
      <c r="F127">
        <f t="shared" si="23"/>
        <v>2024</v>
      </c>
      <c r="G127">
        <f t="shared" si="24"/>
        <v>5</v>
      </c>
      <c r="H127">
        <f t="shared" si="25"/>
        <v>2021</v>
      </c>
      <c r="I127">
        <f t="shared" si="19"/>
        <v>5</v>
      </c>
      <c r="K127" s="14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6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4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0</v>
      </c>
      <c r="AT127" s="17">
        <v>0</v>
      </c>
      <c r="AU127" s="14">
        <v>0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4">
        <v>0</v>
      </c>
      <c r="BH127" s="17">
        <v>0</v>
      </c>
      <c r="BI127" s="17">
        <v>0</v>
      </c>
      <c r="BJ127" s="17">
        <v>0</v>
      </c>
      <c r="BK127" s="17">
        <v>15900.125857142855</v>
      </c>
      <c r="BL127" s="17">
        <v>17421.229428571427</v>
      </c>
      <c r="BM127" s="17">
        <v>18063.618857142857</v>
      </c>
      <c r="BN127" s="17">
        <v>17624.124428571431</v>
      </c>
      <c r="BO127" s="17">
        <v>13758.421714285716</v>
      </c>
      <c r="BP127" s="17">
        <v>13159.33392857143</v>
      </c>
      <c r="BQ127" s="17">
        <v>16630.975214285714</v>
      </c>
      <c r="BR127" s="17">
        <v>22005.210057142856</v>
      </c>
      <c r="BS127" s="14">
        <v>32353.843071428568</v>
      </c>
      <c r="BT127" s="17">
        <v>27511.724000000002</v>
      </c>
      <c r="BU127" s="17">
        <v>26043.711142857144</v>
      </c>
      <c r="BV127" s="17">
        <v>21341.016428571427</v>
      </c>
      <c r="BW127" s="17">
        <v>19261.748142857141</v>
      </c>
      <c r="BX127" s="17">
        <v>14816.357142857143</v>
      </c>
      <c r="BY127" s="17">
        <v>17459.631785714286</v>
      </c>
      <c r="BZ127" s="17">
        <v>17350.622500000001</v>
      </c>
      <c r="CA127" s="17">
        <v>13843.061142857141</v>
      </c>
      <c r="CB127" s="17">
        <v>18826.245000000003</v>
      </c>
      <c r="CC127" s="17">
        <v>21518.190000000002</v>
      </c>
      <c r="CD127" s="17">
        <v>28327.821257142856</v>
      </c>
      <c r="CE127" s="14">
        <v>26680.218642857148</v>
      </c>
      <c r="CF127" s="17">
        <v>19556.201999999997</v>
      </c>
      <c r="CG127" s="17">
        <v>15999.379885714285</v>
      </c>
      <c r="CH127" s="17">
        <v>10973.631428571427</v>
      </c>
      <c r="CI127" s="17">
        <v>11359.256928571431</v>
      </c>
      <c r="CJ127" s="17">
        <v>12598.695428571427</v>
      </c>
      <c r="CK127" s="17">
        <v>14449.779785714285</v>
      </c>
      <c r="CL127" s="17">
        <v>15071.369199999997</v>
      </c>
      <c r="CM127" s="17">
        <v>13732.853857142856</v>
      </c>
      <c r="CN127" s="17">
        <v>15147.946285714286</v>
      </c>
      <c r="CO127" s="17">
        <v>16092.910285714288</v>
      </c>
      <c r="CP127" s="17">
        <v>20043.461857142855</v>
      </c>
      <c r="CQ127" s="14">
        <v>20496.458214285714</v>
      </c>
      <c r="CR127" s="17">
        <v>17557.105428571431</v>
      </c>
      <c r="CS127" s="17">
        <v>15163.740785714288</v>
      </c>
      <c r="CT127" s="17">
        <v>12515.185714285713</v>
      </c>
      <c r="CU127" s="17">
        <v>11540.819942857144</v>
      </c>
      <c r="CV127" s="17">
        <v>12691.362857142858</v>
      </c>
      <c r="CW127" s="17">
        <v>15510.949642857142</v>
      </c>
      <c r="CX127" s="17">
        <v>14173.522400000002</v>
      </c>
      <c r="CY127" s="17">
        <v>12409.045714285712</v>
      </c>
      <c r="CZ127" s="17">
        <v>17956.491387453007</v>
      </c>
      <c r="DA127" s="17">
        <v>13864.287857142857</v>
      </c>
      <c r="DB127" s="17">
        <v>13614.46042857143</v>
      </c>
      <c r="DC127" s="14">
        <v>14324.1204</v>
      </c>
      <c r="DD127" s="17">
        <v>14561.054</v>
      </c>
      <c r="DE127" s="17">
        <v>12458.970857142856</v>
      </c>
      <c r="DF127" s="17">
        <v>9948.925714285715</v>
      </c>
      <c r="DG127" s="17">
        <v>11743.0108</v>
      </c>
      <c r="DH127" s="17">
        <v>12703.519285714283</v>
      </c>
      <c r="DI127" s="12"/>
      <c r="DJ127" s="12"/>
      <c r="DK127" s="12"/>
      <c r="DL127" s="12"/>
      <c r="DM127" s="12"/>
      <c r="DN127" s="13"/>
    </row>
    <row r="128" spans="1:118" x14ac:dyDescent="0.25">
      <c r="A128" s="1" t="s">
        <v>249</v>
      </c>
      <c r="B128" s="2">
        <v>666</v>
      </c>
      <c r="C128" s="3">
        <v>41018</v>
      </c>
      <c r="D128" s="3" t="s">
        <v>250</v>
      </c>
      <c r="E128" s="4">
        <v>45415</v>
      </c>
      <c r="F128">
        <f t="shared" si="23"/>
        <v>2024</v>
      </c>
      <c r="G128">
        <f t="shared" si="24"/>
        <v>5</v>
      </c>
      <c r="H128">
        <f t="shared" si="25"/>
        <v>2021</v>
      </c>
      <c r="I128">
        <f t="shared" si="19"/>
        <v>5</v>
      </c>
      <c r="K128" s="14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6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4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0</v>
      </c>
      <c r="AT128" s="17">
        <v>0</v>
      </c>
      <c r="AU128" s="14">
        <v>0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4">
        <v>0</v>
      </c>
      <c r="BH128" s="17">
        <v>0</v>
      </c>
      <c r="BI128" s="17">
        <v>0</v>
      </c>
      <c r="BJ128" s="17">
        <v>0</v>
      </c>
      <c r="BK128" s="17">
        <v>17018.175057339286</v>
      </c>
      <c r="BL128" s="17">
        <v>18594.995288699996</v>
      </c>
      <c r="BM128" s="17">
        <v>19127.056422600002</v>
      </c>
      <c r="BN128" s="17">
        <v>18425.063911957142</v>
      </c>
      <c r="BO128" s="17">
        <v>14191.29058842857</v>
      </c>
      <c r="BP128" s="17">
        <v>15772.302387335716</v>
      </c>
      <c r="BQ128" s="17">
        <v>15297.886337950002</v>
      </c>
      <c r="BR128" s="17">
        <v>19733.213802759998</v>
      </c>
      <c r="BS128" s="14">
        <v>18990.318494646432</v>
      </c>
      <c r="BT128" s="17">
        <v>15160.689482200001</v>
      </c>
      <c r="BU128" s="17">
        <v>15519.20657150857</v>
      </c>
      <c r="BV128" s="17">
        <v>14592.343844464285</v>
      </c>
      <c r="BW128" s="17">
        <v>14419.511549239285</v>
      </c>
      <c r="BX128" s="17">
        <v>15762.217530171427</v>
      </c>
      <c r="BY128" s="17">
        <v>18654.789747642859</v>
      </c>
      <c r="BZ128" s="17">
        <v>18797.576801864285</v>
      </c>
      <c r="CA128" s="17">
        <v>14599.143204171429</v>
      </c>
      <c r="CB128" s="17">
        <v>14374.881956892859</v>
      </c>
      <c r="CC128" s="17">
        <v>16354.672657071429</v>
      </c>
      <c r="CD128" s="17">
        <v>15082.791014485711</v>
      </c>
      <c r="CE128" s="14">
        <v>13970.493058621429</v>
      </c>
      <c r="CF128" s="17">
        <v>11669.071110199999</v>
      </c>
      <c r="CG128" s="17">
        <v>13466.230943182858</v>
      </c>
      <c r="CH128" s="17">
        <v>14154.317993892857</v>
      </c>
      <c r="CI128" s="17">
        <v>13987.645712464284</v>
      </c>
      <c r="CJ128" s="17">
        <v>14798.713646057144</v>
      </c>
      <c r="CK128" s="17">
        <v>16068.53454433214</v>
      </c>
      <c r="CL128" s="17">
        <v>16487.20745340857</v>
      </c>
      <c r="CM128" s="17">
        <v>14791.954677410713</v>
      </c>
      <c r="CN128" s="17">
        <v>13350.413898460716</v>
      </c>
      <c r="CO128" s="17">
        <v>14339.416950171426</v>
      </c>
      <c r="CP128" s="17">
        <v>15520.794243439284</v>
      </c>
      <c r="CQ128" s="14">
        <v>15804.469202302635</v>
      </c>
      <c r="CR128" s="17">
        <v>14785.857142857141</v>
      </c>
      <c r="CS128" s="17">
        <v>14714.8147082</v>
      </c>
      <c r="CT128" s="17">
        <v>11288.133454714287</v>
      </c>
      <c r="CU128" s="17">
        <v>14371.226839094286</v>
      </c>
      <c r="CV128" s="17">
        <v>17033.052651964288</v>
      </c>
      <c r="CW128" s="17">
        <v>14499.903456203572</v>
      </c>
      <c r="CX128" s="17">
        <v>2024.9849573114286</v>
      </c>
      <c r="CY128" s="17">
        <v>2011.7938722857141</v>
      </c>
      <c r="CZ128" s="17">
        <v>9059.4012664742859</v>
      </c>
      <c r="DA128" s="17">
        <v>12539.579665285713</v>
      </c>
      <c r="DB128" s="17">
        <v>14674.876419078571</v>
      </c>
      <c r="DC128" s="14">
        <v>14219.091315708571</v>
      </c>
      <c r="DD128" s="17">
        <v>12383.2014605</v>
      </c>
      <c r="DE128" s="17">
        <v>12931.1716688</v>
      </c>
      <c r="DF128" s="17">
        <v>14078</v>
      </c>
      <c r="DG128" s="17">
        <v>13529.285714285716</v>
      </c>
      <c r="DH128" s="17">
        <v>17052</v>
      </c>
      <c r="DI128" s="12"/>
      <c r="DJ128" s="12"/>
      <c r="DK128" s="12"/>
      <c r="DL128" s="12"/>
      <c r="DM128" s="12"/>
      <c r="DN128" s="13"/>
    </row>
    <row r="129" spans="1:118" x14ac:dyDescent="0.25">
      <c r="A129" s="5" t="s">
        <v>183</v>
      </c>
      <c r="B129" s="2">
        <v>6263</v>
      </c>
      <c r="C129" s="3">
        <v>42339</v>
      </c>
      <c r="D129" s="3" t="s">
        <v>184</v>
      </c>
      <c r="E129" s="4">
        <v>45429</v>
      </c>
      <c r="F129">
        <f t="shared" si="23"/>
        <v>2024</v>
      </c>
      <c r="G129">
        <f t="shared" si="24"/>
        <v>5</v>
      </c>
      <c r="H129">
        <f t="shared" si="25"/>
        <v>2021</v>
      </c>
      <c r="I129">
        <f t="shared" si="19"/>
        <v>5</v>
      </c>
      <c r="K129" s="14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6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4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4">
        <v>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4">
        <v>0</v>
      </c>
      <c r="BH129" s="17">
        <v>0</v>
      </c>
      <c r="BI129" s="17">
        <v>0</v>
      </c>
      <c r="BJ129" s="17">
        <v>0</v>
      </c>
      <c r="BK129" s="17">
        <v>8847.6473749071429</v>
      </c>
      <c r="BL129" s="17">
        <v>9272.3187121071442</v>
      </c>
      <c r="BM129" s="17">
        <v>11436.625461202857</v>
      </c>
      <c r="BN129" s="17">
        <v>9947.1454266750006</v>
      </c>
      <c r="BO129" s="17">
        <v>9068.7115040571425</v>
      </c>
      <c r="BP129" s="17">
        <v>9025.2326613928562</v>
      </c>
      <c r="BQ129" s="17">
        <v>8427.3618781071436</v>
      </c>
      <c r="BR129" s="17">
        <v>8994.983310937143</v>
      </c>
      <c r="BS129" s="14">
        <v>8259.0649052714289</v>
      </c>
      <c r="BT129" s="17">
        <v>7947.4282466000004</v>
      </c>
      <c r="BU129" s="17">
        <v>8615.8066103228575</v>
      </c>
      <c r="BV129" s="17">
        <v>8612.1385310357145</v>
      </c>
      <c r="BW129" s="17">
        <v>9341.457546864287</v>
      </c>
      <c r="BX129" s="17">
        <v>9731.161205485716</v>
      </c>
      <c r="BY129" s="17">
        <v>11455.686284307143</v>
      </c>
      <c r="BZ129" s="17">
        <v>11012.716480364286</v>
      </c>
      <c r="CA129" s="17">
        <v>9225.6485792000003</v>
      </c>
      <c r="CB129" s="17">
        <v>9183.4333743900006</v>
      </c>
      <c r="CC129" s="17">
        <v>9108.1320520714307</v>
      </c>
      <c r="CD129" s="17">
        <v>8827.8488478142845</v>
      </c>
      <c r="CE129" s="14">
        <v>8902.5221401607159</v>
      </c>
      <c r="CF129" s="17">
        <v>7728.9146107999995</v>
      </c>
      <c r="CG129" s="17">
        <v>8648.7653673771438</v>
      </c>
      <c r="CH129" s="17">
        <v>7564.9002262857148</v>
      </c>
      <c r="CI129" s="17">
        <v>7960.4057646300007</v>
      </c>
      <c r="CJ129" s="17">
        <v>7985.3212323213993</v>
      </c>
      <c r="CK129" s="17">
        <v>8236.1943033659645</v>
      </c>
      <c r="CL129" s="17">
        <v>10026.787028571429</v>
      </c>
      <c r="CM129" s="17">
        <v>9154.6564285714285</v>
      </c>
      <c r="CN129" s="17">
        <v>10259.822000000002</v>
      </c>
      <c r="CO129" s="17">
        <v>9076.6911428571402</v>
      </c>
      <c r="CP129" s="17">
        <v>9145.0597857142857</v>
      </c>
      <c r="CQ129" s="14">
        <v>5748.5536000000002</v>
      </c>
      <c r="CR129" s="17">
        <v>6170.6254892857141</v>
      </c>
      <c r="CS129" s="17">
        <v>6596.1858678571425</v>
      </c>
      <c r="CT129" s="17">
        <v>5957.8453</v>
      </c>
      <c r="CU129" s="17">
        <v>6596.1858678571425</v>
      </c>
      <c r="CV129" s="17">
        <v>6383.4056785714283</v>
      </c>
      <c r="CW129" s="17">
        <v>5957.8453</v>
      </c>
      <c r="CX129" s="17">
        <v>7447.3066250000002</v>
      </c>
      <c r="CY129" s="17">
        <v>8079.7905385964914</v>
      </c>
      <c r="CZ129" s="17">
        <v>8945.4823820175443</v>
      </c>
      <c r="DA129" s="17">
        <v>8794.0821599999981</v>
      </c>
      <c r="DB129" s="17">
        <v>8640.375</v>
      </c>
      <c r="DC129" s="14">
        <v>9558.3486857142852</v>
      </c>
      <c r="DD129" s="17">
        <v>8334.5509999999995</v>
      </c>
      <c r="DE129" s="17">
        <v>8459.2260000000006</v>
      </c>
      <c r="DF129" s="17">
        <v>8788.155999999999</v>
      </c>
      <c r="DG129" s="17">
        <v>10420.851999999999</v>
      </c>
      <c r="DH129" s="17">
        <v>8248.898000000001</v>
      </c>
      <c r="DI129" s="12"/>
      <c r="DJ129" s="12"/>
      <c r="DK129" s="12"/>
      <c r="DL129" s="12"/>
      <c r="DM129" s="12"/>
      <c r="DN129" s="13"/>
    </row>
    <row r="130" spans="1:118" x14ac:dyDescent="0.25">
      <c r="A130" s="5" t="s">
        <v>301</v>
      </c>
      <c r="B130" s="2">
        <v>10552</v>
      </c>
      <c r="C130" s="3">
        <v>42895</v>
      </c>
      <c r="D130" s="3" t="s">
        <v>302</v>
      </c>
      <c r="E130" s="4">
        <v>45457</v>
      </c>
      <c r="F130">
        <f t="shared" si="23"/>
        <v>2024</v>
      </c>
      <c r="G130">
        <f t="shared" si="24"/>
        <v>6</v>
      </c>
      <c r="H130">
        <f t="shared" si="25"/>
        <v>2021</v>
      </c>
      <c r="I130">
        <f t="shared" si="19"/>
        <v>6</v>
      </c>
      <c r="K130" s="14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6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4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4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4">
        <v>0</v>
      </c>
      <c r="BH130" s="17">
        <v>0</v>
      </c>
      <c r="BI130" s="17">
        <v>0</v>
      </c>
      <c r="BJ130" s="17">
        <v>0</v>
      </c>
      <c r="BK130" s="17">
        <v>0</v>
      </c>
      <c r="BL130" s="17">
        <v>22172</v>
      </c>
      <c r="BM130" s="17">
        <v>25104</v>
      </c>
      <c r="BN130" s="17">
        <v>24735</v>
      </c>
      <c r="BO130" s="17">
        <v>18830</v>
      </c>
      <c r="BP130" s="17">
        <v>17812</v>
      </c>
      <c r="BQ130" s="17">
        <v>21639</v>
      </c>
      <c r="BR130" s="17">
        <v>21028</v>
      </c>
      <c r="BS130" s="14">
        <v>20820</v>
      </c>
      <c r="BT130" s="17">
        <v>20714</v>
      </c>
      <c r="BU130" s="17">
        <v>22870</v>
      </c>
      <c r="BV130" s="17">
        <v>16670</v>
      </c>
      <c r="BW130" s="17">
        <v>18674</v>
      </c>
      <c r="BX130" s="17">
        <v>21739</v>
      </c>
      <c r="BY130" s="17">
        <v>24351</v>
      </c>
      <c r="BZ130" s="17">
        <v>24328.080000000002</v>
      </c>
      <c r="CA130" s="17">
        <v>18004</v>
      </c>
      <c r="CB130" s="17">
        <v>14290.2</v>
      </c>
      <c r="CC130" s="17">
        <v>14791.48</v>
      </c>
      <c r="CD130" s="17">
        <v>24127.88</v>
      </c>
      <c r="CE130" s="14">
        <v>22569.32</v>
      </c>
      <c r="CF130" s="17">
        <v>21824.68</v>
      </c>
      <c r="CG130" s="17">
        <v>15343.48</v>
      </c>
      <c r="CH130" s="17">
        <v>13232.52</v>
      </c>
      <c r="CI130" s="17">
        <v>14933.28</v>
      </c>
      <c r="CJ130" s="17">
        <v>16508.36</v>
      </c>
      <c r="CK130" s="17">
        <v>19471.04</v>
      </c>
      <c r="CL130" s="17">
        <v>19118.28</v>
      </c>
      <c r="CM130" s="17">
        <v>15471.4</v>
      </c>
      <c r="CN130" s="17">
        <v>14342.24</v>
      </c>
      <c r="CO130" s="17">
        <v>13995.76</v>
      </c>
      <c r="CP130" s="17">
        <v>17080.400000000001</v>
      </c>
      <c r="CQ130" s="14">
        <v>17189.560000000001</v>
      </c>
      <c r="CR130" s="17">
        <v>16275.84</v>
      </c>
      <c r="CS130" s="17">
        <v>15072.28</v>
      </c>
      <c r="CT130" s="17">
        <v>14498.36</v>
      </c>
      <c r="CU130" s="17">
        <v>14223.24</v>
      </c>
      <c r="CV130" s="17">
        <v>13632.39624</v>
      </c>
      <c r="CW130" s="17">
        <v>20627.369910000001</v>
      </c>
      <c r="CX130" s="17">
        <v>19542.147420000001</v>
      </c>
      <c r="CY130" s="17">
        <v>18096.266879999999</v>
      </c>
      <c r="CZ130" s="17">
        <v>16373.380440000001</v>
      </c>
      <c r="DA130" s="17">
        <v>14764.511549999999</v>
      </c>
      <c r="DB130" s="17">
        <v>15512.83662</v>
      </c>
      <c r="DC130" s="14">
        <v>15816.31947</v>
      </c>
      <c r="DD130" s="17">
        <v>15628.20462</v>
      </c>
      <c r="DE130" s="17">
        <v>17078.704679999999</v>
      </c>
      <c r="DF130" s="17">
        <v>15220.060170000001</v>
      </c>
      <c r="DG130" s="17">
        <v>17189.813249999999</v>
      </c>
      <c r="DH130" s="17">
        <v>18554.506979999998</v>
      </c>
      <c r="DI130" s="12"/>
      <c r="DJ130" s="12"/>
      <c r="DK130" s="12"/>
      <c r="DL130" s="12"/>
      <c r="DM130" s="12"/>
      <c r="DN130" s="13"/>
    </row>
    <row r="131" spans="1:118" x14ac:dyDescent="0.25">
      <c r="A131" s="5" t="s">
        <v>43</v>
      </c>
      <c r="B131" s="2">
        <v>7479</v>
      </c>
      <c r="C131" s="3">
        <v>42518</v>
      </c>
      <c r="D131" s="3" t="s">
        <v>44</v>
      </c>
      <c r="E131" s="4">
        <v>45488</v>
      </c>
      <c r="F131">
        <f t="shared" si="23"/>
        <v>2024</v>
      </c>
      <c r="G131">
        <f t="shared" si="24"/>
        <v>7</v>
      </c>
      <c r="H131">
        <f t="shared" si="25"/>
        <v>2021</v>
      </c>
      <c r="I131">
        <f t="shared" si="19"/>
        <v>7</v>
      </c>
      <c r="K131" s="14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6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4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7">
        <v>0</v>
      </c>
      <c r="AU131" s="14">
        <v>0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4">
        <v>0</v>
      </c>
      <c r="BH131" s="17">
        <v>0</v>
      </c>
      <c r="BI131" s="17">
        <v>0</v>
      </c>
      <c r="BJ131" s="17">
        <v>0</v>
      </c>
      <c r="BK131" s="17">
        <v>0</v>
      </c>
      <c r="BL131" s="17">
        <v>0</v>
      </c>
      <c r="BM131" s="17">
        <v>16689.18</v>
      </c>
      <c r="BN131" s="17">
        <v>16815.990000000002</v>
      </c>
      <c r="BO131" s="17">
        <v>11736.269999999999</v>
      </c>
      <c r="BP131" s="17">
        <v>12020.970000000001</v>
      </c>
      <c r="BQ131" s="17">
        <v>15169.307142857142</v>
      </c>
      <c r="BR131" s="17">
        <v>16267.778571428569</v>
      </c>
      <c r="BS131" s="14">
        <v>17104.187142857143</v>
      </c>
      <c r="BT131" s="17">
        <v>15768.012857142858</v>
      </c>
      <c r="BU131" s="17">
        <v>16203.201428571429</v>
      </c>
      <c r="BV131" s="17">
        <v>12206.742857142857</v>
      </c>
      <c r="BW131" s="17">
        <v>11990.151818181817</v>
      </c>
      <c r="BX131" s="17">
        <v>13667.434285714286</v>
      </c>
      <c r="BY131" s="17">
        <v>15430.5</v>
      </c>
      <c r="BZ131" s="17">
        <v>16301.192142857144</v>
      </c>
      <c r="CA131" s="17">
        <v>16140.81</v>
      </c>
      <c r="CB131" s="17">
        <v>15546.75</v>
      </c>
      <c r="CC131" s="17">
        <v>14347.53</v>
      </c>
      <c r="CD131" s="17">
        <v>16673.189999999999</v>
      </c>
      <c r="CE131" s="14">
        <v>17732.52</v>
      </c>
      <c r="CF131" s="17">
        <v>15248.31</v>
      </c>
      <c r="CG131" s="17">
        <v>15342.36</v>
      </c>
      <c r="CH131" s="17">
        <v>15183.36</v>
      </c>
      <c r="CI131" s="17">
        <v>17252.400000000001</v>
      </c>
      <c r="CJ131" s="17">
        <v>17356.349999999999</v>
      </c>
      <c r="CK131" s="17">
        <v>19881.57</v>
      </c>
      <c r="CL131" s="17">
        <v>20676.75</v>
      </c>
      <c r="CM131" s="17">
        <v>16223.34</v>
      </c>
      <c r="CN131" s="17">
        <v>14399.64</v>
      </c>
      <c r="CO131" s="17">
        <v>13993.41</v>
      </c>
      <c r="CP131" s="17">
        <v>17634.36</v>
      </c>
      <c r="CQ131" s="14">
        <v>17615.759999999998</v>
      </c>
      <c r="CR131" s="17">
        <v>18379.830000000002</v>
      </c>
      <c r="CS131" s="17">
        <v>17713.259999999998</v>
      </c>
      <c r="CT131" s="17">
        <v>19766.669999999998</v>
      </c>
      <c r="CU131" s="17">
        <v>18163.259999999998</v>
      </c>
      <c r="CV131" s="17">
        <v>21245.55</v>
      </c>
      <c r="CW131" s="17">
        <v>11702</v>
      </c>
      <c r="CX131" s="17">
        <v>14027.58</v>
      </c>
      <c r="CY131" s="17">
        <v>13172.594999999999</v>
      </c>
      <c r="CZ131" s="17">
        <v>12914.55</v>
      </c>
      <c r="DA131" s="17">
        <v>13755.45</v>
      </c>
      <c r="DB131" s="17">
        <v>17013.45</v>
      </c>
      <c r="DC131" s="14">
        <v>15737.61</v>
      </c>
      <c r="DD131" s="17">
        <v>13541.28</v>
      </c>
      <c r="DE131" s="17">
        <v>12383.79</v>
      </c>
      <c r="DF131" s="17">
        <v>11752.815000000001</v>
      </c>
      <c r="DG131" s="17">
        <v>12831.15</v>
      </c>
      <c r="DH131" s="17">
        <v>14647.53</v>
      </c>
      <c r="DI131" s="12"/>
      <c r="DJ131" s="12"/>
      <c r="DK131" s="12"/>
      <c r="DL131" s="12"/>
      <c r="DM131" s="12"/>
      <c r="DN131" s="13"/>
    </row>
    <row r="132" spans="1:118" x14ac:dyDescent="0.25">
      <c r="A132" s="5" t="s">
        <v>189</v>
      </c>
      <c r="B132" s="2">
        <v>7857</v>
      </c>
      <c r="C132" s="3">
        <v>42874</v>
      </c>
      <c r="D132" s="3" t="s">
        <v>190</v>
      </c>
      <c r="E132" s="4">
        <v>45492</v>
      </c>
      <c r="F132">
        <f t="shared" si="23"/>
        <v>2024</v>
      </c>
      <c r="G132">
        <f t="shared" si="24"/>
        <v>7</v>
      </c>
      <c r="H132">
        <f t="shared" si="25"/>
        <v>2021</v>
      </c>
      <c r="I132">
        <f t="shared" si="19"/>
        <v>7</v>
      </c>
      <c r="K132" s="14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6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  <c r="AF132" s="17">
        <v>0</v>
      </c>
      <c r="AG132" s="17">
        <v>0</v>
      </c>
      <c r="AH132" s="17">
        <v>0</v>
      </c>
      <c r="AI132" s="14">
        <v>0</v>
      </c>
      <c r="AJ132" s="17">
        <v>0</v>
      </c>
      <c r="AK132" s="17">
        <v>0</v>
      </c>
      <c r="AL132" s="17">
        <v>0</v>
      </c>
      <c r="AM132" s="17">
        <v>0</v>
      </c>
      <c r="AN132" s="17">
        <v>0</v>
      </c>
      <c r="AO132" s="17">
        <v>0</v>
      </c>
      <c r="AP132" s="17">
        <v>0</v>
      </c>
      <c r="AQ132" s="17">
        <v>0</v>
      </c>
      <c r="AR132" s="17">
        <v>0</v>
      </c>
      <c r="AS132" s="17">
        <v>0</v>
      </c>
      <c r="AT132" s="17">
        <v>0</v>
      </c>
      <c r="AU132" s="14">
        <v>0</v>
      </c>
      <c r="AV132" s="17">
        <v>0</v>
      </c>
      <c r="AW132" s="17">
        <v>0</v>
      </c>
      <c r="AX132" s="17">
        <v>0</v>
      </c>
      <c r="AY132" s="17">
        <v>0</v>
      </c>
      <c r="AZ132" s="17">
        <v>0</v>
      </c>
      <c r="BA132" s="17">
        <v>0</v>
      </c>
      <c r="BB132" s="17">
        <v>0</v>
      </c>
      <c r="BC132" s="17">
        <v>0</v>
      </c>
      <c r="BD132" s="17">
        <v>0</v>
      </c>
      <c r="BE132" s="17">
        <v>0</v>
      </c>
      <c r="BF132" s="17">
        <v>0</v>
      </c>
      <c r="BG132" s="14">
        <v>0</v>
      </c>
      <c r="BH132" s="17">
        <v>0</v>
      </c>
      <c r="BI132" s="17">
        <v>0</v>
      </c>
      <c r="BJ132" s="17">
        <v>0</v>
      </c>
      <c r="BK132" s="17">
        <v>0</v>
      </c>
      <c r="BL132" s="17">
        <v>0</v>
      </c>
      <c r="BM132" s="17">
        <v>16305.675828571428</v>
      </c>
      <c r="BN132" s="17">
        <v>13618.900071428576</v>
      </c>
      <c r="BO132" s="17">
        <v>11329.762285714283</v>
      </c>
      <c r="BP132" s="17">
        <v>11924.942714285718</v>
      </c>
      <c r="BQ132" s="17">
        <v>13113.700714285727</v>
      </c>
      <c r="BR132" s="17">
        <v>20141.224342857135</v>
      </c>
      <c r="BS132" s="14">
        <v>19674.767785714288</v>
      </c>
      <c r="BT132" s="17">
        <v>14627.383999999989</v>
      </c>
      <c r="BU132" s="17">
        <v>11839.004514285729</v>
      </c>
      <c r="BV132" s="17">
        <v>11224.011428571403</v>
      </c>
      <c r="BW132" s="17">
        <v>11901.256499999996</v>
      </c>
      <c r="BX132" s="17">
        <v>12844.458857142874</v>
      </c>
      <c r="BY132" s="17">
        <v>14941.552714285672</v>
      </c>
      <c r="BZ132" s="17">
        <v>16079.188500000038</v>
      </c>
      <c r="CA132" s="17">
        <v>11232.685714285713</v>
      </c>
      <c r="CB132" s="17">
        <v>10343.856</v>
      </c>
      <c r="CC132" s="17">
        <v>12284.478285714287</v>
      </c>
      <c r="CD132" s="17">
        <v>17660.4457</v>
      </c>
      <c r="CE132" s="14">
        <v>15280.43142857143</v>
      </c>
      <c r="CF132" s="17">
        <v>13634.066304</v>
      </c>
      <c r="CG132" s="17">
        <v>12618.442679083455</v>
      </c>
      <c r="CH132" s="17">
        <v>10592.963571428574</v>
      </c>
      <c r="CI132" s="17">
        <v>11332.91</v>
      </c>
      <c r="CJ132" s="17">
        <v>11584.805752824832</v>
      </c>
      <c r="CK132" s="17">
        <v>13794.998285714286</v>
      </c>
      <c r="CL132" s="17">
        <v>13897.269686405467</v>
      </c>
      <c r="CM132" s="17">
        <v>12269.39</v>
      </c>
      <c r="CN132" s="17">
        <v>10679.351358029271</v>
      </c>
      <c r="CO132" s="17">
        <v>10776.523999999999</v>
      </c>
      <c r="CP132" s="17">
        <v>13965.308285714285</v>
      </c>
      <c r="CQ132" s="14">
        <v>14930.016</v>
      </c>
      <c r="CR132" s="17">
        <v>11379.577214285713</v>
      </c>
      <c r="CS132" s="17">
        <v>10637.634</v>
      </c>
      <c r="CT132" s="17">
        <v>10574.591714285714</v>
      </c>
      <c r="CU132" s="17">
        <v>12757.261428571428</v>
      </c>
      <c r="CV132" s="17">
        <v>13342.158000000001</v>
      </c>
      <c r="CW132" s="17">
        <v>12828.539142857142</v>
      </c>
      <c r="CX132" s="17">
        <v>13338.74</v>
      </c>
      <c r="CY132" s="17">
        <v>12909.82</v>
      </c>
      <c r="CZ132" s="17">
        <v>11094.134</v>
      </c>
      <c r="DA132" s="17">
        <v>9445.5859999999993</v>
      </c>
      <c r="DB132" s="17">
        <v>11037.642</v>
      </c>
      <c r="DC132" s="14">
        <v>10861.745999999999</v>
      </c>
      <c r="DD132" s="17">
        <v>10686.476000000001</v>
      </c>
      <c r="DE132" s="17">
        <v>10910.156000000001</v>
      </c>
      <c r="DF132" s="17">
        <v>9931.2160000000003</v>
      </c>
      <c r="DG132" s="17">
        <v>10786.236000000001</v>
      </c>
      <c r="DH132" s="17">
        <v>10721.056</v>
      </c>
      <c r="DI132" s="12"/>
      <c r="DJ132" s="12"/>
      <c r="DK132" s="12"/>
      <c r="DL132" s="12"/>
      <c r="DM132" s="12"/>
      <c r="DN132" s="13"/>
    </row>
    <row r="133" spans="1:118" x14ac:dyDescent="0.25">
      <c r="A133" s="5" t="s">
        <v>157</v>
      </c>
      <c r="B133" s="2">
        <v>788</v>
      </c>
      <c r="C133" s="3">
        <v>40512</v>
      </c>
      <c r="D133" s="3" t="s">
        <v>158</v>
      </c>
      <c r="E133" s="4">
        <v>45485</v>
      </c>
      <c r="F133">
        <f t="shared" si="23"/>
        <v>2024</v>
      </c>
      <c r="G133">
        <f t="shared" si="24"/>
        <v>7</v>
      </c>
      <c r="H133">
        <f t="shared" si="25"/>
        <v>2021</v>
      </c>
      <c r="I133">
        <f t="shared" si="19"/>
        <v>7</v>
      </c>
      <c r="K133" s="14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6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17">
        <v>0</v>
      </c>
      <c r="AD133" s="17">
        <v>0</v>
      </c>
      <c r="AE133" s="17">
        <v>0</v>
      </c>
      <c r="AF133" s="17">
        <v>0</v>
      </c>
      <c r="AG133" s="17">
        <v>0</v>
      </c>
      <c r="AH133" s="17">
        <v>0</v>
      </c>
      <c r="AI133" s="14">
        <v>0</v>
      </c>
      <c r="AJ133" s="17">
        <v>0</v>
      </c>
      <c r="AK133" s="17">
        <v>0</v>
      </c>
      <c r="AL133" s="17">
        <v>0</v>
      </c>
      <c r="AM133" s="17">
        <v>0</v>
      </c>
      <c r="AN133" s="17">
        <v>0</v>
      </c>
      <c r="AO133" s="17">
        <v>0</v>
      </c>
      <c r="AP133" s="17">
        <v>0</v>
      </c>
      <c r="AQ133" s="17">
        <v>0</v>
      </c>
      <c r="AR133" s="17">
        <v>0</v>
      </c>
      <c r="AS133" s="17">
        <v>0</v>
      </c>
      <c r="AT133" s="17">
        <v>0</v>
      </c>
      <c r="AU133" s="14">
        <v>0</v>
      </c>
      <c r="AV133" s="17">
        <v>0</v>
      </c>
      <c r="AW133" s="17">
        <v>0</v>
      </c>
      <c r="AX133" s="17">
        <v>0</v>
      </c>
      <c r="AY133" s="17">
        <v>0</v>
      </c>
      <c r="AZ133" s="17">
        <v>0</v>
      </c>
      <c r="BA133" s="17">
        <v>0</v>
      </c>
      <c r="BB133" s="17">
        <v>0</v>
      </c>
      <c r="BC133" s="17">
        <v>0</v>
      </c>
      <c r="BD133" s="17">
        <v>0</v>
      </c>
      <c r="BE133" s="17">
        <v>0</v>
      </c>
      <c r="BF133" s="17">
        <v>0</v>
      </c>
      <c r="BG133" s="14">
        <v>0</v>
      </c>
      <c r="BH133" s="17">
        <v>0</v>
      </c>
      <c r="BI133" s="17">
        <v>0</v>
      </c>
      <c r="BJ133" s="17">
        <v>0</v>
      </c>
      <c r="BK133" s="17">
        <v>0</v>
      </c>
      <c r="BL133" s="17">
        <v>0</v>
      </c>
      <c r="BM133" s="17">
        <v>11857.057142857144</v>
      </c>
      <c r="BN133" s="17">
        <v>10696.107142857143</v>
      </c>
      <c r="BO133" s="17">
        <v>8597.1428571428569</v>
      </c>
      <c r="BP133" s="17">
        <v>8676.6785714285725</v>
      </c>
      <c r="BQ133" s="17">
        <v>8460</v>
      </c>
      <c r="BR133" s="17">
        <v>9874.8285714285721</v>
      </c>
      <c r="BS133" s="14">
        <v>8709.8928571428569</v>
      </c>
      <c r="BT133" s="17">
        <v>7793</v>
      </c>
      <c r="BU133" s="17">
        <v>8340.5128000000004</v>
      </c>
      <c r="BV133" s="17">
        <v>8903.5714285714275</v>
      </c>
      <c r="BW133" s="17">
        <v>9666.4642857142844</v>
      </c>
      <c r="BX133" s="17">
        <v>10066.285714285714</v>
      </c>
      <c r="BY133" s="17">
        <v>11589.571428571428</v>
      </c>
      <c r="BZ133" s="17">
        <v>12086.678571428572</v>
      </c>
      <c r="CA133" s="17">
        <v>9162.5421428571426</v>
      </c>
      <c r="CB133" s="17">
        <v>9794.6679999999997</v>
      </c>
      <c r="CC133" s="17">
        <v>8999.7045714285723</v>
      </c>
      <c r="CD133" s="17">
        <v>8956.1823700000004</v>
      </c>
      <c r="CE133" s="14">
        <v>8713.1317142857151</v>
      </c>
      <c r="CF133" s="17">
        <v>7550.3210879999997</v>
      </c>
      <c r="CG133" s="17">
        <v>7260.6045645540089</v>
      </c>
      <c r="CH133" s="17">
        <v>7888.5042857142853</v>
      </c>
      <c r="CI133" s="17">
        <v>8333.9320000000007</v>
      </c>
      <c r="CJ133" s="17">
        <v>7945.6489708118388</v>
      </c>
      <c r="CK133" s="17">
        <v>9237.5737142857142</v>
      </c>
      <c r="CL133" s="17">
        <v>9767.7868674729016</v>
      </c>
      <c r="CM133" s="17">
        <v>7795.6959999999999</v>
      </c>
      <c r="CN133" s="17">
        <v>7592.6137332291073</v>
      </c>
      <c r="CO133" s="17">
        <v>7582.2520000000004</v>
      </c>
      <c r="CP133" s="17">
        <v>8790.5705714285723</v>
      </c>
      <c r="CQ133" s="14">
        <v>9423.7039999999997</v>
      </c>
      <c r="CR133" s="17">
        <v>8020.3995000000014</v>
      </c>
      <c r="CS133" s="17">
        <v>8275.1239999999998</v>
      </c>
      <c r="CT133" s="17">
        <v>8027.0608571428575</v>
      </c>
      <c r="CU133" s="17">
        <v>8616.5497142857148</v>
      </c>
      <c r="CV133" s="17">
        <v>8842.4968571428562</v>
      </c>
      <c r="CW133" s="17">
        <v>6547</v>
      </c>
      <c r="CX133" s="17">
        <v>6547</v>
      </c>
      <c r="CY133" s="17">
        <v>6547</v>
      </c>
      <c r="CZ133" s="17">
        <v>6547</v>
      </c>
      <c r="DA133" s="17">
        <v>6547</v>
      </c>
      <c r="DB133" s="17">
        <v>6547</v>
      </c>
      <c r="DC133" s="14">
        <v>6547</v>
      </c>
      <c r="DD133" s="17">
        <v>6547</v>
      </c>
      <c r="DE133" s="17">
        <v>6547</v>
      </c>
      <c r="DF133" s="17">
        <v>6547</v>
      </c>
      <c r="DG133" s="17">
        <v>11541.196</v>
      </c>
      <c r="DH133" s="17">
        <v>6621.7060000000001</v>
      </c>
      <c r="DI133" s="12"/>
      <c r="DJ133" s="12"/>
      <c r="DK133" s="12"/>
      <c r="DL133" s="12"/>
      <c r="DM133" s="12"/>
      <c r="DN133" s="13"/>
    </row>
    <row r="134" spans="1:118" x14ac:dyDescent="0.25">
      <c r="A134" s="5" t="s">
        <v>29</v>
      </c>
      <c r="B134" s="2">
        <v>271</v>
      </c>
      <c r="C134" s="3">
        <v>42205</v>
      </c>
      <c r="D134" s="3" t="s">
        <v>30</v>
      </c>
      <c r="E134" s="4">
        <v>45504</v>
      </c>
      <c r="F134">
        <f t="shared" si="23"/>
        <v>2024</v>
      </c>
      <c r="G134">
        <f t="shared" si="24"/>
        <v>7</v>
      </c>
      <c r="H134">
        <f t="shared" si="25"/>
        <v>2021</v>
      </c>
      <c r="I134">
        <f t="shared" si="19"/>
        <v>7</v>
      </c>
      <c r="K134" s="14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6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4">
        <v>0</v>
      </c>
      <c r="AJ134" s="17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0</v>
      </c>
      <c r="AT134" s="17">
        <v>0</v>
      </c>
      <c r="AU134" s="14">
        <v>0</v>
      </c>
      <c r="AV134" s="17">
        <v>0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4">
        <v>0</v>
      </c>
      <c r="BH134" s="17">
        <v>0</v>
      </c>
      <c r="BI134" s="17">
        <v>0</v>
      </c>
      <c r="BJ134" s="17">
        <v>0</v>
      </c>
      <c r="BK134" s="17">
        <v>0</v>
      </c>
      <c r="BL134" s="17">
        <v>0</v>
      </c>
      <c r="BM134" s="17">
        <v>17498.464668000001</v>
      </c>
      <c r="BN134" s="17">
        <v>18102.219096000001</v>
      </c>
      <c r="BO134" s="17">
        <v>13468.109553</v>
      </c>
      <c r="BP134" s="17">
        <v>13265.89719</v>
      </c>
      <c r="BQ134" s="17">
        <v>13562.560539642855</v>
      </c>
      <c r="BR134" s="17">
        <v>15288.635517857143</v>
      </c>
      <c r="BS134" s="14">
        <v>15897.297111</v>
      </c>
      <c r="BT134" s="17">
        <v>14109.961540714285</v>
      </c>
      <c r="BU134" s="17">
        <v>15220.456274142858</v>
      </c>
      <c r="BV134" s="17">
        <v>13411.989985714286</v>
      </c>
      <c r="BW134" s="17">
        <v>13333.761421636362</v>
      </c>
      <c r="BX134" s="17">
        <v>15045.322945714284</v>
      </c>
      <c r="BY134" s="17">
        <v>17178.146972999999</v>
      </c>
      <c r="BZ134" s="17">
        <v>16926.066760285714</v>
      </c>
      <c r="CA134" s="17">
        <v>11576.734130000001</v>
      </c>
      <c r="CB134" s="17">
        <v>10662.781435526318</v>
      </c>
      <c r="CC134" s="17">
        <v>11701.870960000002</v>
      </c>
      <c r="CD134" s="17">
        <v>11932.828939473688</v>
      </c>
      <c r="CE134" s="14">
        <v>11701.870960000002</v>
      </c>
      <c r="CF134" s="17">
        <v>9675.99</v>
      </c>
      <c r="CG134" s="17">
        <v>9619.65</v>
      </c>
      <c r="CH134" s="17">
        <v>7893.51</v>
      </c>
      <c r="CI134" s="17">
        <v>8865.4500000000007</v>
      </c>
      <c r="CJ134" s="17">
        <v>8754.5400000000009</v>
      </c>
      <c r="CK134" s="17">
        <v>9747.99</v>
      </c>
      <c r="CL134" s="17">
        <v>9813.6</v>
      </c>
      <c r="CM134" s="17">
        <v>8519.25</v>
      </c>
      <c r="CN134" s="17">
        <v>8158.0349999999999</v>
      </c>
      <c r="CO134" s="17">
        <v>7964.01</v>
      </c>
      <c r="CP134" s="17">
        <v>8974.2000000000007</v>
      </c>
      <c r="CQ134" s="14">
        <v>9647.2800000000007</v>
      </c>
      <c r="CR134" s="17">
        <v>9611.7900000000009</v>
      </c>
      <c r="CS134" s="17">
        <v>8862.2099999999991</v>
      </c>
      <c r="CT134" s="17">
        <v>9292.5300000000007</v>
      </c>
      <c r="CU134" s="17">
        <v>10660.59</v>
      </c>
      <c r="CV134" s="17">
        <v>15631.17</v>
      </c>
      <c r="CW134" s="17">
        <v>9348.51</v>
      </c>
      <c r="CX134" s="17">
        <v>10442.31</v>
      </c>
      <c r="CY134" s="17">
        <v>9385.6350000000002</v>
      </c>
      <c r="CZ134" s="17">
        <v>8673.66</v>
      </c>
      <c r="DA134" s="17">
        <v>10616.04</v>
      </c>
      <c r="DB134" s="17">
        <v>11792.55</v>
      </c>
      <c r="DC134" s="14">
        <v>10186.56</v>
      </c>
      <c r="DD134" s="17">
        <v>8881.65</v>
      </c>
      <c r="DE134" s="17">
        <v>8373.0300000000007</v>
      </c>
      <c r="DF134" s="17">
        <v>9541.32</v>
      </c>
      <c r="DG134" s="17">
        <v>10721.055</v>
      </c>
      <c r="DH134" s="17">
        <v>12408.27</v>
      </c>
      <c r="DI134" s="12"/>
      <c r="DJ134" s="12"/>
      <c r="DK134" s="12"/>
      <c r="DL134" s="12"/>
      <c r="DM134" s="12"/>
      <c r="DN134" s="13"/>
    </row>
    <row r="135" spans="1:118" x14ac:dyDescent="0.25">
      <c r="A135" s="5" t="s">
        <v>233</v>
      </c>
      <c r="B135" s="2">
        <v>1866</v>
      </c>
      <c r="C135" s="3">
        <v>43034</v>
      </c>
      <c r="D135" s="3" t="s">
        <v>234</v>
      </c>
      <c r="E135" s="4">
        <v>45478</v>
      </c>
      <c r="F135">
        <f t="shared" si="23"/>
        <v>2024</v>
      </c>
      <c r="G135">
        <f t="shared" si="24"/>
        <v>7</v>
      </c>
      <c r="H135">
        <f t="shared" si="25"/>
        <v>2021</v>
      </c>
      <c r="I135">
        <f t="shared" si="19"/>
        <v>7</v>
      </c>
      <c r="K135" s="14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  <c r="T135" s="15">
        <v>0</v>
      </c>
      <c r="U135" s="15">
        <v>0</v>
      </c>
      <c r="V135" s="16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0</v>
      </c>
      <c r="AG135" s="17">
        <v>0</v>
      </c>
      <c r="AH135" s="17">
        <v>0</v>
      </c>
      <c r="AI135" s="14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>
        <v>0</v>
      </c>
      <c r="AQ135" s="17">
        <v>0</v>
      </c>
      <c r="AR135" s="17">
        <v>0</v>
      </c>
      <c r="AS135" s="17">
        <v>0</v>
      </c>
      <c r="AT135" s="17">
        <v>0</v>
      </c>
      <c r="AU135" s="14">
        <v>0</v>
      </c>
      <c r="AV135" s="17">
        <v>0</v>
      </c>
      <c r="AW135" s="17">
        <v>0</v>
      </c>
      <c r="AX135" s="17">
        <v>0</v>
      </c>
      <c r="AY135" s="17">
        <v>0</v>
      </c>
      <c r="AZ135" s="17">
        <v>0</v>
      </c>
      <c r="BA135" s="17">
        <v>0</v>
      </c>
      <c r="BB135" s="17">
        <v>0</v>
      </c>
      <c r="BC135" s="17">
        <v>0</v>
      </c>
      <c r="BD135" s="17">
        <v>0</v>
      </c>
      <c r="BE135" s="17">
        <v>0</v>
      </c>
      <c r="BF135" s="17">
        <v>0</v>
      </c>
      <c r="BG135" s="14">
        <v>0</v>
      </c>
      <c r="BH135" s="17">
        <v>0</v>
      </c>
      <c r="BI135" s="17">
        <v>0</v>
      </c>
      <c r="BJ135" s="17">
        <v>0</v>
      </c>
      <c r="BK135" s="17">
        <v>0</v>
      </c>
      <c r="BL135" s="17">
        <v>0</v>
      </c>
      <c r="BM135" s="17">
        <v>14203.534133392001</v>
      </c>
      <c r="BN135" s="17">
        <v>14114.225099017858</v>
      </c>
      <c r="BO135" s="17">
        <v>12206.939385</v>
      </c>
      <c r="BP135" s="17">
        <v>11721.563525051295</v>
      </c>
      <c r="BQ135" s="17">
        <v>13630.648166000001</v>
      </c>
      <c r="BR135" s="17">
        <v>14155.0529596</v>
      </c>
      <c r="BS135" s="14">
        <v>13988.033657646429</v>
      </c>
      <c r="BT135" s="17">
        <v>12432.1581831</v>
      </c>
      <c r="BU135" s="17">
        <v>13904.009368635545</v>
      </c>
      <c r="BV135" s="17">
        <v>11953.7972496</v>
      </c>
      <c r="BW135" s="17">
        <v>12902.523785900001</v>
      </c>
      <c r="BX135" s="17">
        <v>13814.577873099999</v>
      </c>
      <c r="BY135" s="17">
        <v>14523.142626999999</v>
      </c>
      <c r="BZ135" s="17">
        <v>14614.1280663</v>
      </c>
      <c r="CA135" s="17">
        <v>12347.625770799999</v>
      </c>
      <c r="CB135" s="17">
        <v>13505.6052284</v>
      </c>
      <c r="CC135" s="17">
        <v>14295.987798800001</v>
      </c>
      <c r="CD135" s="17">
        <v>15843.381615800001</v>
      </c>
      <c r="CE135" s="14">
        <v>15274.237884300001</v>
      </c>
      <c r="CF135" s="17">
        <v>12275.039088899999</v>
      </c>
      <c r="CG135" s="17">
        <v>12672.001819200001</v>
      </c>
      <c r="CH135" s="17">
        <v>11762.678093799999</v>
      </c>
      <c r="CI135" s="17">
        <v>11964.2894404</v>
      </c>
      <c r="CJ135" s="17">
        <v>12202.0504774</v>
      </c>
      <c r="CK135" s="17">
        <v>12653.3028531</v>
      </c>
      <c r="CL135" s="17">
        <v>13725</v>
      </c>
      <c r="CM135" s="17">
        <v>11688.387096774193</v>
      </c>
      <c r="CN135" s="17">
        <v>12078.000000000002</v>
      </c>
      <c r="CO135" s="17">
        <v>11688.387096774193</v>
      </c>
      <c r="CP135" s="17">
        <v>12078</v>
      </c>
      <c r="CQ135" s="14">
        <v>12078.000000000002</v>
      </c>
      <c r="CR135" s="17">
        <v>11298.774193548388</v>
      </c>
      <c r="CS135" s="17">
        <v>12078</v>
      </c>
      <c r="CT135" s="17">
        <v>9068.19</v>
      </c>
      <c r="CU135" s="17">
        <v>9623.69</v>
      </c>
      <c r="CV135" s="17">
        <v>9685.7783225806452</v>
      </c>
      <c r="CW135" s="17">
        <v>12636.66</v>
      </c>
      <c r="CX135" s="17">
        <v>12229.38</v>
      </c>
      <c r="CY135" s="17">
        <v>11720.46</v>
      </c>
      <c r="CZ135" s="17">
        <v>11286.196956521739</v>
      </c>
      <c r="DA135" s="17">
        <v>11015.76</v>
      </c>
      <c r="DB135" s="17">
        <v>10927.02</v>
      </c>
      <c r="DC135" s="14">
        <v>11072.79</v>
      </c>
      <c r="DD135" s="17">
        <v>9660.2099999999991</v>
      </c>
      <c r="DE135" s="17">
        <v>11588.91</v>
      </c>
      <c r="DF135" s="17">
        <v>10591.14</v>
      </c>
      <c r="DG135" s="17">
        <v>11523.39</v>
      </c>
      <c r="DH135" s="17">
        <v>11912.388631578948</v>
      </c>
      <c r="DI135" s="12"/>
      <c r="DJ135" s="12"/>
      <c r="DK135" s="12"/>
      <c r="DL135" s="12"/>
      <c r="DM135" s="12"/>
      <c r="DN135" s="13"/>
    </row>
    <row r="136" spans="1:118" x14ac:dyDescent="0.25">
      <c r="A136" s="5" t="s">
        <v>107</v>
      </c>
      <c r="B136" s="2">
        <v>7775</v>
      </c>
      <c r="C136" s="3">
        <v>42643</v>
      </c>
      <c r="D136" s="3" t="s">
        <v>108</v>
      </c>
      <c r="E136" s="4">
        <v>45527</v>
      </c>
      <c r="F136">
        <f t="shared" si="23"/>
        <v>2024</v>
      </c>
      <c r="G136">
        <f t="shared" si="24"/>
        <v>8</v>
      </c>
      <c r="H136">
        <f t="shared" si="25"/>
        <v>2021</v>
      </c>
      <c r="I136">
        <f t="shared" ref="I136:I154" si="26">IF(G136&lt;&gt;12,G136,1)</f>
        <v>8</v>
      </c>
      <c r="K136" s="14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5">
        <v>0</v>
      </c>
      <c r="V136" s="16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  <c r="AF136" s="17">
        <v>0</v>
      </c>
      <c r="AG136" s="17">
        <v>0</v>
      </c>
      <c r="AH136" s="17">
        <v>0</v>
      </c>
      <c r="AI136" s="14">
        <v>0</v>
      </c>
      <c r="AJ136" s="17">
        <v>0</v>
      </c>
      <c r="AK136" s="17">
        <v>0</v>
      </c>
      <c r="AL136" s="17">
        <v>0</v>
      </c>
      <c r="AM136" s="17">
        <v>0</v>
      </c>
      <c r="AN136" s="17">
        <v>0</v>
      </c>
      <c r="AO136" s="17">
        <v>0</v>
      </c>
      <c r="AP136" s="17">
        <v>0</v>
      </c>
      <c r="AQ136" s="17">
        <v>0</v>
      </c>
      <c r="AR136" s="17">
        <v>0</v>
      </c>
      <c r="AS136" s="17">
        <v>0</v>
      </c>
      <c r="AT136" s="17">
        <v>0</v>
      </c>
      <c r="AU136" s="14">
        <v>0</v>
      </c>
      <c r="AV136" s="17">
        <v>0</v>
      </c>
      <c r="AW136" s="17">
        <v>0</v>
      </c>
      <c r="AX136" s="17">
        <v>0</v>
      </c>
      <c r="AY136" s="17">
        <v>0</v>
      </c>
      <c r="AZ136" s="17">
        <v>0</v>
      </c>
      <c r="BA136" s="17">
        <v>0</v>
      </c>
      <c r="BB136" s="17">
        <v>0</v>
      </c>
      <c r="BC136" s="17">
        <v>0</v>
      </c>
      <c r="BD136" s="17">
        <v>0</v>
      </c>
      <c r="BE136" s="17">
        <v>0</v>
      </c>
      <c r="BF136" s="17">
        <v>0</v>
      </c>
      <c r="BG136" s="14">
        <v>0</v>
      </c>
      <c r="BH136" s="17">
        <v>0</v>
      </c>
      <c r="BI136" s="17">
        <v>0</v>
      </c>
      <c r="BJ136" s="17">
        <v>0</v>
      </c>
      <c r="BK136" s="17">
        <v>0</v>
      </c>
      <c r="BL136" s="17">
        <v>0</v>
      </c>
      <c r="BM136" s="17">
        <v>0</v>
      </c>
      <c r="BN136" s="17">
        <v>13002.33</v>
      </c>
      <c r="BO136" s="17">
        <v>9701.32</v>
      </c>
      <c r="BP136" s="17">
        <v>10149.720000000001</v>
      </c>
      <c r="BQ136" s="17">
        <v>12430.2</v>
      </c>
      <c r="BR136" s="17">
        <v>14386.184285714286</v>
      </c>
      <c r="BS136" s="14">
        <v>15779.401428571429</v>
      </c>
      <c r="BT136" s="17">
        <v>12879.597142857143</v>
      </c>
      <c r="BU136" s="17">
        <v>11816.524285714286</v>
      </c>
      <c r="BV136" s="17">
        <v>9353.1571428571424</v>
      </c>
      <c r="BW136" s="17">
        <v>9153.7645454545454</v>
      </c>
      <c r="BX136" s="17">
        <v>10044.925714285715</v>
      </c>
      <c r="BY136" s="17">
        <v>11813.17</v>
      </c>
      <c r="BZ136" s="17">
        <v>12375.821428571429</v>
      </c>
      <c r="CA136" s="17">
        <v>9537.0700000000015</v>
      </c>
      <c r="CB136" s="17">
        <v>10013.915714285715</v>
      </c>
      <c r="CC136" s="17">
        <v>11999.869999999999</v>
      </c>
      <c r="CD136" s="17">
        <v>15340.967142857142</v>
      </c>
      <c r="CE136" s="14">
        <v>14661.303406593408</v>
      </c>
      <c r="CF136" s="17">
        <v>11426.82</v>
      </c>
      <c r="CG136" s="17">
        <v>10870.034285714286</v>
      </c>
      <c r="CH136" s="17">
        <v>10175.862857142856</v>
      </c>
      <c r="CI136" s="17">
        <v>10575.615714285714</v>
      </c>
      <c r="CJ136" s="17">
        <v>11909.26</v>
      </c>
      <c r="CK136" s="17">
        <v>13346.640000000001</v>
      </c>
      <c r="CL136" s="17">
        <v>12849.132857142858</v>
      </c>
      <c r="CM136" s="17">
        <v>10503.845714285715</v>
      </c>
      <c r="CN136" s="17">
        <v>9592.1285714285714</v>
      </c>
      <c r="CO136" s="17">
        <v>8812.5614285714291</v>
      </c>
      <c r="CP136" s="17">
        <v>13265.602857142858</v>
      </c>
      <c r="CQ136" s="14">
        <v>15029.228571428572</v>
      </c>
      <c r="CR136" s="17">
        <v>14056.664285714285</v>
      </c>
      <c r="CS136" s="17">
        <v>14535.347142857143</v>
      </c>
      <c r="CT136" s="17">
        <v>11434.99</v>
      </c>
      <c r="CU136" s="17">
        <v>10591.145714285714</v>
      </c>
      <c r="CV136" s="17">
        <v>13057.208571428571</v>
      </c>
      <c r="CW136" s="17">
        <v>13720.335714285713</v>
      </c>
      <c r="CX136" s="17">
        <v>10208.422285714285</v>
      </c>
      <c r="CY136" s="17">
        <v>9006.52</v>
      </c>
      <c r="CZ136" s="17">
        <v>9235.86</v>
      </c>
      <c r="DA136" s="17">
        <v>8649.4428571428562</v>
      </c>
      <c r="DB136" s="17">
        <v>8523.6457142857143</v>
      </c>
      <c r="DC136" s="14">
        <v>8468.1057142857153</v>
      </c>
      <c r="DD136" s="17">
        <v>7425.408571428572</v>
      </c>
      <c r="DE136" s="17">
        <v>8579.4057142857146</v>
      </c>
      <c r="DF136" s="17">
        <v>9032.1724742857132</v>
      </c>
      <c r="DG136" s="17">
        <v>9422.7827405714288</v>
      </c>
      <c r="DH136" s="17">
        <v>10416.213747714286</v>
      </c>
      <c r="DI136" s="12"/>
      <c r="DJ136" s="12"/>
      <c r="DK136" s="12"/>
      <c r="DL136" s="12"/>
      <c r="DM136" s="12"/>
      <c r="DN136" s="13"/>
    </row>
    <row r="137" spans="1:118" x14ac:dyDescent="0.25">
      <c r="A137" s="5" t="s">
        <v>99</v>
      </c>
      <c r="B137" s="2">
        <v>4048</v>
      </c>
      <c r="C137" s="3">
        <v>41789</v>
      </c>
      <c r="D137" s="3" t="s">
        <v>100</v>
      </c>
      <c r="E137" s="4">
        <v>45513</v>
      </c>
      <c r="F137">
        <f t="shared" si="23"/>
        <v>2024</v>
      </c>
      <c r="G137">
        <f t="shared" si="24"/>
        <v>8</v>
      </c>
      <c r="H137">
        <f t="shared" si="25"/>
        <v>2021</v>
      </c>
      <c r="I137">
        <f t="shared" si="26"/>
        <v>8</v>
      </c>
      <c r="K137" s="14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6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0</v>
      </c>
      <c r="AG137" s="17">
        <v>0</v>
      </c>
      <c r="AH137" s="17">
        <v>0</v>
      </c>
      <c r="AI137" s="14">
        <v>0</v>
      </c>
      <c r="AJ137" s="17">
        <v>0</v>
      </c>
      <c r="AK137" s="17">
        <v>0</v>
      </c>
      <c r="AL137" s="17">
        <v>0</v>
      </c>
      <c r="AM137" s="17">
        <v>0</v>
      </c>
      <c r="AN137" s="17">
        <v>0</v>
      </c>
      <c r="AO137" s="17">
        <v>0</v>
      </c>
      <c r="AP137" s="17">
        <v>0</v>
      </c>
      <c r="AQ137" s="17">
        <v>0</v>
      </c>
      <c r="AR137" s="17">
        <v>0</v>
      </c>
      <c r="AS137" s="17">
        <v>0</v>
      </c>
      <c r="AT137" s="17">
        <v>0</v>
      </c>
      <c r="AU137" s="14">
        <v>0</v>
      </c>
      <c r="AV137" s="17">
        <v>0</v>
      </c>
      <c r="AW137" s="17">
        <v>0</v>
      </c>
      <c r="AX137" s="17">
        <v>0</v>
      </c>
      <c r="AY137" s="17">
        <v>0</v>
      </c>
      <c r="AZ137" s="17">
        <v>0</v>
      </c>
      <c r="BA137" s="17">
        <v>0</v>
      </c>
      <c r="BB137" s="17">
        <v>0</v>
      </c>
      <c r="BC137" s="17">
        <v>0</v>
      </c>
      <c r="BD137" s="17">
        <v>0</v>
      </c>
      <c r="BE137" s="17">
        <v>0</v>
      </c>
      <c r="BF137" s="17">
        <v>0</v>
      </c>
      <c r="BG137" s="14">
        <v>0</v>
      </c>
      <c r="BH137" s="17">
        <v>0</v>
      </c>
      <c r="BI137" s="17">
        <v>0</v>
      </c>
      <c r="BJ137" s="17">
        <v>0</v>
      </c>
      <c r="BK137" s="17">
        <v>0</v>
      </c>
      <c r="BL137" s="17">
        <v>0</v>
      </c>
      <c r="BM137" s="17">
        <v>0</v>
      </c>
      <c r="BN137" s="17">
        <v>25535.07</v>
      </c>
      <c r="BO137" s="17">
        <v>18135.599999999999</v>
      </c>
      <c r="BP137" s="17">
        <v>17535.72</v>
      </c>
      <c r="BQ137" s="17">
        <v>18664.762499999997</v>
      </c>
      <c r="BR137" s="17">
        <v>20143.868571428571</v>
      </c>
      <c r="BS137" s="14">
        <v>18954.591428571428</v>
      </c>
      <c r="BT137" s="17">
        <v>17243.933571428573</v>
      </c>
      <c r="BU137" s="17">
        <v>19340.490000000002</v>
      </c>
      <c r="BV137" s="17">
        <v>18788.314285714288</v>
      </c>
      <c r="BW137" s="17">
        <v>18585.542727272725</v>
      </c>
      <c r="BX137" s="17">
        <v>22058.768571428573</v>
      </c>
      <c r="BY137" s="17">
        <v>26570.850000000002</v>
      </c>
      <c r="BZ137" s="17">
        <v>27767.130000000005</v>
      </c>
      <c r="CA137" s="17">
        <v>20660.684999999998</v>
      </c>
      <c r="CB137" s="17">
        <v>20231.432142857142</v>
      </c>
      <c r="CC137" s="17">
        <v>20140.420714285712</v>
      </c>
      <c r="CD137" s="17">
        <v>21024.827142857142</v>
      </c>
      <c r="CE137" s="14">
        <v>19987.270879120879</v>
      </c>
      <c r="CF137" s="17">
        <v>17528.704285714284</v>
      </c>
      <c r="CG137" s="17">
        <v>20091.047142857144</v>
      </c>
      <c r="CH137" s="17">
        <v>18989.327142857142</v>
      </c>
      <c r="CI137" s="17">
        <v>22977.092142857142</v>
      </c>
      <c r="CJ137" s="17">
        <v>23303.129999999997</v>
      </c>
      <c r="CK137" s="17">
        <v>26448.29357142857</v>
      </c>
      <c r="CL137" s="17">
        <v>24669.567857142854</v>
      </c>
      <c r="CM137" s="17">
        <v>18989.972142857143</v>
      </c>
      <c r="CN137" s="17">
        <v>17766.443571428572</v>
      </c>
      <c r="CO137" s="17">
        <v>16637.894285714287</v>
      </c>
      <c r="CP137" s="17">
        <v>17883.069</v>
      </c>
      <c r="CQ137" s="14">
        <v>17607.794999999998</v>
      </c>
      <c r="CR137" s="17">
        <v>18141.019285714287</v>
      </c>
      <c r="CS137" s="17">
        <v>20715.572142857141</v>
      </c>
      <c r="CT137" s="17">
        <v>20676.574285714283</v>
      </c>
      <c r="CU137" s="17">
        <v>21726.524999999998</v>
      </c>
      <c r="CV137" s="17">
        <v>22047.368571428568</v>
      </c>
      <c r="CW137" s="17">
        <v>21248.162142857145</v>
      </c>
      <c r="CX137" s="17">
        <v>16663.916120000002</v>
      </c>
      <c r="CY137" s="17">
        <v>15759.138025714286</v>
      </c>
      <c r="CZ137" s="17">
        <v>15158.461714285715</v>
      </c>
      <c r="DA137" s="17">
        <v>19709.713868571431</v>
      </c>
      <c r="DB137" s="17">
        <v>20595.711098571424</v>
      </c>
      <c r="DC137" s="14">
        <v>18125.716422857142</v>
      </c>
      <c r="DD137" s="17">
        <v>14458.914295714287</v>
      </c>
      <c r="DE137" s="17">
        <v>18593.834597142857</v>
      </c>
      <c r="DF137" s="17">
        <v>15738.656078571428</v>
      </c>
      <c r="DG137" s="17">
        <v>16595.589042857144</v>
      </c>
      <c r="DH137" s="17">
        <v>18309.210488571429</v>
      </c>
      <c r="DI137" s="12"/>
      <c r="DJ137" s="12"/>
      <c r="DK137" s="12"/>
      <c r="DL137" s="12"/>
      <c r="DM137" s="12"/>
      <c r="DN137" s="13"/>
    </row>
    <row r="138" spans="1:118" x14ac:dyDescent="0.25">
      <c r="A138" s="5" t="s">
        <v>179</v>
      </c>
      <c r="B138" s="2">
        <v>5317</v>
      </c>
      <c r="C138" s="3">
        <v>42151</v>
      </c>
      <c r="D138" s="3" t="s">
        <v>180</v>
      </c>
      <c r="E138" s="4">
        <v>45541</v>
      </c>
      <c r="F138">
        <f t="shared" si="23"/>
        <v>2024</v>
      </c>
      <c r="G138">
        <f t="shared" si="24"/>
        <v>9</v>
      </c>
      <c r="H138">
        <f t="shared" si="25"/>
        <v>2021</v>
      </c>
      <c r="I138">
        <f t="shared" si="26"/>
        <v>9</v>
      </c>
      <c r="K138" s="14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6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4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  <c r="AR138" s="17">
        <v>0</v>
      </c>
      <c r="AS138" s="17">
        <v>0</v>
      </c>
      <c r="AT138" s="17">
        <v>0</v>
      </c>
      <c r="AU138" s="14">
        <v>0</v>
      </c>
      <c r="AV138" s="17">
        <v>0</v>
      </c>
      <c r="AW138" s="17">
        <v>0</v>
      </c>
      <c r="AX138" s="17">
        <v>0</v>
      </c>
      <c r="AY138" s="17">
        <v>0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7">
        <v>0</v>
      </c>
      <c r="BF138" s="17">
        <v>0</v>
      </c>
      <c r="BG138" s="14">
        <v>0</v>
      </c>
      <c r="BH138" s="17">
        <v>0</v>
      </c>
      <c r="BI138" s="17">
        <v>0</v>
      </c>
      <c r="BJ138" s="17">
        <v>0</v>
      </c>
      <c r="BK138" s="17">
        <v>0</v>
      </c>
      <c r="BL138" s="17">
        <v>0</v>
      </c>
      <c r="BM138" s="17">
        <v>0</v>
      </c>
      <c r="BN138" s="17">
        <v>0</v>
      </c>
      <c r="BO138" s="17">
        <v>13650.265714285762</v>
      </c>
      <c r="BP138" s="17">
        <v>15821.321642857039</v>
      </c>
      <c r="BQ138" s="17">
        <v>17732.767499999984</v>
      </c>
      <c r="BR138" s="17">
        <v>21633.095800000116</v>
      </c>
      <c r="BS138" s="14">
        <v>14125.503178571396</v>
      </c>
      <c r="BT138" s="17">
        <v>12254.103000000003</v>
      </c>
      <c r="BU138" s="17">
        <v>13623.281257142844</v>
      </c>
      <c r="BV138" s="17">
        <v>13810.01892857143</v>
      </c>
      <c r="BW138" s="17">
        <v>14349.91107142858</v>
      </c>
      <c r="BX138" s="17">
        <v>15676.637142857142</v>
      </c>
      <c r="BY138" s="17">
        <v>17486.67928571433</v>
      </c>
      <c r="BZ138" s="17">
        <v>18285.748571428481</v>
      </c>
      <c r="CA138" s="17">
        <v>12745.254000000001</v>
      </c>
      <c r="CB138" s="17">
        <v>13682.532999999999</v>
      </c>
      <c r="CC138" s="17">
        <v>14397.907285714287</v>
      </c>
      <c r="CD138" s="17">
        <v>24701.495824999998</v>
      </c>
      <c r="CE138" s="14">
        <v>24787.022857142856</v>
      </c>
      <c r="CF138" s="17">
        <v>21722.260511999997</v>
      </c>
      <c r="CG138" s="17">
        <v>20425.333409483264</v>
      </c>
      <c r="CH138" s="17">
        <v>13399.119642857144</v>
      </c>
      <c r="CI138" s="17">
        <v>15191.069</v>
      </c>
      <c r="CJ138" s="17">
        <v>16895.075319387364</v>
      </c>
      <c r="CK138" s="17">
        <v>19121.452999999998</v>
      </c>
      <c r="CL138" s="17">
        <v>17107.506177911524</v>
      </c>
      <c r="CM138" s="17">
        <v>14585.694000000001</v>
      </c>
      <c r="CN138" s="17">
        <v>13962.989621868344</v>
      </c>
      <c r="CO138" s="17">
        <v>16343.511</v>
      </c>
      <c r="CP138" s="17">
        <v>22988.941142857144</v>
      </c>
      <c r="CQ138" s="14">
        <v>22972.031999999999</v>
      </c>
      <c r="CR138" s="17">
        <v>18149.257464285714</v>
      </c>
      <c r="CS138" s="17">
        <v>13445.591</v>
      </c>
      <c r="CT138" s="17">
        <v>13405.991428571429</v>
      </c>
      <c r="CU138" s="17">
        <v>13805.347142857143</v>
      </c>
      <c r="CV138" s="17">
        <v>15430.717142857144</v>
      </c>
      <c r="CW138" s="17">
        <v>16010.279285714285</v>
      </c>
      <c r="CX138" s="17">
        <v>12812.985000000001</v>
      </c>
      <c r="CY138" s="17">
        <v>12812.985000000001</v>
      </c>
      <c r="CZ138" s="17">
        <v>12812.985000000001</v>
      </c>
      <c r="DA138" s="17">
        <v>13013.54725</v>
      </c>
      <c r="DB138" s="17">
        <v>16273.17139</v>
      </c>
      <c r="DC138" s="14">
        <v>15934.226119999999</v>
      </c>
      <c r="DD138" s="17">
        <v>14267.73101</v>
      </c>
      <c r="DE138" s="17">
        <v>15155.505719999999</v>
      </c>
      <c r="DF138" s="17">
        <v>13721.696459999999</v>
      </c>
      <c r="DG138" s="17">
        <v>12713.36708</v>
      </c>
      <c r="DH138" s="17">
        <v>14048.81367</v>
      </c>
      <c r="DI138" s="12"/>
      <c r="DJ138" s="12"/>
      <c r="DK138" s="12"/>
      <c r="DL138" s="12"/>
      <c r="DM138" s="12"/>
      <c r="DN138" s="13"/>
    </row>
    <row r="139" spans="1:118" x14ac:dyDescent="0.25">
      <c r="A139" s="1" t="s">
        <v>73</v>
      </c>
      <c r="B139" s="2">
        <v>5979</v>
      </c>
      <c r="C139" s="3">
        <v>42411</v>
      </c>
      <c r="D139" s="3" t="s">
        <v>74</v>
      </c>
      <c r="E139" s="4">
        <v>45562</v>
      </c>
      <c r="F139">
        <f t="shared" si="23"/>
        <v>2024</v>
      </c>
      <c r="G139">
        <f t="shared" si="24"/>
        <v>9</v>
      </c>
      <c r="H139">
        <f t="shared" si="25"/>
        <v>2021</v>
      </c>
      <c r="I139">
        <f t="shared" si="26"/>
        <v>9</v>
      </c>
      <c r="K139" s="14">
        <v>0</v>
      </c>
      <c r="L139" s="15">
        <v>0</v>
      </c>
      <c r="M139" s="15">
        <v>0</v>
      </c>
      <c r="N139" s="15">
        <v>0</v>
      </c>
      <c r="O139" s="15">
        <v>0</v>
      </c>
      <c r="P139" s="15">
        <v>0</v>
      </c>
      <c r="Q139" s="15">
        <v>0</v>
      </c>
      <c r="R139" s="15">
        <v>0</v>
      </c>
      <c r="S139" s="15">
        <v>0</v>
      </c>
      <c r="T139" s="15">
        <v>0</v>
      </c>
      <c r="U139" s="15">
        <v>0</v>
      </c>
      <c r="V139" s="16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4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0</v>
      </c>
      <c r="AT139" s="17">
        <v>0</v>
      </c>
      <c r="AU139" s="14">
        <v>0</v>
      </c>
      <c r="AV139" s="17">
        <v>0</v>
      </c>
      <c r="AW139" s="17">
        <v>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7">
        <v>0</v>
      </c>
      <c r="BF139" s="17">
        <v>0</v>
      </c>
      <c r="BG139" s="14">
        <v>0</v>
      </c>
      <c r="BH139" s="17">
        <v>0</v>
      </c>
      <c r="BI139" s="17">
        <v>0</v>
      </c>
      <c r="BJ139" s="17">
        <v>0</v>
      </c>
      <c r="BK139" s="17">
        <v>0</v>
      </c>
      <c r="BL139" s="17">
        <v>0</v>
      </c>
      <c r="BM139" s="17">
        <v>0</v>
      </c>
      <c r="BN139" s="17">
        <v>0</v>
      </c>
      <c r="BO139" s="17">
        <v>20248.625941371429</v>
      </c>
      <c r="BP139" s="17">
        <v>18730.206161139282</v>
      </c>
      <c r="BQ139" s="17">
        <v>19196.086178067857</v>
      </c>
      <c r="BR139" s="17">
        <v>19028.789409639998</v>
      </c>
      <c r="BS139" s="14">
        <v>18805.304116949996</v>
      </c>
      <c r="BT139" s="17">
        <v>17404.764979399999</v>
      </c>
      <c r="BU139" s="17">
        <v>19153.688458531426</v>
      </c>
      <c r="BV139" s="17">
        <v>19078.904802214285</v>
      </c>
      <c r="BW139" s="17">
        <v>18291.010606532142</v>
      </c>
      <c r="BX139" s="17">
        <v>23467.988152628568</v>
      </c>
      <c r="BY139" s="17">
        <v>26647.910465442859</v>
      </c>
      <c r="BZ139" s="17">
        <v>26317.312360664288</v>
      </c>
      <c r="CA139" s="17">
        <v>19541.372472599996</v>
      </c>
      <c r="CB139" s="17">
        <v>18810.972262285715</v>
      </c>
      <c r="CC139" s="17">
        <v>18150.151600928573</v>
      </c>
      <c r="CD139" s="17">
        <v>19678.525475514285</v>
      </c>
      <c r="CE139" s="14">
        <v>21879.836780835711</v>
      </c>
      <c r="CF139" s="17">
        <v>17462.9746438</v>
      </c>
      <c r="CG139" s="17">
        <v>18022.34875545714</v>
      </c>
      <c r="CH139" s="17">
        <v>17924.368607571429</v>
      </c>
      <c r="CI139" s="17">
        <v>21328.4621635</v>
      </c>
      <c r="CJ139" s="17">
        <v>22008.54950622857</v>
      </c>
      <c r="CK139" s="17">
        <v>23880.868258667859</v>
      </c>
      <c r="CL139" s="17">
        <v>24123.318320674287</v>
      </c>
      <c r="CM139" s="17">
        <v>19926.958895814289</v>
      </c>
      <c r="CN139" s="17">
        <v>20279.785430689288</v>
      </c>
      <c r="CO139" s="17">
        <v>23207.093658342856</v>
      </c>
      <c r="CP139" s="17">
        <v>21739.834235850001</v>
      </c>
      <c r="CQ139" s="14">
        <v>19276.453505464287</v>
      </c>
      <c r="CR139" s="17">
        <v>20957.201546699998</v>
      </c>
      <c r="CS139" s="17">
        <v>20164.213247571432</v>
      </c>
      <c r="CT139" s="17">
        <v>22391.738643000001</v>
      </c>
      <c r="CU139" s="17">
        <v>24303.032898845719</v>
      </c>
      <c r="CV139" s="17">
        <v>26734.205725607142</v>
      </c>
      <c r="CW139" s="17">
        <v>29858.385050410714</v>
      </c>
      <c r="CX139" s="17">
        <v>27175.652727494286</v>
      </c>
      <c r="CY139" s="17">
        <v>19198.782207857141</v>
      </c>
      <c r="CZ139" s="17">
        <v>18090.938282945714</v>
      </c>
      <c r="DA139" s="17">
        <v>17075.881415571428</v>
      </c>
      <c r="DB139" s="17">
        <v>18593.026769325003</v>
      </c>
      <c r="DC139" s="14">
        <v>19476.604684791433</v>
      </c>
      <c r="DD139" s="17">
        <v>17322.7979772</v>
      </c>
      <c r="DE139" s="17">
        <v>18580.688960528572</v>
      </c>
      <c r="DF139" s="17">
        <v>19199.977538035717</v>
      </c>
      <c r="DG139" s="17">
        <v>24784.679608099999</v>
      </c>
      <c r="DH139" s="17">
        <v>16467.133607078569</v>
      </c>
      <c r="DI139" s="12"/>
      <c r="DJ139" s="12"/>
      <c r="DK139" s="12"/>
      <c r="DL139" s="12"/>
      <c r="DM139" s="12"/>
      <c r="DN139" s="13"/>
    </row>
    <row r="140" spans="1:118" x14ac:dyDescent="0.25">
      <c r="A140" s="5" t="s">
        <v>199</v>
      </c>
      <c r="B140" s="2">
        <v>14003</v>
      </c>
      <c r="C140" s="3">
        <v>43189</v>
      </c>
      <c r="D140" s="3" t="s">
        <v>200</v>
      </c>
      <c r="E140" s="4">
        <v>45554</v>
      </c>
      <c r="F140">
        <f t="shared" si="23"/>
        <v>2024</v>
      </c>
      <c r="G140">
        <f t="shared" si="24"/>
        <v>9</v>
      </c>
      <c r="H140">
        <f t="shared" si="25"/>
        <v>2021</v>
      </c>
      <c r="I140">
        <f t="shared" si="26"/>
        <v>9</v>
      </c>
      <c r="K140" s="14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6">
        <v>0</v>
      </c>
      <c r="W140" s="17">
        <v>0</v>
      </c>
      <c r="X140" s="17">
        <v>0</v>
      </c>
      <c r="Y140" s="17">
        <v>0</v>
      </c>
      <c r="Z140" s="17">
        <v>0</v>
      </c>
      <c r="AA140" s="17">
        <v>0</v>
      </c>
      <c r="AB140" s="17">
        <v>0</v>
      </c>
      <c r="AC140" s="17">
        <v>0</v>
      </c>
      <c r="AD140" s="17">
        <v>0</v>
      </c>
      <c r="AE140" s="17">
        <v>0</v>
      </c>
      <c r="AF140" s="17">
        <v>0</v>
      </c>
      <c r="AG140" s="17">
        <v>0</v>
      </c>
      <c r="AH140" s="17">
        <v>0</v>
      </c>
      <c r="AI140" s="14">
        <v>0</v>
      </c>
      <c r="AJ140" s="17">
        <v>0</v>
      </c>
      <c r="AK140" s="17">
        <v>0</v>
      </c>
      <c r="AL140" s="17">
        <v>0</v>
      </c>
      <c r="AM140" s="17">
        <v>0</v>
      </c>
      <c r="AN140" s="17">
        <v>0</v>
      </c>
      <c r="AO140" s="17">
        <v>0</v>
      </c>
      <c r="AP140" s="17">
        <v>0</v>
      </c>
      <c r="AQ140" s="17">
        <v>0</v>
      </c>
      <c r="AR140" s="17">
        <v>0</v>
      </c>
      <c r="AS140" s="17">
        <v>0</v>
      </c>
      <c r="AT140" s="17">
        <v>0</v>
      </c>
      <c r="AU140" s="14">
        <v>0</v>
      </c>
      <c r="AV140" s="17">
        <v>0</v>
      </c>
      <c r="AW140" s="17">
        <v>0</v>
      </c>
      <c r="AX140" s="17">
        <v>0</v>
      </c>
      <c r="AY140" s="17">
        <v>0</v>
      </c>
      <c r="AZ140" s="17">
        <v>0</v>
      </c>
      <c r="BA140" s="17">
        <v>0</v>
      </c>
      <c r="BB140" s="17">
        <v>0</v>
      </c>
      <c r="BC140" s="17">
        <v>0</v>
      </c>
      <c r="BD140" s="17">
        <v>0</v>
      </c>
      <c r="BE140" s="17">
        <v>0</v>
      </c>
      <c r="BF140" s="17">
        <v>0</v>
      </c>
      <c r="BG140" s="14">
        <v>0</v>
      </c>
      <c r="BH140" s="17">
        <v>0</v>
      </c>
      <c r="BI140" s="17">
        <v>0</v>
      </c>
      <c r="BJ140" s="17">
        <v>0</v>
      </c>
      <c r="BK140" s="17">
        <v>0</v>
      </c>
      <c r="BL140" s="17">
        <v>0</v>
      </c>
      <c r="BM140" s="17">
        <v>0</v>
      </c>
      <c r="BN140" s="17">
        <v>0</v>
      </c>
      <c r="BO140" s="17">
        <v>9533.7857142857138</v>
      </c>
      <c r="BP140" s="17">
        <v>12329.225892857143</v>
      </c>
      <c r="BQ140" s="17">
        <v>19946.383928571431</v>
      </c>
      <c r="BR140" s="17">
        <v>22500.11</v>
      </c>
      <c r="BS140" s="14">
        <v>23752.255357142858</v>
      </c>
      <c r="BT140" s="17">
        <v>20512.275000000001</v>
      </c>
      <c r="BU140" s="17">
        <v>20567.437142857143</v>
      </c>
      <c r="BV140" s="17">
        <v>9893.4107142857138</v>
      </c>
      <c r="BW140" s="17">
        <v>11363.686607142858</v>
      </c>
      <c r="BX140" s="17">
        <v>15548.035714285714</v>
      </c>
      <c r="BY140" s="17">
        <v>16698.897321428569</v>
      </c>
      <c r="BZ140" s="17">
        <v>16858.630357142854</v>
      </c>
      <c r="CA140" s="17">
        <v>13986.225714285712</v>
      </c>
      <c r="CB140" s="17">
        <v>10575.207142857142</v>
      </c>
      <c r="CC140" s="17">
        <v>16170.857142857141</v>
      </c>
      <c r="CD140" s="17">
        <v>22069.298571428575</v>
      </c>
      <c r="CE140" s="14">
        <v>20662.773214285713</v>
      </c>
      <c r="CF140" s="17">
        <v>18550.399999999998</v>
      </c>
      <c r="CG140" s="17">
        <v>17282.455714285716</v>
      </c>
      <c r="CH140" s="17">
        <v>13227.107142857145</v>
      </c>
      <c r="CI140" s="17">
        <v>12603.4375</v>
      </c>
      <c r="CJ140" s="17">
        <v>13463.22857142857</v>
      </c>
      <c r="CK140" s="17">
        <v>16213.941071428571</v>
      </c>
      <c r="CL140" s="17">
        <v>17069.685000000001</v>
      </c>
      <c r="CM140" s="17">
        <v>12449.35</v>
      </c>
      <c r="CN140" s="17">
        <v>11490.65</v>
      </c>
      <c r="CO140" s="17">
        <v>12822.150000000001</v>
      </c>
      <c r="CP140" s="17">
        <v>19520.924999999999</v>
      </c>
      <c r="CQ140" s="14">
        <v>22587.70714285714</v>
      </c>
      <c r="CR140" s="17">
        <v>18849.5</v>
      </c>
      <c r="CS140" s="17">
        <v>18581</v>
      </c>
      <c r="CT140" s="17">
        <v>11718.214285714284</v>
      </c>
      <c r="CU140" s="17">
        <v>11619.372826086958</v>
      </c>
      <c r="CV140" s="17">
        <v>14998.85</v>
      </c>
      <c r="CW140" s="17">
        <v>16815.099999999999</v>
      </c>
      <c r="CX140" s="17">
        <v>16127.05</v>
      </c>
      <c r="CY140" s="17">
        <v>12071.45</v>
      </c>
      <c r="CZ140" s="17">
        <v>12149.45</v>
      </c>
      <c r="DA140" s="17">
        <v>15565.2</v>
      </c>
      <c r="DB140" s="17">
        <v>18895.599999999999</v>
      </c>
      <c r="DC140" s="14">
        <v>19802.95</v>
      </c>
      <c r="DD140" s="17">
        <v>19375.45</v>
      </c>
      <c r="DE140" s="17">
        <v>15363.3</v>
      </c>
      <c r="DF140" s="17">
        <v>10846.174999999999</v>
      </c>
      <c r="DG140" s="17">
        <v>12578.6</v>
      </c>
      <c r="DH140" s="17">
        <v>12627.2</v>
      </c>
      <c r="DI140" s="12"/>
      <c r="DJ140" s="12"/>
      <c r="DK140" s="12"/>
      <c r="DL140" s="12"/>
      <c r="DM140" s="12"/>
      <c r="DN140" s="13"/>
    </row>
    <row r="141" spans="1:118" x14ac:dyDescent="0.25">
      <c r="A141" s="5" t="s">
        <v>135</v>
      </c>
      <c r="B141" s="2">
        <v>180</v>
      </c>
      <c r="C141" s="3">
        <v>40885</v>
      </c>
      <c r="D141" s="3" t="s">
        <v>136</v>
      </c>
      <c r="E141" s="4">
        <v>45565</v>
      </c>
      <c r="F141">
        <f t="shared" si="23"/>
        <v>2024</v>
      </c>
      <c r="G141">
        <f t="shared" si="24"/>
        <v>9</v>
      </c>
      <c r="H141">
        <f t="shared" si="25"/>
        <v>2021</v>
      </c>
      <c r="I141">
        <f t="shared" si="26"/>
        <v>9</v>
      </c>
      <c r="K141" s="14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6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4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0</v>
      </c>
      <c r="AO141" s="17">
        <v>0</v>
      </c>
      <c r="AP141" s="17">
        <v>0</v>
      </c>
      <c r="AQ141" s="17">
        <v>0</v>
      </c>
      <c r="AR141" s="17">
        <v>0</v>
      </c>
      <c r="AS141" s="17">
        <v>0</v>
      </c>
      <c r="AT141" s="17">
        <v>0</v>
      </c>
      <c r="AU141" s="14">
        <v>0</v>
      </c>
      <c r="AV141" s="17">
        <v>0</v>
      </c>
      <c r="AW141" s="17">
        <v>0</v>
      </c>
      <c r="AX141" s="17">
        <v>0</v>
      </c>
      <c r="AY141" s="17">
        <v>0</v>
      </c>
      <c r="AZ141" s="17">
        <v>0</v>
      </c>
      <c r="BA141" s="17">
        <v>0</v>
      </c>
      <c r="BB141" s="17">
        <v>0</v>
      </c>
      <c r="BC141" s="17">
        <v>0</v>
      </c>
      <c r="BD141" s="17">
        <v>0</v>
      </c>
      <c r="BE141" s="17">
        <v>0</v>
      </c>
      <c r="BF141" s="17">
        <v>0</v>
      </c>
      <c r="BG141" s="14">
        <v>0</v>
      </c>
      <c r="BH141" s="17">
        <v>0</v>
      </c>
      <c r="BI141" s="17">
        <v>0</v>
      </c>
      <c r="BJ141" s="17">
        <v>0</v>
      </c>
      <c r="BK141" s="17">
        <v>0</v>
      </c>
      <c r="BL141" s="17">
        <v>0</v>
      </c>
      <c r="BM141" s="17">
        <v>0</v>
      </c>
      <c r="BN141" s="17">
        <v>0</v>
      </c>
      <c r="BO141" s="17">
        <v>9678.0582857142799</v>
      </c>
      <c r="BP141" s="17">
        <v>10185.197249999999</v>
      </c>
      <c r="BQ141" s="17">
        <v>10634.299285714285</v>
      </c>
      <c r="BR141" s="17">
        <v>11993.768914285716</v>
      </c>
      <c r="BS141" s="14">
        <v>12421.814035714287</v>
      </c>
      <c r="BT141" s="17">
        <v>11786.127</v>
      </c>
      <c r="BU141" s="17">
        <v>10445.132914285687</v>
      </c>
      <c r="BV141" s="17">
        <v>9805.9489285714299</v>
      </c>
      <c r="BW141" s="17">
        <v>10997.358500000002</v>
      </c>
      <c r="BX141" s="17">
        <v>11884.739999999998</v>
      </c>
      <c r="BY141" s="17">
        <v>12318.939428571428</v>
      </c>
      <c r="BZ141" s="17">
        <v>13197.297857142858</v>
      </c>
      <c r="CA141" s="17">
        <v>10040.000357142857</v>
      </c>
      <c r="CB141" s="17">
        <v>9578.0959999999995</v>
      </c>
      <c r="CC141" s="17">
        <v>9418.8629999999994</v>
      </c>
      <c r="CD141" s="17">
        <v>11465.366685000001</v>
      </c>
      <c r="CE141" s="14">
        <v>12584.353714285713</v>
      </c>
      <c r="CF141" s="17">
        <v>11560.133675999999</v>
      </c>
      <c r="CG141" s="17">
        <v>10883.322451928898</v>
      </c>
      <c r="CH141" s="17">
        <v>9777.9117857142865</v>
      </c>
      <c r="CI141" s="17">
        <v>10555.081</v>
      </c>
      <c r="CJ141" s="17">
        <v>10878.668191551966</v>
      </c>
      <c r="CK141" s="17">
        <v>12221.500428571428</v>
      </c>
      <c r="CL141" s="17">
        <v>12701.180243591602</v>
      </c>
      <c r="CM141" s="17">
        <v>11200.697</v>
      </c>
      <c r="CN141" s="17">
        <v>12117.678191819194</v>
      </c>
      <c r="CO141" s="17">
        <v>12601.415000000001</v>
      </c>
      <c r="CP141" s="17">
        <v>14211.924000000001</v>
      </c>
      <c r="CQ141" s="14">
        <v>14410.745999999999</v>
      </c>
      <c r="CR141" s="17">
        <v>13439.016357142857</v>
      </c>
      <c r="CS141" s="17">
        <v>12495.675999999999</v>
      </c>
      <c r="CT141" s="17">
        <v>10077.119571428571</v>
      </c>
      <c r="CU141" s="17">
        <v>10796.194</v>
      </c>
      <c r="CV141" s="17">
        <v>11513.691571428571</v>
      </c>
      <c r="CW141" s="17">
        <v>11787.530857142856</v>
      </c>
      <c r="CX141" s="17">
        <v>10332.689</v>
      </c>
      <c r="CY141" s="17">
        <v>10332.689</v>
      </c>
      <c r="CZ141" s="17">
        <v>10332.689</v>
      </c>
      <c r="DA141" s="17">
        <v>10332.689</v>
      </c>
      <c r="DB141" s="17">
        <v>10332.689</v>
      </c>
      <c r="DC141" s="14">
        <v>12316.720765</v>
      </c>
      <c r="DD141" s="17">
        <v>11895.23129</v>
      </c>
      <c r="DE141" s="17">
        <v>9464.7221819999995</v>
      </c>
      <c r="DF141" s="17">
        <v>9274.1416250000002</v>
      </c>
      <c r="DG141" s="17">
        <v>9714.2841420000004</v>
      </c>
      <c r="DH141" s="17">
        <v>10306.191365000001</v>
      </c>
      <c r="DI141" s="12"/>
      <c r="DJ141" s="12"/>
      <c r="DK141" s="12"/>
      <c r="DL141" s="12"/>
      <c r="DM141" s="12"/>
      <c r="DN141" s="13"/>
    </row>
    <row r="142" spans="1:118" x14ac:dyDescent="0.25">
      <c r="A142" s="1" t="s">
        <v>263</v>
      </c>
      <c r="B142" s="2">
        <v>8504</v>
      </c>
      <c r="C142" s="3">
        <v>42989</v>
      </c>
      <c r="D142" s="3" t="s">
        <v>264</v>
      </c>
      <c r="E142" s="4">
        <v>45576</v>
      </c>
      <c r="F142">
        <f t="shared" si="23"/>
        <v>2024</v>
      </c>
      <c r="G142">
        <f t="shared" si="24"/>
        <v>10</v>
      </c>
      <c r="H142">
        <f t="shared" si="25"/>
        <v>2021</v>
      </c>
      <c r="I142">
        <f t="shared" si="26"/>
        <v>10</v>
      </c>
      <c r="K142" s="14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 s="16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4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0</v>
      </c>
      <c r="AR142" s="17">
        <v>0</v>
      </c>
      <c r="AS142" s="17">
        <v>0</v>
      </c>
      <c r="AT142" s="17">
        <v>0</v>
      </c>
      <c r="AU142" s="14">
        <v>0</v>
      </c>
      <c r="AV142" s="17">
        <v>0</v>
      </c>
      <c r="AW142" s="17">
        <v>0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7">
        <v>0</v>
      </c>
      <c r="BD142" s="17">
        <v>0</v>
      </c>
      <c r="BE142" s="17">
        <v>0</v>
      </c>
      <c r="BF142" s="17">
        <v>0</v>
      </c>
      <c r="BG142" s="14">
        <v>0</v>
      </c>
      <c r="BH142" s="17">
        <v>0</v>
      </c>
      <c r="BI142" s="17">
        <v>0</v>
      </c>
      <c r="BJ142" s="17">
        <v>0</v>
      </c>
      <c r="BK142" s="17">
        <v>0</v>
      </c>
      <c r="BL142" s="17">
        <v>0</v>
      </c>
      <c r="BM142" s="17">
        <v>0</v>
      </c>
      <c r="BN142" s="17">
        <v>0</v>
      </c>
      <c r="BO142" s="17">
        <v>0</v>
      </c>
      <c r="BP142" s="17">
        <v>21057.099857142857</v>
      </c>
      <c r="BQ142" s="17">
        <v>23125.588142857148</v>
      </c>
      <c r="BR142" s="17">
        <v>24538.712514285711</v>
      </c>
      <c r="BS142" s="14">
        <v>23860.12207142857</v>
      </c>
      <c r="BT142" s="17">
        <v>20594.358</v>
      </c>
      <c r="BU142" s="17">
        <v>23179.858514285712</v>
      </c>
      <c r="BV142" s="17">
        <v>19608.747857142858</v>
      </c>
      <c r="BW142" s="17">
        <v>19205.514142857144</v>
      </c>
      <c r="BX142" s="17">
        <v>21952.261714285713</v>
      </c>
      <c r="BY142" s="17">
        <v>24855.281857142858</v>
      </c>
      <c r="BZ142" s="17">
        <v>26292.156214285711</v>
      </c>
      <c r="CA142" s="17">
        <v>20261.13085714286</v>
      </c>
      <c r="CB142" s="17">
        <v>21581.535</v>
      </c>
      <c r="CC142" s="17">
        <v>20348.811428571429</v>
      </c>
      <c r="CD142" s="17">
        <v>23135.220285714287</v>
      </c>
      <c r="CE142" s="14">
        <v>24542.483</v>
      </c>
      <c r="CF142" s="17">
        <v>22073.61</v>
      </c>
      <c r="CG142" s="17">
        <v>21021.337371428574</v>
      </c>
      <c r="CH142" s="17">
        <v>20269.395</v>
      </c>
      <c r="CI142" s="17">
        <v>18022.164428571428</v>
      </c>
      <c r="CJ142" s="17">
        <v>19369.213714285717</v>
      </c>
      <c r="CK142" s="17">
        <v>20926.720500000003</v>
      </c>
      <c r="CL142" s="17">
        <v>21508.301314285716</v>
      </c>
      <c r="CM142" s="17">
        <v>18397.959714285713</v>
      </c>
      <c r="CN142" s="17">
        <v>16780.791571428574</v>
      </c>
      <c r="CO142" s="17">
        <v>19011.810857142853</v>
      </c>
      <c r="CP142" s="17">
        <v>21070.03792857143</v>
      </c>
      <c r="CQ142" s="14">
        <v>24788.503428571428</v>
      </c>
      <c r="CR142" s="17">
        <v>20761.196114285718</v>
      </c>
      <c r="CS142" s="17">
        <v>17542.267436142854</v>
      </c>
      <c r="CT142" s="17">
        <v>20282.963571428569</v>
      </c>
      <c r="CU142" s="17">
        <v>20018.862914285717</v>
      </c>
      <c r="CV142" s="17">
        <v>21426.3</v>
      </c>
      <c r="CW142" s="17">
        <v>23792.555357142857</v>
      </c>
      <c r="CX142" s="17">
        <v>21434.411485714289</v>
      </c>
      <c r="CY142" s="17">
        <v>17941.165714285715</v>
      </c>
      <c r="CZ142" s="17">
        <v>11417.528514285716</v>
      </c>
      <c r="DA142" s="17">
        <v>11545.060714285713</v>
      </c>
      <c r="DB142" s="17">
        <v>15420.197142857145</v>
      </c>
      <c r="DC142" s="14">
        <v>15003.870685714286</v>
      </c>
      <c r="DD142" s="17">
        <v>13642.458000000001</v>
      </c>
      <c r="DE142" s="17">
        <v>10874.59</v>
      </c>
      <c r="DF142" s="17">
        <v>12270</v>
      </c>
      <c r="DG142" s="17">
        <v>13462.204</v>
      </c>
      <c r="DH142" s="17">
        <v>14206.616</v>
      </c>
      <c r="DI142" s="12"/>
      <c r="DJ142" s="12"/>
      <c r="DK142" s="12"/>
      <c r="DL142" s="12"/>
      <c r="DM142" s="12"/>
      <c r="DN142" s="13"/>
    </row>
    <row r="143" spans="1:118" x14ac:dyDescent="0.25">
      <c r="A143" s="5" t="s">
        <v>269</v>
      </c>
      <c r="B143" s="2">
        <v>472</v>
      </c>
      <c r="C143" s="3">
        <v>40633</v>
      </c>
      <c r="D143" s="3" t="s">
        <v>270</v>
      </c>
      <c r="E143" s="4">
        <v>45576</v>
      </c>
      <c r="F143">
        <f t="shared" si="23"/>
        <v>2024</v>
      </c>
      <c r="G143">
        <f t="shared" si="24"/>
        <v>10</v>
      </c>
      <c r="H143">
        <f t="shared" si="25"/>
        <v>2021</v>
      </c>
      <c r="I143">
        <f t="shared" si="26"/>
        <v>10</v>
      </c>
      <c r="K143" s="14">
        <v>0</v>
      </c>
      <c r="L143" s="15">
        <v>0</v>
      </c>
      <c r="M143" s="15">
        <v>0</v>
      </c>
      <c r="N143" s="15">
        <v>0</v>
      </c>
      <c r="O143" s="15">
        <v>0</v>
      </c>
      <c r="P143" s="15">
        <v>0</v>
      </c>
      <c r="Q143" s="15">
        <v>0</v>
      </c>
      <c r="R143" s="15">
        <v>0</v>
      </c>
      <c r="S143" s="15">
        <v>0</v>
      </c>
      <c r="T143" s="15">
        <v>0</v>
      </c>
      <c r="U143" s="15">
        <v>0</v>
      </c>
      <c r="V143" s="16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4">
        <v>0</v>
      </c>
      <c r="AJ143" s="17">
        <v>0</v>
      </c>
      <c r="AK143" s="17">
        <v>0</v>
      </c>
      <c r="AL143" s="17">
        <v>0</v>
      </c>
      <c r="AM143" s="17">
        <v>0</v>
      </c>
      <c r="AN143" s="17">
        <v>0</v>
      </c>
      <c r="AO143" s="17">
        <v>0</v>
      </c>
      <c r="AP143" s="17">
        <v>0</v>
      </c>
      <c r="AQ143" s="17">
        <v>0</v>
      </c>
      <c r="AR143" s="17">
        <v>0</v>
      </c>
      <c r="AS143" s="17">
        <v>0</v>
      </c>
      <c r="AT143" s="17">
        <v>0</v>
      </c>
      <c r="AU143" s="14">
        <v>0</v>
      </c>
      <c r="AV143" s="17">
        <v>0</v>
      </c>
      <c r="AW143" s="17">
        <v>0</v>
      </c>
      <c r="AX143" s="17">
        <v>0</v>
      </c>
      <c r="AY143" s="17">
        <v>0</v>
      </c>
      <c r="AZ143" s="17">
        <v>0</v>
      </c>
      <c r="BA143" s="17">
        <v>0</v>
      </c>
      <c r="BB143" s="17">
        <v>0</v>
      </c>
      <c r="BC143" s="17">
        <v>0</v>
      </c>
      <c r="BD143" s="17">
        <v>0</v>
      </c>
      <c r="BE143" s="17">
        <v>0</v>
      </c>
      <c r="BF143" s="17">
        <v>0</v>
      </c>
      <c r="BG143" s="14">
        <v>0</v>
      </c>
      <c r="BH143" s="17">
        <v>0</v>
      </c>
      <c r="BI143" s="17">
        <v>0</v>
      </c>
      <c r="BJ143" s="17">
        <v>0</v>
      </c>
      <c r="BK143" s="17">
        <v>0</v>
      </c>
      <c r="BL143" s="17">
        <v>0</v>
      </c>
      <c r="BM143" s="17">
        <v>0</v>
      </c>
      <c r="BN143" s="17">
        <v>0</v>
      </c>
      <c r="BO143" s="17">
        <v>0</v>
      </c>
      <c r="BP143" s="17">
        <v>22644.63</v>
      </c>
      <c r="BQ143" s="17">
        <v>23476.478571428572</v>
      </c>
      <c r="BR143" s="17">
        <v>26181.681071428575</v>
      </c>
      <c r="BS143" s="14">
        <v>24838.129999999997</v>
      </c>
      <c r="BT143" s="17">
        <v>23599.58</v>
      </c>
      <c r="BU143" s="17">
        <v>26002.567499999997</v>
      </c>
      <c r="BV143" s="17">
        <v>20710.585714285713</v>
      </c>
      <c r="BW143" s="17">
        <v>19985.943571428576</v>
      </c>
      <c r="BX143" s="17">
        <v>21877.891071428574</v>
      </c>
      <c r="BY143" s="17">
        <v>25298.103571428575</v>
      </c>
      <c r="BZ143" s="17">
        <v>25036.214464285713</v>
      </c>
      <c r="CA143" s="17">
        <v>20975.85</v>
      </c>
      <c r="CB143" s="17">
        <v>20406.900000000001</v>
      </c>
      <c r="CC143" s="17">
        <v>20531.985000000001</v>
      </c>
      <c r="CD143" s="17">
        <v>23199.404999999999</v>
      </c>
      <c r="CE143" s="14">
        <v>21021.93</v>
      </c>
      <c r="CF143" s="17">
        <v>18719.64</v>
      </c>
      <c r="CG143" s="17">
        <v>19271.52</v>
      </c>
      <c r="CH143" s="17">
        <v>20273.685000000001</v>
      </c>
      <c r="CI143" s="17">
        <v>20573.445</v>
      </c>
      <c r="CJ143" s="17">
        <v>20804.52</v>
      </c>
      <c r="CK143" s="17">
        <v>22593.03</v>
      </c>
      <c r="CL143" s="17">
        <v>21255.165000000001</v>
      </c>
      <c r="CM143" s="17">
        <v>18210.72</v>
      </c>
      <c r="CN143" s="17">
        <v>18862.154999999999</v>
      </c>
      <c r="CO143" s="17">
        <v>17901.93</v>
      </c>
      <c r="CP143" s="17">
        <v>18667.125</v>
      </c>
      <c r="CQ143" s="14">
        <v>17912.61</v>
      </c>
      <c r="CR143" s="17">
        <v>17076.416700000002</v>
      </c>
      <c r="CS143" s="17">
        <v>17602.755000000001</v>
      </c>
      <c r="CT143" s="17">
        <v>17476.665000000001</v>
      </c>
      <c r="CU143" s="17">
        <v>16725.240000000002</v>
      </c>
      <c r="CV143" s="17">
        <v>20026.59</v>
      </c>
      <c r="CW143" s="17">
        <v>20438.91</v>
      </c>
      <c r="CX143" s="17">
        <v>19580.97</v>
      </c>
      <c r="CY143" s="17">
        <v>16827.78</v>
      </c>
      <c r="CZ143" s="17">
        <v>10151.280000000001</v>
      </c>
      <c r="DA143" s="17">
        <v>11705.684999999999</v>
      </c>
      <c r="DB143" s="17">
        <v>12231.795</v>
      </c>
      <c r="DC143" s="14">
        <v>13344.99</v>
      </c>
      <c r="DD143" s="17">
        <v>11887.65</v>
      </c>
      <c r="DE143" s="17">
        <v>12267.96</v>
      </c>
      <c r="DF143" s="17">
        <v>14168.174999999999</v>
      </c>
      <c r="DG143" s="17">
        <v>13506.555</v>
      </c>
      <c r="DH143" s="17">
        <v>14981.58</v>
      </c>
      <c r="DI143" s="12"/>
      <c r="DJ143" s="12"/>
      <c r="DK143" s="12"/>
      <c r="DL143" s="12"/>
      <c r="DM143" s="12"/>
      <c r="DN143" s="13"/>
    </row>
    <row r="144" spans="1:118" x14ac:dyDescent="0.25">
      <c r="A144" s="5" t="s">
        <v>87</v>
      </c>
      <c r="B144" s="2">
        <v>3507</v>
      </c>
      <c r="C144" s="3">
        <v>41632</v>
      </c>
      <c r="D144" s="3" t="s">
        <v>88</v>
      </c>
      <c r="E144" s="4">
        <v>45583</v>
      </c>
      <c r="F144">
        <f t="shared" si="23"/>
        <v>2024</v>
      </c>
      <c r="G144">
        <f t="shared" si="24"/>
        <v>10</v>
      </c>
      <c r="H144">
        <f t="shared" si="25"/>
        <v>2021</v>
      </c>
      <c r="I144">
        <f t="shared" si="26"/>
        <v>10</v>
      </c>
      <c r="K144" s="14">
        <v>0</v>
      </c>
      <c r="L144" s="15">
        <v>0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  <c r="V144" s="16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4">
        <v>0</v>
      </c>
      <c r="AJ144" s="17">
        <v>0</v>
      </c>
      <c r="AK144" s="17">
        <v>0</v>
      </c>
      <c r="AL144" s="17">
        <v>0</v>
      </c>
      <c r="AM144" s="17">
        <v>0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0</v>
      </c>
      <c r="AT144" s="17">
        <v>0</v>
      </c>
      <c r="AU144" s="14">
        <v>0</v>
      </c>
      <c r="AV144" s="17">
        <v>0</v>
      </c>
      <c r="AW144" s="17">
        <v>0</v>
      </c>
      <c r="AX144" s="17">
        <v>0</v>
      </c>
      <c r="AY144" s="17">
        <v>0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0</v>
      </c>
      <c r="BG144" s="14">
        <v>0</v>
      </c>
      <c r="BH144" s="17">
        <v>0</v>
      </c>
      <c r="BI144" s="17">
        <v>0</v>
      </c>
      <c r="BJ144" s="17">
        <v>0</v>
      </c>
      <c r="BK144" s="17">
        <v>0</v>
      </c>
      <c r="BL144" s="17">
        <v>0</v>
      </c>
      <c r="BM144" s="17">
        <v>0</v>
      </c>
      <c r="BN144" s="17">
        <v>0</v>
      </c>
      <c r="BO144" s="17">
        <v>0</v>
      </c>
      <c r="BP144" s="17">
        <v>16747.339743474651</v>
      </c>
      <c r="BQ144" s="17">
        <v>15795.057029579999</v>
      </c>
      <c r="BR144" s="17">
        <v>17850.306659469232</v>
      </c>
      <c r="BS144" s="14">
        <v>20470.551595328572</v>
      </c>
      <c r="BT144" s="17">
        <v>17707.364849999998</v>
      </c>
      <c r="BU144" s="17">
        <v>18205.074815989279</v>
      </c>
      <c r="BV144" s="17">
        <v>15987.981986999999</v>
      </c>
      <c r="BW144" s="17">
        <v>15814.635179999999</v>
      </c>
      <c r="BX144" s="17">
        <v>15716.714250000001</v>
      </c>
      <c r="BY144" s="17">
        <v>16150.810635</v>
      </c>
      <c r="BZ144" s="17">
        <v>17443.258386000001</v>
      </c>
      <c r="CA144" s="17">
        <v>15096.308376000001</v>
      </c>
      <c r="CB144" s="17">
        <v>15591.941907</v>
      </c>
      <c r="CC144" s="17">
        <v>14612.736215999999</v>
      </c>
      <c r="CD144" s="17">
        <v>16994.680187999998</v>
      </c>
      <c r="CE144" s="14">
        <v>17461.033406999999</v>
      </c>
      <c r="CF144" s="17">
        <v>14777.695299000001</v>
      </c>
      <c r="CG144" s="17">
        <v>15929.645108999999</v>
      </c>
      <c r="CH144" s="17">
        <v>14366.234229</v>
      </c>
      <c r="CI144" s="17">
        <v>14863.416888</v>
      </c>
      <c r="CJ144" s="17">
        <v>14049.180213</v>
      </c>
      <c r="CK144" s="17">
        <v>14754.399318</v>
      </c>
      <c r="CL144" s="17">
        <v>15380.673575999999</v>
      </c>
      <c r="CM144" s="17">
        <v>13598.809938</v>
      </c>
      <c r="CN144" s="17">
        <v>14108.523522</v>
      </c>
      <c r="CO144" s="17">
        <v>13794.778560000001</v>
      </c>
      <c r="CP144" s="17">
        <v>15433.050209999999</v>
      </c>
      <c r="CQ144" s="14">
        <v>16038.468852</v>
      </c>
      <c r="CR144" s="17">
        <v>15318.975897</v>
      </c>
      <c r="CS144" s="17">
        <v>13673.11047</v>
      </c>
      <c r="CT144" s="17">
        <v>13629.501716999999</v>
      </c>
      <c r="CU144" s="17">
        <v>14167.68318</v>
      </c>
      <c r="CV144" s="17">
        <v>16182.857534999999</v>
      </c>
      <c r="CW144" s="17">
        <v>17318.111979000001</v>
      </c>
      <c r="CX144" s="17">
        <v>16604.047254000001</v>
      </c>
      <c r="CY144" s="17">
        <v>16774.381296</v>
      </c>
      <c r="CZ144" s="17">
        <v>14108</v>
      </c>
      <c r="DA144" s="17">
        <v>10500</v>
      </c>
      <c r="DB144" s="17">
        <v>7213.77</v>
      </c>
      <c r="DC144" s="14">
        <v>7679.6549999999997</v>
      </c>
      <c r="DD144" s="17">
        <v>7430.88</v>
      </c>
      <c r="DE144" s="17">
        <v>8572.5149999999994</v>
      </c>
      <c r="DF144" s="17">
        <v>8831.2800000000007</v>
      </c>
      <c r="DG144" s="17">
        <v>10017</v>
      </c>
      <c r="DH144" s="17">
        <v>9581.6849999999995</v>
      </c>
      <c r="DI144" s="12"/>
      <c r="DJ144" s="12"/>
      <c r="DK144" s="12"/>
      <c r="DL144" s="12"/>
      <c r="DM144" s="12"/>
      <c r="DN144" s="13"/>
    </row>
    <row r="145" spans="1:118" x14ac:dyDescent="0.25">
      <c r="A145" s="5" t="s">
        <v>17</v>
      </c>
      <c r="B145" s="2">
        <v>3557</v>
      </c>
      <c r="C145" s="3">
        <v>42828</v>
      </c>
      <c r="D145" s="3" t="s">
        <v>18</v>
      </c>
      <c r="E145" s="4">
        <v>45569</v>
      </c>
      <c r="F145">
        <f t="shared" si="23"/>
        <v>2024</v>
      </c>
      <c r="G145">
        <f t="shared" si="24"/>
        <v>10</v>
      </c>
      <c r="H145">
        <f t="shared" si="25"/>
        <v>2021</v>
      </c>
      <c r="I145">
        <f t="shared" si="26"/>
        <v>10</v>
      </c>
      <c r="K145" s="14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15">
        <v>0</v>
      </c>
      <c r="R145" s="15">
        <v>0</v>
      </c>
      <c r="S145" s="15">
        <v>0</v>
      </c>
      <c r="T145" s="15">
        <v>0</v>
      </c>
      <c r="U145" s="15">
        <v>0</v>
      </c>
      <c r="V145" s="16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4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0</v>
      </c>
      <c r="AT145" s="17">
        <v>0</v>
      </c>
      <c r="AU145" s="14">
        <v>0</v>
      </c>
      <c r="AV145" s="17">
        <v>0</v>
      </c>
      <c r="AW145" s="17">
        <v>0</v>
      </c>
      <c r="AX145" s="17">
        <v>0</v>
      </c>
      <c r="AY145" s="17">
        <v>0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4">
        <v>0</v>
      </c>
      <c r="BH145" s="17">
        <v>0</v>
      </c>
      <c r="BI145" s="17">
        <v>0</v>
      </c>
      <c r="BJ145" s="17">
        <v>0</v>
      </c>
      <c r="BK145" s="17">
        <v>0</v>
      </c>
      <c r="BL145" s="17">
        <v>0</v>
      </c>
      <c r="BM145" s="17">
        <v>0</v>
      </c>
      <c r="BN145" s="17">
        <v>0</v>
      </c>
      <c r="BO145" s="17">
        <v>0</v>
      </c>
      <c r="BP145" s="17">
        <v>13048.763571428572</v>
      </c>
      <c r="BQ145" s="17">
        <v>12935.502857142857</v>
      </c>
      <c r="BR145" s="17">
        <v>12236.222571428571</v>
      </c>
      <c r="BS145" s="14">
        <v>11892.242142857143</v>
      </c>
      <c r="BT145" s="17">
        <v>11035.080000000002</v>
      </c>
      <c r="BU145" s="17">
        <v>12135.782571428572</v>
      </c>
      <c r="BV145" s="17">
        <v>11980.960714285717</v>
      </c>
      <c r="BW145" s="17">
        <v>11766.426428571431</v>
      </c>
      <c r="BX145" s="17">
        <v>12071.931428571428</v>
      </c>
      <c r="BY145" s="17">
        <v>13437.835714285713</v>
      </c>
      <c r="BZ145" s="17">
        <v>14499.331071428573</v>
      </c>
      <c r="CA145" s="17">
        <v>12598.74</v>
      </c>
      <c r="CB145" s="17">
        <v>12466.443000000003</v>
      </c>
      <c r="CC145" s="17">
        <v>12126.110571428571</v>
      </c>
      <c r="CD145" s="17">
        <v>12596.185714285712</v>
      </c>
      <c r="CE145" s="14">
        <v>11800.388035714286</v>
      </c>
      <c r="CF145" s="17">
        <v>10876.572</v>
      </c>
      <c r="CG145" s="17">
        <v>12096.563142857141</v>
      </c>
      <c r="CH145" s="17">
        <v>11623.098214285714</v>
      </c>
      <c r="CI145" s="17">
        <v>11716.055469642859</v>
      </c>
      <c r="CJ145" s="17">
        <v>11987.395714285716</v>
      </c>
      <c r="CK145" s="17">
        <v>13535.651785714284</v>
      </c>
      <c r="CL145" s="17">
        <v>13626.320142857141</v>
      </c>
      <c r="CM145" s="17">
        <v>11880.7875</v>
      </c>
      <c r="CN145" s="17">
        <v>12010.617857142857</v>
      </c>
      <c r="CO145" s="17">
        <v>11483.369999999999</v>
      </c>
      <c r="CP145" s="17">
        <v>12187.600178571429</v>
      </c>
      <c r="CQ145" s="14">
        <v>11965.844999999999</v>
      </c>
      <c r="CR145" s="17">
        <v>11236.764642857144</v>
      </c>
      <c r="CS145" s="17">
        <v>12122.129285714285</v>
      </c>
      <c r="CT145" s="17">
        <v>11604.509999999998</v>
      </c>
      <c r="CU145" s="17">
        <v>12738.342857142858</v>
      </c>
      <c r="CV145" s="17">
        <v>13415.223214285712</v>
      </c>
      <c r="CW145" s="17">
        <v>13000.769999999999</v>
      </c>
      <c r="CX145" s="17">
        <v>14437.155000000001</v>
      </c>
      <c r="CY145" s="17">
        <v>7069.6350000000011</v>
      </c>
      <c r="CZ145" s="17">
        <v>10924.311428571429</v>
      </c>
      <c r="DA145" s="17">
        <v>9699.1071428571431</v>
      </c>
      <c r="DB145" s="17">
        <v>8460.4650000000001</v>
      </c>
      <c r="DC145" s="14">
        <v>9757.7858571428569</v>
      </c>
      <c r="DD145" s="17">
        <v>9692.1299999999992</v>
      </c>
      <c r="DE145" s="17">
        <v>8823.09</v>
      </c>
      <c r="DF145" s="17">
        <v>9224.01</v>
      </c>
      <c r="DG145" s="17">
        <v>12117.914999999999</v>
      </c>
      <c r="DH145" s="17">
        <v>10495.215</v>
      </c>
      <c r="DI145" s="12"/>
      <c r="DJ145" s="12"/>
      <c r="DK145" s="12"/>
      <c r="DL145" s="12"/>
      <c r="DM145" s="12"/>
      <c r="DN145" s="13"/>
    </row>
    <row r="146" spans="1:118" x14ac:dyDescent="0.25">
      <c r="A146" s="5" t="s">
        <v>131</v>
      </c>
      <c r="B146" s="2">
        <v>169</v>
      </c>
      <c r="C146" s="3">
        <v>40897</v>
      </c>
      <c r="D146" s="3" t="s">
        <v>132</v>
      </c>
      <c r="E146" s="4">
        <v>45625</v>
      </c>
      <c r="F146">
        <f t="shared" si="23"/>
        <v>2024</v>
      </c>
      <c r="G146">
        <f t="shared" si="24"/>
        <v>11</v>
      </c>
      <c r="H146">
        <f t="shared" si="25"/>
        <v>2021</v>
      </c>
      <c r="I146">
        <f t="shared" si="26"/>
        <v>11</v>
      </c>
      <c r="K146" s="14">
        <v>0</v>
      </c>
      <c r="L146" s="15">
        <v>0</v>
      </c>
      <c r="M146" s="15">
        <v>0</v>
      </c>
      <c r="N146" s="15">
        <v>0</v>
      </c>
      <c r="O146" s="15">
        <v>0</v>
      </c>
      <c r="P146" s="15">
        <v>0</v>
      </c>
      <c r="Q146" s="15">
        <v>0</v>
      </c>
      <c r="R146" s="15">
        <v>0</v>
      </c>
      <c r="S146" s="15">
        <v>0</v>
      </c>
      <c r="T146" s="15">
        <v>0</v>
      </c>
      <c r="U146" s="15">
        <v>0</v>
      </c>
      <c r="V146" s="16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4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0</v>
      </c>
      <c r="AT146" s="17">
        <v>0</v>
      </c>
      <c r="AU146" s="14">
        <v>0</v>
      </c>
      <c r="AV146" s="17">
        <v>0</v>
      </c>
      <c r="AW146" s="17">
        <v>0</v>
      </c>
      <c r="AX146" s="17">
        <v>0</v>
      </c>
      <c r="AY146" s="17">
        <v>0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7">
        <v>0</v>
      </c>
      <c r="BF146" s="17">
        <v>0</v>
      </c>
      <c r="BG146" s="14">
        <v>0</v>
      </c>
      <c r="BH146" s="17">
        <v>0</v>
      </c>
      <c r="BI146" s="17">
        <v>0</v>
      </c>
      <c r="BJ146" s="17">
        <v>0</v>
      </c>
      <c r="BK146" s="17">
        <v>0</v>
      </c>
      <c r="BL146" s="17">
        <v>0</v>
      </c>
      <c r="BM146" s="17">
        <v>0</v>
      </c>
      <c r="BN146" s="17">
        <v>0</v>
      </c>
      <c r="BO146" s="17">
        <v>0</v>
      </c>
      <c r="BP146" s="17">
        <v>0</v>
      </c>
      <c r="BQ146" s="17">
        <v>14137.814999999995</v>
      </c>
      <c r="BR146" s="17">
        <v>19918.337885714282</v>
      </c>
      <c r="BS146" s="14">
        <v>19093.920785714257</v>
      </c>
      <c r="BT146" s="17">
        <v>17087.917999999947</v>
      </c>
      <c r="BU146" s="17">
        <v>14037.956742857128</v>
      </c>
      <c r="BV146" s="17">
        <v>11541.426428571453</v>
      </c>
      <c r="BW146" s="17">
        <v>11659.724428571493</v>
      </c>
      <c r="BX146" s="17">
        <v>12091.059428571358</v>
      </c>
      <c r="BY146" s="17">
        <v>13671.400785714375</v>
      </c>
      <c r="BZ146" s="17">
        <v>13777.002285714227</v>
      </c>
      <c r="CA146" s="17">
        <v>11775.569999999998</v>
      </c>
      <c r="CB146" s="17">
        <v>11584.704</v>
      </c>
      <c r="CC146" s="17">
        <v>12567.391142857143</v>
      </c>
      <c r="CD146" s="17">
        <v>16187.004570000001</v>
      </c>
      <c r="CE146" s="14">
        <v>14318.62</v>
      </c>
      <c r="CF146" s="17">
        <v>14812.964592</v>
      </c>
      <c r="CG146" s="17">
        <v>15140.787628735119</v>
      </c>
      <c r="CH146" s="17">
        <v>12519.567857142856</v>
      </c>
      <c r="CI146" s="17">
        <v>12061.724</v>
      </c>
      <c r="CJ146" s="17">
        <v>10280.98456924709</v>
      </c>
      <c r="CK146" s="17">
        <v>11758.404285714285</v>
      </c>
      <c r="CL146" s="17">
        <v>11683.57268467955</v>
      </c>
      <c r="CM146" s="17">
        <v>5137.9179999999997</v>
      </c>
      <c r="CN146" s="17">
        <v>7441.2898268206618</v>
      </c>
      <c r="CO146" s="17">
        <v>12994.160000000002</v>
      </c>
      <c r="CP146" s="17">
        <v>16359.566000000001</v>
      </c>
      <c r="CQ146" s="14">
        <v>16891.75</v>
      </c>
      <c r="CR146" s="17">
        <v>14737.174428571429</v>
      </c>
      <c r="CS146" s="17">
        <v>13508.47</v>
      </c>
      <c r="CT146" s="17">
        <v>9802.8631428571425</v>
      </c>
      <c r="CU146" s="17">
        <v>11254.788</v>
      </c>
      <c r="CV146" s="17">
        <v>11636.169714285712</v>
      </c>
      <c r="CW146" s="17">
        <v>12904.042285714284</v>
      </c>
      <c r="CX146" s="17">
        <v>13275.956</v>
      </c>
      <c r="CY146" s="17">
        <v>12194.712</v>
      </c>
      <c r="CZ146" s="17">
        <v>11374.147999999999</v>
      </c>
      <c r="DA146" s="17">
        <v>5585.8360000000002</v>
      </c>
      <c r="DB146" s="17">
        <v>9178.3279999999995</v>
      </c>
      <c r="DC146" s="14">
        <v>8403.3819999999996</v>
      </c>
      <c r="DD146" s="17">
        <v>7470.5839999999998</v>
      </c>
      <c r="DE146" s="17">
        <v>8354.5</v>
      </c>
      <c r="DF146" s="17">
        <v>8813.4419999999991</v>
      </c>
      <c r="DG146" s="17">
        <v>8652.4719999999998</v>
      </c>
      <c r="DH146" s="17">
        <v>8476.6820000000007</v>
      </c>
      <c r="DI146" s="12"/>
      <c r="DJ146" s="12"/>
      <c r="DK146" s="12"/>
      <c r="DL146" s="12"/>
      <c r="DM146" s="12"/>
      <c r="DN146" s="13"/>
    </row>
    <row r="147" spans="1:118" x14ac:dyDescent="0.25">
      <c r="A147" s="5" t="s">
        <v>145</v>
      </c>
      <c r="B147" s="2">
        <v>321</v>
      </c>
      <c r="C147" s="3">
        <v>38594</v>
      </c>
      <c r="D147" s="3" t="s">
        <v>146</v>
      </c>
      <c r="E147" s="4">
        <v>45597</v>
      </c>
      <c r="F147">
        <f t="shared" si="23"/>
        <v>2024</v>
      </c>
      <c r="G147">
        <f t="shared" si="24"/>
        <v>11</v>
      </c>
      <c r="H147">
        <f t="shared" si="25"/>
        <v>2021</v>
      </c>
      <c r="I147">
        <f t="shared" si="26"/>
        <v>11</v>
      </c>
      <c r="K147" s="14">
        <v>0</v>
      </c>
      <c r="L147" s="15">
        <v>0</v>
      </c>
      <c r="M147" s="15">
        <v>0</v>
      </c>
      <c r="N147" s="15">
        <v>0</v>
      </c>
      <c r="O147" s="15">
        <v>0</v>
      </c>
      <c r="P147" s="15">
        <v>0</v>
      </c>
      <c r="Q147" s="15">
        <v>0</v>
      </c>
      <c r="R147" s="15">
        <v>0</v>
      </c>
      <c r="S147" s="15">
        <v>0</v>
      </c>
      <c r="T147" s="15">
        <v>0</v>
      </c>
      <c r="U147" s="15">
        <v>0</v>
      </c>
      <c r="V147" s="16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4">
        <v>0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0</v>
      </c>
      <c r="AP147" s="17">
        <v>0</v>
      </c>
      <c r="AQ147" s="17">
        <v>0</v>
      </c>
      <c r="AR147" s="17">
        <v>0</v>
      </c>
      <c r="AS147" s="17">
        <v>0</v>
      </c>
      <c r="AT147" s="17">
        <v>0</v>
      </c>
      <c r="AU147" s="14">
        <v>0</v>
      </c>
      <c r="AV147" s="17">
        <v>0</v>
      </c>
      <c r="AW147" s="17">
        <v>0</v>
      </c>
      <c r="AX147" s="17">
        <v>0</v>
      </c>
      <c r="AY147" s="17">
        <v>0</v>
      </c>
      <c r="AZ147" s="17">
        <v>0</v>
      </c>
      <c r="BA147" s="17">
        <v>0</v>
      </c>
      <c r="BB147" s="17">
        <v>0</v>
      </c>
      <c r="BC147" s="17">
        <v>0</v>
      </c>
      <c r="BD147" s="17">
        <v>0</v>
      </c>
      <c r="BE147" s="17">
        <v>0</v>
      </c>
      <c r="BF147" s="17">
        <v>0</v>
      </c>
      <c r="BG147" s="14">
        <v>0</v>
      </c>
      <c r="BH147" s="17">
        <v>0</v>
      </c>
      <c r="BI147" s="17">
        <v>0</v>
      </c>
      <c r="BJ147" s="17">
        <v>0</v>
      </c>
      <c r="BK147" s="17">
        <v>0</v>
      </c>
      <c r="BL147" s="17">
        <v>0</v>
      </c>
      <c r="BM147" s="17">
        <v>0</v>
      </c>
      <c r="BN147" s="17">
        <v>0</v>
      </c>
      <c r="BO147" s="17">
        <v>0</v>
      </c>
      <c r="BP147" s="17">
        <v>0</v>
      </c>
      <c r="BQ147" s="17">
        <v>16679.134285714274</v>
      </c>
      <c r="BR147" s="17">
        <v>21636.667885713909</v>
      </c>
      <c r="BS147" s="14">
        <v>21995.332571428546</v>
      </c>
      <c r="BT147" s="17">
        <v>18956.208000000042</v>
      </c>
      <c r="BU147" s="17">
        <v>18900.129600000077</v>
      </c>
      <c r="BV147" s="17">
        <v>16404.051428571463</v>
      </c>
      <c r="BW147" s="17">
        <v>15947.321142857152</v>
      </c>
      <c r="BX147" s="17">
        <v>17309.108571428642</v>
      </c>
      <c r="BY147" s="17">
        <v>16610.260571428433</v>
      </c>
      <c r="BZ147" s="17">
        <v>17224.308571428639</v>
      </c>
      <c r="CA147" s="17">
        <v>14920.894285714287</v>
      </c>
      <c r="CB147" s="17">
        <v>15986.448</v>
      </c>
      <c r="CC147" s="17">
        <v>19395.614857142857</v>
      </c>
      <c r="CD147" s="17">
        <v>20574.896239999998</v>
      </c>
      <c r="CE147" s="14">
        <v>21266.608</v>
      </c>
      <c r="CF147" s="17">
        <v>18274.47248</v>
      </c>
      <c r="CG147" s="17">
        <v>16727.498755088287</v>
      </c>
      <c r="CH147" s="17">
        <v>17395.268571428573</v>
      </c>
      <c r="CI147" s="17">
        <v>16086.495999999999</v>
      </c>
      <c r="CJ147" s="17">
        <v>15227.383379691844</v>
      </c>
      <c r="CK147" s="17">
        <v>17879.129142857142</v>
      </c>
      <c r="CL147" s="17">
        <v>18000.08427691726</v>
      </c>
      <c r="CM147" s="17">
        <v>16725.536</v>
      </c>
      <c r="CN147" s="17">
        <v>14936.236618128636</v>
      </c>
      <c r="CO147" s="17">
        <v>15348.752</v>
      </c>
      <c r="CP147" s="17">
        <v>17769.352000000003</v>
      </c>
      <c r="CQ147" s="14">
        <v>18345.407999999999</v>
      </c>
      <c r="CR147" s="17">
        <v>16149.983999999999</v>
      </c>
      <c r="CS147" s="17">
        <v>14959.72</v>
      </c>
      <c r="CT147" s="17">
        <v>13827.261714285714</v>
      </c>
      <c r="CU147" s="17">
        <v>13892.528</v>
      </c>
      <c r="CV147" s="17">
        <v>14514.518857142857</v>
      </c>
      <c r="CW147" s="17">
        <v>16251.788571428571</v>
      </c>
      <c r="CX147" s="17">
        <v>16251.788571428571</v>
      </c>
      <c r="CY147" s="17">
        <v>16251.788571428571</v>
      </c>
      <c r="CZ147" s="17">
        <v>16251.788571428571</v>
      </c>
      <c r="DA147" s="17">
        <v>15200</v>
      </c>
      <c r="DB147" s="17">
        <v>15200</v>
      </c>
      <c r="DC147" s="14">
        <v>15200</v>
      </c>
      <c r="DD147" s="17">
        <v>11635.272727272728</v>
      </c>
      <c r="DE147" s="17">
        <v>14074.721449999999</v>
      </c>
      <c r="DF147" s="17">
        <v>13719.278130000001</v>
      </c>
      <c r="DG147" s="17">
        <v>14390.70976</v>
      </c>
      <c r="DH147" s="17">
        <v>14847.692940000001</v>
      </c>
      <c r="DI147" s="12"/>
      <c r="DJ147" s="12"/>
      <c r="DK147" s="12"/>
      <c r="DL147" s="12"/>
      <c r="DM147" s="12"/>
      <c r="DN147" s="13"/>
    </row>
    <row r="148" spans="1:118" x14ac:dyDescent="0.25">
      <c r="A148" s="5" t="s">
        <v>175</v>
      </c>
      <c r="B148" s="2">
        <v>4428</v>
      </c>
      <c r="C148" s="3">
        <v>41963</v>
      </c>
      <c r="D148" s="3" t="s">
        <v>176</v>
      </c>
      <c r="E148" s="4">
        <v>45618</v>
      </c>
      <c r="F148">
        <f t="shared" si="23"/>
        <v>2024</v>
      </c>
      <c r="G148">
        <f t="shared" si="24"/>
        <v>11</v>
      </c>
      <c r="H148">
        <f t="shared" si="25"/>
        <v>2021</v>
      </c>
      <c r="I148">
        <f t="shared" si="26"/>
        <v>11</v>
      </c>
      <c r="K148" s="14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15">
        <v>0</v>
      </c>
      <c r="R148" s="15">
        <v>0</v>
      </c>
      <c r="S148" s="15">
        <v>0</v>
      </c>
      <c r="T148" s="15">
        <v>0</v>
      </c>
      <c r="U148" s="15">
        <v>0</v>
      </c>
      <c r="V148" s="16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4">
        <v>0</v>
      </c>
      <c r="AJ148" s="17">
        <v>0</v>
      </c>
      <c r="AK148" s="17">
        <v>0</v>
      </c>
      <c r="AL148" s="17">
        <v>0</v>
      </c>
      <c r="AM148" s="17">
        <v>0</v>
      </c>
      <c r="AN148" s="17">
        <v>0</v>
      </c>
      <c r="AO148" s="17">
        <v>0</v>
      </c>
      <c r="AP148" s="17">
        <v>0</v>
      </c>
      <c r="AQ148" s="17">
        <v>0</v>
      </c>
      <c r="AR148" s="17">
        <v>0</v>
      </c>
      <c r="AS148" s="17">
        <v>0</v>
      </c>
      <c r="AT148" s="17">
        <v>0</v>
      </c>
      <c r="AU148" s="14">
        <v>0</v>
      </c>
      <c r="AV148" s="17">
        <v>0</v>
      </c>
      <c r="AW148" s="17">
        <v>0</v>
      </c>
      <c r="AX148" s="17">
        <v>0</v>
      </c>
      <c r="AY148" s="17">
        <v>0</v>
      </c>
      <c r="AZ148" s="17">
        <v>0</v>
      </c>
      <c r="BA148" s="17">
        <v>0</v>
      </c>
      <c r="BB148" s="17">
        <v>0</v>
      </c>
      <c r="BC148" s="17">
        <v>0</v>
      </c>
      <c r="BD148" s="17">
        <v>0</v>
      </c>
      <c r="BE148" s="17">
        <v>0</v>
      </c>
      <c r="BF148" s="17">
        <v>0</v>
      </c>
      <c r="BG148" s="14">
        <v>0</v>
      </c>
      <c r="BH148" s="17">
        <v>0</v>
      </c>
      <c r="BI148" s="17">
        <v>0</v>
      </c>
      <c r="BJ148" s="17">
        <v>0</v>
      </c>
      <c r="BK148" s="17">
        <v>0</v>
      </c>
      <c r="BL148" s="17">
        <v>0</v>
      </c>
      <c r="BM148" s="17">
        <v>0</v>
      </c>
      <c r="BN148" s="17">
        <v>0</v>
      </c>
      <c r="BO148" s="17">
        <v>0</v>
      </c>
      <c r="BP148" s="17">
        <v>0</v>
      </c>
      <c r="BQ148" s="17">
        <v>10858.431428571452</v>
      </c>
      <c r="BR148" s="17">
        <v>14165.90614285712</v>
      </c>
      <c r="BS148" s="14">
        <v>15168.943249999998</v>
      </c>
      <c r="BT148" s="17">
        <v>13356.880999999994</v>
      </c>
      <c r="BU148" s="17">
        <v>11192.027428571408</v>
      </c>
      <c r="BV148" s="17">
        <v>9282.971785714315</v>
      </c>
      <c r="BW148" s="17">
        <v>9687.5786071428574</v>
      </c>
      <c r="BX148" s="17">
        <v>10391.500285714286</v>
      </c>
      <c r="BY148" s="17">
        <v>11764.140178571437</v>
      </c>
      <c r="BZ148" s="17">
        <v>12141.120107142868</v>
      </c>
      <c r="CA148" s="17">
        <v>9433.187142857143</v>
      </c>
      <c r="CB148" s="17">
        <v>9951.009</v>
      </c>
      <c r="CC148" s="17">
        <v>9572.3385714285705</v>
      </c>
      <c r="CD148" s="17">
        <v>12016.748384999999</v>
      </c>
      <c r="CE148" s="14">
        <v>11999.494285714285</v>
      </c>
      <c r="CF148" s="17">
        <v>10467.348260000002</v>
      </c>
      <c r="CG148" s="17">
        <v>10004.786991746254</v>
      </c>
      <c r="CH148" s="17">
        <v>9425.9700000000012</v>
      </c>
      <c r="CI148" s="17">
        <v>9794.280999999999</v>
      </c>
      <c r="CJ148" s="17">
        <v>10888.407261667955</v>
      </c>
      <c r="CK148" s="17">
        <v>11618.578428571427</v>
      </c>
      <c r="CL148" s="17">
        <v>11575.450181572094</v>
      </c>
      <c r="CM148" s="17">
        <v>9815.6849999999995</v>
      </c>
      <c r="CN148" s="17">
        <v>8858.033132148159</v>
      </c>
      <c r="CO148" s="17">
        <v>9821.7829999999994</v>
      </c>
      <c r="CP148" s="17">
        <v>11018.981428571431</v>
      </c>
      <c r="CQ148" s="14">
        <v>10920.137000000001</v>
      </c>
      <c r="CR148" s="17">
        <v>10515.520142857144</v>
      </c>
      <c r="CS148" s="17">
        <v>11956.33</v>
      </c>
      <c r="CT148" s="17">
        <v>11653.918714285714</v>
      </c>
      <c r="CU148" s="17">
        <v>12411.011</v>
      </c>
      <c r="CV148" s="17">
        <v>13162.608428571428</v>
      </c>
      <c r="CW148" s="17">
        <v>14272.853428571429</v>
      </c>
      <c r="CX148" s="17">
        <v>14541.117</v>
      </c>
      <c r="CY148" s="17">
        <v>14051.224</v>
      </c>
      <c r="CZ148" s="17">
        <v>12415.350999999999</v>
      </c>
      <c r="DA148" s="17">
        <v>7880.5219999999999</v>
      </c>
      <c r="DB148" s="17">
        <v>9455.4240000000009</v>
      </c>
      <c r="DC148" s="14">
        <v>9581.9339999999993</v>
      </c>
      <c r="DD148" s="17">
        <v>9437.5380000000005</v>
      </c>
      <c r="DE148" s="17">
        <v>9609.5689999999995</v>
      </c>
      <c r="DF148" s="17">
        <v>8540.7829999999994</v>
      </c>
      <c r="DG148" s="17">
        <v>8824.1039999999994</v>
      </c>
      <c r="DH148" s="17">
        <v>8809.009</v>
      </c>
      <c r="DI148" s="12"/>
      <c r="DJ148" s="12"/>
      <c r="DK148" s="12"/>
      <c r="DL148" s="12"/>
      <c r="DM148" s="12"/>
      <c r="DN148" s="13"/>
    </row>
    <row r="149" spans="1:118" x14ac:dyDescent="0.25">
      <c r="A149" s="1" t="s">
        <v>255</v>
      </c>
      <c r="B149" s="2">
        <v>5584</v>
      </c>
      <c r="C149" s="3">
        <v>42489</v>
      </c>
      <c r="D149" s="3" t="s">
        <v>256</v>
      </c>
      <c r="E149" s="4">
        <v>45626</v>
      </c>
      <c r="F149">
        <f t="shared" si="23"/>
        <v>2024</v>
      </c>
      <c r="G149">
        <f t="shared" si="24"/>
        <v>11</v>
      </c>
      <c r="H149">
        <f t="shared" si="25"/>
        <v>2021</v>
      </c>
      <c r="I149">
        <f t="shared" si="26"/>
        <v>11</v>
      </c>
      <c r="K149" s="14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6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4">
        <v>0</v>
      </c>
      <c r="AJ149" s="17">
        <v>0</v>
      </c>
      <c r="AK149" s="17">
        <v>0</v>
      </c>
      <c r="AL149" s="17">
        <v>0</v>
      </c>
      <c r="AM149" s="17">
        <v>0</v>
      </c>
      <c r="AN149" s="17">
        <v>0</v>
      </c>
      <c r="AO149" s="17">
        <v>0</v>
      </c>
      <c r="AP149" s="17">
        <v>0</v>
      </c>
      <c r="AQ149" s="17">
        <v>0</v>
      </c>
      <c r="AR149" s="17">
        <v>0</v>
      </c>
      <c r="AS149" s="17">
        <v>0</v>
      </c>
      <c r="AT149" s="17">
        <v>0</v>
      </c>
      <c r="AU149" s="14">
        <v>0</v>
      </c>
      <c r="AV149" s="17">
        <v>0</v>
      </c>
      <c r="AW149" s="17">
        <v>0</v>
      </c>
      <c r="AX149" s="17">
        <v>0</v>
      </c>
      <c r="AY149" s="17">
        <v>0</v>
      </c>
      <c r="AZ149" s="17">
        <v>0</v>
      </c>
      <c r="BA149" s="17">
        <v>0</v>
      </c>
      <c r="BB149" s="17">
        <v>0</v>
      </c>
      <c r="BC149" s="17">
        <v>0</v>
      </c>
      <c r="BD149" s="17">
        <v>0</v>
      </c>
      <c r="BE149" s="17">
        <v>0</v>
      </c>
      <c r="BF149" s="17">
        <v>0</v>
      </c>
      <c r="BG149" s="14">
        <v>0</v>
      </c>
      <c r="BH149" s="17">
        <v>0</v>
      </c>
      <c r="BI149" s="17">
        <v>0</v>
      </c>
      <c r="BJ149" s="17">
        <v>0</v>
      </c>
      <c r="BK149" s="17">
        <v>0</v>
      </c>
      <c r="BL149" s="17">
        <v>0</v>
      </c>
      <c r="BM149" s="17">
        <v>0</v>
      </c>
      <c r="BN149" s="17">
        <v>0</v>
      </c>
      <c r="BO149" s="17">
        <v>0</v>
      </c>
      <c r="BP149" s="17">
        <v>0</v>
      </c>
      <c r="BQ149" s="17">
        <v>13251.331800317857</v>
      </c>
      <c r="BR149" s="17">
        <v>16129.774803351427</v>
      </c>
      <c r="BS149" s="14">
        <v>15702.118326885717</v>
      </c>
      <c r="BT149" s="17">
        <v>12740.342283800001</v>
      </c>
      <c r="BU149" s="17">
        <v>11592.196389708572</v>
      </c>
      <c r="BV149" s="17">
        <v>12329.803436357141</v>
      </c>
      <c r="BW149" s="17">
        <v>11591.68058365357</v>
      </c>
      <c r="BX149" s="17">
        <v>12608.303670771429</v>
      </c>
      <c r="BY149" s="17">
        <v>14919.172002778572</v>
      </c>
      <c r="BZ149" s="17">
        <v>15181.606533110713</v>
      </c>
      <c r="CA149" s="17">
        <v>12041.22827777143</v>
      </c>
      <c r="CB149" s="17">
        <v>12351.364458642858</v>
      </c>
      <c r="CC149" s="17">
        <v>14717.745119142857</v>
      </c>
      <c r="CD149" s="17">
        <v>16177.596132028573</v>
      </c>
      <c r="CE149" s="14">
        <v>16282.658320267859</v>
      </c>
      <c r="CF149" s="17">
        <v>12878.0796364</v>
      </c>
      <c r="CG149" s="17">
        <v>11659.906266334285</v>
      </c>
      <c r="CH149" s="17">
        <v>11766.118805464286</v>
      </c>
      <c r="CI149" s="17">
        <v>11451.304172578573</v>
      </c>
      <c r="CJ149" s="17">
        <v>11472.881297485714</v>
      </c>
      <c r="CK149" s="17">
        <v>12820.807818803569</v>
      </c>
      <c r="CL149" s="17">
        <v>13449.669936031431</v>
      </c>
      <c r="CM149" s="17">
        <v>11828.99320655357</v>
      </c>
      <c r="CN149" s="17">
        <v>13409.150449521429</v>
      </c>
      <c r="CO149" s="17">
        <v>11614.965220800001</v>
      </c>
      <c r="CP149" s="17">
        <v>11156.613723967857</v>
      </c>
      <c r="CQ149" s="14">
        <v>12613.737130784024</v>
      </c>
      <c r="CR149" s="17">
        <v>12460.08371530857</v>
      </c>
      <c r="CS149" s="17">
        <v>11307.060565642858</v>
      </c>
      <c r="CT149" s="17">
        <v>11642.317992214286</v>
      </c>
      <c r="CU149" s="17">
        <v>12741.63755397143</v>
      </c>
      <c r="CV149" s="17">
        <v>13309.745774035713</v>
      </c>
      <c r="CW149" s="17">
        <v>14708.763047739285</v>
      </c>
      <c r="CX149" s="17">
        <v>13864.005724277145</v>
      </c>
      <c r="CY149" s="17">
        <v>12393.785675142857</v>
      </c>
      <c r="CZ149" s="17">
        <v>11593.966137725716</v>
      </c>
      <c r="DA149" s="17">
        <v>12204.438509035714</v>
      </c>
      <c r="DB149" s="17">
        <v>12719.413771992857</v>
      </c>
      <c r="DC149" s="14">
        <v>13626.69125714286</v>
      </c>
      <c r="DD149" s="17">
        <v>9207.5159999999996</v>
      </c>
      <c r="DE149" s="17">
        <v>8807.9580000000005</v>
      </c>
      <c r="DF149" s="17">
        <v>10746.87</v>
      </c>
      <c r="DG149" s="17">
        <v>10416.81</v>
      </c>
      <c r="DH149" s="17">
        <v>10534.291999999999</v>
      </c>
      <c r="DI149" s="12"/>
      <c r="DJ149" s="12"/>
      <c r="DK149" s="12"/>
      <c r="DL149" s="12"/>
      <c r="DM149" s="12"/>
      <c r="DN149" s="13"/>
    </row>
    <row r="150" spans="1:118" x14ac:dyDescent="0.25">
      <c r="A150" s="5" t="s">
        <v>161</v>
      </c>
      <c r="B150" s="2">
        <v>912</v>
      </c>
      <c r="C150" s="3">
        <v>39779</v>
      </c>
      <c r="D150" s="3" t="s">
        <v>162</v>
      </c>
      <c r="E150" s="4">
        <v>45611</v>
      </c>
      <c r="F150">
        <f t="shared" si="23"/>
        <v>2024</v>
      </c>
      <c r="G150">
        <f t="shared" si="24"/>
        <v>11</v>
      </c>
      <c r="H150">
        <f t="shared" si="25"/>
        <v>2021</v>
      </c>
      <c r="I150">
        <f t="shared" si="26"/>
        <v>11</v>
      </c>
      <c r="K150" s="14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0</v>
      </c>
      <c r="U150" s="15">
        <v>0</v>
      </c>
      <c r="V150" s="16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4">
        <v>0</v>
      </c>
      <c r="AJ150" s="17">
        <v>0</v>
      </c>
      <c r="AK150" s="17">
        <v>0</v>
      </c>
      <c r="AL150" s="17">
        <v>0</v>
      </c>
      <c r="AM150" s="17">
        <v>0</v>
      </c>
      <c r="AN150" s="17">
        <v>0</v>
      </c>
      <c r="AO150" s="17">
        <v>0</v>
      </c>
      <c r="AP150" s="17">
        <v>0</v>
      </c>
      <c r="AQ150" s="17">
        <v>0</v>
      </c>
      <c r="AR150" s="17">
        <v>0</v>
      </c>
      <c r="AS150" s="17">
        <v>0</v>
      </c>
      <c r="AT150" s="17">
        <v>0</v>
      </c>
      <c r="AU150" s="14">
        <v>0</v>
      </c>
      <c r="AV150" s="17">
        <v>0</v>
      </c>
      <c r="AW150" s="17">
        <v>0</v>
      </c>
      <c r="AX150" s="17">
        <v>0</v>
      </c>
      <c r="AY150" s="17">
        <v>0</v>
      </c>
      <c r="AZ150" s="17">
        <v>0</v>
      </c>
      <c r="BA150" s="17">
        <v>0</v>
      </c>
      <c r="BB150" s="17">
        <v>0</v>
      </c>
      <c r="BC150" s="17">
        <v>0</v>
      </c>
      <c r="BD150" s="17">
        <v>0</v>
      </c>
      <c r="BE150" s="17">
        <v>0</v>
      </c>
      <c r="BF150" s="17">
        <v>0</v>
      </c>
      <c r="BG150" s="14">
        <v>0</v>
      </c>
      <c r="BH150" s="17">
        <v>0</v>
      </c>
      <c r="BI150" s="17">
        <v>0</v>
      </c>
      <c r="BJ150" s="17">
        <v>0</v>
      </c>
      <c r="BK150" s="17">
        <v>0</v>
      </c>
      <c r="BL150" s="17">
        <v>0</v>
      </c>
      <c r="BM150" s="17">
        <v>0</v>
      </c>
      <c r="BN150" s="17">
        <v>0</v>
      </c>
      <c r="BO150" s="17">
        <v>0</v>
      </c>
      <c r="BP150" s="17">
        <v>0</v>
      </c>
      <c r="BQ150" s="17">
        <v>12617.228571428574</v>
      </c>
      <c r="BR150" s="17">
        <v>12296.672571428529</v>
      </c>
      <c r="BS150" s="14">
        <v>11899.748571428599</v>
      </c>
      <c r="BT150" s="17">
        <v>11609.759999999951</v>
      </c>
      <c r="BU150" s="17">
        <v>12844.230000000054</v>
      </c>
      <c r="BV150" s="17">
        <v>12251.249999999931</v>
      </c>
      <c r="BW150" s="17">
        <v>12516.139285714344</v>
      </c>
      <c r="BX150" s="17">
        <v>12590.922857142878</v>
      </c>
      <c r="BY150" s="17">
        <v>12138.359999999944</v>
      </c>
      <c r="BZ150" s="17">
        <v>12755.182500000061</v>
      </c>
      <c r="CA150" s="17">
        <v>9941.2392857142859</v>
      </c>
      <c r="CB150" s="17">
        <v>11565.24</v>
      </c>
      <c r="CC150" s="17">
        <v>9757.7014285714286</v>
      </c>
      <c r="CD150" s="17">
        <v>9958.7131499999996</v>
      </c>
      <c r="CE150" s="14">
        <v>10130.258571428571</v>
      </c>
      <c r="CF150" s="17">
        <v>9051.7259400000003</v>
      </c>
      <c r="CG150" s="17">
        <v>9615.1397158744039</v>
      </c>
      <c r="CH150" s="17">
        <v>9833.3196428571409</v>
      </c>
      <c r="CI150" s="17">
        <v>10790.97</v>
      </c>
      <c r="CJ150" s="17">
        <v>10957.934053740802</v>
      </c>
      <c r="CK150" s="17">
        <v>11965.112142857142</v>
      </c>
      <c r="CL150" s="17">
        <v>11227.823878155037</v>
      </c>
      <c r="CM150" s="17">
        <v>7864.5</v>
      </c>
      <c r="CN150" s="17">
        <v>3434.6421918233518</v>
      </c>
      <c r="CO150" s="17">
        <v>10500.900000000001</v>
      </c>
      <c r="CP150" s="17">
        <v>9996.357857142857</v>
      </c>
      <c r="CQ150" s="14">
        <v>11710.23</v>
      </c>
      <c r="CR150" s="17">
        <v>9431.2971428571418</v>
      </c>
      <c r="CS150" s="17">
        <v>11602.41</v>
      </c>
      <c r="CT150" s="17">
        <v>7602.2078571428574</v>
      </c>
      <c r="CU150" s="17">
        <v>12205.38</v>
      </c>
      <c r="CV150" s="17">
        <v>13410.304285714286</v>
      </c>
      <c r="CW150" s="17">
        <v>13483.930714285714</v>
      </c>
      <c r="CX150" s="17">
        <v>13697.49</v>
      </c>
      <c r="CY150" s="17">
        <v>14013.21</v>
      </c>
      <c r="CZ150" s="17">
        <v>13777.665000000001</v>
      </c>
      <c r="DA150" s="17">
        <v>7509.93</v>
      </c>
      <c r="DB150" s="17">
        <v>9560.5349999999999</v>
      </c>
      <c r="DC150" s="14">
        <v>9530.7000000000007</v>
      </c>
      <c r="DD150" s="17">
        <v>8351.5499999999993</v>
      </c>
      <c r="DE150" s="17">
        <v>9521.85</v>
      </c>
      <c r="DF150" s="17">
        <v>9134.5049999999992</v>
      </c>
      <c r="DG150" s="17">
        <v>9222.24</v>
      </c>
      <c r="DH150" s="17">
        <v>9151.2000000000007</v>
      </c>
      <c r="DI150" s="12"/>
      <c r="DJ150" s="12"/>
      <c r="DK150" s="12"/>
      <c r="DL150" s="12"/>
      <c r="DM150" s="12"/>
      <c r="DN150" s="13"/>
    </row>
    <row r="151" spans="1:118" x14ac:dyDescent="0.25">
      <c r="A151" s="5" t="s">
        <v>45</v>
      </c>
      <c r="B151" s="2">
        <v>8506</v>
      </c>
      <c r="C151" s="3">
        <v>42643</v>
      </c>
      <c r="D151" s="3" t="s">
        <v>46</v>
      </c>
      <c r="E151" s="4">
        <v>45688</v>
      </c>
      <c r="F151">
        <f t="shared" si="23"/>
        <v>2025</v>
      </c>
      <c r="G151">
        <f t="shared" si="24"/>
        <v>1</v>
      </c>
      <c r="H151">
        <f t="shared" si="25"/>
        <v>2022</v>
      </c>
      <c r="I151">
        <f t="shared" si="26"/>
        <v>1</v>
      </c>
      <c r="K151" s="14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6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4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  <c r="AQ151" s="17">
        <v>0</v>
      </c>
      <c r="AR151" s="17">
        <v>0</v>
      </c>
      <c r="AS151" s="17">
        <v>0</v>
      </c>
      <c r="AT151" s="17">
        <v>0</v>
      </c>
      <c r="AU151" s="14">
        <v>0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4">
        <v>0</v>
      </c>
      <c r="BH151" s="17">
        <v>0</v>
      </c>
      <c r="BI151" s="17">
        <v>0</v>
      </c>
      <c r="BJ151" s="17">
        <v>0</v>
      </c>
      <c r="BK151" s="17">
        <v>0</v>
      </c>
      <c r="BL151" s="17">
        <v>0</v>
      </c>
      <c r="BM151" s="17">
        <v>0</v>
      </c>
      <c r="BN151" s="17">
        <v>0</v>
      </c>
      <c r="BO151" s="17">
        <v>0</v>
      </c>
      <c r="BP151" s="17">
        <v>0</v>
      </c>
      <c r="BQ151" s="17">
        <v>0</v>
      </c>
      <c r="BR151" s="17">
        <v>0</v>
      </c>
      <c r="BS151" s="14">
        <v>12499.820000000003</v>
      </c>
      <c r="BT151" s="17">
        <v>11340</v>
      </c>
      <c r="BU151" s="17">
        <v>12575.775535714287</v>
      </c>
      <c r="BV151" s="17">
        <v>13087.285714285716</v>
      </c>
      <c r="BW151" s="17">
        <v>12303.346428571427</v>
      </c>
      <c r="BX151" s="17">
        <v>14513.41607142857</v>
      </c>
      <c r="BY151" s="17">
        <v>16612.169285714288</v>
      </c>
      <c r="BZ151" s="17">
        <v>17337.026785714286</v>
      </c>
      <c r="CA151" s="17">
        <v>13741.379999999954</v>
      </c>
      <c r="CB151" s="17">
        <v>12738.659999999982</v>
      </c>
      <c r="CC151" s="17">
        <v>12056.25</v>
      </c>
      <c r="CD151" s="17">
        <v>12515.220000000081</v>
      </c>
      <c r="CE151" s="14">
        <v>13281.539999999914</v>
      </c>
      <c r="CF151" s="17">
        <v>11337.299999999996</v>
      </c>
      <c r="CG151" s="17">
        <v>12700.950000000048</v>
      </c>
      <c r="CH151" s="17">
        <v>12406.469999999972</v>
      </c>
      <c r="CI151" s="17">
        <v>14394.810000000034</v>
      </c>
      <c r="CJ151" s="17">
        <v>15530.669999999955</v>
      </c>
      <c r="CK151" s="17">
        <v>16919.700000000048</v>
      </c>
      <c r="CL151" s="17">
        <v>16338.960000000043</v>
      </c>
      <c r="CM151" s="17">
        <v>13022.129999999997</v>
      </c>
      <c r="CN151" s="17">
        <v>12908.669999999911</v>
      </c>
      <c r="CO151" s="17">
        <v>12454.799999999996</v>
      </c>
      <c r="CP151" s="17">
        <v>13583.880000000063</v>
      </c>
      <c r="CQ151" s="14">
        <v>13664.580000000024</v>
      </c>
      <c r="CR151" s="17">
        <v>12425.849999999991</v>
      </c>
      <c r="CS151" s="17">
        <v>13001.040000000066</v>
      </c>
      <c r="CT151" s="17">
        <v>14081.09999999986</v>
      </c>
      <c r="CU151" s="17">
        <v>13766.430000000037</v>
      </c>
      <c r="CV151" s="17">
        <v>16066.770000000033</v>
      </c>
      <c r="CW151" s="17">
        <v>16418.729999999923</v>
      </c>
      <c r="CX151" s="17">
        <v>16188.300000000017</v>
      </c>
      <c r="CY151" s="17">
        <v>15043.830000000089</v>
      </c>
      <c r="CZ151" s="17">
        <v>14949.089999999997</v>
      </c>
      <c r="DA151" s="17">
        <v>13846.739999999918</v>
      </c>
      <c r="DB151" s="17">
        <v>13450.379999999932</v>
      </c>
      <c r="DC151" s="14">
        <v>12130.333016175064</v>
      </c>
      <c r="DD151" s="17">
        <v>5429.7133800000001</v>
      </c>
      <c r="DE151" s="17">
        <v>9893.7470700000013</v>
      </c>
      <c r="DF151" s="17">
        <v>10183.664849999997</v>
      </c>
      <c r="DG151" s="17">
        <v>11498.038890000003</v>
      </c>
      <c r="DH151" s="17">
        <v>11939.58267</v>
      </c>
      <c r="DI151" s="12"/>
      <c r="DJ151" s="12"/>
      <c r="DK151" s="12"/>
      <c r="DL151" s="12"/>
      <c r="DM151" s="12"/>
      <c r="DN151" s="13"/>
    </row>
    <row r="152" spans="1:118" x14ac:dyDescent="0.25">
      <c r="A152" s="5" t="s">
        <v>97</v>
      </c>
      <c r="B152" s="2">
        <v>539</v>
      </c>
      <c r="C152" s="3">
        <v>40351</v>
      </c>
      <c r="D152" s="3" t="s">
        <v>98</v>
      </c>
      <c r="E152" s="4">
        <v>45688</v>
      </c>
      <c r="F152">
        <f t="shared" si="23"/>
        <v>2025</v>
      </c>
      <c r="G152">
        <f t="shared" si="24"/>
        <v>1</v>
      </c>
      <c r="H152">
        <f t="shared" si="25"/>
        <v>2022</v>
      </c>
      <c r="I152">
        <f t="shared" si="26"/>
        <v>1</v>
      </c>
      <c r="K152" s="14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15">
        <v>0</v>
      </c>
      <c r="R152" s="15">
        <v>0</v>
      </c>
      <c r="S152" s="15">
        <v>0</v>
      </c>
      <c r="T152" s="15">
        <v>0</v>
      </c>
      <c r="U152" s="15">
        <v>0</v>
      </c>
      <c r="V152" s="16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4">
        <v>0</v>
      </c>
      <c r="AJ152" s="17">
        <v>0</v>
      </c>
      <c r="AK152" s="17">
        <v>0</v>
      </c>
      <c r="AL152" s="17">
        <v>0</v>
      </c>
      <c r="AM152" s="17">
        <v>0</v>
      </c>
      <c r="AN152" s="17">
        <v>0</v>
      </c>
      <c r="AO152" s="17">
        <v>0</v>
      </c>
      <c r="AP152" s="17">
        <v>0</v>
      </c>
      <c r="AQ152" s="17">
        <v>0</v>
      </c>
      <c r="AR152" s="17">
        <v>0</v>
      </c>
      <c r="AS152" s="17">
        <v>0</v>
      </c>
      <c r="AT152" s="17">
        <v>0</v>
      </c>
      <c r="AU152" s="14">
        <v>0</v>
      </c>
      <c r="AV152" s="17">
        <v>0</v>
      </c>
      <c r="AW152" s="17">
        <v>0</v>
      </c>
      <c r="AX152" s="17">
        <v>0</v>
      </c>
      <c r="AY152" s="17">
        <v>0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4">
        <v>0</v>
      </c>
      <c r="BH152" s="17">
        <v>0</v>
      </c>
      <c r="BI152" s="17">
        <v>0</v>
      </c>
      <c r="BJ152" s="17">
        <v>0</v>
      </c>
      <c r="BK152" s="17">
        <v>0</v>
      </c>
      <c r="BL152" s="17">
        <v>0</v>
      </c>
      <c r="BM152" s="17">
        <v>0</v>
      </c>
      <c r="BN152" s="17">
        <v>0</v>
      </c>
      <c r="BO152" s="17">
        <v>0</v>
      </c>
      <c r="BP152" s="17">
        <v>0</v>
      </c>
      <c r="BQ152" s="17">
        <v>0</v>
      </c>
      <c r="BR152" s="17">
        <v>0</v>
      </c>
      <c r="BS152" s="14">
        <v>13080.502428571428</v>
      </c>
      <c r="BT152" s="17">
        <v>10659.928</v>
      </c>
      <c r="BU152" s="17">
        <v>11905.690571428571</v>
      </c>
      <c r="BV152" s="17">
        <v>12053.102857142856</v>
      </c>
      <c r="BW152" s="17">
        <v>12272.918318181819</v>
      </c>
      <c r="BX152" s="17">
        <v>15343.447857142857</v>
      </c>
      <c r="BY152" s="17">
        <v>17084.615000000002</v>
      </c>
      <c r="BZ152" s="17">
        <v>16126.268857142857</v>
      </c>
      <c r="CA152" s="17">
        <v>11772.364</v>
      </c>
      <c r="CB152" s="17">
        <v>12546.275714285714</v>
      </c>
      <c r="CC152" s="17">
        <v>11598.088285714284</v>
      </c>
      <c r="CD152" s="17">
        <v>12434.373</v>
      </c>
      <c r="CE152" s="14">
        <v>13124.07392857143</v>
      </c>
      <c r="CF152" s="17">
        <v>10803.273857142856</v>
      </c>
      <c r="CG152" s="17">
        <v>11666.972714285714</v>
      </c>
      <c r="CH152" s="17">
        <v>11934.114571428572</v>
      </c>
      <c r="CI152" s="17">
        <v>13915.268857142855</v>
      </c>
      <c r="CJ152" s="17">
        <v>14570.683999999999</v>
      </c>
      <c r="CK152" s="17">
        <v>17840.371285714285</v>
      </c>
      <c r="CL152" s="17">
        <v>16163.29</v>
      </c>
      <c r="CM152" s="17">
        <v>13215.144428571428</v>
      </c>
      <c r="CN152" s="17">
        <v>12738.426857142857</v>
      </c>
      <c r="CO152" s="17">
        <v>12952.745000000001</v>
      </c>
      <c r="CP152" s="17">
        <v>12685.870742857142</v>
      </c>
      <c r="CQ152" s="14">
        <v>14027.225857142857</v>
      </c>
      <c r="CR152" s="17">
        <v>12154.467571428571</v>
      </c>
      <c r="CS152" s="17">
        <v>12724.093571428573</v>
      </c>
      <c r="CT152" s="17">
        <v>14221.592285714283</v>
      </c>
      <c r="CU152" s="17">
        <v>13528.752857142859</v>
      </c>
      <c r="CV152" s="17">
        <v>16135.84385714286</v>
      </c>
      <c r="CW152" s="17">
        <v>17289.042714285715</v>
      </c>
      <c r="CX152" s="17">
        <v>16708.448857142859</v>
      </c>
      <c r="CY152" s="17">
        <v>15291.305571428573</v>
      </c>
      <c r="CZ152" s="17">
        <v>14183.980000000001</v>
      </c>
      <c r="DA152" s="17">
        <v>12276.404428571428</v>
      </c>
      <c r="DB152" s="17">
        <v>12169.192714285713</v>
      </c>
      <c r="DC152" s="14">
        <v>12648.451428571429</v>
      </c>
      <c r="DD152" s="17">
        <v>11654.955428571429</v>
      </c>
      <c r="DE152" s="17">
        <v>11050.768571428571</v>
      </c>
      <c r="DF152" s="17">
        <v>10349.499857142857</v>
      </c>
      <c r="DG152" s="17">
        <v>10840.572571428571</v>
      </c>
      <c r="DH152" s="17">
        <v>11615.097142857145</v>
      </c>
      <c r="DI152" s="12"/>
      <c r="DJ152" s="12"/>
      <c r="DK152" s="12"/>
      <c r="DL152" s="12"/>
      <c r="DM152" s="12"/>
      <c r="DN152" s="13"/>
    </row>
    <row r="153" spans="1:118" x14ac:dyDescent="0.25">
      <c r="A153" s="5" t="s">
        <v>195</v>
      </c>
      <c r="B153" s="2">
        <v>3784</v>
      </c>
      <c r="C153" s="3">
        <v>43021</v>
      </c>
      <c r="D153" s="3" t="s">
        <v>196</v>
      </c>
      <c r="E153" s="4">
        <v>45699</v>
      </c>
      <c r="F153">
        <f t="shared" si="23"/>
        <v>2025</v>
      </c>
      <c r="G153">
        <f t="shared" si="24"/>
        <v>2</v>
      </c>
      <c r="H153">
        <f t="shared" si="25"/>
        <v>2022</v>
      </c>
      <c r="I153">
        <f t="shared" si="26"/>
        <v>2</v>
      </c>
      <c r="K153" s="14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6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7">
        <v>0</v>
      </c>
      <c r="AG153" s="17">
        <v>0</v>
      </c>
      <c r="AH153" s="17">
        <v>0</v>
      </c>
      <c r="AI153" s="14">
        <v>0</v>
      </c>
      <c r="AJ153" s="17">
        <v>0</v>
      </c>
      <c r="AK153" s="17">
        <v>0</v>
      </c>
      <c r="AL153" s="17">
        <v>0</v>
      </c>
      <c r="AM153" s="17">
        <v>0</v>
      </c>
      <c r="AN153" s="17">
        <v>0</v>
      </c>
      <c r="AO153" s="17">
        <v>0</v>
      </c>
      <c r="AP153" s="17">
        <v>0</v>
      </c>
      <c r="AQ153" s="17">
        <v>0</v>
      </c>
      <c r="AR153" s="17">
        <v>0</v>
      </c>
      <c r="AS153" s="17">
        <v>0</v>
      </c>
      <c r="AT153" s="17">
        <v>0</v>
      </c>
      <c r="AU153" s="14">
        <v>0</v>
      </c>
      <c r="AV153" s="17">
        <v>0</v>
      </c>
      <c r="AW153" s="17">
        <v>0</v>
      </c>
      <c r="AX153" s="17">
        <v>0</v>
      </c>
      <c r="AY153" s="17">
        <v>0</v>
      </c>
      <c r="AZ153" s="17">
        <v>0</v>
      </c>
      <c r="BA153" s="17">
        <v>0</v>
      </c>
      <c r="BB153" s="17">
        <v>0</v>
      </c>
      <c r="BC153" s="17">
        <v>0</v>
      </c>
      <c r="BD153" s="17">
        <v>0</v>
      </c>
      <c r="BE153" s="17">
        <v>0</v>
      </c>
      <c r="BF153" s="17">
        <v>0</v>
      </c>
      <c r="BG153" s="14">
        <v>0</v>
      </c>
      <c r="BH153" s="17">
        <v>0</v>
      </c>
      <c r="BI153" s="17">
        <v>0</v>
      </c>
      <c r="BJ153" s="17">
        <v>0</v>
      </c>
      <c r="BK153" s="17">
        <v>0</v>
      </c>
      <c r="BL153" s="17">
        <v>0</v>
      </c>
      <c r="BM153" s="17">
        <v>0</v>
      </c>
      <c r="BN153" s="17">
        <v>0</v>
      </c>
      <c r="BO153" s="17">
        <v>0</v>
      </c>
      <c r="BP153" s="17">
        <v>0</v>
      </c>
      <c r="BQ153" s="17">
        <v>0</v>
      </c>
      <c r="BR153" s="17">
        <v>0</v>
      </c>
      <c r="BS153" s="14">
        <v>0</v>
      </c>
      <c r="BT153" s="17">
        <v>10239.4727664</v>
      </c>
      <c r="BU153" s="17">
        <v>11657.255844454286</v>
      </c>
      <c r="BV153" s="17">
        <v>11600.732230285714</v>
      </c>
      <c r="BW153" s="17">
        <v>9220.740968107144</v>
      </c>
      <c r="BX153" s="17">
        <v>10786.790097257142</v>
      </c>
      <c r="BY153" s="17">
        <v>11654.25839468722</v>
      </c>
      <c r="BZ153" s="17">
        <v>11989.359186137221</v>
      </c>
      <c r="CA153" s="17">
        <v>14412.357028571427</v>
      </c>
      <c r="CB153" s="17">
        <v>13822.054142857141</v>
      </c>
      <c r="CC153" s="17">
        <v>13042.603876409776</v>
      </c>
      <c r="CD153" s="17">
        <v>15286.546399999999</v>
      </c>
      <c r="CE153" s="14">
        <v>15522.231428571429</v>
      </c>
      <c r="CF153" s="17">
        <v>14724.632</v>
      </c>
      <c r="CG153" s="17">
        <v>16255.181257142858</v>
      </c>
      <c r="CH153" s="17">
        <v>16214.991428571428</v>
      </c>
      <c r="CI153" s="17">
        <v>14763.422285714287</v>
      </c>
      <c r="CJ153" s="17">
        <v>16276.710857142856</v>
      </c>
      <c r="CK153" s="17">
        <v>18172.036142857145</v>
      </c>
      <c r="CL153" s="17">
        <v>20294.715085714288</v>
      </c>
      <c r="CM153" s="17">
        <v>15962.232</v>
      </c>
      <c r="CN153" s="17">
        <v>15776.196</v>
      </c>
      <c r="CO153" s="17">
        <v>16451.705142857147</v>
      </c>
      <c r="CP153" s="17">
        <v>16341.712</v>
      </c>
      <c r="CQ153" s="14">
        <v>17087.850999999995</v>
      </c>
      <c r="CR153" s="17">
        <v>14823.588</v>
      </c>
      <c r="CS153" s="17">
        <v>15431.072</v>
      </c>
      <c r="CT153" s="17">
        <v>15288.634285714284</v>
      </c>
      <c r="CU153" s="17">
        <v>14378.134260869563</v>
      </c>
      <c r="CV153" s="17">
        <v>19193.256000000001</v>
      </c>
      <c r="CW153" s="17">
        <v>18801</v>
      </c>
      <c r="CX153" s="17">
        <v>17991.628000000001</v>
      </c>
      <c r="CY153" s="17">
        <v>15584</v>
      </c>
      <c r="CZ153" s="17">
        <v>14893.741454545456</v>
      </c>
      <c r="DA153" s="17">
        <v>15352.791999999999</v>
      </c>
      <c r="DB153" s="17">
        <v>15594</v>
      </c>
      <c r="DC153" s="14">
        <v>10753</v>
      </c>
      <c r="DD153" s="17">
        <v>10246.544</v>
      </c>
      <c r="DE153" s="17">
        <v>12898.531999999999</v>
      </c>
      <c r="DF153" s="17">
        <v>9844.9840000000004</v>
      </c>
      <c r="DG153" s="17">
        <v>10983.812</v>
      </c>
      <c r="DH153" s="17">
        <v>13504.175999999999</v>
      </c>
      <c r="DI153" s="12"/>
      <c r="DJ153" s="12"/>
      <c r="DK153" s="12"/>
      <c r="DL153" s="12"/>
      <c r="DM153" s="12"/>
      <c r="DN153" s="13"/>
    </row>
    <row r="154" spans="1:118" x14ac:dyDescent="0.25">
      <c r="A154" s="1" t="s">
        <v>77</v>
      </c>
      <c r="B154" s="2">
        <v>8101</v>
      </c>
      <c r="C154" s="3">
        <v>40544</v>
      </c>
      <c r="D154" s="3" t="s">
        <v>78</v>
      </c>
      <c r="E154" s="4">
        <v>45744</v>
      </c>
      <c r="F154">
        <f>YEAR(E154)</f>
        <v>2025</v>
      </c>
      <c r="G154">
        <f t="shared" si="24"/>
        <v>3</v>
      </c>
      <c r="H154">
        <f>IF(G154&lt;&gt;12,F154-3,F154-2)</f>
        <v>2022</v>
      </c>
      <c r="I154">
        <f t="shared" si="26"/>
        <v>3</v>
      </c>
      <c r="K154" s="14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6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4">
        <v>0</v>
      </c>
      <c r="AJ154" s="17">
        <v>0</v>
      </c>
      <c r="AK154" s="17">
        <v>0</v>
      </c>
      <c r="AL154" s="17">
        <v>0</v>
      </c>
      <c r="AM154" s="17">
        <v>0</v>
      </c>
      <c r="AN154" s="17">
        <v>0</v>
      </c>
      <c r="AO154" s="17">
        <v>0</v>
      </c>
      <c r="AP154" s="17">
        <v>0</v>
      </c>
      <c r="AQ154" s="17">
        <v>0</v>
      </c>
      <c r="AR154" s="17">
        <v>0</v>
      </c>
      <c r="AS154" s="17">
        <v>0</v>
      </c>
      <c r="AT154" s="17">
        <v>0</v>
      </c>
      <c r="AU154" s="14">
        <v>0</v>
      </c>
      <c r="AV154" s="17">
        <v>0</v>
      </c>
      <c r="AW154" s="17">
        <v>0</v>
      </c>
      <c r="AX154" s="17">
        <v>0</v>
      </c>
      <c r="AY154" s="17">
        <v>0</v>
      </c>
      <c r="AZ154" s="17">
        <v>0</v>
      </c>
      <c r="BA154" s="17">
        <v>0</v>
      </c>
      <c r="BB154" s="17">
        <v>0</v>
      </c>
      <c r="BC154" s="17">
        <v>0</v>
      </c>
      <c r="BD154" s="17">
        <v>0</v>
      </c>
      <c r="BE154" s="17">
        <v>0</v>
      </c>
      <c r="BF154" s="17">
        <v>0</v>
      </c>
      <c r="BG154" s="14">
        <v>0</v>
      </c>
      <c r="BH154" s="17">
        <v>0</v>
      </c>
      <c r="BI154" s="17">
        <v>0</v>
      </c>
      <c r="BJ154" s="17">
        <v>0</v>
      </c>
      <c r="BK154" s="17">
        <v>0</v>
      </c>
      <c r="BL154" s="17">
        <v>0</v>
      </c>
      <c r="BM154" s="17">
        <v>0</v>
      </c>
      <c r="BN154" s="17">
        <v>0</v>
      </c>
      <c r="BO154" s="17">
        <v>0</v>
      </c>
      <c r="BP154" s="17">
        <v>0</v>
      </c>
      <c r="BQ154" s="17">
        <v>0</v>
      </c>
      <c r="BR154" s="17">
        <v>0</v>
      </c>
      <c r="BS154" s="14">
        <v>0</v>
      </c>
      <c r="BT154" s="17">
        <v>0</v>
      </c>
      <c r="BU154" s="17">
        <v>31801.610400000001</v>
      </c>
      <c r="BV154" s="17">
        <v>24883.867499999997</v>
      </c>
      <c r="BW154" s="17">
        <v>23172.689321428574</v>
      </c>
      <c r="BX154" s="17">
        <v>25520.387142857144</v>
      </c>
      <c r="BY154" s="17">
        <v>28600.102892857147</v>
      </c>
      <c r="BZ154" s="17">
        <v>29727.969249999998</v>
      </c>
      <c r="CA154" s="17">
        <v>24834.954000000002</v>
      </c>
      <c r="CB154" s="17">
        <v>26267.784642857143</v>
      </c>
      <c r="CC154" s="17">
        <v>30456.574285714287</v>
      </c>
      <c r="CD154" s="17">
        <v>33337.4372</v>
      </c>
      <c r="CE154" s="14">
        <v>33837.883928571428</v>
      </c>
      <c r="CF154" s="17">
        <v>29668.985000000001</v>
      </c>
      <c r="CG154" s="17">
        <v>29404.87462857143</v>
      </c>
      <c r="CH154" s="17">
        <v>25138.273928571427</v>
      </c>
      <c r="CI154" s="17">
        <v>26963.99817857143</v>
      </c>
      <c r="CJ154" s="17">
        <v>28103.112857142853</v>
      </c>
      <c r="CK154" s="17">
        <v>30732.848642857145</v>
      </c>
      <c r="CL154" s="17">
        <v>32034.520485714285</v>
      </c>
      <c r="CM154" s="17">
        <v>27896.894464285713</v>
      </c>
      <c r="CN154" s="17">
        <v>30586.3825</v>
      </c>
      <c r="CO154" s="17">
        <v>31215.281142857144</v>
      </c>
      <c r="CP154" s="17">
        <v>33611.697964285711</v>
      </c>
      <c r="CQ154" s="14">
        <v>35297.616357142862</v>
      </c>
      <c r="CR154" s="17">
        <v>32227.660228571425</v>
      </c>
      <c r="CS154" s="17">
        <v>27345.882749999997</v>
      </c>
      <c r="CT154" s="17">
        <v>28969.119642857142</v>
      </c>
      <c r="CU154" s="17">
        <v>31787.529314285704</v>
      </c>
      <c r="CV154" s="17">
        <v>31822.939285714281</v>
      </c>
      <c r="CW154" s="17">
        <v>36127.547249999996</v>
      </c>
      <c r="CX154" s="17">
        <v>32030.052057142857</v>
      </c>
      <c r="CY154" s="17">
        <v>29466.072857142855</v>
      </c>
      <c r="CZ154" s="17">
        <v>27562.898914285714</v>
      </c>
      <c r="DA154" s="17">
        <v>33998.085000000006</v>
      </c>
      <c r="DB154" s="17">
        <v>35185.476071428566</v>
      </c>
      <c r="DC154" s="14">
        <v>34877.282485714284</v>
      </c>
      <c r="DD154" s="17">
        <v>31500.001999999997</v>
      </c>
      <c r="DE154" s="17">
        <v>18661.590357142853</v>
      </c>
      <c r="DF154" s="17">
        <v>20059.81607142857</v>
      </c>
      <c r="DG154" s="17">
        <v>24253.191999999999</v>
      </c>
      <c r="DH154" s="17">
        <v>23942.373928571433</v>
      </c>
      <c r="DI154" s="12"/>
      <c r="DJ154" s="12"/>
      <c r="DK154" s="12"/>
      <c r="DL154" s="12"/>
      <c r="DM154" s="12"/>
      <c r="DN154" s="13"/>
    </row>
    <row r="155" spans="1:118" x14ac:dyDescent="0.25"/>
    <row r="156" spans="1:118" x14ac:dyDescent="0.25"/>
    <row r="157" spans="1:118" x14ac:dyDescent="0.25"/>
    <row r="158" spans="1:118" x14ac:dyDescent="0.25"/>
    <row r="159" spans="1:118" x14ac:dyDescent="0.25"/>
    <row r="160" spans="1:118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</sheetData>
  <sortState ref="A5:DH154">
    <sortCondition ref="H5:H154"/>
    <sortCondition ref="I5:I154"/>
  </sortState>
  <mergeCells count="18">
    <mergeCell ref="CE3:CP3"/>
    <mergeCell ref="CQ3:DB3"/>
    <mergeCell ref="DC3:DN3"/>
    <mergeCell ref="K3:V3"/>
    <mergeCell ref="W3:AH3"/>
    <mergeCell ref="AI3:AT3"/>
    <mergeCell ref="BG3:BR3"/>
    <mergeCell ref="BS3:CD3"/>
    <mergeCell ref="BG1:BR2"/>
    <mergeCell ref="BS1:CD2"/>
    <mergeCell ref="CE1:CP2"/>
    <mergeCell ref="CQ1:DB2"/>
    <mergeCell ref="DC1:DN2"/>
    <mergeCell ref="K1:V2"/>
    <mergeCell ref="W1:AH2"/>
    <mergeCell ref="AI1:AT2"/>
    <mergeCell ref="AU1:BF2"/>
    <mergeCell ref="AU3:BF3"/>
  </mergeCells>
  <conditionalFormatting sqref="A4:A154">
    <cfRule type="duplicateValues" dxfId="250" priority="2987"/>
    <cfRule type="duplicateValues" dxfId="249" priority="2988"/>
    <cfRule type="duplicateValues" dxfId="248" priority="2989"/>
    <cfRule type="duplicateValues" dxfId="247" priority="2990"/>
  </conditionalFormatting>
  <conditionalFormatting sqref="A4:A154">
    <cfRule type="duplicateValues" dxfId="246" priority="299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J216"/>
  <sheetViews>
    <sheetView topLeftCell="B2" zoomScaleNormal="100" workbookViewId="0">
      <pane xSplit="12" ySplit="4" topLeftCell="N113" activePane="bottomRight" state="frozen"/>
      <selection activeCell="B3" sqref="B3"/>
      <selection pane="topRight" activeCell="L3" sqref="L3"/>
      <selection pane="bottomLeft" activeCell="B5" sqref="B5"/>
      <selection pane="bottomRight" activeCell="E138" sqref="E138"/>
    </sheetView>
  </sheetViews>
  <sheetFormatPr defaultColWidth="8.85546875" defaultRowHeight="15" zeroHeight="1" outlineLevelCol="1" x14ac:dyDescent="0.25"/>
  <cols>
    <col min="1" max="1" width="9.7109375" bestFit="1" customWidth="1"/>
    <col min="2" max="2" width="8.28515625" customWidth="1"/>
    <col min="3" max="3" width="15.28515625" customWidth="1"/>
    <col min="4" max="4" width="61" customWidth="1"/>
    <col min="5" max="5" width="11.7109375" customWidth="1"/>
    <col min="6" max="7" width="10.140625" hidden="1" customWidth="1" outlineLevel="1"/>
    <col min="8" max="9" width="10.85546875" hidden="1" customWidth="1" outlineLevel="1"/>
    <col min="10" max="10" width="10.85546875" customWidth="1" collapsed="1"/>
    <col min="11" max="13" width="10.85546875" customWidth="1"/>
    <col min="14" max="14" width="8.85546875" customWidth="1"/>
    <col min="15" max="21" width="2.28515625" bestFit="1" customWidth="1"/>
    <col min="22" max="146" width="7.140625" bestFit="1" customWidth="1"/>
    <col min="147" max="148" width="2.42578125" customWidth="1"/>
    <col min="149" max="256" width="6.5703125" customWidth="1"/>
    <col min="257" max="258" width="2.7109375" customWidth="1"/>
    <col min="271" max="272" width="3" customWidth="1"/>
  </cols>
  <sheetData>
    <row r="1" spans="1:270" ht="15" customHeight="1" x14ac:dyDescent="0.25">
      <c r="O1" s="124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6"/>
      <c r="AA1" s="124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6"/>
      <c r="AM1" s="124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6"/>
      <c r="AY1" s="124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6"/>
      <c r="BK1" s="124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6"/>
      <c r="BW1" s="124"/>
      <c r="BX1" s="125"/>
      <c r="BY1" s="125"/>
      <c r="BZ1" s="125"/>
      <c r="CA1" s="125"/>
      <c r="CB1" s="125"/>
      <c r="CC1" s="26"/>
      <c r="CD1" s="26"/>
      <c r="CE1" s="26"/>
      <c r="CF1" s="26"/>
      <c r="CG1" s="26"/>
      <c r="CH1" s="27"/>
      <c r="CI1" s="124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6"/>
      <c r="CU1" s="124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6"/>
      <c r="DG1" s="124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6"/>
      <c r="DS1" s="124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6"/>
      <c r="EE1" s="124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6"/>
    </row>
    <row r="2" spans="1:270" x14ac:dyDescent="0.25">
      <c r="O2" s="124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6"/>
      <c r="AA2" s="124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6"/>
      <c r="AM2" s="124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6"/>
      <c r="AY2" s="124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6"/>
      <c r="BK2" s="124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6"/>
      <c r="BW2" s="25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7"/>
      <c r="CI2" s="124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6"/>
      <c r="CU2" s="124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6"/>
      <c r="DG2" s="124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6"/>
      <c r="DS2" s="124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6"/>
      <c r="EE2" s="124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6"/>
    </row>
    <row r="3" spans="1:270" ht="15" customHeight="1" x14ac:dyDescent="0.25">
      <c r="O3" s="113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5"/>
      <c r="AA3" s="124" t="s">
        <v>619</v>
      </c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6"/>
      <c r="AM3" s="124" t="s">
        <v>619</v>
      </c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6"/>
      <c r="AY3" s="124" t="s">
        <v>619</v>
      </c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6"/>
      <c r="BK3" s="124" t="s">
        <v>619</v>
      </c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6"/>
      <c r="BW3" s="124" t="s">
        <v>619</v>
      </c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6"/>
      <c r="CI3" s="124" t="s">
        <v>619</v>
      </c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6"/>
      <c r="CU3" s="124" t="s">
        <v>619</v>
      </c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6"/>
      <c r="DG3" s="124" t="s">
        <v>619</v>
      </c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6"/>
      <c r="DS3" s="124" t="s">
        <v>619</v>
      </c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6"/>
      <c r="EE3" s="124" t="s">
        <v>619</v>
      </c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6"/>
      <c r="ES3" s="124" t="s">
        <v>312</v>
      </c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6"/>
      <c r="FE3" s="124" t="s">
        <v>312</v>
      </c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6"/>
      <c r="FQ3" s="124" t="s">
        <v>312</v>
      </c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6"/>
      <c r="GC3" s="124" t="s">
        <v>312</v>
      </c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6"/>
      <c r="GO3" s="124" t="s">
        <v>312</v>
      </c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6"/>
      <c r="HA3" s="124" t="s">
        <v>312</v>
      </c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6"/>
      <c r="HM3" s="124" t="s">
        <v>312</v>
      </c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6"/>
      <c r="HY3" s="124" t="s">
        <v>312</v>
      </c>
      <c r="HZ3" s="125"/>
      <c r="IA3" s="125"/>
      <c r="IB3" s="125"/>
      <c r="IC3" s="125"/>
      <c r="ID3" s="125"/>
      <c r="IE3" s="125"/>
      <c r="IF3" s="125"/>
      <c r="IG3" s="125"/>
      <c r="IH3" s="125"/>
      <c r="II3" s="125"/>
      <c r="IJ3" s="126"/>
      <c r="IK3" s="124" t="s">
        <v>312</v>
      </c>
      <c r="IL3" s="125"/>
      <c r="IM3" s="125"/>
      <c r="IN3" s="125"/>
      <c r="IO3" s="125"/>
      <c r="IP3" s="125"/>
      <c r="IQ3" s="125"/>
      <c r="IR3" s="125"/>
      <c r="IS3" s="125"/>
      <c r="IT3" s="125"/>
      <c r="IU3" s="125"/>
      <c r="IV3" s="126"/>
    </row>
    <row r="4" spans="1:270" ht="25.5" customHeight="1" x14ac:dyDescent="0.25">
      <c r="A4" s="7"/>
      <c r="B4" s="7"/>
      <c r="C4" s="7"/>
      <c r="D4" s="7"/>
      <c r="E4" s="7"/>
      <c r="H4" s="133" t="s">
        <v>625</v>
      </c>
      <c r="I4" s="133"/>
      <c r="J4" s="132" t="s">
        <v>620</v>
      </c>
      <c r="K4" s="132"/>
      <c r="L4" s="132"/>
      <c r="M4" s="132"/>
      <c r="O4" s="127">
        <v>2020</v>
      </c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9"/>
      <c r="AA4" s="127">
        <v>2021</v>
      </c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7">
        <v>2022</v>
      </c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9"/>
      <c r="AY4" s="127">
        <v>2023</v>
      </c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9"/>
      <c r="BK4" s="127">
        <v>2024</v>
      </c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9"/>
      <c r="BW4" s="127">
        <v>2025</v>
      </c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9"/>
      <c r="CI4" s="127">
        <v>2026</v>
      </c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9"/>
      <c r="CU4" s="127">
        <v>2027</v>
      </c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9"/>
      <c r="DG4" s="127">
        <v>2028</v>
      </c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9"/>
      <c r="DS4" s="127">
        <v>2029</v>
      </c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9"/>
      <c r="EE4" s="127">
        <v>2030</v>
      </c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9"/>
      <c r="ES4" s="127">
        <v>2022</v>
      </c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9"/>
      <c r="FE4" s="127">
        <v>2023</v>
      </c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9"/>
      <c r="FQ4" s="127">
        <v>2024</v>
      </c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9"/>
      <c r="GC4" s="127">
        <v>2025</v>
      </c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9"/>
      <c r="GO4" s="127">
        <v>2026</v>
      </c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9"/>
      <c r="HA4" s="127">
        <v>2027</v>
      </c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9"/>
      <c r="HM4" s="127">
        <v>2028</v>
      </c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9"/>
      <c r="HY4" s="127">
        <v>2029</v>
      </c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9"/>
      <c r="IK4" s="127">
        <v>2030</v>
      </c>
      <c r="IL4" s="128"/>
      <c r="IM4" s="128"/>
      <c r="IN4" s="128"/>
      <c r="IO4" s="128"/>
      <c r="IP4" s="128"/>
      <c r="IQ4" s="128"/>
      <c r="IR4" s="128"/>
      <c r="IS4" s="128"/>
      <c r="IT4" s="128"/>
      <c r="IU4" s="128"/>
      <c r="IV4" s="129"/>
      <c r="IY4" s="132">
        <v>2020</v>
      </c>
      <c r="IZ4" s="132">
        <f>IY4+1</f>
        <v>2021</v>
      </c>
      <c r="JA4" s="130" t="s">
        <v>312</v>
      </c>
      <c r="JB4" s="131"/>
      <c r="JC4" s="131"/>
      <c r="JD4" s="131"/>
      <c r="JE4" s="131"/>
      <c r="JF4" s="131"/>
      <c r="JG4" s="131"/>
      <c r="JH4" s="131"/>
      <c r="JI4" s="131"/>
      <c r="JJ4" s="117"/>
    </row>
    <row r="5" spans="1:270" ht="45" x14ac:dyDescent="0.25">
      <c r="A5" s="8" t="s">
        <v>0</v>
      </c>
      <c r="B5" s="9" t="s">
        <v>1</v>
      </c>
      <c r="C5" s="10" t="s">
        <v>2</v>
      </c>
      <c r="D5" s="9" t="s">
        <v>3</v>
      </c>
      <c r="E5" s="11" t="s">
        <v>4</v>
      </c>
      <c r="F5" s="24" t="s">
        <v>305</v>
      </c>
      <c r="G5" s="24" t="s">
        <v>306</v>
      </c>
      <c r="H5" s="110" t="s">
        <v>621</v>
      </c>
      <c r="I5" s="110" t="s">
        <v>622</v>
      </c>
      <c r="J5" s="110" t="s">
        <v>621</v>
      </c>
      <c r="K5" s="110" t="s">
        <v>622</v>
      </c>
      <c r="L5" s="96" t="s">
        <v>623</v>
      </c>
      <c r="M5" s="96" t="s">
        <v>624</v>
      </c>
      <c r="O5" s="24">
        <v>1</v>
      </c>
      <c r="P5" s="22">
        <f>O5+1</f>
        <v>2</v>
      </c>
      <c r="Q5" s="22">
        <f t="shared" ref="Q5:Z5" si="0">P5+1</f>
        <v>3</v>
      </c>
      <c r="R5" s="22">
        <f t="shared" si="0"/>
        <v>4</v>
      </c>
      <c r="S5" s="22">
        <f t="shared" si="0"/>
        <v>5</v>
      </c>
      <c r="T5" s="22">
        <f t="shared" si="0"/>
        <v>6</v>
      </c>
      <c r="U5" s="22">
        <f t="shared" si="0"/>
        <v>7</v>
      </c>
      <c r="V5" s="22">
        <f t="shared" si="0"/>
        <v>8</v>
      </c>
      <c r="W5" s="22">
        <f t="shared" si="0"/>
        <v>9</v>
      </c>
      <c r="X5" s="22">
        <f t="shared" si="0"/>
        <v>10</v>
      </c>
      <c r="Y5" s="22">
        <f t="shared" si="0"/>
        <v>11</v>
      </c>
      <c r="Z5" s="22">
        <f t="shared" si="0"/>
        <v>12</v>
      </c>
      <c r="AA5" s="24">
        <f>O5</f>
        <v>1</v>
      </c>
      <c r="AB5" s="22">
        <f t="shared" ref="AB5:AL5" si="1">P5</f>
        <v>2</v>
      </c>
      <c r="AC5" s="22">
        <f t="shared" si="1"/>
        <v>3</v>
      </c>
      <c r="AD5" s="22">
        <f t="shared" si="1"/>
        <v>4</v>
      </c>
      <c r="AE5" s="22">
        <f t="shared" si="1"/>
        <v>5</v>
      </c>
      <c r="AF5" s="22">
        <f t="shared" si="1"/>
        <v>6</v>
      </c>
      <c r="AG5" s="22">
        <f t="shared" si="1"/>
        <v>7</v>
      </c>
      <c r="AH5" s="22">
        <f t="shared" si="1"/>
        <v>8</v>
      </c>
      <c r="AI5" s="22">
        <f t="shared" si="1"/>
        <v>9</v>
      </c>
      <c r="AJ5" s="22">
        <f t="shared" si="1"/>
        <v>10</v>
      </c>
      <c r="AK5" s="22">
        <f t="shared" si="1"/>
        <v>11</v>
      </c>
      <c r="AL5" s="22">
        <f t="shared" si="1"/>
        <v>12</v>
      </c>
      <c r="AM5" s="24">
        <f t="shared" ref="AM5:BR5" si="2">AA5</f>
        <v>1</v>
      </c>
      <c r="AN5" s="22">
        <f t="shared" si="2"/>
        <v>2</v>
      </c>
      <c r="AO5" s="22">
        <f t="shared" si="2"/>
        <v>3</v>
      </c>
      <c r="AP5" s="22">
        <f t="shared" si="2"/>
        <v>4</v>
      </c>
      <c r="AQ5" s="22">
        <f t="shared" si="2"/>
        <v>5</v>
      </c>
      <c r="AR5" s="22">
        <f t="shared" si="2"/>
        <v>6</v>
      </c>
      <c r="AS5" s="22">
        <f t="shared" si="2"/>
        <v>7</v>
      </c>
      <c r="AT5" s="22">
        <f t="shared" si="2"/>
        <v>8</v>
      </c>
      <c r="AU5" s="22">
        <f t="shared" si="2"/>
        <v>9</v>
      </c>
      <c r="AV5" s="22">
        <f t="shared" si="2"/>
        <v>10</v>
      </c>
      <c r="AW5" s="22">
        <f t="shared" si="2"/>
        <v>11</v>
      </c>
      <c r="AX5" s="23">
        <f t="shared" si="2"/>
        <v>12</v>
      </c>
      <c r="AY5" s="24">
        <f t="shared" si="2"/>
        <v>1</v>
      </c>
      <c r="AZ5" s="22">
        <f t="shared" si="2"/>
        <v>2</v>
      </c>
      <c r="BA5" s="22">
        <f t="shared" si="2"/>
        <v>3</v>
      </c>
      <c r="BB5" s="22">
        <f t="shared" si="2"/>
        <v>4</v>
      </c>
      <c r="BC5" s="22">
        <f t="shared" si="2"/>
        <v>5</v>
      </c>
      <c r="BD5" s="22">
        <f t="shared" si="2"/>
        <v>6</v>
      </c>
      <c r="BE5" s="22">
        <f t="shared" si="2"/>
        <v>7</v>
      </c>
      <c r="BF5" s="22">
        <f t="shared" si="2"/>
        <v>8</v>
      </c>
      <c r="BG5" s="22">
        <f t="shared" si="2"/>
        <v>9</v>
      </c>
      <c r="BH5" s="22">
        <f t="shared" si="2"/>
        <v>10</v>
      </c>
      <c r="BI5" s="22">
        <f t="shared" si="2"/>
        <v>11</v>
      </c>
      <c r="BJ5" s="23">
        <f t="shared" si="2"/>
        <v>12</v>
      </c>
      <c r="BK5" s="24">
        <f t="shared" si="2"/>
        <v>1</v>
      </c>
      <c r="BL5" s="22">
        <f t="shared" si="2"/>
        <v>2</v>
      </c>
      <c r="BM5" s="22">
        <f t="shared" si="2"/>
        <v>3</v>
      </c>
      <c r="BN5" s="22">
        <f t="shared" si="2"/>
        <v>4</v>
      </c>
      <c r="BO5" s="22">
        <f t="shared" si="2"/>
        <v>5</v>
      </c>
      <c r="BP5" s="22">
        <f t="shared" si="2"/>
        <v>6</v>
      </c>
      <c r="BQ5" s="22">
        <f t="shared" si="2"/>
        <v>7</v>
      </c>
      <c r="BR5" s="22">
        <f t="shared" si="2"/>
        <v>8</v>
      </c>
      <c r="BS5" s="22">
        <f t="shared" ref="BS5:CI5" si="3">BG5</f>
        <v>9</v>
      </c>
      <c r="BT5" s="22">
        <f t="shared" si="3"/>
        <v>10</v>
      </c>
      <c r="BU5" s="22">
        <f t="shared" si="3"/>
        <v>11</v>
      </c>
      <c r="BV5" s="23">
        <f t="shared" si="3"/>
        <v>12</v>
      </c>
      <c r="BW5" s="24">
        <f t="shared" si="3"/>
        <v>1</v>
      </c>
      <c r="BX5" s="22">
        <f t="shared" si="3"/>
        <v>2</v>
      </c>
      <c r="BY5" s="22">
        <f t="shared" si="3"/>
        <v>3</v>
      </c>
      <c r="BZ5" s="22">
        <f t="shared" si="3"/>
        <v>4</v>
      </c>
      <c r="CA5" s="22">
        <f t="shared" si="3"/>
        <v>5</v>
      </c>
      <c r="CB5" s="22">
        <f t="shared" si="3"/>
        <v>6</v>
      </c>
      <c r="CC5" s="22">
        <f t="shared" si="3"/>
        <v>7</v>
      </c>
      <c r="CD5" s="22">
        <f t="shared" si="3"/>
        <v>8</v>
      </c>
      <c r="CE5" s="22">
        <f t="shared" si="3"/>
        <v>9</v>
      </c>
      <c r="CF5" s="22">
        <f t="shared" si="3"/>
        <v>10</v>
      </c>
      <c r="CG5" s="22">
        <f t="shared" si="3"/>
        <v>11</v>
      </c>
      <c r="CH5" s="23">
        <f t="shared" si="3"/>
        <v>12</v>
      </c>
      <c r="CI5" s="24">
        <f t="shared" si="3"/>
        <v>1</v>
      </c>
      <c r="CJ5" s="22">
        <f t="shared" ref="CJ5:CJ68" si="4">BX5</f>
        <v>2</v>
      </c>
      <c r="CK5" s="22">
        <f t="shared" ref="CK5:CK68" si="5">BY5</f>
        <v>3</v>
      </c>
      <c r="CL5" s="22">
        <f t="shared" ref="CL5:DQ12" si="6">BZ5</f>
        <v>4</v>
      </c>
      <c r="CM5" s="22">
        <f t="shared" si="6"/>
        <v>5</v>
      </c>
      <c r="CN5" s="22">
        <f t="shared" si="6"/>
        <v>6</v>
      </c>
      <c r="CO5" s="22">
        <f t="shared" si="6"/>
        <v>7</v>
      </c>
      <c r="CP5" s="22">
        <f t="shared" si="6"/>
        <v>8</v>
      </c>
      <c r="CQ5" s="22">
        <f t="shared" si="6"/>
        <v>9</v>
      </c>
      <c r="CR5" s="22">
        <f t="shared" si="6"/>
        <v>10</v>
      </c>
      <c r="CS5" s="22">
        <f t="shared" si="6"/>
        <v>11</v>
      </c>
      <c r="CT5" s="23">
        <f t="shared" si="6"/>
        <v>12</v>
      </c>
      <c r="CU5" s="24">
        <f t="shared" si="6"/>
        <v>1</v>
      </c>
      <c r="CV5" s="22">
        <f t="shared" si="6"/>
        <v>2</v>
      </c>
      <c r="CW5" s="22">
        <f t="shared" si="6"/>
        <v>3</v>
      </c>
      <c r="CX5" s="22">
        <f t="shared" si="6"/>
        <v>4</v>
      </c>
      <c r="CY5" s="22">
        <f t="shared" si="6"/>
        <v>5</v>
      </c>
      <c r="CZ5" s="22">
        <f t="shared" si="6"/>
        <v>6</v>
      </c>
      <c r="DA5" s="22">
        <f t="shared" si="6"/>
        <v>7</v>
      </c>
      <c r="DB5" s="22">
        <f t="shared" si="6"/>
        <v>8</v>
      </c>
      <c r="DC5" s="22">
        <f t="shared" si="6"/>
        <v>9</v>
      </c>
      <c r="DD5" s="22">
        <f t="shared" si="6"/>
        <v>10</v>
      </c>
      <c r="DE5" s="22">
        <f t="shared" si="6"/>
        <v>11</v>
      </c>
      <c r="DF5" s="23">
        <f t="shared" si="6"/>
        <v>12</v>
      </c>
      <c r="DG5" s="24">
        <f t="shared" si="6"/>
        <v>1</v>
      </c>
      <c r="DH5" s="22">
        <f t="shared" si="6"/>
        <v>2</v>
      </c>
      <c r="DI5" s="22">
        <f t="shared" si="6"/>
        <v>3</v>
      </c>
      <c r="DJ5" s="22">
        <f t="shared" si="6"/>
        <v>4</v>
      </c>
      <c r="DK5" s="22">
        <f t="shared" si="6"/>
        <v>5</v>
      </c>
      <c r="DL5" s="22">
        <f t="shared" si="6"/>
        <v>6</v>
      </c>
      <c r="DM5" s="22">
        <f t="shared" si="6"/>
        <v>7</v>
      </c>
      <c r="DN5" s="22">
        <f t="shared" si="6"/>
        <v>8</v>
      </c>
      <c r="DO5" s="22">
        <f t="shared" si="6"/>
        <v>9</v>
      </c>
      <c r="DP5" s="22">
        <f t="shared" si="6"/>
        <v>10</v>
      </c>
      <c r="DQ5" s="22">
        <f t="shared" si="6"/>
        <v>11</v>
      </c>
      <c r="DR5" s="23">
        <f t="shared" ref="DR5:EP14" si="7">DF5</f>
        <v>12</v>
      </c>
      <c r="DS5" s="24">
        <f t="shared" si="7"/>
        <v>1</v>
      </c>
      <c r="DT5" s="22">
        <f t="shared" si="7"/>
        <v>2</v>
      </c>
      <c r="DU5" s="22">
        <f t="shared" si="7"/>
        <v>3</v>
      </c>
      <c r="DV5" s="22">
        <f t="shared" si="7"/>
        <v>4</v>
      </c>
      <c r="DW5" s="22">
        <f t="shared" si="7"/>
        <v>5</v>
      </c>
      <c r="DX5" s="22">
        <f t="shared" si="7"/>
        <v>6</v>
      </c>
      <c r="DY5" s="22">
        <f t="shared" si="7"/>
        <v>7</v>
      </c>
      <c r="DZ5" s="22">
        <f t="shared" si="7"/>
        <v>8</v>
      </c>
      <c r="EA5" s="22">
        <f t="shared" si="7"/>
        <v>9</v>
      </c>
      <c r="EB5" s="22">
        <f t="shared" si="7"/>
        <v>10</v>
      </c>
      <c r="EC5" s="22">
        <f t="shared" si="7"/>
        <v>11</v>
      </c>
      <c r="ED5" s="23">
        <f t="shared" si="7"/>
        <v>12</v>
      </c>
      <c r="EE5" s="24">
        <f t="shared" si="7"/>
        <v>1</v>
      </c>
      <c r="EF5" s="22">
        <f t="shared" si="7"/>
        <v>2</v>
      </c>
      <c r="EG5" s="22">
        <f t="shared" si="7"/>
        <v>3</v>
      </c>
      <c r="EH5" s="22">
        <f t="shared" si="7"/>
        <v>4</v>
      </c>
      <c r="EI5" s="22">
        <f t="shared" si="7"/>
        <v>5</v>
      </c>
      <c r="EJ5" s="22">
        <f t="shared" si="7"/>
        <v>6</v>
      </c>
      <c r="EK5" s="22">
        <f t="shared" si="7"/>
        <v>7</v>
      </c>
      <c r="EL5" s="22">
        <f t="shared" si="7"/>
        <v>8</v>
      </c>
      <c r="EM5" s="22">
        <f t="shared" si="7"/>
        <v>9</v>
      </c>
      <c r="EN5" s="22">
        <f t="shared" si="7"/>
        <v>10</v>
      </c>
      <c r="EO5" s="22">
        <f t="shared" si="7"/>
        <v>11</v>
      </c>
      <c r="EP5" s="23">
        <f t="shared" si="7"/>
        <v>12</v>
      </c>
      <c r="ES5" s="110">
        <v>1</v>
      </c>
      <c r="ET5" s="111">
        <f>ES5+1</f>
        <v>2</v>
      </c>
      <c r="EU5" s="111">
        <f t="shared" ref="EU5:FD5" si="8">ET5+1</f>
        <v>3</v>
      </c>
      <c r="EV5" s="111">
        <f t="shared" si="8"/>
        <v>4</v>
      </c>
      <c r="EW5" s="111">
        <f t="shared" si="8"/>
        <v>5</v>
      </c>
      <c r="EX5" s="111">
        <f t="shared" si="8"/>
        <v>6</v>
      </c>
      <c r="EY5" s="111">
        <f t="shared" si="8"/>
        <v>7</v>
      </c>
      <c r="EZ5" s="111">
        <f t="shared" si="8"/>
        <v>8</v>
      </c>
      <c r="FA5" s="111">
        <f t="shared" si="8"/>
        <v>9</v>
      </c>
      <c r="FB5" s="111">
        <f t="shared" si="8"/>
        <v>10</v>
      </c>
      <c r="FC5" s="111">
        <f t="shared" si="8"/>
        <v>11</v>
      </c>
      <c r="FD5" s="112">
        <f t="shared" si="8"/>
        <v>12</v>
      </c>
      <c r="FE5" s="110">
        <f t="shared" ref="FE5" si="9">ES5</f>
        <v>1</v>
      </c>
      <c r="FF5" s="111">
        <f t="shared" ref="FF5" si="10">ET5</f>
        <v>2</v>
      </c>
      <c r="FG5" s="111">
        <f t="shared" ref="FG5" si="11">EU5</f>
        <v>3</v>
      </c>
      <c r="FH5" s="111">
        <f t="shared" ref="FH5" si="12">EV5</f>
        <v>4</v>
      </c>
      <c r="FI5" s="111">
        <f t="shared" ref="FI5" si="13">EW5</f>
        <v>5</v>
      </c>
      <c r="FJ5" s="111">
        <f t="shared" ref="FJ5" si="14">EX5</f>
        <v>6</v>
      </c>
      <c r="FK5" s="111">
        <f t="shared" ref="FK5" si="15">EY5</f>
        <v>7</v>
      </c>
      <c r="FL5" s="111">
        <f t="shared" ref="FL5" si="16">EZ5</f>
        <v>8</v>
      </c>
      <c r="FM5" s="111">
        <f t="shared" ref="FM5" si="17">FA5</f>
        <v>9</v>
      </c>
      <c r="FN5" s="111">
        <f t="shared" ref="FN5" si="18">FB5</f>
        <v>10</v>
      </c>
      <c r="FO5" s="111">
        <f t="shared" ref="FO5" si="19">FC5</f>
        <v>11</v>
      </c>
      <c r="FP5" s="112">
        <f t="shared" ref="FP5" si="20">FD5</f>
        <v>12</v>
      </c>
      <c r="FQ5" s="110">
        <f t="shared" ref="FQ5" si="21">FE5</f>
        <v>1</v>
      </c>
      <c r="FR5" s="111">
        <f t="shared" ref="FR5" si="22">FF5</f>
        <v>2</v>
      </c>
      <c r="FS5" s="111">
        <f t="shared" ref="FS5" si="23">FG5</f>
        <v>3</v>
      </c>
      <c r="FT5" s="111">
        <f t="shared" ref="FT5" si="24">FH5</f>
        <v>4</v>
      </c>
      <c r="FU5" s="111">
        <f t="shared" ref="FU5" si="25">FI5</f>
        <v>5</v>
      </c>
      <c r="FV5" s="111">
        <f t="shared" ref="FV5" si="26">FJ5</f>
        <v>6</v>
      </c>
      <c r="FW5" s="111">
        <f t="shared" ref="FW5" si="27">FK5</f>
        <v>7</v>
      </c>
      <c r="FX5" s="111">
        <f t="shared" ref="FX5" si="28">FL5</f>
        <v>8</v>
      </c>
      <c r="FY5" s="111">
        <f t="shared" ref="FY5" si="29">FM5</f>
        <v>9</v>
      </c>
      <c r="FZ5" s="111">
        <f t="shared" ref="FZ5" si="30">FN5</f>
        <v>10</v>
      </c>
      <c r="GA5" s="111">
        <f t="shared" ref="GA5" si="31">FO5</f>
        <v>11</v>
      </c>
      <c r="GB5" s="112">
        <f t="shared" ref="GB5" si="32">FP5</f>
        <v>12</v>
      </c>
      <c r="GC5" s="110">
        <f t="shared" ref="GC5" si="33">FQ5</f>
        <v>1</v>
      </c>
      <c r="GD5" s="111">
        <f t="shared" ref="GD5" si="34">FR5</f>
        <v>2</v>
      </c>
      <c r="GE5" s="111">
        <f t="shared" ref="GE5" si="35">FS5</f>
        <v>3</v>
      </c>
      <c r="GF5" s="111">
        <f t="shared" ref="GF5" si="36">FT5</f>
        <v>4</v>
      </c>
      <c r="GG5" s="111">
        <f t="shared" ref="GG5" si="37">FU5</f>
        <v>5</v>
      </c>
      <c r="GH5" s="111">
        <f t="shared" ref="GH5" si="38">FV5</f>
        <v>6</v>
      </c>
      <c r="GI5" s="111">
        <f t="shared" ref="GI5" si="39">FW5</f>
        <v>7</v>
      </c>
      <c r="GJ5" s="111">
        <f t="shared" ref="GJ5" si="40">FX5</f>
        <v>8</v>
      </c>
      <c r="GK5" s="111">
        <f t="shared" ref="GK5" si="41">FY5</f>
        <v>9</v>
      </c>
      <c r="GL5" s="111">
        <f t="shared" ref="GL5" si="42">FZ5</f>
        <v>10</v>
      </c>
      <c r="GM5" s="111">
        <f t="shared" ref="GM5" si="43">GA5</f>
        <v>11</v>
      </c>
      <c r="GN5" s="112">
        <f t="shared" ref="GN5" si="44">GB5</f>
        <v>12</v>
      </c>
      <c r="GO5" s="110">
        <f t="shared" ref="GO5" si="45">GC5</f>
        <v>1</v>
      </c>
      <c r="GP5" s="111">
        <f t="shared" ref="GP5" si="46">GD5</f>
        <v>2</v>
      </c>
      <c r="GQ5" s="111">
        <f t="shared" ref="GQ5" si="47">GE5</f>
        <v>3</v>
      </c>
      <c r="GR5" s="111">
        <f t="shared" ref="GR5" si="48">GF5</f>
        <v>4</v>
      </c>
      <c r="GS5" s="111">
        <f t="shared" ref="GS5" si="49">GG5</f>
        <v>5</v>
      </c>
      <c r="GT5" s="111">
        <f t="shared" ref="GT5" si="50">GH5</f>
        <v>6</v>
      </c>
      <c r="GU5" s="111">
        <f t="shared" ref="GU5" si="51">GI5</f>
        <v>7</v>
      </c>
      <c r="GV5" s="111">
        <f t="shared" ref="GV5" si="52">GJ5</f>
        <v>8</v>
      </c>
      <c r="GW5" s="111">
        <f t="shared" ref="GW5" si="53">GK5</f>
        <v>9</v>
      </c>
      <c r="GX5" s="111">
        <f t="shared" ref="GX5" si="54">GL5</f>
        <v>10</v>
      </c>
      <c r="GY5" s="111">
        <f t="shared" ref="GY5" si="55">GM5</f>
        <v>11</v>
      </c>
      <c r="GZ5" s="112">
        <f t="shared" ref="GZ5" si="56">GN5</f>
        <v>12</v>
      </c>
      <c r="HA5" s="110">
        <f t="shared" ref="HA5" si="57">GO5</f>
        <v>1</v>
      </c>
      <c r="HB5" s="111">
        <f t="shared" ref="HB5" si="58">GP5</f>
        <v>2</v>
      </c>
      <c r="HC5" s="111">
        <f t="shared" ref="HC5" si="59">GQ5</f>
        <v>3</v>
      </c>
      <c r="HD5" s="111">
        <f t="shared" ref="HD5" si="60">GR5</f>
        <v>4</v>
      </c>
      <c r="HE5" s="111">
        <f t="shared" ref="HE5" si="61">GS5</f>
        <v>5</v>
      </c>
      <c r="HF5" s="111">
        <f t="shared" ref="HF5" si="62">GT5</f>
        <v>6</v>
      </c>
      <c r="HG5" s="111">
        <f t="shared" ref="HG5" si="63">GU5</f>
        <v>7</v>
      </c>
      <c r="HH5" s="111">
        <f t="shared" ref="HH5" si="64">GV5</f>
        <v>8</v>
      </c>
      <c r="HI5" s="111">
        <f t="shared" ref="HI5" si="65">GW5</f>
        <v>9</v>
      </c>
      <c r="HJ5" s="111">
        <f t="shared" ref="HJ5" si="66">GX5</f>
        <v>10</v>
      </c>
      <c r="HK5" s="111">
        <f t="shared" ref="HK5" si="67">GY5</f>
        <v>11</v>
      </c>
      <c r="HL5" s="112">
        <f t="shared" ref="HL5" si="68">GZ5</f>
        <v>12</v>
      </c>
      <c r="HM5" s="110">
        <f t="shared" ref="HM5" si="69">HA5</f>
        <v>1</v>
      </c>
      <c r="HN5" s="111">
        <f t="shared" ref="HN5" si="70">HB5</f>
        <v>2</v>
      </c>
      <c r="HO5" s="111">
        <f t="shared" ref="HO5" si="71">HC5</f>
        <v>3</v>
      </c>
      <c r="HP5" s="111">
        <f t="shared" ref="HP5" si="72">HD5</f>
        <v>4</v>
      </c>
      <c r="HQ5" s="111">
        <f t="shared" ref="HQ5" si="73">HE5</f>
        <v>5</v>
      </c>
      <c r="HR5" s="111">
        <f t="shared" ref="HR5" si="74">HF5</f>
        <v>6</v>
      </c>
      <c r="HS5" s="111">
        <f t="shared" ref="HS5" si="75">HG5</f>
        <v>7</v>
      </c>
      <c r="HT5" s="111">
        <f t="shared" ref="HT5" si="76">HH5</f>
        <v>8</v>
      </c>
      <c r="HU5" s="111">
        <f t="shared" ref="HU5" si="77">HI5</f>
        <v>9</v>
      </c>
      <c r="HV5" s="111">
        <f t="shared" ref="HV5" si="78">HJ5</f>
        <v>10</v>
      </c>
      <c r="HW5" s="111">
        <f t="shared" ref="HW5" si="79">HK5</f>
        <v>11</v>
      </c>
      <c r="HX5" s="112">
        <f t="shared" ref="HX5" si="80">HL5</f>
        <v>12</v>
      </c>
      <c r="HY5" s="110">
        <f t="shared" ref="HY5" si="81">HM5</f>
        <v>1</v>
      </c>
      <c r="HZ5" s="111">
        <f t="shared" ref="HZ5" si="82">HN5</f>
        <v>2</v>
      </c>
      <c r="IA5" s="111">
        <f t="shared" ref="IA5" si="83">HO5</f>
        <v>3</v>
      </c>
      <c r="IB5" s="111">
        <f t="shared" ref="IB5" si="84">HP5</f>
        <v>4</v>
      </c>
      <c r="IC5" s="111">
        <f t="shared" ref="IC5" si="85">HQ5</f>
        <v>5</v>
      </c>
      <c r="ID5" s="111">
        <f t="shared" ref="ID5" si="86">HR5</f>
        <v>6</v>
      </c>
      <c r="IE5" s="111">
        <f t="shared" ref="IE5" si="87">HS5</f>
        <v>7</v>
      </c>
      <c r="IF5" s="111">
        <f t="shared" ref="IF5" si="88">HT5</f>
        <v>8</v>
      </c>
      <c r="IG5" s="111">
        <f t="shared" ref="IG5" si="89">HU5</f>
        <v>9</v>
      </c>
      <c r="IH5" s="111">
        <f t="shared" ref="IH5" si="90">HV5</f>
        <v>10</v>
      </c>
      <c r="II5" s="111">
        <f t="shared" ref="II5" si="91">HW5</f>
        <v>11</v>
      </c>
      <c r="IJ5" s="112">
        <f t="shared" ref="IJ5" si="92">HX5</f>
        <v>12</v>
      </c>
      <c r="IK5" s="110">
        <f t="shared" ref="IK5" si="93">HY5</f>
        <v>1</v>
      </c>
      <c r="IL5" s="111">
        <f t="shared" ref="IL5" si="94">HZ5</f>
        <v>2</v>
      </c>
      <c r="IM5" s="111">
        <f t="shared" ref="IM5" si="95">IA5</f>
        <v>3</v>
      </c>
      <c r="IN5" s="111">
        <f t="shared" ref="IN5" si="96">IB5</f>
        <v>4</v>
      </c>
      <c r="IO5" s="111">
        <f t="shared" ref="IO5" si="97">IC5</f>
        <v>5</v>
      </c>
      <c r="IP5" s="111">
        <f t="shared" ref="IP5" si="98">ID5</f>
        <v>6</v>
      </c>
      <c r="IQ5" s="111">
        <f t="shared" ref="IQ5" si="99">IE5</f>
        <v>7</v>
      </c>
      <c r="IR5" s="111">
        <f t="shared" ref="IR5" si="100">IF5</f>
        <v>8</v>
      </c>
      <c r="IS5" s="111">
        <f t="shared" ref="IS5" si="101">IG5</f>
        <v>9</v>
      </c>
      <c r="IT5" s="111">
        <f t="shared" ref="IT5" si="102">IH5</f>
        <v>10</v>
      </c>
      <c r="IU5" s="111">
        <f t="shared" ref="IU5" si="103">II5</f>
        <v>11</v>
      </c>
      <c r="IV5" s="112">
        <f t="shared" ref="IV5" si="104">IJ5</f>
        <v>12</v>
      </c>
      <c r="IY5" s="132"/>
      <c r="IZ5" s="132"/>
      <c r="JA5" s="34">
        <f>IZ4+1</f>
        <v>2022</v>
      </c>
      <c r="JB5" s="35">
        <f t="shared" ref="JB5:JI5" si="105">JA5+1</f>
        <v>2023</v>
      </c>
      <c r="JC5" s="35">
        <f t="shared" si="105"/>
        <v>2024</v>
      </c>
      <c r="JD5" s="35">
        <f t="shared" si="105"/>
        <v>2025</v>
      </c>
      <c r="JE5" s="35">
        <f t="shared" si="105"/>
        <v>2026</v>
      </c>
      <c r="JF5" s="35">
        <f t="shared" si="105"/>
        <v>2027</v>
      </c>
      <c r="JG5" s="35">
        <f t="shared" si="105"/>
        <v>2028</v>
      </c>
      <c r="JH5" s="35">
        <f t="shared" si="105"/>
        <v>2029</v>
      </c>
      <c r="JI5" s="35">
        <f t="shared" si="105"/>
        <v>2030</v>
      </c>
      <c r="JJ5" s="116"/>
    </row>
    <row r="6" spans="1:270" x14ac:dyDescent="0.25">
      <c r="A6" s="5" t="s">
        <v>33</v>
      </c>
      <c r="B6" s="2">
        <v>1163</v>
      </c>
      <c r="C6" s="3">
        <v>40631</v>
      </c>
      <c r="D6" s="3" t="s">
        <v>34</v>
      </c>
      <c r="E6" s="4">
        <v>44225</v>
      </c>
      <c r="F6">
        <f t="shared" ref="F6:F33" si="106">YEAR(E6)</f>
        <v>2021</v>
      </c>
      <c r="G6">
        <f t="shared" ref="G6:G33" si="107">MONTH(E6)</f>
        <v>1</v>
      </c>
      <c r="H6">
        <f t="shared" ref="H6:H33" si="108">IF(G6&lt;&gt;12,F6-3,F6-2)</f>
        <v>2018</v>
      </c>
      <c r="I6">
        <f t="shared" ref="I6:I35" si="109">IF(G6&lt;&gt;12,G6,12)</f>
        <v>1</v>
      </c>
      <c r="J6">
        <f>IF(F6=2021,2022,IF(G6=12,F6+1,F6))</f>
        <v>2022</v>
      </c>
      <c r="K6">
        <f>IF(F6=2021,1,IF(G6&lt;&gt;12,G6+1,1))</f>
        <v>1</v>
      </c>
      <c r="L6">
        <f t="shared" ref="L6:L44" si="110">IF(F6=2021,2026,IF(G6=1,F6+4,F6+5))</f>
        <v>2026</v>
      </c>
      <c r="M6">
        <f>IF(F6=2021,12,G6)</f>
        <v>12</v>
      </c>
      <c r="O6" s="14"/>
      <c r="P6" s="17"/>
      <c r="Q6" s="17"/>
      <c r="R6" s="17"/>
      <c r="S6" s="17"/>
      <c r="T6" s="17"/>
      <c r="U6" s="17"/>
      <c r="V6" s="17">
        <f>IF(AND($F6=O$4,$I6=V$5),AVERAGE('Потребление ЭЭ_факт'!R5,'Потребление ЭЭ_факт'!AD5,'Потребление ЭЭ_факт'!AP5),IF(U6&lt;&gt;0,AVERAGE('Потребление ЭЭ_факт'!R5,'Потребление ЭЭ_факт'!AD5,'Потребление ЭЭ_факт'!AP5),0))</f>
        <v>0</v>
      </c>
      <c r="W6" s="17">
        <f>IF(AND($F6=O$4,$I6=W$5),AVERAGE('Потребление ЭЭ_факт'!S5,'Потребление ЭЭ_факт'!AE5,'Потребление ЭЭ_факт'!AQ5),IF(V6&lt;&gt;0,AVERAGE('Потребление ЭЭ_факт'!S5,'Потребление ЭЭ_факт'!AE5,'Потребление ЭЭ_факт'!AQ5),0))</f>
        <v>0</v>
      </c>
      <c r="X6" s="17">
        <f>IF(AND($F6=O$4,$I6=X$5),AVERAGE('Потребление ЭЭ_факт'!T5,'Потребление ЭЭ_факт'!AF5,'Потребление ЭЭ_факт'!AR5),IF(W6&lt;&gt;0,AVERAGE('Потребление ЭЭ_факт'!T5,'Потребление ЭЭ_факт'!AF5,'Потребление ЭЭ_факт'!AR5),0))</f>
        <v>0</v>
      </c>
      <c r="Y6" s="17">
        <f>IF(AND($F6=O$4,$I6=Y$5),AVERAGE('Потребление ЭЭ_факт'!U5,'Потребление ЭЭ_факт'!AG5,'Потребление ЭЭ_факт'!AS5),IF(X6&lt;&gt;0,AVERAGE('Потребление ЭЭ_факт'!U5,'Потребление ЭЭ_факт'!AG5,'Потребление ЭЭ_факт'!AS5),0))</f>
        <v>0</v>
      </c>
      <c r="Z6" s="17">
        <f>IF(AND($F6=O$4,$I6=Z$5),AVERAGE('Потребление ЭЭ_факт'!V5,'Потребление ЭЭ_факт'!AH5,'Потребление ЭЭ_факт'!AT5),IF(Y6&lt;&gt;0,AVERAGE('Потребление ЭЭ_факт'!V5,'Потребление ЭЭ_факт'!AH5,'Потребление ЭЭ_факт'!AT5),0))</f>
        <v>0</v>
      </c>
      <c r="AA6" s="14">
        <f>IF(AND($F6=AA$4,$I6=AA$5),AVERAGE('Потребление ЭЭ_факт'!W5,'Потребление ЭЭ_факт'!AI5,'Потребление ЭЭ_факт'!AU5),IF(Z6&lt;&gt;0,AVERAGE('Потребление ЭЭ_факт'!W5,'Потребление ЭЭ_факт'!AI5,'Потребление ЭЭ_факт'!AU5),0))</f>
        <v>14996.328976190474</v>
      </c>
      <c r="AB6" s="17">
        <f>IF(AND($F6=AA$4,$I6=AB$5),AVERAGE('Потребление ЭЭ_факт'!X5,'Потребление ЭЭ_факт'!AJ5,'Потребление ЭЭ_факт'!AV5),IF(AA6&lt;&gt;0,AVERAGE('Потребление ЭЭ_факт'!X5,'Потребление ЭЭ_факт'!AJ5,'Потребление ЭЭ_факт'!AV5),0))</f>
        <v>15746.918952380953</v>
      </c>
      <c r="AC6" s="17">
        <f>IF(AND($F6=AA$4,$I6=AC$5),AVERAGE('Потребление ЭЭ_факт'!Y5,'Потребление ЭЭ_факт'!AK5,'Потребление ЭЭ_факт'!AW5),IF(AB6&lt;&gt;0,AVERAGE('Потребление ЭЭ_факт'!Y5,'Потребление ЭЭ_факт'!AK5,'Потребление ЭЭ_факт'!AW5),0))</f>
        <v>16218.489893333332</v>
      </c>
      <c r="AD6" s="17">
        <f>IF(AND($F6=AA$4,$I6=AD$5),AVERAGE('Потребление ЭЭ_факт'!Z5,'Потребление ЭЭ_факт'!AL5,'Потребление ЭЭ_факт'!AX5),IF(AC6&lt;&gt;0,AVERAGE('Потребление ЭЭ_факт'!Z5,'Потребление ЭЭ_факт'!AL5,'Потребление ЭЭ_факт'!AX5),0))</f>
        <v>13518.724880952383</v>
      </c>
      <c r="AE6" s="17">
        <f>IF(AND($F6=AA$4,$I6=AE$5),AVERAGE('Потребление ЭЭ_факт'!AA5,'Потребление ЭЭ_факт'!AM5,'Потребление ЭЭ_факт'!AY5),IF(AD6&lt;&gt;0,AVERAGE('Потребление ЭЭ_факт'!AA5,'Потребление ЭЭ_факт'!AM5,'Потребление ЭЭ_факт'!AY5),0))</f>
        <v>13880.520892857143</v>
      </c>
      <c r="AF6" s="17">
        <f>IF(AND($F6=AA$4,$I6=AF$5),AVERAGE('Потребление ЭЭ_факт'!AB5,'Потребление ЭЭ_факт'!AN5,'Потребление ЭЭ_факт'!AZ5),IF(AE6&lt;&gt;0,AVERAGE('Потребление ЭЭ_факт'!AB5,'Потребление ЭЭ_факт'!AN5,'Потребление ЭЭ_факт'!AZ5),0))</f>
        <v>13774.069196428572</v>
      </c>
      <c r="AG6" s="17">
        <f>IF(AND($F6=AA$4,$I6=AG$5),AVERAGE('Потребление ЭЭ_факт'!AC5,'Потребление ЭЭ_факт'!AO5,'Потребление ЭЭ_факт'!BA5),IF(AF6&lt;&gt;0,AVERAGE('Потребление ЭЭ_факт'!AC5,'Потребление ЭЭ_факт'!AO5,'Потребление ЭЭ_факт'!BA5),0))</f>
        <v>15450.946030073334</v>
      </c>
      <c r="AH6" s="17">
        <f>IF(AND($F6=AA$4,$I6=AH$5),AVERAGE('Потребление ЭЭ_факт'!AD5,'Потребление ЭЭ_факт'!AP5,'Потребление ЭЭ_факт'!BB5),IF(AG6&lt;&gt;0,AVERAGE('Потребление ЭЭ_факт'!AD5,'Потребление ЭЭ_факт'!AP5,'Потребление ЭЭ_факт'!BB5),0))</f>
        <v>12807.832678571429</v>
      </c>
      <c r="AI6" s="17">
        <f>IF(AND($F6=AA$4,$I6=AI$5),AVERAGE('Потребление ЭЭ_факт'!AE5,'Потребление ЭЭ_факт'!AQ5,'Потребление ЭЭ_факт'!BC5),IF(AH6&lt;&gt;0,AVERAGE('Потребление ЭЭ_факт'!AE5,'Потребление ЭЭ_факт'!AQ5,'Потребление ЭЭ_факт'!BC5),0))</f>
        <v>11898.150000000001</v>
      </c>
      <c r="AJ6" s="17">
        <f>IF(AND($F6=AA$4,$I6=AJ$5),AVERAGE('Потребление ЭЭ_факт'!AF5,'Потребление ЭЭ_факт'!AR5,'Потребление ЭЭ_факт'!BD5),IF(AI6&lt;&gt;0,AVERAGE('Потребление ЭЭ_факт'!AF5,'Потребление ЭЭ_факт'!AR5,'Потребление ЭЭ_факт'!BD5),0))</f>
        <v>12995.217622023811</v>
      </c>
      <c r="AK6" s="17">
        <f>IF(AND($F6=AA$4,$I6=AK$5),AVERAGE('Потребление ЭЭ_факт'!AG5,'Потребление ЭЭ_факт'!AS5,'Потребление ЭЭ_факт'!BE5),IF(AJ6&lt;&gt;0,AVERAGE('Потребление ЭЭ_факт'!AG5,'Потребление ЭЭ_факт'!AS5,'Потребление ЭЭ_факт'!BE5),0))</f>
        <v>12675.801785714286</v>
      </c>
      <c r="AL6" s="17">
        <f>IF(AND($F6=AA$4,$I6=AL$5),AVERAGE('Потребление ЭЭ_факт'!AH5,'Потребление ЭЭ_факт'!AT5,'Потребление ЭЭ_факт'!BF5),IF(AK6&lt;&gt;0,AVERAGE('Потребление ЭЭ_факт'!AH5,'Потребление ЭЭ_факт'!AT5,'Потребление ЭЭ_факт'!BF5),0))</f>
        <v>13359.043794642857</v>
      </c>
      <c r="AM6" s="30">
        <f t="shared" ref="AM6:AN10" si="111">AA6</f>
        <v>14996.328976190474</v>
      </c>
      <c r="AN6" s="31">
        <f t="shared" si="111"/>
        <v>15746.918952380953</v>
      </c>
      <c r="AO6" s="31">
        <f t="shared" ref="AO6:AO17" si="112">AC6</f>
        <v>16218.489893333332</v>
      </c>
      <c r="AP6" s="31">
        <f t="shared" ref="AP6:AP29" si="113">AD6</f>
        <v>13518.724880952383</v>
      </c>
      <c r="AQ6" s="31">
        <f t="shared" ref="AQ6:AQ32" si="114">AE6</f>
        <v>13880.520892857143</v>
      </c>
      <c r="AR6" s="31">
        <f t="shared" ref="AR6:AR36" si="115">AF6</f>
        <v>13774.069196428572</v>
      </c>
      <c r="AS6" s="31">
        <f t="shared" ref="AS6:AS36" si="116">AG6</f>
        <v>15450.946030073334</v>
      </c>
      <c r="AT6" s="31">
        <f t="shared" ref="AT6:AT36" si="117">AH6</f>
        <v>12807.832678571429</v>
      </c>
      <c r="AU6" s="31">
        <f t="shared" ref="AU6:AU36" si="118">AI6</f>
        <v>11898.150000000001</v>
      </c>
      <c r="AV6" s="31">
        <f t="shared" ref="AV6:AV36" si="119">AJ6</f>
        <v>12995.217622023811</v>
      </c>
      <c r="AW6" s="31">
        <f t="shared" ref="AW6:AW36" si="120">AK6</f>
        <v>12675.801785714286</v>
      </c>
      <c r="AX6" s="32">
        <f t="shared" ref="AX6:AX36" si="121">AL6</f>
        <v>13359.043794642857</v>
      </c>
      <c r="AY6" s="30">
        <f t="shared" ref="AY6:AY35" si="122">AM6</f>
        <v>14996.328976190474</v>
      </c>
      <c r="AZ6" s="31">
        <f t="shared" ref="AZ6:AZ11" si="123">AN6</f>
        <v>15746.918952380953</v>
      </c>
      <c r="BA6" s="31">
        <f t="shared" ref="BA6:BA36" si="124">AO6</f>
        <v>16218.489893333332</v>
      </c>
      <c r="BB6" s="31">
        <f t="shared" ref="BB6:BB36" si="125">AP6</f>
        <v>13518.724880952383</v>
      </c>
      <c r="BC6" s="31">
        <f t="shared" ref="BC6:BC36" si="126">AQ6</f>
        <v>13880.520892857143</v>
      </c>
      <c r="BD6" s="31">
        <f t="shared" ref="BD6:BD36" si="127">AR6</f>
        <v>13774.069196428572</v>
      </c>
      <c r="BE6" s="31">
        <f t="shared" ref="BE6:BE36" si="128">AS6</f>
        <v>15450.946030073334</v>
      </c>
      <c r="BF6" s="31">
        <f t="shared" ref="BF6:BF36" si="129">AT6</f>
        <v>12807.832678571429</v>
      </c>
      <c r="BG6" s="31">
        <f t="shared" ref="BG6:BG36" si="130">AU6</f>
        <v>11898.150000000001</v>
      </c>
      <c r="BH6" s="31">
        <f t="shared" ref="BH6:BH36" si="131">AV6</f>
        <v>12995.217622023811</v>
      </c>
      <c r="BI6" s="31">
        <f t="shared" ref="BI6:BI36" si="132">AW6</f>
        <v>12675.801785714286</v>
      </c>
      <c r="BJ6" s="32">
        <f t="shared" ref="BJ6:BJ36" si="133">AX6</f>
        <v>13359.043794642857</v>
      </c>
      <c r="BK6" s="30">
        <f t="shared" ref="BK6:BK35" si="134">AY6</f>
        <v>14996.328976190474</v>
      </c>
      <c r="BL6" s="31">
        <f t="shared" ref="BL6:BL11" si="135">AZ6</f>
        <v>15746.918952380953</v>
      </c>
      <c r="BM6" s="31">
        <f t="shared" ref="BM6:BM36" si="136">BA6</f>
        <v>16218.489893333332</v>
      </c>
      <c r="BN6" s="31">
        <f t="shared" ref="BN6:BN36" si="137">BB6</f>
        <v>13518.724880952383</v>
      </c>
      <c r="BO6" s="31">
        <f t="shared" ref="BO6:BO36" si="138">BC6</f>
        <v>13880.520892857143</v>
      </c>
      <c r="BP6" s="31">
        <f t="shared" ref="BP6:BP36" si="139">BD6</f>
        <v>13774.069196428572</v>
      </c>
      <c r="BQ6" s="31">
        <f t="shared" ref="BQ6:BQ36" si="140">BE6</f>
        <v>15450.946030073334</v>
      </c>
      <c r="BR6" s="31">
        <f t="shared" ref="BR6:BR36" si="141">BF6</f>
        <v>12807.832678571429</v>
      </c>
      <c r="BS6" s="31">
        <f t="shared" ref="BS6:BS36" si="142">BG6</f>
        <v>11898.150000000001</v>
      </c>
      <c r="BT6" s="31">
        <f t="shared" ref="BT6:BT36" si="143">BH6</f>
        <v>12995.217622023811</v>
      </c>
      <c r="BU6" s="31">
        <f t="shared" ref="BU6:BU36" si="144">BI6</f>
        <v>12675.801785714286</v>
      </c>
      <c r="BV6" s="32">
        <f t="shared" ref="BV6:BV36" si="145">BJ6</f>
        <v>13359.043794642857</v>
      </c>
      <c r="BW6" s="30">
        <f t="shared" ref="BW6:BW35" si="146">BK6</f>
        <v>14996.328976190474</v>
      </c>
      <c r="BX6" s="31">
        <f t="shared" ref="BX6:BX11" si="147">BL6</f>
        <v>15746.918952380953</v>
      </c>
      <c r="BY6" s="31">
        <f t="shared" ref="BY6:BY36" si="148">BM6</f>
        <v>16218.489893333332</v>
      </c>
      <c r="BZ6" s="31">
        <f t="shared" ref="BZ6:BZ36" si="149">BN6</f>
        <v>13518.724880952383</v>
      </c>
      <c r="CA6" s="31">
        <f t="shared" ref="CA6:CA36" si="150">BO6</f>
        <v>13880.520892857143</v>
      </c>
      <c r="CB6" s="31">
        <f t="shared" ref="CB6:CB36" si="151">BP6</f>
        <v>13774.069196428572</v>
      </c>
      <c r="CC6" s="31">
        <f t="shared" ref="CC6:CC35" si="152">BQ6</f>
        <v>15450.946030073334</v>
      </c>
      <c r="CD6" s="31">
        <f t="shared" ref="CD6:CD35" si="153">BR6</f>
        <v>12807.832678571429</v>
      </c>
      <c r="CE6" s="31">
        <f t="shared" ref="CE6:CE35" si="154">BS6</f>
        <v>11898.150000000001</v>
      </c>
      <c r="CF6" s="31">
        <f t="shared" ref="CF6:CF35" si="155">BT6</f>
        <v>12995.217622023811</v>
      </c>
      <c r="CG6" s="31">
        <f t="shared" ref="CG6:CG35" si="156">BU6</f>
        <v>12675.801785714286</v>
      </c>
      <c r="CH6" s="32">
        <f t="shared" ref="CH6:CH35" si="157">BV6</f>
        <v>13359.043794642857</v>
      </c>
      <c r="CI6" s="30">
        <f>BW6</f>
        <v>14996.328976190474</v>
      </c>
      <c r="CJ6" s="31">
        <f t="shared" si="4"/>
        <v>15746.918952380953</v>
      </c>
      <c r="CK6" s="31">
        <f t="shared" si="5"/>
        <v>16218.489893333332</v>
      </c>
      <c r="CL6" s="31">
        <f t="shared" si="6"/>
        <v>13518.724880952383</v>
      </c>
      <c r="CM6" s="31">
        <f t="shared" si="6"/>
        <v>13880.520892857143</v>
      </c>
      <c r="CN6" s="31">
        <f t="shared" si="6"/>
        <v>13774.069196428572</v>
      </c>
      <c r="CO6" s="31">
        <f t="shared" si="6"/>
        <v>15450.946030073334</v>
      </c>
      <c r="CP6" s="31">
        <f t="shared" si="6"/>
        <v>12807.832678571429</v>
      </c>
      <c r="CQ6" s="31">
        <f t="shared" si="6"/>
        <v>11898.150000000001</v>
      </c>
      <c r="CR6" s="31">
        <f t="shared" si="6"/>
        <v>12995.217622023811</v>
      </c>
      <c r="CS6" s="31">
        <f t="shared" si="6"/>
        <v>12675.801785714286</v>
      </c>
      <c r="CT6" s="32">
        <f t="shared" si="6"/>
        <v>13359.043794642857</v>
      </c>
      <c r="CU6" s="30">
        <f t="shared" si="6"/>
        <v>14996.328976190474</v>
      </c>
      <c r="CV6" s="31">
        <f t="shared" si="6"/>
        <v>15746.918952380953</v>
      </c>
      <c r="CW6" s="31">
        <f t="shared" si="6"/>
        <v>16218.489893333332</v>
      </c>
      <c r="CX6" s="31">
        <f t="shared" si="6"/>
        <v>13518.724880952383</v>
      </c>
      <c r="CY6" s="31">
        <f t="shared" si="6"/>
        <v>13880.520892857143</v>
      </c>
      <c r="CZ6" s="31">
        <f t="shared" si="6"/>
        <v>13774.069196428572</v>
      </c>
      <c r="DA6" s="31">
        <f t="shared" si="6"/>
        <v>15450.946030073334</v>
      </c>
      <c r="DB6" s="31">
        <f t="shared" si="6"/>
        <v>12807.832678571429</v>
      </c>
      <c r="DC6" s="31">
        <f t="shared" si="6"/>
        <v>11898.150000000001</v>
      </c>
      <c r="DD6" s="31">
        <f t="shared" si="6"/>
        <v>12995.217622023811</v>
      </c>
      <c r="DE6" s="31">
        <f t="shared" si="6"/>
        <v>12675.801785714286</v>
      </c>
      <c r="DF6" s="32">
        <f t="shared" si="6"/>
        <v>13359.043794642857</v>
      </c>
      <c r="DG6" s="30">
        <f t="shared" si="6"/>
        <v>14996.328976190474</v>
      </c>
      <c r="DH6" s="31">
        <f t="shared" si="6"/>
        <v>15746.918952380953</v>
      </c>
      <c r="DI6" s="31">
        <f t="shared" si="6"/>
        <v>16218.489893333332</v>
      </c>
      <c r="DJ6" s="31">
        <f t="shared" si="6"/>
        <v>13518.724880952383</v>
      </c>
      <c r="DK6" s="31">
        <f t="shared" si="6"/>
        <v>13880.520892857143</v>
      </c>
      <c r="DL6" s="31">
        <f t="shared" si="6"/>
        <v>13774.069196428572</v>
      </c>
      <c r="DM6" s="31">
        <f t="shared" si="6"/>
        <v>15450.946030073334</v>
      </c>
      <c r="DN6" s="31">
        <f t="shared" si="6"/>
        <v>12807.832678571429</v>
      </c>
      <c r="DO6" s="31">
        <f t="shared" si="6"/>
        <v>11898.150000000001</v>
      </c>
      <c r="DP6" s="31">
        <f t="shared" si="6"/>
        <v>12995.217622023811</v>
      </c>
      <c r="DQ6" s="31">
        <f t="shared" si="6"/>
        <v>12675.801785714286</v>
      </c>
      <c r="DR6" s="32">
        <f t="shared" si="7"/>
        <v>13359.043794642857</v>
      </c>
      <c r="DS6" s="30">
        <f t="shared" si="7"/>
        <v>14996.328976190474</v>
      </c>
      <c r="DT6" s="31">
        <f t="shared" si="7"/>
        <v>15746.918952380953</v>
      </c>
      <c r="DU6" s="31">
        <f t="shared" si="7"/>
        <v>16218.489893333332</v>
      </c>
      <c r="DV6" s="31">
        <f t="shared" si="7"/>
        <v>13518.724880952383</v>
      </c>
      <c r="DW6" s="31">
        <f t="shared" si="7"/>
        <v>13880.520892857143</v>
      </c>
      <c r="DX6" s="31">
        <f t="shared" si="7"/>
        <v>13774.069196428572</v>
      </c>
      <c r="DY6" s="31">
        <f t="shared" si="7"/>
        <v>15450.946030073334</v>
      </c>
      <c r="DZ6" s="31">
        <f t="shared" si="7"/>
        <v>12807.832678571429</v>
      </c>
      <c r="EA6" s="31">
        <f t="shared" si="7"/>
        <v>11898.150000000001</v>
      </c>
      <c r="EB6" s="31">
        <f t="shared" si="7"/>
        <v>12995.217622023811</v>
      </c>
      <c r="EC6" s="31">
        <f t="shared" si="7"/>
        <v>12675.801785714286</v>
      </c>
      <c r="ED6" s="32">
        <f t="shared" si="7"/>
        <v>13359.043794642857</v>
      </c>
      <c r="EE6" s="30">
        <f t="shared" si="7"/>
        <v>14996.328976190474</v>
      </c>
      <c r="EF6" s="31">
        <f t="shared" si="7"/>
        <v>15746.918952380953</v>
      </c>
      <c r="EG6" s="31">
        <f t="shared" si="7"/>
        <v>16218.489893333332</v>
      </c>
      <c r="EH6" s="31">
        <f t="shared" si="7"/>
        <v>13518.724880952383</v>
      </c>
      <c r="EI6" s="31">
        <f t="shared" si="7"/>
        <v>13880.520892857143</v>
      </c>
      <c r="EJ6" s="31">
        <f t="shared" si="7"/>
        <v>13774.069196428572</v>
      </c>
      <c r="EK6" s="31">
        <f t="shared" si="7"/>
        <v>15450.946030073334</v>
      </c>
      <c r="EL6" s="31">
        <f t="shared" si="7"/>
        <v>12807.832678571429</v>
      </c>
      <c r="EM6" s="31">
        <f t="shared" si="7"/>
        <v>11898.150000000001</v>
      </c>
      <c r="EN6" s="31">
        <f t="shared" si="7"/>
        <v>12995.217622023811</v>
      </c>
      <c r="EO6" s="31">
        <f t="shared" si="7"/>
        <v>12675.801785714286</v>
      </c>
      <c r="EP6" s="32">
        <f t="shared" si="7"/>
        <v>13359.043794642857</v>
      </c>
      <c r="ES6" s="20">
        <f>AM6</f>
        <v>14996.328976190474</v>
      </c>
      <c r="ET6" s="18">
        <f t="shared" ref="ET6:FE6" si="158">AN6</f>
        <v>15746.918952380953</v>
      </c>
      <c r="EU6" s="18">
        <f t="shared" si="158"/>
        <v>16218.489893333332</v>
      </c>
      <c r="EV6" s="18">
        <f t="shared" si="158"/>
        <v>13518.724880952383</v>
      </c>
      <c r="EW6" s="18">
        <f t="shared" si="158"/>
        <v>13880.520892857143</v>
      </c>
      <c r="EX6" s="18">
        <f t="shared" si="158"/>
        <v>13774.069196428572</v>
      </c>
      <c r="EY6" s="18">
        <f t="shared" si="158"/>
        <v>15450.946030073334</v>
      </c>
      <c r="EZ6" s="18">
        <f t="shared" si="158"/>
        <v>12807.832678571429</v>
      </c>
      <c r="FA6" s="18">
        <f t="shared" si="158"/>
        <v>11898.150000000001</v>
      </c>
      <c r="FB6" s="18">
        <f t="shared" si="158"/>
        <v>12995.217622023811</v>
      </c>
      <c r="FC6" s="18">
        <f t="shared" si="158"/>
        <v>12675.801785714286</v>
      </c>
      <c r="FD6" s="19">
        <f t="shared" si="158"/>
        <v>13359.043794642857</v>
      </c>
      <c r="FE6" s="20">
        <f t="shared" si="158"/>
        <v>14996.328976190474</v>
      </c>
      <c r="FF6" s="18">
        <f t="shared" ref="FF6" si="159">AZ6</f>
        <v>15746.918952380953</v>
      </c>
      <c r="FG6" s="18">
        <f t="shared" ref="FG6" si="160">BA6</f>
        <v>16218.489893333332</v>
      </c>
      <c r="FH6" s="18">
        <f t="shared" ref="FH6" si="161">BB6</f>
        <v>13518.724880952383</v>
      </c>
      <c r="FI6" s="18">
        <f t="shared" ref="FI6" si="162">BC6</f>
        <v>13880.520892857143</v>
      </c>
      <c r="FJ6" s="18">
        <f t="shared" ref="FJ6" si="163">BD6</f>
        <v>13774.069196428572</v>
      </c>
      <c r="FK6" s="18">
        <f t="shared" ref="FK6" si="164">BE6</f>
        <v>15450.946030073334</v>
      </c>
      <c r="FL6" s="18">
        <f t="shared" ref="FL6" si="165">BF6</f>
        <v>12807.832678571429</v>
      </c>
      <c r="FM6" s="18">
        <f t="shared" ref="FM6" si="166">BG6</f>
        <v>11898.150000000001</v>
      </c>
      <c r="FN6" s="18">
        <f t="shared" ref="FN6" si="167">BH6</f>
        <v>12995.217622023811</v>
      </c>
      <c r="FO6" s="18">
        <f t="shared" ref="FO6" si="168">BI6</f>
        <v>12675.801785714286</v>
      </c>
      <c r="FP6" s="19">
        <f t="shared" ref="FP6:FQ6" si="169">BJ6</f>
        <v>13359.043794642857</v>
      </c>
      <c r="FQ6" s="20">
        <f t="shared" si="169"/>
        <v>14996.328976190474</v>
      </c>
      <c r="FR6" s="18">
        <f t="shared" ref="FR6" si="170">BL6</f>
        <v>15746.918952380953</v>
      </c>
      <c r="FS6" s="18">
        <f t="shared" ref="FS6" si="171">BM6</f>
        <v>16218.489893333332</v>
      </c>
      <c r="FT6" s="18">
        <f t="shared" ref="FT6" si="172">BN6</f>
        <v>13518.724880952383</v>
      </c>
      <c r="FU6" s="18">
        <f t="shared" ref="FU6" si="173">BO6</f>
        <v>13880.520892857143</v>
      </c>
      <c r="FV6" s="18">
        <f t="shared" ref="FV6" si="174">BP6</f>
        <v>13774.069196428572</v>
      </c>
      <c r="FW6" s="18">
        <f t="shared" ref="FW6" si="175">BQ6</f>
        <v>15450.946030073334</v>
      </c>
      <c r="FX6" s="18">
        <f t="shared" ref="FX6" si="176">BR6</f>
        <v>12807.832678571429</v>
      </c>
      <c r="FY6" s="18">
        <f t="shared" ref="FY6" si="177">BS6</f>
        <v>11898.150000000001</v>
      </c>
      <c r="FZ6" s="18">
        <f t="shared" ref="FZ6" si="178">BT6</f>
        <v>12995.217622023811</v>
      </c>
      <c r="GA6" s="18">
        <f t="shared" ref="GA6" si="179">BU6</f>
        <v>12675.801785714286</v>
      </c>
      <c r="GB6" s="19">
        <f t="shared" ref="GB6:GC6" si="180">BV6</f>
        <v>13359.043794642857</v>
      </c>
      <c r="GC6" s="20">
        <f t="shared" si="180"/>
        <v>14996.328976190474</v>
      </c>
      <c r="GD6" s="18">
        <f t="shared" ref="GD6" si="181">BX6</f>
        <v>15746.918952380953</v>
      </c>
      <c r="GE6" s="18">
        <f t="shared" ref="GE6" si="182">BY6</f>
        <v>16218.489893333332</v>
      </c>
      <c r="GF6" s="18">
        <f t="shared" ref="GF6" si="183">BZ6</f>
        <v>13518.724880952383</v>
      </c>
      <c r="GG6" s="18">
        <f t="shared" ref="GG6" si="184">CA6</f>
        <v>13880.520892857143</v>
      </c>
      <c r="GH6" s="18">
        <f t="shared" ref="GH6" si="185">CB6</f>
        <v>13774.069196428572</v>
      </c>
      <c r="GI6" s="18">
        <f t="shared" ref="GI6" si="186">CC6</f>
        <v>15450.946030073334</v>
      </c>
      <c r="GJ6" s="18">
        <f t="shared" ref="GJ6" si="187">CD6</f>
        <v>12807.832678571429</v>
      </c>
      <c r="GK6" s="18">
        <f t="shared" ref="GK6" si="188">CE6</f>
        <v>11898.150000000001</v>
      </c>
      <c r="GL6" s="18">
        <f t="shared" ref="GL6" si="189">CF6</f>
        <v>12995.217622023811</v>
      </c>
      <c r="GM6" s="18">
        <f t="shared" ref="GM6" si="190">CG6</f>
        <v>12675.801785714286</v>
      </c>
      <c r="GN6" s="19">
        <f t="shared" ref="GN6:GO6" si="191">CH6</f>
        <v>13359.043794642857</v>
      </c>
      <c r="GO6" s="20">
        <f t="shared" si="191"/>
        <v>14996.328976190474</v>
      </c>
      <c r="GP6" s="18">
        <f t="shared" ref="GP6" si="192">CJ6</f>
        <v>15746.918952380953</v>
      </c>
      <c r="GQ6" s="18">
        <f t="shared" ref="GQ6" si="193">CK6</f>
        <v>16218.489893333332</v>
      </c>
      <c r="GR6" s="18">
        <f t="shared" ref="GR6" si="194">CL6</f>
        <v>13518.724880952383</v>
      </c>
      <c r="GS6" s="18">
        <f t="shared" ref="GS6" si="195">CM6</f>
        <v>13880.520892857143</v>
      </c>
      <c r="GT6" s="18">
        <f t="shared" ref="GT6" si="196">CN6</f>
        <v>13774.069196428572</v>
      </c>
      <c r="GU6" s="18">
        <f t="shared" ref="GU6" si="197">CO6</f>
        <v>15450.946030073334</v>
      </c>
      <c r="GV6" s="18">
        <f t="shared" ref="GV6" si="198">CP6</f>
        <v>12807.832678571429</v>
      </c>
      <c r="GW6" s="18">
        <f t="shared" ref="GW6" si="199">CQ6</f>
        <v>11898.150000000001</v>
      </c>
      <c r="GX6" s="18">
        <f t="shared" ref="GX6" si="200">CR6</f>
        <v>12995.217622023811</v>
      </c>
      <c r="GY6" s="18">
        <f t="shared" ref="GY6" si="201">CS6</f>
        <v>12675.801785714286</v>
      </c>
      <c r="GZ6" s="19">
        <f t="shared" ref="GZ6" si="202">CT6</f>
        <v>13359.043794642857</v>
      </c>
      <c r="HA6" s="20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9"/>
      <c r="HM6" s="20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9"/>
      <c r="HY6" s="20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9"/>
      <c r="IK6" s="20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9"/>
      <c r="IY6" s="17"/>
      <c r="IZ6" s="17"/>
      <c r="JA6" s="14">
        <f>SUM(ES6:FD6)</f>
        <v>167322.04470316856</v>
      </c>
      <c r="JB6" s="15">
        <f>SUM(FE6:FP6)</f>
        <v>167322.04470316856</v>
      </c>
      <c r="JC6" s="15">
        <f>SUM(FQ6:GB6)</f>
        <v>167322.04470316856</v>
      </c>
      <c r="JD6" s="15">
        <f>SUM(GC6:GN6)</f>
        <v>167322.04470316856</v>
      </c>
      <c r="JE6" s="15">
        <f>SUM(GO6:GZ6)</f>
        <v>167322.04470316856</v>
      </c>
      <c r="JF6" s="15">
        <f>SUM(HA6:HL6)</f>
        <v>0</v>
      </c>
      <c r="JG6" s="15">
        <f>SUM(HM6:HX6)</f>
        <v>0</v>
      </c>
      <c r="JH6" s="15">
        <f>SUM(HY6:IJ6)</f>
        <v>0</v>
      </c>
      <c r="JI6" s="15">
        <f>SUM(IK6:IV6)</f>
        <v>0</v>
      </c>
      <c r="JJ6" s="14"/>
    </row>
    <row r="7" spans="1:270" x14ac:dyDescent="0.25">
      <c r="A7" s="5" t="s">
        <v>165</v>
      </c>
      <c r="B7" s="2">
        <v>922</v>
      </c>
      <c r="C7" s="3">
        <v>39780</v>
      </c>
      <c r="D7" s="3" t="s">
        <v>166</v>
      </c>
      <c r="E7" s="4">
        <v>44226</v>
      </c>
      <c r="F7">
        <f t="shared" si="106"/>
        <v>2021</v>
      </c>
      <c r="G7">
        <f t="shared" si="107"/>
        <v>1</v>
      </c>
      <c r="H7">
        <f t="shared" si="108"/>
        <v>2018</v>
      </c>
      <c r="I7">
        <f t="shared" si="109"/>
        <v>1</v>
      </c>
      <c r="J7">
        <f t="shared" ref="J7:J70" si="203">IF(F7=2021,2022,IF(G7=12,F7+1,F7))</f>
        <v>2022</v>
      </c>
      <c r="K7">
        <f t="shared" ref="K7:K70" si="204">IF(F7=2021,1,IF(G7&lt;&gt;12,G7+1,1))</f>
        <v>1</v>
      </c>
      <c r="L7">
        <f t="shared" si="110"/>
        <v>2026</v>
      </c>
      <c r="M7">
        <f t="shared" ref="M7:M70" si="205">IF(F7=2021,12,G7)</f>
        <v>12</v>
      </c>
      <c r="O7" s="14"/>
      <c r="P7" s="17"/>
      <c r="Q7" s="17"/>
      <c r="R7" s="17"/>
      <c r="S7" s="17"/>
      <c r="T7" s="17"/>
      <c r="U7" s="17"/>
      <c r="V7" s="17">
        <f>IF(AND($F7=O$4,$I7=V$5),AVERAGE('Потребление ЭЭ_факт'!R6,'Потребление ЭЭ_факт'!AD6,'Потребление ЭЭ_факт'!AP6),IF(U7&lt;&gt;0,AVERAGE('Потребление ЭЭ_факт'!R6,'Потребление ЭЭ_факт'!AD6,'Потребление ЭЭ_факт'!AP6),0))</f>
        <v>0</v>
      </c>
      <c r="W7" s="17">
        <f>IF(AND($F7=O$4,$I7=W$5),AVERAGE('Потребление ЭЭ_факт'!S6,'Потребление ЭЭ_факт'!AE6,'Потребление ЭЭ_факт'!AQ6),IF(V7&lt;&gt;0,AVERAGE('Потребление ЭЭ_факт'!S6,'Потребление ЭЭ_факт'!AE6,'Потребление ЭЭ_факт'!AQ6),0))</f>
        <v>0</v>
      </c>
      <c r="X7" s="17">
        <f>IF(AND($F7=O$4,$I7=X$5),AVERAGE('Потребление ЭЭ_факт'!T6,'Потребление ЭЭ_факт'!AF6,'Потребление ЭЭ_факт'!AR6),IF(W7&lt;&gt;0,AVERAGE('Потребление ЭЭ_факт'!T6,'Потребление ЭЭ_факт'!AF6,'Потребление ЭЭ_факт'!AR6),0))</f>
        <v>0</v>
      </c>
      <c r="Y7" s="17">
        <f>IF(AND($F7=O$4,$I7=Y$5),AVERAGE('Потребление ЭЭ_факт'!U6,'Потребление ЭЭ_факт'!AG6,'Потребление ЭЭ_факт'!AS6),IF(X7&lt;&gt;0,AVERAGE('Потребление ЭЭ_факт'!U6,'Потребление ЭЭ_факт'!AG6,'Потребление ЭЭ_факт'!AS6),0))</f>
        <v>0</v>
      </c>
      <c r="Z7" s="17">
        <f>IF(AND($F7=O$4,$I7=Z$5),AVERAGE('Потребление ЭЭ_факт'!V6,'Потребление ЭЭ_факт'!AH6,'Потребление ЭЭ_факт'!AT6),IF(Y7&lt;&gt;0,AVERAGE('Потребление ЭЭ_факт'!V6,'Потребление ЭЭ_факт'!AH6,'Потребление ЭЭ_факт'!AT6),0))</f>
        <v>0</v>
      </c>
      <c r="AA7" s="14">
        <f>IF(AND($F7=AA$4,$I7=AA$5),AVERAGE('Потребление ЭЭ_факт'!W6,'Потребление ЭЭ_факт'!AI6,'Потребление ЭЭ_факт'!AU6),IF(Z7&lt;&gt;0,AVERAGE('Потребление ЭЭ_факт'!W6,'Потребление ЭЭ_факт'!AI6,'Потребление ЭЭ_факт'!AU6),0))</f>
        <v>32654.809523809527</v>
      </c>
      <c r="AB7" s="17">
        <f>IF(AND($F7=AA$4,$I7=AB$5),AVERAGE('Потребление ЭЭ_факт'!X6,'Потребление ЭЭ_факт'!AJ6,'Потребление ЭЭ_факт'!AV6),IF(AA7&lt;&gt;0,AVERAGE('Потребление ЭЭ_факт'!X6,'Потребление ЭЭ_факт'!AJ6,'Потребление ЭЭ_факт'!AV6),0))</f>
        <v>26148.132609962409</v>
      </c>
      <c r="AC7" s="17">
        <f>IF(AND($F7=AA$4,$I7=AC$5),AVERAGE('Потребление ЭЭ_факт'!Y6,'Потребление ЭЭ_факт'!AK6,'Потребление ЭЭ_факт'!AW6),IF(AB7&lt;&gt;0,AVERAGE('Потребление ЭЭ_факт'!Y6,'Потребление ЭЭ_факт'!AK6,'Потребление ЭЭ_факт'!AW6),0))</f>
        <v>27267.422885190477</v>
      </c>
      <c r="AD7" s="17">
        <f>IF(AND($F7=AA$4,$I7=AD$5),AVERAGE('Потребление ЭЭ_факт'!Z6,'Потребление ЭЭ_факт'!AL6,'Потребление ЭЭ_факт'!AX6),IF(AC7&lt;&gt;0,AVERAGE('Потребление ЭЭ_факт'!Z6,'Потребление ЭЭ_факт'!AL6,'Потребление ЭЭ_факт'!AX6),0))</f>
        <v>23902.054372285715</v>
      </c>
      <c r="AE7" s="17">
        <f>IF(AND($F7=AA$4,$I7=AE$5),AVERAGE('Потребление ЭЭ_факт'!AA6,'Потребление ЭЭ_факт'!AM6,'Потребление ЭЭ_факт'!AY6),IF(AD7&lt;&gt;0,AVERAGE('Потребление ЭЭ_факт'!AA6,'Потребление ЭЭ_факт'!AM6,'Потребление ЭЭ_факт'!AY6),0))</f>
        <v>23949.963533095241</v>
      </c>
      <c r="AF7" s="17">
        <f>IF(AND($F7=AA$4,$I7=AF$5),AVERAGE('Потребление ЭЭ_факт'!AB6,'Потребление ЭЭ_факт'!AN6,'Потребление ЭЭ_факт'!AZ6),IF(AE7&lt;&gt;0,AVERAGE('Потребление ЭЭ_факт'!AB6,'Потребление ЭЭ_факт'!AN6,'Потребление ЭЭ_факт'!AZ6),0))</f>
        <v>25890.652591428574</v>
      </c>
      <c r="AG7" s="17">
        <f>IF(AND($F7=AA$4,$I7=AG$5),AVERAGE('Потребление ЭЭ_факт'!AC6,'Потребление ЭЭ_факт'!AO6,'Потребление ЭЭ_факт'!BA6),IF(AF7&lt;&gt;0,AVERAGE('Потребление ЭЭ_факт'!AC6,'Потребление ЭЭ_факт'!AO6,'Потребление ЭЭ_факт'!BA6),0))</f>
        <v>26393.500833552378</v>
      </c>
      <c r="AH7" s="17">
        <f>IF(AND($F7=AA$4,$I7=AH$5),AVERAGE('Потребление ЭЭ_факт'!AD6,'Потребление ЭЭ_факт'!AP6,'Потребление ЭЭ_факт'!BB6),IF(AG7&lt;&gt;0,AVERAGE('Потребление ЭЭ_факт'!AD6,'Потребление ЭЭ_факт'!AP6,'Потребление ЭЭ_факт'!BB6),0))</f>
        <v>26604.010759023815</v>
      </c>
      <c r="AI7" s="17">
        <f>IF(AND($F7=AA$4,$I7=AI$5),AVERAGE('Потребление ЭЭ_факт'!AE6,'Потребление ЭЭ_факт'!AQ6,'Потребление ЭЭ_факт'!BC6),IF(AH7&lt;&gt;0,AVERAGE('Потребление ЭЭ_факт'!AE6,'Потребление ЭЭ_факт'!AQ6,'Потребление ЭЭ_факт'!BC6),0))</f>
        <v>25769.962441071428</v>
      </c>
      <c r="AJ7" s="17">
        <f>IF(AND($F7=AA$4,$I7=AJ$5),AVERAGE('Потребление ЭЭ_факт'!AF6,'Потребление ЭЭ_факт'!AR6,'Потребление ЭЭ_факт'!BD6),IF(AI7&lt;&gt;0,AVERAGE('Потребление ЭЭ_факт'!AF6,'Потребление ЭЭ_факт'!AR6,'Потребление ЭЭ_факт'!BD6),0))</f>
        <v>24308.451971114282</v>
      </c>
      <c r="AK7" s="17">
        <f>IF(AND($F7=AA$4,$I7=AK$5),AVERAGE('Потребление ЭЭ_факт'!AG6,'Потребление ЭЭ_факт'!AS6,'Потребление ЭЭ_факт'!BE6),IF(AJ7&lt;&gt;0,AVERAGE('Потребление ЭЭ_факт'!AG6,'Потребление ЭЭ_факт'!AS6,'Потребление ЭЭ_факт'!BE6),0))</f>
        <v>26337.998584999998</v>
      </c>
      <c r="AL7" s="17">
        <f>IF(AND($F7=AA$4,$I7=AL$5),AVERAGE('Потребление ЭЭ_факт'!AH6,'Потребление ЭЭ_факт'!AT6,'Потребление ЭЭ_факт'!BF6),IF(AK7&lt;&gt;0,AVERAGE('Потребление ЭЭ_факт'!AH6,'Потребление ЭЭ_факт'!AT6,'Потребление ЭЭ_факт'!BF6),0))</f>
        <v>31316.653753790477</v>
      </c>
      <c r="AM7" s="30">
        <f t="shared" si="111"/>
        <v>32654.809523809527</v>
      </c>
      <c r="AN7" s="31">
        <f t="shared" si="111"/>
        <v>26148.132609962409</v>
      </c>
      <c r="AO7" s="31">
        <f t="shared" si="112"/>
        <v>27267.422885190477</v>
      </c>
      <c r="AP7" s="31">
        <f t="shared" si="113"/>
        <v>23902.054372285715</v>
      </c>
      <c r="AQ7" s="31">
        <f t="shared" si="114"/>
        <v>23949.963533095241</v>
      </c>
      <c r="AR7" s="31">
        <f t="shared" si="115"/>
        <v>25890.652591428574</v>
      </c>
      <c r="AS7" s="31">
        <f t="shared" si="116"/>
        <v>26393.500833552378</v>
      </c>
      <c r="AT7" s="31">
        <f t="shared" si="117"/>
        <v>26604.010759023815</v>
      </c>
      <c r="AU7" s="31">
        <f t="shared" si="118"/>
        <v>25769.962441071428</v>
      </c>
      <c r="AV7" s="31">
        <f t="shared" si="119"/>
        <v>24308.451971114282</v>
      </c>
      <c r="AW7" s="31">
        <f t="shared" si="120"/>
        <v>26337.998584999998</v>
      </c>
      <c r="AX7" s="32">
        <f t="shared" si="121"/>
        <v>31316.653753790477</v>
      </c>
      <c r="AY7" s="30">
        <f t="shared" si="122"/>
        <v>32654.809523809527</v>
      </c>
      <c r="AZ7" s="31">
        <f t="shared" si="123"/>
        <v>26148.132609962409</v>
      </c>
      <c r="BA7" s="31">
        <f t="shared" si="124"/>
        <v>27267.422885190477</v>
      </c>
      <c r="BB7" s="31">
        <f t="shared" si="125"/>
        <v>23902.054372285715</v>
      </c>
      <c r="BC7" s="31">
        <f t="shared" si="126"/>
        <v>23949.963533095241</v>
      </c>
      <c r="BD7" s="31">
        <f t="shared" si="127"/>
        <v>25890.652591428574</v>
      </c>
      <c r="BE7" s="31">
        <f t="shared" si="128"/>
        <v>26393.500833552378</v>
      </c>
      <c r="BF7" s="31">
        <f t="shared" si="129"/>
        <v>26604.010759023815</v>
      </c>
      <c r="BG7" s="31">
        <f t="shared" si="130"/>
        <v>25769.962441071428</v>
      </c>
      <c r="BH7" s="31">
        <f t="shared" si="131"/>
        <v>24308.451971114282</v>
      </c>
      <c r="BI7" s="31">
        <f t="shared" si="132"/>
        <v>26337.998584999998</v>
      </c>
      <c r="BJ7" s="32">
        <f t="shared" si="133"/>
        <v>31316.653753790477</v>
      </c>
      <c r="BK7" s="30">
        <f t="shared" si="134"/>
        <v>32654.809523809527</v>
      </c>
      <c r="BL7" s="31">
        <f t="shared" si="135"/>
        <v>26148.132609962409</v>
      </c>
      <c r="BM7" s="31">
        <f t="shared" si="136"/>
        <v>27267.422885190477</v>
      </c>
      <c r="BN7" s="31">
        <f t="shared" si="137"/>
        <v>23902.054372285715</v>
      </c>
      <c r="BO7" s="31">
        <f t="shared" si="138"/>
        <v>23949.963533095241</v>
      </c>
      <c r="BP7" s="31">
        <f t="shared" si="139"/>
        <v>25890.652591428574</v>
      </c>
      <c r="BQ7" s="31">
        <f t="shared" si="140"/>
        <v>26393.500833552378</v>
      </c>
      <c r="BR7" s="31">
        <f t="shared" si="141"/>
        <v>26604.010759023815</v>
      </c>
      <c r="BS7" s="31">
        <f t="shared" si="142"/>
        <v>25769.962441071428</v>
      </c>
      <c r="BT7" s="31">
        <f t="shared" si="143"/>
        <v>24308.451971114282</v>
      </c>
      <c r="BU7" s="31">
        <f t="shared" si="144"/>
        <v>26337.998584999998</v>
      </c>
      <c r="BV7" s="32">
        <f t="shared" si="145"/>
        <v>31316.653753790477</v>
      </c>
      <c r="BW7" s="30">
        <f t="shared" si="146"/>
        <v>32654.809523809527</v>
      </c>
      <c r="BX7" s="31">
        <f t="shared" si="147"/>
        <v>26148.132609962409</v>
      </c>
      <c r="BY7" s="31">
        <f t="shared" si="148"/>
        <v>27267.422885190477</v>
      </c>
      <c r="BZ7" s="31">
        <f t="shared" si="149"/>
        <v>23902.054372285715</v>
      </c>
      <c r="CA7" s="31">
        <f t="shared" si="150"/>
        <v>23949.963533095241</v>
      </c>
      <c r="CB7" s="31">
        <f t="shared" si="151"/>
        <v>25890.652591428574</v>
      </c>
      <c r="CC7" s="31">
        <f t="shared" si="152"/>
        <v>26393.500833552378</v>
      </c>
      <c r="CD7" s="31">
        <f t="shared" si="153"/>
        <v>26604.010759023815</v>
      </c>
      <c r="CE7" s="31">
        <f t="shared" si="154"/>
        <v>25769.962441071428</v>
      </c>
      <c r="CF7" s="31">
        <f t="shared" si="155"/>
        <v>24308.451971114282</v>
      </c>
      <c r="CG7" s="31">
        <f t="shared" si="156"/>
        <v>26337.998584999998</v>
      </c>
      <c r="CH7" s="32">
        <f t="shared" si="157"/>
        <v>31316.653753790477</v>
      </c>
      <c r="CI7" s="30">
        <f t="shared" ref="CI7:CI70" si="206">BW7</f>
        <v>32654.809523809527</v>
      </c>
      <c r="CJ7" s="31">
        <f t="shared" si="4"/>
        <v>26148.132609962409</v>
      </c>
      <c r="CK7" s="31">
        <f t="shared" si="5"/>
        <v>27267.422885190477</v>
      </c>
      <c r="CL7" s="31">
        <f t="shared" si="6"/>
        <v>23902.054372285715</v>
      </c>
      <c r="CM7" s="31">
        <f t="shared" si="6"/>
        <v>23949.963533095241</v>
      </c>
      <c r="CN7" s="31">
        <f t="shared" si="6"/>
        <v>25890.652591428574</v>
      </c>
      <c r="CO7" s="31">
        <f t="shared" si="6"/>
        <v>26393.500833552378</v>
      </c>
      <c r="CP7" s="31">
        <f t="shared" si="6"/>
        <v>26604.010759023815</v>
      </c>
      <c r="CQ7" s="31">
        <f t="shared" si="6"/>
        <v>25769.962441071428</v>
      </c>
      <c r="CR7" s="31">
        <f t="shared" si="6"/>
        <v>24308.451971114282</v>
      </c>
      <c r="CS7" s="31">
        <f t="shared" si="6"/>
        <v>26337.998584999998</v>
      </c>
      <c r="CT7" s="32">
        <f t="shared" si="6"/>
        <v>31316.653753790477</v>
      </c>
      <c r="CU7" s="30">
        <f t="shared" si="6"/>
        <v>32654.809523809527</v>
      </c>
      <c r="CV7" s="31">
        <f t="shared" si="6"/>
        <v>26148.132609962409</v>
      </c>
      <c r="CW7" s="31">
        <f t="shared" si="6"/>
        <v>27267.422885190477</v>
      </c>
      <c r="CX7" s="31">
        <f t="shared" si="6"/>
        <v>23902.054372285715</v>
      </c>
      <c r="CY7" s="31">
        <f t="shared" si="6"/>
        <v>23949.963533095241</v>
      </c>
      <c r="CZ7" s="31">
        <f t="shared" si="6"/>
        <v>25890.652591428574</v>
      </c>
      <c r="DA7" s="31">
        <f t="shared" si="6"/>
        <v>26393.500833552378</v>
      </c>
      <c r="DB7" s="31">
        <f t="shared" si="6"/>
        <v>26604.010759023815</v>
      </c>
      <c r="DC7" s="31">
        <f t="shared" si="6"/>
        <v>25769.962441071428</v>
      </c>
      <c r="DD7" s="31">
        <f t="shared" si="6"/>
        <v>24308.451971114282</v>
      </c>
      <c r="DE7" s="31">
        <f t="shared" si="6"/>
        <v>26337.998584999998</v>
      </c>
      <c r="DF7" s="32">
        <f t="shared" si="6"/>
        <v>31316.653753790477</v>
      </c>
      <c r="DG7" s="30">
        <f t="shared" si="6"/>
        <v>32654.809523809527</v>
      </c>
      <c r="DH7" s="31">
        <f t="shared" si="6"/>
        <v>26148.132609962409</v>
      </c>
      <c r="DI7" s="31">
        <f t="shared" si="6"/>
        <v>27267.422885190477</v>
      </c>
      <c r="DJ7" s="31">
        <f t="shared" si="6"/>
        <v>23902.054372285715</v>
      </c>
      <c r="DK7" s="31">
        <f t="shared" si="6"/>
        <v>23949.963533095241</v>
      </c>
      <c r="DL7" s="31">
        <f t="shared" si="6"/>
        <v>25890.652591428574</v>
      </c>
      <c r="DM7" s="31">
        <f t="shared" si="6"/>
        <v>26393.500833552378</v>
      </c>
      <c r="DN7" s="31">
        <f t="shared" si="6"/>
        <v>26604.010759023815</v>
      </c>
      <c r="DO7" s="31">
        <f t="shared" si="6"/>
        <v>25769.962441071428</v>
      </c>
      <c r="DP7" s="31">
        <f t="shared" si="6"/>
        <v>24308.451971114282</v>
      </c>
      <c r="DQ7" s="31">
        <f t="shared" si="6"/>
        <v>26337.998584999998</v>
      </c>
      <c r="DR7" s="32">
        <f t="shared" si="7"/>
        <v>31316.653753790477</v>
      </c>
      <c r="DS7" s="30">
        <f t="shared" si="7"/>
        <v>32654.809523809527</v>
      </c>
      <c r="DT7" s="31">
        <f t="shared" si="7"/>
        <v>26148.132609962409</v>
      </c>
      <c r="DU7" s="31">
        <f t="shared" si="7"/>
        <v>27267.422885190477</v>
      </c>
      <c r="DV7" s="31">
        <f t="shared" si="7"/>
        <v>23902.054372285715</v>
      </c>
      <c r="DW7" s="31">
        <f t="shared" si="7"/>
        <v>23949.963533095241</v>
      </c>
      <c r="DX7" s="31">
        <f t="shared" si="7"/>
        <v>25890.652591428574</v>
      </c>
      <c r="DY7" s="31">
        <f t="shared" si="7"/>
        <v>26393.500833552378</v>
      </c>
      <c r="DZ7" s="31">
        <f t="shared" si="7"/>
        <v>26604.010759023815</v>
      </c>
      <c r="EA7" s="31">
        <f t="shared" si="7"/>
        <v>25769.962441071428</v>
      </c>
      <c r="EB7" s="31">
        <f t="shared" si="7"/>
        <v>24308.451971114282</v>
      </c>
      <c r="EC7" s="31">
        <f t="shared" si="7"/>
        <v>26337.998584999998</v>
      </c>
      <c r="ED7" s="32">
        <f t="shared" si="7"/>
        <v>31316.653753790477</v>
      </c>
      <c r="EE7" s="30">
        <f t="shared" si="7"/>
        <v>32654.809523809527</v>
      </c>
      <c r="EF7" s="31">
        <f t="shared" si="7"/>
        <v>26148.132609962409</v>
      </c>
      <c r="EG7" s="31">
        <f t="shared" si="7"/>
        <v>27267.422885190477</v>
      </c>
      <c r="EH7" s="31">
        <f t="shared" si="7"/>
        <v>23902.054372285715</v>
      </c>
      <c r="EI7" s="31">
        <f t="shared" si="7"/>
        <v>23949.963533095241</v>
      </c>
      <c r="EJ7" s="31">
        <f t="shared" si="7"/>
        <v>25890.652591428574</v>
      </c>
      <c r="EK7" s="31">
        <f t="shared" si="7"/>
        <v>26393.500833552378</v>
      </c>
      <c r="EL7" s="31">
        <f t="shared" si="7"/>
        <v>26604.010759023815</v>
      </c>
      <c r="EM7" s="31">
        <f t="shared" si="7"/>
        <v>25769.962441071428</v>
      </c>
      <c r="EN7" s="31">
        <f t="shared" si="7"/>
        <v>24308.451971114282</v>
      </c>
      <c r="EO7" s="31">
        <f t="shared" si="7"/>
        <v>26337.998584999998</v>
      </c>
      <c r="EP7" s="32">
        <f t="shared" si="7"/>
        <v>31316.653753790477</v>
      </c>
      <c r="ES7" s="20">
        <f t="shared" ref="ES7:ES52" si="207">AM7</f>
        <v>32654.809523809527</v>
      </c>
      <c r="ET7" s="18">
        <f t="shared" ref="ET7:ET52" si="208">AN7</f>
        <v>26148.132609962409</v>
      </c>
      <c r="EU7" s="18">
        <f t="shared" ref="EU7:EU53" si="209">AO7</f>
        <v>27267.422885190477</v>
      </c>
      <c r="EV7" s="18">
        <f t="shared" ref="EV7:EV60" si="210">AP7</f>
        <v>23902.054372285715</v>
      </c>
      <c r="EW7" s="18">
        <f t="shared" ref="EW7:EW61" si="211">AQ7</f>
        <v>23949.963533095241</v>
      </c>
      <c r="EX7" s="18">
        <f t="shared" ref="EX7:EX61" si="212">AR7</f>
        <v>25890.652591428574</v>
      </c>
      <c r="EY7" s="18">
        <f t="shared" ref="EY7:EY61" si="213">AS7</f>
        <v>26393.500833552378</v>
      </c>
      <c r="EZ7" s="18">
        <f t="shared" ref="EZ7:EZ61" si="214">AT7</f>
        <v>26604.010759023815</v>
      </c>
      <c r="FA7" s="18">
        <f t="shared" ref="FA7:FA62" si="215">AU7</f>
        <v>25769.962441071428</v>
      </c>
      <c r="FB7" s="18">
        <f t="shared" ref="FB7:FB62" si="216">AV7</f>
        <v>24308.451971114282</v>
      </c>
      <c r="FC7" s="18">
        <f t="shared" ref="FC7:FC62" si="217">AW7</f>
        <v>26337.998584999998</v>
      </c>
      <c r="FD7" s="19">
        <f t="shared" ref="FD7:FD62" si="218">AX7</f>
        <v>31316.653753790477</v>
      </c>
      <c r="FE7" s="20">
        <f t="shared" ref="FE7:FE62" si="219">AY7</f>
        <v>32654.809523809527</v>
      </c>
      <c r="FF7" s="18">
        <f t="shared" ref="FF7:FF62" si="220">AZ7</f>
        <v>26148.132609962409</v>
      </c>
      <c r="FG7" s="18">
        <f t="shared" ref="FG7:FG64" si="221">BA7</f>
        <v>27267.422885190477</v>
      </c>
      <c r="FH7" s="18">
        <f t="shared" ref="FH7:FH64" si="222">BB7</f>
        <v>23902.054372285715</v>
      </c>
      <c r="FI7" s="18">
        <f t="shared" ref="FI7:FI64" si="223">BC7</f>
        <v>23949.963533095241</v>
      </c>
      <c r="FJ7" s="18">
        <f t="shared" ref="FJ7:FJ65" si="224">BD7</f>
        <v>25890.652591428574</v>
      </c>
      <c r="FK7" s="18">
        <f t="shared" ref="FK7:FK65" si="225">BE7</f>
        <v>26393.500833552378</v>
      </c>
      <c r="FL7" s="18">
        <f t="shared" ref="FL7:FL65" si="226">BF7</f>
        <v>26604.010759023815</v>
      </c>
      <c r="FM7" s="18">
        <f t="shared" ref="FM7:FM65" si="227">BG7</f>
        <v>25769.962441071428</v>
      </c>
      <c r="FN7" s="18">
        <f t="shared" ref="FN7:FN65" si="228">BH7</f>
        <v>24308.451971114282</v>
      </c>
      <c r="FO7" s="18">
        <f t="shared" ref="FO7:FO65" si="229">BI7</f>
        <v>26337.998584999998</v>
      </c>
      <c r="FP7" s="19">
        <f t="shared" ref="FP7:FP65" si="230">BJ7</f>
        <v>31316.653753790477</v>
      </c>
      <c r="FQ7" s="20">
        <f t="shared" ref="FQ7:FQ65" si="231">BK7</f>
        <v>32654.809523809527</v>
      </c>
      <c r="FR7" s="18">
        <f t="shared" ref="FR7:FR70" si="232">BL7</f>
        <v>26148.132609962409</v>
      </c>
      <c r="FS7" s="18">
        <f t="shared" ref="FS7:FS70" si="233">BM7</f>
        <v>27267.422885190477</v>
      </c>
      <c r="FT7" s="18">
        <f t="shared" ref="FT7:FT70" si="234">BN7</f>
        <v>23902.054372285715</v>
      </c>
      <c r="FU7" s="18">
        <f t="shared" ref="FU7:FU70" si="235">BO7</f>
        <v>23949.963533095241</v>
      </c>
      <c r="FV7" s="18">
        <f t="shared" ref="FV7:FV70" si="236">BP7</f>
        <v>25890.652591428574</v>
      </c>
      <c r="FW7" s="18">
        <f t="shared" ref="FW7:FW70" si="237">BQ7</f>
        <v>26393.500833552378</v>
      </c>
      <c r="FX7" s="18">
        <f t="shared" ref="FX7:FX70" si="238">BR7</f>
        <v>26604.010759023815</v>
      </c>
      <c r="FY7" s="18">
        <f t="shared" ref="FY7:FY70" si="239">BS7</f>
        <v>25769.962441071428</v>
      </c>
      <c r="FZ7" s="18">
        <f t="shared" ref="FZ7:FZ70" si="240">BT7</f>
        <v>24308.451971114282</v>
      </c>
      <c r="GA7" s="18">
        <f t="shared" ref="GA7:GA70" si="241">BU7</f>
        <v>26337.998584999998</v>
      </c>
      <c r="GB7" s="19">
        <f t="shared" ref="GB7:GB70" si="242">BV7</f>
        <v>31316.653753790477</v>
      </c>
      <c r="GC7" s="20">
        <f t="shared" ref="GC7:GC70" si="243">BW7</f>
        <v>32654.809523809527</v>
      </c>
      <c r="GD7" s="18">
        <f t="shared" ref="GD7:GD70" si="244">BX7</f>
        <v>26148.132609962409</v>
      </c>
      <c r="GE7" s="18">
        <f t="shared" ref="GE7:GE70" si="245">BY7</f>
        <v>27267.422885190477</v>
      </c>
      <c r="GF7" s="18">
        <f t="shared" ref="GF7:GF70" si="246">BZ7</f>
        <v>23902.054372285715</v>
      </c>
      <c r="GG7" s="18">
        <f t="shared" ref="GG7:GG70" si="247">CA7</f>
        <v>23949.963533095241</v>
      </c>
      <c r="GH7" s="18">
        <f t="shared" ref="GH7:GH70" si="248">CB7</f>
        <v>25890.652591428574</v>
      </c>
      <c r="GI7" s="18">
        <f t="shared" ref="GI7:GI70" si="249">CC7</f>
        <v>26393.500833552378</v>
      </c>
      <c r="GJ7" s="18">
        <f t="shared" ref="GJ7:GJ70" si="250">CD7</f>
        <v>26604.010759023815</v>
      </c>
      <c r="GK7" s="18">
        <f t="shared" ref="GK7:GK70" si="251">CE7</f>
        <v>25769.962441071428</v>
      </c>
      <c r="GL7" s="18">
        <f t="shared" ref="GL7:GL70" si="252">CF7</f>
        <v>24308.451971114282</v>
      </c>
      <c r="GM7" s="18">
        <f t="shared" ref="GM7:GM70" si="253">CG7</f>
        <v>26337.998584999998</v>
      </c>
      <c r="GN7" s="19">
        <f t="shared" ref="GN7:GN70" si="254">CH7</f>
        <v>31316.653753790477</v>
      </c>
      <c r="GO7" s="20">
        <f t="shared" ref="GO7:GO70" si="255">CI7</f>
        <v>32654.809523809527</v>
      </c>
      <c r="GP7" s="18">
        <f t="shared" ref="GP7:GP70" si="256">CJ7</f>
        <v>26148.132609962409</v>
      </c>
      <c r="GQ7" s="18">
        <f t="shared" ref="GQ7:GQ70" si="257">CK7</f>
        <v>27267.422885190477</v>
      </c>
      <c r="GR7" s="18">
        <f t="shared" ref="GR7:GR70" si="258">CL7</f>
        <v>23902.054372285715</v>
      </c>
      <c r="GS7" s="18">
        <f t="shared" ref="GS7:GS70" si="259">CM7</f>
        <v>23949.963533095241</v>
      </c>
      <c r="GT7" s="18">
        <f t="shared" ref="GT7:GT70" si="260">CN7</f>
        <v>25890.652591428574</v>
      </c>
      <c r="GU7" s="18">
        <f t="shared" ref="GU7:GU70" si="261">CO7</f>
        <v>26393.500833552378</v>
      </c>
      <c r="GV7" s="18">
        <f t="shared" ref="GV7:GV70" si="262">CP7</f>
        <v>26604.010759023815</v>
      </c>
      <c r="GW7" s="18">
        <f t="shared" ref="GW7:GW70" si="263">CQ7</f>
        <v>25769.962441071428</v>
      </c>
      <c r="GX7" s="18">
        <f t="shared" ref="GX7:GX70" si="264">CR7</f>
        <v>24308.451971114282</v>
      </c>
      <c r="GY7" s="18">
        <f t="shared" ref="GY7:GY70" si="265">CS7</f>
        <v>26337.998584999998</v>
      </c>
      <c r="GZ7" s="19">
        <f t="shared" ref="GZ7:GZ70" si="266">CT7</f>
        <v>31316.653753790477</v>
      </c>
      <c r="HA7" s="20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9"/>
      <c r="HM7" s="20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9"/>
      <c r="HY7" s="20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9"/>
      <c r="IK7" s="20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9"/>
      <c r="IY7" s="17"/>
      <c r="IZ7" s="17"/>
      <c r="JA7" s="14">
        <f t="shared" ref="JA7:JA70" si="267">SUM(ES7:FD7)</f>
        <v>320543.61385932431</v>
      </c>
      <c r="JB7" s="15">
        <f t="shared" ref="JB7:JB70" si="268">SUM(FE7:FP7)</f>
        <v>320543.61385932431</v>
      </c>
      <c r="JC7" s="15">
        <f t="shared" ref="JC7:JC70" si="269">SUM(FQ7:GB7)</f>
        <v>320543.61385932431</v>
      </c>
      <c r="JD7" s="15">
        <f t="shared" ref="JD7:JD70" si="270">SUM(GC7:GN7)</f>
        <v>320543.61385932431</v>
      </c>
      <c r="JE7" s="15">
        <f t="shared" ref="JE7:JE70" si="271">SUM(GO7:GZ7)</f>
        <v>320543.61385932431</v>
      </c>
      <c r="JF7" s="15">
        <f t="shared" ref="JF7:JF70" si="272">SUM(HA7:HL7)</f>
        <v>0</v>
      </c>
      <c r="JG7" s="15">
        <f t="shared" ref="JG7:JG70" si="273">SUM(HM7:HX7)</f>
        <v>0</v>
      </c>
      <c r="JH7" s="15">
        <f t="shared" ref="JH7:JH70" si="274">SUM(HY7:IJ7)</f>
        <v>0</v>
      </c>
      <c r="JI7" s="15">
        <f t="shared" ref="JI7:JI70" si="275">SUM(IK7:IV7)</f>
        <v>0</v>
      </c>
      <c r="JJ7" s="14"/>
    </row>
    <row r="8" spans="1:270" x14ac:dyDescent="0.25">
      <c r="A8" s="5" t="s">
        <v>299</v>
      </c>
      <c r="B8" s="2">
        <v>6623</v>
      </c>
      <c r="C8" s="3">
        <v>42356</v>
      </c>
      <c r="D8" s="3" t="s">
        <v>300</v>
      </c>
      <c r="E8" s="4">
        <v>44227</v>
      </c>
      <c r="F8">
        <f t="shared" si="106"/>
        <v>2021</v>
      </c>
      <c r="G8">
        <f t="shared" si="107"/>
        <v>1</v>
      </c>
      <c r="H8">
        <f t="shared" si="108"/>
        <v>2018</v>
      </c>
      <c r="I8">
        <f t="shared" si="109"/>
        <v>1</v>
      </c>
      <c r="J8">
        <f t="shared" si="203"/>
        <v>2022</v>
      </c>
      <c r="K8">
        <f t="shared" si="204"/>
        <v>1</v>
      </c>
      <c r="L8">
        <f t="shared" si="110"/>
        <v>2026</v>
      </c>
      <c r="M8">
        <f t="shared" si="205"/>
        <v>12</v>
      </c>
      <c r="O8" s="14"/>
      <c r="P8" s="17"/>
      <c r="Q8" s="17"/>
      <c r="R8" s="17"/>
      <c r="S8" s="17"/>
      <c r="T8" s="17"/>
      <c r="U8" s="17"/>
      <c r="V8" s="17">
        <f>IF(AND($F8=O$4,$I8=V$5),AVERAGE('Потребление ЭЭ_факт'!R7,'Потребление ЭЭ_факт'!AD7,'Потребление ЭЭ_факт'!AP7),IF(U8&lt;&gt;0,AVERAGE('Потребление ЭЭ_факт'!R7,'Потребление ЭЭ_факт'!AD7,'Потребление ЭЭ_факт'!AP7),0))</f>
        <v>0</v>
      </c>
      <c r="W8" s="17">
        <f>IF(AND($F8=O$4,$I8=W$5),AVERAGE('Потребление ЭЭ_факт'!S7,'Потребление ЭЭ_факт'!AE7,'Потребление ЭЭ_факт'!AQ7),IF(V8&lt;&gt;0,AVERAGE('Потребление ЭЭ_факт'!S7,'Потребление ЭЭ_факт'!AE7,'Потребление ЭЭ_факт'!AQ7),0))</f>
        <v>0</v>
      </c>
      <c r="X8" s="17">
        <f>IF(AND($F8=O$4,$I8=X$5),AVERAGE('Потребление ЭЭ_факт'!T7,'Потребление ЭЭ_факт'!AF7,'Потребление ЭЭ_факт'!AR7),IF(W8&lt;&gt;0,AVERAGE('Потребление ЭЭ_факт'!T7,'Потребление ЭЭ_факт'!AF7,'Потребление ЭЭ_факт'!AR7),0))</f>
        <v>0</v>
      </c>
      <c r="Y8" s="17">
        <f>IF(AND($F8=O$4,$I8=Y$5),AVERAGE('Потребление ЭЭ_факт'!U7,'Потребление ЭЭ_факт'!AG7,'Потребление ЭЭ_факт'!AS7),IF(X8&lt;&gt;0,AVERAGE('Потребление ЭЭ_факт'!U7,'Потребление ЭЭ_факт'!AG7,'Потребление ЭЭ_факт'!AS7),0))</f>
        <v>0</v>
      </c>
      <c r="Z8" s="17">
        <f>IF(AND($F8=O$4,$I8=Z$5),AVERAGE('Потребление ЭЭ_факт'!V7,'Потребление ЭЭ_факт'!AH7,'Потребление ЭЭ_факт'!AT7),IF(Y8&lt;&gt;0,AVERAGE('Потребление ЭЭ_факт'!V7,'Потребление ЭЭ_факт'!AH7,'Потребление ЭЭ_факт'!AT7),0))</f>
        <v>0</v>
      </c>
      <c r="AA8" s="14">
        <f>IF(AND($F8=AA$4,$I8=AA$5),AVERAGE('Потребление ЭЭ_факт'!W7,'Потребление ЭЭ_факт'!AI7,'Потребление ЭЭ_факт'!AU7),IF(Z8&lt;&gt;0,AVERAGE('Потребление ЭЭ_факт'!W7,'Потребление ЭЭ_факт'!AI7,'Потребление ЭЭ_факт'!AU7),0))</f>
        <v>13230.761904761903</v>
      </c>
      <c r="AB8" s="17">
        <f>IF(AND($F8=AA$4,$I8=AB$5),AVERAGE('Потребление ЭЭ_факт'!X7,'Потребление ЭЭ_факт'!AJ7,'Потребление ЭЭ_факт'!AV7),IF(AA8&lt;&gt;0,AVERAGE('Потребление ЭЭ_факт'!X7,'Потребление ЭЭ_факт'!AJ7,'Потребление ЭЭ_факт'!AV7),0))</f>
        <v>15851.333333333334</v>
      </c>
      <c r="AC8" s="17">
        <f>IF(AND($F8=AA$4,$I8=AC$5),AVERAGE('Потребление ЭЭ_факт'!Y7,'Потребление ЭЭ_факт'!AK7,'Потребление ЭЭ_факт'!AW7),IF(AB8&lt;&gt;0,AVERAGE('Потребление ЭЭ_факт'!Y7,'Потребление ЭЭ_факт'!AK7,'Потребление ЭЭ_факт'!AW7),0))</f>
        <v>15796.571428571429</v>
      </c>
      <c r="AD8" s="17">
        <f>IF(AND($F8=AA$4,$I8=AD$5),AVERAGE('Потребление ЭЭ_факт'!Z7,'Потребление ЭЭ_факт'!AL7,'Потребление ЭЭ_факт'!AX7),IF(AC8&lt;&gt;0,AVERAGE('Потребление ЭЭ_факт'!Z7,'Потребление ЭЭ_факт'!AL7,'Потребление ЭЭ_факт'!AX7),0))</f>
        <v>15939.428571428571</v>
      </c>
      <c r="AE8" s="17">
        <f>IF(AND($F8=AA$4,$I8=AE$5),AVERAGE('Потребление ЭЭ_факт'!AA7,'Потребление ЭЭ_факт'!AM7,'Потребление ЭЭ_факт'!AY7),IF(AD8&lt;&gt;0,AVERAGE('Потребление ЭЭ_факт'!AA7,'Потребление ЭЭ_факт'!AM7,'Потребление ЭЭ_факт'!AY7),0))</f>
        <v>16158.630952380954</v>
      </c>
      <c r="AF8" s="17">
        <f>IF(AND($F8=AA$4,$I8=AF$5),AVERAGE('Потребление ЭЭ_факт'!AB7,'Потребление ЭЭ_факт'!AN7,'Потребление ЭЭ_факт'!AZ7),IF(AE8&lt;&gt;0,AVERAGE('Потребление ЭЭ_факт'!AB7,'Потребление ЭЭ_факт'!AN7,'Потребление ЭЭ_факт'!AZ7),0))</f>
        <v>18256.904761904763</v>
      </c>
      <c r="AG8" s="17">
        <f>IF(AND($F8=AA$4,$I8=AG$5),AVERAGE('Потребление ЭЭ_факт'!AC7,'Потребление ЭЭ_факт'!AO7,'Потребление ЭЭ_факт'!BA7),IF(AF8&lt;&gt;0,AVERAGE('Потребление ЭЭ_факт'!AC7,'Потребление ЭЭ_факт'!AO7,'Потребление ЭЭ_факт'!BA7),0))</f>
        <v>17752.539428571432</v>
      </c>
      <c r="AH8" s="17">
        <f>IF(AND($F8=AA$4,$I8=AH$5),AVERAGE('Потребление ЭЭ_факт'!AD7,'Потребление ЭЭ_факт'!AP7,'Потребление ЭЭ_факт'!BB7),IF(AG8&lt;&gt;0,AVERAGE('Потребление ЭЭ_факт'!AD7,'Потребление ЭЭ_факт'!AP7,'Потребление ЭЭ_факт'!BB7),0))</f>
        <v>15711.285714285716</v>
      </c>
      <c r="AI8" s="17">
        <f>IF(AND($F8=AA$4,$I8=AI$5),AVERAGE('Потребление ЭЭ_факт'!AE7,'Потребление ЭЭ_факт'!AQ7,'Потребление ЭЭ_факт'!BC7),IF(AH8&lt;&gt;0,AVERAGE('Потребление ЭЭ_факт'!AE7,'Потребление ЭЭ_факт'!AQ7,'Потребление ЭЭ_факт'!BC7),0))</f>
        <v>13173.071428571429</v>
      </c>
      <c r="AJ8" s="17">
        <f>IF(AND($F8=AA$4,$I8=AJ$5),AVERAGE('Потребление ЭЭ_факт'!AF7,'Потребление ЭЭ_факт'!AR7,'Потребление ЭЭ_факт'!BD7),IF(AI8&lt;&gt;0,AVERAGE('Потребление ЭЭ_факт'!AF7,'Потребление ЭЭ_факт'!AR7,'Потребление ЭЭ_факт'!BD7),0))</f>
        <v>15137.523809523809</v>
      </c>
      <c r="AK8" s="17">
        <f>IF(AND($F8=AA$4,$I8=AK$5),AVERAGE('Потребление ЭЭ_факт'!AG7,'Потребление ЭЭ_факт'!AS7,'Потребление ЭЭ_факт'!BE7),IF(AJ8&lt;&gt;0,AVERAGE('Потребление ЭЭ_факт'!AG7,'Потребление ЭЭ_факт'!AS7,'Потребление ЭЭ_факт'!BE7),0))</f>
        <v>13587.738095238097</v>
      </c>
      <c r="AL8" s="17">
        <f>IF(AND($F8=AA$4,$I8=AL$5),AVERAGE('Потребление ЭЭ_факт'!AH7,'Потребление ЭЭ_факт'!AT7,'Потребление ЭЭ_факт'!BF7),IF(AK8&lt;&gt;0,AVERAGE('Потребление ЭЭ_факт'!AH7,'Потребление ЭЭ_факт'!AT7,'Потребление ЭЭ_факт'!BF7),0))</f>
        <v>13964.476190476191</v>
      </c>
      <c r="AM8" s="30">
        <f t="shared" si="111"/>
        <v>13230.761904761903</v>
      </c>
      <c r="AN8" s="31">
        <f t="shared" si="111"/>
        <v>15851.333333333334</v>
      </c>
      <c r="AO8" s="31">
        <f t="shared" si="112"/>
        <v>15796.571428571429</v>
      </c>
      <c r="AP8" s="31">
        <f t="shared" si="113"/>
        <v>15939.428571428571</v>
      </c>
      <c r="AQ8" s="31">
        <f t="shared" si="114"/>
        <v>16158.630952380954</v>
      </c>
      <c r="AR8" s="31">
        <f t="shared" si="115"/>
        <v>18256.904761904763</v>
      </c>
      <c r="AS8" s="31">
        <f t="shared" si="116"/>
        <v>17752.539428571432</v>
      </c>
      <c r="AT8" s="31">
        <f t="shared" si="117"/>
        <v>15711.285714285716</v>
      </c>
      <c r="AU8" s="31">
        <f t="shared" si="118"/>
        <v>13173.071428571429</v>
      </c>
      <c r="AV8" s="31">
        <f t="shared" si="119"/>
        <v>15137.523809523809</v>
      </c>
      <c r="AW8" s="31">
        <f t="shared" si="120"/>
        <v>13587.738095238097</v>
      </c>
      <c r="AX8" s="32">
        <f t="shared" si="121"/>
        <v>13964.476190476191</v>
      </c>
      <c r="AY8" s="30">
        <f t="shared" si="122"/>
        <v>13230.761904761903</v>
      </c>
      <c r="AZ8" s="31">
        <f t="shared" si="123"/>
        <v>15851.333333333334</v>
      </c>
      <c r="BA8" s="31">
        <f t="shared" si="124"/>
        <v>15796.571428571429</v>
      </c>
      <c r="BB8" s="31">
        <f t="shared" si="125"/>
        <v>15939.428571428571</v>
      </c>
      <c r="BC8" s="31">
        <f t="shared" si="126"/>
        <v>16158.630952380954</v>
      </c>
      <c r="BD8" s="31">
        <f t="shared" si="127"/>
        <v>18256.904761904763</v>
      </c>
      <c r="BE8" s="31">
        <f t="shared" si="128"/>
        <v>17752.539428571432</v>
      </c>
      <c r="BF8" s="31">
        <f t="shared" si="129"/>
        <v>15711.285714285716</v>
      </c>
      <c r="BG8" s="31">
        <f t="shared" si="130"/>
        <v>13173.071428571429</v>
      </c>
      <c r="BH8" s="31">
        <f t="shared" si="131"/>
        <v>15137.523809523809</v>
      </c>
      <c r="BI8" s="31">
        <f t="shared" si="132"/>
        <v>13587.738095238097</v>
      </c>
      <c r="BJ8" s="32">
        <f t="shared" si="133"/>
        <v>13964.476190476191</v>
      </c>
      <c r="BK8" s="30">
        <f t="shared" si="134"/>
        <v>13230.761904761903</v>
      </c>
      <c r="BL8" s="31">
        <f t="shared" si="135"/>
        <v>15851.333333333334</v>
      </c>
      <c r="BM8" s="31">
        <f t="shared" si="136"/>
        <v>15796.571428571429</v>
      </c>
      <c r="BN8" s="31">
        <f t="shared" si="137"/>
        <v>15939.428571428571</v>
      </c>
      <c r="BO8" s="31">
        <f t="shared" si="138"/>
        <v>16158.630952380954</v>
      </c>
      <c r="BP8" s="31">
        <f t="shared" si="139"/>
        <v>18256.904761904763</v>
      </c>
      <c r="BQ8" s="31">
        <f t="shared" si="140"/>
        <v>17752.539428571432</v>
      </c>
      <c r="BR8" s="31">
        <f t="shared" si="141"/>
        <v>15711.285714285716</v>
      </c>
      <c r="BS8" s="31">
        <f t="shared" si="142"/>
        <v>13173.071428571429</v>
      </c>
      <c r="BT8" s="31">
        <f t="shared" si="143"/>
        <v>15137.523809523809</v>
      </c>
      <c r="BU8" s="31">
        <f t="shared" si="144"/>
        <v>13587.738095238097</v>
      </c>
      <c r="BV8" s="32">
        <f t="shared" si="145"/>
        <v>13964.476190476191</v>
      </c>
      <c r="BW8" s="30">
        <f t="shared" si="146"/>
        <v>13230.761904761903</v>
      </c>
      <c r="BX8" s="31">
        <f t="shared" si="147"/>
        <v>15851.333333333334</v>
      </c>
      <c r="BY8" s="31">
        <f t="shared" si="148"/>
        <v>15796.571428571429</v>
      </c>
      <c r="BZ8" s="31">
        <f t="shared" si="149"/>
        <v>15939.428571428571</v>
      </c>
      <c r="CA8" s="31">
        <f t="shared" si="150"/>
        <v>16158.630952380954</v>
      </c>
      <c r="CB8" s="31">
        <f t="shared" si="151"/>
        <v>18256.904761904763</v>
      </c>
      <c r="CC8" s="31">
        <f t="shared" si="152"/>
        <v>17752.539428571432</v>
      </c>
      <c r="CD8" s="31">
        <f t="shared" si="153"/>
        <v>15711.285714285716</v>
      </c>
      <c r="CE8" s="31">
        <f t="shared" si="154"/>
        <v>13173.071428571429</v>
      </c>
      <c r="CF8" s="31">
        <f t="shared" si="155"/>
        <v>15137.523809523809</v>
      </c>
      <c r="CG8" s="31">
        <f t="shared" si="156"/>
        <v>13587.738095238097</v>
      </c>
      <c r="CH8" s="32">
        <f t="shared" si="157"/>
        <v>13964.476190476191</v>
      </c>
      <c r="CI8" s="30">
        <f t="shared" si="206"/>
        <v>13230.761904761903</v>
      </c>
      <c r="CJ8" s="31">
        <f t="shared" si="4"/>
        <v>15851.333333333334</v>
      </c>
      <c r="CK8" s="31">
        <f t="shared" si="5"/>
        <v>15796.571428571429</v>
      </c>
      <c r="CL8" s="31">
        <f t="shared" si="6"/>
        <v>15939.428571428571</v>
      </c>
      <c r="CM8" s="31">
        <f t="shared" si="6"/>
        <v>16158.630952380954</v>
      </c>
      <c r="CN8" s="31">
        <f t="shared" si="6"/>
        <v>18256.904761904763</v>
      </c>
      <c r="CO8" s="31">
        <f t="shared" si="6"/>
        <v>17752.539428571432</v>
      </c>
      <c r="CP8" s="31">
        <f t="shared" si="6"/>
        <v>15711.285714285716</v>
      </c>
      <c r="CQ8" s="31">
        <f t="shared" si="6"/>
        <v>13173.071428571429</v>
      </c>
      <c r="CR8" s="31">
        <f t="shared" si="6"/>
        <v>15137.523809523809</v>
      </c>
      <c r="CS8" s="31">
        <f t="shared" si="6"/>
        <v>13587.738095238097</v>
      </c>
      <c r="CT8" s="32">
        <f t="shared" si="6"/>
        <v>13964.476190476191</v>
      </c>
      <c r="CU8" s="30">
        <f t="shared" si="6"/>
        <v>13230.761904761903</v>
      </c>
      <c r="CV8" s="31">
        <f t="shared" si="6"/>
        <v>15851.333333333334</v>
      </c>
      <c r="CW8" s="31">
        <f t="shared" si="6"/>
        <v>15796.571428571429</v>
      </c>
      <c r="CX8" s="31">
        <f t="shared" si="6"/>
        <v>15939.428571428571</v>
      </c>
      <c r="CY8" s="31">
        <f t="shared" si="6"/>
        <v>16158.630952380954</v>
      </c>
      <c r="CZ8" s="31">
        <f t="shared" si="6"/>
        <v>18256.904761904763</v>
      </c>
      <c r="DA8" s="31">
        <f t="shared" si="6"/>
        <v>17752.539428571432</v>
      </c>
      <c r="DB8" s="31">
        <f t="shared" si="6"/>
        <v>15711.285714285716</v>
      </c>
      <c r="DC8" s="31">
        <f t="shared" si="6"/>
        <v>13173.071428571429</v>
      </c>
      <c r="DD8" s="31">
        <f t="shared" si="6"/>
        <v>15137.523809523809</v>
      </c>
      <c r="DE8" s="31">
        <f t="shared" si="6"/>
        <v>13587.738095238097</v>
      </c>
      <c r="DF8" s="32">
        <f t="shared" si="6"/>
        <v>13964.476190476191</v>
      </c>
      <c r="DG8" s="30">
        <f t="shared" si="6"/>
        <v>13230.761904761903</v>
      </c>
      <c r="DH8" s="31">
        <f t="shared" si="6"/>
        <v>15851.333333333334</v>
      </c>
      <c r="DI8" s="31">
        <f t="shared" si="6"/>
        <v>15796.571428571429</v>
      </c>
      <c r="DJ8" s="31">
        <f t="shared" si="6"/>
        <v>15939.428571428571</v>
      </c>
      <c r="DK8" s="31">
        <f t="shared" si="6"/>
        <v>16158.630952380954</v>
      </c>
      <c r="DL8" s="31">
        <f t="shared" si="6"/>
        <v>18256.904761904763</v>
      </c>
      <c r="DM8" s="31">
        <f t="shared" si="6"/>
        <v>17752.539428571432</v>
      </c>
      <c r="DN8" s="31">
        <f t="shared" si="6"/>
        <v>15711.285714285716</v>
      </c>
      <c r="DO8" s="31">
        <f t="shared" si="6"/>
        <v>13173.071428571429</v>
      </c>
      <c r="DP8" s="31">
        <f t="shared" si="6"/>
        <v>15137.523809523809</v>
      </c>
      <c r="DQ8" s="31">
        <f t="shared" si="6"/>
        <v>13587.738095238097</v>
      </c>
      <c r="DR8" s="32">
        <f t="shared" si="7"/>
        <v>13964.476190476191</v>
      </c>
      <c r="DS8" s="30">
        <f t="shared" si="7"/>
        <v>13230.761904761903</v>
      </c>
      <c r="DT8" s="31">
        <f t="shared" si="7"/>
        <v>15851.333333333334</v>
      </c>
      <c r="DU8" s="31">
        <f t="shared" si="7"/>
        <v>15796.571428571429</v>
      </c>
      <c r="DV8" s="31">
        <f t="shared" si="7"/>
        <v>15939.428571428571</v>
      </c>
      <c r="DW8" s="31">
        <f t="shared" si="7"/>
        <v>16158.630952380954</v>
      </c>
      <c r="DX8" s="31">
        <f t="shared" si="7"/>
        <v>18256.904761904763</v>
      </c>
      <c r="DY8" s="31">
        <f t="shared" si="7"/>
        <v>17752.539428571432</v>
      </c>
      <c r="DZ8" s="31">
        <f t="shared" si="7"/>
        <v>15711.285714285716</v>
      </c>
      <c r="EA8" s="31">
        <f t="shared" si="7"/>
        <v>13173.071428571429</v>
      </c>
      <c r="EB8" s="31">
        <f t="shared" si="7"/>
        <v>15137.523809523809</v>
      </c>
      <c r="EC8" s="31">
        <f t="shared" si="7"/>
        <v>13587.738095238097</v>
      </c>
      <c r="ED8" s="32">
        <f t="shared" si="7"/>
        <v>13964.476190476191</v>
      </c>
      <c r="EE8" s="30">
        <f t="shared" si="7"/>
        <v>13230.761904761903</v>
      </c>
      <c r="EF8" s="31">
        <f t="shared" si="7"/>
        <v>15851.333333333334</v>
      </c>
      <c r="EG8" s="31">
        <f t="shared" si="7"/>
        <v>15796.571428571429</v>
      </c>
      <c r="EH8" s="31">
        <f t="shared" si="7"/>
        <v>15939.428571428571</v>
      </c>
      <c r="EI8" s="31">
        <f t="shared" si="7"/>
        <v>16158.630952380954</v>
      </c>
      <c r="EJ8" s="31">
        <f t="shared" si="7"/>
        <v>18256.904761904763</v>
      </c>
      <c r="EK8" s="31">
        <f t="shared" si="7"/>
        <v>17752.539428571432</v>
      </c>
      <c r="EL8" s="31">
        <f t="shared" si="7"/>
        <v>15711.285714285716</v>
      </c>
      <c r="EM8" s="31">
        <f t="shared" si="7"/>
        <v>13173.071428571429</v>
      </c>
      <c r="EN8" s="31">
        <f t="shared" si="7"/>
        <v>15137.523809523809</v>
      </c>
      <c r="EO8" s="31">
        <f t="shared" si="7"/>
        <v>13587.738095238097</v>
      </c>
      <c r="EP8" s="32">
        <f t="shared" si="7"/>
        <v>13964.476190476191</v>
      </c>
      <c r="ES8" s="20">
        <f t="shared" si="207"/>
        <v>13230.761904761903</v>
      </c>
      <c r="ET8" s="18">
        <f t="shared" si="208"/>
        <v>15851.333333333334</v>
      </c>
      <c r="EU8" s="18">
        <f t="shared" si="209"/>
        <v>15796.571428571429</v>
      </c>
      <c r="EV8" s="18">
        <f t="shared" si="210"/>
        <v>15939.428571428571</v>
      </c>
      <c r="EW8" s="18">
        <f t="shared" si="211"/>
        <v>16158.630952380954</v>
      </c>
      <c r="EX8" s="18">
        <f t="shared" si="212"/>
        <v>18256.904761904763</v>
      </c>
      <c r="EY8" s="18">
        <f t="shared" si="213"/>
        <v>17752.539428571432</v>
      </c>
      <c r="EZ8" s="18">
        <f t="shared" si="214"/>
        <v>15711.285714285716</v>
      </c>
      <c r="FA8" s="18">
        <f t="shared" si="215"/>
        <v>13173.071428571429</v>
      </c>
      <c r="FB8" s="18">
        <f t="shared" si="216"/>
        <v>15137.523809523809</v>
      </c>
      <c r="FC8" s="18">
        <f t="shared" si="217"/>
        <v>13587.738095238097</v>
      </c>
      <c r="FD8" s="19">
        <f t="shared" si="218"/>
        <v>13964.476190476191</v>
      </c>
      <c r="FE8" s="20">
        <f t="shared" si="219"/>
        <v>13230.761904761903</v>
      </c>
      <c r="FF8" s="18">
        <f t="shared" si="220"/>
        <v>15851.333333333334</v>
      </c>
      <c r="FG8" s="18">
        <f t="shared" si="221"/>
        <v>15796.571428571429</v>
      </c>
      <c r="FH8" s="18">
        <f t="shared" si="222"/>
        <v>15939.428571428571</v>
      </c>
      <c r="FI8" s="18">
        <f t="shared" si="223"/>
        <v>16158.630952380954</v>
      </c>
      <c r="FJ8" s="18">
        <f t="shared" si="224"/>
        <v>18256.904761904763</v>
      </c>
      <c r="FK8" s="18">
        <f t="shared" si="225"/>
        <v>17752.539428571432</v>
      </c>
      <c r="FL8" s="18">
        <f t="shared" si="226"/>
        <v>15711.285714285716</v>
      </c>
      <c r="FM8" s="18">
        <f t="shared" si="227"/>
        <v>13173.071428571429</v>
      </c>
      <c r="FN8" s="18">
        <f t="shared" si="228"/>
        <v>15137.523809523809</v>
      </c>
      <c r="FO8" s="18">
        <f t="shared" si="229"/>
        <v>13587.738095238097</v>
      </c>
      <c r="FP8" s="19">
        <f t="shared" si="230"/>
        <v>13964.476190476191</v>
      </c>
      <c r="FQ8" s="20">
        <f t="shared" si="231"/>
        <v>13230.761904761903</v>
      </c>
      <c r="FR8" s="18">
        <f t="shared" si="232"/>
        <v>15851.333333333334</v>
      </c>
      <c r="FS8" s="18">
        <f t="shared" si="233"/>
        <v>15796.571428571429</v>
      </c>
      <c r="FT8" s="18">
        <f t="shared" si="234"/>
        <v>15939.428571428571</v>
      </c>
      <c r="FU8" s="18">
        <f t="shared" si="235"/>
        <v>16158.630952380954</v>
      </c>
      <c r="FV8" s="18">
        <f t="shared" si="236"/>
        <v>18256.904761904763</v>
      </c>
      <c r="FW8" s="18">
        <f t="shared" si="237"/>
        <v>17752.539428571432</v>
      </c>
      <c r="FX8" s="18">
        <f t="shared" si="238"/>
        <v>15711.285714285716</v>
      </c>
      <c r="FY8" s="18">
        <f t="shared" si="239"/>
        <v>13173.071428571429</v>
      </c>
      <c r="FZ8" s="18">
        <f t="shared" si="240"/>
        <v>15137.523809523809</v>
      </c>
      <c r="GA8" s="18">
        <f t="shared" si="241"/>
        <v>13587.738095238097</v>
      </c>
      <c r="GB8" s="19">
        <f t="shared" si="242"/>
        <v>13964.476190476191</v>
      </c>
      <c r="GC8" s="20">
        <f t="shared" si="243"/>
        <v>13230.761904761903</v>
      </c>
      <c r="GD8" s="18">
        <f t="shared" si="244"/>
        <v>15851.333333333334</v>
      </c>
      <c r="GE8" s="18">
        <f t="shared" si="245"/>
        <v>15796.571428571429</v>
      </c>
      <c r="GF8" s="18">
        <f t="shared" si="246"/>
        <v>15939.428571428571</v>
      </c>
      <c r="GG8" s="18">
        <f t="shared" si="247"/>
        <v>16158.630952380954</v>
      </c>
      <c r="GH8" s="18">
        <f t="shared" si="248"/>
        <v>18256.904761904763</v>
      </c>
      <c r="GI8" s="18">
        <f t="shared" si="249"/>
        <v>17752.539428571432</v>
      </c>
      <c r="GJ8" s="18">
        <f t="shared" si="250"/>
        <v>15711.285714285716</v>
      </c>
      <c r="GK8" s="18">
        <f t="shared" si="251"/>
        <v>13173.071428571429</v>
      </c>
      <c r="GL8" s="18">
        <f t="shared" si="252"/>
        <v>15137.523809523809</v>
      </c>
      <c r="GM8" s="18">
        <f t="shared" si="253"/>
        <v>13587.738095238097</v>
      </c>
      <c r="GN8" s="19">
        <f t="shared" si="254"/>
        <v>13964.476190476191</v>
      </c>
      <c r="GO8" s="20">
        <f t="shared" si="255"/>
        <v>13230.761904761903</v>
      </c>
      <c r="GP8" s="18">
        <f t="shared" si="256"/>
        <v>15851.333333333334</v>
      </c>
      <c r="GQ8" s="18">
        <f t="shared" si="257"/>
        <v>15796.571428571429</v>
      </c>
      <c r="GR8" s="18">
        <f t="shared" si="258"/>
        <v>15939.428571428571</v>
      </c>
      <c r="GS8" s="18">
        <f t="shared" si="259"/>
        <v>16158.630952380954</v>
      </c>
      <c r="GT8" s="18">
        <f t="shared" si="260"/>
        <v>18256.904761904763</v>
      </c>
      <c r="GU8" s="18">
        <f t="shared" si="261"/>
        <v>17752.539428571432</v>
      </c>
      <c r="GV8" s="18">
        <f t="shared" si="262"/>
        <v>15711.285714285716</v>
      </c>
      <c r="GW8" s="18">
        <f t="shared" si="263"/>
        <v>13173.071428571429</v>
      </c>
      <c r="GX8" s="18">
        <f t="shared" si="264"/>
        <v>15137.523809523809</v>
      </c>
      <c r="GY8" s="18">
        <f t="shared" si="265"/>
        <v>13587.738095238097</v>
      </c>
      <c r="GZ8" s="19">
        <f t="shared" si="266"/>
        <v>13964.476190476191</v>
      </c>
      <c r="HA8" s="20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9"/>
      <c r="HM8" s="20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9"/>
      <c r="HY8" s="20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9"/>
      <c r="IK8" s="20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9"/>
      <c r="IY8" s="17"/>
      <c r="IZ8" s="17"/>
      <c r="JA8" s="14">
        <f t="shared" si="267"/>
        <v>184560.26561904763</v>
      </c>
      <c r="JB8" s="15">
        <f t="shared" si="268"/>
        <v>184560.26561904763</v>
      </c>
      <c r="JC8" s="15">
        <f t="shared" si="269"/>
        <v>184560.26561904763</v>
      </c>
      <c r="JD8" s="15">
        <f t="shared" si="270"/>
        <v>184560.26561904763</v>
      </c>
      <c r="JE8" s="15">
        <f t="shared" si="271"/>
        <v>184560.26561904763</v>
      </c>
      <c r="JF8" s="15">
        <f t="shared" si="272"/>
        <v>0</v>
      </c>
      <c r="JG8" s="15">
        <f t="shared" si="273"/>
        <v>0</v>
      </c>
      <c r="JH8" s="15">
        <f t="shared" si="274"/>
        <v>0</v>
      </c>
      <c r="JI8" s="15">
        <f t="shared" si="275"/>
        <v>0</v>
      </c>
      <c r="JJ8" s="14"/>
    </row>
    <row r="9" spans="1:270" x14ac:dyDescent="0.25">
      <c r="A9" s="5" t="s">
        <v>229</v>
      </c>
      <c r="B9" s="2">
        <v>684</v>
      </c>
      <c r="C9" s="3">
        <v>42922</v>
      </c>
      <c r="D9" s="3" t="s">
        <v>230</v>
      </c>
      <c r="E9" s="4">
        <v>44225</v>
      </c>
      <c r="F9">
        <f t="shared" si="106"/>
        <v>2021</v>
      </c>
      <c r="G9">
        <f t="shared" si="107"/>
        <v>1</v>
      </c>
      <c r="H9">
        <f t="shared" si="108"/>
        <v>2018</v>
      </c>
      <c r="I9">
        <f t="shared" si="109"/>
        <v>1</v>
      </c>
      <c r="J9">
        <f t="shared" si="203"/>
        <v>2022</v>
      </c>
      <c r="K9">
        <f t="shared" si="204"/>
        <v>1</v>
      </c>
      <c r="L9">
        <f t="shared" si="110"/>
        <v>2026</v>
      </c>
      <c r="M9">
        <f t="shared" si="205"/>
        <v>12</v>
      </c>
      <c r="O9" s="14"/>
      <c r="P9" s="17"/>
      <c r="Q9" s="17"/>
      <c r="R9" s="17"/>
      <c r="S9" s="17"/>
      <c r="T9" s="17"/>
      <c r="U9" s="17"/>
      <c r="V9" s="17">
        <f>IF(AND($F9=O$4,$I9=V$5),AVERAGE('Потребление ЭЭ_факт'!R8,'Потребление ЭЭ_факт'!AD8,'Потребление ЭЭ_факт'!AP8),IF(U9&lt;&gt;0,AVERAGE('Потребление ЭЭ_факт'!R8,'Потребление ЭЭ_факт'!AD8,'Потребление ЭЭ_факт'!AP8),0))</f>
        <v>0</v>
      </c>
      <c r="W9" s="17">
        <f>IF(AND($F9=O$4,$I9=W$5),AVERAGE('Потребление ЭЭ_факт'!S8,'Потребление ЭЭ_факт'!AE8,'Потребление ЭЭ_факт'!AQ8),IF(V9&lt;&gt;0,AVERAGE('Потребление ЭЭ_факт'!S8,'Потребление ЭЭ_факт'!AE8,'Потребление ЭЭ_факт'!AQ8),0))</f>
        <v>0</v>
      </c>
      <c r="X9" s="17">
        <f>IF(AND($F9=O$4,$I9=X$5),AVERAGE('Потребление ЭЭ_факт'!T8,'Потребление ЭЭ_факт'!AF8,'Потребление ЭЭ_факт'!AR8),IF(W9&lt;&gt;0,AVERAGE('Потребление ЭЭ_факт'!T8,'Потребление ЭЭ_факт'!AF8,'Потребление ЭЭ_факт'!AR8),0))</f>
        <v>0</v>
      </c>
      <c r="Y9" s="17">
        <f>IF(AND($F9=O$4,$I9=Y$5),AVERAGE('Потребление ЭЭ_факт'!U8,'Потребление ЭЭ_факт'!AG8,'Потребление ЭЭ_факт'!AS8),IF(X9&lt;&gt;0,AVERAGE('Потребление ЭЭ_факт'!U8,'Потребление ЭЭ_факт'!AG8,'Потребление ЭЭ_факт'!AS8),0))</f>
        <v>0</v>
      </c>
      <c r="Z9" s="17">
        <f>IF(AND($F9=O$4,$I9=Z$5),AVERAGE('Потребление ЭЭ_факт'!V8,'Потребление ЭЭ_факт'!AH8,'Потребление ЭЭ_факт'!AT8),IF(Y9&lt;&gt;0,AVERAGE('Потребление ЭЭ_факт'!V8,'Потребление ЭЭ_факт'!AH8,'Потребление ЭЭ_факт'!AT8),0))</f>
        <v>0</v>
      </c>
      <c r="AA9" s="14">
        <f>IF(AND($F9=AA$4,$I9=AA$5),AVERAGE('Потребление ЭЭ_факт'!W8,'Потребление ЭЭ_факт'!AI8,'Потребление ЭЭ_факт'!AU8),IF(Z9&lt;&gt;0,AVERAGE('Потребление ЭЭ_факт'!W8,'Потребление ЭЭ_факт'!AI8,'Потребление ЭЭ_факт'!AU8),0))</f>
        <v>20608.17237</v>
      </c>
      <c r="AB9" s="17">
        <f>IF(AND($F9=AA$4,$I9=AB$5),AVERAGE('Потребление ЭЭ_факт'!X8,'Потребление ЭЭ_факт'!AJ8,'Потребление ЭЭ_факт'!AV8),IF(AA9&lt;&gt;0,AVERAGE('Потребление ЭЭ_факт'!X8,'Потребление ЭЭ_факт'!AJ8,'Потребление ЭЭ_факт'!AV8),0))</f>
        <v>21465.663809523812</v>
      </c>
      <c r="AC9" s="17">
        <f>IF(AND($F9=AA$4,$I9=AC$5),AVERAGE('Потребление ЭЭ_факт'!Y8,'Потребление ЭЭ_факт'!AK8,'Потребление ЭЭ_факт'!AW8),IF(AB9&lt;&gt;0,AVERAGE('Потребление ЭЭ_факт'!Y8,'Потребление ЭЭ_факт'!AK8,'Потребление ЭЭ_факт'!AW8),0))</f>
        <v>19314.958644261904</v>
      </c>
      <c r="AD9" s="17">
        <f>IF(AND($F9=AA$4,$I9=AD$5),AVERAGE('Потребление ЭЭ_факт'!Z8,'Потребление ЭЭ_факт'!AL8,'Потребление ЭЭ_факт'!AX8),IF(AC9&lt;&gt;0,AVERAGE('Потребление ЭЭ_факт'!Z8,'Потребление ЭЭ_факт'!AL8,'Потребление ЭЭ_факт'!AX8),0))</f>
        <v>16670.027254285713</v>
      </c>
      <c r="AE9" s="17">
        <f>IF(AND($F9=AA$4,$I9=AE$5),AVERAGE('Потребление ЭЭ_факт'!AA8,'Потребление ЭЭ_факт'!AM8,'Потребление ЭЭ_факт'!AY8),IF(AD9&lt;&gt;0,AVERAGE('Потребление ЭЭ_факт'!AA8,'Потребление ЭЭ_факт'!AM8,'Потребление ЭЭ_факт'!AY8),0))</f>
        <v>18896.517614838347</v>
      </c>
      <c r="AF9" s="17">
        <f>IF(AND($F9=AA$4,$I9=AF$5),AVERAGE('Потребление ЭЭ_факт'!AB8,'Потребление ЭЭ_факт'!AN8,'Потребление ЭЭ_факт'!AZ8),IF(AE9&lt;&gt;0,AVERAGE('Потребление ЭЭ_факт'!AB8,'Потребление ЭЭ_факт'!AN8,'Потребление ЭЭ_факт'!AZ8),0))</f>
        <v>20578.549833765039</v>
      </c>
      <c r="AG9" s="17">
        <f>IF(AND($F9=AA$4,$I9=AG$5),AVERAGE('Потребление ЭЭ_факт'!AC8,'Потребление ЭЭ_факт'!AO8,'Потребление ЭЭ_факт'!BA8),IF(AF9&lt;&gt;0,AVERAGE('Потребление ЭЭ_факт'!AC8,'Потребление ЭЭ_факт'!AO8,'Потребление ЭЭ_факт'!BA8),0))</f>
        <v>20889.397839542795</v>
      </c>
      <c r="AH9" s="17">
        <f>IF(AND($F9=AA$4,$I9=AH$5),AVERAGE('Потребление ЭЭ_факт'!AD8,'Потребление ЭЭ_факт'!AP8,'Потребление ЭЭ_факт'!BB8),IF(AG9&lt;&gt;0,AVERAGE('Потребление ЭЭ_факт'!AD8,'Потребление ЭЭ_факт'!AP8,'Потребление ЭЭ_факт'!BB8),0))</f>
        <v>21197.680235441261</v>
      </c>
      <c r="AI9" s="17">
        <f>IF(AND($F9=AA$4,$I9=AI$5),AVERAGE('Потребление ЭЭ_факт'!AE8,'Потребление ЭЭ_факт'!AQ8,'Потребление ЭЭ_факт'!BC8),IF(AH9&lt;&gt;0,AVERAGE('Потребление ЭЭ_факт'!AE8,'Потребление ЭЭ_факт'!AQ8,'Потребление ЭЭ_факт'!BC8),0))</f>
        <v>20990.938722571431</v>
      </c>
      <c r="AJ9" s="17">
        <f>IF(AND($F9=AA$4,$I9=AJ$5),AVERAGE('Потребление ЭЭ_факт'!AF8,'Потребление ЭЭ_факт'!AR8,'Потребление ЭЭ_факт'!BD8),IF(AI9&lt;&gt;0,AVERAGE('Потребление ЭЭ_факт'!AF8,'Потребление ЭЭ_факт'!AR8,'Потребление ЭЭ_факт'!BD8),0))</f>
        <v>20430.160667492153</v>
      </c>
      <c r="AK9" s="17">
        <f>IF(AND($F9=AA$4,$I9=AK$5),AVERAGE('Потребление ЭЭ_факт'!AG8,'Потребление ЭЭ_факт'!AS8,'Потребление ЭЭ_факт'!BE8),IF(AJ9&lt;&gt;0,AVERAGE('Потребление ЭЭ_факт'!AG8,'Потребление ЭЭ_факт'!AS8,'Потребление ЭЭ_факт'!BE8),0))</f>
        <v>20920.431829594902</v>
      </c>
      <c r="AL9" s="17">
        <f>IF(AND($F9=AA$4,$I9=AL$5),AVERAGE('Потребление ЭЭ_факт'!AH8,'Потребление ЭЭ_факт'!AT8,'Потребление ЭЭ_факт'!BF8),IF(AK9&lt;&gt;0,AVERAGE('Потребление ЭЭ_факт'!AH8,'Потребление ЭЭ_факт'!AT8,'Потребление ЭЭ_факт'!BF8),0))</f>
        <v>20435.625431009521</v>
      </c>
      <c r="AM9" s="30">
        <f t="shared" si="111"/>
        <v>20608.17237</v>
      </c>
      <c r="AN9" s="31">
        <f t="shared" si="111"/>
        <v>21465.663809523812</v>
      </c>
      <c r="AO9" s="31">
        <f t="shared" si="112"/>
        <v>19314.958644261904</v>
      </c>
      <c r="AP9" s="31">
        <f t="shared" si="113"/>
        <v>16670.027254285713</v>
      </c>
      <c r="AQ9" s="31">
        <f t="shared" si="114"/>
        <v>18896.517614838347</v>
      </c>
      <c r="AR9" s="31">
        <f t="shared" si="115"/>
        <v>20578.549833765039</v>
      </c>
      <c r="AS9" s="31">
        <f t="shared" si="116"/>
        <v>20889.397839542795</v>
      </c>
      <c r="AT9" s="31">
        <f t="shared" si="117"/>
        <v>21197.680235441261</v>
      </c>
      <c r="AU9" s="31">
        <f t="shared" si="118"/>
        <v>20990.938722571431</v>
      </c>
      <c r="AV9" s="31">
        <f t="shared" si="119"/>
        <v>20430.160667492153</v>
      </c>
      <c r="AW9" s="31">
        <f t="shared" si="120"/>
        <v>20920.431829594902</v>
      </c>
      <c r="AX9" s="32">
        <f t="shared" si="121"/>
        <v>20435.625431009521</v>
      </c>
      <c r="AY9" s="30">
        <f t="shared" si="122"/>
        <v>20608.17237</v>
      </c>
      <c r="AZ9" s="31">
        <f t="shared" si="123"/>
        <v>21465.663809523812</v>
      </c>
      <c r="BA9" s="31">
        <f t="shared" si="124"/>
        <v>19314.958644261904</v>
      </c>
      <c r="BB9" s="31">
        <f t="shared" si="125"/>
        <v>16670.027254285713</v>
      </c>
      <c r="BC9" s="31">
        <f t="shared" si="126"/>
        <v>18896.517614838347</v>
      </c>
      <c r="BD9" s="31">
        <f t="shared" si="127"/>
        <v>20578.549833765039</v>
      </c>
      <c r="BE9" s="31">
        <f t="shared" si="128"/>
        <v>20889.397839542795</v>
      </c>
      <c r="BF9" s="31">
        <f t="shared" si="129"/>
        <v>21197.680235441261</v>
      </c>
      <c r="BG9" s="31">
        <f t="shared" si="130"/>
        <v>20990.938722571431</v>
      </c>
      <c r="BH9" s="31">
        <f t="shared" si="131"/>
        <v>20430.160667492153</v>
      </c>
      <c r="BI9" s="31">
        <f t="shared" si="132"/>
        <v>20920.431829594902</v>
      </c>
      <c r="BJ9" s="32">
        <f t="shared" si="133"/>
        <v>20435.625431009521</v>
      </c>
      <c r="BK9" s="30">
        <f t="shared" si="134"/>
        <v>20608.17237</v>
      </c>
      <c r="BL9" s="31">
        <f t="shared" si="135"/>
        <v>21465.663809523812</v>
      </c>
      <c r="BM9" s="31">
        <f t="shared" si="136"/>
        <v>19314.958644261904</v>
      </c>
      <c r="BN9" s="31">
        <f t="shared" si="137"/>
        <v>16670.027254285713</v>
      </c>
      <c r="BO9" s="31">
        <f t="shared" si="138"/>
        <v>18896.517614838347</v>
      </c>
      <c r="BP9" s="31">
        <f t="shared" si="139"/>
        <v>20578.549833765039</v>
      </c>
      <c r="BQ9" s="31">
        <f t="shared" si="140"/>
        <v>20889.397839542795</v>
      </c>
      <c r="BR9" s="31">
        <f t="shared" si="141"/>
        <v>21197.680235441261</v>
      </c>
      <c r="BS9" s="31">
        <f t="shared" si="142"/>
        <v>20990.938722571431</v>
      </c>
      <c r="BT9" s="31">
        <f t="shared" si="143"/>
        <v>20430.160667492153</v>
      </c>
      <c r="BU9" s="31">
        <f t="shared" si="144"/>
        <v>20920.431829594902</v>
      </c>
      <c r="BV9" s="32">
        <f t="shared" si="145"/>
        <v>20435.625431009521</v>
      </c>
      <c r="BW9" s="30">
        <f t="shared" si="146"/>
        <v>20608.17237</v>
      </c>
      <c r="BX9" s="31">
        <f t="shared" si="147"/>
        <v>21465.663809523812</v>
      </c>
      <c r="BY9" s="31">
        <f t="shared" si="148"/>
        <v>19314.958644261904</v>
      </c>
      <c r="BZ9" s="31">
        <f t="shared" si="149"/>
        <v>16670.027254285713</v>
      </c>
      <c r="CA9" s="31">
        <f t="shared" si="150"/>
        <v>18896.517614838347</v>
      </c>
      <c r="CB9" s="31">
        <f t="shared" si="151"/>
        <v>20578.549833765039</v>
      </c>
      <c r="CC9" s="31">
        <f t="shared" si="152"/>
        <v>20889.397839542795</v>
      </c>
      <c r="CD9" s="31">
        <f t="shared" si="153"/>
        <v>21197.680235441261</v>
      </c>
      <c r="CE9" s="31">
        <f t="shared" si="154"/>
        <v>20990.938722571431</v>
      </c>
      <c r="CF9" s="31">
        <f t="shared" si="155"/>
        <v>20430.160667492153</v>
      </c>
      <c r="CG9" s="31">
        <f t="shared" si="156"/>
        <v>20920.431829594902</v>
      </c>
      <c r="CH9" s="32">
        <f t="shared" si="157"/>
        <v>20435.625431009521</v>
      </c>
      <c r="CI9" s="30">
        <f t="shared" si="206"/>
        <v>20608.17237</v>
      </c>
      <c r="CJ9" s="31">
        <f t="shared" si="4"/>
        <v>21465.663809523812</v>
      </c>
      <c r="CK9" s="31">
        <f t="shared" si="5"/>
        <v>19314.958644261904</v>
      </c>
      <c r="CL9" s="31">
        <f t="shared" si="6"/>
        <v>16670.027254285713</v>
      </c>
      <c r="CM9" s="31">
        <f t="shared" si="6"/>
        <v>18896.517614838347</v>
      </c>
      <c r="CN9" s="31">
        <f t="shared" si="6"/>
        <v>20578.549833765039</v>
      </c>
      <c r="CO9" s="31">
        <f t="shared" si="6"/>
        <v>20889.397839542795</v>
      </c>
      <c r="CP9" s="31">
        <f t="shared" si="6"/>
        <v>21197.680235441261</v>
      </c>
      <c r="CQ9" s="31">
        <f t="shared" si="6"/>
        <v>20990.938722571431</v>
      </c>
      <c r="CR9" s="31">
        <f t="shared" si="6"/>
        <v>20430.160667492153</v>
      </c>
      <c r="CS9" s="31">
        <f t="shared" si="6"/>
        <v>20920.431829594902</v>
      </c>
      <c r="CT9" s="32">
        <f t="shared" si="6"/>
        <v>20435.625431009521</v>
      </c>
      <c r="CU9" s="30">
        <f t="shared" si="6"/>
        <v>20608.17237</v>
      </c>
      <c r="CV9" s="31">
        <f t="shared" si="6"/>
        <v>21465.663809523812</v>
      </c>
      <c r="CW9" s="31">
        <f t="shared" si="6"/>
        <v>19314.958644261904</v>
      </c>
      <c r="CX9" s="31">
        <f t="shared" si="6"/>
        <v>16670.027254285713</v>
      </c>
      <c r="CY9" s="31">
        <f t="shared" si="6"/>
        <v>18896.517614838347</v>
      </c>
      <c r="CZ9" s="31">
        <f t="shared" si="6"/>
        <v>20578.549833765039</v>
      </c>
      <c r="DA9" s="31">
        <f t="shared" si="6"/>
        <v>20889.397839542795</v>
      </c>
      <c r="DB9" s="31">
        <f t="shared" si="6"/>
        <v>21197.680235441261</v>
      </c>
      <c r="DC9" s="31">
        <f t="shared" si="6"/>
        <v>20990.938722571431</v>
      </c>
      <c r="DD9" s="31">
        <f t="shared" si="6"/>
        <v>20430.160667492153</v>
      </c>
      <c r="DE9" s="31">
        <f t="shared" si="6"/>
        <v>20920.431829594902</v>
      </c>
      <c r="DF9" s="32">
        <f t="shared" si="6"/>
        <v>20435.625431009521</v>
      </c>
      <c r="DG9" s="30">
        <f t="shared" si="6"/>
        <v>20608.17237</v>
      </c>
      <c r="DH9" s="31">
        <f t="shared" si="6"/>
        <v>21465.663809523812</v>
      </c>
      <c r="DI9" s="31">
        <f t="shared" si="6"/>
        <v>19314.958644261904</v>
      </c>
      <c r="DJ9" s="31">
        <f t="shared" si="6"/>
        <v>16670.027254285713</v>
      </c>
      <c r="DK9" s="31">
        <f t="shared" si="6"/>
        <v>18896.517614838347</v>
      </c>
      <c r="DL9" s="31">
        <f t="shared" si="6"/>
        <v>20578.549833765039</v>
      </c>
      <c r="DM9" s="31">
        <f t="shared" si="6"/>
        <v>20889.397839542795</v>
      </c>
      <c r="DN9" s="31">
        <f t="shared" si="6"/>
        <v>21197.680235441261</v>
      </c>
      <c r="DO9" s="31">
        <f t="shared" si="6"/>
        <v>20990.938722571431</v>
      </c>
      <c r="DP9" s="31">
        <f t="shared" si="6"/>
        <v>20430.160667492153</v>
      </c>
      <c r="DQ9" s="31">
        <f t="shared" si="6"/>
        <v>20920.431829594902</v>
      </c>
      <c r="DR9" s="32">
        <f t="shared" si="7"/>
        <v>20435.625431009521</v>
      </c>
      <c r="DS9" s="30">
        <f t="shared" si="7"/>
        <v>20608.17237</v>
      </c>
      <c r="DT9" s="31">
        <f t="shared" si="7"/>
        <v>21465.663809523812</v>
      </c>
      <c r="DU9" s="31">
        <f t="shared" si="7"/>
        <v>19314.958644261904</v>
      </c>
      <c r="DV9" s="31">
        <f t="shared" si="7"/>
        <v>16670.027254285713</v>
      </c>
      <c r="DW9" s="31">
        <f t="shared" si="7"/>
        <v>18896.517614838347</v>
      </c>
      <c r="DX9" s="31">
        <f t="shared" si="7"/>
        <v>20578.549833765039</v>
      </c>
      <c r="DY9" s="31">
        <f t="shared" si="7"/>
        <v>20889.397839542795</v>
      </c>
      <c r="DZ9" s="31">
        <f t="shared" si="7"/>
        <v>21197.680235441261</v>
      </c>
      <c r="EA9" s="31">
        <f t="shared" si="7"/>
        <v>20990.938722571431</v>
      </c>
      <c r="EB9" s="31">
        <f t="shared" si="7"/>
        <v>20430.160667492153</v>
      </c>
      <c r="EC9" s="31">
        <f t="shared" si="7"/>
        <v>20920.431829594902</v>
      </c>
      <c r="ED9" s="32">
        <f t="shared" si="7"/>
        <v>20435.625431009521</v>
      </c>
      <c r="EE9" s="30">
        <f t="shared" si="7"/>
        <v>20608.17237</v>
      </c>
      <c r="EF9" s="31">
        <f t="shared" si="7"/>
        <v>21465.663809523812</v>
      </c>
      <c r="EG9" s="31">
        <f t="shared" si="7"/>
        <v>19314.958644261904</v>
      </c>
      <c r="EH9" s="31">
        <f t="shared" si="7"/>
        <v>16670.027254285713</v>
      </c>
      <c r="EI9" s="31">
        <f t="shared" si="7"/>
        <v>18896.517614838347</v>
      </c>
      <c r="EJ9" s="31">
        <f t="shared" si="7"/>
        <v>20578.549833765039</v>
      </c>
      <c r="EK9" s="31">
        <f t="shared" si="7"/>
        <v>20889.397839542795</v>
      </c>
      <c r="EL9" s="31">
        <f t="shared" si="7"/>
        <v>21197.680235441261</v>
      </c>
      <c r="EM9" s="31">
        <f t="shared" si="7"/>
        <v>20990.938722571431</v>
      </c>
      <c r="EN9" s="31">
        <f t="shared" si="7"/>
        <v>20430.160667492153</v>
      </c>
      <c r="EO9" s="31">
        <f t="shared" si="7"/>
        <v>20920.431829594902</v>
      </c>
      <c r="EP9" s="32">
        <f t="shared" si="7"/>
        <v>20435.625431009521</v>
      </c>
      <c r="ES9" s="20">
        <f t="shared" si="207"/>
        <v>20608.17237</v>
      </c>
      <c r="ET9" s="18">
        <f t="shared" si="208"/>
        <v>21465.663809523812</v>
      </c>
      <c r="EU9" s="18">
        <f t="shared" si="209"/>
        <v>19314.958644261904</v>
      </c>
      <c r="EV9" s="18">
        <f t="shared" si="210"/>
        <v>16670.027254285713</v>
      </c>
      <c r="EW9" s="18">
        <f t="shared" si="211"/>
        <v>18896.517614838347</v>
      </c>
      <c r="EX9" s="18">
        <f t="shared" si="212"/>
        <v>20578.549833765039</v>
      </c>
      <c r="EY9" s="18">
        <f t="shared" si="213"/>
        <v>20889.397839542795</v>
      </c>
      <c r="EZ9" s="18">
        <f t="shared" si="214"/>
        <v>21197.680235441261</v>
      </c>
      <c r="FA9" s="18">
        <f t="shared" si="215"/>
        <v>20990.938722571431</v>
      </c>
      <c r="FB9" s="18">
        <f t="shared" si="216"/>
        <v>20430.160667492153</v>
      </c>
      <c r="FC9" s="18">
        <f t="shared" si="217"/>
        <v>20920.431829594902</v>
      </c>
      <c r="FD9" s="19">
        <f t="shared" si="218"/>
        <v>20435.625431009521</v>
      </c>
      <c r="FE9" s="20">
        <f t="shared" si="219"/>
        <v>20608.17237</v>
      </c>
      <c r="FF9" s="18">
        <f t="shared" si="220"/>
        <v>21465.663809523812</v>
      </c>
      <c r="FG9" s="18">
        <f t="shared" si="221"/>
        <v>19314.958644261904</v>
      </c>
      <c r="FH9" s="18">
        <f t="shared" si="222"/>
        <v>16670.027254285713</v>
      </c>
      <c r="FI9" s="18">
        <f t="shared" si="223"/>
        <v>18896.517614838347</v>
      </c>
      <c r="FJ9" s="18">
        <f t="shared" si="224"/>
        <v>20578.549833765039</v>
      </c>
      <c r="FK9" s="18">
        <f t="shared" si="225"/>
        <v>20889.397839542795</v>
      </c>
      <c r="FL9" s="18">
        <f t="shared" si="226"/>
        <v>21197.680235441261</v>
      </c>
      <c r="FM9" s="18">
        <f t="shared" si="227"/>
        <v>20990.938722571431</v>
      </c>
      <c r="FN9" s="18">
        <f t="shared" si="228"/>
        <v>20430.160667492153</v>
      </c>
      <c r="FO9" s="18">
        <f t="shared" si="229"/>
        <v>20920.431829594902</v>
      </c>
      <c r="FP9" s="19">
        <f t="shared" si="230"/>
        <v>20435.625431009521</v>
      </c>
      <c r="FQ9" s="20">
        <f t="shared" si="231"/>
        <v>20608.17237</v>
      </c>
      <c r="FR9" s="18">
        <f t="shared" si="232"/>
        <v>21465.663809523812</v>
      </c>
      <c r="FS9" s="18">
        <f t="shared" si="233"/>
        <v>19314.958644261904</v>
      </c>
      <c r="FT9" s="18">
        <f t="shared" si="234"/>
        <v>16670.027254285713</v>
      </c>
      <c r="FU9" s="18">
        <f t="shared" si="235"/>
        <v>18896.517614838347</v>
      </c>
      <c r="FV9" s="18">
        <f t="shared" si="236"/>
        <v>20578.549833765039</v>
      </c>
      <c r="FW9" s="18">
        <f t="shared" si="237"/>
        <v>20889.397839542795</v>
      </c>
      <c r="FX9" s="18">
        <f t="shared" si="238"/>
        <v>21197.680235441261</v>
      </c>
      <c r="FY9" s="18">
        <f t="shared" si="239"/>
        <v>20990.938722571431</v>
      </c>
      <c r="FZ9" s="18">
        <f t="shared" si="240"/>
        <v>20430.160667492153</v>
      </c>
      <c r="GA9" s="18">
        <f t="shared" si="241"/>
        <v>20920.431829594902</v>
      </c>
      <c r="GB9" s="19">
        <f t="shared" si="242"/>
        <v>20435.625431009521</v>
      </c>
      <c r="GC9" s="20">
        <f t="shared" si="243"/>
        <v>20608.17237</v>
      </c>
      <c r="GD9" s="18">
        <f t="shared" si="244"/>
        <v>21465.663809523812</v>
      </c>
      <c r="GE9" s="18">
        <f t="shared" si="245"/>
        <v>19314.958644261904</v>
      </c>
      <c r="GF9" s="18">
        <f t="shared" si="246"/>
        <v>16670.027254285713</v>
      </c>
      <c r="GG9" s="18">
        <f t="shared" si="247"/>
        <v>18896.517614838347</v>
      </c>
      <c r="GH9" s="18">
        <f t="shared" si="248"/>
        <v>20578.549833765039</v>
      </c>
      <c r="GI9" s="18">
        <f t="shared" si="249"/>
        <v>20889.397839542795</v>
      </c>
      <c r="GJ9" s="18">
        <f t="shared" si="250"/>
        <v>21197.680235441261</v>
      </c>
      <c r="GK9" s="18">
        <f t="shared" si="251"/>
        <v>20990.938722571431</v>
      </c>
      <c r="GL9" s="18">
        <f t="shared" si="252"/>
        <v>20430.160667492153</v>
      </c>
      <c r="GM9" s="18">
        <f t="shared" si="253"/>
        <v>20920.431829594902</v>
      </c>
      <c r="GN9" s="19">
        <f t="shared" si="254"/>
        <v>20435.625431009521</v>
      </c>
      <c r="GO9" s="20">
        <f t="shared" si="255"/>
        <v>20608.17237</v>
      </c>
      <c r="GP9" s="18">
        <f t="shared" si="256"/>
        <v>21465.663809523812</v>
      </c>
      <c r="GQ9" s="18">
        <f t="shared" si="257"/>
        <v>19314.958644261904</v>
      </c>
      <c r="GR9" s="18">
        <f t="shared" si="258"/>
        <v>16670.027254285713</v>
      </c>
      <c r="GS9" s="18">
        <f t="shared" si="259"/>
        <v>18896.517614838347</v>
      </c>
      <c r="GT9" s="18">
        <f t="shared" si="260"/>
        <v>20578.549833765039</v>
      </c>
      <c r="GU9" s="18">
        <f t="shared" si="261"/>
        <v>20889.397839542795</v>
      </c>
      <c r="GV9" s="18">
        <f t="shared" si="262"/>
        <v>21197.680235441261</v>
      </c>
      <c r="GW9" s="18">
        <f t="shared" si="263"/>
        <v>20990.938722571431</v>
      </c>
      <c r="GX9" s="18">
        <f t="shared" si="264"/>
        <v>20430.160667492153</v>
      </c>
      <c r="GY9" s="18">
        <f t="shared" si="265"/>
        <v>20920.431829594902</v>
      </c>
      <c r="GZ9" s="19">
        <f t="shared" si="266"/>
        <v>20435.625431009521</v>
      </c>
      <c r="HA9" s="20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9"/>
      <c r="HM9" s="20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9"/>
      <c r="HY9" s="20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9"/>
      <c r="IK9" s="20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9"/>
      <c r="IY9" s="17"/>
      <c r="IZ9" s="17"/>
      <c r="JA9" s="14">
        <f t="shared" si="267"/>
        <v>242398.12425232687</v>
      </c>
      <c r="JB9" s="15">
        <f t="shared" si="268"/>
        <v>242398.12425232687</v>
      </c>
      <c r="JC9" s="15">
        <f t="shared" si="269"/>
        <v>242398.12425232687</v>
      </c>
      <c r="JD9" s="15">
        <f t="shared" si="270"/>
        <v>242398.12425232687</v>
      </c>
      <c r="JE9" s="15">
        <f t="shared" si="271"/>
        <v>242398.12425232687</v>
      </c>
      <c r="JF9" s="15">
        <f t="shared" si="272"/>
        <v>0</v>
      </c>
      <c r="JG9" s="15">
        <f t="shared" si="273"/>
        <v>0</v>
      </c>
      <c r="JH9" s="15">
        <f t="shared" si="274"/>
        <v>0</v>
      </c>
      <c r="JI9" s="15">
        <f t="shared" si="275"/>
        <v>0</v>
      </c>
      <c r="JJ9" s="14"/>
    </row>
    <row r="10" spans="1:270" x14ac:dyDescent="0.25">
      <c r="A10" s="5" t="s">
        <v>291</v>
      </c>
      <c r="B10" s="2">
        <v>4430</v>
      </c>
      <c r="C10" s="3">
        <v>41909</v>
      </c>
      <c r="D10" s="3" t="s">
        <v>292</v>
      </c>
      <c r="E10" s="4">
        <v>44227</v>
      </c>
      <c r="F10">
        <f t="shared" si="106"/>
        <v>2021</v>
      </c>
      <c r="G10">
        <f t="shared" si="107"/>
        <v>1</v>
      </c>
      <c r="H10">
        <f t="shared" si="108"/>
        <v>2018</v>
      </c>
      <c r="I10">
        <f t="shared" si="109"/>
        <v>1</v>
      </c>
      <c r="J10">
        <f t="shared" si="203"/>
        <v>2022</v>
      </c>
      <c r="K10">
        <f t="shared" si="204"/>
        <v>1</v>
      </c>
      <c r="L10">
        <f t="shared" si="110"/>
        <v>2026</v>
      </c>
      <c r="M10">
        <f t="shared" si="205"/>
        <v>12</v>
      </c>
      <c r="O10" s="14"/>
      <c r="P10" s="17"/>
      <c r="Q10" s="17"/>
      <c r="R10" s="17"/>
      <c r="S10" s="17"/>
      <c r="T10" s="17"/>
      <c r="U10" s="17"/>
      <c r="V10" s="17">
        <f>IF(AND($F10=O$4,$I10=V$5),AVERAGE('Потребление ЭЭ_факт'!R9,'Потребление ЭЭ_факт'!AD9,'Потребление ЭЭ_факт'!AP9),IF(U10&lt;&gt;0,AVERAGE('Потребление ЭЭ_факт'!R9,'Потребление ЭЭ_факт'!AD9,'Потребление ЭЭ_факт'!AP9),0))</f>
        <v>0</v>
      </c>
      <c r="W10" s="17">
        <f>IF(AND($F10=O$4,$I10=W$5),AVERAGE('Потребление ЭЭ_факт'!S9,'Потребление ЭЭ_факт'!AE9,'Потребление ЭЭ_факт'!AQ9),IF(V10&lt;&gt;0,AVERAGE('Потребление ЭЭ_факт'!S9,'Потребление ЭЭ_факт'!AE9,'Потребление ЭЭ_факт'!AQ9),0))</f>
        <v>0</v>
      </c>
      <c r="X10" s="17">
        <f>IF(AND($F10=O$4,$I10=X$5),AVERAGE('Потребление ЭЭ_факт'!T9,'Потребление ЭЭ_факт'!AF9,'Потребление ЭЭ_факт'!AR9),IF(W10&lt;&gt;0,AVERAGE('Потребление ЭЭ_факт'!T9,'Потребление ЭЭ_факт'!AF9,'Потребление ЭЭ_факт'!AR9),0))</f>
        <v>0</v>
      </c>
      <c r="Y10" s="17">
        <f>IF(AND($F10=O$4,$I10=Y$5),AVERAGE('Потребление ЭЭ_факт'!U9,'Потребление ЭЭ_факт'!AG9,'Потребление ЭЭ_факт'!AS9),IF(X10&lt;&gt;0,AVERAGE('Потребление ЭЭ_факт'!U9,'Потребление ЭЭ_факт'!AG9,'Потребление ЭЭ_факт'!AS9),0))</f>
        <v>0</v>
      </c>
      <c r="Z10" s="17">
        <f>IF(AND($F10=O$4,$I10=Z$5),AVERAGE('Потребление ЭЭ_факт'!V9,'Потребление ЭЭ_факт'!AH9,'Потребление ЭЭ_факт'!AT9),IF(Y10&lt;&gt;0,AVERAGE('Потребление ЭЭ_факт'!V9,'Потребление ЭЭ_факт'!AH9,'Потребление ЭЭ_факт'!AT9),0))</f>
        <v>0</v>
      </c>
      <c r="AA10" s="14">
        <f>IF(AND($F10=AA$4,$I10=AA$5),AVERAGE('Потребление ЭЭ_факт'!W9,'Потребление ЭЭ_факт'!AI9,'Потребление ЭЭ_факт'!AU9),IF(Z10&lt;&gt;0,AVERAGE('Потребление ЭЭ_факт'!W9,'Потребление ЭЭ_факт'!AI9,'Потребление ЭЭ_факт'!AU9),0))</f>
        <v>14638.190476190475</v>
      </c>
      <c r="AB10" s="17">
        <f>IF(AND($F10=AA$4,$I10=AB$5),AVERAGE('Потребление ЭЭ_факт'!X9,'Потребление ЭЭ_факт'!AJ9,'Потребление ЭЭ_факт'!AV9),IF(AA10&lt;&gt;0,AVERAGE('Потребление ЭЭ_факт'!X9,'Потребление ЭЭ_факт'!AJ9,'Потребление ЭЭ_факт'!AV9),0))</f>
        <v>12344</v>
      </c>
      <c r="AC10" s="17">
        <f>IF(AND($F10=AA$4,$I10=AC$5),AVERAGE('Потребление ЭЭ_факт'!Y9,'Потребление ЭЭ_факт'!AK9,'Потребление ЭЭ_факт'!AW9),IF(AB10&lt;&gt;0,AVERAGE('Потребление ЭЭ_факт'!Y9,'Потребление ЭЭ_факт'!AK9,'Потребление ЭЭ_факт'!AW9),0))</f>
        <v>13685.857142857143</v>
      </c>
      <c r="AD10" s="17">
        <f>IF(AND($F10=AA$4,$I10=AD$5),AVERAGE('Потребление ЭЭ_факт'!Z9,'Потребление ЭЭ_факт'!AL9,'Потребление ЭЭ_факт'!AX9),IF(AC10&lt;&gt;0,AVERAGE('Потребление ЭЭ_факт'!Z9,'Потребление ЭЭ_факт'!AL9,'Потребление ЭЭ_факт'!AX9),0))</f>
        <v>12839.428571428571</v>
      </c>
      <c r="AE10" s="17">
        <f>IF(AND($F10=AA$4,$I10=AE$5),AVERAGE('Потребление ЭЭ_факт'!AA9,'Потребление ЭЭ_факт'!AM9,'Потребление ЭЭ_факт'!AY9),IF(AD10&lt;&gt;0,AVERAGE('Потребление ЭЭ_факт'!AA9,'Потребление ЭЭ_факт'!AM9,'Потребление ЭЭ_факт'!AY9),0))</f>
        <v>13106.142857142857</v>
      </c>
      <c r="AF10" s="17">
        <f>IF(AND($F10=AA$4,$I10=AF$5),AVERAGE('Потребление ЭЭ_факт'!AB9,'Потребление ЭЭ_факт'!AN9,'Потребление ЭЭ_факт'!AZ9),IF(AE10&lt;&gt;0,AVERAGE('Потребление ЭЭ_факт'!AB9,'Потребление ЭЭ_факт'!AN9,'Потребление ЭЭ_факт'!AZ9),0))</f>
        <v>14445.976190476191</v>
      </c>
      <c r="AG10" s="17">
        <f>IF(AND($F10=AA$4,$I10=AG$5),AVERAGE('Потребление ЭЭ_факт'!AC9,'Потребление ЭЭ_факт'!AO9,'Потребление ЭЭ_факт'!BA9),IF(AF10&lt;&gt;0,AVERAGE('Потребление ЭЭ_факт'!AC9,'Потребление ЭЭ_факт'!AO9,'Потребление ЭЭ_факт'!BA9),0))</f>
        <v>15910.855333333335</v>
      </c>
      <c r="AH10" s="17">
        <f>IF(AND($F10=AA$4,$I10=AH$5),AVERAGE('Потребление ЭЭ_факт'!AD9,'Потребление ЭЭ_факт'!AP9,'Потребление ЭЭ_факт'!BB9),IF(AG10&lt;&gt;0,AVERAGE('Потребление ЭЭ_факт'!AD9,'Потребление ЭЭ_факт'!AP9,'Потребление ЭЭ_факт'!BB9),0))</f>
        <v>15474.547619047618</v>
      </c>
      <c r="AI10" s="17">
        <f>IF(AND($F10=AA$4,$I10=AI$5),AVERAGE('Потребление ЭЭ_факт'!AE9,'Потребление ЭЭ_факт'!AQ9,'Потребление ЭЭ_факт'!BC9),IF(AH10&lt;&gt;0,AVERAGE('Потребление ЭЭ_факт'!AE9,'Потребление ЭЭ_факт'!AQ9,'Потребление ЭЭ_факт'!BC9),0))</f>
        <v>13335.785714285712</v>
      </c>
      <c r="AJ10" s="17">
        <f>IF(AND($F10=AA$4,$I10=AJ$5),AVERAGE('Потребление ЭЭ_факт'!AF9,'Потребление ЭЭ_факт'!AR9,'Потребление ЭЭ_факт'!BD9),IF(AI10&lt;&gt;0,AVERAGE('Потребление ЭЭ_факт'!AF9,'Потребление ЭЭ_факт'!AR9,'Потребление ЭЭ_факт'!BD9),0))</f>
        <v>12293.214285714284</v>
      </c>
      <c r="AK10" s="17">
        <f>IF(AND($F10=AA$4,$I10=AK$5),AVERAGE('Потребление ЭЭ_факт'!AG9,'Потребление ЭЭ_факт'!AS9,'Потребление ЭЭ_факт'!BE9),IF(AJ10&lt;&gt;0,AVERAGE('Потребление ЭЭ_факт'!AG9,'Потребление ЭЭ_факт'!AS9,'Потребление ЭЭ_факт'!BE9),0))</f>
        <v>13247.595238095237</v>
      </c>
      <c r="AL10" s="17">
        <f>IF(AND($F10=AA$4,$I10=AL$5),AVERAGE('Потребление ЭЭ_факт'!AH9,'Потребление ЭЭ_факт'!AT9,'Потребление ЭЭ_факт'!BF9),IF(AK10&lt;&gt;0,AVERAGE('Потребление ЭЭ_факт'!AH9,'Потребление ЭЭ_факт'!AT9,'Потребление ЭЭ_факт'!BF9),0))</f>
        <v>12855.231523809523</v>
      </c>
      <c r="AM10" s="30">
        <f t="shared" si="111"/>
        <v>14638.190476190475</v>
      </c>
      <c r="AN10" s="31">
        <f t="shared" si="111"/>
        <v>12344</v>
      </c>
      <c r="AO10" s="31">
        <f t="shared" si="112"/>
        <v>13685.857142857143</v>
      </c>
      <c r="AP10" s="31">
        <f t="shared" si="113"/>
        <v>12839.428571428571</v>
      </c>
      <c r="AQ10" s="31">
        <f t="shared" si="114"/>
        <v>13106.142857142857</v>
      </c>
      <c r="AR10" s="31">
        <f t="shared" si="115"/>
        <v>14445.976190476191</v>
      </c>
      <c r="AS10" s="31">
        <f t="shared" si="116"/>
        <v>15910.855333333335</v>
      </c>
      <c r="AT10" s="31">
        <f t="shared" si="117"/>
        <v>15474.547619047618</v>
      </c>
      <c r="AU10" s="31">
        <f t="shared" si="118"/>
        <v>13335.785714285712</v>
      </c>
      <c r="AV10" s="31">
        <f t="shared" si="119"/>
        <v>12293.214285714284</v>
      </c>
      <c r="AW10" s="31">
        <f t="shared" si="120"/>
        <v>13247.595238095237</v>
      </c>
      <c r="AX10" s="32">
        <f t="shared" si="121"/>
        <v>12855.231523809523</v>
      </c>
      <c r="AY10" s="30">
        <f t="shared" si="122"/>
        <v>14638.190476190475</v>
      </c>
      <c r="AZ10" s="31">
        <f t="shared" si="123"/>
        <v>12344</v>
      </c>
      <c r="BA10" s="31">
        <f t="shared" si="124"/>
        <v>13685.857142857143</v>
      </c>
      <c r="BB10" s="31">
        <f t="shared" si="125"/>
        <v>12839.428571428571</v>
      </c>
      <c r="BC10" s="31">
        <f t="shared" si="126"/>
        <v>13106.142857142857</v>
      </c>
      <c r="BD10" s="31">
        <f t="shared" si="127"/>
        <v>14445.976190476191</v>
      </c>
      <c r="BE10" s="31">
        <f t="shared" si="128"/>
        <v>15910.855333333335</v>
      </c>
      <c r="BF10" s="31">
        <f t="shared" si="129"/>
        <v>15474.547619047618</v>
      </c>
      <c r="BG10" s="31">
        <f t="shared" si="130"/>
        <v>13335.785714285712</v>
      </c>
      <c r="BH10" s="31">
        <f t="shared" si="131"/>
        <v>12293.214285714284</v>
      </c>
      <c r="BI10" s="31">
        <f t="shared" si="132"/>
        <v>13247.595238095237</v>
      </c>
      <c r="BJ10" s="32">
        <f t="shared" si="133"/>
        <v>12855.231523809523</v>
      </c>
      <c r="BK10" s="30">
        <f t="shared" si="134"/>
        <v>14638.190476190475</v>
      </c>
      <c r="BL10" s="31">
        <f t="shared" si="135"/>
        <v>12344</v>
      </c>
      <c r="BM10" s="31">
        <f t="shared" si="136"/>
        <v>13685.857142857143</v>
      </c>
      <c r="BN10" s="31">
        <f t="shared" si="137"/>
        <v>12839.428571428571</v>
      </c>
      <c r="BO10" s="31">
        <f t="shared" si="138"/>
        <v>13106.142857142857</v>
      </c>
      <c r="BP10" s="31">
        <f t="shared" si="139"/>
        <v>14445.976190476191</v>
      </c>
      <c r="BQ10" s="31">
        <f t="shared" si="140"/>
        <v>15910.855333333335</v>
      </c>
      <c r="BR10" s="31">
        <f t="shared" si="141"/>
        <v>15474.547619047618</v>
      </c>
      <c r="BS10" s="31">
        <f t="shared" si="142"/>
        <v>13335.785714285712</v>
      </c>
      <c r="BT10" s="31">
        <f t="shared" si="143"/>
        <v>12293.214285714284</v>
      </c>
      <c r="BU10" s="31">
        <f t="shared" si="144"/>
        <v>13247.595238095237</v>
      </c>
      <c r="BV10" s="32">
        <f t="shared" si="145"/>
        <v>12855.231523809523</v>
      </c>
      <c r="BW10" s="30">
        <f t="shared" si="146"/>
        <v>14638.190476190475</v>
      </c>
      <c r="BX10" s="31">
        <f t="shared" si="147"/>
        <v>12344</v>
      </c>
      <c r="BY10" s="31">
        <f t="shared" si="148"/>
        <v>13685.857142857143</v>
      </c>
      <c r="BZ10" s="31">
        <f t="shared" si="149"/>
        <v>12839.428571428571</v>
      </c>
      <c r="CA10" s="31">
        <f t="shared" si="150"/>
        <v>13106.142857142857</v>
      </c>
      <c r="CB10" s="31">
        <f t="shared" si="151"/>
        <v>14445.976190476191</v>
      </c>
      <c r="CC10" s="31">
        <f t="shared" si="152"/>
        <v>15910.855333333335</v>
      </c>
      <c r="CD10" s="31">
        <f t="shared" si="153"/>
        <v>15474.547619047618</v>
      </c>
      <c r="CE10" s="31">
        <f t="shared" si="154"/>
        <v>13335.785714285712</v>
      </c>
      <c r="CF10" s="31">
        <f t="shared" si="155"/>
        <v>12293.214285714284</v>
      </c>
      <c r="CG10" s="31">
        <f t="shared" si="156"/>
        <v>13247.595238095237</v>
      </c>
      <c r="CH10" s="32">
        <f t="shared" si="157"/>
        <v>12855.231523809523</v>
      </c>
      <c r="CI10" s="30">
        <f t="shared" si="206"/>
        <v>14638.190476190475</v>
      </c>
      <c r="CJ10" s="31">
        <f t="shared" si="4"/>
        <v>12344</v>
      </c>
      <c r="CK10" s="31">
        <f t="shared" si="5"/>
        <v>13685.857142857143</v>
      </c>
      <c r="CL10" s="31">
        <f t="shared" si="6"/>
        <v>12839.428571428571</v>
      </c>
      <c r="CM10" s="31">
        <f t="shared" si="6"/>
        <v>13106.142857142857</v>
      </c>
      <c r="CN10" s="31">
        <f t="shared" si="6"/>
        <v>14445.976190476191</v>
      </c>
      <c r="CO10" s="31">
        <f t="shared" si="6"/>
        <v>15910.855333333335</v>
      </c>
      <c r="CP10" s="31">
        <f t="shared" si="6"/>
        <v>15474.547619047618</v>
      </c>
      <c r="CQ10" s="31">
        <f t="shared" si="6"/>
        <v>13335.785714285712</v>
      </c>
      <c r="CR10" s="31">
        <f t="shared" si="6"/>
        <v>12293.214285714284</v>
      </c>
      <c r="CS10" s="31">
        <f t="shared" si="6"/>
        <v>13247.595238095237</v>
      </c>
      <c r="CT10" s="32">
        <f t="shared" si="6"/>
        <v>12855.231523809523</v>
      </c>
      <c r="CU10" s="30">
        <f t="shared" si="6"/>
        <v>14638.190476190475</v>
      </c>
      <c r="CV10" s="31">
        <f t="shared" si="6"/>
        <v>12344</v>
      </c>
      <c r="CW10" s="31">
        <f t="shared" si="6"/>
        <v>13685.857142857143</v>
      </c>
      <c r="CX10" s="31">
        <f t="shared" si="6"/>
        <v>12839.428571428571</v>
      </c>
      <c r="CY10" s="31">
        <f t="shared" si="6"/>
        <v>13106.142857142857</v>
      </c>
      <c r="CZ10" s="31">
        <f t="shared" si="6"/>
        <v>14445.976190476191</v>
      </c>
      <c r="DA10" s="31">
        <f t="shared" si="6"/>
        <v>15910.855333333335</v>
      </c>
      <c r="DB10" s="31">
        <f t="shared" si="6"/>
        <v>15474.547619047618</v>
      </c>
      <c r="DC10" s="31">
        <f t="shared" si="6"/>
        <v>13335.785714285712</v>
      </c>
      <c r="DD10" s="31">
        <f t="shared" si="6"/>
        <v>12293.214285714284</v>
      </c>
      <c r="DE10" s="31">
        <f t="shared" si="6"/>
        <v>13247.595238095237</v>
      </c>
      <c r="DF10" s="32">
        <f t="shared" si="6"/>
        <v>12855.231523809523</v>
      </c>
      <c r="DG10" s="30">
        <f t="shared" si="6"/>
        <v>14638.190476190475</v>
      </c>
      <c r="DH10" s="31">
        <f t="shared" si="6"/>
        <v>12344</v>
      </c>
      <c r="DI10" s="31">
        <f t="shared" si="6"/>
        <v>13685.857142857143</v>
      </c>
      <c r="DJ10" s="31">
        <f t="shared" si="6"/>
        <v>12839.428571428571</v>
      </c>
      <c r="DK10" s="31">
        <f t="shared" si="6"/>
        <v>13106.142857142857</v>
      </c>
      <c r="DL10" s="31">
        <f t="shared" si="6"/>
        <v>14445.976190476191</v>
      </c>
      <c r="DM10" s="31">
        <f t="shared" si="6"/>
        <v>15910.855333333335</v>
      </c>
      <c r="DN10" s="31">
        <f t="shared" si="6"/>
        <v>15474.547619047618</v>
      </c>
      <c r="DO10" s="31">
        <f t="shared" si="6"/>
        <v>13335.785714285712</v>
      </c>
      <c r="DP10" s="31">
        <f t="shared" si="6"/>
        <v>12293.214285714284</v>
      </c>
      <c r="DQ10" s="31">
        <f t="shared" si="6"/>
        <v>13247.595238095237</v>
      </c>
      <c r="DR10" s="32">
        <f t="shared" si="7"/>
        <v>12855.231523809523</v>
      </c>
      <c r="DS10" s="30">
        <f t="shared" si="7"/>
        <v>14638.190476190475</v>
      </c>
      <c r="DT10" s="31">
        <f t="shared" si="7"/>
        <v>12344</v>
      </c>
      <c r="DU10" s="31">
        <f t="shared" si="7"/>
        <v>13685.857142857143</v>
      </c>
      <c r="DV10" s="31">
        <f t="shared" si="7"/>
        <v>12839.428571428571</v>
      </c>
      <c r="DW10" s="31">
        <f t="shared" si="7"/>
        <v>13106.142857142857</v>
      </c>
      <c r="DX10" s="31">
        <f t="shared" si="7"/>
        <v>14445.976190476191</v>
      </c>
      <c r="DY10" s="31">
        <f t="shared" si="7"/>
        <v>15910.855333333335</v>
      </c>
      <c r="DZ10" s="31">
        <f t="shared" si="7"/>
        <v>15474.547619047618</v>
      </c>
      <c r="EA10" s="31">
        <f t="shared" si="7"/>
        <v>13335.785714285712</v>
      </c>
      <c r="EB10" s="31">
        <f t="shared" si="7"/>
        <v>12293.214285714284</v>
      </c>
      <c r="EC10" s="31">
        <f t="shared" si="7"/>
        <v>13247.595238095237</v>
      </c>
      <c r="ED10" s="32">
        <f t="shared" si="7"/>
        <v>12855.231523809523</v>
      </c>
      <c r="EE10" s="30">
        <f t="shared" si="7"/>
        <v>14638.190476190475</v>
      </c>
      <c r="EF10" s="31">
        <f t="shared" si="7"/>
        <v>12344</v>
      </c>
      <c r="EG10" s="31">
        <f t="shared" si="7"/>
        <v>13685.857142857143</v>
      </c>
      <c r="EH10" s="31">
        <f t="shared" si="7"/>
        <v>12839.428571428571</v>
      </c>
      <c r="EI10" s="31">
        <f t="shared" si="7"/>
        <v>13106.142857142857</v>
      </c>
      <c r="EJ10" s="31">
        <f t="shared" si="7"/>
        <v>14445.976190476191</v>
      </c>
      <c r="EK10" s="31">
        <f t="shared" si="7"/>
        <v>15910.855333333335</v>
      </c>
      <c r="EL10" s="31">
        <f t="shared" si="7"/>
        <v>15474.547619047618</v>
      </c>
      <c r="EM10" s="31">
        <f t="shared" si="7"/>
        <v>13335.785714285712</v>
      </c>
      <c r="EN10" s="31">
        <f t="shared" si="7"/>
        <v>12293.214285714284</v>
      </c>
      <c r="EO10" s="31">
        <f t="shared" si="7"/>
        <v>13247.595238095237</v>
      </c>
      <c r="EP10" s="32">
        <f t="shared" si="7"/>
        <v>12855.231523809523</v>
      </c>
      <c r="ES10" s="20">
        <f t="shared" si="207"/>
        <v>14638.190476190475</v>
      </c>
      <c r="ET10" s="18">
        <f t="shared" si="208"/>
        <v>12344</v>
      </c>
      <c r="EU10" s="18">
        <f t="shared" si="209"/>
        <v>13685.857142857143</v>
      </c>
      <c r="EV10" s="18">
        <f t="shared" si="210"/>
        <v>12839.428571428571</v>
      </c>
      <c r="EW10" s="18">
        <f t="shared" si="211"/>
        <v>13106.142857142857</v>
      </c>
      <c r="EX10" s="18">
        <f t="shared" si="212"/>
        <v>14445.976190476191</v>
      </c>
      <c r="EY10" s="18">
        <f t="shared" si="213"/>
        <v>15910.855333333335</v>
      </c>
      <c r="EZ10" s="18">
        <f t="shared" si="214"/>
        <v>15474.547619047618</v>
      </c>
      <c r="FA10" s="18">
        <f t="shared" si="215"/>
        <v>13335.785714285712</v>
      </c>
      <c r="FB10" s="18">
        <f t="shared" si="216"/>
        <v>12293.214285714284</v>
      </c>
      <c r="FC10" s="18">
        <f t="shared" si="217"/>
        <v>13247.595238095237</v>
      </c>
      <c r="FD10" s="19">
        <f t="shared" si="218"/>
        <v>12855.231523809523</v>
      </c>
      <c r="FE10" s="20">
        <f t="shared" si="219"/>
        <v>14638.190476190475</v>
      </c>
      <c r="FF10" s="18">
        <f t="shared" si="220"/>
        <v>12344</v>
      </c>
      <c r="FG10" s="18">
        <f t="shared" si="221"/>
        <v>13685.857142857143</v>
      </c>
      <c r="FH10" s="18">
        <f t="shared" si="222"/>
        <v>12839.428571428571</v>
      </c>
      <c r="FI10" s="18">
        <f t="shared" si="223"/>
        <v>13106.142857142857</v>
      </c>
      <c r="FJ10" s="18">
        <f t="shared" si="224"/>
        <v>14445.976190476191</v>
      </c>
      <c r="FK10" s="18">
        <f t="shared" si="225"/>
        <v>15910.855333333335</v>
      </c>
      <c r="FL10" s="18">
        <f t="shared" si="226"/>
        <v>15474.547619047618</v>
      </c>
      <c r="FM10" s="18">
        <f t="shared" si="227"/>
        <v>13335.785714285712</v>
      </c>
      <c r="FN10" s="18">
        <f t="shared" si="228"/>
        <v>12293.214285714284</v>
      </c>
      <c r="FO10" s="18">
        <f t="shared" si="229"/>
        <v>13247.595238095237</v>
      </c>
      <c r="FP10" s="19">
        <f t="shared" si="230"/>
        <v>12855.231523809523</v>
      </c>
      <c r="FQ10" s="20">
        <f t="shared" si="231"/>
        <v>14638.190476190475</v>
      </c>
      <c r="FR10" s="18">
        <f t="shared" si="232"/>
        <v>12344</v>
      </c>
      <c r="FS10" s="18">
        <f t="shared" si="233"/>
        <v>13685.857142857143</v>
      </c>
      <c r="FT10" s="18">
        <f t="shared" si="234"/>
        <v>12839.428571428571</v>
      </c>
      <c r="FU10" s="18">
        <f t="shared" si="235"/>
        <v>13106.142857142857</v>
      </c>
      <c r="FV10" s="18">
        <f t="shared" si="236"/>
        <v>14445.976190476191</v>
      </c>
      <c r="FW10" s="18">
        <f t="shared" si="237"/>
        <v>15910.855333333335</v>
      </c>
      <c r="FX10" s="18">
        <f t="shared" si="238"/>
        <v>15474.547619047618</v>
      </c>
      <c r="FY10" s="18">
        <f t="shared" si="239"/>
        <v>13335.785714285712</v>
      </c>
      <c r="FZ10" s="18">
        <f t="shared" si="240"/>
        <v>12293.214285714284</v>
      </c>
      <c r="GA10" s="18">
        <f t="shared" si="241"/>
        <v>13247.595238095237</v>
      </c>
      <c r="GB10" s="19">
        <f t="shared" si="242"/>
        <v>12855.231523809523</v>
      </c>
      <c r="GC10" s="20">
        <f t="shared" si="243"/>
        <v>14638.190476190475</v>
      </c>
      <c r="GD10" s="18">
        <f t="shared" si="244"/>
        <v>12344</v>
      </c>
      <c r="GE10" s="18">
        <f t="shared" si="245"/>
        <v>13685.857142857143</v>
      </c>
      <c r="GF10" s="18">
        <f t="shared" si="246"/>
        <v>12839.428571428571</v>
      </c>
      <c r="GG10" s="18">
        <f t="shared" si="247"/>
        <v>13106.142857142857</v>
      </c>
      <c r="GH10" s="18">
        <f t="shared" si="248"/>
        <v>14445.976190476191</v>
      </c>
      <c r="GI10" s="18">
        <f t="shared" si="249"/>
        <v>15910.855333333335</v>
      </c>
      <c r="GJ10" s="18">
        <f t="shared" si="250"/>
        <v>15474.547619047618</v>
      </c>
      <c r="GK10" s="18">
        <f t="shared" si="251"/>
        <v>13335.785714285712</v>
      </c>
      <c r="GL10" s="18">
        <f t="shared" si="252"/>
        <v>12293.214285714284</v>
      </c>
      <c r="GM10" s="18">
        <f t="shared" si="253"/>
        <v>13247.595238095237</v>
      </c>
      <c r="GN10" s="19">
        <f t="shared" si="254"/>
        <v>12855.231523809523</v>
      </c>
      <c r="GO10" s="20">
        <f t="shared" si="255"/>
        <v>14638.190476190475</v>
      </c>
      <c r="GP10" s="18">
        <f t="shared" si="256"/>
        <v>12344</v>
      </c>
      <c r="GQ10" s="18">
        <f t="shared" si="257"/>
        <v>13685.857142857143</v>
      </c>
      <c r="GR10" s="18">
        <f t="shared" si="258"/>
        <v>12839.428571428571</v>
      </c>
      <c r="GS10" s="18">
        <f t="shared" si="259"/>
        <v>13106.142857142857</v>
      </c>
      <c r="GT10" s="18">
        <f t="shared" si="260"/>
        <v>14445.976190476191</v>
      </c>
      <c r="GU10" s="18">
        <f t="shared" si="261"/>
        <v>15910.855333333335</v>
      </c>
      <c r="GV10" s="18">
        <f t="shared" si="262"/>
        <v>15474.547619047618</v>
      </c>
      <c r="GW10" s="18">
        <f t="shared" si="263"/>
        <v>13335.785714285712</v>
      </c>
      <c r="GX10" s="18">
        <f t="shared" si="264"/>
        <v>12293.214285714284</v>
      </c>
      <c r="GY10" s="18">
        <f t="shared" si="265"/>
        <v>13247.595238095237</v>
      </c>
      <c r="GZ10" s="19">
        <f t="shared" si="266"/>
        <v>12855.231523809523</v>
      </c>
      <c r="HA10" s="20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9"/>
      <c r="HM10" s="20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9"/>
      <c r="HY10" s="20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9"/>
      <c r="IK10" s="20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9"/>
      <c r="IY10" s="17"/>
      <c r="IZ10" s="17"/>
      <c r="JA10" s="14">
        <f t="shared" si="267"/>
        <v>164176.82495238094</v>
      </c>
      <c r="JB10" s="15">
        <f t="shared" si="268"/>
        <v>164176.82495238094</v>
      </c>
      <c r="JC10" s="15">
        <f t="shared" si="269"/>
        <v>164176.82495238094</v>
      </c>
      <c r="JD10" s="15">
        <f t="shared" si="270"/>
        <v>164176.82495238094</v>
      </c>
      <c r="JE10" s="15">
        <f t="shared" si="271"/>
        <v>164176.82495238094</v>
      </c>
      <c r="JF10" s="15">
        <f t="shared" si="272"/>
        <v>0</v>
      </c>
      <c r="JG10" s="15">
        <f t="shared" si="273"/>
        <v>0</v>
      </c>
      <c r="JH10" s="15">
        <f t="shared" si="274"/>
        <v>0</v>
      </c>
      <c r="JI10" s="15">
        <f t="shared" si="275"/>
        <v>0</v>
      </c>
      <c r="JJ10" s="14"/>
    </row>
    <row r="11" spans="1:270" x14ac:dyDescent="0.25">
      <c r="A11" s="5" t="s">
        <v>137</v>
      </c>
      <c r="B11" s="2">
        <v>239</v>
      </c>
      <c r="C11" s="3">
        <v>39797</v>
      </c>
      <c r="D11" s="3" t="s">
        <v>138</v>
      </c>
      <c r="E11" s="4">
        <v>44243</v>
      </c>
      <c r="F11">
        <f t="shared" si="106"/>
        <v>2021</v>
      </c>
      <c r="G11">
        <f t="shared" si="107"/>
        <v>2</v>
      </c>
      <c r="H11">
        <f t="shared" si="108"/>
        <v>2018</v>
      </c>
      <c r="I11">
        <f t="shared" si="109"/>
        <v>2</v>
      </c>
      <c r="J11">
        <f t="shared" si="203"/>
        <v>2022</v>
      </c>
      <c r="K11">
        <f t="shared" si="204"/>
        <v>1</v>
      </c>
      <c r="L11">
        <f t="shared" si="110"/>
        <v>2026</v>
      </c>
      <c r="M11">
        <f t="shared" si="205"/>
        <v>12</v>
      </c>
      <c r="O11" s="14"/>
      <c r="P11" s="17"/>
      <c r="Q11" s="17"/>
      <c r="R11" s="17"/>
      <c r="S11" s="17"/>
      <c r="T11" s="17"/>
      <c r="U11" s="17"/>
      <c r="V11" s="17">
        <f>IF(AND($F11=O$4,$I11=V$5),AVERAGE('Потребление ЭЭ_факт'!R10,'Потребление ЭЭ_факт'!AD10,'Потребление ЭЭ_факт'!AP10),IF(U11&lt;&gt;0,AVERAGE('Потребление ЭЭ_факт'!R10,'Потребление ЭЭ_факт'!AD10,'Потребление ЭЭ_факт'!AP10),0))</f>
        <v>0</v>
      </c>
      <c r="W11" s="17">
        <f>IF(AND($F11=O$4,$I11=W$5),AVERAGE('Потребление ЭЭ_факт'!S10,'Потребление ЭЭ_факт'!AE10,'Потребление ЭЭ_факт'!AQ10),IF(V11&lt;&gt;0,AVERAGE('Потребление ЭЭ_факт'!S10,'Потребление ЭЭ_факт'!AE10,'Потребление ЭЭ_факт'!AQ10),0))</f>
        <v>0</v>
      </c>
      <c r="X11" s="17">
        <f>IF(AND($F11=O$4,$I11=X$5),AVERAGE('Потребление ЭЭ_факт'!T10,'Потребление ЭЭ_факт'!AF10,'Потребление ЭЭ_факт'!AR10),IF(W11&lt;&gt;0,AVERAGE('Потребление ЭЭ_факт'!T10,'Потребление ЭЭ_факт'!AF10,'Потребление ЭЭ_факт'!AR10),0))</f>
        <v>0</v>
      </c>
      <c r="Y11" s="17">
        <f>IF(AND($F11=O$4,$I11=Y$5),AVERAGE('Потребление ЭЭ_факт'!U10,'Потребление ЭЭ_факт'!AG10,'Потребление ЭЭ_факт'!AS10),IF(X11&lt;&gt;0,AVERAGE('Потребление ЭЭ_факт'!U10,'Потребление ЭЭ_факт'!AG10,'Потребление ЭЭ_факт'!AS10),0))</f>
        <v>0</v>
      </c>
      <c r="Z11" s="17">
        <f>IF(AND($F11=O$4,$I11=Z$5),AVERAGE('Потребление ЭЭ_факт'!V10,'Потребление ЭЭ_факт'!AH10,'Потребление ЭЭ_факт'!AT10),IF(Y11&lt;&gt;0,AVERAGE('Потребление ЭЭ_факт'!V10,'Потребление ЭЭ_факт'!AH10,'Потребление ЭЭ_факт'!AT10),0))</f>
        <v>0</v>
      </c>
      <c r="AA11" s="14">
        <f>IF(AND($F11=AA$4,$I11=AA$5),AVERAGE('Потребление ЭЭ_факт'!W10,'Потребление ЭЭ_факт'!AI10,'Потребление ЭЭ_факт'!AU10),IF(Z11&lt;&gt;0,AVERAGE('Потребление ЭЭ_факт'!W10,'Потребление ЭЭ_факт'!AI10,'Потребление ЭЭ_факт'!AU10),0))</f>
        <v>0</v>
      </c>
      <c r="AB11" s="17">
        <f>IF(AND($F11=AA$4,$I11=AB$5),AVERAGE('Потребление ЭЭ_факт'!X10,'Потребление ЭЭ_факт'!AJ10,'Потребление ЭЭ_факт'!AV10),IF(AA11&lt;&gt;0,AVERAGE('Потребление ЭЭ_факт'!X10,'Потребление ЭЭ_факт'!AJ10,'Потребление ЭЭ_факт'!AV10),0))</f>
        <v>64713.809523809527</v>
      </c>
      <c r="AC11" s="17">
        <f>IF(AND($F11=AA$4,$I11=AC$5),AVERAGE('Потребление ЭЭ_факт'!Y10,'Потребление ЭЭ_факт'!AK10,'Потребление ЭЭ_факт'!AW10),IF(AB11&lt;&gt;0,AVERAGE('Потребление ЭЭ_факт'!Y10,'Потребление ЭЭ_факт'!AK10,'Потребление ЭЭ_факт'!AW10),0))</f>
        <v>82403.604209523808</v>
      </c>
      <c r="AD11" s="17">
        <f>IF(AND($F11=AA$4,$I11=AD$5),AVERAGE('Потребление ЭЭ_факт'!Z10,'Потребление ЭЭ_факт'!AL10,'Потребление ЭЭ_факт'!AX10),IF(AC11&lt;&gt;0,AVERAGE('Потребление ЭЭ_факт'!Z10,'Потребление ЭЭ_факт'!AL10,'Потребление ЭЭ_факт'!AX10),0))</f>
        <v>64690</v>
      </c>
      <c r="AE11" s="17">
        <f>IF(AND($F11=AA$4,$I11=AE$5),AVERAGE('Потребление ЭЭ_факт'!AA10,'Потребление ЭЭ_факт'!AM10,'Потребление ЭЭ_факт'!AY10),IF(AD11&lt;&gt;0,AVERAGE('Потребление ЭЭ_факт'!AA10,'Потребление ЭЭ_факт'!AM10,'Потребление ЭЭ_факт'!AY10),0))</f>
        <v>65542.157428571416</v>
      </c>
      <c r="AF11" s="17">
        <f>IF(AND($F11=AA$4,$I11=AF$5),AVERAGE('Потребление ЭЭ_факт'!AB10,'Потребление ЭЭ_факт'!AN10,'Потребление ЭЭ_факт'!AZ10),IF(AE11&lt;&gt;0,AVERAGE('Потребление ЭЭ_факт'!AB10,'Потребление ЭЭ_факт'!AN10,'Потребление ЭЭ_факт'!AZ10),0))</f>
        <v>68092.45428571415</v>
      </c>
      <c r="AG11" s="17">
        <f>IF(AND($F11=AA$4,$I11=AG$5),AVERAGE('Потребление ЭЭ_факт'!AC10,'Потребление ЭЭ_факт'!AO10,'Потребление ЭЭ_факт'!BA10),IF(AF11&lt;&gt;0,AVERAGE('Потребление ЭЭ_факт'!AC10,'Потребление ЭЭ_факт'!AO10,'Потребление ЭЭ_факт'!BA10),0))</f>
        <v>67341.905828571573</v>
      </c>
      <c r="AH11" s="17">
        <f>IF(AND($F11=AA$4,$I11=AH$5),AVERAGE('Потребление ЭЭ_факт'!AD10,'Потребление ЭЭ_факт'!AP10,'Потребление ЭЭ_факт'!BB10),IF(AG11&lt;&gt;0,AVERAGE('Потребление ЭЭ_факт'!AD10,'Потребление ЭЭ_факт'!AP10,'Потребление ЭЭ_факт'!BB10),0))</f>
        <v>69534.307904761939</v>
      </c>
      <c r="AI11" s="17">
        <f>IF(AND($F11=AA$4,$I11=AI$5),AVERAGE('Потребление ЭЭ_факт'!AE10,'Потребление ЭЭ_факт'!AQ10,'Потребление ЭЭ_факт'!BC10),IF(AH11&lt;&gt;0,AVERAGE('Потребление ЭЭ_факт'!AE10,'Потребление ЭЭ_факт'!AQ10,'Потребление ЭЭ_факт'!BC10),0))</f>
        <v>60406.862857142776</v>
      </c>
      <c r="AJ11" s="17">
        <f>IF(AND($F11=AA$4,$I11=AJ$5),AVERAGE('Потребление ЭЭ_факт'!AF10,'Потребление ЭЭ_факт'!AR10,'Потребление ЭЭ_факт'!BD10),IF(AI11&lt;&gt;0,AVERAGE('Потребление ЭЭ_факт'!AF10,'Потребление ЭЭ_факт'!AR10,'Потребление ЭЭ_факт'!BD10),0))</f>
        <v>61572.214171428699</v>
      </c>
      <c r="AK11" s="17">
        <f>IF(AND($F11=AA$4,$I11=AK$5),AVERAGE('Потребление ЭЭ_факт'!AG10,'Потребление ЭЭ_факт'!AS10,'Потребление ЭЭ_факт'!BE10),IF(AJ11&lt;&gt;0,AVERAGE('Потребление ЭЭ_факт'!AG10,'Потребление ЭЭ_факт'!AS10,'Потребление ЭЭ_факт'!BE10),0))</f>
        <v>61810.351428571237</v>
      </c>
      <c r="AL11" s="17">
        <f>IF(AND($F11=AA$4,$I11=AL$5),AVERAGE('Потребление ЭЭ_факт'!AH10,'Потребление ЭЭ_факт'!AT10,'Потребление ЭЭ_факт'!BF10),IF(AK11&lt;&gt;0,AVERAGE('Потребление ЭЭ_факт'!AH10,'Потребление ЭЭ_факт'!AT10,'Потребление ЭЭ_факт'!BF10),0))</f>
        <v>67427.583923809667</v>
      </c>
      <c r="AM11" s="14">
        <f>IF(AND($F11=AM$4,$I11=AM$5),AVERAGE('Потребление ЭЭ_факт'!AI10,'Потребление ЭЭ_факт'!AU10,'Потребление ЭЭ_факт'!BG10),IF(AL11&lt;&gt;0,AVERAGE('Потребление ЭЭ_факт'!AI10,'Потребление ЭЭ_факт'!AU10,'Потребление ЭЭ_факт'!BG10),0))</f>
        <v>68290.130285714171</v>
      </c>
      <c r="AN11" s="31">
        <f t="shared" ref="AN11:AN13" si="276">AB11</f>
        <v>64713.809523809527</v>
      </c>
      <c r="AO11" s="31">
        <f t="shared" si="112"/>
        <v>82403.604209523808</v>
      </c>
      <c r="AP11" s="31">
        <f t="shared" si="113"/>
        <v>64690</v>
      </c>
      <c r="AQ11" s="31">
        <f t="shared" si="114"/>
        <v>65542.157428571416</v>
      </c>
      <c r="AR11" s="31">
        <f t="shared" si="115"/>
        <v>68092.45428571415</v>
      </c>
      <c r="AS11" s="31">
        <f t="shared" si="116"/>
        <v>67341.905828571573</v>
      </c>
      <c r="AT11" s="31">
        <f t="shared" si="117"/>
        <v>69534.307904761939</v>
      </c>
      <c r="AU11" s="31">
        <f t="shared" si="118"/>
        <v>60406.862857142776</v>
      </c>
      <c r="AV11" s="31">
        <f t="shared" si="119"/>
        <v>61572.214171428699</v>
      </c>
      <c r="AW11" s="31">
        <f t="shared" si="120"/>
        <v>61810.351428571237</v>
      </c>
      <c r="AX11" s="32">
        <f t="shared" si="121"/>
        <v>67427.583923809667</v>
      </c>
      <c r="AY11" s="30">
        <f t="shared" si="122"/>
        <v>68290.130285714171</v>
      </c>
      <c r="AZ11" s="31">
        <f t="shared" si="123"/>
        <v>64713.809523809527</v>
      </c>
      <c r="BA11" s="31">
        <f t="shared" si="124"/>
        <v>82403.604209523808</v>
      </c>
      <c r="BB11" s="31">
        <f t="shared" si="125"/>
        <v>64690</v>
      </c>
      <c r="BC11" s="31">
        <f t="shared" si="126"/>
        <v>65542.157428571416</v>
      </c>
      <c r="BD11" s="31">
        <f t="shared" si="127"/>
        <v>68092.45428571415</v>
      </c>
      <c r="BE11" s="31">
        <f t="shared" si="128"/>
        <v>67341.905828571573</v>
      </c>
      <c r="BF11" s="31">
        <f t="shared" si="129"/>
        <v>69534.307904761939</v>
      </c>
      <c r="BG11" s="31">
        <f t="shared" si="130"/>
        <v>60406.862857142776</v>
      </c>
      <c r="BH11" s="31">
        <f t="shared" si="131"/>
        <v>61572.214171428699</v>
      </c>
      <c r="BI11" s="31">
        <f t="shared" si="132"/>
        <v>61810.351428571237</v>
      </c>
      <c r="BJ11" s="32">
        <f t="shared" si="133"/>
        <v>67427.583923809667</v>
      </c>
      <c r="BK11" s="30">
        <f t="shared" si="134"/>
        <v>68290.130285714171</v>
      </c>
      <c r="BL11" s="31">
        <f t="shared" si="135"/>
        <v>64713.809523809527</v>
      </c>
      <c r="BM11" s="31">
        <f t="shared" si="136"/>
        <v>82403.604209523808</v>
      </c>
      <c r="BN11" s="31">
        <f t="shared" si="137"/>
        <v>64690</v>
      </c>
      <c r="BO11" s="31">
        <f t="shared" si="138"/>
        <v>65542.157428571416</v>
      </c>
      <c r="BP11" s="31">
        <f t="shared" si="139"/>
        <v>68092.45428571415</v>
      </c>
      <c r="BQ11" s="31">
        <f t="shared" si="140"/>
        <v>67341.905828571573</v>
      </c>
      <c r="BR11" s="31">
        <f t="shared" si="141"/>
        <v>69534.307904761939</v>
      </c>
      <c r="BS11" s="31">
        <f t="shared" si="142"/>
        <v>60406.862857142776</v>
      </c>
      <c r="BT11" s="31">
        <f t="shared" si="143"/>
        <v>61572.214171428699</v>
      </c>
      <c r="BU11" s="31">
        <f t="shared" si="144"/>
        <v>61810.351428571237</v>
      </c>
      <c r="BV11" s="32">
        <f t="shared" si="145"/>
        <v>67427.583923809667</v>
      </c>
      <c r="BW11" s="30">
        <f t="shared" si="146"/>
        <v>68290.130285714171</v>
      </c>
      <c r="BX11" s="31">
        <f t="shared" si="147"/>
        <v>64713.809523809527</v>
      </c>
      <c r="BY11" s="31">
        <f t="shared" si="148"/>
        <v>82403.604209523808</v>
      </c>
      <c r="BZ11" s="31">
        <f t="shared" si="149"/>
        <v>64690</v>
      </c>
      <c r="CA11" s="31">
        <f t="shared" si="150"/>
        <v>65542.157428571416</v>
      </c>
      <c r="CB11" s="31">
        <f t="shared" si="151"/>
        <v>68092.45428571415</v>
      </c>
      <c r="CC11" s="31">
        <f t="shared" si="152"/>
        <v>67341.905828571573</v>
      </c>
      <c r="CD11" s="31">
        <f t="shared" si="153"/>
        <v>69534.307904761939</v>
      </c>
      <c r="CE11" s="31">
        <f t="shared" si="154"/>
        <v>60406.862857142776</v>
      </c>
      <c r="CF11" s="31">
        <f t="shared" si="155"/>
        <v>61572.214171428699</v>
      </c>
      <c r="CG11" s="31">
        <f t="shared" si="156"/>
        <v>61810.351428571237</v>
      </c>
      <c r="CH11" s="32">
        <f t="shared" si="157"/>
        <v>67427.583923809667</v>
      </c>
      <c r="CI11" s="30">
        <f t="shared" si="206"/>
        <v>68290.130285714171</v>
      </c>
      <c r="CJ11" s="31">
        <f t="shared" si="4"/>
        <v>64713.809523809527</v>
      </c>
      <c r="CK11" s="31">
        <f t="shared" si="5"/>
        <v>82403.604209523808</v>
      </c>
      <c r="CL11" s="31">
        <f t="shared" si="6"/>
        <v>64690</v>
      </c>
      <c r="CM11" s="31">
        <f t="shared" si="6"/>
        <v>65542.157428571416</v>
      </c>
      <c r="CN11" s="31">
        <f t="shared" si="6"/>
        <v>68092.45428571415</v>
      </c>
      <c r="CO11" s="31">
        <f t="shared" si="6"/>
        <v>67341.905828571573</v>
      </c>
      <c r="CP11" s="31">
        <f t="shared" si="6"/>
        <v>69534.307904761939</v>
      </c>
      <c r="CQ11" s="31">
        <f t="shared" si="6"/>
        <v>60406.862857142776</v>
      </c>
      <c r="CR11" s="31">
        <f t="shared" si="6"/>
        <v>61572.214171428699</v>
      </c>
      <c r="CS11" s="31">
        <f t="shared" si="6"/>
        <v>61810.351428571237</v>
      </c>
      <c r="CT11" s="32">
        <f t="shared" si="6"/>
        <v>67427.583923809667</v>
      </c>
      <c r="CU11" s="30">
        <f t="shared" si="6"/>
        <v>68290.130285714171</v>
      </c>
      <c r="CV11" s="31">
        <f t="shared" si="6"/>
        <v>64713.809523809527</v>
      </c>
      <c r="CW11" s="31">
        <f t="shared" si="6"/>
        <v>82403.604209523808</v>
      </c>
      <c r="CX11" s="31">
        <f t="shared" si="6"/>
        <v>64690</v>
      </c>
      <c r="CY11" s="31">
        <f t="shared" si="6"/>
        <v>65542.157428571416</v>
      </c>
      <c r="CZ11" s="31">
        <f t="shared" si="6"/>
        <v>68092.45428571415</v>
      </c>
      <c r="DA11" s="31">
        <f t="shared" si="6"/>
        <v>67341.905828571573</v>
      </c>
      <c r="DB11" s="31">
        <f t="shared" si="6"/>
        <v>69534.307904761939</v>
      </c>
      <c r="DC11" s="31">
        <f t="shared" si="6"/>
        <v>60406.862857142776</v>
      </c>
      <c r="DD11" s="31">
        <f t="shared" si="6"/>
        <v>61572.214171428699</v>
      </c>
      <c r="DE11" s="31">
        <f t="shared" si="6"/>
        <v>61810.351428571237</v>
      </c>
      <c r="DF11" s="32">
        <f t="shared" si="6"/>
        <v>67427.583923809667</v>
      </c>
      <c r="DG11" s="30">
        <f t="shared" si="6"/>
        <v>68290.130285714171</v>
      </c>
      <c r="DH11" s="31">
        <f t="shared" si="6"/>
        <v>64713.809523809527</v>
      </c>
      <c r="DI11" s="31">
        <f t="shared" si="6"/>
        <v>82403.604209523808</v>
      </c>
      <c r="DJ11" s="31">
        <f t="shared" si="6"/>
        <v>64690</v>
      </c>
      <c r="DK11" s="31">
        <f t="shared" si="6"/>
        <v>65542.157428571416</v>
      </c>
      <c r="DL11" s="31">
        <f t="shared" si="6"/>
        <v>68092.45428571415</v>
      </c>
      <c r="DM11" s="31">
        <f t="shared" si="6"/>
        <v>67341.905828571573</v>
      </c>
      <c r="DN11" s="31">
        <f t="shared" si="6"/>
        <v>69534.307904761939</v>
      </c>
      <c r="DO11" s="31">
        <f t="shared" si="6"/>
        <v>60406.862857142776</v>
      </c>
      <c r="DP11" s="31">
        <f t="shared" si="6"/>
        <v>61572.214171428699</v>
      </c>
      <c r="DQ11" s="31">
        <f t="shared" si="6"/>
        <v>61810.351428571237</v>
      </c>
      <c r="DR11" s="32">
        <f t="shared" si="7"/>
        <v>67427.583923809667</v>
      </c>
      <c r="DS11" s="30">
        <f t="shared" si="7"/>
        <v>68290.130285714171</v>
      </c>
      <c r="DT11" s="31">
        <f t="shared" si="7"/>
        <v>64713.809523809527</v>
      </c>
      <c r="DU11" s="31">
        <f t="shared" si="7"/>
        <v>82403.604209523808</v>
      </c>
      <c r="DV11" s="31">
        <f t="shared" si="7"/>
        <v>64690</v>
      </c>
      <c r="DW11" s="31">
        <f t="shared" si="7"/>
        <v>65542.157428571416</v>
      </c>
      <c r="DX11" s="31">
        <f t="shared" si="7"/>
        <v>68092.45428571415</v>
      </c>
      <c r="DY11" s="31">
        <f t="shared" si="7"/>
        <v>67341.905828571573</v>
      </c>
      <c r="DZ11" s="31">
        <f t="shared" si="7"/>
        <v>69534.307904761939</v>
      </c>
      <c r="EA11" s="31">
        <f t="shared" si="7"/>
        <v>60406.862857142776</v>
      </c>
      <c r="EB11" s="31">
        <f t="shared" si="7"/>
        <v>61572.214171428699</v>
      </c>
      <c r="EC11" s="31">
        <f t="shared" si="7"/>
        <v>61810.351428571237</v>
      </c>
      <c r="ED11" s="32">
        <f t="shared" si="7"/>
        <v>67427.583923809667</v>
      </c>
      <c r="EE11" s="30">
        <f t="shared" si="7"/>
        <v>68290.130285714171</v>
      </c>
      <c r="EF11" s="31">
        <f t="shared" si="7"/>
        <v>64713.809523809527</v>
      </c>
      <c r="EG11" s="31">
        <f t="shared" si="7"/>
        <v>82403.604209523808</v>
      </c>
      <c r="EH11" s="31">
        <f t="shared" si="7"/>
        <v>64690</v>
      </c>
      <c r="EI11" s="31">
        <f t="shared" si="7"/>
        <v>65542.157428571416</v>
      </c>
      <c r="EJ11" s="31">
        <f t="shared" si="7"/>
        <v>68092.45428571415</v>
      </c>
      <c r="EK11" s="31">
        <f t="shared" si="7"/>
        <v>67341.905828571573</v>
      </c>
      <c r="EL11" s="31">
        <f t="shared" si="7"/>
        <v>69534.307904761939</v>
      </c>
      <c r="EM11" s="31">
        <f t="shared" si="7"/>
        <v>60406.862857142776</v>
      </c>
      <c r="EN11" s="31">
        <f t="shared" si="7"/>
        <v>61572.214171428699</v>
      </c>
      <c r="EO11" s="31">
        <f t="shared" si="7"/>
        <v>61810.351428571237</v>
      </c>
      <c r="EP11" s="32">
        <f t="shared" si="7"/>
        <v>67427.583923809667</v>
      </c>
      <c r="ES11" s="20">
        <f t="shared" si="207"/>
        <v>68290.130285714171</v>
      </c>
      <c r="ET11" s="18">
        <f t="shared" si="208"/>
        <v>64713.809523809527</v>
      </c>
      <c r="EU11" s="18">
        <f t="shared" si="209"/>
        <v>82403.604209523808</v>
      </c>
      <c r="EV11" s="18">
        <f t="shared" si="210"/>
        <v>64690</v>
      </c>
      <c r="EW11" s="18">
        <f t="shared" si="211"/>
        <v>65542.157428571416</v>
      </c>
      <c r="EX11" s="18">
        <f t="shared" si="212"/>
        <v>68092.45428571415</v>
      </c>
      <c r="EY11" s="18">
        <f t="shared" si="213"/>
        <v>67341.905828571573</v>
      </c>
      <c r="EZ11" s="18">
        <f t="shared" si="214"/>
        <v>69534.307904761939</v>
      </c>
      <c r="FA11" s="18">
        <f t="shared" si="215"/>
        <v>60406.862857142776</v>
      </c>
      <c r="FB11" s="18">
        <f t="shared" si="216"/>
        <v>61572.214171428699</v>
      </c>
      <c r="FC11" s="18">
        <f t="shared" si="217"/>
        <v>61810.351428571237</v>
      </c>
      <c r="FD11" s="19">
        <f t="shared" si="218"/>
        <v>67427.583923809667</v>
      </c>
      <c r="FE11" s="20">
        <f t="shared" si="219"/>
        <v>68290.130285714171</v>
      </c>
      <c r="FF11" s="18">
        <f t="shared" si="220"/>
        <v>64713.809523809527</v>
      </c>
      <c r="FG11" s="18">
        <f t="shared" si="221"/>
        <v>82403.604209523808</v>
      </c>
      <c r="FH11" s="18">
        <f t="shared" si="222"/>
        <v>64690</v>
      </c>
      <c r="FI11" s="18">
        <f t="shared" si="223"/>
        <v>65542.157428571416</v>
      </c>
      <c r="FJ11" s="18">
        <f t="shared" si="224"/>
        <v>68092.45428571415</v>
      </c>
      <c r="FK11" s="18">
        <f t="shared" si="225"/>
        <v>67341.905828571573</v>
      </c>
      <c r="FL11" s="18">
        <f t="shared" si="226"/>
        <v>69534.307904761939</v>
      </c>
      <c r="FM11" s="18">
        <f t="shared" si="227"/>
        <v>60406.862857142776</v>
      </c>
      <c r="FN11" s="18">
        <f t="shared" si="228"/>
        <v>61572.214171428699</v>
      </c>
      <c r="FO11" s="18">
        <f t="shared" si="229"/>
        <v>61810.351428571237</v>
      </c>
      <c r="FP11" s="19">
        <f t="shared" si="230"/>
        <v>67427.583923809667</v>
      </c>
      <c r="FQ11" s="20">
        <f t="shared" si="231"/>
        <v>68290.130285714171</v>
      </c>
      <c r="FR11" s="18">
        <f t="shared" si="232"/>
        <v>64713.809523809527</v>
      </c>
      <c r="FS11" s="18">
        <f t="shared" si="233"/>
        <v>82403.604209523808</v>
      </c>
      <c r="FT11" s="18">
        <f t="shared" si="234"/>
        <v>64690</v>
      </c>
      <c r="FU11" s="18">
        <f t="shared" si="235"/>
        <v>65542.157428571416</v>
      </c>
      <c r="FV11" s="18">
        <f t="shared" si="236"/>
        <v>68092.45428571415</v>
      </c>
      <c r="FW11" s="18">
        <f t="shared" si="237"/>
        <v>67341.905828571573</v>
      </c>
      <c r="FX11" s="18">
        <f t="shared" si="238"/>
        <v>69534.307904761939</v>
      </c>
      <c r="FY11" s="18">
        <f t="shared" si="239"/>
        <v>60406.862857142776</v>
      </c>
      <c r="FZ11" s="18">
        <f t="shared" si="240"/>
        <v>61572.214171428699</v>
      </c>
      <c r="GA11" s="18">
        <f t="shared" si="241"/>
        <v>61810.351428571237</v>
      </c>
      <c r="GB11" s="19">
        <f t="shared" si="242"/>
        <v>67427.583923809667</v>
      </c>
      <c r="GC11" s="20">
        <f t="shared" si="243"/>
        <v>68290.130285714171</v>
      </c>
      <c r="GD11" s="18">
        <f t="shared" si="244"/>
        <v>64713.809523809527</v>
      </c>
      <c r="GE11" s="18">
        <f t="shared" si="245"/>
        <v>82403.604209523808</v>
      </c>
      <c r="GF11" s="18">
        <f t="shared" si="246"/>
        <v>64690</v>
      </c>
      <c r="GG11" s="18">
        <f t="shared" si="247"/>
        <v>65542.157428571416</v>
      </c>
      <c r="GH11" s="18">
        <f t="shared" si="248"/>
        <v>68092.45428571415</v>
      </c>
      <c r="GI11" s="18">
        <f t="shared" si="249"/>
        <v>67341.905828571573</v>
      </c>
      <c r="GJ11" s="18">
        <f t="shared" si="250"/>
        <v>69534.307904761939</v>
      </c>
      <c r="GK11" s="18">
        <f t="shared" si="251"/>
        <v>60406.862857142776</v>
      </c>
      <c r="GL11" s="18">
        <f t="shared" si="252"/>
        <v>61572.214171428699</v>
      </c>
      <c r="GM11" s="18">
        <f t="shared" si="253"/>
        <v>61810.351428571237</v>
      </c>
      <c r="GN11" s="19">
        <f t="shared" si="254"/>
        <v>67427.583923809667</v>
      </c>
      <c r="GO11" s="20">
        <f t="shared" si="255"/>
        <v>68290.130285714171</v>
      </c>
      <c r="GP11" s="18">
        <f t="shared" si="256"/>
        <v>64713.809523809527</v>
      </c>
      <c r="GQ11" s="18">
        <f t="shared" si="257"/>
        <v>82403.604209523808</v>
      </c>
      <c r="GR11" s="18">
        <f t="shared" si="258"/>
        <v>64690</v>
      </c>
      <c r="GS11" s="18">
        <f t="shared" si="259"/>
        <v>65542.157428571416</v>
      </c>
      <c r="GT11" s="18">
        <f t="shared" si="260"/>
        <v>68092.45428571415</v>
      </c>
      <c r="GU11" s="18">
        <f t="shared" si="261"/>
        <v>67341.905828571573</v>
      </c>
      <c r="GV11" s="18">
        <f t="shared" si="262"/>
        <v>69534.307904761939</v>
      </c>
      <c r="GW11" s="18">
        <f t="shared" si="263"/>
        <v>60406.862857142776</v>
      </c>
      <c r="GX11" s="18">
        <f t="shared" si="264"/>
        <v>61572.214171428699</v>
      </c>
      <c r="GY11" s="18">
        <f t="shared" si="265"/>
        <v>61810.351428571237</v>
      </c>
      <c r="GZ11" s="19">
        <f t="shared" si="266"/>
        <v>67427.583923809667</v>
      </c>
      <c r="HA11" s="20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9"/>
      <c r="HM11" s="20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9"/>
      <c r="HY11" s="20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9"/>
      <c r="IK11" s="20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9"/>
      <c r="IY11" s="17"/>
      <c r="IZ11" s="17"/>
      <c r="JA11" s="14">
        <f t="shared" si="267"/>
        <v>801825.38184761908</v>
      </c>
      <c r="JB11" s="15">
        <f t="shared" si="268"/>
        <v>801825.38184761908</v>
      </c>
      <c r="JC11" s="15">
        <f t="shared" si="269"/>
        <v>801825.38184761908</v>
      </c>
      <c r="JD11" s="15">
        <f t="shared" si="270"/>
        <v>801825.38184761908</v>
      </c>
      <c r="JE11" s="15">
        <f t="shared" si="271"/>
        <v>801825.38184761908</v>
      </c>
      <c r="JF11" s="15">
        <f t="shared" si="272"/>
        <v>0</v>
      </c>
      <c r="JG11" s="15">
        <f t="shared" si="273"/>
        <v>0</v>
      </c>
      <c r="JH11" s="15">
        <f t="shared" si="274"/>
        <v>0</v>
      </c>
      <c r="JI11" s="15">
        <f t="shared" si="275"/>
        <v>0</v>
      </c>
      <c r="JJ11" s="14"/>
    </row>
    <row r="12" spans="1:270" x14ac:dyDescent="0.25">
      <c r="A12" s="5" t="s">
        <v>171</v>
      </c>
      <c r="B12" s="2">
        <v>3177</v>
      </c>
      <c r="C12" s="3">
        <v>41424</v>
      </c>
      <c r="D12" s="3" t="s">
        <v>172</v>
      </c>
      <c r="E12" s="4">
        <v>44250</v>
      </c>
      <c r="F12">
        <f t="shared" si="106"/>
        <v>2021</v>
      </c>
      <c r="G12">
        <f t="shared" si="107"/>
        <v>2</v>
      </c>
      <c r="H12">
        <f t="shared" si="108"/>
        <v>2018</v>
      </c>
      <c r="I12">
        <f t="shared" si="109"/>
        <v>2</v>
      </c>
      <c r="J12">
        <f t="shared" si="203"/>
        <v>2022</v>
      </c>
      <c r="K12">
        <f t="shared" si="204"/>
        <v>1</v>
      </c>
      <c r="L12">
        <f t="shared" si="110"/>
        <v>2026</v>
      </c>
      <c r="M12">
        <f t="shared" si="205"/>
        <v>12</v>
      </c>
      <c r="O12" s="14"/>
      <c r="P12" s="17"/>
      <c r="Q12" s="17"/>
      <c r="R12" s="17"/>
      <c r="S12" s="17"/>
      <c r="T12" s="17"/>
      <c r="U12" s="17"/>
      <c r="V12" s="17">
        <f>IF(AND($F12=O$4,$I12=V$5),AVERAGE('Потребление ЭЭ_факт'!R11,'Потребление ЭЭ_факт'!AD11,'Потребление ЭЭ_факт'!AP11),IF(U12&lt;&gt;0,AVERAGE('Потребление ЭЭ_факт'!R11,'Потребление ЭЭ_факт'!AD11,'Потребление ЭЭ_факт'!AP11),0))</f>
        <v>0</v>
      </c>
      <c r="W12" s="17">
        <f>IF(AND($F12=O$4,$I12=W$5),AVERAGE('Потребление ЭЭ_факт'!S11,'Потребление ЭЭ_факт'!AE11,'Потребление ЭЭ_факт'!AQ11),IF(V12&lt;&gt;0,AVERAGE('Потребление ЭЭ_факт'!S11,'Потребление ЭЭ_факт'!AE11,'Потребление ЭЭ_факт'!AQ11),0))</f>
        <v>0</v>
      </c>
      <c r="X12" s="17">
        <f>IF(AND($F12=O$4,$I12=X$5),AVERAGE('Потребление ЭЭ_факт'!T11,'Потребление ЭЭ_факт'!AF11,'Потребление ЭЭ_факт'!AR11),IF(W12&lt;&gt;0,AVERAGE('Потребление ЭЭ_факт'!T11,'Потребление ЭЭ_факт'!AF11,'Потребление ЭЭ_факт'!AR11),0))</f>
        <v>0</v>
      </c>
      <c r="Y12" s="17">
        <f>IF(AND($F12=O$4,$I12=Y$5),AVERAGE('Потребление ЭЭ_факт'!U11,'Потребление ЭЭ_факт'!AG11,'Потребление ЭЭ_факт'!AS11),IF(X12&lt;&gt;0,AVERAGE('Потребление ЭЭ_факт'!U11,'Потребление ЭЭ_факт'!AG11,'Потребление ЭЭ_факт'!AS11),0))</f>
        <v>0</v>
      </c>
      <c r="Z12" s="17">
        <f>IF(AND($F12=O$4,$I12=Z$5),AVERAGE('Потребление ЭЭ_факт'!V11,'Потребление ЭЭ_факт'!AH11,'Потребление ЭЭ_факт'!AT11),IF(Y12&lt;&gt;0,AVERAGE('Потребление ЭЭ_факт'!V11,'Потребление ЭЭ_факт'!AH11,'Потребление ЭЭ_факт'!AT11),0))</f>
        <v>0</v>
      </c>
      <c r="AA12" s="14">
        <f>IF(AND($F12=AA$4,$I12=AA$5),AVERAGE('Потребление ЭЭ_факт'!W11,'Потребление ЭЭ_факт'!AI11,'Потребление ЭЭ_факт'!AU11),IF(Z12&lt;&gt;0,AVERAGE('Потребление ЭЭ_факт'!W11,'Потребление ЭЭ_факт'!AI11,'Потребление ЭЭ_факт'!AU11),0))</f>
        <v>0</v>
      </c>
      <c r="AB12" s="17">
        <f>IF(AND($F12=AA$4,$I12=AB$5),AVERAGE('Потребление ЭЭ_факт'!X11,'Потребление ЭЭ_факт'!AJ11,'Потребление ЭЭ_факт'!AV11),IF(AA12&lt;&gt;0,AVERAGE('Потребление ЭЭ_факт'!X11,'Потребление ЭЭ_факт'!AJ11,'Потребление ЭЭ_факт'!AV11),0))</f>
        <v>12231.763095238102</v>
      </c>
      <c r="AC12" s="17">
        <f>IF(AND($F12=AA$4,$I12=AC$5),AVERAGE('Потребление ЭЭ_факт'!Y11,'Потребление ЭЭ_факт'!AK11,'Потребление ЭЭ_факт'!AW11),IF(AB12&lt;&gt;0,AVERAGE('Потребление ЭЭ_факт'!Y11,'Потребление ЭЭ_факт'!AK11,'Потребление ЭЭ_факт'!AW11),0))</f>
        <v>13910.900438095234</v>
      </c>
      <c r="AD12" s="17">
        <f>IF(AND($F12=AA$4,$I12=AD$5),AVERAGE('Потребление ЭЭ_факт'!Z11,'Потребление ЭЭ_факт'!AL11,'Потребление ЭЭ_факт'!AX11),IF(AC12&lt;&gt;0,AVERAGE('Потребление ЭЭ_факт'!Z11,'Потребление ЭЭ_факт'!AL11,'Потребление ЭЭ_факт'!AX11),0))</f>
        <v>12155.966857142857</v>
      </c>
      <c r="AE12" s="17">
        <f>IF(AND($F12=AA$4,$I12=AE$5),AVERAGE('Потребление ЭЭ_факт'!AA11,'Потребление ЭЭ_факт'!AM11,'Потребление ЭЭ_факт'!AY11),IF(AD12&lt;&gt;0,AVERAGE('Потребление ЭЭ_факт'!AA11,'Потребление ЭЭ_факт'!AM11,'Потребление ЭЭ_факт'!AY11),0))</f>
        <v>13184.678642857143</v>
      </c>
      <c r="AF12" s="17">
        <f>IF(AND($F12=AA$4,$I12=AF$5),AVERAGE('Потребление ЭЭ_факт'!AB11,'Потребление ЭЭ_факт'!AN11,'Потребление ЭЭ_факт'!AZ11),IF(AE12&lt;&gt;0,AVERAGE('Потребление ЭЭ_факт'!AB11,'Потребление ЭЭ_факт'!AN11,'Потребление ЭЭ_факт'!AZ11),0))</f>
        <v>14283.223571428571</v>
      </c>
      <c r="AG12" s="17">
        <f>IF(AND($F12=AA$4,$I12=AG$5),AVERAGE('Потребление ЭЭ_факт'!AC11,'Потребление ЭЭ_факт'!AO11,'Потребление ЭЭ_факт'!BA11),IF(AF12&lt;&gt;0,AVERAGE('Потребление ЭЭ_факт'!AC11,'Потребление ЭЭ_факт'!AO11,'Потребление ЭЭ_факт'!BA11),0))</f>
        <v>14919.590838095239</v>
      </c>
      <c r="AH12" s="17">
        <f>IF(AND($F12=AA$4,$I12=AH$5),AVERAGE('Потребление ЭЭ_факт'!AD11,'Потребление ЭЭ_факт'!AP11,'Потребление ЭЭ_факт'!BB11),IF(AG12&lt;&gt;0,AVERAGE('Потребление ЭЭ_факт'!AD11,'Потребление ЭЭ_факт'!AP11,'Потребление ЭЭ_факт'!BB11),0))</f>
        <v>14695.745595238093</v>
      </c>
      <c r="AI12" s="17">
        <f>IF(AND($F12=AA$4,$I12=AI$5),AVERAGE('Потребление ЭЭ_факт'!AE11,'Потребление ЭЭ_факт'!AQ11,'Потребление ЭЭ_факт'!BC11),IF(AH12&lt;&gt;0,AVERAGE('Потребление ЭЭ_факт'!AE11,'Потребление ЭЭ_факт'!AQ11,'Потребление ЭЭ_факт'!BC11),0))</f>
        <v>13889.835000000001</v>
      </c>
      <c r="AJ12" s="17">
        <f>IF(AND($F12=AA$4,$I12=AJ$5),AVERAGE('Потребление ЭЭ_факт'!AF11,'Потребление ЭЭ_факт'!AR11,'Потребление ЭЭ_факт'!BD11),IF(AI12&lt;&gt;0,AVERAGE('Потребление ЭЭ_факт'!AF11,'Потребление ЭЭ_факт'!AR11,'Потребление ЭЭ_факт'!BD11),0))</f>
        <v>13064.96417142857</v>
      </c>
      <c r="AK12" s="17">
        <f>IF(AND($F12=AA$4,$I12=AK$5),AVERAGE('Потребление ЭЭ_факт'!AG11,'Потребление ЭЭ_факт'!AS11,'Потребление ЭЭ_факт'!BE11),IF(AJ12&lt;&gt;0,AVERAGE('Потребление ЭЭ_факт'!AG11,'Потребление ЭЭ_факт'!AS11,'Потребление ЭЭ_факт'!BE11),0))</f>
        <v>12698.157857142856</v>
      </c>
      <c r="AL12" s="17">
        <f>IF(AND($F12=AA$4,$I12=AL$5),AVERAGE('Потребление ЭЭ_факт'!AH11,'Потребление ЭЭ_факт'!AT11,'Потребление ЭЭ_факт'!BF11),IF(AK12&lt;&gt;0,AVERAGE('Потребление ЭЭ_факт'!AH11,'Потребление ЭЭ_факт'!AT11,'Потребление ЭЭ_факт'!BF11),0))</f>
        <v>13775.615257142859</v>
      </c>
      <c r="AM12" s="14">
        <f>IF(AND($F12=AM$4,$I12=AM$5),AVERAGE('Потребление ЭЭ_факт'!AI11,'Потребление ЭЭ_факт'!AU11,'Потребление ЭЭ_факт'!BG11),IF(AL12&lt;&gt;0,AVERAGE('Потребление ЭЭ_факт'!AI11,'Потребление ЭЭ_факт'!AU11,'Потребление ЭЭ_факт'!BG11),0))</f>
        <v>14062.904952380935</v>
      </c>
      <c r="AN12" s="31">
        <f t="shared" si="276"/>
        <v>12231.763095238102</v>
      </c>
      <c r="AO12" s="31">
        <f t="shared" si="112"/>
        <v>13910.900438095234</v>
      </c>
      <c r="AP12" s="31">
        <f t="shared" si="113"/>
        <v>12155.966857142857</v>
      </c>
      <c r="AQ12" s="31">
        <f t="shared" si="114"/>
        <v>13184.678642857143</v>
      </c>
      <c r="AR12" s="31">
        <f t="shared" si="115"/>
        <v>14283.223571428571</v>
      </c>
      <c r="AS12" s="31">
        <f t="shared" si="116"/>
        <v>14919.590838095239</v>
      </c>
      <c r="AT12" s="31">
        <f t="shared" si="117"/>
        <v>14695.745595238093</v>
      </c>
      <c r="AU12" s="31">
        <f t="shared" si="118"/>
        <v>13889.835000000001</v>
      </c>
      <c r="AV12" s="31">
        <f t="shared" si="119"/>
        <v>13064.96417142857</v>
      </c>
      <c r="AW12" s="31">
        <f t="shared" si="120"/>
        <v>12698.157857142856</v>
      </c>
      <c r="AX12" s="32">
        <f t="shared" si="121"/>
        <v>13775.615257142859</v>
      </c>
      <c r="AY12" s="30">
        <f t="shared" si="122"/>
        <v>14062.904952380935</v>
      </c>
      <c r="AZ12" s="31">
        <f t="shared" ref="AZ12:AZ42" si="277">AN12</f>
        <v>12231.763095238102</v>
      </c>
      <c r="BA12" s="31">
        <f t="shared" si="124"/>
        <v>13910.900438095234</v>
      </c>
      <c r="BB12" s="31">
        <f t="shared" si="125"/>
        <v>12155.966857142857</v>
      </c>
      <c r="BC12" s="31">
        <f t="shared" si="126"/>
        <v>13184.678642857143</v>
      </c>
      <c r="BD12" s="31">
        <f t="shared" si="127"/>
        <v>14283.223571428571</v>
      </c>
      <c r="BE12" s="31">
        <f t="shared" si="128"/>
        <v>14919.590838095239</v>
      </c>
      <c r="BF12" s="31">
        <f t="shared" si="129"/>
        <v>14695.745595238093</v>
      </c>
      <c r="BG12" s="31">
        <f t="shared" si="130"/>
        <v>13889.835000000001</v>
      </c>
      <c r="BH12" s="31">
        <f t="shared" si="131"/>
        <v>13064.96417142857</v>
      </c>
      <c r="BI12" s="31">
        <f t="shared" si="132"/>
        <v>12698.157857142856</v>
      </c>
      <c r="BJ12" s="32">
        <f t="shared" si="133"/>
        <v>13775.615257142859</v>
      </c>
      <c r="BK12" s="30">
        <f t="shared" si="134"/>
        <v>14062.904952380935</v>
      </c>
      <c r="BL12" s="31">
        <f t="shared" ref="BL12:BL42" si="278">AZ12</f>
        <v>12231.763095238102</v>
      </c>
      <c r="BM12" s="31">
        <f t="shared" si="136"/>
        <v>13910.900438095234</v>
      </c>
      <c r="BN12" s="31">
        <f t="shared" si="137"/>
        <v>12155.966857142857</v>
      </c>
      <c r="BO12" s="31">
        <f t="shared" si="138"/>
        <v>13184.678642857143</v>
      </c>
      <c r="BP12" s="31">
        <f t="shared" si="139"/>
        <v>14283.223571428571</v>
      </c>
      <c r="BQ12" s="31">
        <f t="shared" si="140"/>
        <v>14919.590838095239</v>
      </c>
      <c r="BR12" s="31">
        <f t="shared" si="141"/>
        <v>14695.745595238093</v>
      </c>
      <c r="BS12" s="31">
        <f t="shared" si="142"/>
        <v>13889.835000000001</v>
      </c>
      <c r="BT12" s="31">
        <f t="shared" si="143"/>
        <v>13064.96417142857</v>
      </c>
      <c r="BU12" s="31">
        <f t="shared" si="144"/>
        <v>12698.157857142856</v>
      </c>
      <c r="BV12" s="32">
        <f t="shared" si="145"/>
        <v>13775.615257142859</v>
      </c>
      <c r="BW12" s="30">
        <f t="shared" si="146"/>
        <v>14062.904952380935</v>
      </c>
      <c r="BX12" s="31">
        <f t="shared" ref="BX12:BX42" si="279">BL12</f>
        <v>12231.763095238102</v>
      </c>
      <c r="BY12" s="31">
        <f t="shared" si="148"/>
        <v>13910.900438095234</v>
      </c>
      <c r="BZ12" s="31">
        <f t="shared" si="149"/>
        <v>12155.966857142857</v>
      </c>
      <c r="CA12" s="31">
        <f t="shared" si="150"/>
        <v>13184.678642857143</v>
      </c>
      <c r="CB12" s="31">
        <f t="shared" si="151"/>
        <v>14283.223571428571</v>
      </c>
      <c r="CC12" s="31">
        <f t="shared" si="152"/>
        <v>14919.590838095239</v>
      </c>
      <c r="CD12" s="31">
        <f t="shared" si="153"/>
        <v>14695.745595238093</v>
      </c>
      <c r="CE12" s="31">
        <f t="shared" si="154"/>
        <v>13889.835000000001</v>
      </c>
      <c r="CF12" s="31">
        <f t="shared" si="155"/>
        <v>13064.96417142857</v>
      </c>
      <c r="CG12" s="31">
        <f t="shared" si="156"/>
        <v>12698.157857142856</v>
      </c>
      <c r="CH12" s="32">
        <f t="shared" si="157"/>
        <v>13775.615257142859</v>
      </c>
      <c r="CI12" s="30">
        <f t="shared" si="206"/>
        <v>14062.904952380935</v>
      </c>
      <c r="CJ12" s="31">
        <f t="shared" si="4"/>
        <v>12231.763095238102</v>
      </c>
      <c r="CK12" s="31">
        <f t="shared" si="5"/>
        <v>13910.900438095234</v>
      </c>
      <c r="CL12" s="31">
        <f t="shared" si="6"/>
        <v>12155.966857142857</v>
      </c>
      <c r="CM12" s="31">
        <f t="shared" si="6"/>
        <v>13184.678642857143</v>
      </c>
      <c r="CN12" s="31">
        <f t="shared" si="6"/>
        <v>14283.223571428571</v>
      </c>
      <c r="CO12" s="31">
        <f t="shared" si="6"/>
        <v>14919.590838095239</v>
      </c>
      <c r="CP12" s="31">
        <f t="shared" si="6"/>
        <v>14695.745595238093</v>
      </c>
      <c r="CQ12" s="31">
        <f t="shared" si="6"/>
        <v>13889.835000000001</v>
      </c>
      <c r="CR12" s="31">
        <f t="shared" si="6"/>
        <v>13064.96417142857</v>
      </c>
      <c r="CS12" s="31">
        <f t="shared" si="6"/>
        <v>12698.157857142856</v>
      </c>
      <c r="CT12" s="32">
        <f t="shared" si="6"/>
        <v>13775.615257142859</v>
      </c>
      <c r="CU12" s="30">
        <f t="shared" si="6"/>
        <v>14062.904952380935</v>
      </c>
      <c r="CV12" s="31">
        <f t="shared" si="6"/>
        <v>12231.763095238102</v>
      </c>
      <c r="CW12" s="31">
        <f t="shared" si="6"/>
        <v>13910.900438095234</v>
      </c>
      <c r="CX12" s="31">
        <f t="shared" si="6"/>
        <v>12155.966857142857</v>
      </c>
      <c r="CY12" s="31">
        <f t="shared" si="6"/>
        <v>13184.678642857143</v>
      </c>
      <c r="CZ12" s="31">
        <f t="shared" si="6"/>
        <v>14283.223571428571</v>
      </c>
      <c r="DA12" s="31">
        <f t="shared" si="6"/>
        <v>14919.590838095239</v>
      </c>
      <c r="DB12" s="31">
        <f t="shared" si="6"/>
        <v>14695.745595238093</v>
      </c>
      <c r="DC12" s="31">
        <f t="shared" si="6"/>
        <v>13889.835000000001</v>
      </c>
      <c r="DD12" s="31">
        <f t="shared" si="6"/>
        <v>13064.96417142857</v>
      </c>
      <c r="DE12" s="31">
        <f t="shared" si="6"/>
        <v>12698.157857142856</v>
      </c>
      <c r="DF12" s="32">
        <f t="shared" si="6"/>
        <v>13775.615257142859</v>
      </c>
      <c r="DG12" s="30">
        <f t="shared" si="6"/>
        <v>14062.904952380935</v>
      </c>
      <c r="DH12" s="31">
        <f t="shared" si="6"/>
        <v>12231.763095238102</v>
      </c>
      <c r="DI12" s="31">
        <f t="shared" si="6"/>
        <v>13910.900438095234</v>
      </c>
      <c r="DJ12" s="31">
        <f t="shared" si="6"/>
        <v>12155.966857142857</v>
      </c>
      <c r="DK12" s="31">
        <f t="shared" si="6"/>
        <v>13184.678642857143</v>
      </c>
      <c r="DL12" s="31">
        <f t="shared" si="6"/>
        <v>14283.223571428571</v>
      </c>
      <c r="DM12" s="31">
        <f t="shared" si="6"/>
        <v>14919.590838095239</v>
      </c>
      <c r="DN12" s="31">
        <f t="shared" si="6"/>
        <v>14695.745595238093</v>
      </c>
      <c r="DO12" s="31">
        <f t="shared" si="6"/>
        <v>13889.835000000001</v>
      </c>
      <c r="DP12" s="31">
        <f t="shared" si="6"/>
        <v>13064.96417142857</v>
      </c>
      <c r="DQ12" s="31">
        <f t="shared" ref="DQ12:DQ75" si="280">DE12</f>
        <v>12698.157857142856</v>
      </c>
      <c r="DR12" s="32">
        <f t="shared" si="7"/>
        <v>13775.615257142859</v>
      </c>
      <c r="DS12" s="30">
        <f t="shared" si="7"/>
        <v>14062.904952380935</v>
      </c>
      <c r="DT12" s="31">
        <f t="shared" si="7"/>
        <v>12231.763095238102</v>
      </c>
      <c r="DU12" s="31">
        <f t="shared" si="7"/>
        <v>13910.900438095234</v>
      </c>
      <c r="DV12" s="31">
        <f t="shared" si="7"/>
        <v>12155.966857142857</v>
      </c>
      <c r="DW12" s="31">
        <f t="shared" si="7"/>
        <v>13184.678642857143</v>
      </c>
      <c r="DX12" s="31">
        <f t="shared" si="7"/>
        <v>14283.223571428571</v>
      </c>
      <c r="DY12" s="31">
        <f t="shared" si="7"/>
        <v>14919.590838095239</v>
      </c>
      <c r="DZ12" s="31">
        <f t="shared" si="7"/>
        <v>14695.745595238093</v>
      </c>
      <c r="EA12" s="31">
        <f t="shared" si="7"/>
        <v>13889.835000000001</v>
      </c>
      <c r="EB12" s="31">
        <f t="shared" si="7"/>
        <v>13064.96417142857</v>
      </c>
      <c r="EC12" s="31">
        <f t="shared" si="7"/>
        <v>12698.157857142856</v>
      </c>
      <c r="ED12" s="32">
        <f t="shared" si="7"/>
        <v>13775.615257142859</v>
      </c>
      <c r="EE12" s="30">
        <f t="shared" si="7"/>
        <v>14062.904952380935</v>
      </c>
      <c r="EF12" s="31">
        <f t="shared" si="7"/>
        <v>12231.763095238102</v>
      </c>
      <c r="EG12" s="31">
        <f t="shared" si="7"/>
        <v>13910.900438095234</v>
      </c>
      <c r="EH12" s="31">
        <f t="shared" si="7"/>
        <v>12155.966857142857</v>
      </c>
      <c r="EI12" s="31">
        <f t="shared" si="7"/>
        <v>13184.678642857143</v>
      </c>
      <c r="EJ12" s="31">
        <f t="shared" si="7"/>
        <v>14283.223571428571</v>
      </c>
      <c r="EK12" s="31">
        <f t="shared" si="7"/>
        <v>14919.590838095239</v>
      </c>
      <c r="EL12" s="31">
        <f t="shared" si="7"/>
        <v>14695.745595238093</v>
      </c>
      <c r="EM12" s="31">
        <f t="shared" si="7"/>
        <v>13889.835000000001</v>
      </c>
      <c r="EN12" s="31">
        <f t="shared" si="7"/>
        <v>13064.96417142857</v>
      </c>
      <c r="EO12" s="31">
        <f t="shared" si="7"/>
        <v>12698.157857142856</v>
      </c>
      <c r="EP12" s="32">
        <f t="shared" si="7"/>
        <v>13775.615257142859</v>
      </c>
      <c r="ES12" s="20">
        <f t="shared" si="207"/>
        <v>14062.904952380935</v>
      </c>
      <c r="ET12" s="18">
        <f t="shared" si="208"/>
        <v>12231.763095238102</v>
      </c>
      <c r="EU12" s="18">
        <f t="shared" si="209"/>
        <v>13910.900438095234</v>
      </c>
      <c r="EV12" s="18">
        <f t="shared" si="210"/>
        <v>12155.966857142857</v>
      </c>
      <c r="EW12" s="18">
        <f t="shared" si="211"/>
        <v>13184.678642857143</v>
      </c>
      <c r="EX12" s="18">
        <f t="shared" si="212"/>
        <v>14283.223571428571</v>
      </c>
      <c r="EY12" s="18">
        <f t="shared" si="213"/>
        <v>14919.590838095239</v>
      </c>
      <c r="EZ12" s="18">
        <f t="shared" si="214"/>
        <v>14695.745595238093</v>
      </c>
      <c r="FA12" s="18">
        <f t="shared" si="215"/>
        <v>13889.835000000001</v>
      </c>
      <c r="FB12" s="18">
        <f t="shared" si="216"/>
        <v>13064.96417142857</v>
      </c>
      <c r="FC12" s="18">
        <f t="shared" si="217"/>
        <v>12698.157857142856</v>
      </c>
      <c r="FD12" s="19">
        <f t="shared" si="218"/>
        <v>13775.615257142859</v>
      </c>
      <c r="FE12" s="20">
        <f t="shared" si="219"/>
        <v>14062.904952380935</v>
      </c>
      <c r="FF12" s="18">
        <f t="shared" si="220"/>
        <v>12231.763095238102</v>
      </c>
      <c r="FG12" s="18">
        <f t="shared" si="221"/>
        <v>13910.900438095234</v>
      </c>
      <c r="FH12" s="18">
        <f t="shared" si="222"/>
        <v>12155.966857142857</v>
      </c>
      <c r="FI12" s="18">
        <f t="shared" si="223"/>
        <v>13184.678642857143</v>
      </c>
      <c r="FJ12" s="18">
        <f t="shared" si="224"/>
        <v>14283.223571428571</v>
      </c>
      <c r="FK12" s="18">
        <f t="shared" si="225"/>
        <v>14919.590838095239</v>
      </c>
      <c r="FL12" s="18">
        <f t="shared" si="226"/>
        <v>14695.745595238093</v>
      </c>
      <c r="FM12" s="18">
        <f t="shared" si="227"/>
        <v>13889.835000000001</v>
      </c>
      <c r="FN12" s="18">
        <f t="shared" si="228"/>
        <v>13064.96417142857</v>
      </c>
      <c r="FO12" s="18">
        <f t="shared" si="229"/>
        <v>12698.157857142856</v>
      </c>
      <c r="FP12" s="19">
        <f t="shared" si="230"/>
        <v>13775.615257142859</v>
      </c>
      <c r="FQ12" s="20">
        <f t="shared" si="231"/>
        <v>14062.904952380935</v>
      </c>
      <c r="FR12" s="18">
        <f t="shared" si="232"/>
        <v>12231.763095238102</v>
      </c>
      <c r="FS12" s="18">
        <f t="shared" si="233"/>
        <v>13910.900438095234</v>
      </c>
      <c r="FT12" s="18">
        <f t="shared" si="234"/>
        <v>12155.966857142857</v>
      </c>
      <c r="FU12" s="18">
        <f t="shared" si="235"/>
        <v>13184.678642857143</v>
      </c>
      <c r="FV12" s="18">
        <f t="shared" si="236"/>
        <v>14283.223571428571</v>
      </c>
      <c r="FW12" s="18">
        <f t="shared" si="237"/>
        <v>14919.590838095239</v>
      </c>
      <c r="FX12" s="18">
        <f t="shared" si="238"/>
        <v>14695.745595238093</v>
      </c>
      <c r="FY12" s="18">
        <f t="shared" si="239"/>
        <v>13889.835000000001</v>
      </c>
      <c r="FZ12" s="18">
        <f t="shared" si="240"/>
        <v>13064.96417142857</v>
      </c>
      <c r="GA12" s="18">
        <f t="shared" si="241"/>
        <v>12698.157857142856</v>
      </c>
      <c r="GB12" s="19">
        <f t="shared" si="242"/>
        <v>13775.615257142859</v>
      </c>
      <c r="GC12" s="20">
        <f t="shared" si="243"/>
        <v>14062.904952380935</v>
      </c>
      <c r="GD12" s="18">
        <f t="shared" si="244"/>
        <v>12231.763095238102</v>
      </c>
      <c r="GE12" s="18">
        <f t="shared" si="245"/>
        <v>13910.900438095234</v>
      </c>
      <c r="GF12" s="18">
        <f t="shared" si="246"/>
        <v>12155.966857142857</v>
      </c>
      <c r="GG12" s="18">
        <f t="shared" si="247"/>
        <v>13184.678642857143</v>
      </c>
      <c r="GH12" s="18">
        <f t="shared" si="248"/>
        <v>14283.223571428571</v>
      </c>
      <c r="GI12" s="18">
        <f t="shared" si="249"/>
        <v>14919.590838095239</v>
      </c>
      <c r="GJ12" s="18">
        <f t="shared" si="250"/>
        <v>14695.745595238093</v>
      </c>
      <c r="GK12" s="18">
        <f t="shared" si="251"/>
        <v>13889.835000000001</v>
      </c>
      <c r="GL12" s="18">
        <f t="shared" si="252"/>
        <v>13064.96417142857</v>
      </c>
      <c r="GM12" s="18">
        <f t="shared" si="253"/>
        <v>12698.157857142856</v>
      </c>
      <c r="GN12" s="19">
        <f t="shared" si="254"/>
        <v>13775.615257142859</v>
      </c>
      <c r="GO12" s="20">
        <f t="shared" si="255"/>
        <v>14062.904952380935</v>
      </c>
      <c r="GP12" s="18">
        <f t="shared" si="256"/>
        <v>12231.763095238102</v>
      </c>
      <c r="GQ12" s="18">
        <f t="shared" si="257"/>
        <v>13910.900438095234</v>
      </c>
      <c r="GR12" s="18">
        <f t="shared" si="258"/>
        <v>12155.966857142857</v>
      </c>
      <c r="GS12" s="18">
        <f t="shared" si="259"/>
        <v>13184.678642857143</v>
      </c>
      <c r="GT12" s="18">
        <f t="shared" si="260"/>
        <v>14283.223571428571</v>
      </c>
      <c r="GU12" s="18">
        <f t="shared" si="261"/>
        <v>14919.590838095239</v>
      </c>
      <c r="GV12" s="18">
        <f t="shared" si="262"/>
        <v>14695.745595238093</v>
      </c>
      <c r="GW12" s="18">
        <f t="shared" si="263"/>
        <v>13889.835000000001</v>
      </c>
      <c r="GX12" s="18">
        <f t="shared" si="264"/>
        <v>13064.96417142857</v>
      </c>
      <c r="GY12" s="18">
        <f t="shared" si="265"/>
        <v>12698.157857142856</v>
      </c>
      <c r="GZ12" s="19">
        <f t="shared" si="266"/>
        <v>13775.615257142859</v>
      </c>
      <c r="HA12" s="20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9"/>
      <c r="HM12" s="20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9"/>
      <c r="HY12" s="20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9"/>
      <c r="IK12" s="20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9"/>
      <c r="IY12" s="17"/>
      <c r="IZ12" s="17"/>
      <c r="JA12" s="14">
        <f t="shared" si="267"/>
        <v>162873.34627619048</v>
      </c>
      <c r="JB12" s="15">
        <f t="shared" si="268"/>
        <v>162873.34627619048</v>
      </c>
      <c r="JC12" s="15">
        <f t="shared" si="269"/>
        <v>162873.34627619048</v>
      </c>
      <c r="JD12" s="15">
        <f t="shared" si="270"/>
        <v>162873.34627619048</v>
      </c>
      <c r="JE12" s="15">
        <f t="shared" si="271"/>
        <v>162873.34627619048</v>
      </c>
      <c r="JF12" s="15">
        <f t="shared" si="272"/>
        <v>0</v>
      </c>
      <c r="JG12" s="15">
        <f t="shared" si="273"/>
        <v>0</v>
      </c>
      <c r="JH12" s="15">
        <f t="shared" si="274"/>
        <v>0</v>
      </c>
      <c r="JI12" s="15">
        <f t="shared" si="275"/>
        <v>0</v>
      </c>
      <c r="JJ12" s="14"/>
    </row>
    <row r="13" spans="1:270" x14ac:dyDescent="0.25">
      <c r="A13" s="5" t="s">
        <v>39</v>
      </c>
      <c r="B13" s="2">
        <v>5893</v>
      </c>
      <c r="C13" s="3">
        <v>42251</v>
      </c>
      <c r="D13" s="3" t="s">
        <v>40</v>
      </c>
      <c r="E13" s="4">
        <v>44248</v>
      </c>
      <c r="F13">
        <f t="shared" si="106"/>
        <v>2021</v>
      </c>
      <c r="G13">
        <f t="shared" si="107"/>
        <v>2</v>
      </c>
      <c r="H13">
        <f t="shared" si="108"/>
        <v>2018</v>
      </c>
      <c r="I13">
        <f t="shared" si="109"/>
        <v>2</v>
      </c>
      <c r="J13">
        <f t="shared" si="203"/>
        <v>2022</v>
      </c>
      <c r="K13">
        <f t="shared" si="204"/>
        <v>1</v>
      </c>
      <c r="L13">
        <f t="shared" si="110"/>
        <v>2026</v>
      </c>
      <c r="M13">
        <f t="shared" si="205"/>
        <v>12</v>
      </c>
      <c r="O13" s="14"/>
      <c r="P13" s="17"/>
      <c r="Q13" s="17"/>
      <c r="R13" s="17"/>
      <c r="S13" s="17"/>
      <c r="T13" s="17"/>
      <c r="U13" s="17"/>
      <c r="V13" s="17">
        <f>IF(AND($F13=O$4,$I13=V$5),AVERAGE('Потребление ЭЭ_факт'!R12,'Потребление ЭЭ_факт'!AD12,'Потребление ЭЭ_факт'!AP12),IF(U13&lt;&gt;0,AVERAGE('Потребление ЭЭ_факт'!R12,'Потребление ЭЭ_факт'!AD12,'Потребление ЭЭ_факт'!AP12),0))</f>
        <v>0</v>
      </c>
      <c r="W13" s="17">
        <f>IF(AND($F13=O$4,$I13=W$5),AVERAGE('Потребление ЭЭ_факт'!S12,'Потребление ЭЭ_факт'!AE12,'Потребление ЭЭ_факт'!AQ12),IF(V13&lt;&gt;0,AVERAGE('Потребление ЭЭ_факт'!S12,'Потребление ЭЭ_факт'!AE12,'Потребление ЭЭ_факт'!AQ12),0))</f>
        <v>0</v>
      </c>
      <c r="X13" s="17">
        <f>IF(AND($F13=O$4,$I13=X$5),AVERAGE('Потребление ЭЭ_факт'!T12,'Потребление ЭЭ_факт'!AF12,'Потребление ЭЭ_факт'!AR12),IF(W13&lt;&gt;0,AVERAGE('Потребление ЭЭ_факт'!T12,'Потребление ЭЭ_факт'!AF12,'Потребление ЭЭ_факт'!AR12),0))</f>
        <v>0</v>
      </c>
      <c r="Y13" s="17">
        <f>IF(AND($F13=O$4,$I13=Y$5),AVERAGE('Потребление ЭЭ_факт'!U12,'Потребление ЭЭ_факт'!AG12,'Потребление ЭЭ_факт'!AS12),IF(X13&lt;&gt;0,AVERAGE('Потребление ЭЭ_факт'!U12,'Потребление ЭЭ_факт'!AG12,'Потребление ЭЭ_факт'!AS12),0))</f>
        <v>0</v>
      </c>
      <c r="Z13" s="17">
        <f>IF(AND($F13=O$4,$I13=Z$5),AVERAGE('Потребление ЭЭ_факт'!V12,'Потребление ЭЭ_факт'!AH12,'Потребление ЭЭ_факт'!AT12),IF(Y13&lt;&gt;0,AVERAGE('Потребление ЭЭ_факт'!V12,'Потребление ЭЭ_факт'!AH12,'Потребление ЭЭ_факт'!AT12),0))</f>
        <v>0</v>
      </c>
      <c r="AA13" s="14">
        <f>IF(AND($F13=AA$4,$I13=AA$5),AVERAGE('Потребление ЭЭ_факт'!W12,'Потребление ЭЭ_факт'!AI12,'Потребление ЭЭ_факт'!AU12),IF(Z13&lt;&gt;0,AVERAGE('Потребление ЭЭ_факт'!W12,'Потребление ЭЭ_факт'!AI12,'Потребление ЭЭ_факт'!AU12),0))</f>
        <v>0</v>
      </c>
      <c r="AB13" s="17">
        <f>IF(AND($F13=AA$4,$I13=AB$5),AVERAGE('Потребление ЭЭ_факт'!X12,'Потребление ЭЭ_факт'!AJ12,'Потребление ЭЭ_факт'!AV12),IF(AA13&lt;&gt;0,AVERAGE('Потребление ЭЭ_факт'!X12,'Потребление ЭЭ_факт'!AJ12,'Потребление ЭЭ_факт'!AV12),0))</f>
        <v>30654.374642857143</v>
      </c>
      <c r="AC13" s="17">
        <f>IF(AND($F13=AA$4,$I13=AC$5),AVERAGE('Потребление ЭЭ_факт'!Y12,'Потребление ЭЭ_факт'!AK12,'Потребление ЭЭ_факт'!AW12),IF(AB13&lt;&gt;0,AVERAGE('Потребление ЭЭ_факт'!Y12,'Потребление ЭЭ_факт'!AK12,'Потребление ЭЭ_факт'!AW12),0))</f>
        <v>26140.374331205356</v>
      </c>
      <c r="AD13" s="17">
        <f>IF(AND($F13=AA$4,$I13=AD$5),AVERAGE('Потребление ЭЭ_факт'!Z12,'Потребление ЭЭ_факт'!AL12,'Потребление ЭЭ_факт'!AX12),IF(AC13&lt;&gt;0,AVERAGE('Потребление ЭЭ_факт'!Z12,'Потребление ЭЭ_факт'!AL12,'Потребление ЭЭ_факт'!AX12),0))</f>
        <v>26152.990044642855</v>
      </c>
      <c r="AE13" s="17">
        <f>IF(AND($F13=AA$4,$I13=AE$5),AVERAGE('Потребление ЭЭ_факт'!AA12,'Потребление ЭЭ_факт'!AM12,'Потребление ЭЭ_факт'!AY12),IF(AD13&lt;&gt;0,AVERAGE('Потребление ЭЭ_факт'!AA12,'Потребление ЭЭ_факт'!AM12,'Потребление ЭЭ_факт'!AY12),0))</f>
        <v>24693.507706473214</v>
      </c>
      <c r="AF13" s="17">
        <f>IF(AND($F13=AA$4,$I13=AF$5),AVERAGE('Потребление ЭЭ_факт'!AB12,'Потребление ЭЭ_факт'!AN12,'Потребление ЭЭ_факт'!AZ12),IF(AE13&lt;&gt;0,AVERAGE('Потребление ЭЭ_факт'!AB12,'Потребление ЭЭ_факт'!AN12,'Потребление ЭЭ_факт'!AZ12),0))</f>
        <v>25004.179520089285</v>
      </c>
      <c r="AG13" s="17">
        <f>IF(AND($F13=AA$4,$I13=AG$5),AVERAGE('Потребление ЭЭ_факт'!AC12,'Потребление ЭЭ_факт'!AO12,'Потребление ЭЭ_факт'!BA12),IF(AF13&lt;&gt;0,AVERAGE('Потребление ЭЭ_факт'!AC12,'Потребление ЭЭ_факт'!AO12,'Потребление ЭЭ_факт'!BA12),0))</f>
        <v>19182.892584821428</v>
      </c>
      <c r="AH13" s="17">
        <f>IF(AND($F13=AA$4,$I13=AH$5),AVERAGE('Потребление ЭЭ_факт'!AD12,'Потребление ЭЭ_факт'!AP12,'Потребление ЭЭ_факт'!BB12),IF(AG13&lt;&gt;0,AVERAGE('Потребление ЭЭ_факт'!AD12,'Потребление ЭЭ_факт'!AP12,'Потребление ЭЭ_факт'!BB12),0))</f>
        <v>23468.333242187498</v>
      </c>
      <c r="AI13" s="17">
        <f>IF(AND($F13=AA$4,$I13=AI$5),AVERAGE('Потребление ЭЭ_факт'!AE12,'Потребление ЭЭ_факт'!AQ12,'Потребление ЭЭ_факт'!BC12),IF(AH13&lt;&gt;0,AVERAGE('Потребление ЭЭ_факт'!AE12,'Потребление ЭЭ_факт'!AQ12,'Потребление ЭЭ_факт'!BC12),0))</f>
        <v>20905.026026785712</v>
      </c>
      <c r="AJ13" s="17">
        <f>IF(AND($F13=AA$4,$I13=AJ$5),AVERAGE('Потребление ЭЭ_факт'!AF12,'Потребление ЭЭ_факт'!AR12,'Потребление ЭЭ_факт'!BD12),IF(AI13&lt;&gt;0,AVERAGE('Потребление ЭЭ_факт'!AF12,'Потребление ЭЭ_факт'!AR12,'Потребление ЭЭ_факт'!BD12),0))</f>
        <v>21771.186206473216</v>
      </c>
      <c r="AK13" s="17">
        <f>IF(AND($F13=AA$4,$I13=AK$5),AVERAGE('Потребление ЭЭ_факт'!AG12,'Потребление ЭЭ_факт'!AS12,'Потребление ЭЭ_факт'!BE12),IF(AJ13&lt;&gt;0,AVERAGE('Потребление ЭЭ_факт'!AG12,'Потребление ЭЭ_факт'!AS12,'Потребление ЭЭ_факт'!BE12),0))</f>
        <v>22763.775669642855</v>
      </c>
      <c r="AL13" s="17">
        <f>IF(AND($F13=AA$4,$I13=AL$5),AVERAGE('Потребление ЭЭ_факт'!AH12,'Потребление ЭЭ_факт'!AT12,'Потребление ЭЭ_факт'!BF12),IF(AK13&lt;&gt;0,AVERAGE('Потребление ЭЭ_факт'!AH12,'Потребление ЭЭ_факт'!AT12,'Потребление ЭЭ_факт'!BF12),0))</f>
        <v>25793.284003348217</v>
      </c>
      <c r="AM13" s="14">
        <f>IF(AND($F13=AM$4,$I13=AM$5),AVERAGE('Потребление ЭЭ_факт'!AI12,'Потребление ЭЭ_факт'!AU12,'Потребление ЭЭ_факт'!BG12),IF(AL13&lt;&gt;0,AVERAGE('Потребление ЭЭ_факт'!AI12,'Потребление ЭЭ_факт'!AU12,'Потребление ЭЭ_факт'!BG12),0))</f>
        <v>25930.084523809521</v>
      </c>
      <c r="AN13" s="31">
        <f t="shared" si="276"/>
        <v>30654.374642857143</v>
      </c>
      <c r="AO13" s="31">
        <f t="shared" si="112"/>
        <v>26140.374331205356</v>
      </c>
      <c r="AP13" s="31">
        <f t="shared" si="113"/>
        <v>26152.990044642855</v>
      </c>
      <c r="AQ13" s="31">
        <f t="shared" si="114"/>
        <v>24693.507706473214</v>
      </c>
      <c r="AR13" s="31">
        <f t="shared" si="115"/>
        <v>25004.179520089285</v>
      </c>
      <c r="AS13" s="31">
        <f t="shared" si="116"/>
        <v>19182.892584821428</v>
      </c>
      <c r="AT13" s="31">
        <f t="shared" si="117"/>
        <v>23468.333242187498</v>
      </c>
      <c r="AU13" s="31">
        <f t="shared" si="118"/>
        <v>20905.026026785712</v>
      </c>
      <c r="AV13" s="31">
        <f t="shared" si="119"/>
        <v>21771.186206473216</v>
      </c>
      <c r="AW13" s="31">
        <f t="shared" si="120"/>
        <v>22763.775669642855</v>
      </c>
      <c r="AX13" s="32">
        <f t="shared" si="121"/>
        <v>25793.284003348217</v>
      </c>
      <c r="AY13" s="30">
        <f t="shared" si="122"/>
        <v>25930.084523809521</v>
      </c>
      <c r="AZ13" s="31">
        <f t="shared" si="277"/>
        <v>30654.374642857143</v>
      </c>
      <c r="BA13" s="31">
        <f t="shared" si="124"/>
        <v>26140.374331205356</v>
      </c>
      <c r="BB13" s="31">
        <f t="shared" si="125"/>
        <v>26152.990044642855</v>
      </c>
      <c r="BC13" s="31">
        <f t="shared" si="126"/>
        <v>24693.507706473214</v>
      </c>
      <c r="BD13" s="31">
        <f t="shared" si="127"/>
        <v>25004.179520089285</v>
      </c>
      <c r="BE13" s="31">
        <f t="shared" si="128"/>
        <v>19182.892584821428</v>
      </c>
      <c r="BF13" s="31">
        <f t="shared" si="129"/>
        <v>23468.333242187498</v>
      </c>
      <c r="BG13" s="31">
        <f t="shared" si="130"/>
        <v>20905.026026785712</v>
      </c>
      <c r="BH13" s="31">
        <f t="shared" si="131"/>
        <v>21771.186206473216</v>
      </c>
      <c r="BI13" s="31">
        <f t="shared" si="132"/>
        <v>22763.775669642855</v>
      </c>
      <c r="BJ13" s="32">
        <f t="shared" si="133"/>
        <v>25793.284003348217</v>
      </c>
      <c r="BK13" s="30">
        <f t="shared" si="134"/>
        <v>25930.084523809521</v>
      </c>
      <c r="BL13" s="31">
        <f t="shared" si="278"/>
        <v>30654.374642857143</v>
      </c>
      <c r="BM13" s="31">
        <f t="shared" si="136"/>
        <v>26140.374331205356</v>
      </c>
      <c r="BN13" s="31">
        <f t="shared" si="137"/>
        <v>26152.990044642855</v>
      </c>
      <c r="BO13" s="31">
        <f t="shared" si="138"/>
        <v>24693.507706473214</v>
      </c>
      <c r="BP13" s="31">
        <f t="shared" si="139"/>
        <v>25004.179520089285</v>
      </c>
      <c r="BQ13" s="31">
        <f t="shared" si="140"/>
        <v>19182.892584821428</v>
      </c>
      <c r="BR13" s="31">
        <f t="shared" si="141"/>
        <v>23468.333242187498</v>
      </c>
      <c r="BS13" s="31">
        <f t="shared" si="142"/>
        <v>20905.026026785712</v>
      </c>
      <c r="BT13" s="31">
        <f t="shared" si="143"/>
        <v>21771.186206473216</v>
      </c>
      <c r="BU13" s="31">
        <f t="shared" si="144"/>
        <v>22763.775669642855</v>
      </c>
      <c r="BV13" s="32">
        <f t="shared" si="145"/>
        <v>25793.284003348217</v>
      </c>
      <c r="BW13" s="30">
        <f t="shared" si="146"/>
        <v>25930.084523809521</v>
      </c>
      <c r="BX13" s="31">
        <f t="shared" si="279"/>
        <v>30654.374642857143</v>
      </c>
      <c r="BY13" s="31">
        <f t="shared" si="148"/>
        <v>26140.374331205356</v>
      </c>
      <c r="BZ13" s="31">
        <f t="shared" si="149"/>
        <v>26152.990044642855</v>
      </c>
      <c r="CA13" s="31">
        <f t="shared" si="150"/>
        <v>24693.507706473214</v>
      </c>
      <c r="CB13" s="31">
        <f t="shared" si="151"/>
        <v>25004.179520089285</v>
      </c>
      <c r="CC13" s="31">
        <f t="shared" si="152"/>
        <v>19182.892584821428</v>
      </c>
      <c r="CD13" s="31">
        <f t="shared" si="153"/>
        <v>23468.333242187498</v>
      </c>
      <c r="CE13" s="31">
        <f t="shared" si="154"/>
        <v>20905.026026785712</v>
      </c>
      <c r="CF13" s="31">
        <f t="shared" si="155"/>
        <v>21771.186206473216</v>
      </c>
      <c r="CG13" s="31">
        <f t="shared" si="156"/>
        <v>22763.775669642855</v>
      </c>
      <c r="CH13" s="32">
        <f t="shared" si="157"/>
        <v>25793.284003348217</v>
      </c>
      <c r="CI13" s="30">
        <f t="shared" si="206"/>
        <v>25930.084523809521</v>
      </c>
      <c r="CJ13" s="31">
        <f t="shared" si="4"/>
        <v>30654.374642857143</v>
      </c>
      <c r="CK13" s="31">
        <f t="shared" si="5"/>
        <v>26140.374331205356</v>
      </c>
      <c r="CL13" s="31">
        <f t="shared" ref="CL13:CL76" si="281">BZ13</f>
        <v>26152.990044642855</v>
      </c>
      <c r="CM13" s="31">
        <f t="shared" ref="CM13:CM76" si="282">CA13</f>
        <v>24693.507706473214</v>
      </c>
      <c r="CN13" s="31">
        <f t="shared" ref="CN13:CN76" si="283">CB13</f>
        <v>25004.179520089285</v>
      </c>
      <c r="CO13" s="31">
        <f t="shared" ref="CO13:CO76" si="284">CC13</f>
        <v>19182.892584821428</v>
      </c>
      <c r="CP13" s="31">
        <f t="shared" ref="CP13:CP76" si="285">CD13</f>
        <v>23468.333242187498</v>
      </c>
      <c r="CQ13" s="31">
        <f t="shared" ref="CQ13:CQ76" si="286">CE13</f>
        <v>20905.026026785712</v>
      </c>
      <c r="CR13" s="31">
        <f t="shared" ref="CR13:CR76" si="287">CF13</f>
        <v>21771.186206473216</v>
      </c>
      <c r="CS13" s="31">
        <f t="shared" ref="CS13:CS76" si="288">CG13</f>
        <v>22763.775669642855</v>
      </c>
      <c r="CT13" s="32">
        <f t="shared" ref="CT13:CT76" si="289">CH13</f>
        <v>25793.284003348217</v>
      </c>
      <c r="CU13" s="30">
        <f t="shared" ref="CU13:CU76" si="290">CI13</f>
        <v>25930.084523809521</v>
      </c>
      <c r="CV13" s="31">
        <f t="shared" ref="CV13:CV76" si="291">CJ13</f>
        <v>30654.374642857143</v>
      </c>
      <c r="CW13" s="31">
        <f t="shared" ref="CW13:CW76" si="292">CK13</f>
        <v>26140.374331205356</v>
      </c>
      <c r="CX13" s="31">
        <f t="shared" ref="CX13:CX76" si="293">CL13</f>
        <v>26152.990044642855</v>
      </c>
      <c r="CY13" s="31">
        <f t="shared" ref="CY13:CY76" si="294">CM13</f>
        <v>24693.507706473214</v>
      </c>
      <c r="CZ13" s="31">
        <f t="shared" ref="CZ13:CZ76" si="295">CN13</f>
        <v>25004.179520089285</v>
      </c>
      <c r="DA13" s="31">
        <f t="shared" ref="DA13:DA76" si="296">CO13</f>
        <v>19182.892584821428</v>
      </c>
      <c r="DB13" s="31">
        <f t="shared" ref="DB13:DB76" si="297">CP13</f>
        <v>23468.333242187498</v>
      </c>
      <c r="DC13" s="31">
        <f t="shared" ref="DC13:DC76" si="298">CQ13</f>
        <v>20905.026026785712</v>
      </c>
      <c r="DD13" s="31">
        <f t="shared" ref="DD13:DD76" si="299">CR13</f>
        <v>21771.186206473216</v>
      </c>
      <c r="DE13" s="31">
        <f t="shared" ref="DE13:DE76" si="300">CS13</f>
        <v>22763.775669642855</v>
      </c>
      <c r="DF13" s="32">
        <f t="shared" ref="DF13:DF76" si="301">CT13</f>
        <v>25793.284003348217</v>
      </c>
      <c r="DG13" s="30">
        <f t="shared" ref="DG13:DG76" si="302">CU13</f>
        <v>25930.084523809521</v>
      </c>
      <c r="DH13" s="31">
        <f t="shared" ref="DH13:DH76" si="303">CV13</f>
        <v>30654.374642857143</v>
      </c>
      <c r="DI13" s="31">
        <f t="shared" ref="DI13:DI76" si="304">CW13</f>
        <v>26140.374331205356</v>
      </c>
      <c r="DJ13" s="31">
        <f t="shared" ref="DJ13:DJ76" si="305">CX13</f>
        <v>26152.990044642855</v>
      </c>
      <c r="DK13" s="31">
        <f t="shared" ref="DK13:DK76" si="306">CY13</f>
        <v>24693.507706473214</v>
      </c>
      <c r="DL13" s="31">
        <f t="shared" ref="DL13:DL76" si="307">CZ13</f>
        <v>25004.179520089285</v>
      </c>
      <c r="DM13" s="31">
        <f t="shared" ref="DM13:DM76" si="308">DA13</f>
        <v>19182.892584821428</v>
      </c>
      <c r="DN13" s="31">
        <f t="shared" ref="DN13:DN76" si="309">DB13</f>
        <v>23468.333242187498</v>
      </c>
      <c r="DO13" s="31">
        <f t="shared" ref="DO13:DO76" si="310">DC13</f>
        <v>20905.026026785712</v>
      </c>
      <c r="DP13" s="31">
        <f t="shared" ref="DP13:DP76" si="311">DD13</f>
        <v>21771.186206473216</v>
      </c>
      <c r="DQ13" s="31">
        <f t="shared" si="280"/>
        <v>22763.775669642855</v>
      </c>
      <c r="DR13" s="32">
        <f t="shared" si="7"/>
        <v>25793.284003348217</v>
      </c>
      <c r="DS13" s="30">
        <f t="shared" si="7"/>
        <v>25930.084523809521</v>
      </c>
      <c r="DT13" s="31">
        <f t="shared" si="7"/>
        <v>30654.374642857143</v>
      </c>
      <c r="DU13" s="31">
        <f t="shared" si="7"/>
        <v>26140.374331205356</v>
      </c>
      <c r="DV13" s="31">
        <f t="shared" si="7"/>
        <v>26152.990044642855</v>
      </c>
      <c r="DW13" s="31">
        <f t="shared" si="7"/>
        <v>24693.507706473214</v>
      </c>
      <c r="DX13" s="31">
        <f t="shared" si="7"/>
        <v>25004.179520089285</v>
      </c>
      <c r="DY13" s="31">
        <f t="shared" si="7"/>
        <v>19182.892584821428</v>
      </c>
      <c r="DZ13" s="31">
        <f t="shared" si="7"/>
        <v>23468.333242187498</v>
      </c>
      <c r="EA13" s="31">
        <f t="shared" si="7"/>
        <v>20905.026026785712</v>
      </c>
      <c r="EB13" s="31">
        <f t="shared" si="7"/>
        <v>21771.186206473216</v>
      </c>
      <c r="EC13" s="31">
        <f t="shared" si="7"/>
        <v>22763.775669642855</v>
      </c>
      <c r="ED13" s="32">
        <f t="shared" si="7"/>
        <v>25793.284003348217</v>
      </c>
      <c r="EE13" s="30">
        <f t="shared" si="7"/>
        <v>25930.084523809521</v>
      </c>
      <c r="EF13" s="31">
        <f t="shared" si="7"/>
        <v>30654.374642857143</v>
      </c>
      <c r="EG13" s="31">
        <f t="shared" si="7"/>
        <v>26140.374331205356</v>
      </c>
      <c r="EH13" s="31">
        <f t="shared" si="7"/>
        <v>26152.990044642855</v>
      </c>
      <c r="EI13" s="31">
        <f t="shared" si="7"/>
        <v>24693.507706473214</v>
      </c>
      <c r="EJ13" s="31">
        <f t="shared" si="7"/>
        <v>25004.179520089285</v>
      </c>
      <c r="EK13" s="31">
        <f t="shared" si="7"/>
        <v>19182.892584821428</v>
      </c>
      <c r="EL13" s="31">
        <f t="shared" si="7"/>
        <v>23468.333242187498</v>
      </c>
      <c r="EM13" s="31">
        <f t="shared" si="7"/>
        <v>20905.026026785712</v>
      </c>
      <c r="EN13" s="31">
        <f t="shared" si="7"/>
        <v>21771.186206473216</v>
      </c>
      <c r="EO13" s="31">
        <f t="shared" si="7"/>
        <v>22763.775669642855</v>
      </c>
      <c r="EP13" s="32">
        <f t="shared" si="7"/>
        <v>25793.284003348217</v>
      </c>
      <c r="ES13" s="20">
        <f t="shared" si="207"/>
        <v>25930.084523809521</v>
      </c>
      <c r="ET13" s="18">
        <f t="shared" si="208"/>
        <v>30654.374642857143</v>
      </c>
      <c r="EU13" s="18">
        <f t="shared" si="209"/>
        <v>26140.374331205356</v>
      </c>
      <c r="EV13" s="18">
        <f t="shared" si="210"/>
        <v>26152.990044642855</v>
      </c>
      <c r="EW13" s="18">
        <f t="shared" si="211"/>
        <v>24693.507706473214</v>
      </c>
      <c r="EX13" s="18">
        <f t="shared" si="212"/>
        <v>25004.179520089285</v>
      </c>
      <c r="EY13" s="18">
        <f t="shared" si="213"/>
        <v>19182.892584821428</v>
      </c>
      <c r="EZ13" s="18">
        <f t="shared" si="214"/>
        <v>23468.333242187498</v>
      </c>
      <c r="FA13" s="18">
        <f t="shared" si="215"/>
        <v>20905.026026785712</v>
      </c>
      <c r="FB13" s="18">
        <f t="shared" si="216"/>
        <v>21771.186206473216</v>
      </c>
      <c r="FC13" s="18">
        <f t="shared" si="217"/>
        <v>22763.775669642855</v>
      </c>
      <c r="FD13" s="19">
        <f t="shared" si="218"/>
        <v>25793.284003348217</v>
      </c>
      <c r="FE13" s="20">
        <f t="shared" si="219"/>
        <v>25930.084523809521</v>
      </c>
      <c r="FF13" s="18">
        <f t="shared" si="220"/>
        <v>30654.374642857143</v>
      </c>
      <c r="FG13" s="18">
        <f t="shared" si="221"/>
        <v>26140.374331205356</v>
      </c>
      <c r="FH13" s="18">
        <f t="shared" si="222"/>
        <v>26152.990044642855</v>
      </c>
      <c r="FI13" s="18">
        <f t="shared" si="223"/>
        <v>24693.507706473214</v>
      </c>
      <c r="FJ13" s="18">
        <f t="shared" si="224"/>
        <v>25004.179520089285</v>
      </c>
      <c r="FK13" s="18">
        <f t="shared" si="225"/>
        <v>19182.892584821428</v>
      </c>
      <c r="FL13" s="18">
        <f t="shared" si="226"/>
        <v>23468.333242187498</v>
      </c>
      <c r="FM13" s="18">
        <f t="shared" si="227"/>
        <v>20905.026026785712</v>
      </c>
      <c r="FN13" s="18">
        <f t="shared" si="228"/>
        <v>21771.186206473216</v>
      </c>
      <c r="FO13" s="18">
        <f t="shared" si="229"/>
        <v>22763.775669642855</v>
      </c>
      <c r="FP13" s="19">
        <f t="shared" si="230"/>
        <v>25793.284003348217</v>
      </c>
      <c r="FQ13" s="20">
        <f t="shared" si="231"/>
        <v>25930.084523809521</v>
      </c>
      <c r="FR13" s="18">
        <f t="shared" si="232"/>
        <v>30654.374642857143</v>
      </c>
      <c r="FS13" s="18">
        <f t="shared" si="233"/>
        <v>26140.374331205356</v>
      </c>
      <c r="FT13" s="18">
        <f t="shared" si="234"/>
        <v>26152.990044642855</v>
      </c>
      <c r="FU13" s="18">
        <f t="shared" si="235"/>
        <v>24693.507706473214</v>
      </c>
      <c r="FV13" s="18">
        <f t="shared" si="236"/>
        <v>25004.179520089285</v>
      </c>
      <c r="FW13" s="18">
        <f t="shared" si="237"/>
        <v>19182.892584821428</v>
      </c>
      <c r="FX13" s="18">
        <f t="shared" si="238"/>
        <v>23468.333242187498</v>
      </c>
      <c r="FY13" s="18">
        <f t="shared" si="239"/>
        <v>20905.026026785712</v>
      </c>
      <c r="FZ13" s="18">
        <f t="shared" si="240"/>
        <v>21771.186206473216</v>
      </c>
      <c r="GA13" s="18">
        <f t="shared" si="241"/>
        <v>22763.775669642855</v>
      </c>
      <c r="GB13" s="19">
        <f t="shared" si="242"/>
        <v>25793.284003348217</v>
      </c>
      <c r="GC13" s="20">
        <f t="shared" si="243"/>
        <v>25930.084523809521</v>
      </c>
      <c r="GD13" s="18">
        <f t="shared" si="244"/>
        <v>30654.374642857143</v>
      </c>
      <c r="GE13" s="18">
        <f t="shared" si="245"/>
        <v>26140.374331205356</v>
      </c>
      <c r="GF13" s="18">
        <f t="shared" si="246"/>
        <v>26152.990044642855</v>
      </c>
      <c r="GG13" s="18">
        <f t="shared" si="247"/>
        <v>24693.507706473214</v>
      </c>
      <c r="GH13" s="18">
        <f t="shared" si="248"/>
        <v>25004.179520089285</v>
      </c>
      <c r="GI13" s="18">
        <f t="shared" si="249"/>
        <v>19182.892584821428</v>
      </c>
      <c r="GJ13" s="18">
        <f t="shared" si="250"/>
        <v>23468.333242187498</v>
      </c>
      <c r="GK13" s="18">
        <f t="shared" si="251"/>
        <v>20905.026026785712</v>
      </c>
      <c r="GL13" s="18">
        <f t="shared" si="252"/>
        <v>21771.186206473216</v>
      </c>
      <c r="GM13" s="18">
        <f t="shared" si="253"/>
        <v>22763.775669642855</v>
      </c>
      <c r="GN13" s="19">
        <f t="shared" si="254"/>
        <v>25793.284003348217</v>
      </c>
      <c r="GO13" s="20">
        <f t="shared" si="255"/>
        <v>25930.084523809521</v>
      </c>
      <c r="GP13" s="18">
        <f t="shared" si="256"/>
        <v>30654.374642857143</v>
      </c>
      <c r="GQ13" s="18">
        <f t="shared" si="257"/>
        <v>26140.374331205356</v>
      </c>
      <c r="GR13" s="18">
        <f t="shared" si="258"/>
        <v>26152.990044642855</v>
      </c>
      <c r="GS13" s="18">
        <f t="shared" si="259"/>
        <v>24693.507706473214</v>
      </c>
      <c r="GT13" s="18">
        <f t="shared" si="260"/>
        <v>25004.179520089285</v>
      </c>
      <c r="GU13" s="18">
        <f t="shared" si="261"/>
        <v>19182.892584821428</v>
      </c>
      <c r="GV13" s="18">
        <f t="shared" si="262"/>
        <v>23468.333242187498</v>
      </c>
      <c r="GW13" s="18">
        <f t="shared" si="263"/>
        <v>20905.026026785712</v>
      </c>
      <c r="GX13" s="18">
        <f t="shared" si="264"/>
        <v>21771.186206473216</v>
      </c>
      <c r="GY13" s="18">
        <f t="shared" si="265"/>
        <v>22763.775669642855</v>
      </c>
      <c r="GZ13" s="19">
        <f t="shared" si="266"/>
        <v>25793.284003348217</v>
      </c>
      <c r="HA13" s="20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9"/>
      <c r="HM13" s="20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9"/>
      <c r="HY13" s="20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9"/>
      <c r="IK13" s="20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9"/>
      <c r="IY13" s="17"/>
      <c r="IZ13" s="17"/>
      <c r="JA13" s="14">
        <f t="shared" si="267"/>
        <v>292460.00850233628</v>
      </c>
      <c r="JB13" s="15">
        <f t="shared" si="268"/>
        <v>292460.00850233628</v>
      </c>
      <c r="JC13" s="15">
        <f t="shared" si="269"/>
        <v>292460.00850233628</v>
      </c>
      <c r="JD13" s="15">
        <f t="shared" si="270"/>
        <v>292460.00850233628</v>
      </c>
      <c r="JE13" s="15">
        <f t="shared" si="271"/>
        <v>292460.00850233628</v>
      </c>
      <c r="JF13" s="15">
        <f t="shared" si="272"/>
        <v>0</v>
      </c>
      <c r="JG13" s="15">
        <f t="shared" si="273"/>
        <v>0</v>
      </c>
      <c r="JH13" s="15">
        <f t="shared" si="274"/>
        <v>0</v>
      </c>
      <c r="JI13" s="15">
        <f t="shared" si="275"/>
        <v>0</v>
      </c>
      <c r="JJ13" s="14"/>
    </row>
    <row r="14" spans="1:270" x14ac:dyDescent="0.25">
      <c r="A14" s="5" t="s">
        <v>139</v>
      </c>
      <c r="B14" s="2">
        <v>281</v>
      </c>
      <c r="C14" s="3">
        <v>41613</v>
      </c>
      <c r="D14" s="3" t="s">
        <v>140</v>
      </c>
      <c r="E14" s="4">
        <v>44285</v>
      </c>
      <c r="F14">
        <f t="shared" si="106"/>
        <v>2021</v>
      </c>
      <c r="G14">
        <f t="shared" si="107"/>
        <v>3</v>
      </c>
      <c r="H14">
        <f t="shared" si="108"/>
        <v>2018</v>
      </c>
      <c r="I14">
        <f t="shared" si="109"/>
        <v>3</v>
      </c>
      <c r="J14">
        <f t="shared" si="203"/>
        <v>2022</v>
      </c>
      <c r="K14">
        <f t="shared" si="204"/>
        <v>1</v>
      </c>
      <c r="L14">
        <f t="shared" si="110"/>
        <v>2026</v>
      </c>
      <c r="M14">
        <f t="shared" si="205"/>
        <v>12</v>
      </c>
      <c r="O14" s="14"/>
      <c r="P14" s="17"/>
      <c r="Q14" s="17"/>
      <c r="R14" s="17"/>
      <c r="S14" s="17"/>
      <c r="T14" s="17"/>
      <c r="U14" s="17"/>
      <c r="V14" s="17">
        <f>IF(AND($F14=O$4,$I14=V$5),AVERAGE('Потребление ЭЭ_факт'!R13,'Потребление ЭЭ_факт'!AD13,'Потребление ЭЭ_факт'!AP13),IF(U14&lt;&gt;0,AVERAGE('Потребление ЭЭ_факт'!R13,'Потребление ЭЭ_факт'!AD13,'Потребление ЭЭ_факт'!AP13),0))</f>
        <v>0</v>
      </c>
      <c r="W14" s="17">
        <f>IF(AND($F14=O$4,$I14=W$5),AVERAGE('Потребление ЭЭ_факт'!S13,'Потребление ЭЭ_факт'!AE13,'Потребление ЭЭ_факт'!AQ13),IF(V14&lt;&gt;0,AVERAGE('Потребление ЭЭ_факт'!S13,'Потребление ЭЭ_факт'!AE13,'Потребление ЭЭ_факт'!AQ13),0))</f>
        <v>0</v>
      </c>
      <c r="X14" s="17">
        <f>IF(AND($F14=O$4,$I14=X$5),AVERAGE('Потребление ЭЭ_факт'!T13,'Потребление ЭЭ_факт'!AF13,'Потребление ЭЭ_факт'!AR13),IF(W14&lt;&gt;0,AVERAGE('Потребление ЭЭ_факт'!T13,'Потребление ЭЭ_факт'!AF13,'Потребление ЭЭ_факт'!AR13),0))</f>
        <v>0</v>
      </c>
      <c r="Y14" s="17">
        <f>IF(AND($F14=O$4,$I14=Y$5),AVERAGE('Потребление ЭЭ_факт'!U13,'Потребление ЭЭ_факт'!AG13,'Потребление ЭЭ_факт'!AS13),IF(X14&lt;&gt;0,AVERAGE('Потребление ЭЭ_факт'!U13,'Потребление ЭЭ_факт'!AG13,'Потребление ЭЭ_факт'!AS13),0))</f>
        <v>0</v>
      </c>
      <c r="Z14" s="17">
        <f>IF(AND($F14=O$4,$I14=Z$5),AVERAGE('Потребление ЭЭ_факт'!V13,'Потребление ЭЭ_факт'!AH13,'Потребление ЭЭ_факт'!AT13),IF(Y14&lt;&gt;0,AVERAGE('Потребление ЭЭ_факт'!V13,'Потребление ЭЭ_факт'!AH13,'Потребление ЭЭ_факт'!AT13),0))</f>
        <v>0</v>
      </c>
      <c r="AA14" s="14">
        <f>IF(AND($F14=AA$4,$I14=AA$5),AVERAGE('Потребление ЭЭ_факт'!W13,'Потребление ЭЭ_факт'!AI13,'Потребление ЭЭ_факт'!AU13),IF(Z14&lt;&gt;0,AVERAGE('Потребление ЭЭ_факт'!W13,'Потребление ЭЭ_факт'!AI13,'Потребление ЭЭ_факт'!AU13),0))</f>
        <v>0</v>
      </c>
      <c r="AB14" s="17">
        <f>IF(AND($F14=AA$4,$I14=AB$5),AVERAGE('Потребление ЭЭ_факт'!X13,'Потребление ЭЭ_факт'!AJ13,'Потребление ЭЭ_факт'!AV13),IF(AA14&lt;&gt;0,AVERAGE('Потребление ЭЭ_факт'!X13,'Потребление ЭЭ_факт'!AJ13,'Потребление ЭЭ_факт'!AV13),0))</f>
        <v>0</v>
      </c>
      <c r="AC14" s="17">
        <f>IF(AND($F14=AA$4,$I14=AC$5),AVERAGE('Потребление ЭЭ_факт'!Y13,'Потребление ЭЭ_факт'!AK13,'Потребление ЭЭ_факт'!AW13),IF(AB14&lt;&gt;0,AVERAGE('Потребление ЭЭ_факт'!Y13,'Потребление ЭЭ_факт'!AK13,'Потребление ЭЭ_факт'!AW13),0))</f>
        <v>27420.657333333333</v>
      </c>
      <c r="AD14" s="17">
        <f>IF(AND($F14=AA$4,$I14=AD$5),AVERAGE('Потребление ЭЭ_факт'!Z13,'Потребление ЭЭ_факт'!AL13,'Потребление ЭЭ_факт'!AX13),IF(AC14&lt;&gt;0,AVERAGE('Потребление ЭЭ_факт'!Z13,'Потребление ЭЭ_факт'!AL13,'Потребление ЭЭ_факт'!AX13),0))</f>
        <v>28610.898285714295</v>
      </c>
      <c r="AE14" s="17">
        <f>IF(AND($F14=AA$4,$I14=AE$5),AVERAGE('Потребление ЭЭ_факт'!AA13,'Потребление ЭЭ_факт'!AM13,'Потребление ЭЭ_факт'!AY13),IF(AD14&lt;&gt;0,AVERAGE('Потребление ЭЭ_факт'!AA13,'Потребление ЭЭ_факт'!AM13,'Потребление ЭЭ_факт'!AY13),0))</f>
        <v>31388.610095238077</v>
      </c>
      <c r="AF14" s="17">
        <f>IF(AND($F14=AA$4,$I14=AF$5),AVERAGE('Потребление ЭЭ_факт'!AB13,'Потребление ЭЭ_факт'!AN13,'Потребление ЭЭ_факт'!AZ13),IF(AE14&lt;&gt;0,AVERAGE('Потребление ЭЭ_факт'!AB13,'Потребление ЭЭ_факт'!AN13,'Потребление ЭЭ_факт'!AZ13),0))</f>
        <v>37872.611428571436</v>
      </c>
      <c r="AG14" s="17">
        <f>IF(AND($F14=AA$4,$I14=AG$5),AVERAGE('Потребление ЭЭ_факт'!AC13,'Потребление ЭЭ_факт'!AO13,'Потребление ЭЭ_факт'!BA13),IF(AF14&lt;&gt;0,AVERAGE('Потребление ЭЭ_факт'!AC13,'Потребление ЭЭ_факт'!AO13,'Потребление ЭЭ_факт'!BA13),0))</f>
        <v>33525.517841269851</v>
      </c>
      <c r="AH14" s="17">
        <f>IF(AND($F14=AA$4,$I14=AH$5),AVERAGE('Потребление ЭЭ_факт'!AD13,'Потребление ЭЭ_факт'!AP13,'Потребление ЭЭ_факт'!BB13),IF(AG14&lt;&gt;0,AVERAGE('Потребление ЭЭ_факт'!AD13,'Потребление ЭЭ_факт'!AP13,'Потребление ЭЭ_факт'!BB13),0))</f>
        <v>35467.649142857081</v>
      </c>
      <c r="AI14" s="17">
        <f>IF(AND($F14=AA$4,$I14=AI$5),AVERAGE('Потребление ЭЭ_факт'!AE13,'Потребление ЭЭ_факт'!AQ13,'Потребление ЭЭ_факт'!BC13),IF(AH14&lt;&gt;0,AVERAGE('Потребление ЭЭ_факт'!AE13,'Потребление ЭЭ_факт'!AQ13,'Потребление ЭЭ_факт'!BC13),0))</f>
        <v>30772.602857142887</v>
      </c>
      <c r="AJ14" s="17">
        <f>IF(AND($F14=AA$4,$I14=AJ$5),AVERAGE('Потребление ЭЭ_факт'!AF13,'Потребление ЭЭ_факт'!AR13,'Потребление ЭЭ_факт'!BD13),IF(AI14&lt;&gt;0,AVERAGE('Потребление ЭЭ_факт'!AF13,'Потребление ЭЭ_факт'!AR13,'Потребление ЭЭ_факт'!BD13),0))</f>
        <v>28500.315885714299</v>
      </c>
      <c r="AK14" s="17">
        <f>IF(AND($F14=AA$4,$I14=AK$5),AVERAGE('Потребление ЭЭ_факт'!AG13,'Потребление ЭЭ_факт'!AS13,'Потребление ЭЭ_факт'!BE13),IF(AJ14&lt;&gt;0,AVERAGE('Потребление ЭЭ_факт'!AG13,'Потребление ЭЭ_факт'!AS13,'Потребление ЭЭ_факт'!BE13),0))</f>
        <v>27761.714285714279</v>
      </c>
      <c r="AL14" s="17">
        <f>IF(AND($F14=AA$4,$I14=AL$5),AVERAGE('Потребление ЭЭ_факт'!AH13,'Потребление ЭЭ_факт'!AT13,'Потребление ЭЭ_факт'!BF13),IF(AK14&lt;&gt;0,AVERAGE('Потребление ЭЭ_факт'!AH13,'Потребление ЭЭ_факт'!AT13,'Потребление ЭЭ_факт'!BF13),0))</f>
        <v>28192.703771428536</v>
      </c>
      <c r="AM14" s="14">
        <f>IF(AND($F14=AM$4,$I14=AM$5),AVERAGE('Потребление ЭЭ_факт'!AI13,'Потребление ЭЭ_факт'!AU13,'Потребление ЭЭ_факт'!BG13),IF(AL14&lt;&gt;0,AVERAGE('Потребление ЭЭ_факт'!AI13,'Потребление ЭЭ_факт'!AU13,'Потребление ЭЭ_факт'!BG13),0))</f>
        <v>27386.521904761961</v>
      </c>
      <c r="AN14" s="14">
        <f>IF(AND($F14=$AM$4,$I14=AN$5),AVERAGE('Потребление ЭЭ_факт'!AJ13,'Потребление ЭЭ_факт'!AV13,'Потребление ЭЭ_факт'!BH13),IF(AM14&lt;&gt;0,AVERAGE('Потребление ЭЭ_факт'!AJ13,'Потребление ЭЭ_факт'!AV13,'Потребление ЭЭ_факт'!BH13),0))</f>
        <v>26976.764952380894</v>
      </c>
      <c r="AO14" s="31">
        <f t="shared" si="112"/>
        <v>27420.657333333333</v>
      </c>
      <c r="AP14" s="31">
        <f t="shared" si="113"/>
        <v>28610.898285714295</v>
      </c>
      <c r="AQ14" s="31">
        <f t="shared" si="114"/>
        <v>31388.610095238077</v>
      </c>
      <c r="AR14" s="31">
        <f t="shared" si="115"/>
        <v>37872.611428571436</v>
      </c>
      <c r="AS14" s="31">
        <f t="shared" si="116"/>
        <v>33525.517841269851</v>
      </c>
      <c r="AT14" s="31">
        <f t="shared" si="117"/>
        <v>35467.649142857081</v>
      </c>
      <c r="AU14" s="31">
        <f t="shared" si="118"/>
        <v>30772.602857142887</v>
      </c>
      <c r="AV14" s="31">
        <f t="shared" si="119"/>
        <v>28500.315885714299</v>
      </c>
      <c r="AW14" s="31">
        <f t="shared" si="120"/>
        <v>27761.714285714279</v>
      </c>
      <c r="AX14" s="32">
        <f t="shared" si="121"/>
        <v>28192.703771428536</v>
      </c>
      <c r="AY14" s="30">
        <f t="shared" si="122"/>
        <v>27386.521904761961</v>
      </c>
      <c r="AZ14" s="31">
        <f t="shared" si="277"/>
        <v>26976.764952380894</v>
      </c>
      <c r="BA14" s="31">
        <f t="shared" si="124"/>
        <v>27420.657333333333</v>
      </c>
      <c r="BB14" s="31">
        <f t="shared" si="125"/>
        <v>28610.898285714295</v>
      </c>
      <c r="BC14" s="31">
        <f t="shared" si="126"/>
        <v>31388.610095238077</v>
      </c>
      <c r="BD14" s="31">
        <f t="shared" si="127"/>
        <v>37872.611428571436</v>
      </c>
      <c r="BE14" s="31">
        <f t="shared" si="128"/>
        <v>33525.517841269851</v>
      </c>
      <c r="BF14" s="31">
        <f t="shared" si="129"/>
        <v>35467.649142857081</v>
      </c>
      <c r="BG14" s="31">
        <f t="shared" si="130"/>
        <v>30772.602857142887</v>
      </c>
      <c r="BH14" s="31">
        <f t="shared" si="131"/>
        <v>28500.315885714299</v>
      </c>
      <c r="BI14" s="31">
        <f t="shared" si="132"/>
        <v>27761.714285714279</v>
      </c>
      <c r="BJ14" s="32">
        <f t="shared" si="133"/>
        <v>28192.703771428536</v>
      </c>
      <c r="BK14" s="30">
        <f t="shared" si="134"/>
        <v>27386.521904761961</v>
      </c>
      <c r="BL14" s="31">
        <f t="shared" si="278"/>
        <v>26976.764952380894</v>
      </c>
      <c r="BM14" s="31">
        <f t="shared" si="136"/>
        <v>27420.657333333333</v>
      </c>
      <c r="BN14" s="31">
        <f t="shared" si="137"/>
        <v>28610.898285714295</v>
      </c>
      <c r="BO14" s="31">
        <f t="shared" si="138"/>
        <v>31388.610095238077</v>
      </c>
      <c r="BP14" s="31">
        <f t="shared" si="139"/>
        <v>37872.611428571436</v>
      </c>
      <c r="BQ14" s="31">
        <f t="shared" si="140"/>
        <v>33525.517841269851</v>
      </c>
      <c r="BR14" s="31">
        <f t="shared" si="141"/>
        <v>35467.649142857081</v>
      </c>
      <c r="BS14" s="31">
        <f t="shared" si="142"/>
        <v>30772.602857142887</v>
      </c>
      <c r="BT14" s="31">
        <f t="shared" si="143"/>
        <v>28500.315885714299</v>
      </c>
      <c r="BU14" s="31">
        <f t="shared" si="144"/>
        <v>27761.714285714279</v>
      </c>
      <c r="BV14" s="32">
        <f t="shared" si="145"/>
        <v>28192.703771428536</v>
      </c>
      <c r="BW14" s="30">
        <f t="shared" si="146"/>
        <v>27386.521904761961</v>
      </c>
      <c r="BX14" s="31">
        <f t="shared" si="279"/>
        <v>26976.764952380894</v>
      </c>
      <c r="BY14" s="31">
        <f t="shared" si="148"/>
        <v>27420.657333333333</v>
      </c>
      <c r="BZ14" s="31">
        <f t="shared" si="149"/>
        <v>28610.898285714295</v>
      </c>
      <c r="CA14" s="31">
        <f t="shared" si="150"/>
        <v>31388.610095238077</v>
      </c>
      <c r="CB14" s="31">
        <f t="shared" si="151"/>
        <v>37872.611428571436</v>
      </c>
      <c r="CC14" s="31">
        <f t="shared" si="152"/>
        <v>33525.517841269851</v>
      </c>
      <c r="CD14" s="31">
        <f t="shared" si="153"/>
        <v>35467.649142857081</v>
      </c>
      <c r="CE14" s="31">
        <f t="shared" si="154"/>
        <v>30772.602857142887</v>
      </c>
      <c r="CF14" s="31">
        <f t="shared" si="155"/>
        <v>28500.315885714299</v>
      </c>
      <c r="CG14" s="31">
        <f t="shared" si="156"/>
        <v>27761.714285714279</v>
      </c>
      <c r="CH14" s="32">
        <f t="shared" si="157"/>
        <v>28192.703771428536</v>
      </c>
      <c r="CI14" s="30">
        <f t="shared" si="206"/>
        <v>27386.521904761961</v>
      </c>
      <c r="CJ14" s="31">
        <f t="shared" si="4"/>
        <v>26976.764952380894</v>
      </c>
      <c r="CK14" s="31">
        <f t="shared" si="5"/>
        <v>27420.657333333333</v>
      </c>
      <c r="CL14" s="31">
        <f t="shared" si="281"/>
        <v>28610.898285714295</v>
      </c>
      <c r="CM14" s="31">
        <f t="shared" si="282"/>
        <v>31388.610095238077</v>
      </c>
      <c r="CN14" s="31">
        <f t="shared" si="283"/>
        <v>37872.611428571436</v>
      </c>
      <c r="CO14" s="31">
        <f t="shared" si="284"/>
        <v>33525.517841269851</v>
      </c>
      <c r="CP14" s="31">
        <f t="shared" si="285"/>
        <v>35467.649142857081</v>
      </c>
      <c r="CQ14" s="31">
        <f t="shared" si="286"/>
        <v>30772.602857142887</v>
      </c>
      <c r="CR14" s="31">
        <f t="shared" si="287"/>
        <v>28500.315885714299</v>
      </c>
      <c r="CS14" s="31">
        <f t="shared" si="288"/>
        <v>27761.714285714279</v>
      </c>
      <c r="CT14" s="32">
        <f t="shared" si="289"/>
        <v>28192.703771428536</v>
      </c>
      <c r="CU14" s="30">
        <f t="shared" si="290"/>
        <v>27386.521904761961</v>
      </c>
      <c r="CV14" s="31">
        <f t="shared" si="291"/>
        <v>26976.764952380894</v>
      </c>
      <c r="CW14" s="31">
        <f t="shared" si="292"/>
        <v>27420.657333333333</v>
      </c>
      <c r="CX14" s="31">
        <f t="shared" si="293"/>
        <v>28610.898285714295</v>
      </c>
      <c r="CY14" s="31">
        <f t="shared" si="294"/>
        <v>31388.610095238077</v>
      </c>
      <c r="CZ14" s="31">
        <f t="shared" si="295"/>
        <v>37872.611428571436</v>
      </c>
      <c r="DA14" s="31">
        <f t="shared" si="296"/>
        <v>33525.517841269851</v>
      </c>
      <c r="DB14" s="31">
        <f t="shared" si="297"/>
        <v>35467.649142857081</v>
      </c>
      <c r="DC14" s="31">
        <f t="shared" si="298"/>
        <v>30772.602857142887</v>
      </c>
      <c r="DD14" s="31">
        <f t="shared" si="299"/>
        <v>28500.315885714299</v>
      </c>
      <c r="DE14" s="31">
        <f t="shared" si="300"/>
        <v>27761.714285714279</v>
      </c>
      <c r="DF14" s="32">
        <f t="shared" si="301"/>
        <v>28192.703771428536</v>
      </c>
      <c r="DG14" s="30">
        <f t="shared" si="302"/>
        <v>27386.521904761961</v>
      </c>
      <c r="DH14" s="31">
        <f t="shared" si="303"/>
        <v>26976.764952380894</v>
      </c>
      <c r="DI14" s="31">
        <f t="shared" si="304"/>
        <v>27420.657333333333</v>
      </c>
      <c r="DJ14" s="31">
        <f t="shared" si="305"/>
        <v>28610.898285714295</v>
      </c>
      <c r="DK14" s="31">
        <f t="shared" si="306"/>
        <v>31388.610095238077</v>
      </c>
      <c r="DL14" s="31">
        <f t="shared" si="307"/>
        <v>37872.611428571436</v>
      </c>
      <c r="DM14" s="31">
        <f t="shared" si="308"/>
        <v>33525.517841269851</v>
      </c>
      <c r="DN14" s="31">
        <f t="shared" si="309"/>
        <v>35467.649142857081</v>
      </c>
      <c r="DO14" s="31">
        <f t="shared" si="310"/>
        <v>30772.602857142887</v>
      </c>
      <c r="DP14" s="31">
        <f t="shared" si="311"/>
        <v>28500.315885714299</v>
      </c>
      <c r="DQ14" s="31">
        <f t="shared" si="280"/>
        <v>27761.714285714279</v>
      </c>
      <c r="DR14" s="32">
        <f t="shared" si="7"/>
        <v>28192.703771428536</v>
      </c>
      <c r="DS14" s="30">
        <f t="shared" si="7"/>
        <v>27386.521904761961</v>
      </c>
      <c r="DT14" s="31">
        <f t="shared" si="7"/>
        <v>26976.764952380894</v>
      </c>
      <c r="DU14" s="31">
        <f t="shared" si="7"/>
        <v>27420.657333333333</v>
      </c>
      <c r="DV14" s="31">
        <f t="shared" si="7"/>
        <v>28610.898285714295</v>
      </c>
      <c r="DW14" s="31">
        <f t="shared" si="7"/>
        <v>31388.610095238077</v>
      </c>
      <c r="DX14" s="31">
        <f t="shared" si="7"/>
        <v>37872.611428571436</v>
      </c>
      <c r="DY14" s="31">
        <f t="shared" si="7"/>
        <v>33525.517841269851</v>
      </c>
      <c r="DZ14" s="31">
        <f t="shared" si="7"/>
        <v>35467.649142857081</v>
      </c>
      <c r="EA14" s="31">
        <f t="shared" si="7"/>
        <v>30772.602857142887</v>
      </c>
      <c r="EB14" s="31">
        <f t="shared" si="7"/>
        <v>28500.315885714299</v>
      </c>
      <c r="EC14" s="31">
        <f t="shared" si="7"/>
        <v>27761.714285714279</v>
      </c>
      <c r="ED14" s="32">
        <f t="shared" si="7"/>
        <v>28192.703771428536</v>
      </c>
      <c r="EE14" s="30">
        <f t="shared" si="7"/>
        <v>27386.521904761961</v>
      </c>
      <c r="EF14" s="31">
        <f t="shared" si="7"/>
        <v>26976.764952380894</v>
      </c>
      <c r="EG14" s="31">
        <f t="shared" si="7"/>
        <v>27420.657333333333</v>
      </c>
      <c r="EH14" s="31">
        <f t="shared" si="7"/>
        <v>28610.898285714295</v>
      </c>
      <c r="EI14" s="31">
        <f t="shared" si="7"/>
        <v>31388.610095238077</v>
      </c>
      <c r="EJ14" s="31">
        <f t="shared" si="7"/>
        <v>37872.611428571436</v>
      </c>
      <c r="EK14" s="31">
        <f t="shared" si="7"/>
        <v>33525.517841269851</v>
      </c>
      <c r="EL14" s="31">
        <f t="shared" si="7"/>
        <v>35467.649142857081</v>
      </c>
      <c r="EM14" s="31">
        <f t="shared" si="7"/>
        <v>30772.602857142887</v>
      </c>
      <c r="EN14" s="31">
        <f t="shared" si="7"/>
        <v>28500.315885714299</v>
      </c>
      <c r="EO14" s="31">
        <f t="shared" ref="EO14:EO77" si="312">EC14</f>
        <v>27761.714285714279</v>
      </c>
      <c r="EP14" s="32">
        <f t="shared" ref="EP14:EP77" si="313">ED14</f>
        <v>28192.703771428536</v>
      </c>
      <c r="ES14" s="20">
        <f t="shared" si="207"/>
        <v>27386.521904761961</v>
      </c>
      <c r="ET14" s="18">
        <f t="shared" si="208"/>
        <v>26976.764952380894</v>
      </c>
      <c r="EU14" s="18">
        <f t="shared" si="209"/>
        <v>27420.657333333333</v>
      </c>
      <c r="EV14" s="18">
        <f t="shared" si="210"/>
        <v>28610.898285714295</v>
      </c>
      <c r="EW14" s="18">
        <f t="shared" si="211"/>
        <v>31388.610095238077</v>
      </c>
      <c r="EX14" s="18">
        <f t="shared" si="212"/>
        <v>37872.611428571436</v>
      </c>
      <c r="EY14" s="18">
        <f t="shared" si="213"/>
        <v>33525.517841269851</v>
      </c>
      <c r="EZ14" s="18">
        <f t="shared" si="214"/>
        <v>35467.649142857081</v>
      </c>
      <c r="FA14" s="18">
        <f t="shared" si="215"/>
        <v>30772.602857142887</v>
      </c>
      <c r="FB14" s="18">
        <f t="shared" si="216"/>
        <v>28500.315885714299</v>
      </c>
      <c r="FC14" s="18">
        <f t="shared" si="217"/>
        <v>27761.714285714279</v>
      </c>
      <c r="FD14" s="19">
        <f t="shared" si="218"/>
        <v>28192.703771428536</v>
      </c>
      <c r="FE14" s="20">
        <f t="shared" si="219"/>
        <v>27386.521904761961</v>
      </c>
      <c r="FF14" s="18">
        <f t="shared" si="220"/>
        <v>26976.764952380894</v>
      </c>
      <c r="FG14" s="18">
        <f t="shared" si="221"/>
        <v>27420.657333333333</v>
      </c>
      <c r="FH14" s="18">
        <f t="shared" si="222"/>
        <v>28610.898285714295</v>
      </c>
      <c r="FI14" s="18">
        <f t="shared" si="223"/>
        <v>31388.610095238077</v>
      </c>
      <c r="FJ14" s="18">
        <f t="shared" si="224"/>
        <v>37872.611428571436</v>
      </c>
      <c r="FK14" s="18">
        <f t="shared" si="225"/>
        <v>33525.517841269851</v>
      </c>
      <c r="FL14" s="18">
        <f t="shared" si="226"/>
        <v>35467.649142857081</v>
      </c>
      <c r="FM14" s="18">
        <f t="shared" si="227"/>
        <v>30772.602857142887</v>
      </c>
      <c r="FN14" s="18">
        <f t="shared" si="228"/>
        <v>28500.315885714299</v>
      </c>
      <c r="FO14" s="18">
        <f t="shared" si="229"/>
        <v>27761.714285714279</v>
      </c>
      <c r="FP14" s="19">
        <f t="shared" si="230"/>
        <v>28192.703771428536</v>
      </c>
      <c r="FQ14" s="20">
        <f t="shared" si="231"/>
        <v>27386.521904761961</v>
      </c>
      <c r="FR14" s="18">
        <f t="shared" si="232"/>
        <v>26976.764952380894</v>
      </c>
      <c r="FS14" s="18">
        <f t="shared" si="233"/>
        <v>27420.657333333333</v>
      </c>
      <c r="FT14" s="18">
        <f t="shared" si="234"/>
        <v>28610.898285714295</v>
      </c>
      <c r="FU14" s="18">
        <f t="shared" si="235"/>
        <v>31388.610095238077</v>
      </c>
      <c r="FV14" s="18">
        <f t="shared" si="236"/>
        <v>37872.611428571436</v>
      </c>
      <c r="FW14" s="18">
        <f t="shared" si="237"/>
        <v>33525.517841269851</v>
      </c>
      <c r="FX14" s="18">
        <f t="shared" si="238"/>
        <v>35467.649142857081</v>
      </c>
      <c r="FY14" s="18">
        <f t="shared" si="239"/>
        <v>30772.602857142887</v>
      </c>
      <c r="FZ14" s="18">
        <f t="shared" si="240"/>
        <v>28500.315885714299</v>
      </c>
      <c r="GA14" s="18">
        <f t="shared" si="241"/>
        <v>27761.714285714279</v>
      </c>
      <c r="GB14" s="19">
        <f t="shared" si="242"/>
        <v>28192.703771428536</v>
      </c>
      <c r="GC14" s="20">
        <f t="shared" si="243"/>
        <v>27386.521904761961</v>
      </c>
      <c r="GD14" s="18">
        <f t="shared" si="244"/>
        <v>26976.764952380894</v>
      </c>
      <c r="GE14" s="18">
        <f t="shared" si="245"/>
        <v>27420.657333333333</v>
      </c>
      <c r="GF14" s="18">
        <f t="shared" si="246"/>
        <v>28610.898285714295</v>
      </c>
      <c r="GG14" s="18">
        <f t="shared" si="247"/>
        <v>31388.610095238077</v>
      </c>
      <c r="GH14" s="18">
        <f t="shared" si="248"/>
        <v>37872.611428571436</v>
      </c>
      <c r="GI14" s="18">
        <f t="shared" si="249"/>
        <v>33525.517841269851</v>
      </c>
      <c r="GJ14" s="18">
        <f t="shared" si="250"/>
        <v>35467.649142857081</v>
      </c>
      <c r="GK14" s="18">
        <f t="shared" si="251"/>
        <v>30772.602857142887</v>
      </c>
      <c r="GL14" s="18">
        <f t="shared" si="252"/>
        <v>28500.315885714299</v>
      </c>
      <c r="GM14" s="18">
        <f t="shared" si="253"/>
        <v>27761.714285714279</v>
      </c>
      <c r="GN14" s="19">
        <f t="shared" si="254"/>
        <v>28192.703771428536</v>
      </c>
      <c r="GO14" s="20">
        <f t="shared" si="255"/>
        <v>27386.521904761961</v>
      </c>
      <c r="GP14" s="18">
        <f t="shared" si="256"/>
        <v>26976.764952380894</v>
      </c>
      <c r="GQ14" s="18">
        <f t="shared" si="257"/>
        <v>27420.657333333333</v>
      </c>
      <c r="GR14" s="18">
        <f t="shared" si="258"/>
        <v>28610.898285714295</v>
      </c>
      <c r="GS14" s="18">
        <f t="shared" si="259"/>
        <v>31388.610095238077</v>
      </c>
      <c r="GT14" s="18">
        <f t="shared" si="260"/>
        <v>37872.611428571436</v>
      </c>
      <c r="GU14" s="18">
        <f t="shared" si="261"/>
        <v>33525.517841269851</v>
      </c>
      <c r="GV14" s="18">
        <f t="shared" si="262"/>
        <v>35467.649142857081</v>
      </c>
      <c r="GW14" s="18">
        <f t="shared" si="263"/>
        <v>30772.602857142887</v>
      </c>
      <c r="GX14" s="18">
        <f t="shared" si="264"/>
        <v>28500.315885714299</v>
      </c>
      <c r="GY14" s="18">
        <f t="shared" si="265"/>
        <v>27761.714285714279</v>
      </c>
      <c r="GZ14" s="19">
        <f t="shared" si="266"/>
        <v>28192.703771428536</v>
      </c>
      <c r="HA14" s="20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9"/>
      <c r="HM14" s="20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9"/>
      <c r="HY14" s="20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9"/>
      <c r="IK14" s="20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9"/>
      <c r="IY14" s="17"/>
      <c r="IZ14" s="17"/>
      <c r="JA14" s="14">
        <f t="shared" si="267"/>
        <v>363876.56778412691</v>
      </c>
      <c r="JB14" s="15">
        <f t="shared" si="268"/>
        <v>363876.56778412691</v>
      </c>
      <c r="JC14" s="15">
        <f t="shared" si="269"/>
        <v>363876.56778412691</v>
      </c>
      <c r="JD14" s="15">
        <f t="shared" si="270"/>
        <v>363876.56778412691</v>
      </c>
      <c r="JE14" s="15">
        <f t="shared" si="271"/>
        <v>363876.56778412691</v>
      </c>
      <c r="JF14" s="15">
        <f t="shared" si="272"/>
        <v>0</v>
      </c>
      <c r="JG14" s="15">
        <f t="shared" si="273"/>
        <v>0</v>
      </c>
      <c r="JH14" s="15">
        <f t="shared" si="274"/>
        <v>0</v>
      </c>
      <c r="JI14" s="15">
        <f t="shared" si="275"/>
        <v>0</v>
      </c>
      <c r="JJ14" s="14"/>
    </row>
    <row r="15" spans="1:270" x14ac:dyDescent="0.25">
      <c r="A15" s="5" t="s">
        <v>169</v>
      </c>
      <c r="B15" s="2">
        <v>2814</v>
      </c>
      <c r="C15" s="3">
        <v>41246</v>
      </c>
      <c r="D15" s="3" t="s">
        <v>170</v>
      </c>
      <c r="E15" s="4">
        <v>44284</v>
      </c>
      <c r="F15">
        <f t="shared" si="106"/>
        <v>2021</v>
      </c>
      <c r="G15">
        <f t="shared" si="107"/>
        <v>3</v>
      </c>
      <c r="H15">
        <f t="shared" si="108"/>
        <v>2018</v>
      </c>
      <c r="I15">
        <f t="shared" si="109"/>
        <v>3</v>
      </c>
      <c r="J15">
        <f t="shared" si="203"/>
        <v>2022</v>
      </c>
      <c r="K15">
        <f t="shared" si="204"/>
        <v>1</v>
      </c>
      <c r="L15">
        <f t="shared" si="110"/>
        <v>2026</v>
      </c>
      <c r="M15">
        <f t="shared" si="205"/>
        <v>12</v>
      </c>
      <c r="O15" s="14"/>
      <c r="P15" s="17"/>
      <c r="Q15" s="17"/>
      <c r="R15" s="17"/>
      <c r="S15" s="17"/>
      <c r="T15" s="17"/>
      <c r="U15" s="17"/>
      <c r="V15" s="17">
        <f>IF(AND($F15=O$4,$I15=V$5),AVERAGE('Потребление ЭЭ_факт'!R14,'Потребление ЭЭ_факт'!AD14,'Потребление ЭЭ_факт'!AP14),IF(U15&lt;&gt;0,AVERAGE('Потребление ЭЭ_факт'!R14,'Потребление ЭЭ_факт'!AD14,'Потребление ЭЭ_факт'!AP14),0))</f>
        <v>0</v>
      </c>
      <c r="W15" s="17">
        <f>IF(AND($F15=O$4,$I15=W$5),AVERAGE('Потребление ЭЭ_факт'!S14,'Потребление ЭЭ_факт'!AE14,'Потребление ЭЭ_факт'!AQ14),IF(V15&lt;&gt;0,AVERAGE('Потребление ЭЭ_факт'!S14,'Потребление ЭЭ_факт'!AE14,'Потребление ЭЭ_факт'!AQ14),0))</f>
        <v>0</v>
      </c>
      <c r="X15" s="17">
        <f>IF(AND($F15=O$4,$I15=X$5),AVERAGE('Потребление ЭЭ_факт'!T14,'Потребление ЭЭ_факт'!AF14,'Потребление ЭЭ_факт'!AR14),IF(W15&lt;&gt;0,AVERAGE('Потребление ЭЭ_факт'!T14,'Потребление ЭЭ_факт'!AF14,'Потребление ЭЭ_факт'!AR14),0))</f>
        <v>0</v>
      </c>
      <c r="Y15" s="17">
        <f>IF(AND($F15=O$4,$I15=Y$5),AVERAGE('Потребление ЭЭ_факт'!U14,'Потребление ЭЭ_факт'!AG14,'Потребление ЭЭ_факт'!AS14),IF(X15&lt;&gt;0,AVERAGE('Потребление ЭЭ_факт'!U14,'Потребление ЭЭ_факт'!AG14,'Потребление ЭЭ_факт'!AS14),0))</f>
        <v>0</v>
      </c>
      <c r="Z15" s="17">
        <f>IF(AND($F15=O$4,$I15=Z$5),AVERAGE('Потребление ЭЭ_факт'!V14,'Потребление ЭЭ_факт'!AH14,'Потребление ЭЭ_факт'!AT14),IF(Y15&lt;&gt;0,AVERAGE('Потребление ЭЭ_факт'!V14,'Потребление ЭЭ_факт'!AH14,'Потребление ЭЭ_факт'!AT14),0))</f>
        <v>0</v>
      </c>
      <c r="AA15" s="14">
        <f>IF(AND($F15=AA$4,$I15=AA$5),AVERAGE('Потребление ЭЭ_факт'!W14,'Потребление ЭЭ_факт'!AI14,'Потребление ЭЭ_факт'!AU14),IF(Z15&lt;&gt;0,AVERAGE('Потребление ЭЭ_факт'!W14,'Потребление ЭЭ_факт'!AI14,'Потребление ЭЭ_факт'!AU14),0))</f>
        <v>0</v>
      </c>
      <c r="AB15" s="17">
        <f>IF(AND($F15=AA$4,$I15=AB$5),AVERAGE('Потребление ЭЭ_факт'!X14,'Потребление ЭЭ_факт'!AJ14,'Потребление ЭЭ_факт'!AV14),IF(AA15&lt;&gt;0,AVERAGE('Потребление ЭЭ_факт'!X14,'Потребление ЭЭ_факт'!AJ14,'Потребление ЭЭ_факт'!AV14),0))</f>
        <v>0</v>
      </c>
      <c r="AC15" s="17">
        <f>IF(AND($F15=AA$4,$I15=AC$5),AVERAGE('Потребление ЭЭ_факт'!Y14,'Потребление ЭЭ_факт'!AK14,'Потребление ЭЭ_факт'!AW14),IF(AB15&lt;&gt;0,AVERAGE('Потребление ЭЭ_факт'!Y14,'Потребление ЭЭ_факт'!AK14,'Потребление ЭЭ_факт'!AW14),0))</f>
        <v>12081.000552380952</v>
      </c>
      <c r="AD15" s="17">
        <f>IF(AND($F15=AA$4,$I15=AD$5),AVERAGE('Потребление ЭЭ_факт'!Z14,'Потребление ЭЭ_факт'!AL14,'Потребление ЭЭ_факт'!AX14),IF(AC15&lt;&gt;0,AVERAGE('Потребление ЭЭ_факт'!Z14,'Потребление ЭЭ_факт'!AL14,'Потребление ЭЭ_факт'!AX14),0))</f>
        <v>11904.142857142857</v>
      </c>
      <c r="AE15" s="17">
        <f>IF(AND($F15=AA$4,$I15=AE$5),AVERAGE('Потребление ЭЭ_факт'!AA14,'Потребление ЭЭ_факт'!AM14,'Потребление ЭЭ_факт'!AY14),IF(AD15&lt;&gt;0,AVERAGE('Потребление ЭЭ_факт'!AA14,'Потребление ЭЭ_факт'!AM14,'Потребление ЭЭ_факт'!AY14),0))</f>
        <v>12121.944392857144</v>
      </c>
      <c r="AF15" s="17">
        <f>IF(AND($F15=AA$4,$I15=AF$5),AVERAGE('Потребление ЭЭ_факт'!AB14,'Потребление ЭЭ_факт'!AN14,'Потребление ЭЭ_факт'!AZ14),IF(AE15&lt;&gt;0,AVERAGE('Потребление ЭЭ_факт'!AB14,'Потребление ЭЭ_факт'!AN14,'Потребление ЭЭ_факт'!AZ14),0))</f>
        <v>13038.928571428571</v>
      </c>
      <c r="AG15" s="17">
        <f>IF(AND($F15=AA$4,$I15=AG$5),AVERAGE('Потребление ЭЭ_факт'!AC14,'Потребление ЭЭ_факт'!AO14,'Потребление ЭЭ_факт'!BA14),IF(AF15&lt;&gt;0,AVERAGE('Потребление ЭЭ_факт'!AC14,'Потребление ЭЭ_факт'!AO14,'Потребление ЭЭ_факт'!BA14),0))</f>
        <v>13851.464285714284</v>
      </c>
      <c r="AH15" s="17">
        <f>IF(AND($F15=AA$4,$I15=AH$5),AVERAGE('Потребление ЭЭ_факт'!AD14,'Потребление ЭЭ_факт'!AP14,'Потребление ЭЭ_факт'!BB14),IF(AG15&lt;&gt;0,AVERAGE('Потребление ЭЭ_факт'!AD14,'Потребление ЭЭ_факт'!AP14,'Потребление ЭЭ_факт'!BB14),0))</f>
        <v>13346.976190476191</v>
      </c>
      <c r="AI15" s="17">
        <f>IF(AND($F15=AA$4,$I15=AI$5),AVERAGE('Потребление ЭЭ_факт'!AE14,'Потребление ЭЭ_факт'!AQ14,'Потребление ЭЭ_факт'!BC14),IF(AH15&lt;&gt;0,AVERAGE('Потребление ЭЭ_факт'!AE14,'Потребление ЭЭ_факт'!AQ14,'Потребление ЭЭ_факт'!BC14),0))</f>
        <v>12693.285714285716</v>
      </c>
      <c r="AJ15" s="17">
        <f>IF(AND($F15=AA$4,$I15=AJ$5),AVERAGE('Потребление ЭЭ_факт'!AF14,'Потребление ЭЭ_факт'!AR14,'Потребление ЭЭ_факт'!BD14),IF(AI15&lt;&gt;0,AVERAGE('Потребление ЭЭ_факт'!AF14,'Потребление ЭЭ_факт'!AR14,'Потребление ЭЭ_факт'!BD14),0))</f>
        <v>11792.769047619047</v>
      </c>
      <c r="AK15" s="17">
        <f>IF(AND($F15=AA$4,$I15=AK$5),AVERAGE('Потребление ЭЭ_факт'!AG14,'Потребление ЭЭ_факт'!AS14,'Потребление ЭЭ_факт'!BE14),IF(AJ15&lt;&gt;0,AVERAGE('Потребление ЭЭ_факт'!AG14,'Потребление ЭЭ_факт'!AS14,'Потребление ЭЭ_факт'!BE14),0))</f>
        <v>11758.214285714284</v>
      </c>
      <c r="AL15" s="17">
        <f>IF(AND($F15=AA$4,$I15=AL$5),AVERAGE('Потребление ЭЭ_факт'!AH14,'Потребление ЭЭ_факт'!AT14,'Потребление ЭЭ_факт'!BF14),IF(AK15&lt;&gt;0,AVERAGE('Потребление ЭЭ_факт'!AH14,'Потребление ЭЭ_факт'!AT14,'Потребление ЭЭ_факт'!BF14),0))</f>
        <v>11763.475523809524</v>
      </c>
      <c r="AM15" s="14">
        <f>IF(AND($F15=AM$4,$I15=AM$5),AVERAGE('Потребление ЭЭ_факт'!AI14,'Потребление ЭЭ_факт'!AU14,'Потребление ЭЭ_факт'!BG14),IF(AL15&lt;&gt;0,AVERAGE('Потребление ЭЭ_факт'!AI14,'Потребление ЭЭ_факт'!AU14,'Потребление ЭЭ_факт'!BG14),0))</f>
        <v>12106.976190476191</v>
      </c>
      <c r="AN15" s="14">
        <f>IF(AND($F15=$AM$4,$I15=AN$5),AVERAGE('Потребление ЭЭ_факт'!AJ14,'Потребление ЭЭ_факт'!AV14,'Потребление ЭЭ_факт'!BH14),IF(AM15&lt;&gt;0,AVERAGE('Потребление ЭЭ_факт'!AJ14,'Потребление ЭЭ_факт'!AV14,'Потребление ЭЭ_факт'!BH14),0))</f>
        <v>11126.130952380952</v>
      </c>
      <c r="AO15" s="31">
        <f t="shared" si="112"/>
        <v>12081.000552380952</v>
      </c>
      <c r="AP15" s="31">
        <f t="shared" si="113"/>
        <v>11904.142857142857</v>
      </c>
      <c r="AQ15" s="31">
        <f t="shared" si="114"/>
        <v>12121.944392857144</v>
      </c>
      <c r="AR15" s="31">
        <f t="shared" si="115"/>
        <v>13038.928571428571</v>
      </c>
      <c r="AS15" s="31">
        <f t="shared" si="116"/>
        <v>13851.464285714284</v>
      </c>
      <c r="AT15" s="31">
        <f t="shared" si="117"/>
        <v>13346.976190476191</v>
      </c>
      <c r="AU15" s="31">
        <f t="shared" si="118"/>
        <v>12693.285714285716</v>
      </c>
      <c r="AV15" s="31">
        <f t="shared" si="119"/>
        <v>11792.769047619047</v>
      </c>
      <c r="AW15" s="31">
        <f t="shared" si="120"/>
        <v>11758.214285714284</v>
      </c>
      <c r="AX15" s="32">
        <f t="shared" si="121"/>
        <v>11763.475523809524</v>
      </c>
      <c r="AY15" s="30">
        <f t="shared" si="122"/>
        <v>12106.976190476191</v>
      </c>
      <c r="AZ15" s="31">
        <f t="shared" si="277"/>
        <v>11126.130952380952</v>
      </c>
      <c r="BA15" s="31">
        <f t="shared" si="124"/>
        <v>12081.000552380952</v>
      </c>
      <c r="BB15" s="31">
        <f t="shared" si="125"/>
        <v>11904.142857142857</v>
      </c>
      <c r="BC15" s="31">
        <f t="shared" si="126"/>
        <v>12121.944392857144</v>
      </c>
      <c r="BD15" s="31">
        <f t="shared" si="127"/>
        <v>13038.928571428571</v>
      </c>
      <c r="BE15" s="31">
        <f t="shared" si="128"/>
        <v>13851.464285714284</v>
      </c>
      <c r="BF15" s="31">
        <f t="shared" si="129"/>
        <v>13346.976190476191</v>
      </c>
      <c r="BG15" s="31">
        <f t="shared" si="130"/>
        <v>12693.285714285716</v>
      </c>
      <c r="BH15" s="31">
        <f t="shared" si="131"/>
        <v>11792.769047619047</v>
      </c>
      <c r="BI15" s="31">
        <f t="shared" si="132"/>
        <v>11758.214285714284</v>
      </c>
      <c r="BJ15" s="32">
        <f t="shared" si="133"/>
        <v>11763.475523809524</v>
      </c>
      <c r="BK15" s="30">
        <f t="shared" si="134"/>
        <v>12106.976190476191</v>
      </c>
      <c r="BL15" s="31">
        <f t="shared" si="278"/>
        <v>11126.130952380952</v>
      </c>
      <c r="BM15" s="31">
        <f t="shared" si="136"/>
        <v>12081.000552380952</v>
      </c>
      <c r="BN15" s="31">
        <f t="shared" si="137"/>
        <v>11904.142857142857</v>
      </c>
      <c r="BO15" s="31">
        <f t="shared" si="138"/>
        <v>12121.944392857144</v>
      </c>
      <c r="BP15" s="31">
        <f t="shared" si="139"/>
        <v>13038.928571428571</v>
      </c>
      <c r="BQ15" s="31">
        <f t="shared" si="140"/>
        <v>13851.464285714284</v>
      </c>
      <c r="BR15" s="31">
        <f t="shared" si="141"/>
        <v>13346.976190476191</v>
      </c>
      <c r="BS15" s="31">
        <f t="shared" si="142"/>
        <v>12693.285714285716</v>
      </c>
      <c r="BT15" s="31">
        <f t="shared" si="143"/>
        <v>11792.769047619047</v>
      </c>
      <c r="BU15" s="31">
        <f t="shared" si="144"/>
        <v>11758.214285714284</v>
      </c>
      <c r="BV15" s="32">
        <f t="shared" si="145"/>
        <v>11763.475523809524</v>
      </c>
      <c r="BW15" s="30">
        <f t="shared" si="146"/>
        <v>12106.976190476191</v>
      </c>
      <c r="BX15" s="31">
        <f t="shared" si="279"/>
        <v>11126.130952380952</v>
      </c>
      <c r="BY15" s="31">
        <f t="shared" si="148"/>
        <v>12081.000552380952</v>
      </c>
      <c r="BZ15" s="31">
        <f t="shared" si="149"/>
        <v>11904.142857142857</v>
      </c>
      <c r="CA15" s="31">
        <f t="shared" si="150"/>
        <v>12121.944392857144</v>
      </c>
      <c r="CB15" s="31">
        <f t="shared" si="151"/>
        <v>13038.928571428571</v>
      </c>
      <c r="CC15" s="31">
        <f t="shared" si="152"/>
        <v>13851.464285714284</v>
      </c>
      <c r="CD15" s="31">
        <f t="shared" si="153"/>
        <v>13346.976190476191</v>
      </c>
      <c r="CE15" s="31">
        <f t="shared" si="154"/>
        <v>12693.285714285716</v>
      </c>
      <c r="CF15" s="31">
        <f t="shared" si="155"/>
        <v>11792.769047619047</v>
      </c>
      <c r="CG15" s="31">
        <f t="shared" si="156"/>
        <v>11758.214285714284</v>
      </c>
      <c r="CH15" s="32">
        <f t="shared" si="157"/>
        <v>11763.475523809524</v>
      </c>
      <c r="CI15" s="30">
        <f t="shared" si="206"/>
        <v>12106.976190476191</v>
      </c>
      <c r="CJ15" s="31">
        <f t="shared" si="4"/>
        <v>11126.130952380952</v>
      </c>
      <c r="CK15" s="31">
        <f t="shared" si="5"/>
        <v>12081.000552380952</v>
      </c>
      <c r="CL15" s="31">
        <f t="shared" si="281"/>
        <v>11904.142857142857</v>
      </c>
      <c r="CM15" s="31">
        <f t="shared" si="282"/>
        <v>12121.944392857144</v>
      </c>
      <c r="CN15" s="31">
        <f t="shared" si="283"/>
        <v>13038.928571428571</v>
      </c>
      <c r="CO15" s="31">
        <f t="shared" si="284"/>
        <v>13851.464285714284</v>
      </c>
      <c r="CP15" s="31">
        <f t="shared" si="285"/>
        <v>13346.976190476191</v>
      </c>
      <c r="CQ15" s="31">
        <f t="shared" si="286"/>
        <v>12693.285714285716</v>
      </c>
      <c r="CR15" s="31">
        <f t="shared" si="287"/>
        <v>11792.769047619047</v>
      </c>
      <c r="CS15" s="31">
        <f t="shared" si="288"/>
        <v>11758.214285714284</v>
      </c>
      <c r="CT15" s="32">
        <f t="shared" si="289"/>
        <v>11763.475523809524</v>
      </c>
      <c r="CU15" s="30">
        <f t="shared" si="290"/>
        <v>12106.976190476191</v>
      </c>
      <c r="CV15" s="31">
        <f t="shared" si="291"/>
        <v>11126.130952380952</v>
      </c>
      <c r="CW15" s="31">
        <f t="shared" si="292"/>
        <v>12081.000552380952</v>
      </c>
      <c r="CX15" s="31">
        <f t="shared" si="293"/>
        <v>11904.142857142857</v>
      </c>
      <c r="CY15" s="31">
        <f t="shared" si="294"/>
        <v>12121.944392857144</v>
      </c>
      <c r="CZ15" s="31">
        <f t="shared" si="295"/>
        <v>13038.928571428571</v>
      </c>
      <c r="DA15" s="31">
        <f t="shared" si="296"/>
        <v>13851.464285714284</v>
      </c>
      <c r="DB15" s="31">
        <f t="shared" si="297"/>
        <v>13346.976190476191</v>
      </c>
      <c r="DC15" s="31">
        <f t="shared" si="298"/>
        <v>12693.285714285716</v>
      </c>
      <c r="DD15" s="31">
        <f t="shared" si="299"/>
        <v>11792.769047619047</v>
      </c>
      <c r="DE15" s="31">
        <f t="shared" si="300"/>
        <v>11758.214285714284</v>
      </c>
      <c r="DF15" s="32">
        <f t="shared" si="301"/>
        <v>11763.475523809524</v>
      </c>
      <c r="DG15" s="30">
        <f t="shared" si="302"/>
        <v>12106.976190476191</v>
      </c>
      <c r="DH15" s="31">
        <f t="shared" si="303"/>
        <v>11126.130952380952</v>
      </c>
      <c r="DI15" s="31">
        <f t="shared" si="304"/>
        <v>12081.000552380952</v>
      </c>
      <c r="DJ15" s="31">
        <f t="shared" si="305"/>
        <v>11904.142857142857</v>
      </c>
      <c r="DK15" s="31">
        <f t="shared" si="306"/>
        <v>12121.944392857144</v>
      </c>
      <c r="DL15" s="31">
        <f t="shared" si="307"/>
        <v>13038.928571428571</v>
      </c>
      <c r="DM15" s="31">
        <f t="shared" si="308"/>
        <v>13851.464285714284</v>
      </c>
      <c r="DN15" s="31">
        <f t="shared" si="309"/>
        <v>13346.976190476191</v>
      </c>
      <c r="DO15" s="31">
        <f t="shared" si="310"/>
        <v>12693.285714285716</v>
      </c>
      <c r="DP15" s="31">
        <f t="shared" si="311"/>
        <v>11792.769047619047</v>
      </c>
      <c r="DQ15" s="31">
        <f t="shared" si="280"/>
        <v>11758.214285714284</v>
      </c>
      <c r="DR15" s="32">
        <f t="shared" ref="DR15:DR78" si="314">DF15</f>
        <v>11763.475523809524</v>
      </c>
      <c r="DS15" s="30">
        <f t="shared" ref="DS15:DS78" si="315">DG15</f>
        <v>12106.976190476191</v>
      </c>
      <c r="DT15" s="31">
        <f t="shared" ref="DT15:DT78" si="316">DH15</f>
        <v>11126.130952380952</v>
      </c>
      <c r="DU15" s="31">
        <f t="shared" ref="DU15:DU78" si="317">DI15</f>
        <v>12081.000552380952</v>
      </c>
      <c r="DV15" s="31">
        <f t="shared" ref="DV15:DV78" si="318">DJ15</f>
        <v>11904.142857142857</v>
      </c>
      <c r="DW15" s="31">
        <f t="shared" ref="DW15:DW78" si="319">DK15</f>
        <v>12121.944392857144</v>
      </c>
      <c r="DX15" s="31">
        <f t="shared" ref="DX15:DX78" si="320">DL15</f>
        <v>13038.928571428571</v>
      </c>
      <c r="DY15" s="31">
        <f t="shared" ref="DY15:DY78" si="321">DM15</f>
        <v>13851.464285714284</v>
      </c>
      <c r="DZ15" s="31">
        <f t="shared" ref="DZ15:DZ78" si="322">DN15</f>
        <v>13346.976190476191</v>
      </c>
      <c r="EA15" s="31">
        <f t="shared" ref="EA15:EA78" si="323">DO15</f>
        <v>12693.285714285716</v>
      </c>
      <c r="EB15" s="31">
        <f t="shared" ref="EB15:EB78" si="324">DP15</f>
        <v>11792.769047619047</v>
      </c>
      <c r="EC15" s="31">
        <f t="shared" ref="EC15:EC78" si="325">DQ15</f>
        <v>11758.214285714284</v>
      </c>
      <c r="ED15" s="32">
        <f t="shared" ref="ED15:ED78" si="326">DR15</f>
        <v>11763.475523809524</v>
      </c>
      <c r="EE15" s="30">
        <f t="shared" ref="EE15:EE78" si="327">DS15</f>
        <v>12106.976190476191</v>
      </c>
      <c r="EF15" s="31">
        <f t="shared" ref="EF15:EF78" si="328">DT15</f>
        <v>11126.130952380952</v>
      </c>
      <c r="EG15" s="31">
        <f t="shared" ref="EG15:EG78" si="329">DU15</f>
        <v>12081.000552380952</v>
      </c>
      <c r="EH15" s="31">
        <f t="shared" ref="EH15:EH78" si="330">DV15</f>
        <v>11904.142857142857</v>
      </c>
      <c r="EI15" s="31">
        <f t="shared" ref="EI15:EI78" si="331">DW15</f>
        <v>12121.944392857144</v>
      </c>
      <c r="EJ15" s="31">
        <f t="shared" ref="EJ15:EJ78" si="332">DX15</f>
        <v>13038.928571428571</v>
      </c>
      <c r="EK15" s="31">
        <f t="shared" ref="EK15:EK78" si="333">DY15</f>
        <v>13851.464285714284</v>
      </c>
      <c r="EL15" s="31">
        <f t="shared" ref="EL15:EL78" si="334">DZ15</f>
        <v>13346.976190476191</v>
      </c>
      <c r="EM15" s="31">
        <f t="shared" ref="EM15:EM78" si="335">EA15</f>
        <v>12693.285714285716</v>
      </c>
      <c r="EN15" s="31">
        <f t="shared" ref="EN15:EN78" si="336">EB15</f>
        <v>11792.769047619047</v>
      </c>
      <c r="EO15" s="31">
        <f t="shared" si="312"/>
        <v>11758.214285714284</v>
      </c>
      <c r="EP15" s="32">
        <f t="shared" si="313"/>
        <v>11763.475523809524</v>
      </c>
      <c r="ES15" s="20">
        <f t="shared" si="207"/>
        <v>12106.976190476191</v>
      </c>
      <c r="ET15" s="18">
        <f t="shared" si="208"/>
        <v>11126.130952380952</v>
      </c>
      <c r="EU15" s="18">
        <f t="shared" si="209"/>
        <v>12081.000552380952</v>
      </c>
      <c r="EV15" s="18">
        <f t="shared" si="210"/>
        <v>11904.142857142857</v>
      </c>
      <c r="EW15" s="18">
        <f t="shared" si="211"/>
        <v>12121.944392857144</v>
      </c>
      <c r="EX15" s="18">
        <f t="shared" si="212"/>
        <v>13038.928571428571</v>
      </c>
      <c r="EY15" s="18">
        <f t="shared" si="213"/>
        <v>13851.464285714284</v>
      </c>
      <c r="EZ15" s="18">
        <f t="shared" si="214"/>
        <v>13346.976190476191</v>
      </c>
      <c r="FA15" s="18">
        <f t="shared" si="215"/>
        <v>12693.285714285716</v>
      </c>
      <c r="FB15" s="18">
        <f t="shared" si="216"/>
        <v>11792.769047619047</v>
      </c>
      <c r="FC15" s="18">
        <f t="shared" si="217"/>
        <v>11758.214285714284</v>
      </c>
      <c r="FD15" s="19">
        <f t="shared" si="218"/>
        <v>11763.475523809524</v>
      </c>
      <c r="FE15" s="20">
        <f t="shared" si="219"/>
        <v>12106.976190476191</v>
      </c>
      <c r="FF15" s="18">
        <f t="shared" si="220"/>
        <v>11126.130952380952</v>
      </c>
      <c r="FG15" s="18">
        <f t="shared" si="221"/>
        <v>12081.000552380952</v>
      </c>
      <c r="FH15" s="18">
        <f t="shared" si="222"/>
        <v>11904.142857142857</v>
      </c>
      <c r="FI15" s="18">
        <f t="shared" si="223"/>
        <v>12121.944392857144</v>
      </c>
      <c r="FJ15" s="18">
        <f t="shared" si="224"/>
        <v>13038.928571428571</v>
      </c>
      <c r="FK15" s="18">
        <f t="shared" si="225"/>
        <v>13851.464285714284</v>
      </c>
      <c r="FL15" s="18">
        <f t="shared" si="226"/>
        <v>13346.976190476191</v>
      </c>
      <c r="FM15" s="18">
        <f t="shared" si="227"/>
        <v>12693.285714285716</v>
      </c>
      <c r="FN15" s="18">
        <f t="shared" si="228"/>
        <v>11792.769047619047</v>
      </c>
      <c r="FO15" s="18">
        <f t="shared" si="229"/>
        <v>11758.214285714284</v>
      </c>
      <c r="FP15" s="19">
        <f t="shared" si="230"/>
        <v>11763.475523809524</v>
      </c>
      <c r="FQ15" s="20">
        <f t="shared" si="231"/>
        <v>12106.976190476191</v>
      </c>
      <c r="FR15" s="18">
        <f t="shared" si="232"/>
        <v>11126.130952380952</v>
      </c>
      <c r="FS15" s="18">
        <f t="shared" si="233"/>
        <v>12081.000552380952</v>
      </c>
      <c r="FT15" s="18">
        <f t="shared" si="234"/>
        <v>11904.142857142857</v>
      </c>
      <c r="FU15" s="18">
        <f t="shared" si="235"/>
        <v>12121.944392857144</v>
      </c>
      <c r="FV15" s="18">
        <f t="shared" si="236"/>
        <v>13038.928571428571</v>
      </c>
      <c r="FW15" s="18">
        <f t="shared" si="237"/>
        <v>13851.464285714284</v>
      </c>
      <c r="FX15" s="18">
        <f t="shared" si="238"/>
        <v>13346.976190476191</v>
      </c>
      <c r="FY15" s="18">
        <f t="shared" si="239"/>
        <v>12693.285714285716</v>
      </c>
      <c r="FZ15" s="18">
        <f t="shared" si="240"/>
        <v>11792.769047619047</v>
      </c>
      <c r="GA15" s="18">
        <f t="shared" si="241"/>
        <v>11758.214285714284</v>
      </c>
      <c r="GB15" s="19">
        <f t="shared" si="242"/>
        <v>11763.475523809524</v>
      </c>
      <c r="GC15" s="20">
        <f t="shared" si="243"/>
        <v>12106.976190476191</v>
      </c>
      <c r="GD15" s="18">
        <f t="shared" si="244"/>
        <v>11126.130952380952</v>
      </c>
      <c r="GE15" s="18">
        <f t="shared" si="245"/>
        <v>12081.000552380952</v>
      </c>
      <c r="GF15" s="18">
        <f t="shared" si="246"/>
        <v>11904.142857142857</v>
      </c>
      <c r="GG15" s="18">
        <f t="shared" si="247"/>
        <v>12121.944392857144</v>
      </c>
      <c r="GH15" s="18">
        <f t="shared" si="248"/>
        <v>13038.928571428571</v>
      </c>
      <c r="GI15" s="18">
        <f t="shared" si="249"/>
        <v>13851.464285714284</v>
      </c>
      <c r="GJ15" s="18">
        <f t="shared" si="250"/>
        <v>13346.976190476191</v>
      </c>
      <c r="GK15" s="18">
        <f t="shared" si="251"/>
        <v>12693.285714285716</v>
      </c>
      <c r="GL15" s="18">
        <f t="shared" si="252"/>
        <v>11792.769047619047</v>
      </c>
      <c r="GM15" s="18">
        <f t="shared" si="253"/>
        <v>11758.214285714284</v>
      </c>
      <c r="GN15" s="19">
        <f t="shared" si="254"/>
        <v>11763.475523809524</v>
      </c>
      <c r="GO15" s="20">
        <f t="shared" si="255"/>
        <v>12106.976190476191</v>
      </c>
      <c r="GP15" s="18">
        <f t="shared" si="256"/>
        <v>11126.130952380952</v>
      </c>
      <c r="GQ15" s="18">
        <f t="shared" si="257"/>
        <v>12081.000552380952</v>
      </c>
      <c r="GR15" s="18">
        <f t="shared" si="258"/>
        <v>11904.142857142857</v>
      </c>
      <c r="GS15" s="18">
        <f t="shared" si="259"/>
        <v>12121.944392857144</v>
      </c>
      <c r="GT15" s="18">
        <f t="shared" si="260"/>
        <v>13038.928571428571</v>
      </c>
      <c r="GU15" s="18">
        <f t="shared" si="261"/>
        <v>13851.464285714284</v>
      </c>
      <c r="GV15" s="18">
        <f t="shared" si="262"/>
        <v>13346.976190476191</v>
      </c>
      <c r="GW15" s="18">
        <f t="shared" si="263"/>
        <v>12693.285714285716</v>
      </c>
      <c r="GX15" s="18">
        <f t="shared" si="264"/>
        <v>11792.769047619047</v>
      </c>
      <c r="GY15" s="18">
        <f t="shared" si="265"/>
        <v>11758.214285714284</v>
      </c>
      <c r="GZ15" s="19">
        <f t="shared" si="266"/>
        <v>11763.475523809524</v>
      </c>
      <c r="HA15" s="20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9"/>
      <c r="HM15" s="20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9"/>
      <c r="HY15" s="20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9"/>
      <c r="IK15" s="20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9"/>
      <c r="IY15" s="17"/>
      <c r="IZ15" s="17"/>
      <c r="JA15" s="14">
        <f t="shared" si="267"/>
        <v>147585.30856428572</v>
      </c>
      <c r="JB15" s="15">
        <f t="shared" si="268"/>
        <v>147585.30856428572</v>
      </c>
      <c r="JC15" s="15">
        <f t="shared" si="269"/>
        <v>147585.30856428572</v>
      </c>
      <c r="JD15" s="15">
        <f t="shared" si="270"/>
        <v>147585.30856428572</v>
      </c>
      <c r="JE15" s="15">
        <f t="shared" si="271"/>
        <v>147585.30856428572</v>
      </c>
      <c r="JF15" s="15">
        <f t="shared" si="272"/>
        <v>0</v>
      </c>
      <c r="JG15" s="15">
        <f t="shared" si="273"/>
        <v>0</v>
      </c>
      <c r="JH15" s="15">
        <f t="shared" si="274"/>
        <v>0</v>
      </c>
      <c r="JI15" s="15">
        <f t="shared" si="275"/>
        <v>0</v>
      </c>
      <c r="JJ15" s="14"/>
    </row>
    <row r="16" spans="1:270" x14ac:dyDescent="0.25">
      <c r="A16" s="5" t="s">
        <v>241</v>
      </c>
      <c r="B16" s="2">
        <v>6039</v>
      </c>
      <c r="C16" s="3">
        <v>42576</v>
      </c>
      <c r="D16" s="3" t="s">
        <v>242</v>
      </c>
      <c r="E16" s="4">
        <v>44260</v>
      </c>
      <c r="F16">
        <f t="shared" si="106"/>
        <v>2021</v>
      </c>
      <c r="G16">
        <f t="shared" si="107"/>
        <v>3</v>
      </c>
      <c r="H16">
        <f t="shared" si="108"/>
        <v>2018</v>
      </c>
      <c r="I16">
        <f t="shared" si="109"/>
        <v>3</v>
      </c>
      <c r="J16">
        <f t="shared" si="203"/>
        <v>2022</v>
      </c>
      <c r="K16">
        <f t="shared" si="204"/>
        <v>1</v>
      </c>
      <c r="L16">
        <f t="shared" si="110"/>
        <v>2026</v>
      </c>
      <c r="M16">
        <f t="shared" si="205"/>
        <v>12</v>
      </c>
      <c r="O16" s="14"/>
      <c r="P16" s="17"/>
      <c r="Q16" s="17"/>
      <c r="R16" s="17"/>
      <c r="S16" s="17"/>
      <c r="T16" s="17"/>
      <c r="U16" s="17"/>
      <c r="V16" s="17">
        <f>IF(AND($F16=O$4,$I16=V$5),AVERAGE('Потребление ЭЭ_факт'!R15,'Потребление ЭЭ_факт'!AD15,'Потребление ЭЭ_факт'!AP15),IF(U16&lt;&gt;0,AVERAGE('Потребление ЭЭ_факт'!R15,'Потребление ЭЭ_факт'!AD15,'Потребление ЭЭ_факт'!AP15),0))</f>
        <v>0</v>
      </c>
      <c r="W16" s="17">
        <f>IF(AND($F16=O$4,$I16=W$5),AVERAGE('Потребление ЭЭ_факт'!S15,'Потребление ЭЭ_факт'!AE15,'Потребление ЭЭ_факт'!AQ15),IF(V16&lt;&gt;0,AVERAGE('Потребление ЭЭ_факт'!S15,'Потребление ЭЭ_факт'!AE15,'Потребление ЭЭ_факт'!AQ15),0))</f>
        <v>0</v>
      </c>
      <c r="X16" s="17">
        <f>IF(AND($F16=O$4,$I16=X$5),AVERAGE('Потребление ЭЭ_факт'!T15,'Потребление ЭЭ_факт'!AF15,'Потребление ЭЭ_факт'!AR15),IF(W16&lt;&gt;0,AVERAGE('Потребление ЭЭ_факт'!T15,'Потребление ЭЭ_факт'!AF15,'Потребление ЭЭ_факт'!AR15),0))</f>
        <v>0</v>
      </c>
      <c r="Y16" s="17">
        <f>IF(AND($F16=O$4,$I16=Y$5),AVERAGE('Потребление ЭЭ_факт'!U15,'Потребление ЭЭ_факт'!AG15,'Потребление ЭЭ_факт'!AS15),IF(X16&lt;&gt;0,AVERAGE('Потребление ЭЭ_факт'!U15,'Потребление ЭЭ_факт'!AG15,'Потребление ЭЭ_факт'!AS15),0))</f>
        <v>0</v>
      </c>
      <c r="Z16" s="17">
        <f>IF(AND($F16=O$4,$I16=Z$5),AVERAGE('Потребление ЭЭ_факт'!V15,'Потребление ЭЭ_факт'!AH15,'Потребление ЭЭ_факт'!AT15),IF(Y16&lt;&gt;0,AVERAGE('Потребление ЭЭ_факт'!V15,'Потребление ЭЭ_факт'!AH15,'Потребление ЭЭ_факт'!AT15),0))</f>
        <v>0</v>
      </c>
      <c r="AA16" s="14">
        <f>IF(AND($F16=AA$4,$I16=AA$5),AVERAGE('Потребление ЭЭ_факт'!W15,'Потребление ЭЭ_факт'!AI15,'Потребление ЭЭ_факт'!AU15),IF(Z16&lt;&gt;0,AVERAGE('Потребление ЭЭ_факт'!W15,'Потребление ЭЭ_факт'!AI15,'Потребление ЭЭ_факт'!AU15),0))</f>
        <v>0</v>
      </c>
      <c r="AB16" s="17">
        <f>IF(AND($F16=AA$4,$I16=AB$5),AVERAGE('Потребление ЭЭ_факт'!X15,'Потребление ЭЭ_факт'!AJ15,'Потребление ЭЭ_факт'!AV15),IF(AA16&lt;&gt;0,AVERAGE('Потребление ЭЭ_факт'!X15,'Потребление ЭЭ_факт'!AJ15,'Потребление ЭЭ_факт'!AV15),0))</f>
        <v>0</v>
      </c>
      <c r="AC16" s="17">
        <f>IF(AND($F16=AA$4,$I16=AC$5),AVERAGE('Потребление ЭЭ_факт'!Y15,'Потребление ЭЭ_факт'!AK15,'Потребление ЭЭ_факт'!AW15),IF(AB16&lt;&gt;0,AVERAGE('Потребление ЭЭ_факт'!Y15,'Потребление ЭЭ_факт'!AK15,'Потребление ЭЭ_факт'!AW15),0))</f>
        <v>16408.299761904764</v>
      </c>
      <c r="AD16" s="17">
        <f>IF(AND($F16=AA$4,$I16=AD$5),AVERAGE('Потребление ЭЭ_факт'!Z15,'Потребление ЭЭ_факт'!AL15,'Потребление ЭЭ_факт'!AX15),IF(AC16&lt;&gt;0,AVERAGE('Потребление ЭЭ_факт'!Z15,'Потребление ЭЭ_факт'!AL15,'Потребление ЭЭ_факт'!AX15),0))</f>
        <v>15824.826190476189</v>
      </c>
      <c r="AE16" s="17">
        <f>IF(AND($F16=AA$4,$I16=AE$5),AVERAGE('Потребление ЭЭ_факт'!AA15,'Потребление ЭЭ_факт'!AM15,'Потребление ЭЭ_факт'!AY15),IF(AD16&lt;&gt;0,AVERAGE('Потребление ЭЭ_факт'!AA15,'Потребление ЭЭ_факт'!AM15,'Потребление ЭЭ_факт'!AY15),0))</f>
        <v>16656.698571428573</v>
      </c>
      <c r="AF16" s="17">
        <f>IF(AND($F16=AA$4,$I16=AF$5),AVERAGE('Потребление ЭЭ_факт'!AB15,'Потребление ЭЭ_факт'!AN15,'Потребление ЭЭ_факт'!AZ15),IF(AE16&lt;&gt;0,AVERAGE('Потребление ЭЭ_факт'!AB15,'Потребление ЭЭ_факт'!AN15,'Потребление ЭЭ_факт'!AZ15),0))</f>
        <v>19412.196428571431</v>
      </c>
      <c r="AG16" s="17">
        <f>IF(AND($F16=AA$4,$I16=AG$5),AVERAGE('Потребление ЭЭ_факт'!AC15,'Потребление ЭЭ_факт'!AO15,'Потребление ЭЭ_факт'!BA15),IF(AF16&lt;&gt;0,AVERAGE('Потребление ЭЭ_факт'!AC15,'Потребление ЭЭ_факт'!AO15,'Потребление ЭЭ_факт'!BA15),0))</f>
        <v>19011.150877954387</v>
      </c>
      <c r="AH16" s="17">
        <f>IF(AND($F16=AA$4,$I16=AH$5),AVERAGE('Потребление ЭЭ_факт'!AD15,'Потребление ЭЭ_факт'!AP15,'Потребление ЭЭ_факт'!BB15),IF(AG16&lt;&gt;0,AVERAGE('Потребление ЭЭ_факт'!AD15,'Потребление ЭЭ_факт'!AP15,'Потребление ЭЭ_факт'!BB15),0))</f>
        <v>18452.384766336658</v>
      </c>
      <c r="AI16" s="17">
        <f>IF(AND($F16=AA$4,$I16=AI$5),AVERAGE('Потребление ЭЭ_факт'!AE15,'Потребление ЭЭ_факт'!AQ15,'Потребление ЭЭ_факт'!BC15),IF(AH16&lt;&gt;0,AVERAGE('Потребление ЭЭ_факт'!AE15,'Потребление ЭЭ_факт'!AQ15,'Потребление ЭЭ_факт'!BC15),0))</f>
        <v>15767.12</v>
      </c>
      <c r="AJ16" s="17">
        <f>IF(AND($F16=AA$4,$I16=AJ$5),AVERAGE('Потребление ЭЭ_факт'!AF15,'Потребление ЭЭ_факт'!AR15,'Потребление ЭЭ_факт'!BD15),IF(AI16&lt;&gt;0,AVERAGE('Потребление ЭЭ_факт'!AF15,'Потребление ЭЭ_факт'!AR15,'Потребление ЭЭ_факт'!BD15),0))</f>
        <v>15623.279668976189</v>
      </c>
      <c r="AK16" s="17">
        <f>IF(AND($F16=AA$4,$I16=AK$5),AVERAGE('Потребление ЭЭ_факт'!AG15,'Потребление ЭЭ_факт'!AS15,'Потребление ЭЭ_факт'!BE15),IF(AJ16&lt;&gt;0,AVERAGE('Потребление ЭЭ_факт'!AG15,'Потребление ЭЭ_факт'!AS15,'Потребление ЭЭ_факт'!BE15),0))</f>
        <v>17069.415928571427</v>
      </c>
      <c r="AL16" s="17">
        <f>IF(AND($F16=AA$4,$I16=AL$5),AVERAGE('Потребление ЭЭ_факт'!AH15,'Потребление ЭЭ_факт'!AT15,'Потребление ЭЭ_факт'!BF15),IF(AK16&lt;&gt;0,AVERAGE('Потребление ЭЭ_факт'!AH15,'Потребление ЭЭ_факт'!AT15,'Потребление ЭЭ_факт'!BF15),0))</f>
        <v>19519.843809523809</v>
      </c>
      <c r="AM16" s="14">
        <f>IF(AND($F16=AM$4,$I16=AM$5),AVERAGE('Потребление ЭЭ_факт'!AI15,'Потребление ЭЭ_факт'!AU15,'Потребление ЭЭ_факт'!BG15),IF(AL16&lt;&gt;0,AVERAGE('Потребление ЭЭ_факт'!AI15,'Потребление ЭЭ_факт'!AU15,'Потребление ЭЭ_факт'!BG15),0))</f>
        <v>19034.810714285715</v>
      </c>
      <c r="AN16" s="14">
        <f>IF(AND($F16=$AM$4,$I16=AN$5),AVERAGE('Потребление ЭЭ_факт'!AJ15,'Потребление ЭЭ_факт'!AV15,'Потребление ЭЭ_факт'!BH15),IF(AM16&lt;&gt;0,AVERAGE('Потребление ЭЭ_факт'!AJ15,'Потребление ЭЭ_факт'!AV15,'Потребление ЭЭ_факт'!BH15),0))</f>
        <v>15910.941122742113</v>
      </c>
      <c r="AO16" s="31">
        <f t="shared" si="112"/>
        <v>16408.299761904764</v>
      </c>
      <c r="AP16" s="31">
        <f t="shared" si="113"/>
        <v>15824.826190476189</v>
      </c>
      <c r="AQ16" s="31">
        <f t="shared" si="114"/>
        <v>16656.698571428573</v>
      </c>
      <c r="AR16" s="31">
        <f t="shared" si="115"/>
        <v>19412.196428571431</v>
      </c>
      <c r="AS16" s="31">
        <f t="shared" si="116"/>
        <v>19011.150877954387</v>
      </c>
      <c r="AT16" s="31">
        <f t="shared" si="117"/>
        <v>18452.384766336658</v>
      </c>
      <c r="AU16" s="31">
        <f t="shared" si="118"/>
        <v>15767.12</v>
      </c>
      <c r="AV16" s="31">
        <f t="shared" si="119"/>
        <v>15623.279668976189</v>
      </c>
      <c r="AW16" s="31">
        <f t="shared" si="120"/>
        <v>17069.415928571427</v>
      </c>
      <c r="AX16" s="32">
        <f t="shared" si="121"/>
        <v>19519.843809523809</v>
      </c>
      <c r="AY16" s="30">
        <f t="shared" si="122"/>
        <v>19034.810714285715</v>
      </c>
      <c r="AZ16" s="31">
        <f t="shared" si="277"/>
        <v>15910.941122742113</v>
      </c>
      <c r="BA16" s="31">
        <f t="shared" si="124"/>
        <v>16408.299761904764</v>
      </c>
      <c r="BB16" s="31">
        <f t="shared" si="125"/>
        <v>15824.826190476189</v>
      </c>
      <c r="BC16" s="31">
        <f t="shared" si="126"/>
        <v>16656.698571428573</v>
      </c>
      <c r="BD16" s="31">
        <f t="shared" si="127"/>
        <v>19412.196428571431</v>
      </c>
      <c r="BE16" s="31">
        <f t="shared" si="128"/>
        <v>19011.150877954387</v>
      </c>
      <c r="BF16" s="31">
        <f t="shared" si="129"/>
        <v>18452.384766336658</v>
      </c>
      <c r="BG16" s="31">
        <f t="shared" si="130"/>
        <v>15767.12</v>
      </c>
      <c r="BH16" s="31">
        <f t="shared" si="131"/>
        <v>15623.279668976189</v>
      </c>
      <c r="BI16" s="31">
        <f t="shared" si="132"/>
        <v>17069.415928571427</v>
      </c>
      <c r="BJ16" s="32">
        <f t="shared" si="133"/>
        <v>19519.843809523809</v>
      </c>
      <c r="BK16" s="30">
        <f t="shared" si="134"/>
        <v>19034.810714285715</v>
      </c>
      <c r="BL16" s="31">
        <f t="shared" si="278"/>
        <v>15910.941122742113</v>
      </c>
      <c r="BM16" s="31">
        <f t="shared" si="136"/>
        <v>16408.299761904764</v>
      </c>
      <c r="BN16" s="31">
        <f t="shared" si="137"/>
        <v>15824.826190476189</v>
      </c>
      <c r="BO16" s="31">
        <f t="shared" si="138"/>
        <v>16656.698571428573</v>
      </c>
      <c r="BP16" s="31">
        <f t="shared" si="139"/>
        <v>19412.196428571431</v>
      </c>
      <c r="BQ16" s="31">
        <f t="shared" si="140"/>
        <v>19011.150877954387</v>
      </c>
      <c r="BR16" s="31">
        <f t="shared" si="141"/>
        <v>18452.384766336658</v>
      </c>
      <c r="BS16" s="31">
        <f t="shared" si="142"/>
        <v>15767.12</v>
      </c>
      <c r="BT16" s="31">
        <f t="shared" si="143"/>
        <v>15623.279668976189</v>
      </c>
      <c r="BU16" s="31">
        <f t="shared" si="144"/>
        <v>17069.415928571427</v>
      </c>
      <c r="BV16" s="32">
        <f t="shared" si="145"/>
        <v>19519.843809523809</v>
      </c>
      <c r="BW16" s="30">
        <f t="shared" si="146"/>
        <v>19034.810714285715</v>
      </c>
      <c r="BX16" s="31">
        <f t="shared" si="279"/>
        <v>15910.941122742113</v>
      </c>
      <c r="BY16" s="31">
        <f t="shared" si="148"/>
        <v>16408.299761904764</v>
      </c>
      <c r="BZ16" s="31">
        <f t="shared" si="149"/>
        <v>15824.826190476189</v>
      </c>
      <c r="CA16" s="31">
        <f t="shared" si="150"/>
        <v>16656.698571428573</v>
      </c>
      <c r="CB16" s="31">
        <f t="shared" si="151"/>
        <v>19412.196428571431</v>
      </c>
      <c r="CC16" s="31">
        <f t="shared" si="152"/>
        <v>19011.150877954387</v>
      </c>
      <c r="CD16" s="31">
        <f t="shared" si="153"/>
        <v>18452.384766336658</v>
      </c>
      <c r="CE16" s="31">
        <f t="shared" si="154"/>
        <v>15767.12</v>
      </c>
      <c r="CF16" s="31">
        <f t="shared" si="155"/>
        <v>15623.279668976189</v>
      </c>
      <c r="CG16" s="31">
        <f t="shared" si="156"/>
        <v>17069.415928571427</v>
      </c>
      <c r="CH16" s="32">
        <f t="shared" si="157"/>
        <v>19519.843809523809</v>
      </c>
      <c r="CI16" s="30">
        <f t="shared" si="206"/>
        <v>19034.810714285715</v>
      </c>
      <c r="CJ16" s="31">
        <f t="shared" si="4"/>
        <v>15910.941122742113</v>
      </c>
      <c r="CK16" s="31">
        <f t="shared" si="5"/>
        <v>16408.299761904764</v>
      </c>
      <c r="CL16" s="31">
        <f t="shared" si="281"/>
        <v>15824.826190476189</v>
      </c>
      <c r="CM16" s="31">
        <f t="shared" si="282"/>
        <v>16656.698571428573</v>
      </c>
      <c r="CN16" s="31">
        <f t="shared" si="283"/>
        <v>19412.196428571431</v>
      </c>
      <c r="CO16" s="31">
        <f t="shared" si="284"/>
        <v>19011.150877954387</v>
      </c>
      <c r="CP16" s="31">
        <f t="shared" si="285"/>
        <v>18452.384766336658</v>
      </c>
      <c r="CQ16" s="31">
        <f t="shared" si="286"/>
        <v>15767.12</v>
      </c>
      <c r="CR16" s="31">
        <f t="shared" si="287"/>
        <v>15623.279668976189</v>
      </c>
      <c r="CS16" s="31">
        <f t="shared" si="288"/>
        <v>17069.415928571427</v>
      </c>
      <c r="CT16" s="32">
        <f t="shared" si="289"/>
        <v>19519.843809523809</v>
      </c>
      <c r="CU16" s="30">
        <f t="shared" si="290"/>
        <v>19034.810714285715</v>
      </c>
      <c r="CV16" s="31">
        <f t="shared" si="291"/>
        <v>15910.941122742113</v>
      </c>
      <c r="CW16" s="31">
        <f t="shared" si="292"/>
        <v>16408.299761904764</v>
      </c>
      <c r="CX16" s="31">
        <f t="shared" si="293"/>
        <v>15824.826190476189</v>
      </c>
      <c r="CY16" s="31">
        <f t="shared" si="294"/>
        <v>16656.698571428573</v>
      </c>
      <c r="CZ16" s="31">
        <f t="shared" si="295"/>
        <v>19412.196428571431</v>
      </c>
      <c r="DA16" s="31">
        <f t="shared" si="296"/>
        <v>19011.150877954387</v>
      </c>
      <c r="DB16" s="31">
        <f t="shared" si="297"/>
        <v>18452.384766336658</v>
      </c>
      <c r="DC16" s="31">
        <f t="shared" si="298"/>
        <v>15767.12</v>
      </c>
      <c r="DD16" s="31">
        <f t="shared" si="299"/>
        <v>15623.279668976189</v>
      </c>
      <c r="DE16" s="31">
        <f t="shared" si="300"/>
        <v>17069.415928571427</v>
      </c>
      <c r="DF16" s="32">
        <f t="shared" si="301"/>
        <v>19519.843809523809</v>
      </c>
      <c r="DG16" s="30">
        <f t="shared" si="302"/>
        <v>19034.810714285715</v>
      </c>
      <c r="DH16" s="31">
        <f t="shared" si="303"/>
        <v>15910.941122742113</v>
      </c>
      <c r="DI16" s="31">
        <f t="shared" si="304"/>
        <v>16408.299761904764</v>
      </c>
      <c r="DJ16" s="31">
        <f t="shared" si="305"/>
        <v>15824.826190476189</v>
      </c>
      <c r="DK16" s="31">
        <f t="shared" si="306"/>
        <v>16656.698571428573</v>
      </c>
      <c r="DL16" s="31">
        <f t="shared" si="307"/>
        <v>19412.196428571431</v>
      </c>
      <c r="DM16" s="31">
        <f t="shared" si="308"/>
        <v>19011.150877954387</v>
      </c>
      <c r="DN16" s="31">
        <f t="shared" si="309"/>
        <v>18452.384766336658</v>
      </c>
      <c r="DO16" s="31">
        <f t="shared" si="310"/>
        <v>15767.12</v>
      </c>
      <c r="DP16" s="31">
        <f t="shared" si="311"/>
        <v>15623.279668976189</v>
      </c>
      <c r="DQ16" s="31">
        <f t="shared" si="280"/>
        <v>17069.415928571427</v>
      </c>
      <c r="DR16" s="32">
        <f t="shared" si="314"/>
        <v>19519.843809523809</v>
      </c>
      <c r="DS16" s="30">
        <f t="shared" si="315"/>
        <v>19034.810714285715</v>
      </c>
      <c r="DT16" s="31">
        <f t="shared" si="316"/>
        <v>15910.941122742113</v>
      </c>
      <c r="DU16" s="31">
        <f t="shared" si="317"/>
        <v>16408.299761904764</v>
      </c>
      <c r="DV16" s="31">
        <f t="shared" si="318"/>
        <v>15824.826190476189</v>
      </c>
      <c r="DW16" s="31">
        <f t="shared" si="319"/>
        <v>16656.698571428573</v>
      </c>
      <c r="DX16" s="31">
        <f t="shared" si="320"/>
        <v>19412.196428571431</v>
      </c>
      <c r="DY16" s="31">
        <f t="shared" si="321"/>
        <v>19011.150877954387</v>
      </c>
      <c r="DZ16" s="31">
        <f t="shared" si="322"/>
        <v>18452.384766336658</v>
      </c>
      <c r="EA16" s="31">
        <f t="shared" si="323"/>
        <v>15767.12</v>
      </c>
      <c r="EB16" s="31">
        <f t="shared" si="324"/>
        <v>15623.279668976189</v>
      </c>
      <c r="EC16" s="31">
        <f t="shared" si="325"/>
        <v>17069.415928571427</v>
      </c>
      <c r="ED16" s="32">
        <f t="shared" si="326"/>
        <v>19519.843809523809</v>
      </c>
      <c r="EE16" s="30">
        <f t="shared" si="327"/>
        <v>19034.810714285715</v>
      </c>
      <c r="EF16" s="31">
        <f t="shared" si="328"/>
        <v>15910.941122742113</v>
      </c>
      <c r="EG16" s="31">
        <f t="shared" si="329"/>
        <v>16408.299761904764</v>
      </c>
      <c r="EH16" s="31">
        <f t="shared" si="330"/>
        <v>15824.826190476189</v>
      </c>
      <c r="EI16" s="31">
        <f t="shared" si="331"/>
        <v>16656.698571428573</v>
      </c>
      <c r="EJ16" s="31">
        <f t="shared" si="332"/>
        <v>19412.196428571431</v>
      </c>
      <c r="EK16" s="31">
        <f t="shared" si="333"/>
        <v>19011.150877954387</v>
      </c>
      <c r="EL16" s="31">
        <f t="shared" si="334"/>
        <v>18452.384766336658</v>
      </c>
      <c r="EM16" s="31">
        <f t="shared" si="335"/>
        <v>15767.12</v>
      </c>
      <c r="EN16" s="31">
        <f t="shared" si="336"/>
        <v>15623.279668976189</v>
      </c>
      <c r="EO16" s="31">
        <f t="shared" si="312"/>
        <v>17069.415928571427</v>
      </c>
      <c r="EP16" s="32">
        <f t="shared" si="313"/>
        <v>19519.843809523809</v>
      </c>
      <c r="ES16" s="20">
        <f t="shared" si="207"/>
        <v>19034.810714285715</v>
      </c>
      <c r="ET16" s="18">
        <f t="shared" si="208"/>
        <v>15910.941122742113</v>
      </c>
      <c r="EU16" s="18">
        <f t="shared" si="209"/>
        <v>16408.299761904764</v>
      </c>
      <c r="EV16" s="18">
        <f t="shared" si="210"/>
        <v>15824.826190476189</v>
      </c>
      <c r="EW16" s="18">
        <f t="shared" si="211"/>
        <v>16656.698571428573</v>
      </c>
      <c r="EX16" s="18">
        <f t="shared" si="212"/>
        <v>19412.196428571431</v>
      </c>
      <c r="EY16" s="18">
        <f t="shared" si="213"/>
        <v>19011.150877954387</v>
      </c>
      <c r="EZ16" s="18">
        <f t="shared" si="214"/>
        <v>18452.384766336658</v>
      </c>
      <c r="FA16" s="18">
        <f t="shared" si="215"/>
        <v>15767.12</v>
      </c>
      <c r="FB16" s="18">
        <f t="shared" si="216"/>
        <v>15623.279668976189</v>
      </c>
      <c r="FC16" s="18">
        <f t="shared" si="217"/>
        <v>17069.415928571427</v>
      </c>
      <c r="FD16" s="19">
        <f t="shared" si="218"/>
        <v>19519.843809523809</v>
      </c>
      <c r="FE16" s="20">
        <f t="shared" si="219"/>
        <v>19034.810714285715</v>
      </c>
      <c r="FF16" s="18">
        <f t="shared" si="220"/>
        <v>15910.941122742113</v>
      </c>
      <c r="FG16" s="18">
        <f t="shared" si="221"/>
        <v>16408.299761904764</v>
      </c>
      <c r="FH16" s="18">
        <f t="shared" si="222"/>
        <v>15824.826190476189</v>
      </c>
      <c r="FI16" s="18">
        <f t="shared" si="223"/>
        <v>16656.698571428573</v>
      </c>
      <c r="FJ16" s="18">
        <f t="shared" si="224"/>
        <v>19412.196428571431</v>
      </c>
      <c r="FK16" s="18">
        <f t="shared" si="225"/>
        <v>19011.150877954387</v>
      </c>
      <c r="FL16" s="18">
        <f t="shared" si="226"/>
        <v>18452.384766336658</v>
      </c>
      <c r="FM16" s="18">
        <f t="shared" si="227"/>
        <v>15767.12</v>
      </c>
      <c r="FN16" s="18">
        <f t="shared" si="228"/>
        <v>15623.279668976189</v>
      </c>
      <c r="FO16" s="18">
        <f t="shared" si="229"/>
        <v>17069.415928571427</v>
      </c>
      <c r="FP16" s="19">
        <f t="shared" si="230"/>
        <v>19519.843809523809</v>
      </c>
      <c r="FQ16" s="20">
        <f t="shared" si="231"/>
        <v>19034.810714285715</v>
      </c>
      <c r="FR16" s="18">
        <f t="shared" si="232"/>
        <v>15910.941122742113</v>
      </c>
      <c r="FS16" s="18">
        <f t="shared" si="233"/>
        <v>16408.299761904764</v>
      </c>
      <c r="FT16" s="18">
        <f t="shared" si="234"/>
        <v>15824.826190476189</v>
      </c>
      <c r="FU16" s="18">
        <f t="shared" si="235"/>
        <v>16656.698571428573</v>
      </c>
      <c r="FV16" s="18">
        <f t="shared" si="236"/>
        <v>19412.196428571431</v>
      </c>
      <c r="FW16" s="18">
        <f t="shared" si="237"/>
        <v>19011.150877954387</v>
      </c>
      <c r="FX16" s="18">
        <f t="shared" si="238"/>
        <v>18452.384766336658</v>
      </c>
      <c r="FY16" s="18">
        <f t="shared" si="239"/>
        <v>15767.12</v>
      </c>
      <c r="FZ16" s="18">
        <f t="shared" si="240"/>
        <v>15623.279668976189</v>
      </c>
      <c r="GA16" s="18">
        <f t="shared" si="241"/>
        <v>17069.415928571427</v>
      </c>
      <c r="GB16" s="19">
        <f t="shared" si="242"/>
        <v>19519.843809523809</v>
      </c>
      <c r="GC16" s="20">
        <f t="shared" si="243"/>
        <v>19034.810714285715</v>
      </c>
      <c r="GD16" s="18">
        <f t="shared" si="244"/>
        <v>15910.941122742113</v>
      </c>
      <c r="GE16" s="18">
        <f t="shared" si="245"/>
        <v>16408.299761904764</v>
      </c>
      <c r="GF16" s="18">
        <f t="shared" si="246"/>
        <v>15824.826190476189</v>
      </c>
      <c r="GG16" s="18">
        <f t="shared" si="247"/>
        <v>16656.698571428573</v>
      </c>
      <c r="GH16" s="18">
        <f t="shared" si="248"/>
        <v>19412.196428571431</v>
      </c>
      <c r="GI16" s="18">
        <f t="shared" si="249"/>
        <v>19011.150877954387</v>
      </c>
      <c r="GJ16" s="18">
        <f t="shared" si="250"/>
        <v>18452.384766336658</v>
      </c>
      <c r="GK16" s="18">
        <f t="shared" si="251"/>
        <v>15767.12</v>
      </c>
      <c r="GL16" s="18">
        <f t="shared" si="252"/>
        <v>15623.279668976189</v>
      </c>
      <c r="GM16" s="18">
        <f t="shared" si="253"/>
        <v>17069.415928571427</v>
      </c>
      <c r="GN16" s="19">
        <f t="shared" si="254"/>
        <v>19519.843809523809</v>
      </c>
      <c r="GO16" s="20">
        <f t="shared" si="255"/>
        <v>19034.810714285715</v>
      </c>
      <c r="GP16" s="18">
        <f t="shared" si="256"/>
        <v>15910.941122742113</v>
      </c>
      <c r="GQ16" s="18">
        <f t="shared" si="257"/>
        <v>16408.299761904764</v>
      </c>
      <c r="GR16" s="18">
        <f t="shared" si="258"/>
        <v>15824.826190476189</v>
      </c>
      <c r="GS16" s="18">
        <f t="shared" si="259"/>
        <v>16656.698571428573</v>
      </c>
      <c r="GT16" s="18">
        <f t="shared" si="260"/>
        <v>19412.196428571431</v>
      </c>
      <c r="GU16" s="18">
        <f t="shared" si="261"/>
        <v>19011.150877954387</v>
      </c>
      <c r="GV16" s="18">
        <f t="shared" si="262"/>
        <v>18452.384766336658</v>
      </c>
      <c r="GW16" s="18">
        <f t="shared" si="263"/>
        <v>15767.12</v>
      </c>
      <c r="GX16" s="18">
        <f t="shared" si="264"/>
        <v>15623.279668976189</v>
      </c>
      <c r="GY16" s="18">
        <f t="shared" si="265"/>
        <v>17069.415928571427</v>
      </c>
      <c r="GZ16" s="19">
        <f t="shared" si="266"/>
        <v>19519.843809523809</v>
      </c>
      <c r="HA16" s="20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9"/>
      <c r="HM16" s="20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9"/>
      <c r="HY16" s="20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9"/>
      <c r="IK16" s="20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9"/>
      <c r="IY16" s="17"/>
      <c r="IZ16" s="17"/>
      <c r="JA16" s="14">
        <f t="shared" si="267"/>
        <v>208690.96784077125</v>
      </c>
      <c r="JB16" s="15">
        <f t="shared" si="268"/>
        <v>208690.96784077125</v>
      </c>
      <c r="JC16" s="15">
        <f t="shared" si="269"/>
        <v>208690.96784077125</v>
      </c>
      <c r="JD16" s="15">
        <f t="shared" si="270"/>
        <v>208690.96784077125</v>
      </c>
      <c r="JE16" s="15">
        <f t="shared" si="271"/>
        <v>208690.96784077125</v>
      </c>
      <c r="JF16" s="15">
        <f t="shared" si="272"/>
        <v>0</v>
      </c>
      <c r="JG16" s="15">
        <f t="shared" si="273"/>
        <v>0</v>
      </c>
      <c r="JH16" s="15">
        <f t="shared" si="274"/>
        <v>0</v>
      </c>
      <c r="JI16" s="15">
        <f t="shared" si="275"/>
        <v>0</v>
      </c>
      <c r="JJ16" s="14"/>
    </row>
    <row r="17" spans="1:270" x14ac:dyDescent="0.25">
      <c r="A17" s="1" t="s">
        <v>71</v>
      </c>
      <c r="B17" s="2">
        <v>5109</v>
      </c>
      <c r="C17" s="3">
        <v>40544</v>
      </c>
      <c r="D17" s="3" t="s">
        <v>72</v>
      </c>
      <c r="E17" s="4">
        <v>44269</v>
      </c>
      <c r="F17">
        <f t="shared" si="106"/>
        <v>2021</v>
      </c>
      <c r="G17">
        <f t="shared" si="107"/>
        <v>3</v>
      </c>
      <c r="H17">
        <f t="shared" si="108"/>
        <v>2018</v>
      </c>
      <c r="I17">
        <f t="shared" si="109"/>
        <v>3</v>
      </c>
      <c r="J17">
        <f t="shared" si="203"/>
        <v>2022</v>
      </c>
      <c r="K17">
        <f t="shared" si="204"/>
        <v>1</v>
      </c>
      <c r="L17">
        <f t="shared" si="110"/>
        <v>2026</v>
      </c>
      <c r="M17">
        <f t="shared" si="205"/>
        <v>12</v>
      </c>
      <c r="O17" s="14"/>
      <c r="P17" s="17"/>
      <c r="Q17" s="17"/>
      <c r="R17" s="17"/>
      <c r="S17" s="17"/>
      <c r="T17" s="17"/>
      <c r="U17" s="17"/>
      <c r="V17" s="17">
        <f>IF(AND($F17=O$4,$I17=V$5),AVERAGE('Потребление ЭЭ_факт'!R16,'Потребление ЭЭ_факт'!AD16,'Потребление ЭЭ_факт'!AP16),IF(U17&lt;&gt;0,AVERAGE('Потребление ЭЭ_факт'!R16,'Потребление ЭЭ_факт'!AD16,'Потребление ЭЭ_факт'!AP16),0))</f>
        <v>0</v>
      </c>
      <c r="W17" s="17">
        <f>IF(AND($F17=O$4,$I17=W$5),AVERAGE('Потребление ЭЭ_факт'!S16,'Потребление ЭЭ_факт'!AE16,'Потребление ЭЭ_факт'!AQ16),IF(V17&lt;&gt;0,AVERAGE('Потребление ЭЭ_факт'!S16,'Потребление ЭЭ_факт'!AE16,'Потребление ЭЭ_факт'!AQ16),0))</f>
        <v>0</v>
      </c>
      <c r="X17" s="17">
        <f>IF(AND($F17=O$4,$I17=X$5),AVERAGE('Потребление ЭЭ_факт'!T16,'Потребление ЭЭ_факт'!AF16,'Потребление ЭЭ_факт'!AR16),IF(W17&lt;&gt;0,AVERAGE('Потребление ЭЭ_факт'!T16,'Потребление ЭЭ_факт'!AF16,'Потребление ЭЭ_факт'!AR16),0))</f>
        <v>0</v>
      </c>
      <c r="Y17" s="17">
        <f>IF(AND($F17=O$4,$I17=Y$5),AVERAGE('Потребление ЭЭ_факт'!U16,'Потребление ЭЭ_факт'!AG16,'Потребление ЭЭ_факт'!AS16),IF(X17&lt;&gt;0,AVERAGE('Потребление ЭЭ_факт'!U16,'Потребление ЭЭ_факт'!AG16,'Потребление ЭЭ_факт'!AS16),0))</f>
        <v>0</v>
      </c>
      <c r="Z17" s="17">
        <f>IF(AND($F17=O$4,$I17=Z$5),AVERAGE('Потребление ЭЭ_факт'!V16,'Потребление ЭЭ_факт'!AH16,'Потребление ЭЭ_факт'!AT16),IF(Y17&lt;&gt;0,AVERAGE('Потребление ЭЭ_факт'!V16,'Потребление ЭЭ_факт'!AH16,'Потребление ЭЭ_факт'!AT16),0))</f>
        <v>0</v>
      </c>
      <c r="AA17" s="14">
        <f>IF(AND($F17=AA$4,$I17=AA$5),AVERAGE('Потребление ЭЭ_факт'!W16,'Потребление ЭЭ_факт'!AI16,'Потребление ЭЭ_факт'!AU16),IF(Z17&lt;&gt;0,AVERAGE('Потребление ЭЭ_факт'!W16,'Потребление ЭЭ_факт'!AI16,'Потребление ЭЭ_факт'!AU16),0))</f>
        <v>0</v>
      </c>
      <c r="AB17" s="17">
        <f>IF(AND($F17=AA$4,$I17=AB$5),AVERAGE('Потребление ЭЭ_факт'!X16,'Потребление ЭЭ_факт'!AJ16,'Потребление ЭЭ_факт'!AV16),IF(AA17&lt;&gt;0,AVERAGE('Потребление ЭЭ_факт'!X16,'Потребление ЭЭ_факт'!AJ16,'Потребление ЭЭ_факт'!AV16),0))</f>
        <v>0</v>
      </c>
      <c r="AC17" s="17">
        <f>IF(AND($F17=AA$4,$I17=AC$5),AVERAGE('Потребление ЭЭ_факт'!Y16,'Потребление ЭЭ_факт'!AK16,'Потребление ЭЭ_факт'!AW16),IF(AB17&lt;&gt;0,AVERAGE('Потребление ЭЭ_факт'!Y16,'Потребление ЭЭ_факт'!AK16,'Потребление ЭЭ_факт'!AW16),0))</f>
        <v>57115.098628916661</v>
      </c>
      <c r="AD17" s="17">
        <f>IF(AND($F17=AA$4,$I17=AD$5),AVERAGE('Потребление ЭЭ_факт'!Z16,'Потребление ЭЭ_факт'!AL16,'Потребление ЭЭ_факт'!AX16),IF(AC17&lt;&gt;0,AVERAGE('Потребление ЭЭ_факт'!Z16,'Потребление ЭЭ_факт'!AL16,'Потребление ЭЭ_факт'!AX16),0))</f>
        <v>43625.388227142859</v>
      </c>
      <c r="AE17" s="17">
        <f>IF(AND($F17=AA$4,$I17=AE$5),AVERAGE('Потребление ЭЭ_факт'!AA16,'Потребление ЭЭ_факт'!AM16,'Потребление ЭЭ_факт'!AY16),IF(AD17&lt;&gt;0,AVERAGE('Потребление ЭЭ_факт'!AA16,'Потребление ЭЭ_факт'!AM16,'Потребление ЭЭ_факт'!AY16),0))</f>
        <v>43342.263214845239</v>
      </c>
      <c r="AF17" s="17">
        <f>IF(AND($F17=AA$4,$I17=AF$5),AVERAGE('Потребление ЭЭ_факт'!AB16,'Потребление ЭЭ_факт'!AN16,'Потребление ЭЭ_факт'!AZ16),IF(AE17&lt;&gt;0,AVERAGE('Потребление ЭЭ_факт'!AB16,'Потребление ЭЭ_факт'!AN16,'Потребление ЭЭ_факт'!AZ16),0))</f>
        <v>36958.264348398494</v>
      </c>
      <c r="AG17" s="17">
        <f>IF(AND($F17=AA$4,$I17=AG$5),AVERAGE('Потребление ЭЭ_факт'!AC16,'Потребление ЭЭ_факт'!AO16,'Потребление ЭЭ_факт'!BA16),IF(AF17&lt;&gt;0,AVERAGE('Потребление ЭЭ_факт'!AC16,'Потребление ЭЭ_факт'!AO16,'Потребление ЭЭ_факт'!BA16),0))</f>
        <v>41373.447483092859</v>
      </c>
      <c r="AH17" s="17">
        <f>IF(AND($F17=AA$4,$I17=AH$5),AVERAGE('Потребление ЭЭ_факт'!AD16,'Потребление ЭЭ_факт'!AP16,'Потребление ЭЭ_факт'!BB16),IF(AG17&lt;&gt;0,AVERAGE('Потребление ЭЭ_факт'!AD16,'Потребление ЭЭ_факт'!AP16,'Потребление ЭЭ_факт'!BB16),0))</f>
        <v>39618.740520250001</v>
      </c>
      <c r="AI17" s="17">
        <f>IF(AND($F17=AA$4,$I17=AI$5),AVERAGE('Потребление ЭЭ_факт'!AE16,'Потребление ЭЭ_факт'!AQ16,'Потребление ЭЭ_факт'!BC16),IF(AH17&lt;&gt;0,AVERAGE('Потребление ЭЭ_факт'!AE16,'Потребление ЭЭ_факт'!AQ16,'Потребление ЭЭ_факт'!BC16),0))</f>
        <v>35741.761354571427</v>
      </c>
      <c r="AJ17" s="17">
        <f>IF(AND($F17=AA$4,$I17=AJ$5),AVERAGE('Потребление ЭЭ_факт'!AF16,'Потребление ЭЭ_факт'!AR16,'Потребление ЭЭ_факт'!BD16),IF(AI17&lt;&gt;0,AVERAGE('Потребление ЭЭ_факт'!AF16,'Потребление ЭЭ_факт'!AR16,'Потребление ЭЭ_факт'!BD16),0))</f>
        <v>35711.444494171425</v>
      </c>
      <c r="AK17" s="17">
        <f>IF(AND($F17=AA$4,$I17=AK$5),AVERAGE('Потребление ЭЭ_факт'!AG16,'Потребление ЭЭ_факт'!AS16,'Потребление ЭЭ_факт'!BE16),IF(AJ17&lt;&gt;0,AVERAGE('Потребление ЭЭ_факт'!AG16,'Потребление ЭЭ_факт'!AS16,'Потребление ЭЭ_факт'!BE16),0))</f>
        <v>56730.157676785719</v>
      </c>
      <c r="AL17" s="17">
        <f>IF(AND($F17=AA$4,$I17=AL$5),AVERAGE('Потребление ЭЭ_факт'!AH16,'Потребление ЭЭ_факт'!AT16,'Потребление ЭЭ_факт'!BF16),IF(AK17&lt;&gt;0,AVERAGE('Потребление ЭЭ_факт'!AH16,'Потребление ЭЭ_факт'!AT16,'Потребление ЭЭ_факт'!BF16),0))</f>
        <v>67290.317409535724</v>
      </c>
      <c r="AM17" s="14">
        <f>IF(AND($F17=AM$4,$I17=AM$5),AVERAGE('Потребление ЭЭ_факт'!AI16,'Потребление ЭЭ_факт'!AU16,'Потребление ЭЭ_факт'!BG16),IF(AL17&lt;&gt;0,AVERAGE('Потребление ЭЭ_факт'!AI16,'Потребление ЭЭ_факт'!AU16,'Потребление ЭЭ_факт'!BG16),0))</f>
        <v>61682.8097972619</v>
      </c>
      <c r="AN17" s="14">
        <f>IF(AND($F17=$AM$4,$I17=AN$5),AVERAGE('Потребление ЭЭ_факт'!AJ16,'Потребление ЭЭ_факт'!AV16,'Потребление ЭЭ_факт'!BH16),IF(AM17&lt;&gt;0,AVERAGE('Потребление ЭЭ_факт'!AJ16,'Потребление ЭЭ_факт'!AV16,'Потребление ЭЭ_факт'!BH16),0))</f>
        <v>49135.19052261905</v>
      </c>
      <c r="AO17" s="31">
        <f t="shared" si="112"/>
        <v>57115.098628916661</v>
      </c>
      <c r="AP17" s="31">
        <f t="shared" si="113"/>
        <v>43625.388227142859</v>
      </c>
      <c r="AQ17" s="31">
        <f t="shared" si="114"/>
        <v>43342.263214845239</v>
      </c>
      <c r="AR17" s="31">
        <f t="shared" si="115"/>
        <v>36958.264348398494</v>
      </c>
      <c r="AS17" s="31">
        <f t="shared" si="116"/>
        <v>41373.447483092859</v>
      </c>
      <c r="AT17" s="31">
        <f t="shared" si="117"/>
        <v>39618.740520250001</v>
      </c>
      <c r="AU17" s="31">
        <f t="shared" si="118"/>
        <v>35741.761354571427</v>
      </c>
      <c r="AV17" s="31">
        <f t="shared" si="119"/>
        <v>35711.444494171425</v>
      </c>
      <c r="AW17" s="31">
        <f t="shared" si="120"/>
        <v>56730.157676785719</v>
      </c>
      <c r="AX17" s="32">
        <f t="shared" si="121"/>
        <v>67290.317409535724</v>
      </c>
      <c r="AY17" s="30">
        <f t="shared" si="122"/>
        <v>61682.8097972619</v>
      </c>
      <c r="AZ17" s="31">
        <f t="shared" si="277"/>
        <v>49135.19052261905</v>
      </c>
      <c r="BA17" s="31">
        <f t="shared" si="124"/>
        <v>57115.098628916661</v>
      </c>
      <c r="BB17" s="31">
        <f t="shared" si="125"/>
        <v>43625.388227142859</v>
      </c>
      <c r="BC17" s="31">
        <f t="shared" si="126"/>
        <v>43342.263214845239</v>
      </c>
      <c r="BD17" s="31">
        <f t="shared" si="127"/>
        <v>36958.264348398494</v>
      </c>
      <c r="BE17" s="31">
        <f t="shared" si="128"/>
        <v>41373.447483092859</v>
      </c>
      <c r="BF17" s="31">
        <f t="shared" si="129"/>
        <v>39618.740520250001</v>
      </c>
      <c r="BG17" s="31">
        <f t="shared" si="130"/>
        <v>35741.761354571427</v>
      </c>
      <c r="BH17" s="31">
        <f t="shared" si="131"/>
        <v>35711.444494171425</v>
      </c>
      <c r="BI17" s="31">
        <f t="shared" si="132"/>
        <v>56730.157676785719</v>
      </c>
      <c r="BJ17" s="32">
        <f t="shared" si="133"/>
        <v>67290.317409535724</v>
      </c>
      <c r="BK17" s="30">
        <f t="shared" si="134"/>
        <v>61682.8097972619</v>
      </c>
      <c r="BL17" s="31">
        <f t="shared" si="278"/>
        <v>49135.19052261905</v>
      </c>
      <c r="BM17" s="31">
        <f t="shared" si="136"/>
        <v>57115.098628916661</v>
      </c>
      <c r="BN17" s="31">
        <f t="shared" si="137"/>
        <v>43625.388227142859</v>
      </c>
      <c r="BO17" s="31">
        <f t="shared" si="138"/>
        <v>43342.263214845239</v>
      </c>
      <c r="BP17" s="31">
        <f t="shared" si="139"/>
        <v>36958.264348398494</v>
      </c>
      <c r="BQ17" s="31">
        <f t="shared" si="140"/>
        <v>41373.447483092859</v>
      </c>
      <c r="BR17" s="31">
        <f t="shared" si="141"/>
        <v>39618.740520250001</v>
      </c>
      <c r="BS17" s="31">
        <f t="shared" si="142"/>
        <v>35741.761354571427</v>
      </c>
      <c r="BT17" s="31">
        <f t="shared" si="143"/>
        <v>35711.444494171425</v>
      </c>
      <c r="BU17" s="31">
        <f t="shared" si="144"/>
        <v>56730.157676785719</v>
      </c>
      <c r="BV17" s="32">
        <f t="shared" si="145"/>
        <v>67290.317409535724</v>
      </c>
      <c r="BW17" s="30">
        <f t="shared" si="146"/>
        <v>61682.8097972619</v>
      </c>
      <c r="BX17" s="31">
        <f t="shared" si="279"/>
        <v>49135.19052261905</v>
      </c>
      <c r="BY17" s="31">
        <f t="shared" si="148"/>
        <v>57115.098628916661</v>
      </c>
      <c r="BZ17" s="31">
        <f t="shared" si="149"/>
        <v>43625.388227142859</v>
      </c>
      <c r="CA17" s="31">
        <f t="shared" si="150"/>
        <v>43342.263214845239</v>
      </c>
      <c r="CB17" s="31">
        <f t="shared" si="151"/>
        <v>36958.264348398494</v>
      </c>
      <c r="CC17" s="31">
        <f t="shared" si="152"/>
        <v>41373.447483092859</v>
      </c>
      <c r="CD17" s="31">
        <f t="shared" si="153"/>
        <v>39618.740520250001</v>
      </c>
      <c r="CE17" s="31">
        <f t="shared" si="154"/>
        <v>35741.761354571427</v>
      </c>
      <c r="CF17" s="31">
        <f t="shared" si="155"/>
        <v>35711.444494171425</v>
      </c>
      <c r="CG17" s="31">
        <f t="shared" si="156"/>
        <v>56730.157676785719</v>
      </c>
      <c r="CH17" s="32">
        <f t="shared" si="157"/>
        <v>67290.317409535724</v>
      </c>
      <c r="CI17" s="30">
        <f t="shared" si="206"/>
        <v>61682.8097972619</v>
      </c>
      <c r="CJ17" s="31">
        <f t="shared" si="4"/>
        <v>49135.19052261905</v>
      </c>
      <c r="CK17" s="31">
        <f t="shared" si="5"/>
        <v>57115.098628916661</v>
      </c>
      <c r="CL17" s="31">
        <f t="shared" si="281"/>
        <v>43625.388227142859</v>
      </c>
      <c r="CM17" s="31">
        <f t="shared" si="282"/>
        <v>43342.263214845239</v>
      </c>
      <c r="CN17" s="31">
        <f t="shared" si="283"/>
        <v>36958.264348398494</v>
      </c>
      <c r="CO17" s="31">
        <f t="shared" si="284"/>
        <v>41373.447483092859</v>
      </c>
      <c r="CP17" s="31">
        <f t="shared" si="285"/>
        <v>39618.740520250001</v>
      </c>
      <c r="CQ17" s="31">
        <f t="shared" si="286"/>
        <v>35741.761354571427</v>
      </c>
      <c r="CR17" s="31">
        <f t="shared" si="287"/>
        <v>35711.444494171425</v>
      </c>
      <c r="CS17" s="31">
        <f t="shared" si="288"/>
        <v>56730.157676785719</v>
      </c>
      <c r="CT17" s="32">
        <f t="shared" si="289"/>
        <v>67290.317409535724</v>
      </c>
      <c r="CU17" s="30">
        <f t="shared" si="290"/>
        <v>61682.8097972619</v>
      </c>
      <c r="CV17" s="31">
        <f t="shared" si="291"/>
        <v>49135.19052261905</v>
      </c>
      <c r="CW17" s="31">
        <f t="shared" si="292"/>
        <v>57115.098628916661</v>
      </c>
      <c r="CX17" s="31">
        <f t="shared" si="293"/>
        <v>43625.388227142859</v>
      </c>
      <c r="CY17" s="31">
        <f t="shared" si="294"/>
        <v>43342.263214845239</v>
      </c>
      <c r="CZ17" s="31">
        <f t="shared" si="295"/>
        <v>36958.264348398494</v>
      </c>
      <c r="DA17" s="31">
        <f t="shared" si="296"/>
        <v>41373.447483092859</v>
      </c>
      <c r="DB17" s="31">
        <f t="shared" si="297"/>
        <v>39618.740520250001</v>
      </c>
      <c r="DC17" s="31">
        <f t="shared" si="298"/>
        <v>35741.761354571427</v>
      </c>
      <c r="DD17" s="31">
        <f t="shared" si="299"/>
        <v>35711.444494171425</v>
      </c>
      <c r="DE17" s="31">
        <f t="shared" si="300"/>
        <v>56730.157676785719</v>
      </c>
      <c r="DF17" s="32">
        <f t="shared" si="301"/>
        <v>67290.317409535724</v>
      </c>
      <c r="DG17" s="30">
        <f t="shared" si="302"/>
        <v>61682.8097972619</v>
      </c>
      <c r="DH17" s="31">
        <f t="shared" si="303"/>
        <v>49135.19052261905</v>
      </c>
      <c r="DI17" s="31">
        <f t="shared" si="304"/>
        <v>57115.098628916661</v>
      </c>
      <c r="DJ17" s="31">
        <f t="shared" si="305"/>
        <v>43625.388227142859</v>
      </c>
      <c r="DK17" s="31">
        <f t="shared" si="306"/>
        <v>43342.263214845239</v>
      </c>
      <c r="DL17" s="31">
        <f t="shared" si="307"/>
        <v>36958.264348398494</v>
      </c>
      <c r="DM17" s="31">
        <f t="shared" si="308"/>
        <v>41373.447483092859</v>
      </c>
      <c r="DN17" s="31">
        <f t="shared" si="309"/>
        <v>39618.740520250001</v>
      </c>
      <c r="DO17" s="31">
        <f t="shared" si="310"/>
        <v>35741.761354571427</v>
      </c>
      <c r="DP17" s="31">
        <f t="shared" si="311"/>
        <v>35711.444494171425</v>
      </c>
      <c r="DQ17" s="31">
        <f t="shared" si="280"/>
        <v>56730.157676785719</v>
      </c>
      <c r="DR17" s="32">
        <f t="shared" si="314"/>
        <v>67290.317409535724</v>
      </c>
      <c r="DS17" s="30">
        <f t="shared" si="315"/>
        <v>61682.8097972619</v>
      </c>
      <c r="DT17" s="31">
        <f t="shared" si="316"/>
        <v>49135.19052261905</v>
      </c>
      <c r="DU17" s="31">
        <f t="shared" si="317"/>
        <v>57115.098628916661</v>
      </c>
      <c r="DV17" s="31">
        <f t="shared" si="318"/>
        <v>43625.388227142859</v>
      </c>
      <c r="DW17" s="31">
        <f t="shared" si="319"/>
        <v>43342.263214845239</v>
      </c>
      <c r="DX17" s="31">
        <f t="shared" si="320"/>
        <v>36958.264348398494</v>
      </c>
      <c r="DY17" s="31">
        <f t="shared" si="321"/>
        <v>41373.447483092859</v>
      </c>
      <c r="DZ17" s="31">
        <f t="shared" si="322"/>
        <v>39618.740520250001</v>
      </c>
      <c r="EA17" s="31">
        <f t="shared" si="323"/>
        <v>35741.761354571427</v>
      </c>
      <c r="EB17" s="31">
        <f t="shared" si="324"/>
        <v>35711.444494171425</v>
      </c>
      <c r="EC17" s="31">
        <f t="shared" si="325"/>
        <v>56730.157676785719</v>
      </c>
      <c r="ED17" s="32">
        <f t="shared" si="326"/>
        <v>67290.317409535724</v>
      </c>
      <c r="EE17" s="30">
        <f t="shared" si="327"/>
        <v>61682.8097972619</v>
      </c>
      <c r="EF17" s="31">
        <f t="shared" si="328"/>
        <v>49135.19052261905</v>
      </c>
      <c r="EG17" s="31">
        <f t="shared" si="329"/>
        <v>57115.098628916661</v>
      </c>
      <c r="EH17" s="31">
        <f t="shared" si="330"/>
        <v>43625.388227142859</v>
      </c>
      <c r="EI17" s="31">
        <f t="shared" si="331"/>
        <v>43342.263214845239</v>
      </c>
      <c r="EJ17" s="31">
        <f t="shared" si="332"/>
        <v>36958.264348398494</v>
      </c>
      <c r="EK17" s="31">
        <f t="shared" si="333"/>
        <v>41373.447483092859</v>
      </c>
      <c r="EL17" s="31">
        <f t="shared" si="334"/>
        <v>39618.740520250001</v>
      </c>
      <c r="EM17" s="31">
        <f t="shared" si="335"/>
        <v>35741.761354571427</v>
      </c>
      <c r="EN17" s="31">
        <f t="shared" si="336"/>
        <v>35711.444494171425</v>
      </c>
      <c r="EO17" s="31">
        <f t="shared" si="312"/>
        <v>56730.157676785719</v>
      </c>
      <c r="EP17" s="32">
        <f t="shared" si="313"/>
        <v>67290.317409535724</v>
      </c>
      <c r="ES17" s="20">
        <f t="shared" si="207"/>
        <v>61682.8097972619</v>
      </c>
      <c r="ET17" s="18">
        <f t="shared" si="208"/>
        <v>49135.19052261905</v>
      </c>
      <c r="EU17" s="18">
        <f t="shared" si="209"/>
        <v>57115.098628916661</v>
      </c>
      <c r="EV17" s="18">
        <f t="shared" si="210"/>
        <v>43625.388227142859</v>
      </c>
      <c r="EW17" s="18">
        <f t="shared" si="211"/>
        <v>43342.263214845239</v>
      </c>
      <c r="EX17" s="18">
        <f t="shared" si="212"/>
        <v>36958.264348398494</v>
      </c>
      <c r="EY17" s="18">
        <f t="shared" si="213"/>
        <v>41373.447483092859</v>
      </c>
      <c r="EZ17" s="18">
        <f t="shared" si="214"/>
        <v>39618.740520250001</v>
      </c>
      <c r="FA17" s="18">
        <f t="shared" si="215"/>
        <v>35741.761354571427</v>
      </c>
      <c r="FB17" s="18">
        <f t="shared" si="216"/>
        <v>35711.444494171425</v>
      </c>
      <c r="FC17" s="18">
        <f t="shared" si="217"/>
        <v>56730.157676785719</v>
      </c>
      <c r="FD17" s="19">
        <f t="shared" si="218"/>
        <v>67290.317409535724</v>
      </c>
      <c r="FE17" s="20">
        <f t="shared" si="219"/>
        <v>61682.8097972619</v>
      </c>
      <c r="FF17" s="18">
        <f t="shared" si="220"/>
        <v>49135.19052261905</v>
      </c>
      <c r="FG17" s="18">
        <f t="shared" si="221"/>
        <v>57115.098628916661</v>
      </c>
      <c r="FH17" s="18">
        <f t="shared" si="222"/>
        <v>43625.388227142859</v>
      </c>
      <c r="FI17" s="18">
        <f t="shared" si="223"/>
        <v>43342.263214845239</v>
      </c>
      <c r="FJ17" s="18">
        <f t="shared" si="224"/>
        <v>36958.264348398494</v>
      </c>
      <c r="FK17" s="18">
        <f t="shared" si="225"/>
        <v>41373.447483092859</v>
      </c>
      <c r="FL17" s="18">
        <f t="shared" si="226"/>
        <v>39618.740520250001</v>
      </c>
      <c r="FM17" s="18">
        <f t="shared" si="227"/>
        <v>35741.761354571427</v>
      </c>
      <c r="FN17" s="18">
        <f t="shared" si="228"/>
        <v>35711.444494171425</v>
      </c>
      <c r="FO17" s="18">
        <f t="shared" si="229"/>
        <v>56730.157676785719</v>
      </c>
      <c r="FP17" s="19">
        <f t="shared" si="230"/>
        <v>67290.317409535724</v>
      </c>
      <c r="FQ17" s="20">
        <f t="shared" si="231"/>
        <v>61682.8097972619</v>
      </c>
      <c r="FR17" s="18">
        <f t="shared" si="232"/>
        <v>49135.19052261905</v>
      </c>
      <c r="FS17" s="18">
        <f t="shared" si="233"/>
        <v>57115.098628916661</v>
      </c>
      <c r="FT17" s="18">
        <f t="shared" si="234"/>
        <v>43625.388227142859</v>
      </c>
      <c r="FU17" s="18">
        <f t="shared" si="235"/>
        <v>43342.263214845239</v>
      </c>
      <c r="FV17" s="18">
        <f t="shared" si="236"/>
        <v>36958.264348398494</v>
      </c>
      <c r="FW17" s="18">
        <f t="shared" si="237"/>
        <v>41373.447483092859</v>
      </c>
      <c r="FX17" s="18">
        <f t="shared" si="238"/>
        <v>39618.740520250001</v>
      </c>
      <c r="FY17" s="18">
        <f t="shared" si="239"/>
        <v>35741.761354571427</v>
      </c>
      <c r="FZ17" s="18">
        <f t="shared" si="240"/>
        <v>35711.444494171425</v>
      </c>
      <c r="GA17" s="18">
        <f t="shared" si="241"/>
        <v>56730.157676785719</v>
      </c>
      <c r="GB17" s="19">
        <f t="shared" si="242"/>
        <v>67290.317409535724</v>
      </c>
      <c r="GC17" s="20">
        <f t="shared" si="243"/>
        <v>61682.8097972619</v>
      </c>
      <c r="GD17" s="18">
        <f t="shared" si="244"/>
        <v>49135.19052261905</v>
      </c>
      <c r="GE17" s="18">
        <f t="shared" si="245"/>
        <v>57115.098628916661</v>
      </c>
      <c r="GF17" s="18">
        <f t="shared" si="246"/>
        <v>43625.388227142859</v>
      </c>
      <c r="GG17" s="18">
        <f t="shared" si="247"/>
        <v>43342.263214845239</v>
      </c>
      <c r="GH17" s="18">
        <f t="shared" si="248"/>
        <v>36958.264348398494</v>
      </c>
      <c r="GI17" s="18">
        <f t="shared" si="249"/>
        <v>41373.447483092859</v>
      </c>
      <c r="GJ17" s="18">
        <f t="shared" si="250"/>
        <v>39618.740520250001</v>
      </c>
      <c r="GK17" s="18">
        <f t="shared" si="251"/>
        <v>35741.761354571427</v>
      </c>
      <c r="GL17" s="18">
        <f t="shared" si="252"/>
        <v>35711.444494171425</v>
      </c>
      <c r="GM17" s="18">
        <f t="shared" si="253"/>
        <v>56730.157676785719</v>
      </c>
      <c r="GN17" s="19">
        <f t="shared" si="254"/>
        <v>67290.317409535724</v>
      </c>
      <c r="GO17" s="20">
        <f t="shared" si="255"/>
        <v>61682.8097972619</v>
      </c>
      <c r="GP17" s="18">
        <f t="shared" si="256"/>
        <v>49135.19052261905</v>
      </c>
      <c r="GQ17" s="18">
        <f t="shared" si="257"/>
        <v>57115.098628916661</v>
      </c>
      <c r="GR17" s="18">
        <f t="shared" si="258"/>
        <v>43625.388227142859</v>
      </c>
      <c r="GS17" s="18">
        <f t="shared" si="259"/>
        <v>43342.263214845239</v>
      </c>
      <c r="GT17" s="18">
        <f t="shared" si="260"/>
        <v>36958.264348398494</v>
      </c>
      <c r="GU17" s="18">
        <f t="shared" si="261"/>
        <v>41373.447483092859</v>
      </c>
      <c r="GV17" s="18">
        <f t="shared" si="262"/>
        <v>39618.740520250001</v>
      </c>
      <c r="GW17" s="18">
        <f t="shared" si="263"/>
        <v>35741.761354571427</v>
      </c>
      <c r="GX17" s="18">
        <f t="shared" si="264"/>
        <v>35711.444494171425</v>
      </c>
      <c r="GY17" s="18">
        <f t="shared" si="265"/>
        <v>56730.157676785719</v>
      </c>
      <c r="GZ17" s="19">
        <f t="shared" si="266"/>
        <v>67290.317409535724</v>
      </c>
      <c r="HA17" s="20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9"/>
      <c r="HM17" s="20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9"/>
      <c r="HY17" s="20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9"/>
      <c r="IK17" s="20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9"/>
      <c r="IY17" s="17"/>
      <c r="IZ17" s="17"/>
      <c r="JA17" s="14">
        <f t="shared" si="267"/>
        <v>568324.88367759134</v>
      </c>
      <c r="JB17" s="15">
        <f t="shared" si="268"/>
        <v>568324.88367759134</v>
      </c>
      <c r="JC17" s="15">
        <f t="shared" si="269"/>
        <v>568324.88367759134</v>
      </c>
      <c r="JD17" s="15">
        <f t="shared" si="270"/>
        <v>568324.88367759134</v>
      </c>
      <c r="JE17" s="15">
        <f t="shared" si="271"/>
        <v>568324.88367759134</v>
      </c>
      <c r="JF17" s="15">
        <f t="shared" si="272"/>
        <v>0</v>
      </c>
      <c r="JG17" s="15">
        <f t="shared" si="273"/>
        <v>0</v>
      </c>
      <c r="JH17" s="15">
        <f t="shared" si="274"/>
        <v>0</v>
      </c>
      <c r="JI17" s="15">
        <f t="shared" si="275"/>
        <v>0</v>
      </c>
      <c r="JJ17" s="14"/>
    </row>
    <row r="18" spans="1:270" x14ac:dyDescent="0.25">
      <c r="A18" s="1" t="s">
        <v>69</v>
      </c>
      <c r="B18" s="2">
        <v>2282</v>
      </c>
      <c r="C18" s="3">
        <v>42527</v>
      </c>
      <c r="D18" s="3" t="s">
        <v>70</v>
      </c>
      <c r="E18" s="4">
        <v>44314</v>
      </c>
      <c r="F18">
        <f t="shared" si="106"/>
        <v>2021</v>
      </c>
      <c r="G18">
        <f t="shared" si="107"/>
        <v>4</v>
      </c>
      <c r="H18">
        <f t="shared" si="108"/>
        <v>2018</v>
      </c>
      <c r="I18">
        <f t="shared" si="109"/>
        <v>4</v>
      </c>
      <c r="J18">
        <f t="shared" si="203"/>
        <v>2022</v>
      </c>
      <c r="K18">
        <f t="shared" si="204"/>
        <v>1</v>
      </c>
      <c r="L18">
        <f t="shared" si="110"/>
        <v>2026</v>
      </c>
      <c r="M18">
        <f t="shared" si="205"/>
        <v>12</v>
      </c>
      <c r="O18" s="14"/>
      <c r="P18" s="17"/>
      <c r="Q18" s="17"/>
      <c r="R18" s="17"/>
      <c r="S18" s="17"/>
      <c r="T18" s="17"/>
      <c r="U18" s="17"/>
      <c r="V18" s="17">
        <f>IF(AND($F18=O$4,$I18=V$5),AVERAGE('Потребление ЭЭ_факт'!R17,'Потребление ЭЭ_факт'!AD17,'Потребление ЭЭ_факт'!AP17),IF(U18&lt;&gt;0,AVERAGE('Потребление ЭЭ_факт'!R17,'Потребление ЭЭ_факт'!AD17,'Потребление ЭЭ_факт'!AP17),0))</f>
        <v>0</v>
      </c>
      <c r="W18" s="17">
        <f>IF(AND($F18=O$4,$I18=W$5),AVERAGE('Потребление ЭЭ_факт'!S17,'Потребление ЭЭ_факт'!AE17,'Потребление ЭЭ_факт'!AQ17),IF(V18&lt;&gt;0,AVERAGE('Потребление ЭЭ_факт'!S17,'Потребление ЭЭ_факт'!AE17,'Потребление ЭЭ_факт'!AQ17),0))</f>
        <v>0</v>
      </c>
      <c r="X18" s="17">
        <f>IF(AND($F18=O$4,$I18=X$5),AVERAGE('Потребление ЭЭ_факт'!T17,'Потребление ЭЭ_факт'!AF17,'Потребление ЭЭ_факт'!AR17),IF(W18&lt;&gt;0,AVERAGE('Потребление ЭЭ_факт'!T17,'Потребление ЭЭ_факт'!AF17,'Потребление ЭЭ_факт'!AR17),0))</f>
        <v>0</v>
      </c>
      <c r="Y18" s="17">
        <f>IF(AND($F18=O$4,$I18=Y$5),AVERAGE('Потребление ЭЭ_факт'!U17,'Потребление ЭЭ_факт'!AG17,'Потребление ЭЭ_факт'!AS17),IF(X18&lt;&gt;0,AVERAGE('Потребление ЭЭ_факт'!U17,'Потребление ЭЭ_факт'!AG17,'Потребление ЭЭ_факт'!AS17),0))</f>
        <v>0</v>
      </c>
      <c r="Z18" s="17">
        <f>IF(AND($F18=O$4,$I18=Z$5),AVERAGE('Потребление ЭЭ_факт'!V17,'Потребление ЭЭ_факт'!AH17,'Потребление ЭЭ_факт'!AT17),IF(Y18&lt;&gt;0,AVERAGE('Потребление ЭЭ_факт'!V17,'Потребление ЭЭ_факт'!AH17,'Потребление ЭЭ_факт'!AT17),0))</f>
        <v>0</v>
      </c>
      <c r="AA18" s="14">
        <f>IF(AND($F18=AA$4,$I18=AA$5),AVERAGE('Потребление ЭЭ_факт'!W17,'Потребление ЭЭ_факт'!AI17,'Потребление ЭЭ_факт'!AU17),IF(Z18&lt;&gt;0,AVERAGE('Потребление ЭЭ_факт'!W17,'Потребление ЭЭ_факт'!AI17,'Потребление ЭЭ_факт'!AU17),0))</f>
        <v>0</v>
      </c>
      <c r="AB18" s="17">
        <f>IF(AND($F18=AA$4,$I18=AB$5),AVERAGE('Потребление ЭЭ_факт'!X17,'Потребление ЭЭ_факт'!AJ17,'Потребление ЭЭ_факт'!AV17),IF(AA18&lt;&gt;0,AVERAGE('Потребление ЭЭ_факт'!X17,'Потребление ЭЭ_факт'!AJ17,'Потребление ЭЭ_факт'!AV17),0))</f>
        <v>0</v>
      </c>
      <c r="AC18" s="17">
        <f>IF(AND($F18=AA$4,$I18=AC$5),AVERAGE('Потребление ЭЭ_факт'!Y17,'Потребление ЭЭ_факт'!AK17,'Потребление ЭЭ_факт'!AW17),IF(AB18&lt;&gt;0,AVERAGE('Потребление ЭЭ_факт'!Y17,'Потребление ЭЭ_факт'!AK17,'Потребление ЭЭ_факт'!AW17),0))</f>
        <v>0</v>
      </c>
      <c r="AD18" s="17">
        <f>IF(AND($F18=AA$4,$I18=AD$5),AVERAGE('Потребление ЭЭ_факт'!Z17,'Потребление ЭЭ_факт'!AL17,'Потребление ЭЭ_факт'!AX17),IF(AC18&lt;&gt;0,AVERAGE('Потребление ЭЭ_факт'!Z17,'Потребление ЭЭ_факт'!AL17,'Потребление ЭЭ_факт'!AX17),0))</f>
        <v>32635.672896479078</v>
      </c>
      <c r="AE18" s="17">
        <f>IF(AND($F18=AA$4,$I18=AE$5),AVERAGE('Потребление ЭЭ_факт'!AA17,'Потребление ЭЭ_факт'!AM17,'Потребление ЭЭ_факт'!AY17),IF(AD18&lt;&gt;0,AVERAGE('Потребление ЭЭ_факт'!AA17,'Потребление ЭЭ_факт'!AM17,'Потребление ЭЭ_факт'!AY17),0))</f>
        <v>33375.946167619048</v>
      </c>
      <c r="AF18" s="17">
        <f>IF(AND($F18=AA$4,$I18=AF$5),AVERAGE('Потребление ЭЭ_факт'!AB17,'Потребление ЭЭ_факт'!AN17,'Потребление ЭЭ_факт'!AZ17),IF(AE18&lt;&gt;0,AVERAGE('Потребление ЭЭ_факт'!AB17,'Потребление ЭЭ_факт'!AN17,'Потребление ЭЭ_факт'!AZ17),0))</f>
        <v>33300.472857142857</v>
      </c>
      <c r="AG18" s="17">
        <f>IF(AND($F18=AA$4,$I18=AG$5),AVERAGE('Потребление ЭЭ_факт'!AC17,'Потребление ЭЭ_факт'!AO17,'Потребление ЭЭ_факт'!BA17),IF(AF18&lt;&gt;0,AVERAGE('Потребление ЭЭ_факт'!AC17,'Потребление ЭЭ_факт'!AO17,'Потребление ЭЭ_факт'!BA17),0))</f>
        <v>34291.324323809524</v>
      </c>
      <c r="AH18" s="17">
        <f>IF(AND($F18=AA$4,$I18=AH$5),AVERAGE('Потребление ЭЭ_факт'!AD17,'Потребление ЭЭ_факт'!AP17,'Потребление ЭЭ_факт'!BB17),IF(AG18&lt;&gt;0,AVERAGE('Потребление ЭЭ_факт'!AD17,'Потребление ЭЭ_факт'!AP17,'Потребление ЭЭ_факт'!BB17),0))</f>
        <v>34946.13023809524</v>
      </c>
      <c r="AI18" s="17">
        <f>IF(AND($F18=AA$4,$I18=AI$5),AVERAGE('Потребление ЭЭ_факт'!AE17,'Потребление ЭЭ_факт'!AQ17,'Потребление ЭЭ_факт'!BC17),IF(AH18&lt;&gt;0,AVERAGE('Потребление ЭЭ_факт'!AE17,'Потребление ЭЭ_факт'!AQ17,'Потребление ЭЭ_факт'!BC17),0))</f>
        <v>33168.288571428573</v>
      </c>
      <c r="AJ18" s="17">
        <f>IF(AND($F18=AA$4,$I18=AJ$5),AVERAGE('Потребление ЭЭ_факт'!AF17,'Потребление ЭЭ_факт'!AR17,'Потребление ЭЭ_факт'!BD17),IF(AI18&lt;&gt;0,AVERAGE('Потребление ЭЭ_факт'!AF17,'Потребление ЭЭ_факт'!AR17,'Потребление ЭЭ_факт'!BD17),0))</f>
        <v>36842.29454285714</v>
      </c>
      <c r="AK18" s="17">
        <f>IF(AND($F18=AA$4,$I18=AK$5),AVERAGE('Потребление ЭЭ_факт'!AG17,'Потребление ЭЭ_факт'!AS17,'Потребление ЭЭ_факт'!BE17),IF(AJ18&lt;&gt;0,AVERAGE('Потребление ЭЭ_факт'!AG17,'Потребление ЭЭ_факт'!AS17,'Потребление ЭЭ_факт'!BE17),0))</f>
        <v>38217.907142857141</v>
      </c>
      <c r="AL18" s="17">
        <f>IF(AND($F18=AA$4,$I18=AL$5),AVERAGE('Потребление ЭЭ_факт'!AH17,'Потребление ЭЭ_факт'!AT17,'Потребление ЭЭ_факт'!BF17),IF(AK18&lt;&gt;0,AVERAGE('Потребление ЭЭ_факт'!AH17,'Потребление ЭЭ_факт'!AT17,'Потребление ЭЭ_факт'!BF17),0))</f>
        <v>38637.370476190474</v>
      </c>
      <c r="AM18" s="14">
        <f>IF(AND($F18=AM$4,$I18=AM$5),AVERAGE('Потребление ЭЭ_факт'!AI17,'Потребление ЭЭ_факт'!AU17,'Потребление ЭЭ_факт'!BG17),IF(AL18&lt;&gt;0,AVERAGE('Потребление ЭЭ_факт'!AI17,'Потребление ЭЭ_факт'!AU17,'Потребление ЭЭ_факт'!BG17),0))</f>
        <v>38680.550404761903</v>
      </c>
      <c r="AN18" s="15">
        <f>IF(AND($F18=$AM$4,$I18=AN$5),AVERAGE('Потребление ЭЭ_факт'!AJ17,'Потребление ЭЭ_факт'!AV17,'Потребление ЭЭ_факт'!BH17),IF(AM18&lt;&gt;0,AVERAGE('Потребление ЭЭ_факт'!AJ17,'Потребление ЭЭ_факт'!AV17,'Потребление ЭЭ_факт'!BH17),0))</f>
        <v>35238.488095238099</v>
      </c>
      <c r="AO18" s="15">
        <f>IF(AND($F18=$AM$4,$I18=AO$5),AVERAGE('Потребление ЭЭ_факт'!AK17,'Потребление ЭЭ_факт'!AW17,'Потребление ЭЭ_факт'!BI17),IF(AN18&lt;&gt;0,AVERAGE('Потребление ЭЭ_факт'!AK17,'Потребление ЭЭ_факт'!AW17,'Потребление ЭЭ_факт'!BI17),0))</f>
        <v>30377.905885570854</v>
      </c>
      <c r="AP18" s="31">
        <f t="shared" si="113"/>
        <v>32635.672896479078</v>
      </c>
      <c r="AQ18" s="31">
        <f t="shared" si="114"/>
        <v>33375.946167619048</v>
      </c>
      <c r="AR18" s="31">
        <f t="shared" si="115"/>
        <v>33300.472857142857</v>
      </c>
      <c r="AS18" s="31">
        <f t="shared" si="116"/>
        <v>34291.324323809524</v>
      </c>
      <c r="AT18" s="31">
        <f t="shared" si="117"/>
        <v>34946.13023809524</v>
      </c>
      <c r="AU18" s="31">
        <f t="shared" si="118"/>
        <v>33168.288571428573</v>
      </c>
      <c r="AV18" s="31">
        <f t="shared" si="119"/>
        <v>36842.29454285714</v>
      </c>
      <c r="AW18" s="31">
        <f t="shared" si="120"/>
        <v>38217.907142857141</v>
      </c>
      <c r="AX18" s="32">
        <f t="shared" si="121"/>
        <v>38637.370476190474</v>
      </c>
      <c r="AY18" s="30">
        <f t="shared" si="122"/>
        <v>38680.550404761903</v>
      </c>
      <c r="AZ18" s="31">
        <f t="shared" si="277"/>
        <v>35238.488095238099</v>
      </c>
      <c r="BA18" s="31">
        <f t="shared" si="124"/>
        <v>30377.905885570854</v>
      </c>
      <c r="BB18" s="31">
        <f t="shared" si="125"/>
        <v>32635.672896479078</v>
      </c>
      <c r="BC18" s="31">
        <f t="shared" si="126"/>
        <v>33375.946167619048</v>
      </c>
      <c r="BD18" s="31">
        <f t="shared" si="127"/>
        <v>33300.472857142857</v>
      </c>
      <c r="BE18" s="31">
        <f t="shared" si="128"/>
        <v>34291.324323809524</v>
      </c>
      <c r="BF18" s="31">
        <f t="shared" si="129"/>
        <v>34946.13023809524</v>
      </c>
      <c r="BG18" s="31">
        <f t="shared" si="130"/>
        <v>33168.288571428573</v>
      </c>
      <c r="BH18" s="31">
        <f t="shared" si="131"/>
        <v>36842.29454285714</v>
      </c>
      <c r="BI18" s="31">
        <f t="shared" si="132"/>
        <v>38217.907142857141</v>
      </c>
      <c r="BJ18" s="32">
        <f t="shared" si="133"/>
        <v>38637.370476190474</v>
      </c>
      <c r="BK18" s="30">
        <f t="shared" si="134"/>
        <v>38680.550404761903</v>
      </c>
      <c r="BL18" s="31">
        <f t="shared" si="278"/>
        <v>35238.488095238099</v>
      </c>
      <c r="BM18" s="31">
        <f t="shared" si="136"/>
        <v>30377.905885570854</v>
      </c>
      <c r="BN18" s="31">
        <f t="shared" si="137"/>
        <v>32635.672896479078</v>
      </c>
      <c r="BO18" s="31">
        <f t="shared" si="138"/>
        <v>33375.946167619048</v>
      </c>
      <c r="BP18" s="31">
        <f t="shared" si="139"/>
        <v>33300.472857142857</v>
      </c>
      <c r="BQ18" s="31">
        <f t="shared" si="140"/>
        <v>34291.324323809524</v>
      </c>
      <c r="BR18" s="31">
        <f t="shared" si="141"/>
        <v>34946.13023809524</v>
      </c>
      <c r="BS18" s="31">
        <f t="shared" si="142"/>
        <v>33168.288571428573</v>
      </c>
      <c r="BT18" s="31">
        <f t="shared" si="143"/>
        <v>36842.29454285714</v>
      </c>
      <c r="BU18" s="31">
        <f t="shared" si="144"/>
        <v>38217.907142857141</v>
      </c>
      <c r="BV18" s="32">
        <f t="shared" si="145"/>
        <v>38637.370476190474</v>
      </c>
      <c r="BW18" s="30">
        <f t="shared" si="146"/>
        <v>38680.550404761903</v>
      </c>
      <c r="BX18" s="31">
        <f t="shared" si="279"/>
        <v>35238.488095238099</v>
      </c>
      <c r="BY18" s="31">
        <f t="shared" si="148"/>
        <v>30377.905885570854</v>
      </c>
      <c r="BZ18" s="31">
        <f t="shared" si="149"/>
        <v>32635.672896479078</v>
      </c>
      <c r="CA18" s="31">
        <f t="shared" si="150"/>
        <v>33375.946167619048</v>
      </c>
      <c r="CB18" s="31">
        <f t="shared" si="151"/>
        <v>33300.472857142857</v>
      </c>
      <c r="CC18" s="31">
        <f t="shared" si="152"/>
        <v>34291.324323809524</v>
      </c>
      <c r="CD18" s="31">
        <f t="shared" si="153"/>
        <v>34946.13023809524</v>
      </c>
      <c r="CE18" s="31">
        <f t="shared" si="154"/>
        <v>33168.288571428573</v>
      </c>
      <c r="CF18" s="31">
        <f t="shared" si="155"/>
        <v>36842.29454285714</v>
      </c>
      <c r="CG18" s="31">
        <f t="shared" si="156"/>
        <v>38217.907142857141</v>
      </c>
      <c r="CH18" s="32">
        <f t="shared" si="157"/>
        <v>38637.370476190474</v>
      </c>
      <c r="CI18" s="30">
        <f t="shared" si="206"/>
        <v>38680.550404761903</v>
      </c>
      <c r="CJ18" s="31">
        <f t="shared" si="4"/>
        <v>35238.488095238099</v>
      </c>
      <c r="CK18" s="31">
        <f t="shared" si="5"/>
        <v>30377.905885570854</v>
      </c>
      <c r="CL18" s="31">
        <f t="shared" si="281"/>
        <v>32635.672896479078</v>
      </c>
      <c r="CM18" s="31">
        <f t="shared" si="282"/>
        <v>33375.946167619048</v>
      </c>
      <c r="CN18" s="31">
        <f t="shared" si="283"/>
        <v>33300.472857142857</v>
      </c>
      <c r="CO18" s="31">
        <f t="shared" si="284"/>
        <v>34291.324323809524</v>
      </c>
      <c r="CP18" s="31">
        <f t="shared" si="285"/>
        <v>34946.13023809524</v>
      </c>
      <c r="CQ18" s="31">
        <f t="shared" si="286"/>
        <v>33168.288571428573</v>
      </c>
      <c r="CR18" s="31">
        <f t="shared" si="287"/>
        <v>36842.29454285714</v>
      </c>
      <c r="CS18" s="31">
        <f t="shared" si="288"/>
        <v>38217.907142857141</v>
      </c>
      <c r="CT18" s="32">
        <f t="shared" si="289"/>
        <v>38637.370476190474</v>
      </c>
      <c r="CU18" s="30">
        <f t="shared" si="290"/>
        <v>38680.550404761903</v>
      </c>
      <c r="CV18" s="31">
        <f t="shared" si="291"/>
        <v>35238.488095238099</v>
      </c>
      <c r="CW18" s="31">
        <f t="shared" si="292"/>
        <v>30377.905885570854</v>
      </c>
      <c r="CX18" s="31">
        <f t="shared" si="293"/>
        <v>32635.672896479078</v>
      </c>
      <c r="CY18" s="31">
        <f t="shared" si="294"/>
        <v>33375.946167619048</v>
      </c>
      <c r="CZ18" s="31">
        <f t="shared" si="295"/>
        <v>33300.472857142857</v>
      </c>
      <c r="DA18" s="31">
        <f t="shared" si="296"/>
        <v>34291.324323809524</v>
      </c>
      <c r="DB18" s="31">
        <f t="shared" si="297"/>
        <v>34946.13023809524</v>
      </c>
      <c r="DC18" s="31">
        <f t="shared" si="298"/>
        <v>33168.288571428573</v>
      </c>
      <c r="DD18" s="31">
        <f t="shared" si="299"/>
        <v>36842.29454285714</v>
      </c>
      <c r="DE18" s="31">
        <f t="shared" si="300"/>
        <v>38217.907142857141</v>
      </c>
      <c r="DF18" s="32">
        <f t="shared" si="301"/>
        <v>38637.370476190474</v>
      </c>
      <c r="DG18" s="30">
        <f t="shared" si="302"/>
        <v>38680.550404761903</v>
      </c>
      <c r="DH18" s="31">
        <f t="shared" si="303"/>
        <v>35238.488095238099</v>
      </c>
      <c r="DI18" s="31">
        <f t="shared" si="304"/>
        <v>30377.905885570854</v>
      </c>
      <c r="DJ18" s="31">
        <f t="shared" si="305"/>
        <v>32635.672896479078</v>
      </c>
      <c r="DK18" s="31">
        <f t="shared" si="306"/>
        <v>33375.946167619048</v>
      </c>
      <c r="DL18" s="31">
        <f t="shared" si="307"/>
        <v>33300.472857142857</v>
      </c>
      <c r="DM18" s="31">
        <f t="shared" si="308"/>
        <v>34291.324323809524</v>
      </c>
      <c r="DN18" s="31">
        <f t="shared" si="309"/>
        <v>34946.13023809524</v>
      </c>
      <c r="DO18" s="31">
        <f t="shared" si="310"/>
        <v>33168.288571428573</v>
      </c>
      <c r="DP18" s="31">
        <f t="shared" si="311"/>
        <v>36842.29454285714</v>
      </c>
      <c r="DQ18" s="31">
        <f t="shared" si="280"/>
        <v>38217.907142857141</v>
      </c>
      <c r="DR18" s="32">
        <f t="shared" si="314"/>
        <v>38637.370476190474</v>
      </c>
      <c r="DS18" s="30">
        <f t="shared" si="315"/>
        <v>38680.550404761903</v>
      </c>
      <c r="DT18" s="31">
        <f t="shared" si="316"/>
        <v>35238.488095238099</v>
      </c>
      <c r="DU18" s="31">
        <f t="shared" si="317"/>
        <v>30377.905885570854</v>
      </c>
      <c r="DV18" s="31">
        <f t="shared" si="318"/>
        <v>32635.672896479078</v>
      </c>
      <c r="DW18" s="31">
        <f t="shared" si="319"/>
        <v>33375.946167619048</v>
      </c>
      <c r="DX18" s="31">
        <f t="shared" si="320"/>
        <v>33300.472857142857</v>
      </c>
      <c r="DY18" s="31">
        <f t="shared" si="321"/>
        <v>34291.324323809524</v>
      </c>
      <c r="DZ18" s="31">
        <f t="shared" si="322"/>
        <v>34946.13023809524</v>
      </c>
      <c r="EA18" s="31">
        <f t="shared" si="323"/>
        <v>33168.288571428573</v>
      </c>
      <c r="EB18" s="31">
        <f t="shared" si="324"/>
        <v>36842.29454285714</v>
      </c>
      <c r="EC18" s="31">
        <f t="shared" si="325"/>
        <v>38217.907142857141</v>
      </c>
      <c r="ED18" s="32">
        <f t="shared" si="326"/>
        <v>38637.370476190474</v>
      </c>
      <c r="EE18" s="30">
        <f t="shared" si="327"/>
        <v>38680.550404761903</v>
      </c>
      <c r="EF18" s="31">
        <f t="shared" si="328"/>
        <v>35238.488095238099</v>
      </c>
      <c r="EG18" s="31">
        <f t="shared" si="329"/>
        <v>30377.905885570854</v>
      </c>
      <c r="EH18" s="31">
        <f t="shared" si="330"/>
        <v>32635.672896479078</v>
      </c>
      <c r="EI18" s="31">
        <f t="shared" si="331"/>
        <v>33375.946167619048</v>
      </c>
      <c r="EJ18" s="31">
        <f t="shared" si="332"/>
        <v>33300.472857142857</v>
      </c>
      <c r="EK18" s="31">
        <f t="shared" si="333"/>
        <v>34291.324323809524</v>
      </c>
      <c r="EL18" s="31">
        <f t="shared" si="334"/>
        <v>34946.13023809524</v>
      </c>
      <c r="EM18" s="31">
        <f t="shared" si="335"/>
        <v>33168.288571428573</v>
      </c>
      <c r="EN18" s="31">
        <f t="shared" si="336"/>
        <v>36842.29454285714</v>
      </c>
      <c r="EO18" s="31">
        <f t="shared" si="312"/>
        <v>38217.907142857141</v>
      </c>
      <c r="EP18" s="32">
        <f t="shared" si="313"/>
        <v>38637.370476190474</v>
      </c>
      <c r="ES18" s="20">
        <f t="shared" si="207"/>
        <v>38680.550404761903</v>
      </c>
      <c r="ET18" s="18">
        <f t="shared" si="208"/>
        <v>35238.488095238099</v>
      </c>
      <c r="EU18" s="18">
        <f t="shared" si="209"/>
        <v>30377.905885570854</v>
      </c>
      <c r="EV18" s="18">
        <f t="shared" si="210"/>
        <v>32635.672896479078</v>
      </c>
      <c r="EW18" s="18">
        <f t="shared" si="211"/>
        <v>33375.946167619048</v>
      </c>
      <c r="EX18" s="18">
        <f t="shared" si="212"/>
        <v>33300.472857142857</v>
      </c>
      <c r="EY18" s="18">
        <f t="shared" si="213"/>
        <v>34291.324323809524</v>
      </c>
      <c r="EZ18" s="18">
        <f t="shared" si="214"/>
        <v>34946.13023809524</v>
      </c>
      <c r="FA18" s="18">
        <f t="shared" si="215"/>
        <v>33168.288571428573</v>
      </c>
      <c r="FB18" s="18">
        <f t="shared" si="216"/>
        <v>36842.29454285714</v>
      </c>
      <c r="FC18" s="18">
        <f t="shared" si="217"/>
        <v>38217.907142857141</v>
      </c>
      <c r="FD18" s="19">
        <f t="shared" si="218"/>
        <v>38637.370476190474</v>
      </c>
      <c r="FE18" s="20">
        <f t="shared" si="219"/>
        <v>38680.550404761903</v>
      </c>
      <c r="FF18" s="18">
        <f t="shared" si="220"/>
        <v>35238.488095238099</v>
      </c>
      <c r="FG18" s="18">
        <f t="shared" si="221"/>
        <v>30377.905885570854</v>
      </c>
      <c r="FH18" s="18">
        <f t="shared" si="222"/>
        <v>32635.672896479078</v>
      </c>
      <c r="FI18" s="18">
        <f t="shared" si="223"/>
        <v>33375.946167619048</v>
      </c>
      <c r="FJ18" s="18">
        <f t="shared" si="224"/>
        <v>33300.472857142857</v>
      </c>
      <c r="FK18" s="18">
        <f t="shared" si="225"/>
        <v>34291.324323809524</v>
      </c>
      <c r="FL18" s="18">
        <f t="shared" si="226"/>
        <v>34946.13023809524</v>
      </c>
      <c r="FM18" s="18">
        <f t="shared" si="227"/>
        <v>33168.288571428573</v>
      </c>
      <c r="FN18" s="18">
        <f t="shared" si="228"/>
        <v>36842.29454285714</v>
      </c>
      <c r="FO18" s="18">
        <f t="shared" si="229"/>
        <v>38217.907142857141</v>
      </c>
      <c r="FP18" s="19">
        <f t="shared" si="230"/>
        <v>38637.370476190474</v>
      </c>
      <c r="FQ18" s="20">
        <f t="shared" si="231"/>
        <v>38680.550404761903</v>
      </c>
      <c r="FR18" s="18">
        <f t="shared" si="232"/>
        <v>35238.488095238099</v>
      </c>
      <c r="FS18" s="18">
        <f t="shared" si="233"/>
        <v>30377.905885570854</v>
      </c>
      <c r="FT18" s="18">
        <f t="shared" si="234"/>
        <v>32635.672896479078</v>
      </c>
      <c r="FU18" s="18">
        <f t="shared" si="235"/>
        <v>33375.946167619048</v>
      </c>
      <c r="FV18" s="18">
        <f t="shared" si="236"/>
        <v>33300.472857142857</v>
      </c>
      <c r="FW18" s="18">
        <f t="shared" si="237"/>
        <v>34291.324323809524</v>
      </c>
      <c r="FX18" s="18">
        <f t="shared" si="238"/>
        <v>34946.13023809524</v>
      </c>
      <c r="FY18" s="18">
        <f t="shared" si="239"/>
        <v>33168.288571428573</v>
      </c>
      <c r="FZ18" s="18">
        <f t="shared" si="240"/>
        <v>36842.29454285714</v>
      </c>
      <c r="GA18" s="18">
        <f t="shared" si="241"/>
        <v>38217.907142857141</v>
      </c>
      <c r="GB18" s="19">
        <f t="shared" si="242"/>
        <v>38637.370476190474</v>
      </c>
      <c r="GC18" s="20">
        <f t="shared" si="243"/>
        <v>38680.550404761903</v>
      </c>
      <c r="GD18" s="18">
        <f t="shared" si="244"/>
        <v>35238.488095238099</v>
      </c>
      <c r="GE18" s="18">
        <f t="shared" si="245"/>
        <v>30377.905885570854</v>
      </c>
      <c r="GF18" s="18">
        <f t="shared" si="246"/>
        <v>32635.672896479078</v>
      </c>
      <c r="GG18" s="18">
        <f t="shared" si="247"/>
        <v>33375.946167619048</v>
      </c>
      <c r="GH18" s="18">
        <f t="shared" si="248"/>
        <v>33300.472857142857</v>
      </c>
      <c r="GI18" s="18">
        <f t="shared" si="249"/>
        <v>34291.324323809524</v>
      </c>
      <c r="GJ18" s="18">
        <f t="shared" si="250"/>
        <v>34946.13023809524</v>
      </c>
      <c r="GK18" s="18">
        <f t="shared" si="251"/>
        <v>33168.288571428573</v>
      </c>
      <c r="GL18" s="18">
        <f t="shared" si="252"/>
        <v>36842.29454285714</v>
      </c>
      <c r="GM18" s="18">
        <f t="shared" si="253"/>
        <v>38217.907142857141</v>
      </c>
      <c r="GN18" s="19">
        <f t="shared" si="254"/>
        <v>38637.370476190474</v>
      </c>
      <c r="GO18" s="20">
        <f t="shared" si="255"/>
        <v>38680.550404761903</v>
      </c>
      <c r="GP18" s="18">
        <f t="shared" si="256"/>
        <v>35238.488095238099</v>
      </c>
      <c r="GQ18" s="18">
        <f t="shared" si="257"/>
        <v>30377.905885570854</v>
      </c>
      <c r="GR18" s="18">
        <f t="shared" si="258"/>
        <v>32635.672896479078</v>
      </c>
      <c r="GS18" s="18">
        <f t="shared" si="259"/>
        <v>33375.946167619048</v>
      </c>
      <c r="GT18" s="18">
        <f t="shared" si="260"/>
        <v>33300.472857142857</v>
      </c>
      <c r="GU18" s="18">
        <f t="shared" si="261"/>
        <v>34291.324323809524</v>
      </c>
      <c r="GV18" s="18">
        <f t="shared" si="262"/>
        <v>34946.13023809524</v>
      </c>
      <c r="GW18" s="18">
        <f t="shared" si="263"/>
        <v>33168.288571428573</v>
      </c>
      <c r="GX18" s="18">
        <f t="shared" si="264"/>
        <v>36842.29454285714</v>
      </c>
      <c r="GY18" s="18">
        <f t="shared" si="265"/>
        <v>38217.907142857141</v>
      </c>
      <c r="GZ18" s="19">
        <f t="shared" si="266"/>
        <v>38637.370476190474</v>
      </c>
      <c r="HA18" s="20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9"/>
      <c r="HM18" s="20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9"/>
      <c r="HY18" s="20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9"/>
      <c r="IK18" s="20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9"/>
      <c r="IY18" s="17"/>
      <c r="IZ18" s="17"/>
      <c r="JA18" s="14">
        <f t="shared" si="267"/>
        <v>419712.35160204995</v>
      </c>
      <c r="JB18" s="15">
        <f t="shared" si="268"/>
        <v>419712.35160204995</v>
      </c>
      <c r="JC18" s="15">
        <f t="shared" si="269"/>
        <v>419712.35160204995</v>
      </c>
      <c r="JD18" s="15">
        <f t="shared" si="270"/>
        <v>419712.35160204995</v>
      </c>
      <c r="JE18" s="15">
        <f t="shared" si="271"/>
        <v>419712.35160204995</v>
      </c>
      <c r="JF18" s="15">
        <f t="shared" si="272"/>
        <v>0</v>
      </c>
      <c r="JG18" s="15">
        <f t="shared" si="273"/>
        <v>0</v>
      </c>
      <c r="JH18" s="15">
        <f t="shared" si="274"/>
        <v>0</v>
      </c>
      <c r="JI18" s="15">
        <f t="shared" si="275"/>
        <v>0</v>
      </c>
      <c r="JJ18" s="14"/>
    </row>
    <row r="19" spans="1:270" x14ac:dyDescent="0.25">
      <c r="A19" s="1" t="s">
        <v>217</v>
      </c>
      <c r="B19" s="2">
        <v>8613</v>
      </c>
      <c r="C19" s="3">
        <v>40544</v>
      </c>
      <c r="D19" s="3" t="s">
        <v>218</v>
      </c>
      <c r="E19" s="4">
        <v>44309</v>
      </c>
      <c r="F19">
        <f t="shared" si="106"/>
        <v>2021</v>
      </c>
      <c r="G19">
        <f t="shared" si="107"/>
        <v>4</v>
      </c>
      <c r="H19">
        <f t="shared" si="108"/>
        <v>2018</v>
      </c>
      <c r="I19">
        <f t="shared" si="109"/>
        <v>4</v>
      </c>
      <c r="J19">
        <f t="shared" si="203"/>
        <v>2022</v>
      </c>
      <c r="K19">
        <f t="shared" si="204"/>
        <v>1</v>
      </c>
      <c r="L19">
        <f t="shared" si="110"/>
        <v>2026</v>
      </c>
      <c r="M19">
        <f t="shared" si="205"/>
        <v>12</v>
      </c>
      <c r="O19" s="14"/>
      <c r="P19" s="17"/>
      <c r="Q19" s="17"/>
      <c r="R19" s="17"/>
      <c r="S19" s="17"/>
      <c r="T19" s="17"/>
      <c r="U19" s="17"/>
      <c r="V19" s="17">
        <f>IF(AND($F19=O$4,$I19=V$5),AVERAGE('Потребление ЭЭ_факт'!R18,'Потребление ЭЭ_факт'!AD18,'Потребление ЭЭ_факт'!AP18),IF(U19&lt;&gt;0,AVERAGE('Потребление ЭЭ_факт'!R18,'Потребление ЭЭ_факт'!AD18,'Потребление ЭЭ_факт'!AP18),0))</f>
        <v>0</v>
      </c>
      <c r="W19" s="17">
        <f>IF(AND($F19=O$4,$I19=W$5),AVERAGE('Потребление ЭЭ_факт'!S18,'Потребление ЭЭ_факт'!AE18,'Потребление ЭЭ_факт'!AQ18),IF(V19&lt;&gt;0,AVERAGE('Потребление ЭЭ_факт'!S18,'Потребление ЭЭ_факт'!AE18,'Потребление ЭЭ_факт'!AQ18),0))</f>
        <v>0</v>
      </c>
      <c r="X19" s="17">
        <f>IF(AND($F19=O$4,$I19=X$5),AVERAGE('Потребление ЭЭ_факт'!T18,'Потребление ЭЭ_факт'!AF18,'Потребление ЭЭ_факт'!AR18),IF(W19&lt;&gt;0,AVERAGE('Потребление ЭЭ_факт'!T18,'Потребление ЭЭ_факт'!AF18,'Потребление ЭЭ_факт'!AR18),0))</f>
        <v>0</v>
      </c>
      <c r="Y19" s="17">
        <f>IF(AND($F19=O$4,$I19=Y$5),AVERAGE('Потребление ЭЭ_факт'!U18,'Потребление ЭЭ_факт'!AG18,'Потребление ЭЭ_факт'!AS18),IF(X19&lt;&gt;0,AVERAGE('Потребление ЭЭ_факт'!U18,'Потребление ЭЭ_факт'!AG18,'Потребление ЭЭ_факт'!AS18),0))</f>
        <v>0</v>
      </c>
      <c r="Z19" s="17">
        <f>IF(AND($F19=O$4,$I19=Z$5),AVERAGE('Потребление ЭЭ_факт'!V18,'Потребление ЭЭ_факт'!AH18,'Потребление ЭЭ_факт'!AT18),IF(Y19&lt;&gt;0,AVERAGE('Потребление ЭЭ_факт'!V18,'Потребление ЭЭ_факт'!AH18,'Потребление ЭЭ_факт'!AT18),0))</f>
        <v>0</v>
      </c>
      <c r="AA19" s="14">
        <f>IF(AND($F19=AA$4,$I19=AA$5),AVERAGE('Потребление ЭЭ_факт'!W18,'Потребление ЭЭ_факт'!AI18,'Потребление ЭЭ_факт'!AU18),IF(Z19&lt;&gt;0,AVERAGE('Потребление ЭЭ_факт'!W18,'Потребление ЭЭ_факт'!AI18,'Потребление ЭЭ_факт'!AU18),0))</f>
        <v>0</v>
      </c>
      <c r="AB19" s="17">
        <f>IF(AND($F19=AA$4,$I19=AB$5),AVERAGE('Потребление ЭЭ_факт'!X18,'Потребление ЭЭ_факт'!AJ18,'Потребление ЭЭ_факт'!AV18),IF(AA19&lt;&gt;0,AVERAGE('Потребление ЭЭ_факт'!X18,'Потребление ЭЭ_факт'!AJ18,'Потребление ЭЭ_факт'!AV18),0))</f>
        <v>0</v>
      </c>
      <c r="AC19" s="17">
        <f>IF(AND($F19=AA$4,$I19=AC$5),AVERAGE('Потребление ЭЭ_факт'!Y18,'Потребление ЭЭ_факт'!AK18,'Потребление ЭЭ_факт'!AW18),IF(AB19&lt;&gt;0,AVERAGE('Потребление ЭЭ_факт'!Y18,'Потребление ЭЭ_факт'!AK18,'Потребление ЭЭ_факт'!AW18),0))</f>
        <v>0</v>
      </c>
      <c r="AD19" s="17">
        <f>IF(AND($F19=AA$4,$I19=AD$5),AVERAGE('Потребление ЭЭ_факт'!Z18,'Потребление ЭЭ_факт'!AL18,'Потребление ЭЭ_факт'!AX18),IF(AC19&lt;&gt;0,AVERAGE('Потребление ЭЭ_факт'!Z18,'Потребление ЭЭ_факт'!AL18,'Потребление ЭЭ_факт'!AX18),0))</f>
        <v>34616.997642857139</v>
      </c>
      <c r="AE19" s="17">
        <f>IF(AND($F19=AA$4,$I19=AE$5),AVERAGE('Потребление ЭЭ_факт'!AA18,'Потребление ЭЭ_факт'!AM18,'Потребление ЭЭ_факт'!AY18),IF(AD19&lt;&gt;0,AVERAGE('Потребление ЭЭ_факт'!AA18,'Потребление ЭЭ_факт'!AM18,'Потребление ЭЭ_факт'!AY18),0))</f>
        <v>29407.880721452384</v>
      </c>
      <c r="AF19" s="17">
        <f>IF(AND($F19=AA$4,$I19=AF$5),AVERAGE('Потребление ЭЭ_факт'!AB18,'Потребление ЭЭ_факт'!AN18,'Потребление ЭЭ_факт'!AZ18),IF(AE19&lt;&gt;0,AVERAGE('Потребление ЭЭ_факт'!AB18,'Потребление ЭЭ_факт'!AN18,'Потребление ЭЭ_факт'!AZ18),0))</f>
        <v>29041.789651402258</v>
      </c>
      <c r="AG19" s="17">
        <f>IF(AND($F19=AA$4,$I19=AG$5),AVERAGE('Потребление ЭЭ_факт'!AC18,'Потребление ЭЭ_факт'!AO18,'Потребление ЭЭ_факт'!BA18),IF(AF19&lt;&gt;0,AVERAGE('Потребление ЭЭ_факт'!AC18,'Потребление ЭЭ_факт'!AO18,'Потребление ЭЭ_факт'!BA18),0))</f>
        <v>30569.163284728569</v>
      </c>
      <c r="AH19" s="17">
        <f>IF(AND($F19=AA$4,$I19=AH$5),AVERAGE('Потребление ЭЭ_факт'!AD18,'Потребление ЭЭ_факт'!AP18,'Потребление ЭЭ_факт'!BB18),IF(AG19&lt;&gt;0,AVERAGE('Потребление ЭЭ_факт'!AD18,'Потребление ЭЭ_факт'!AP18,'Потребление ЭЭ_факт'!BB18),0))</f>
        <v>29852.010589976187</v>
      </c>
      <c r="AI19" s="17">
        <f>IF(AND($F19=AA$4,$I19=AI$5),AVERAGE('Потребление ЭЭ_факт'!AE18,'Потребление ЭЭ_факт'!AQ18,'Потребление ЭЭ_факт'!BC18),IF(AH19&lt;&gt;0,AVERAGE('Потребление ЭЭ_факт'!AE18,'Потребление ЭЭ_факт'!AQ18,'Потребление ЭЭ_факт'!BC18),0))</f>
        <v>28916.502199714287</v>
      </c>
      <c r="AJ19" s="17">
        <f>IF(AND($F19=AA$4,$I19=AJ$5),AVERAGE('Потребление ЭЭ_факт'!AF18,'Потребление ЭЭ_факт'!AR18,'Потребление ЭЭ_факт'!BD18),IF(AI19&lt;&gt;0,AVERAGE('Потребление ЭЭ_факт'!AF18,'Потребление ЭЭ_факт'!AR18,'Потребление ЭЭ_факт'!BD18),0))</f>
        <v>32971.854059264668</v>
      </c>
      <c r="AK19" s="17">
        <f>IF(AND($F19=AA$4,$I19=AK$5),AVERAGE('Потребление ЭЭ_факт'!AG18,'Потребление ЭЭ_факт'!AS18,'Потребление ЭЭ_факт'!BE18),IF(AJ19&lt;&gt;0,AVERAGE('Потребление ЭЭ_факт'!AG18,'Потребление ЭЭ_факт'!AS18,'Потребление ЭЭ_факт'!BE18),0))</f>
        <v>39055.958797857144</v>
      </c>
      <c r="AL19" s="17">
        <f>IF(AND($F19=AA$4,$I19=AL$5),AVERAGE('Потребление ЭЭ_факт'!AH18,'Потребление ЭЭ_факт'!AT18,'Потребление ЭЭ_факт'!BF18),IF(AK19&lt;&gt;0,AVERAGE('Потребление ЭЭ_факт'!AH18,'Потребление ЭЭ_факт'!AT18,'Потребление ЭЭ_факт'!BF18),0))</f>
        <v>44442.720337171428</v>
      </c>
      <c r="AM19" s="14">
        <f>IF(AND($F19=AM$4,$I19=AM$5),AVERAGE('Потребление ЭЭ_факт'!AI18,'Потребление ЭЭ_факт'!AU18,'Потребление ЭЭ_факт'!BG18),IF(AL19&lt;&gt;0,AVERAGE('Потребление ЭЭ_факт'!AI18,'Потребление ЭЭ_факт'!AU18,'Потребление ЭЭ_факт'!BG18),0))</f>
        <v>43052.483409547625</v>
      </c>
      <c r="AN19" s="15">
        <f>IF(AND($F19=$AM$4,$I19=AN$5),AVERAGE('Потребление ЭЭ_факт'!AJ18,'Потребление ЭЭ_факт'!AV18,'Потребление ЭЭ_факт'!BH18),IF(AM19&lt;&gt;0,AVERAGE('Потребление ЭЭ_факт'!AJ18,'Потребление ЭЭ_факт'!AV18,'Потребление ЭЭ_факт'!BH18),0))</f>
        <v>41487.137671523808</v>
      </c>
      <c r="AO19" s="15">
        <f>IF(AND($F19=$AM$4,$I19=AO$5),AVERAGE('Потребление ЭЭ_факт'!AK18,'Потребление ЭЭ_факт'!AW18,'Потребление ЭЭ_факт'!BI18),IF(AN19&lt;&gt;0,AVERAGE('Потребление ЭЭ_факт'!AK18,'Потребление ЭЭ_факт'!AW18,'Потребление ЭЭ_факт'!BI18),0))</f>
        <v>39458.934967203204</v>
      </c>
      <c r="AP19" s="31">
        <f t="shared" si="113"/>
        <v>34616.997642857139</v>
      </c>
      <c r="AQ19" s="31">
        <f t="shared" si="114"/>
        <v>29407.880721452384</v>
      </c>
      <c r="AR19" s="31">
        <f t="shared" si="115"/>
        <v>29041.789651402258</v>
      </c>
      <c r="AS19" s="31">
        <f t="shared" si="116"/>
        <v>30569.163284728569</v>
      </c>
      <c r="AT19" s="31">
        <f t="shared" si="117"/>
        <v>29852.010589976187</v>
      </c>
      <c r="AU19" s="31">
        <f t="shared" si="118"/>
        <v>28916.502199714287</v>
      </c>
      <c r="AV19" s="31">
        <f t="shared" si="119"/>
        <v>32971.854059264668</v>
      </c>
      <c r="AW19" s="31">
        <f t="shared" si="120"/>
        <v>39055.958797857144</v>
      </c>
      <c r="AX19" s="32">
        <f t="shared" si="121"/>
        <v>44442.720337171428</v>
      </c>
      <c r="AY19" s="30">
        <f t="shared" si="122"/>
        <v>43052.483409547625</v>
      </c>
      <c r="AZ19" s="31">
        <f t="shared" si="277"/>
        <v>41487.137671523808</v>
      </c>
      <c r="BA19" s="31">
        <f t="shared" si="124"/>
        <v>39458.934967203204</v>
      </c>
      <c r="BB19" s="31">
        <f t="shared" si="125"/>
        <v>34616.997642857139</v>
      </c>
      <c r="BC19" s="31">
        <f t="shared" si="126"/>
        <v>29407.880721452384</v>
      </c>
      <c r="BD19" s="31">
        <f t="shared" si="127"/>
        <v>29041.789651402258</v>
      </c>
      <c r="BE19" s="31">
        <f t="shared" si="128"/>
        <v>30569.163284728569</v>
      </c>
      <c r="BF19" s="31">
        <f t="shared" si="129"/>
        <v>29852.010589976187</v>
      </c>
      <c r="BG19" s="31">
        <f t="shared" si="130"/>
        <v>28916.502199714287</v>
      </c>
      <c r="BH19" s="31">
        <f t="shared" si="131"/>
        <v>32971.854059264668</v>
      </c>
      <c r="BI19" s="31">
        <f t="shared" si="132"/>
        <v>39055.958797857144</v>
      </c>
      <c r="BJ19" s="32">
        <f t="shared" si="133"/>
        <v>44442.720337171428</v>
      </c>
      <c r="BK19" s="30">
        <f t="shared" si="134"/>
        <v>43052.483409547625</v>
      </c>
      <c r="BL19" s="31">
        <f t="shared" si="278"/>
        <v>41487.137671523808</v>
      </c>
      <c r="BM19" s="31">
        <f t="shared" si="136"/>
        <v>39458.934967203204</v>
      </c>
      <c r="BN19" s="31">
        <f t="shared" si="137"/>
        <v>34616.997642857139</v>
      </c>
      <c r="BO19" s="31">
        <f t="shared" si="138"/>
        <v>29407.880721452384</v>
      </c>
      <c r="BP19" s="31">
        <f t="shared" si="139"/>
        <v>29041.789651402258</v>
      </c>
      <c r="BQ19" s="31">
        <f t="shared" si="140"/>
        <v>30569.163284728569</v>
      </c>
      <c r="BR19" s="31">
        <f t="shared" si="141"/>
        <v>29852.010589976187</v>
      </c>
      <c r="BS19" s="31">
        <f t="shared" si="142"/>
        <v>28916.502199714287</v>
      </c>
      <c r="BT19" s="31">
        <f t="shared" si="143"/>
        <v>32971.854059264668</v>
      </c>
      <c r="BU19" s="31">
        <f t="shared" si="144"/>
        <v>39055.958797857144</v>
      </c>
      <c r="BV19" s="32">
        <f t="shared" si="145"/>
        <v>44442.720337171428</v>
      </c>
      <c r="BW19" s="30">
        <f t="shared" si="146"/>
        <v>43052.483409547625</v>
      </c>
      <c r="BX19" s="31">
        <f t="shared" si="279"/>
        <v>41487.137671523808</v>
      </c>
      <c r="BY19" s="31">
        <f t="shared" si="148"/>
        <v>39458.934967203204</v>
      </c>
      <c r="BZ19" s="31">
        <f t="shared" si="149"/>
        <v>34616.997642857139</v>
      </c>
      <c r="CA19" s="31">
        <f t="shared" si="150"/>
        <v>29407.880721452384</v>
      </c>
      <c r="CB19" s="31">
        <f t="shared" si="151"/>
        <v>29041.789651402258</v>
      </c>
      <c r="CC19" s="31">
        <f t="shared" si="152"/>
        <v>30569.163284728569</v>
      </c>
      <c r="CD19" s="31">
        <f t="shared" si="153"/>
        <v>29852.010589976187</v>
      </c>
      <c r="CE19" s="31">
        <f t="shared" si="154"/>
        <v>28916.502199714287</v>
      </c>
      <c r="CF19" s="31">
        <f t="shared" si="155"/>
        <v>32971.854059264668</v>
      </c>
      <c r="CG19" s="31">
        <f t="shared" si="156"/>
        <v>39055.958797857144</v>
      </c>
      <c r="CH19" s="32">
        <f t="shared" si="157"/>
        <v>44442.720337171428</v>
      </c>
      <c r="CI19" s="30">
        <f t="shared" si="206"/>
        <v>43052.483409547625</v>
      </c>
      <c r="CJ19" s="31">
        <f t="shared" si="4"/>
        <v>41487.137671523808</v>
      </c>
      <c r="CK19" s="31">
        <f t="shared" si="5"/>
        <v>39458.934967203204</v>
      </c>
      <c r="CL19" s="31">
        <f t="shared" si="281"/>
        <v>34616.997642857139</v>
      </c>
      <c r="CM19" s="31">
        <f t="shared" si="282"/>
        <v>29407.880721452384</v>
      </c>
      <c r="CN19" s="31">
        <f t="shared" si="283"/>
        <v>29041.789651402258</v>
      </c>
      <c r="CO19" s="31">
        <f t="shared" si="284"/>
        <v>30569.163284728569</v>
      </c>
      <c r="CP19" s="31">
        <f t="shared" si="285"/>
        <v>29852.010589976187</v>
      </c>
      <c r="CQ19" s="31">
        <f t="shared" si="286"/>
        <v>28916.502199714287</v>
      </c>
      <c r="CR19" s="31">
        <f t="shared" si="287"/>
        <v>32971.854059264668</v>
      </c>
      <c r="CS19" s="31">
        <f t="shared" si="288"/>
        <v>39055.958797857144</v>
      </c>
      <c r="CT19" s="32">
        <f t="shared" si="289"/>
        <v>44442.720337171428</v>
      </c>
      <c r="CU19" s="30">
        <f t="shared" si="290"/>
        <v>43052.483409547625</v>
      </c>
      <c r="CV19" s="31">
        <f t="shared" si="291"/>
        <v>41487.137671523808</v>
      </c>
      <c r="CW19" s="31">
        <f t="shared" si="292"/>
        <v>39458.934967203204</v>
      </c>
      <c r="CX19" s="31">
        <f t="shared" si="293"/>
        <v>34616.997642857139</v>
      </c>
      <c r="CY19" s="31">
        <f t="shared" si="294"/>
        <v>29407.880721452384</v>
      </c>
      <c r="CZ19" s="31">
        <f t="shared" si="295"/>
        <v>29041.789651402258</v>
      </c>
      <c r="DA19" s="31">
        <f t="shared" si="296"/>
        <v>30569.163284728569</v>
      </c>
      <c r="DB19" s="31">
        <f t="shared" si="297"/>
        <v>29852.010589976187</v>
      </c>
      <c r="DC19" s="31">
        <f t="shared" si="298"/>
        <v>28916.502199714287</v>
      </c>
      <c r="DD19" s="31">
        <f t="shared" si="299"/>
        <v>32971.854059264668</v>
      </c>
      <c r="DE19" s="31">
        <f t="shared" si="300"/>
        <v>39055.958797857144</v>
      </c>
      <c r="DF19" s="32">
        <f t="shared" si="301"/>
        <v>44442.720337171428</v>
      </c>
      <c r="DG19" s="30">
        <f t="shared" si="302"/>
        <v>43052.483409547625</v>
      </c>
      <c r="DH19" s="31">
        <f t="shared" si="303"/>
        <v>41487.137671523808</v>
      </c>
      <c r="DI19" s="31">
        <f t="shared" si="304"/>
        <v>39458.934967203204</v>
      </c>
      <c r="DJ19" s="31">
        <f t="shared" si="305"/>
        <v>34616.997642857139</v>
      </c>
      <c r="DK19" s="31">
        <f t="shared" si="306"/>
        <v>29407.880721452384</v>
      </c>
      <c r="DL19" s="31">
        <f t="shared" si="307"/>
        <v>29041.789651402258</v>
      </c>
      <c r="DM19" s="31">
        <f t="shared" si="308"/>
        <v>30569.163284728569</v>
      </c>
      <c r="DN19" s="31">
        <f t="shared" si="309"/>
        <v>29852.010589976187</v>
      </c>
      <c r="DO19" s="31">
        <f t="shared" si="310"/>
        <v>28916.502199714287</v>
      </c>
      <c r="DP19" s="31">
        <f t="shared" si="311"/>
        <v>32971.854059264668</v>
      </c>
      <c r="DQ19" s="31">
        <f t="shared" si="280"/>
        <v>39055.958797857144</v>
      </c>
      <c r="DR19" s="32">
        <f t="shared" si="314"/>
        <v>44442.720337171428</v>
      </c>
      <c r="DS19" s="30">
        <f t="shared" si="315"/>
        <v>43052.483409547625</v>
      </c>
      <c r="DT19" s="31">
        <f t="shared" si="316"/>
        <v>41487.137671523808</v>
      </c>
      <c r="DU19" s="31">
        <f t="shared" si="317"/>
        <v>39458.934967203204</v>
      </c>
      <c r="DV19" s="31">
        <f t="shared" si="318"/>
        <v>34616.997642857139</v>
      </c>
      <c r="DW19" s="31">
        <f t="shared" si="319"/>
        <v>29407.880721452384</v>
      </c>
      <c r="DX19" s="31">
        <f t="shared" si="320"/>
        <v>29041.789651402258</v>
      </c>
      <c r="DY19" s="31">
        <f t="shared" si="321"/>
        <v>30569.163284728569</v>
      </c>
      <c r="DZ19" s="31">
        <f t="shared" si="322"/>
        <v>29852.010589976187</v>
      </c>
      <c r="EA19" s="31">
        <f t="shared" si="323"/>
        <v>28916.502199714287</v>
      </c>
      <c r="EB19" s="31">
        <f t="shared" si="324"/>
        <v>32971.854059264668</v>
      </c>
      <c r="EC19" s="31">
        <f t="shared" si="325"/>
        <v>39055.958797857144</v>
      </c>
      <c r="ED19" s="32">
        <f t="shared" si="326"/>
        <v>44442.720337171428</v>
      </c>
      <c r="EE19" s="30">
        <f t="shared" si="327"/>
        <v>43052.483409547625</v>
      </c>
      <c r="EF19" s="31">
        <f t="shared" si="328"/>
        <v>41487.137671523808</v>
      </c>
      <c r="EG19" s="31">
        <f t="shared" si="329"/>
        <v>39458.934967203204</v>
      </c>
      <c r="EH19" s="31">
        <f t="shared" si="330"/>
        <v>34616.997642857139</v>
      </c>
      <c r="EI19" s="31">
        <f t="shared" si="331"/>
        <v>29407.880721452384</v>
      </c>
      <c r="EJ19" s="31">
        <f t="shared" si="332"/>
        <v>29041.789651402258</v>
      </c>
      <c r="EK19" s="31">
        <f t="shared" si="333"/>
        <v>30569.163284728569</v>
      </c>
      <c r="EL19" s="31">
        <f t="shared" si="334"/>
        <v>29852.010589976187</v>
      </c>
      <c r="EM19" s="31">
        <f t="shared" si="335"/>
        <v>28916.502199714287</v>
      </c>
      <c r="EN19" s="31">
        <f t="shared" si="336"/>
        <v>32971.854059264668</v>
      </c>
      <c r="EO19" s="31">
        <f t="shared" si="312"/>
        <v>39055.958797857144</v>
      </c>
      <c r="EP19" s="32">
        <f t="shared" si="313"/>
        <v>44442.720337171428</v>
      </c>
      <c r="ES19" s="20">
        <f t="shared" si="207"/>
        <v>43052.483409547625</v>
      </c>
      <c r="ET19" s="18">
        <f t="shared" si="208"/>
        <v>41487.137671523808</v>
      </c>
      <c r="EU19" s="18">
        <f t="shared" si="209"/>
        <v>39458.934967203204</v>
      </c>
      <c r="EV19" s="18">
        <f t="shared" si="210"/>
        <v>34616.997642857139</v>
      </c>
      <c r="EW19" s="18">
        <f t="shared" si="211"/>
        <v>29407.880721452384</v>
      </c>
      <c r="EX19" s="18">
        <f t="shared" si="212"/>
        <v>29041.789651402258</v>
      </c>
      <c r="EY19" s="18">
        <f t="shared" si="213"/>
        <v>30569.163284728569</v>
      </c>
      <c r="EZ19" s="18">
        <f t="shared" si="214"/>
        <v>29852.010589976187</v>
      </c>
      <c r="FA19" s="18">
        <f t="shared" si="215"/>
        <v>28916.502199714287</v>
      </c>
      <c r="FB19" s="18">
        <f t="shared" si="216"/>
        <v>32971.854059264668</v>
      </c>
      <c r="FC19" s="18">
        <f t="shared" si="217"/>
        <v>39055.958797857144</v>
      </c>
      <c r="FD19" s="19">
        <f t="shared" si="218"/>
        <v>44442.720337171428</v>
      </c>
      <c r="FE19" s="20">
        <f t="shared" si="219"/>
        <v>43052.483409547625</v>
      </c>
      <c r="FF19" s="18">
        <f t="shared" si="220"/>
        <v>41487.137671523808</v>
      </c>
      <c r="FG19" s="18">
        <f t="shared" si="221"/>
        <v>39458.934967203204</v>
      </c>
      <c r="FH19" s="18">
        <f t="shared" si="222"/>
        <v>34616.997642857139</v>
      </c>
      <c r="FI19" s="18">
        <f t="shared" si="223"/>
        <v>29407.880721452384</v>
      </c>
      <c r="FJ19" s="18">
        <f t="shared" si="224"/>
        <v>29041.789651402258</v>
      </c>
      <c r="FK19" s="18">
        <f t="shared" si="225"/>
        <v>30569.163284728569</v>
      </c>
      <c r="FL19" s="18">
        <f t="shared" si="226"/>
        <v>29852.010589976187</v>
      </c>
      <c r="FM19" s="18">
        <f t="shared" si="227"/>
        <v>28916.502199714287</v>
      </c>
      <c r="FN19" s="18">
        <f t="shared" si="228"/>
        <v>32971.854059264668</v>
      </c>
      <c r="FO19" s="18">
        <f t="shared" si="229"/>
        <v>39055.958797857144</v>
      </c>
      <c r="FP19" s="19">
        <f t="shared" si="230"/>
        <v>44442.720337171428</v>
      </c>
      <c r="FQ19" s="20">
        <f t="shared" si="231"/>
        <v>43052.483409547625</v>
      </c>
      <c r="FR19" s="18">
        <f t="shared" si="232"/>
        <v>41487.137671523808</v>
      </c>
      <c r="FS19" s="18">
        <f t="shared" si="233"/>
        <v>39458.934967203204</v>
      </c>
      <c r="FT19" s="18">
        <f t="shared" si="234"/>
        <v>34616.997642857139</v>
      </c>
      <c r="FU19" s="18">
        <f t="shared" si="235"/>
        <v>29407.880721452384</v>
      </c>
      <c r="FV19" s="18">
        <f t="shared" si="236"/>
        <v>29041.789651402258</v>
      </c>
      <c r="FW19" s="18">
        <f t="shared" si="237"/>
        <v>30569.163284728569</v>
      </c>
      <c r="FX19" s="18">
        <f t="shared" si="238"/>
        <v>29852.010589976187</v>
      </c>
      <c r="FY19" s="18">
        <f t="shared" si="239"/>
        <v>28916.502199714287</v>
      </c>
      <c r="FZ19" s="18">
        <f t="shared" si="240"/>
        <v>32971.854059264668</v>
      </c>
      <c r="GA19" s="18">
        <f t="shared" si="241"/>
        <v>39055.958797857144</v>
      </c>
      <c r="GB19" s="19">
        <f t="shared" si="242"/>
        <v>44442.720337171428</v>
      </c>
      <c r="GC19" s="20">
        <f t="shared" si="243"/>
        <v>43052.483409547625</v>
      </c>
      <c r="GD19" s="18">
        <f t="shared" si="244"/>
        <v>41487.137671523808</v>
      </c>
      <c r="GE19" s="18">
        <f t="shared" si="245"/>
        <v>39458.934967203204</v>
      </c>
      <c r="GF19" s="18">
        <f t="shared" si="246"/>
        <v>34616.997642857139</v>
      </c>
      <c r="GG19" s="18">
        <f t="shared" si="247"/>
        <v>29407.880721452384</v>
      </c>
      <c r="GH19" s="18">
        <f t="shared" si="248"/>
        <v>29041.789651402258</v>
      </c>
      <c r="GI19" s="18">
        <f t="shared" si="249"/>
        <v>30569.163284728569</v>
      </c>
      <c r="GJ19" s="18">
        <f t="shared" si="250"/>
        <v>29852.010589976187</v>
      </c>
      <c r="GK19" s="18">
        <f t="shared" si="251"/>
        <v>28916.502199714287</v>
      </c>
      <c r="GL19" s="18">
        <f t="shared" si="252"/>
        <v>32971.854059264668</v>
      </c>
      <c r="GM19" s="18">
        <f t="shared" si="253"/>
        <v>39055.958797857144</v>
      </c>
      <c r="GN19" s="19">
        <f t="shared" si="254"/>
        <v>44442.720337171428</v>
      </c>
      <c r="GO19" s="20">
        <f t="shared" si="255"/>
        <v>43052.483409547625</v>
      </c>
      <c r="GP19" s="18">
        <f t="shared" si="256"/>
        <v>41487.137671523808</v>
      </c>
      <c r="GQ19" s="18">
        <f t="shared" si="257"/>
        <v>39458.934967203204</v>
      </c>
      <c r="GR19" s="18">
        <f t="shared" si="258"/>
        <v>34616.997642857139</v>
      </c>
      <c r="GS19" s="18">
        <f t="shared" si="259"/>
        <v>29407.880721452384</v>
      </c>
      <c r="GT19" s="18">
        <f t="shared" si="260"/>
        <v>29041.789651402258</v>
      </c>
      <c r="GU19" s="18">
        <f t="shared" si="261"/>
        <v>30569.163284728569</v>
      </c>
      <c r="GV19" s="18">
        <f t="shared" si="262"/>
        <v>29852.010589976187</v>
      </c>
      <c r="GW19" s="18">
        <f t="shared" si="263"/>
        <v>28916.502199714287</v>
      </c>
      <c r="GX19" s="18">
        <f t="shared" si="264"/>
        <v>32971.854059264668</v>
      </c>
      <c r="GY19" s="18">
        <f t="shared" si="265"/>
        <v>39055.958797857144</v>
      </c>
      <c r="GZ19" s="19">
        <f t="shared" si="266"/>
        <v>44442.720337171428</v>
      </c>
      <c r="HA19" s="20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9"/>
      <c r="HM19" s="20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9"/>
      <c r="HY19" s="20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9"/>
      <c r="IK19" s="20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9"/>
      <c r="IY19" s="17"/>
      <c r="IZ19" s="17"/>
      <c r="JA19" s="14">
        <f t="shared" si="267"/>
        <v>422873.43333269877</v>
      </c>
      <c r="JB19" s="15">
        <f t="shared" si="268"/>
        <v>422873.43333269877</v>
      </c>
      <c r="JC19" s="15">
        <f t="shared" si="269"/>
        <v>422873.43333269877</v>
      </c>
      <c r="JD19" s="15">
        <f t="shared" si="270"/>
        <v>422873.43333269877</v>
      </c>
      <c r="JE19" s="15">
        <f t="shared" si="271"/>
        <v>422873.43333269877</v>
      </c>
      <c r="JF19" s="15">
        <f t="shared" si="272"/>
        <v>0</v>
      </c>
      <c r="JG19" s="15">
        <f t="shared" si="273"/>
        <v>0</v>
      </c>
      <c r="JH19" s="15">
        <f t="shared" si="274"/>
        <v>0</v>
      </c>
      <c r="JI19" s="15">
        <f t="shared" si="275"/>
        <v>0</v>
      </c>
      <c r="JJ19" s="14"/>
    </row>
    <row r="20" spans="1:270" x14ac:dyDescent="0.25">
      <c r="A20" s="5" t="s">
        <v>293</v>
      </c>
      <c r="B20" s="2">
        <v>4617</v>
      </c>
      <c r="C20" s="3">
        <v>42276</v>
      </c>
      <c r="D20" s="3" t="s">
        <v>294</v>
      </c>
      <c r="E20" s="4">
        <v>44315</v>
      </c>
      <c r="F20">
        <f t="shared" si="106"/>
        <v>2021</v>
      </c>
      <c r="G20">
        <f t="shared" si="107"/>
        <v>4</v>
      </c>
      <c r="H20">
        <f t="shared" si="108"/>
        <v>2018</v>
      </c>
      <c r="I20">
        <f t="shared" si="109"/>
        <v>4</v>
      </c>
      <c r="J20">
        <f t="shared" si="203"/>
        <v>2022</v>
      </c>
      <c r="K20">
        <f t="shared" si="204"/>
        <v>1</v>
      </c>
      <c r="L20">
        <f t="shared" si="110"/>
        <v>2026</v>
      </c>
      <c r="M20">
        <f t="shared" si="205"/>
        <v>12</v>
      </c>
      <c r="O20" s="14"/>
      <c r="P20" s="17"/>
      <c r="Q20" s="17"/>
      <c r="R20" s="17"/>
      <c r="S20" s="17"/>
      <c r="T20" s="17"/>
      <c r="U20" s="17"/>
      <c r="V20" s="17">
        <f>IF(AND($F20=O$4,$I20=V$5),AVERAGE('Потребление ЭЭ_факт'!R19,'Потребление ЭЭ_факт'!AD19,'Потребление ЭЭ_факт'!AP19),IF(U20&lt;&gt;0,AVERAGE('Потребление ЭЭ_факт'!R19,'Потребление ЭЭ_факт'!AD19,'Потребление ЭЭ_факт'!AP19),0))</f>
        <v>0</v>
      </c>
      <c r="W20" s="17">
        <f>IF(AND($F20=O$4,$I20=W$5),AVERAGE('Потребление ЭЭ_факт'!S19,'Потребление ЭЭ_факт'!AE19,'Потребление ЭЭ_факт'!AQ19),IF(V20&lt;&gt;0,AVERAGE('Потребление ЭЭ_факт'!S19,'Потребление ЭЭ_факт'!AE19,'Потребление ЭЭ_факт'!AQ19),0))</f>
        <v>0</v>
      </c>
      <c r="X20" s="17">
        <f>IF(AND($F20=O$4,$I20=X$5),AVERAGE('Потребление ЭЭ_факт'!T19,'Потребление ЭЭ_факт'!AF19,'Потребление ЭЭ_факт'!AR19),IF(W20&lt;&gt;0,AVERAGE('Потребление ЭЭ_факт'!T19,'Потребление ЭЭ_факт'!AF19,'Потребление ЭЭ_факт'!AR19),0))</f>
        <v>0</v>
      </c>
      <c r="Y20" s="17">
        <f>IF(AND($F20=O$4,$I20=Y$5),AVERAGE('Потребление ЭЭ_факт'!U19,'Потребление ЭЭ_факт'!AG19,'Потребление ЭЭ_факт'!AS19),IF(X20&lt;&gt;0,AVERAGE('Потребление ЭЭ_факт'!U19,'Потребление ЭЭ_факт'!AG19,'Потребление ЭЭ_факт'!AS19),0))</f>
        <v>0</v>
      </c>
      <c r="Z20" s="17">
        <f>IF(AND($F20=O$4,$I20=Z$5),AVERAGE('Потребление ЭЭ_факт'!V19,'Потребление ЭЭ_факт'!AH19,'Потребление ЭЭ_факт'!AT19),IF(Y20&lt;&gt;0,AVERAGE('Потребление ЭЭ_факт'!V19,'Потребление ЭЭ_факт'!AH19,'Потребление ЭЭ_факт'!AT19),0))</f>
        <v>0</v>
      </c>
      <c r="AA20" s="14">
        <f>IF(AND($F20=AA$4,$I20=AA$5),AVERAGE('Потребление ЭЭ_факт'!W19,'Потребление ЭЭ_факт'!AI19,'Потребление ЭЭ_факт'!AU19),IF(Z20&lt;&gt;0,AVERAGE('Потребление ЭЭ_факт'!W19,'Потребление ЭЭ_факт'!AI19,'Потребление ЭЭ_факт'!AU19),0))</f>
        <v>0</v>
      </c>
      <c r="AB20" s="17">
        <f>IF(AND($F20=AA$4,$I20=AB$5),AVERAGE('Потребление ЭЭ_факт'!X19,'Потребление ЭЭ_факт'!AJ19,'Потребление ЭЭ_факт'!AV19),IF(AA20&lt;&gt;0,AVERAGE('Потребление ЭЭ_факт'!X19,'Потребление ЭЭ_факт'!AJ19,'Потребление ЭЭ_факт'!AV19),0))</f>
        <v>0</v>
      </c>
      <c r="AC20" s="17">
        <f>IF(AND($F20=AA$4,$I20=AC$5),AVERAGE('Потребление ЭЭ_факт'!Y19,'Потребление ЭЭ_факт'!AK19,'Потребление ЭЭ_факт'!AW19),IF(AB20&lt;&gt;0,AVERAGE('Потребление ЭЭ_факт'!Y19,'Потребление ЭЭ_факт'!AK19,'Потребление ЭЭ_факт'!AW19),0))</f>
        <v>0</v>
      </c>
      <c r="AD20" s="17">
        <f>IF(AND($F20=AA$4,$I20=AD$5),AVERAGE('Потребление ЭЭ_факт'!Z19,'Потребление ЭЭ_факт'!AL19,'Потребление ЭЭ_факт'!AX19),IF(AC20&lt;&gt;0,AVERAGE('Потребление ЭЭ_факт'!Z19,'Потребление ЭЭ_факт'!AL19,'Потребление ЭЭ_факт'!AX19),0))</f>
        <v>24716.857142857141</v>
      </c>
      <c r="AE20" s="17">
        <f>IF(AND($F20=AA$4,$I20=AE$5),AVERAGE('Потребление ЭЭ_факт'!AA19,'Потребление ЭЭ_факт'!AM19,'Потребление ЭЭ_факт'!AY19),IF(AD20&lt;&gt;0,AVERAGE('Потребление ЭЭ_факт'!AA19,'Потребление ЭЭ_факт'!AM19,'Потребление ЭЭ_факт'!AY19),0))</f>
        <v>23684.047619047618</v>
      </c>
      <c r="AF20" s="17">
        <f>IF(AND($F20=AA$4,$I20=AF$5),AVERAGE('Потребление ЭЭ_факт'!AB19,'Потребление ЭЭ_факт'!AN19,'Потребление ЭЭ_факт'!AZ19),IF(AE20&lt;&gt;0,AVERAGE('Потребление ЭЭ_факт'!AB19,'Потребление ЭЭ_факт'!AN19,'Потребление ЭЭ_факт'!AZ19),0))</f>
        <v>23532.476190476194</v>
      </c>
      <c r="AG20" s="17">
        <f>IF(AND($F20=AA$4,$I20=AG$5),AVERAGE('Потребление ЭЭ_факт'!AC19,'Потребление ЭЭ_факт'!AO19,'Потребление ЭЭ_факт'!BA19),IF(AF20&lt;&gt;0,AVERAGE('Потребление ЭЭ_факт'!AC19,'Потребление ЭЭ_факт'!AO19,'Потребление ЭЭ_факт'!BA19),0))</f>
        <v>25716.154666666669</v>
      </c>
      <c r="AH20" s="17">
        <f>IF(AND($F20=AA$4,$I20=AH$5),AVERAGE('Потребление ЭЭ_факт'!AD19,'Потребление ЭЭ_факт'!AP19,'Потребление ЭЭ_факт'!BB19),IF(AG20&lt;&gt;0,AVERAGE('Потребление ЭЭ_факт'!AD19,'Потребление ЭЭ_факт'!AP19,'Потребление ЭЭ_факт'!BB19),0))</f>
        <v>21083.654761904763</v>
      </c>
      <c r="AI20" s="17">
        <f>IF(AND($F20=AA$4,$I20=AI$5),AVERAGE('Потребление ЭЭ_факт'!AE19,'Потребление ЭЭ_факт'!AQ19,'Потребление ЭЭ_факт'!BC19),IF(AH20&lt;&gt;0,AVERAGE('Потребление ЭЭ_факт'!AE19,'Потребление ЭЭ_факт'!AQ19,'Потребление ЭЭ_факт'!BC19),0))</f>
        <v>15799.785714285716</v>
      </c>
      <c r="AJ20" s="17">
        <f>IF(AND($F20=AA$4,$I20=AJ$5),AVERAGE('Потребление ЭЭ_факт'!AF19,'Потребление ЭЭ_факт'!AR19,'Потребление ЭЭ_факт'!BD19),IF(AI20&lt;&gt;0,AVERAGE('Потребление ЭЭ_факт'!AF19,'Потребление ЭЭ_факт'!AR19,'Потребление ЭЭ_факт'!BD19),0))</f>
        <v>13798.226190476191</v>
      </c>
      <c r="AK20" s="17">
        <f>IF(AND($F20=AA$4,$I20=AK$5),AVERAGE('Потребление ЭЭ_факт'!AG19,'Потребление ЭЭ_факт'!AS19,'Потребление ЭЭ_факт'!BE19),IF(AJ20&lt;&gt;0,AVERAGE('Потребление ЭЭ_факт'!AG19,'Потребление ЭЭ_факт'!AS19,'Потребление ЭЭ_факт'!BE19),0))</f>
        <v>21991.11904761905</v>
      </c>
      <c r="AL20" s="17">
        <f>IF(AND($F20=AA$4,$I20=AL$5),AVERAGE('Потребление ЭЭ_факт'!AH19,'Потребление ЭЭ_факт'!AT19,'Потребление ЭЭ_факт'!BF19),IF(AK20&lt;&gt;0,AVERAGE('Потребление ЭЭ_факт'!AH19,'Потребление ЭЭ_факт'!AT19,'Потребление ЭЭ_факт'!BF19),0))</f>
        <v>27545.561714285712</v>
      </c>
      <c r="AM20" s="14">
        <f>IF(AND($F20=AM$4,$I20=AM$5),AVERAGE('Потребление ЭЭ_факт'!AI19,'Потребление ЭЭ_факт'!AU19,'Потребление ЭЭ_факт'!BG19),IF(AL20&lt;&gt;0,AVERAGE('Потребление ЭЭ_факт'!AI19,'Потребление ЭЭ_факт'!AU19,'Потребление ЭЭ_факт'!BG19),0))</f>
        <v>29227.297619047618</v>
      </c>
      <c r="AN20" s="15">
        <f>IF(AND($F20=$AM$4,$I20=AN$5),AVERAGE('Потребление ЭЭ_факт'!AJ19,'Потребление ЭЭ_факт'!AV19,'Потребление ЭЭ_факт'!BH19),IF(AM20&lt;&gt;0,AVERAGE('Потребление ЭЭ_факт'!AJ19,'Потребление ЭЭ_факт'!AV19,'Потребление ЭЭ_факт'!BH19),0))</f>
        <v>27247.946666666667</v>
      </c>
      <c r="AO20" s="15">
        <f>IF(AND($F20=$AM$4,$I20=AO$5),AVERAGE('Потребление ЭЭ_факт'!AK19,'Потребление ЭЭ_факт'!AW19,'Потребление ЭЭ_факт'!BI19),IF(AN20&lt;&gt;0,AVERAGE('Потребление ЭЭ_факт'!AK19,'Потребление ЭЭ_факт'!AW19,'Потребление ЭЭ_факт'!BI19),0))</f>
        <v>26579</v>
      </c>
      <c r="AP20" s="31">
        <f t="shared" si="113"/>
        <v>24716.857142857141</v>
      </c>
      <c r="AQ20" s="31">
        <f t="shared" si="114"/>
        <v>23684.047619047618</v>
      </c>
      <c r="AR20" s="31">
        <f t="shared" si="115"/>
        <v>23532.476190476194</v>
      </c>
      <c r="AS20" s="31">
        <f t="shared" si="116"/>
        <v>25716.154666666669</v>
      </c>
      <c r="AT20" s="31">
        <f t="shared" si="117"/>
        <v>21083.654761904763</v>
      </c>
      <c r="AU20" s="31">
        <f t="shared" si="118"/>
        <v>15799.785714285716</v>
      </c>
      <c r="AV20" s="31">
        <f t="shared" si="119"/>
        <v>13798.226190476191</v>
      </c>
      <c r="AW20" s="31">
        <f t="shared" si="120"/>
        <v>21991.11904761905</v>
      </c>
      <c r="AX20" s="32">
        <f t="shared" si="121"/>
        <v>27545.561714285712</v>
      </c>
      <c r="AY20" s="30">
        <f t="shared" si="122"/>
        <v>29227.297619047618</v>
      </c>
      <c r="AZ20" s="31">
        <f t="shared" si="277"/>
        <v>27247.946666666667</v>
      </c>
      <c r="BA20" s="31">
        <f t="shared" si="124"/>
        <v>26579</v>
      </c>
      <c r="BB20" s="31">
        <f t="shared" si="125"/>
        <v>24716.857142857141</v>
      </c>
      <c r="BC20" s="31">
        <f t="shared" si="126"/>
        <v>23684.047619047618</v>
      </c>
      <c r="BD20" s="31">
        <f t="shared" si="127"/>
        <v>23532.476190476194</v>
      </c>
      <c r="BE20" s="31">
        <f t="shared" si="128"/>
        <v>25716.154666666669</v>
      </c>
      <c r="BF20" s="31">
        <f t="shared" si="129"/>
        <v>21083.654761904763</v>
      </c>
      <c r="BG20" s="31">
        <f t="shared" si="130"/>
        <v>15799.785714285716</v>
      </c>
      <c r="BH20" s="31">
        <f t="shared" si="131"/>
        <v>13798.226190476191</v>
      </c>
      <c r="BI20" s="31">
        <f t="shared" si="132"/>
        <v>21991.11904761905</v>
      </c>
      <c r="BJ20" s="32">
        <f t="shared" si="133"/>
        <v>27545.561714285712</v>
      </c>
      <c r="BK20" s="30">
        <f t="shared" si="134"/>
        <v>29227.297619047618</v>
      </c>
      <c r="BL20" s="31">
        <f t="shared" si="278"/>
        <v>27247.946666666667</v>
      </c>
      <c r="BM20" s="31">
        <f t="shared" si="136"/>
        <v>26579</v>
      </c>
      <c r="BN20" s="31">
        <f t="shared" si="137"/>
        <v>24716.857142857141</v>
      </c>
      <c r="BO20" s="31">
        <f t="shared" si="138"/>
        <v>23684.047619047618</v>
      </c>
      <c r="BP20" s="31">
        <f t="shared" si="139"/>
        <v>23532.476190476194</v>
      </c>
      <c r="BQ20" s="31">
        <f t="shared" si="140"/>
        <v>25716.154666666669</v>
      </c>
      <c r="BR20" s="31">
        <f t="shared" si="141"/>
        <v>21083.654761904763</v>
      </c>
      <c r="BS20" s="31">
        <f t="shared" si="142"/>
        <v>15799.785714285716</v>
      </c>
      <c r="BT20" s="31">
        <f t="shared" si="143"/>
        <v>13798.226190476191</v>
      </c>
      <c r="BU20" s="31">
        <f t="shared" si="144"/>
        <v>21991.11904761905</v>
      </c>
      <c r="BV20" s="32">
        <f t="shared" si="145"/>
        <v>27545.561714285712</v>
      </c>
      <c r="BW20" s="30">
        <f t="shared" si="146"/>
        <v>29227.297619047618</v>
      </c>
      <c r="BX20" s="31">
        <f t="shared" si="279"/>
        <v>27247.946666666667</v>
      </c>
      <c r="BY20" s="31">
        <f t="shared" si="148"/>
        <v>26579</v>
      </c>
      <c r="BZ20" s="31">
        <f t="shared" si="149"/>
        <v>24716.857142857141</v>
      </c>
      <c r="CA20" s="31">
        <f t="shared" si="150"/>
        <v>23684.047619047618</v>
      </c>
      <c r="CB20" s="31">
        <f t="shared" si="151"/>
        <v>23532.476190476194</v>
      </c>
      <c r="CC20" s="31">
        <f t="shared" si="152"/>
        <v>25716.154666666669</v>
      </c>
      <c r="CD20" s="31">
        <f t="shared" si="153"/>
        <v>21083.654761904763</v>
      </c>
      <c r="CE20" s="31">
        <f t="shared" si="154"/>
        <v>15799.785714285716</v>
      </c>
      <c r="CF20" s="31">
        <f t="shared" si="155"/>
        <v>13798.226190476191</v>
      </c>
      <c r="CG20" s="31">
        <f t="shared" si="156"/>
        <v>21991.11904761905</v>
      </c>
      <c r="CH20" s="32">
        <f t="shared" si="157"/>
        <v>27545.561714285712</v>
      </c>
      <c r="CI20" s="30">
        <f t="shared" si="206"/>
        <v>29227.297619047618</v>
      </c>
      <c r="CJ20" s="31">
        <f t="shared" si="4"/>
        <v>27247.946666666667</v>
      </c>
      <c r="CK20" s="31">
        <f t="shared" si="5"/>
        <v>26579</v>
      </c>
      <c r="CL20" s="31">
        <f t="shared" si="281"/>
        <v>24716.857142857141</v>
      </c>
      <c r="CM20" s="31">
        <f t="shared" si="282"/>
        <v>23684.047619047618</v>
      </c>
      <c r="CN20" s="31">
        <f t="shared" si="283"/>
        <v>23532.476190476194</v>
      </c>
      <c r="CO20" s="31">
        <f t="shared" si="284"/>
        <v>25716.154666666669</v>
      </c>
      <c r="CP20" s="31">
        <f t="shared" si="285"/>
        <v>21083.654761904763</v>
      </c>
      <c r="CQ20" s="31">
        <f t="shared" si="286"/>
        <v>15799.785714285716</v>
      </c>
      <c r="CR20" s="31">
        <f t="shared" si="287"/>
        <v>13798.226190476191</v>
      </c>
      <c r="CS20" s="31">
        <f t="shared" si="288"/>
        <v>21991.11904761905</v>
      </c>
      <c r="CT20" s="32">
        <f t="shared" si="289"/>
        <v>27545.561714285712</v>
      </c>
      <c r="CU20" s="30">
        <f t="shared" si="290"/>
        <v>29227.297619047618</v>
      </c>
      <c r="CV20" s="31">
        <f t="shared" si="291"/>
        <v>27247.946666666667</v>
      </c>
      <c r="CW20" s="31">
        <f t="shared" si="292"/>
        <v>26579</v>
      </c>
      <c r="CX20" s="31">
        <f t="shared" si="293"/>
        <v>24716.857142857141</v>
      </c>
      <c r="CY20" s="31">
        <f t="shared" si="294"/>
        <v>23684.047619047618</v>
      </c>
      <c r="CZ20" s="31">
        <f t="shared" si="295"/>
        <v>23532.476190476194</v>
      </c>
      <c r="DA20" s="31">
        <f t="shared" si="296"/>
        <v>25716.154666666669</v>
      </c>
      <c r="DB20" s="31">
        <f t="shared" si="297"/>
        <v>21083.654761904763</v>
      </c>
      <c r="DC20" s="31">
        <f t="shared" si="298"/>
        <v>15799.785714285716</v>
      </c>
      <c r="DD20" s="31">
        <f t="shared" si="299"/>
        <v>13798.226190476191</v>
      </c>
      <c r="DE20" s="31">
        <f t="shared" si="300"/>
        <v>21991.11904761905</v>
      </c>
      <c r="DF20" s="32">
        <f t="shared" si="301"/>
        <v>27545.561714285712</v>
      </c>
      <c r="DG20" s="30">
        <f t="shared" si="302"/>
        <v>29227.297619047618</v>
      </c>
      <c r="DH20" s="31">
        <f t="shared" si="303"/>
        <v>27247.946666666667</v>
      </c>
      <c r="DI20" s="31">
        <f t="shared" si="304"/>
        <v>26579</v>
      </c>
      <c r="DJ20" s="31">
        <f t="shared" si="305"/>
        <v>24716.857142857141</v>
      </c>
      <c r="DK20" s="31">
        <f t="shared" si="306"/>
        <v>23684.047619047618</v>
      </c>
      <c r="DL20" s="31">
        <f t="shared" si="307"/>
        <v>23532.476190476194</v>
      </c>
      <c r="DM20" s="31">
        <f t="shared" si="308"/>
        <v>25716.154666666669</v>
      </c>
      <c r="DN20" s="31">
        <f t="shared" si="309"/>
        <v>21083.654761904763</v>
      </c>
      <c r="DO20" s="31">
        <f t="shared" si="310"/>
        <v>15799.785714285716</v>
      </c>
      <c r="DP20" s="31">
        <f t="shared" si="311"/>
        <v>13798.226190476191</v>
      </c>
      <c r="DQ20" s="31">
        <f t="shared" si="280"/>
        <v>21991.11904761905</v>
      </c>
      <c r="DR20" s="32">
        <f t="shared" si="314"/>
        <v>27545.561714285712</v>
      </c>
      <c r="DS20" s="30">
        <f t="shared" si="315"/>
        <v>29227.297619047618</v>
      </c>
      <c r="DT20" s="31">
        <f t="shared" si="316"/>
        <v>27247.946666666667</v>
      </c>
      <c r="DU20" s="31">
        <f t="shared" si="317"/>
        <v>26579</v>
      </c>
      <c r="DV20" s="31">
        <f t="shared" si="318"/>
        <v>24716.857142857141</v>
      </c>
      <c r="DW20" s="31">
        <f t="shared" si="319"/>
        <v>23684.047619047618</v>
      </c>
      <c r="DX20" s="31">
        <f t="shared" si="320"/>
        <v>23532.476190476194</v>
      </c>
      <c r="DY20" s="31">
        <f t="shared" si="321"/>
        <v>25716.154666666669</v>
      </c>
      <c r="DZ20" s="31">
        <f t="shared" si="322"/>
        <v>21083.654761904763</v>
      </c>
      <c r="EA20" s="31">
        <f t="shared" si="323"/>
        <v>15799.785714285716</v>
      </c>
      <c r="EB20" s="31">
        <f t="shared" si="324"/>
        <v>13798.226190476191</v>
      </c>
      <c r="EC20" s="31">
        <f t="shared" si="325"/>
        <v>21991.11904761905</v>
      </c>
      <c r="ED20" s="32">
        <f t="shared" si="326"/>
        <v>27545.561714285712</v>
      </c>
      <c r="EE20" s="30">
        <f t="shared" si="327"/>
        <v>29227.297619047618</v>
      </c>
      <c r="EF20" s="31">
        <f t="shared" si="328"/>
        <v>27247.946666666667</v>
      </c>
      <c r="EG20" s="31">
        <f t="shared" si="329"/>
        <v>26579</v>
      </c>
      <c r="EH20" s="31">
        <f t="shared" si="330"/>
        <v>24716.857142857141</v>
      </c>
      <c r="EI20" s="31">
        <f t="shared" si="331"/>
        <v>23684.047619047618</v>
      </c>
      <c r="EJ20" s="31">
        <f t="shared" si="332"/>
        <v>23532.476190476194</v>
      </c>
      <c r="EK20" s="31">
        <f t="shared" si="333"/>
        <v>25716.154666666669</v>
      </c>
      <c r="EL20" s="31">
        <f t="shared" si="334"/>
        <v>21083.654761904763</v>
      </c>
      <c r="EM20" s="31">
        <f t="shared" si="335"/>
        <v>15799.785714285716</v>
      </c>
      <c r="EN20" s="31">
        <f t="shared" si="336"/>
        <v>13798.226190476191</v>
      </c>
      <c r="EO20" s="31">
        <f t="shared" si="312"/>
        <v>21991.11904761905</v>
      </c>
      <c r="EP20" s="32">
        <f t="shared" si="313"/>
        <v>27545.561714285712</v>
      </c>
      <c r="ES20" s="20">
        <f t="shared" si="207"/>
        <v>29227.297619047618</v>
      </c>
      <c r="ET20" s="18">
        <f t="shared" si="208"/>
        <v>27247.946666666667</v>
      </c>
      <c r="EU20" s="18">
        <f t="shared" si="209"/>
        <v>26579</v>
      </c>
      <c r="EV20" s="18">
        <f t="shared" si="210"/>
        <v>24716.857142857141</v>
      </c>
      <c r="EW20" s="18">
        <f t="shared" si="211"/>
        <v>23684.047619047618</v>
      </c>
      <c r="EX20" s="18">
        <f t="shared" si="212"/>
        <v>23532.476190476194</v>
      </c>
      <c r="EY20" s="18">
        <f t="shared" si="213"/>
        <v>25716.154666666669</v>
      </c>
      <c r="EZ20" s="18">
        <f t="shared" si="214"/>
        <v>21083.654761904763</v>
      </c>
      <c r="FA20" s="18">
        <f t="shared" si="215"/>
        <v>15799.785714285716</v>
      </c>
      <c r="FB20" s="18">
        <f t="shared" si="216"/>
        <v>13798.226190476191</v>
      </c>
      <c r="FC20" s="18">
        <f t="shared" si="217"/>
        <v>21991.11904761905</v>
      </c>
      <c r="FD20" s="19">
        <f t="shared" si="218"/>
        <v>27545.561714285712</v>
      </c>
      <c r="FE20" s="20">
        <f t="shared" si="219"/>
        <v>29227.297619047618</v>
      </c>
      <c r="FF20" s="18">
        <f t="shared" si="220"/>
        <v>27247.946666666667</v>
      </c>
      <c r="FG20" s="18">
        <f t="shared" si="221"/>
        <v>26579</v>
      </c>
      <c r="FH20" s="18">
        <f t="shared" si="222"/>
        <v>24716.857142857141</v>
      </c>
      <c r="FI20" s="18">
        <f t="shared" si="223"/>
        <v>23684.047619047618</v>
      </c>
      <c r="FJ20" s="18">
        <f t="shared" si="224"/>
        <v>23532.476190476194</v>
      </c>
      <c r="FK20" s="18">
        <f t="shared" si="225"/>
        <v>25716.154666666669</v>
      </c>
      <c r="FL20" s="18">
        <f t="shared" si="226"/>
        <v>21083.654761904763</v>
      </c>
      <c r="FM20" s="18">
        <f t="shared" si="227"/>
        <v>15799.785714285716</v>
      </c>
      <c r="FN20" s="18">
        <f t="shared" si="228"/>
        <v>13798.226190476191</v>
      </c>
      <c r="FO20" s="18">
        <f t="shared" si="229"/>
        <v>21991.11904761905</v>
      </c>
      <c r="FP20" s="19">
        <f t="shared" si="230"/>
        <v>27545.561714285712</v>
      </c>
      <c r="FQ20" s="20">
        <f t="shared" si="231"/>
        <v>29227.297619047618</v>
      </c>
      <c r="FR20" s="18">
        <f t="shared" si="232"/>
        <v>27247.946666666667</v>
      </c>
      <c r="FS20" s="18">
        <f t="shared" si="233"/>
        <v>26579</v>
      </c>
      <c r="FT20" s="18">
        <f t="shared" si="234"/>
        <v>24716.857142857141</v>
      </c>
      <c r="FU20" s="18">
        <f t="shared" si="235"/>
        <v>23684.047619047618</v>
      </c>
      <c r="FV20" s="18">
        <f t="shared" si="236"/>
        <v>23532.476190476194</v>
      </c>
      <c r="FW20" s="18">
        <f t="shared" si="237"/>
        <v>25716.154666666669</v>
      </c>
      <c r="FX20" s="18">
        <f t="shared" si="238"/>
        <v>21083.654761904763</v>
      </c>
      <c r="FY20" s="18">
        <f t="shared" si="239"/>
        <v>15799.785714285716</v>
      </c>
      <c r="FZ20" s="18">
        <f t="shared" si="240"/>
        <v>13798.226190476191</v>
      </c>
      <c r="GA20" s="18">
        <f t="shared" si="241"/>
        <v>21991.11904761905</v>
      </c>
      <c r="GB20" s="19">
        <f t="shared" si="242"/>
        <v>27545.561714285712</v>
      </c>
      <c r="GC20" s="20">
        <f t="shared" si="243"/>
        <v>29227.297619047618</v>
      </c>
      <c r="GD20" s="18">
        <f t="shared" si="244"/>
        <v>27247.946666666667</v>
      </c>
      <c r="GE20" s="18">
        <f t="shared" si="245"/>
        <v>26579</v>
      </c>
      <c r="GF20" s="18">
        <f t="shared" si="246"/>
        <v>24716.857142857141</v>
      </c>
      <c r="GG20" s="18">
        <f t="shared" si="247"/>
        <v>23684.047619047618</v>
      </c>
      <c r="GH20" s="18">
        <f t="shared" si="248"/>
        <v>23532.476190476194</v>
      </c>
      <c r="GI20" s="18">
        <f t="shared" si="249"/>
        <v>25716.154666666669</v>
      </c>
      <c r="GJ20" s="18">
        <f t="shared" si="250"/>
        <v>21083.654761904763</v>
      </c>
      <c r="GK20" s="18">
        <f t="shared" si="251"/>
        <v>15799.785714285716</v>
      </c>
      <c r="GL20" s="18">
        <f t="shared" si="252"/>
        <v>13798.226190476191</v>
      </c>
      <c r="GM20" s="18">
        <f t="shared" si="253"/>
        <v>21991.11904761905</v>
      </c>
      <c r="GN20" s="19">
        <f t="shared" si="254"/>
        <v>27545.561714285712</v>
      </c>
      <c r="GO20" s="20">
        <f t="shared" si="255"/>
        <v>29227.297619047618</v>
      </c>
      <c r="GP20" s="18">
        <f t="shared" si="256"/>
        <v>27247.946666666667</v>
      </c>
      <c r="GQ20" s="18">
        <f t="shared" si="257"/>
        <v>26579</v>
      </c>
      <c r="GR20" s="18">
        <f t="shared" si="258"/>
        <v>24716.857142857141</v>
      </c>
      <c r="GS20" s="18">
        <f t="shared" si="259"/>
        <v>23684.047619047618</v>
      </c>
      <c r="GT20" s="18">
        <f t="shared" si="260"/>
        <v>23532.476190476194</v>
      </c>
      <c r="GU20" s="18">
        <f t="shared" si="261"/>
        <v>25716.154666666669</v>
      </c>
      <c r="GV20" s="18">
        <f t="shared" si="262"/>
        <v>21083.654761904763</v>
      </c>
      <c r="GW20" s="18">
        <f t="shared" si="263"/>
        <v>15799.785714285716</v>
      </c>
      <c r="GX20" s="18">
        <f t="shared" si="264"/>
        <v>13798.226190476191</v>
      </c>
      <c r="GY20" s="18">
        <f t="shared" si="265"/>
        <v>21991.11904761905</v>
      </c>
      <c r="GZ20" s="19">
        <f t="shared" si="266"/>
        <v>27545.561714285712</v>
      </c>
      <c r="HA20" s="20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9"/>
      <c r="HM20" s="20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9"/>
      <c r="HY20" s="20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9"/>
      <c r="IK20" s="20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9"/>
      <c r="IY20" s="17"/>
      <c r="IZ20" s="17"/>
      <c r="JA20" s="14">
        <f t="shared" si="267"/>
        <v>280922.12733333331</v>
      </c>
      <c r="JB20" s="15">
        <f t="shared" si="268"/>
        <v>280922.12733333331</v>
      </c>
      <c r="JC20" s="15">
        <f t="shared" si="269"/>
        <v>280922.12733333331</v>
      </c>
      <c r="JD20" s="15">
        <f t="shared" si="270"/>
        <v>280922.12733333331</v>
      </c>
      <c r="JE20" s="15">
        <f t="shared" si="271"/>
        <v>280922.12733333331</v>
      </c>
      <c r="JF20" s="15">
        <f t="shared" si="272"/>
        <v>0</v>
      </c>
      <c r="JG20" s="15">
        <f t="shared" si="273"/>
        <v>0</v>
      </c>
      <c r="JH20" s="15">
        <f t="shared" si="274"/>
        <v>0</v>
      </c>
      <c r="JI20" s="15">
        <f t="shared" si="275"/>
        <v>0</v>
      </c>
      <c r="JJ20" s="14"/>
    </row>
    <row r="21" spans="1:270" x14ac:dyDescent="0.25">
      <c r="A21" s="5" t="s">
        <v>141</v>
      </c>
      <c r="B21" s="2">
        <v>309</v>
      </c>
      <c r="C21" s="3">
        <v>38533</v>
      </c>
      <c r="D21" s="3" t="s">
        <v>142</v>
      </c>
      <c r="E21" s="4">
        <v>44314</v>
      </c>
      <c r="F21">
        <f t="shared" si="106"/>
        <v>2021</v>
      </c>
      <c r="G21">
        <f t="shared" si="107"/>
        <v>4</v>
      </c>
      <c r="H21">
        <f t="shared" si="108"/>
        <v>2018</v>
      </c>
      <c r="I21">
        <f t="shared" si="109"/>
        <v>4</v>
      </c>
      <c r="J21">
        <f t="shared" si="203"/>
        <v>2022</v>
      </c>
      <c r="K21">
        <f t="shared" si="204"/>
        <v>1</v>
      </c>
      <c r="L21">
        <f t="shared" si="110"/>
        <v>2026</v>
      </c>
      <c r="M21">
        <f t="shared" si="205"/>
        <v>12</v>
      </c>
      <c r="O21" s="14"/>
      <c r="P21" s="17"/>
      <c r="Q21" s="17"/>
      <c r="R21" s="17"/>
      <c r="S21" s="17"/>
      <c r="T21" s="17"/>
      <c r="U21" s="17"/>
      <c r="V21" s="17">
        <f>IF(AND($F21=O$4,$I21=V$5),AVERAGE('Потребление ЭЭ_факт'!R20,'Потребление ЭЭ_факт'!AD20,'Потребление ЭЭ_факт'!AP20),IF(U21&lt;&gt;0,AVERAGE('Потребление ЭЭ_факт'!R20,'Потребление ЭЭ_факт'!AD20,'Потребление ЭЭ_факт'!AP20),0))</f>
        <v>0</v>
      </c>
      <c r="W21" s="17">
        <f>IF(AND($F21=O$4,$I21=W$5),AVERAGE('Потребление ЭЭ_факт'!S20,'Потребление ЭЭ_факт'!AE20,'Потребление ЭЭ_факт'!AQ20),IF(V21&lt;&gt;0,AVERAGE('Потребление ЭЭ_факт'!S20,'Потребление ЭЭ_факт'!AE20,'Потребление ЭЭ_факт'!AQ20),0))</f>
        <v>0</v>
      </c>
      <c r="X21" s="17">
        <f>IF(AND($F21=O$4,$I21=X$5),AVERAGE('Потребление ЭЭ_факт'!T20,'Потребление ЭЭ_факт'!AF20,'Потребление ЭЭ_факт'!AR20),IF(W21&lt;&gt;0,AVERAGE('Потребление ЭЭ_факт'!T20,'Потребление ЭЭ_факт'!AF20,'Потребление ЭЭ_факт'!AR20),0))</f>
        <v>0</v>
      </c>
      <c r="Y21" s="17">
        <f>IF(AND($F21=O$4,$I21=Y$5),AVERAGE('Потребление ЭЭ_факт'!U20,'Потребление ЭЭ_факт'!AG20,'Потребление ЭЭ_факт'!AS20),IF(X21&lt;&gt;0,AVERAGE('Потребление ЭЭ_факт'!U20,'Потребление ЭЭ_факт'!AG20,'Потребление ЭЭ_факт'!AS20),0))</f>
        <v>0</v>
      </c>
      <c r="Z21" s="17">
        <f>IF(AND($F21=O$4,$I21=Z$5),AVERAGE('Потребление ЭЭ_факт'!V20,'Потребление ЭЭ_факт'!AH20,'Потребление ЭЭ_факт'!AT20),IF(Y21&lt;&gt;0,AVERAGE('Потребление ЭЭ_факт'!V20,'Потребление ЭЭ_факт'!AH20,'Потребление ЭЭ_факт'!AT20),0))</f>
        <v>0</v>
      </c>
      <c r="AA21" s="14">
        <f>IF(AND($F21=AA$4,$I21=AA$5),AVERAGE('Потребление ЭЭ_факт'!W20,'Потребление ЭЭ_факт'!AI20,'Потребление ЭЭ_факт'!AU20),IF(Z21&lt;&gt;0,AVERAGE('Потребление ЭЭ_факт'!W20,'Потребление ЭЭ_факт'!AI20,'Потребление ЭЭ_факт'!AU20),0))</f>
        <v>0</v>
      </c>
      <c r="AB21" s="17">
        <f>IF(AND($F21=AA$4,$I21=AB$5),AVERAGE('Потребление ЭЭ_факт'!X20,'Потребление ЭЭ_факт'!AJ20,'Потребление ЭЭ_факт'!AV20),IF(AA21&lt;&gt;0,AVERAGE('Потребление ЭЭ_факт'!X20,'Потребление ЭЭ_факт'!AJ20,'Потребление ЭЭ_факт'!AV20),0))</f>
        <v>0</v>
      </c>
      <c r="AC21" s="17">
        <f>IF(AND($F21=AA$4,$I21=AC$5),AVERAGE('Потребление ЭЭ_факт'!Y20,'Потребление ЭЭ_факт'!AK20,'Потребление ЭЭ_факт'!AW20),IF(AB21&lt;&gt;0,AVERAGE('Потребление ЭЭ_факт'!Y20,'Потребление ЭЭ_факт'!AK20,'Потребление ЭЭ_факт'!AW20),0))</f>
        <v>0</v>
      </c>
      <c r="AD21" s="17">
        <f>IF(AND($F21=AA$4,$I21=AD$5),AVERAGE('Потребление ЭЭ_факт'!Z20,'Потребление ЭЭ_факт'!AL20,'Потребление ЭЭ_факт'!AX20),IF(AC21&lt;&gt;0,AVERAGE('Потребление ЭЭ_факт'!Z20,'Потребление ЭЭ_факт'!AL20,'Потребление ЭЭ_факт'!AX20),0))</f>
        <v>15522.146857142856</v>
      </c>
      <c r="AE21" s="17">
        <f>IF(AND($F21=AA$4,$I21=AE$5),AVERAGE('Потребление ЭЭ_факт'!AA20,'Потребление ЭЭ_факт'!AM20,'Потребление ЭЭ_факт'!AY20),IF(AD21&lt;&gt;0,AVERAGE('Потребление ЭЭ_факт'!AA20,'Потребление ЭЭ_факт'!AM20,'Потребление ЭЭ_факт'!AY20),0))</f>
        <v>15610.627190476191</v>
      </c>
      <c r="AF21" s="17">
        <f>IF(AND($F21=AA$4,$I21=AF$5),AVERAGE('Потребление ЭЭ_факт'!AB20,'Потребление ЭЭ_факт'!AN20,'Потребление ЭЭ_факт'!AZ20),IF(AE21&lt;&gt;0,AVERAGE('Потребление ЭЭ_факт'!AB20,'Потребление ЭЭ_факт'!AN20,'Потребление ЭЭ_факт'!AZ20),0))</f>
        <v>17358.569285714289</v>
      </c>
      <c r="AG21" s="17">
        <f>IF(AND($F21=AA$4,$I21=AG$5),AVERAGE('Потребление ЭЭ_факт'!AC20,'Потребление ЭЭ_факт'!AO20,'Потребление ЭЭ_факт'!BA20),IF(AF21&lt;&gt;0,AVERAGE('Потребление ЭЭ_факт'!AC20,'Потребление ЭЭ_факт'!AO20,'Потребление ЭЭ_факт'!BA20),0))</f>
        <v>18852.992476190477</v>
      </c>
      <c r="AH21" s="17">
        <f>IF(AND($F21=AA$4,$I21=AH$5),AVERAGE('Потребление ЭЭ_факт'!AD20,'Потребление ЭЭ_факт'!AP20,'Потребление ЭЭ_факт'!BB20),IF(AG21&lt;&gt;0,AVERAGE('Потребление ЭЭ_факт'!AD20,'Потребление ЭЭ_факт'!AP20,'Потребление ЭЭ_факт'!BB20),0))</f>
        <v>18858.714190476192</v>
      </c>
      <c r="AI21" s="17">
        <f>IF(AND($F21=AA$4,$I21=AI$5),AVERAGE('Потребление ЭЭ_факт'!AE20,'Потребление ЭЭ_факт'!AQ20,'Потребление ЭЭ_факт'!BC20),IF(AH21&lt;&gt;0,AVERAGE('Потребление ЭЭ_факт'!AE20,'Потребление ЭЭ_факт'!AQ20,'Потребление ЭЭ_факт'!BC20),0))</f>
        <v>16942.232857142855</v>
      </c>
      <c r="AJ21" s="17">
        <f>IF(AND($F21=AA$4,$I21=AJ$5),AVERAGE('Потребление ЭЭ_факт'!AF20,'Потребление ЭЭ_факт'!AR20,'Потребление ЭЭ_факт'!BD20),IF(AI21&lt;&gt;0,AVERAGE('Потребление ЭЭ_факт'!AF20,'Потребление ЭЭ_факт'!AR20,'Потребление ЭЭ_факт'!BD20),0))</f>
        <v>17919.363409523809</v>
      </c>
      <c r="AK21" s="17">
        <f>IF(AND($F21=AA$4,$I21=AK$5),AVERAGE('Потребление ЭЭ_факт'!AG20,'Потребление ЭЭ_факт'!AS20,'Потребление ЭЭ_факт'!BE20),IF(AJ21&lt;&gt;0,AVERAGE('Потребление ЭЭ_факт'!AG20,'Потребление ЭЭ_факт'!AS20,'Потребление ЭЭ_факт'!BE20),0))</f>
        <v>19686.375714285718</v>
      </c>
      <c r="AL21" s="17">
        <f>IF(AND($F21=AA$4,$I21=AL$5),AVERAGE('Потребление ЭЭ_факт'!AH20,'Потребление ЭЭ_факт'!AT20,'Потребление ЭЭ_факт'!BF20),IF(AK21&lt;&gt;0,AVERAGE('Потребление ЭЭ_факт'!AH20,'Потребление ЭЭ_факт'!AT20,'Потребление ЭЭ_факт'!BF20),0))</f>
        <v>21518.548438095237</v>
      </c>
      <c r="AM21" s="14">
        <f>IF(AND($F21=AM$4,$I21=AM$5),AVERAGE('Потребление ЭЭ_факт'!AI20,'Потребление ЭЭ_факт'!AU20,'Потребление ЭЭ_факт'!BG20),IF(AL21&lt;&gt;0,AVERAGE('Потребление ЭЭ_факт'!AI20,'Потребление ЭЭ_факт'!AU20,'Потребление ЭЭ_факт'!BG20),0))</f>
        <v>22641.293595238094</v>
      </c>
      <c r="AN21" s="15">
        <f>IF(AND($F21=$AM$4,$I21=AN$5),AVERAGE('Потребление ЭЭ_факт'!AJ20,'Потребление ЭЭ_факт'!AV20,'Потребление ЭЭ_факт'!BH20),IF(AM21&lt;&gt;0,AVERAGE('Потребление ЭЭ_факт'!AJ20,'Потребление ЭЭ_факт'!AV20,'Потребление ЭЭ_факт'!BH20),0))</f>
        <v>20776.813333333335</v>
      </c>
      <c r="AO21" s="15">
        <f>IF(AND($F21=$AM$4,$I21=AO$5),AVERAGE('Потребление ЭЭ_факт'!AK20,'Потребление ЭЭ_факт'!AW20,'Потребление ЭЭ_факт'!BI20),IF(AN21&lt;&gt;0,AVERAGE('Потребление ЭЭ_факт'!AK20,'Потребление ЭЭ_факт'!AW20,'Потребление ЭЭ_факт'!BI20),0))</f>
        <v>20163.287780952382</v>
      </c>
      <c r="AP21" s="31">
        <f t="shared" si="113"/>
        <v>15522.146857142856</v>
      </c>
      <c r="AQ21" s="31">
        <f t="shared" si="114"/>
        <v>15610.627190476191</v>
      </c>
      <c r="AR21" s="31">
        <f t="shared" si="115"/>
        <v>17358.569285714289</v>
      </c>
      <c r="AS21" s="31">
        <f t="shared" si="116"/>
        <v>18852.992476190477</v>
      </c>
      <c r="AT21" s="31">
        <f t="shared" si="117"/>
        <v>18858.714190476192</v>
      </c>
      <c r="AU21" s="31">
        <f t="shared" si="118"/>
        <v>16942.232857142855</v>
      </c>
      <c r="AV21" s="31">
        <f t="shared" si="119"/>
        <v>17919.363409523809</v>
      </c>
      <c r="AW21" s="31">
        <f t="shared" si="120"/>
        <v>19686.375714285718</v>
      </c>
      <c r="AX21" s="32">
        <f t="shared" si="121"/>
        <v>21518.548438095237</v>
      </c>
      <c r="AY21" s="30">
        <f t="shared" si="122"/>
        <v>22641.293595238094</v>
      </c>
      <c r="AZ21" s="31">
        <f t="shared" si="277"/>
        <v>20776.813333333335</v>
      </c>
      <c r="BA21" s="31">
        <f t="shared" si="124"/>
        <v>20163.287780952382</v>
      </c>
      <c r="BB21" s="31">
        <f t="shared" si="125"/>
        <v>15522.146857142856</v>
      </c>
      <c r="BC21" s="31">
        <f t="shared" si="126"/>
        <v>15610.627190476191</v>
      </c>
      <c r="BD21" s="31">
        <f t="shared" si="127"/>
        <v>17358.569285714289</v>
      </c>
      <c r="BE21" s="31">
        <f t="shared" si="128"/>
        <v>18852.992476190477</v>
      </c>
      <c r="BF21" s="31">
        <f t="shared" si="129"/>
        <v>18858.714190476192</v>
      </c>
      <c r="BG21" s="31">
        <f t="shared" si="130"/>
        <v>16942.232857142855</v>
      </c>
      <c r="BH21" s="31">
        <f t="shared" si="131"/>
        <v>17919.363409523809</v>
      </c>
      <c r="BI21" s="31">
        <f t="shared" si="132"/>
        <v>19686.375714285718</v>
      </c>
      <c r="BJ21" s="32">
        <f t="shared" si="133"/>
        <v>21518.548438095237</v>
      </c>
      <c r="BK21" s="30">
        <f t="shared" si="134"/>
        <v>22641.293595238094</v>
      </c>
      <c r="BL21" s="31">
        <f t="shared" si="278"/>
        <v>20776.813333333335</v>
      </c>
      <c r="BM21" s="31">
        <f t="shared" si="136"/>
        <v>20163.287780952382</v>
      </c>
      <c r="BN21" s="31">
        <f t="shared" si="137"/>
        <v>15522.146857142856</v>
      </c>
      <c r="BO21" s="31">
        <f t="shared" si="138"/>
        <v>15610.627190476191</v>
      </c>
      <c r="BP21" s="31">
        <f t="shared" si="139"/>
        <v>17358.569285714289</v>
      </c>
      <c r="BQ21" s="31">
        <f t="shared" si="140"/>
        <v>18852.992476190477</v>
      </c>
      <c r="BR21" s="31">
        <f t="shared" si="141"/>
        <v>18858.714190476192</v>
      </c>
      <c r="BS21" s="31">
        <f t="shared" si="142"/>
        <v>16942.232857142855</v>
      </c>
      <c r="BT21" s="31">
        <f t="shared" si="143"/>
        <v>17919.363409523809</v>
      </c>
      <c r="BU21" s="31">
        <f t="shared" si="144"/>
        <v>19686.375714285718</v>
      </c>
      <c r="BV21" s="32">
        <f t="shared" si="145"/>
        <v>21518.548438095237</v>
      </c>
      <c r="BW21" s="30">
        <f t="shared" si="146"/>
        <v>22641.293595238094</v>
      </c>
      <c r="BX21" s="31">
        <f t="shared" si="279"/>
        <v>20776.813333333335</v>
      </c>
      <c r="BY21" s="31">
        <f t="shared" si="148"/>
        <v>20163.287780952382</v>
      </c>
      <c r="BZ21" s="31">
        <f t="shared" si="149"/>
        <v>15522.146857142856</v>
      </c>
      <c r="CA21" s="31">
        <f t="shared" si="150"/>
        <v>15610.627190476191</v>
      </c>
      <c r="CB21" s="31">
        <f t="shared" si="151"/>
        <v>17358.569285714289</v>
      </c>
      <c r="CC21" s="31">
        <f t="shared" si="152"/>
        <v>18852.992476190477</v>
      </c>
      <c r="CD21" s="31">
        <f t="shared" si="153"/>
        <v>18858.714190476192</v>
      </c>
      <c r="CE21" s="31">
        <f t="shared" si="154"/>
        <v>16942.232857142855</v>
      </c>
      <c r="CF21" s="31">
        <f t="shared" si="155"/>
        <v>17919.363409523809</v>
      </c>
      <c r="CG21" s="31">
        <f t="shared" si="156"/>
        <v>19686.375714285718</v>
      </c>
      <c r="CH21" s="32">
        <f t="shared" si="157"/>
        <v>21518.548438095237</v>
      </c>
      <c r="CI21" s="30">
        <f t="shared" si="206"/>
        <v>22641.293595238094</v>
      </c>
      <c r="CJ21" s="31">
        <f t="shared" si="4"/>
        <v>20776.813333333335</v>
      </c>
      <c r="CK21" s="31">
        <f t="shared" si="5"/>
        <v>20163.287780952382</v>
      </c>
      <c r="CL21" s="31">
        <f t="shared" si="281"/>
        <v>15522.146857142856</v>
      </c>
      <c r="CM21" s="31">
        <f t="shared" si="282"/>
        <v>15610.627190476191</v>
      </c>
      <c r="CN21" s="31">
        <f t="shared" si="283"/>
        <v>17358.569285714289</v>
      </c>
      <c r="CO21" s="31">
        <f t="shared" si="284"/>
        <v>18852.992476190477</v>
      </c>
      <c r="CP21" s="31">
        <f t="shared" si="285"/>
        <v>18858.714190476192</v>
      </c>
      <c r="CQ21" s="31">
        <f t="shared" si="286"/>
        <v>16942.232857142855</v>
      </c>
      <c r="CR21" s="31">
        <f t="shared" si="287"/>
        <v>17919.363409523809</v>
      </c>
      <c r="CS21" s="31">
        <f t="shared" si="288"/>
        <v>19686.375714285718</v>
      </c>
      <c r="CT21" s="32">
        <f t="shared" si="289"/>
        <v>21518.548438095237</v>
      </c>
      <c r="CU21" s="30">
        <f t="shared" si="290"/>
        <v>22641.293595238094</v>
      </c>
      <c r="CV21" s="31">
        <f t="shared" si="291"/>
        <v>20776.813333333335</v>
      </c>
      <c r="CW21" s="31">
        <f t="shared" si="292"/>
        <v>20163.287780952382</v>
      </c>
      <c r="CX21" s="31">
        <f t="shared" si="293"/>
        <v>15522.146857142856</v>
      </c>
      <c r="CY21" s="31">
        <f t="shared" si="294"/>
        <v>15610.627190476191</v>
      </c>
      <c r="CZ21" s="31">
        <f t="shared" si="295"/>
        <v>17358.569285714289</v>
      </c>
      <c r="DA21" s="31">
        <f t="shared" si="296"/>
        <v>18852.992476190477</v>
      </c>
      <c r="DB21" s="31">
        <f t="shared" si="297"/>
        <v>18858.714190476192</v>
      </c>
      <c r="DC21" s="31">
        <f t="shared" si="298"/>
        <v>16942.232857142855</v>
      </c>
      <c r="DD21" s="31">
        <f t="shared" si="299"/>
        <v>17919.363409523809</v>
      </c>
      <c r="DE21" s="31">
        <f t="shared" si="300"/>
        <v>19686.375714285718</v>
      </c>
      <c r="DF21" s="32">
        <f t="shared" si="301"/>
        <v>21518.548438095237</v>
      </c>
      <c r="DG21" s="30">
        <f t="shared" si="302"/>
        <v>22641.293595238094</v>
      </c>
      <c r="DH21" s="31">
        <f t="shared" si="303"/>
        <v>20776.813333333335</v>
      </c>
      <c r="DI21" s="31">
        <f t="shared" si="304"/>
        <v>20163.287780952382</v>
      </c>
      <c r="DJ21" s="31">
        <f t="shared" si="305"/>
        <v>15522.146857142856</v>
      </c>
      <c r="DK21" s="31">
        <f t="shared" si="306"/>
        <v>15610.627190476191</v>
      </c>
      <c r="DL21" s="31">
        <f t="shared" si="307"/>
        <v>17358.569285714289</v>
      </c>
      <c r="DM21" s="31">
        <f t="shared" si="308"/>
        <v>18852.992476190477</v>
      </c>
      <c r="DN21" s="31">
        <f t="shared" si="309"/>
        <v>18858.714190476192</v>
      </c>
      <c r="DO21" s="31">
        <f t="shared" si="310"/>
        <v>16942.232857142855</v>
      </c>
      <c r="DP21" s="31">
        <f t="shared" si="311"/>
        <v>17919.363409523809</v>
      </c>
      <c r="DQ21" s="31">
        <f t="shared" si="280"/>
        <v>19686.375714285718</v>
      </c>
      <c r="DR21" s="32">
        <f t="shared" si="314"/>
        <v>21518.548438095237</v>
      </c>
      <c r="DS21" s="30">
        <f t="shared" si="315"/>
        <v>22641.293595238094</v>
      </c>
      <c r="DT21" s="31">
        <f t="shared" si="316"/>
        <v>20776.813333333335</v>
      </c>
      <c r="DU21" s="31">
        <f t="shared" si="317"/>
        <v>20163.287780952382</v>
      </c>
      <c r="DV21" s="31">
        <f t="shared" si="318"/>
        <v>15522.146857142856</v>
      </c>
      <c r="DW21" s="31">
        <f t="shared" si="319"/>
        <v>15610.627190476191</v>
      </c>
      <c r="DX21" s="31">
        <f t="shared" si="320"/>
        <v>17358.569285714289</v>
      </c>
      <c r="DY21" s="31">
        <f t="shared" si="321"/>
        <v>18852.992476190477</v>
      </c>
      <c r="DZ21" s="31">
        <f t="shared" si="322"/>
        <v>18858.714190476192</v>
      </c>
      <c r="EA21" s="31">
        <f t="shared" si="323"/>
        <v>16942.232857142855</v>
      </c>
      <c r="EB21" s="31">
        <f t="shared" si="324"/>
        <v>17919.363409523809</v>
      </c>
      <c r="EC21" s="31">
        <f t="shared" si="325"/>
        <v>19686.375714285718</v>
      </c>
      <c r="ED21" s="32">
        <f t="shared" si="326"/>
        <v>21518.548438095237</v>
      </c>
      <c r="EE21" s="30">
        <f t="shared" si="327"/>
        <v>22641.293595238094</v>
      </c>
      <c r="EF21" s="31">
        <f t="shared" si="328"/>
        <v>20776.813333333335</v>
      </c>
      <c r="EG21" s="31">
        <f t="shared" si="329"/>
        <v>20163.287780952382</v>
      </c>
      <c r="EH21" s="31">
        <f t="shared" si="330"/>
        <v>15522.146857142856</v>
      </c>
      <c r="EI21" s="31">
        <f t="shared" si="331"/>
        <v>15610.627190476191</v>
      </c>
      <c r="EJ21" s="31">
        <f t="shared" si="332"/>
        <v>17358.569285714289</v>
      </c>
      <c r="EK21" s="31">
        <f t="shared" si="333"/>
        <v>18852.992476190477</v>
      </c>
      <c r="EL21" s="31">
        <f t="shared" si="334"/>
        <v>18858.714190476192</v>
      </c>
      <c r="EM21" s="31">
        <f t="shared" si="335"/>
        <v>16942.232857142855</v>
      </c>
      <c r="EN21" s="31">
        <f t="shared" si="336"/>
        <v>17919.363409523809</v>
      </c>
      <c r="EO21" s="31">
        <f t="shared" si="312"/>
        <v>19686.375714285718</v>
      </c>
      <c r="EP21" s="32">
        <f t="shared" si="313"/>
        <v>21518.548438095237</v>
      </c>
      <c r="ES21" s="20">
        <f t="shared" si="207"/>
        <v>22641.293595238094</v>
      </c>
      <c r="ET21" s="18">
        <f t="shared" si="208"/>
        <v>20776.813333333335</v>
      </c>
      <c r="EU21" s="18">
        <f t="shared" si="209"/>
        <v>20163.287780952382</v>
      </c>
      <c r="EV21" s="18">
        <f t="shared" si="210"/>
        <v>15522.146857142856</v>
      </c>
      <c r="EW21" s="18">
        <f t="shared" si="211"/>
        <v>15610.627190476191</v>
      </c>
      <c r="EX21" s="18">
        <f t="shared" si="212"/>
        <v>17358.569285714289</v>
      </c>
      <c r="EY21" s="18">
        <f t="shared" si="213"/>
        <v>18852.992476190477</v>
      </c>
      <c r="EZ21" s="18">
        <f t="shared" si="214"/>
        <v>18858.714190476192</v>
      </c>
      <c r="FA21" s="18">
        <f t="shared" si="215"/>
        <v>16942.232857142855</v>
      </c>
      <c r="FB21" s="18">
        <f t="shared" si="216"/>
        <v>17919.363409523809</v>
      </c>
      <c r="FC21" s="18">
        <f t="shared" si="217"/>
        <v>19686.375714285718</v>
      </c>
      <c r="FD21" s="19">
        <f t="shared" si="218"/>
        <v>21518.548438095237</v>
      </c>
      <c r="FE21" s="20">
        <f t="shared" si="219"/>
        <v>22641.293595238094</v>
      </c>
      <c r="FF21" s="18">
        <f t="shared" si="220"/>
        <v>20776.813333333335</v>
      </c>
      <c r="FG21" s="18">
        <f t="shared" si="221"/>
        <v>20163.287780952382</v>
      </c>
      <c r="FH21" s="18">
        <f t="shared" si="222"/>
        <v>15522.146857142856</v>
      </c>
      <c r="FI21" s="18">
        <f t="shared" si="223"/>
        <v>15610.627190476191</v>
      </c>
      <c r="FJ21" s="18">
        <f t="shared" si="224"/>
        <v>17358.569285714289</v>
      </c>
      <c r="FK21" s="18">
        <f t="shared" si="225"/>
        <v>18852.992476190477</v>
      </c>
      <c r="FL21" s="18">
        <f t="shared" si="226"/>
        <v>18858.714190476192</v>
      </c>
      <c r="FM21" s="18">
        <f t="shared" si="227"/>
        <v>16942.232857142855</v>
      </c>
      <c r="FN21" s="18">
        <f t="shared" si="228"/>
        <v>17919.363409523809</v>
      </c>
      <c r="FO21" s="18">
        <f t="shared" si="229"/>
        <v>19686.375714285718</v>
      </c>
      <c r="FP21" s="19">
        <f t="shared" si="230"/>
        <v>21518.548438095237</v>
      </c>
      <c r="FQ21" s="20">
        <f t="shared" si="231"/>
        <v>22641.293595238094</v>
      </c>
      <c r="FR21" s="18">
        <f t="shared" si="232"/>
        <v>20776.813333333335</v>
      </c>
      <c r="FS21" s="18">
        <f t="shared" si="233"/>
        <v>20163.287780952382</v>
      </c>
      <c r="FT21" s="18">
        <f t="shared" si="234"/>
        <v>15522.146857142856</v>
      </c>
      <c r="FU21" s="18">
        <f t="shared" si="235"/>
        <v>15610.627190476191</v>
      </c>
      <c r="FV21" s="18">
        <f t="shared" si="236"/>
        <v>17358.569285714289</v>
      </c>
      <c r="FW21" s="18">
        <f t="shared" si="237"/>
        <v>18852.992476190477</v>
      </c>
      <c r="FX21" s="18">
        <f t="shared" si="238"/>
        <v>18858.714190476192</v>
      </c>
      <c r="FY21" s="18">
        <f t="shared" si="239"/>
        <v>16942.232857142855</v>
      </c>
      <c r="FZ21" s="18">
        <f t="shared" si="240"/>
        <v>17919.363409523809</v>
      </c>
      <c r="GA21" s="18">
        <f t="shared" si="241"/>
        <v>19686.375714285718</v>
      </c>
      <c r="GB21" s="19">
        <f t="shared" si="242"/>
        <v>21518.548438095237</v>
      </c>
      <c r="GC21" s="20">
        <f t="shared" si="243"/>
        <v>22641.293595238094</v>
      </c>
      <c r="GD21" s="18">
        <f t="shared" si="244"/>
        <v>20776.813333333335</v>
      </c>
      <c r="GE21" s="18">
        <f t="shared" si="245"/>
        <v>20163.287780952382</v>
      </c>
      <c r="GF21" s="18">
        <f t="shared" si="246"/>
        <v>15522.146857142856</v>
      </c>
      <c r="GG21" s="18">
        <f t="shared" si="247"/>
        <v>15610.627190476191</v>
      </c>
      <c r="GH21" s="18">
        <f t="shared" si="248"/>
        <v>17358.569285714289</v>
      </c>
      <c r="GI21" s="18">
        <f t="shared" si="249"/>
        <v>18852.992476190477</v>
      </c>
      <c r="GJ21" s="18">
        <f t="shared" si="250"/>
        <v>18858.714190476192</v>
      </c>
      <c r="GK21" s="18">
        <f t="shared" si="251"/>
        <v>16942.232857142855</v>
      </c>
      <c r="GL21" s="18">
        <f t="shared" si="252"/>
        <v>17919.363409523809</v>
      </c>
      <c r="GM21" s="18">
        <f t="shared" si="253"/>
        <v>19686.375714285718</v>
      </c>
      <c r="GN21" s="19">
        <f t="shared" si="254"/>
        <v>21518.548438095237</v>
      </c>
      <c r="GO21" s="20">
        <f t="shared" si="255"/>
        <v>22641.293595238094</v>
      </c>
      <c r="GP21" s="18">
        <f t="shared" si="256"/>
        <v>20776.813333333335</v>
      </c>
      <c r="GQ21" s="18">
        <f t="shared" si="257"/>
        <v>20163.287780952382</v>
      </c>
      <c r="GR21" s="18">
        <f t="shared" si="258"/>
        <v>15522.146857142856</v>
      </c>
      <c r="GS21" s="18">
        <f t="shared" si="259"/>
        <v>15610.627190476191</v>
      </c>
      <c r="GT21" s="18">
        <f t="shared" si="260"/>
        <v>17358.569285714289</v>
      </c>
      <c r="GU21" s="18">
        <f t="shared" si="261"/>
        <v>18852.992476190477</v>
      </c>
      <c r="GV21" s="18">
        <f t="shared" si="262"/>
        <v>18858.714190476192</v>
      </c>
      <c r="GW21" s="18">
        <f t="shared" si="263"/>
        <v>16942.232857142855</v>
      </c>
      <c r="GX21" s="18">
        <f t="shared" si="264"/>
        <v>17919.363409523809</v>
      </c>
      <c r="GY21" s="18">
        <f t="shared" si="265"/>
        <v>19686.375714285718</v>
      </c>
      <c r="GZ21" s="19">
        <f t="shared" si="266"/>
        <v>21518.548438095237</v>
      </c>
      <c r="HA21" s="20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9"/>
      <c r="HM21" s="20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9"/>
      <c r="HY21" s="20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9"/>
      <c r="IK21" s="20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9"/>
      <c r="IY21" s="17"/>
      <c r="IZ21" s="17"/>
      <c r="JA21" s="14">
        <f t="shared" si="267"/>
        <v>225850.96512857141</v>
      </c>
      <c r="JB21" s="15">
        <f t="shared" si="268"/>
        <v>225850.96512857141</v>
      </c>
      <c r="JC21" s="15">
        <f t="shared" si="269"/>
        <v>225850.96512857141</v>
      </c>
      <c r="JD21" s="15">
        <f t="shared" si="270"/>
        <v>225850.96512857141</v>
      </c>
      <c r="JE21" s="15">
        <f t="shared" si="271"/>
        <v>225850.96512857141</v>
      </c>
      <c r="JF21" s="15">
        <f t="shared" si="272"/>
        <v>0</v>
      </c>
      <c r="JG21" s="15">
        <f t="shared" si="273"/>
        <v>0</v>
      </c>
      <c r="JH21" s="15">
        <f t="shared" si="274"/>
        <v>0</v>
      </c>
      <c r="JI21" s="15">
        <f t="shared" si="275"/>
        <v>0</v>
      </c>
      <c r="JJ21" s="14"/>
    </row>
    <row r="22" spans="1:270" x14ac:dyDescent="0.25">
      <c r="A22" s="5" t="s">
        <v>13</v>
      </c>
      <c r="B22" s="2">
        <v>2308</v>
      </c>
      <c r="C22" s="3">
        <v>42229</v>
      </c>
      <c r="D22" s="3" t="s">
        <v>14</v>
      </c>
      <c r="E22" s="4">
        <v>44302</v>
      </c>
      <c r="F22">
        <f t="shared" si="106"/>
        <v>2021</v>
      </c>
      <c r="G22">
        <f t="shared" si="107"/>
        <v>4</v>
      </c>
      <c r="H22">
        <f t="shared" si="108"/>
        <v>2018</v>
      </c>
      <c r="I22">
        <f t="shared" si="109"/>
        <v>4</v>
      </c>
      <c r="J22">
        <f t="shared" si="203"/>
        <v>2022</v>
      </c>
      <c r="K22">
        <f t="shared" si="204"/>
        <v>1</v>
      </c>
      <c r="L22">
        <f t="shared" si="110"/>
        <v>2026</v>
      </c>
      <c r="M22">
        <f t="shared" si="205"/>
        <v>12</v>
      </c>
      <c r="O22" s="14"/>
      <c r="P22" s="17"/>
      <c r="Q22" s="17"/>
      <c r="R22" s="17"/>
      <c r="S22" s="17"/>
      <c r="T22" s="17"/>
      <c r="U22" s="17"/>
      <c r="V22" s="17">
        <f>IF(AND($F22=O$4,$I22=V$5),AVERAGE('Потребление ЭЭ_факт'!R21,'Потребление ЭЭ_факт'!AD21,'Потребление ЭЭ_факт'!AP21),IF(U22&lt;&gt;0,AVERAGE('Потребление ЭЭ_факт'!R21,'Потребление ЭЭ_факт'!AD21,'Потребление ЭЭ_факт'!AP21),0))</f>
        <v>0</v>
      </c>
      <c r="W22" s="17">
        <f>IF(AND($F22=O$4,$I22=W$5),AVERAGE('Потребление ЭЭ_факт'!S21,'Потребление ЭЭ_факт'!AE21,'Потребление ЭЭ_факт'!AQ21),IF(V22&lt;&gt;0,AVERAGE('Потребление ЭЭ_факт'!S21,'Потребление ЭЭ_факт'!AE21,'Потребление ЭЭ_факт'!AQ21),0))</f>
        <v>0</v>
      </c>
      <c r="X22" s="17">
        <f>IF(AND($F22=O$4,$I22=X$5),AVERAGE('Потребление ЭЭ_факт'!T21,'Потребление ЭЭ_факт'!AF21,'Потребление ЭЭ_факт'!AR21),IF(W22&lt;&gt;0,AVERAGE('Потребление ЭЭ_факт'!T21,'Потребление ЭЭ_факт'!AF21,'Потребление ЭЭ_факт'!AR21),0))</f>
        <v>0</v>
      </c>
      <c r="Y22" s="17">
        <f>IF(AND($F22=O$4,$I22=Y$5),AVERAGE('Потребление ЭЭ_факт'!U21,'Потребление ЭЭ_факт'!AG21,'Потребление ЭЭ_факт'!AS21),IF(X22&lt;&gt;0,AVERAGE('Потребление ЭЭ_факт'!U21,'Потребление ЭЭ_факт'!AG21,'Потребление ЭЭ_факт'!AS21),0))</f>
        <v>0</v>
      </c>
      <c r="Z22" s="17">
        <f>IF(AND($F22=O$4,$I22=Z$5),AVERAGE('Потребление ЭЭ_факт'!V21,'Потребление ЭЭ_факт'!AH21,'Потребление ЭЭ_факт'!AT21),IF(Y22&lt;&gt;0,AVERAGE('Потребление ЭЭ_факт'!V21,'Потребление ЭЭ_факт'!AH21,'Потребление ЭЭ_факт'!AT21),0))</f>
        <v>0</v>
      </c>
      <c r="AA22" s="14">
        <f>IF(AND($F22=AA$4,$I22=AA$5),AVERAGE('Потребление ЭЭ_факт'!W21,'Потребление ЭЭ_факт'!AI21,'Потребление ЭЭ_факт'!AU21),IF(Z22&lt;&gt;0,AVERAGE('Потребление ЭЭ_факт'!W21,'Потребление ЭЭ_факт'!AI21,'Потребление ЭЭ_факт'!AU21),0))</f>
        <v>0</v>
      </c>
      <c r="AB22" s="17">
        <f>IF(AND($F22=AA$4,$I22=AB$5),AVERAGE('Потребление ЭЭ_факт'!X21,'Потребление ЭЭ_факт'!AJ21,'Потребление ЭЭ_факт'!AV21),IF(AA22&lt;&gt;0,AVERAGE('Потребление ЭЭ_факт'!X21,'Потребление ЭЭ_факт'!AJ21,'Потребление ЭЭ_факт'!AV21),0))</f>
        <v>0</v>
      </c>
      <c r="AC22" s="17">
        <f>IF(AND($F22=AA$4,$I22=AC$5),AVERAGE('Потребление ЭЭ_факт'!Y21,'Потребление ЭЭ_факт'!AK21,'Потребление ЭЭ_факт'!AW21),IF(AB22&lt;&gt;0,AVERAGE('Потребление ЭЭ_факт'!Y21,'Потребление ЭЭ_факт'!AK21,'Потребление ЭЭ_факт'!AW21),0))</f>
        <v>0</v>
      </c>
      <c r="AD22" s="17">
        <f>IF(AND($F22=AA$4,$I22=AD$5),AVERAGE('Потребление ЭЭ_факт'!Z21,'Потребление ЭЭ_факт'!AL21,'Потребление ЭЭ_факт'!AX21),IF(AC22&lt;&gt;0,AVERAGE('Потребление ЭЭ_факт'!Z21,'Потребление ЭЭ_факт'!AL21,'Потребление ЭЭ_факт'!AX21),0))</f>
        <v>15754.738095238097</v>
      </c>
      <c r="AE22" s="17">
        <f>IF(AND($F22=AA$4,$I22=AE$5),AVERAGE('Потребление ЭЭ_факт'!AA21,'Потребление ЭЭ_факт'!AM21,'Потребление ЭЭ_факт'!AY21),IF(AD22&lt;&gt;0,AVERAGE('Потребление ЭЭ_факт'!AA21,'Потребление ЭЭ_факт'!AM21,'Потребление ЭЭ_факт'!AY21),0))</f>
        <v>12490.088952380953</v>
      </c>
      <c r="AF22" s="17">
        <f>IF(AND($F22=AA$4,$I22=AF$5),AVERAGE('Потребление ЭЭ_факт'!AB21,'Потребление ЭЭ_факт'!AN21,'Потребление ЭЭ_факт'!AZ21),IF(AE22&lt;&gt;0,AVERAGE('Потребление ЭЭ_факт'!AB21,'Потребление ЭЭ_факт'!AN21,'Потребление ЭЭ_факт'!AZ21),0))</f>
        <v>12406.5</v>
      </c>
      <c r="AG22" s="17">
        <f>IF(AND($F22=AA$4,$I22=AG$5),AVERAGE('Потребление ЭЭ_факт'!AC21,'Потребление ЭЭ_факт'!AO21,'Потребление ЭЭ_факт'!BA21),IF(AF22&lt;&gt;0,AVERAGE('Потребление ЭЭ_факт'!AC21,'Потребление ЭЭ_факт'!AO21,'Потребление ЭЭ_факт'!BA21),0))</f>
        <v>13206.029523809522</v>
      </c>
      <c r="AH22" s="17">
        <f>IF(AND($F22=AA$4,$I22=AH$5),AVERAGE('Потребление ЭЭ_факт'!AD21,'Потребление ЭЭ_факт'!AP21,'Потребление ЭЭ_факт'!BB21),IF(AG22&lt;&gt;0,AVERAGE('Потребление ЭЭ_факт'!AD21,'Потребление ЭЭ_факт'!AP21,'Потребление ЭЭ_факт'!BB21),0))</f>
        <v>12360.526666666667</v>
      </c>
      <c r="AI22" s="17">
        <f>IF(AND($F22=AA$4,$I22=AI$5),AVERAGE('Потребление ЭЭ_факт'!AE21,'Потребление ЭЭ_факт'!AQ21,'Потребление ЭЭ_факт'!BC21),IF(AH22&lt;&gt;0,AVERAGE('Потребление ЭЭ_факт'!AE21,'Потребление ЭЭ_факт'!AQ21,'Потребление ЭЭ_факт'!BC21),0))</f>
        <v>11900.359999999999</v>
      </c>
      <c r="AJ22" s="17">
        <f>IF(AND($F22=AA$4,$I22=AJ$5),AVERAGE('Потребление ЭЭ_факт'!AF21,'Потребление ЭЭ_факт'!AR21,'Потребление ЭЭ_факт'!BD21),IF(AI22&lt;&gt;0,AVERAGE('Потребление ЭЭ_факт'!AF21,'Потребление ЭЭ_факт'!AR21,'Потребление ЭЭ_факт'!BD21),0))</f>
        <v>16326.430476190477</v>
      </c>
      <c r="AK22" s="17">
        <f>IF(AND($F22=AA$4,$I22=AK$5),AVERAGE('Потребление ЭЭ_факт'!AG21,'Потребление ЭЭ_факт'!AS21,'Потребление ЭЭ_факт'!BE21),IF(AJ22&lt;&gt;0,AVERAGE('Потребление ЭЭ_факт'!AG21,'Потребление ЭЭ_факт'!AS21,'Потребление ЭЭ_факт'!BE21),0))</f>
        <v>20778.742857142861</v>
      </c>
      <c r="AL22" s="17">
        <f>IF(AND($F22=AA$4,$I22=AL$5),AVERAGE('Потребление ЭЭ_факт'!AH21,'Потребление ЭЭ_факт'!AT21,'Потребление ЭЭ_факт'!BF21),IF(AK22&lt;&gt;0,AVERAGE('Потребление ЭЭ_факт'!AH21,'Потребление ЭЭ_факт'!AT21,'Потребление ЭЭ_факт'!BF21),0))</f>
        <v>21688.384000000002</v>
      </c>
      <c r="AM22" s="14">
        <f>IF(AND($F22=AM$4,$I22=AM$5),AVERAGE('Потребление ЭЭ_факт'!AI21,'Потребление ЭЭ_факт'!AU21,'Потребление ЭЭ_факт'!BG21),IF(AL22&lt;&gt;0,AVERAGE('Потребление ЭЭ_факт'!AI21,'Потребление ЭЭ_факт'!AU21,'Потребление ЭЭ_факт'!BG21),0))</f>
        <v>23495.433333333331</v>
      </c>
      <c r="AN22" s="15">
        <f>IF(AND($F22=$AM$4,$I22=AN$5),AVERAGE('Потребление ЭЭ_факт'!AJ21,'Потребление ЭЭ_факт'!AV21,'Потребление ЭЭ_факт'!BH21),IF(AM22&lt;&gt;0,AVERAGE('Потребление ЭЭ_факт'!AJ21,'Потребление ЭЭ_факт'!AV21,'Потребление ЭЭ_факт'!BH21),0))</f>
        <v>21446.645714285714</v>
      </c>
      <c r="AO22" s="15">
        <f>IF(AND($F22=$AM$4,$I22=AO$5),AVERAGE('Потребление ЭЭ_факт'!AK21,'Потребление ЭЭ_факт'!AW21,'Потребление ЭЭ_факт'!BI21),IF(AN22&lt;&gt;0,AVERAGE('Потребление ЭЭ_факт'!AK21,'Потребление ЭЭ_факт'!AW21,'Потребление ЭЭ_факт'!BI21),0))</f>
        <v>18189.802095238094</v>
      </c>
      <c r="AP22" s="31">
        <f t="shared" si="113"/>
        <v>15754.738095238097</v>
      </c>
      <c r="AQ22" s="31">
        <f t="shared" si="114"/>
        <v>12490.088952380953</v>
      </c>
      <c r="AR22" s="31">
        <f t="shared" si="115"/>
        <v>12406.5</v>
      </c>
      <c r="AS22" s="31">
        <f t="shared" si="116"/>
        <v>13206.029523809522</v>
      </c>
      <c r="AT22" s="31">
        <f t="shared" si="117"/>
        <v>12360.526666666667</v>
      </c>
      <c r="AU22" s="31">
        <f t="shared" si="118"/>
        <v>11900.359999999999</v>
      </c>
      <c r="AV22" s="31">
        <f t="shared" si="119"/>
        <v>16326.430476190477</v>
      </c>
      <c r="AW22" s="31">
        <f t="shared" si="120"/>
        <v>20778.742857142861</v>
      </c>
      <c r="AX22" s="32">
        <f t="shared" si="121"/>
        <v>21688.384000000002</v>
      </c>
      <c r="AY22" s="30">
        <f t="shared" si="122"/>
        <v>23495.433333333331</v>
      </c>
      <c r="AZ22" s="31">
        <f t="shared" si="277"/>
        <v>21446.645714285714</v>
      </c>
      <c r="BA22" s="31">
        <f t="shared" si="124"/>
        <v>18189.802095238094</v>
      </c>
      <c r="BB22" s="31">
        <f t="shared" si="125"/>
        <v>15754.738095238097</v>
      </c>
      <c r="BC22" s="31">
        <f t="shared" si="126"/>
        <v>12490.088952380953</v>
      </c>
      <c r="BD22" s="31">
        <f t="shared" si="127"/>
        <v>12406.5</v>
      </c>
      <c r="BE22" s="31">
        <f t="shared" si="128"/>
        <v>13206.029523809522</v>
      </c>
      <c r="BF22" s="31">
        <f t="shared" si="129"/>
        <v>12360.526666666667</v>
      </c>
      <c r="BG22" s="31">
        <f t="shared" si="130"/>
        <v>11900.359999999999</v>
      </c>
      <c r="BH22" s="31">
        <f t="shared" si="131"/>
        <v>16326.430476190477</v>
      </c>
      <c r="BI22" s="31">
        <f t="shared" si="132"/>
        <v>20778.742857142861</v>
      </c>
      <c r="BJ22" s="32">
        <f t="shared" si="133"/>
        <v>21688.384000000002</v>
      </c>
      <c r="BK22" s="30">
        <f t="shared" si="134"/>
        <v>23495.433333333331</v>
      </c>
      <c r="BL22" s="31">
        <f t="shared" si="278"/>
        <v>21446.645714285714</v>
      </c>
      <c r="BM22" s="31">
        <f t="shared" si="136"/>
        <v>18189.802095238094</v>
      </c>
      <c r="BN22" s="31">
        <f t="shared" si="137"/>
        <v>15754.738095238097</v>
      </c>
      <c r="BO22" s="31">
        <f t="shared" si="138"/>
        <v>12490.088952380953</v>
      </c>
      <c r="BP22" s="31">
        <f t="shared" si="139"/>
        <v>12406.5</v>
      </c>
      <c r="BQ22" s="31">
        <f t="shared" si="140"/>
        <v>13206.029523809522</v>
      </c>
      <c r="BR22" s="31">
        <f t="shared" si="141"/>
        <v>12360.526666666667</v>
      </c>
      <c r="BS22" s="31">
        <f t="shared" si="142"/>
        <v>11900.359999999999</v>
      </c>
      <c r="BT22" s="31">
        <f t="shared" si="143"/>
        <v>16326.430476190477</v>
      </c>
      <c r="BU22" s="31">
        <f t="shared" si="144"/>
        <v>20778.742857142861</v>
      </c>
      <c r="BV22" s="32">
        <f t="shared" si="145"/>
        <v>21688.384000000002</v>
      </c>
      <c r="BW22" s="30">
        <f t="shared" si="146"/>
        <v>23495.433333333331</v>
      </c>
      <c r="BX22" s="31">
        <f t="shared" si="279"/>
        <v>21446.645714285714</v>
      </c>
      <c r="BY22" s="31">
        <f t="shared" si="148"/>
        <v>18189.802095238094</v>
      </c>
      <c r="BZ22" s="31">
        <f t="shared" si="149"/>
        <v>15754.738095238097</v>
      </c>
      <c r="CA22" s="31">
        <f t="shared" si="150"/>
        <v>12490.088952380953</v>
      </c>
      <c r="CB22" s="31">
        <f t="shared" si="151"/>
        <v>12406.5</v>
      </c>
      <c r="CC22" s="31">
        <f t="shared" si="152"/>
        <v>13206.029523809522</v>
      </c>
      <c r="CD22" s="31">
        <f t="shared" si="153"/>
        <v>12360.526666666667</v>
      </c>
      <c r="CE22" s="31">
        <f t="shared" si="154"/>
        <v>11900.359999999999</v>
      </c>
      <c r="CF22" s="31">
        <f t="shared" si="155"/>
        <v>16326.430476190477</v>
      </c>
      <c r="CG22" s="31">
        <f t="shared" si="156"/>
        <v>20778.742857142861</v>
      </c>
      <c r="CH22" s="32">
        <f t="shared" si="157"/>
        <v>21688.384000000002</v>
      </c>
      <c r="CI22" s="30">
        <f t="shared" si="206"/>
        <v>23495.433333333331</v>
      </c>
      <c r="CJ22" s="31">
        <f t="shared" si="4"/>
        <v>21446.645714285714</v>
      </c>
      <c r="CK22" s="31">
        <f t="shared" si="5"/>
        <v>18189.802095238094</v>
      </c>
      <c r="CL22" s="31">
        <f t="shared" si="281"/>
        <v>15754.738095238097</v>
      </c>
      <c r="CM22" s="31">
        <f t="shared" si="282"/>
        <v>12490.088952380953</v>
      </c>
      <c r="CN22" s="31">
        <f t="shared" si="283"/>
        <v>12406.5</v>
      </c>
      <c r="CO22" s="31">
        <f t="shared" si="284"/>
        <v>13206.029523809522</v>
      </c>
      <c r="CP22" s="31">
        <f t="shared" si="285"/>
        <v>12360.526666666667</v>
      </c>
      <c r="CQ22" s="31">
        <f t="shared" si="286"/>
        <v>11900.359999999999</v>
      </c>
      <c r="CR22" s="31">
        <f t="shared" si="287"/>
        <v>16326.430476190477</v>
      </c>
      <c r="CS22" s="31">
        <f t="shared" si="288"/>
        <v>20778.742857142861</v>
      </c>
      <c r="CT22" s="32">
        <f t="shared" si="289"/>
        <v>21688.384000000002</v>
      </c>
      <c r="CU22" s="30">
        <f t="shared" si="290"/>
        <v>23495.433333333331</v>
      </c>
      <c r="CV22" s="31">
        <f t="shared" si="291"/>
        <v>21446.645714285714</v>
      </c>
      <c r="CW22" s="31">
        <f t="shared" si="292"/>
        <v>18189.802095238094</v>
      </c>
      <c r="CX22" s="31">
        <f t="shared" si="293"/>
        <v>15754.738095238097</v>
      </c>
      <c r="CY22" s="31">
        <f t="shared" si="294"/>
        <v>12490.088952380953</v>
      </c>
      <c r="CZ22" s="31">
        <f t="shared" si="295"/>
        <v>12406.5</v>
      </c>
      <c r="DA22" s="31">
        <f t="shared" si="296"/>
        <v>13206.029523809522</v>
      </c>
      <c r="DB22" s="31">
        <f t="shared" si="297"/>
        <v>12360.526666666667</v>
      </c>
      <c r="DC22" s="31">
        <f t="shared" si="298"/>
        <v>11900.359999999999</v>
      </c>
      <c r="DD22" s="31">
        <f t="shared" si="299"/>
        <v>16326.430476190477</v>
      </c>
      <c r="DE22" s="31">
        <f t="shared" si="300"/>
        <v>20778.742857142861</v>
      </c>
      <c r="DF22" s="32">
        <f t="shared" si="301"/>
        <v>21688.384000000002</v>
      </c>
      <c r="DG22" s="30">
        <f t="shared" si="302"/>
        <v>23495.433333333331</v>
      </c>
      <c r="DH22" s="31">
        <f t="shared" si="303"/>
        <v>21446.645714285714</v>
      </c>
      <c r="DI22" s="31">
        <f t="shared" si="304"/>
        <v>18189.802095238094</v>
      </c>
      <c r="DJ22" s="31">
        <f t="shared" si="305"/>
        <v>15754.738095238097</v>
      </c>
      <c r="DK22" s="31">
        <f t="shared" si="306"/>
        <v>12490.088952380953</v>
      </c>
      <c r="DL22" s="31">
        <f t="shared" si="307"/>
        <v>12406.5</v>
      </c>
      <c r="DM22" s="31">
        <f t="shared" si="308"/>
        <v>13206.029523809522</v>
      </c>
      <c r="DN22" s="31">
        <f t="shared" si="309"/>
        <v>12360.526666666667</v>
      </c>
      <c r="DO22" s="31">
        <f t="shared" si="310"/>
        <v>11900.359999999999</v>
      </c>
      <c r="DP22" s="31">
        <f t="shared" si="311"/>
        <v>16326.430476190477</v>
      </c>
      <c r="DQ22" s="31">
        <f t="shared" si="280"/>
        <v>20778.742857142861</v>
      </c>
      <c r="DR22" s="32">
        <f t="shared" si="314"/>
        <v>21688.384000000002</v>
      </c>
      <c r="DS22" s="30">
        <f t="shared" si="315"/>
        <v>23495.433333333331</v>
      </c>
      <c r="DT22" s="31">
        <f t="shared" si="316"/>
        <v>21446.645714285714</v>
      </c>
      <c r="DU22" s="31">
        <f t="shared" si="317"/>
        <v>18189.802095238094</v>
      </c>
      <c r="DV22" s="31">
        <f t="shared" si="318"/>
        <v>15754.738095238097</v>
      </c>
      <c r="DW22" s="31">
        <f t="shared" si="319"/>
        <v>12490.088952380953</v>
      </c>
      <c r="DX22" s="31">
        <f t="shared" si="320"/>
        <v>12406.5</v>
      </c>
      <c r="DY22" s="31">
        <f t="shared" si="321"/>
        <v>13206.029523809522</v>
      </c>
      <c r="DZ22" s="31">
        <f t="shared" si="322"/>
        <v>12360.526666666667</v>
      </c>
      <c r="EA22" s="31">
        <f t="shared" si="323"/>
        <v>11900.359999999999</v>
      </c>
      <c r="EB22" s="31">
        <f t="shared" si="324"/>
        <v>16326.430476190477</v>
      </c>
      <c r="EC22" s="31">
        <f t="shared" si="325"/>
        <v>20778.742857142861</v>
      </c>
      <c r="ED22" s="32">
        <f t="shared" si="326"/>
        <v>21688.384000000002</v>
      </c>
      <c r="EE22" s="30">
        <f t="shared" si="327"/>
        <v>23495.433333333331</v>
      </c>
      <c r="EF22" s="31">
        <f t="shared" si="328"/>
        <v>21446.645714285714</v>
      </c>
      <c r="EG22" s="31">
        <f t="shared" si="329"/>
        <v>18189.802095238094</v>
      </c>
      <c r="EH22" s="31">
        <f t="shared" si="330"/>
        <v>15754.738095238097</v>
      </c>
      <c r="EI22" s="31">
        <f t="shared" si="331"/>
        <v>12490.088952380953</v>
      </c>
      <c r="EJ22" s="31">
        <f t="shared" si="332"/>
        <v>12406.5</v>
      </c>
      <c r="EK22" s="31">
        <f t="shared" si="333"/>
        <v>13206.029523809522</v>
      </c>
      <c r="EL22" s="31">
        <f t="shared" si="334"/>
        <v>12360.526666666667</v>
      </c>
      <c r="EM22" s="31">
        <f t="shared" si="335"/>
        <v>11900.359999999999</v>
      </c>
      <c r="EN22" s="31">
        <f t="shared" si="336"/>
        <v>16326.430476190477</v>
      </c>
      <c r="EO22" s="31">
        <f t="shared" si="312"/>
        <v>20778.742857142861</v>
      </c>
      <c r="EP22" s="32">
        <f t="shared" si="313"/>
        <v>21688.384000000002</v>
      </c>
      <c r="ES22" s="20">
        <f t="shared" si="207"/>
        <v>23495.433333333331</v>
      </c>
      <c r="ET22" s="18">
        <f t="shared" si="208"/>
        <v>21446.645714285714</v>
      </c>
      <c r="EU22" s="18">
        <f t="shared" si="209"/>
        <v>18189.802095238094</v>
      </c>
      <c r="EV22" s="18">
        <f t="shared" si="210"/>
        <v>15754.738095238097</v>
      </c>
      <c r="EW22" s="18">
        <f t="shared" si="211"/>
        <v>12490.088952380953</v>
      </c>
      <c r="EX22" s="18">
        <f t="shared" si="212"/>
        <v>12406.5</v>
      </c>
      <c r="EY22" s="18">
        <f t="shared" si="213"/>
        <v>13206.029523809522</v>
      </c>
      <c r="EZ22" s="18">
        <f t="shared" si="214"/>
        <v>12360.526666666667</v>
      </c>
      <c r="FA22" s="18">
        <f t="shared" si="215"/>
        <v>11900.359999999999</v>
      </c>
      <c r="FB22" s="18">
        <f t="shared" si="216"/>
        <v>16326.430476190477</v>
      </c>
      <c r="FC22" s="18">
        <f t="shared" si="217"/>
        <v>20778.742857142861</v>
      </c>
      <c r="FD22" s="19">
        <f t="shared" si="218"/>
        <v>21688.384000000002</v>
      </c>
      <c r="FE22" s="20">
        <f t="shared" si="219"/>
        <v>23495.433333333331</v>
      </c>
      <c r="FF22" s="18">
        <f t="shared" si="220"/>
        <v>21446.645714285714</v>
      </c>
      <c r="FG22" s="18">
        <f t="shared" si="221"/>
        <v>18189.802095238094</v>
      </c>
      <c r="FH22" s="18">
        <f t="shared" si="222"/>
        <v>15754.738095238097</v>
      </c>
      <c r="FI22" s="18">
        <f t="shared" si="223"/>
        <v>12490.088952380953</v>
      </c>
      <c r="FJ22" s="18">
        <f t="shared" si="224"/>
        <v>12406.5</v>
      </c>
      <c r="FK22" s="18">
        <f t="shared" si="225"/>
        <v>13206.029523809522</v>
      </c>
      <c r="FL22" s="18">
        <f t="shared" si="226"/>
        <v>12360.526666666667</v>
      </c>
      <c r="FM22" s="18">
        <f t="shared" si="227"/>
        <v>11900.359999999999</v>
      </c>
      <c r="FN22" s="18">
        <f t="shared" si="228"/>
        <v>16326.430476190477</v>
      </c>
      <c r="FO22" s="18">
        <f t="shared" si="229"/>
        <v>20778.742857142861</v>
      </c>
      <c r="FP22" s="19">
        <f t="shared" si="230"/>
        <v>21688.384000000002</v>
      </c>
      <c r="FQ22" s="20">
        <f t="shared" si="231"/>
        <v>23495.433333333331</v>
      </c>
      <c r="FR22" s="18">
        <f t="shared" si="232"/>
        <v>21446.645714285714</v>
      </c>
      <c r="FS22" s="18">
        <f t="shared" si="233"/>
        <v>18189.802095238094</v>
      </c>
      <c r="FT22" s="18">
        <f t="shared" si="234"/>
        <v>15754.738095238097</v>
      </c>
      <c r="FU22" s="18">
        <f t="shared" si="235"/>
        <v>12490.088952380953</v>
      </c>
      <c r="FV22" s="18">
        <f t="shared" si="236"/>
        <v>12406.5</v>
      </c>
      <c r="FW22" s="18">
        <f t="shared" si="237"/>
        <v>13206.029523809522</v>
      </c>
      <c r="FX22" s="18">
        <f t="shared" si="238"/>
        <v>12360.526666666667</v>
      </c>
      <c r="FY22" s="18">
        <f t="shared" si="239"/>
        <v>11900.359999999999</v>
      </c>
      <c r="FZ22" s="18">
        <f t="shared" si="240"/>
        <v>16326.430476190477</v>
      </c>
      <c r="GA22" s="18">
        <f t="shared" si="241"/>
        <v>20778.742857142861</v>
      </c>
      <c r="GB22" s="19">
        <f t="shared" si="242"/>
        <v>21688.384000000002</v>
      </c>
      <c r="GC22" s="20">
        <f t="shared" si="243"/>
        <v>23495.433333333331</v>
      </c>
      <c r="GD22" s="18">
        <f t="shared" si="244"/>
        <v>21446.645714285714</v>
      </c>
      <c r="GE22" s="18">
        <f t="shared" si="245"/>
        <v>18189.802095238094</v>
      </c>
      <c r="GF22" s="18">
        <f t="shared" si="246"/>
        <v>15754.738095238097</v>
      </c>
      <c r="GG22" s="18">
        <f t="shared" si="247"/>
        <v>12490.088952380953</v>
      </c>
      <c r="GH22" s="18">
        <f t="shared" si="248"/>
        <v>12406.5</v>
      </c>
      <c r="GI22" s="18">
        <f t="shared" si="249"/>
        <v>13206.029523809522</v>
      </c>
      <c r="GJ22" s="18">
        <f t="shared" si="250"/>
        <v>12360.526666666667</v>
      </c>
      <c r="GK22" s="18">
        <f t="shared" si="251"/>
        <v>11900.359999999999</v>
      </c>
      <c r="GL22" s="18">
        <f t="shared" si="252"/>
        <v>16326.430476190477</v>
      </c>
      <c r="GM22" s="18">
        <f t="shared" si="253"/>
        <v>20778.742857142861</v>
      </c>
      <c r="GN22" s="19">
        <f t="shared" si="254"/>
        <v>21688.384000000002</v>
      </c>
      <c r="GO22" s="20">
        <f t="shared" si="255"/>
        <v>23495.433333333331</v>
      </c>
      <c r="GP22" s="18">
        <f t="shared" si="256"/>
        <v>21446.645714285714</v>
      </c>
      <c r="GQ22" s="18">
        <f t="shared" si="257"/>
        <v>18189.802095238094</v>
      </c>
      <c r="GR22" s="18">
        <f t="shared" si="258"/>
        <v>15754.738095238097</v>
      </c>
      <c r="GS22" s="18">
        <f t="shared" si="259"/>
        <v>12490.088952380953</v>
      </c>
      <c r="GT22" s="18">
        <f t="shared" si="260"/>
        <v>12406.5</v>
      </c>
      <c r="GU22" s="18">
        <f t="shared" si="261"/>
        <v>13206.029523809522</v>
      </c>
      <c r="GV22" s="18">
        <f t="shared" si="262"/>
        <v>12360.526666666667</v>
      </c>
      <c r="GW22" s="18">
        <f t="shared" si="263"/>
        <v>11900.359999999999</v>
      </c>
      <c r="GX22" s="18">
        <f t="shared" si="264"/>
        <v>16326.430476190477</v>
      </c>
      <c r="GY22" s="18">
        <f t="shared" si="265"/>
        <v>20778.742857142861</v>
      </c>
      <c r="GZ22" s="19">
        <f t="shared" si="266"/>
        <v>21688.384000000002</v>
      </c>
      <c r="HA22" s="20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9"/>
      <c r="HM22" s="20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9"/>
      <c r="HY22" s="20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9"/>
      <c r="IK22" s="20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9"/>
      <c r="IY22" s="17"/>
      <c r="IZ22" s="17"/>
      <c r="JA22" s="14">
        <f t="shared" si="267"/>
        <v>200043.68171428566</v>
      </c>
      <c r="JB22" s="15">
        <f t="shared" si="268"/>
        <v>200043.68171428566</v>
      </c>
      <c r="JC22" s="15">
        <f t="shared" si="269"/>
        <v>200043.68171428566</v>
      </c>
      <c r="JD22" s="15">
        <f t="shared" si="270"/>
        <v>200043.68171428566</v>
      </c>
      <c r="JE22" s="15">
        <f t="shared" si="271"/>
        <v>200043.68171428566</v>
      </c>
      <c r="JF22" s="15">
        <f t="shared" si="272"/>
        <v>0</v>
      </c>
      <c r="JG22" s="15">
        <f t="shared" si="273"/>
        <v>0</v>
      </c>
      <c r="JH22" s="15">
        <f t="shared" si="274"/>
        <v>0</v>
      </c>
      <c r="JI22" s="15">
        <f t="shared" si="275"/>
        <v>0</v>
      </c>
      <c r="JJ22" s="14"/>
    </row>
    <row r="23" spans="1:270" x14ac:dyDescent="0.25">
      <c r="A23" s="5" t="s">
        <v>287</v>
      </c>
      <c r="B23" s="2">
        <v>1441</v>
      </c>
      <c r="C23" s="3">
        <v>40711</v>
      </c>
      <c r="D23" s="3" t="s">
        <v>288</v>
      </c>
      <c r="E23" s="4">
        <v>44300</v>
      </c>
      <c r="F23">
        <f t="shared" si="106"/>
        <v>2021</v>
      </c>
      <c r="G23">
        <f t="shared" si="107"/>
        <v>4</v>
      </c>
      <c r="H23">
        <f t="shared" si="108"/>
        <v>2018</v>
      </c>
      <c r="I23">
        <f t="shared" si="109"/>
        <v>4</v>
      </c>
      <c r="J23">
        <f t="shared" si="203"/>
        <v>2022</v>
      </c>
      <c r="K23">
        <f t="shared" si="204"/>
        <v>1</v>
      </c>
      <c r="L23">
        <f t="shared" si="110"/>
        <v>2026</v>
      </c>
      <c r="M23">
        <f t="shared" si="205"/>
        <v>12</v>
      </c>
      <c r="O23" s="14"/>
      <c r="P23" s="17"/>
      <c r="Q23" s="17"/>
      <c r="R23" s="17"/>
      <c r="S23" s="17"/>
      <c r="T23" s="17"/>
      <c r="U23" s="17"/>
      <c r="V23" s="17">
        <f>IF(AND($F23=O$4,$I23=V$5),AVERAGE('Потребление ЭЭ_факт'!R22,'Потребление ЭЭ_факт'!AD22,'Потребление ЭЭ_факт'!AP22),IF(U23&lt;&gt;0,AVERAGE('Потребление ЭЭ_факт'!R22,'Потребление ЭЭ_факт'!AD22,'Потребление ЭЭ_факт'!AP22),0))</f>
        <v>0</v>
      </c>
      <c r="W23" s="17">
        <f>IF(AND($F23=O$4,$I23=W$5),AVERAGE('Потребление ЭЭ_факт'!S22,'Потребление ЭЭ_факт'!AE22,'Потребление ЭЭ_факт'!AQ22),IF(V23&lt;&gt;0,AVERAGE('Потребление ЭЭ_факт'!S22,'Потребление ЭЭ_факт'!AE22,'Потребление ЭЭ_факт'!AQ22),0))</f>
        <v>0</v>
      </c>
      <c r="X23" s="17">
        <f>IF(AND($F23=O$4,$I23=X$5),AVERAGE('Потребление ЭЭ_факт'!T22,'Потребление ЭЭ_факт'!AF22,'Потребление ЭЭ_факт'!AR22),IF(W23&lt;&gt;0,AVERAGE('Потребление ЭЭ_факт'!T22,'Потребление ЭЭ_факт'!AF22,'Потребление ЭЭ_факт'!AR22),0))</f>
        <v>0</v>
      </c>
      <c r="Y23" s="17">
        <f>IF(AND($F23=O$4,$I23=Y$5),AVERAGE('Потребление ЭЭ_факт'!U22,'Потребление ЭЭ_факт'!AG22,'Потребление ЭЭ_факт'!AS22),IF(X23&lt;&gt;0,AVERAGE('Потребление ЭЭ_факт'!U22,'Потребление ЭЭ_факт'!AG22,'Потребление ЭЭ_факт'!AS22),0))</f>
        <v>0</v>
      </c>
      <c r="Z23" s="17">
        <f>IF(AND($F23=O$4,$I23=Z$5),AVERAGE('Потребление ЭЭ_факт'!V22,'Потребление ЭЭ_факт'!AH22,'Потребление ЭЭ_факт'!AT22),IF(Y23&lt;&gt;0,AVERAGE('Потребление ЭЭ_факт'!V22,'Потребление ЭЭ_факт'!AH22,'Потребление ЭЭ_факт'!AT22),0))</f>
        <v>0</v>
      </c>
      <c r="AA23" s="14">
        <f>IF(AND($F23=AA$4,$I23=AA$5),AVERAGE('Потребление ЭЭ_факт'!W22,'Потребление ЭЭ_факт'!AI22,'Потребление ЭЭ_факт'!AU22),IF(Z23&lt;&gt;0,AVERAGE('Потребление ЭЭ_факт'!W22,'Потребление ЭЭ_факт'!AI22,'Потребление ЭЭ_факт'!AU22),0))</f>
        <v>0</v>
      </c>
      <c r="AB23" s="17">
        <f>IF(AND($F23=AA$4,$I23=AB$5),AVERAGE('Потребление ЭЭ_факт'!X22,'Потребление ЭЭ_факт'!AJ22,'Потребление ЭЭ_факт'!AV22),IF(AA23&lt;&gt;0,AVERAGE('Потребление ЭЭ_факт'!X22,'Потребление ЭЭ_факт'!AJ22,'Потребление ЭЭ_факт'!AV22),0))</f>
        <v>0</v>
      </c>
      <c r="AC23" s="17">
        <f>IF(AND($F23=AA$4,$I23=AC$5),AVERAGE('Потребление ЭЭ_факт'!Y22,'Потребление ЭЭ_факт'!AK22,'Потребление ЭЭ_факт'!AW22),IF(AB23&lt;&gt;0,AVERAGE('Потребление ЭЭ_факт'!Y22,'Потребление ЭЭ_факт'!AK22,'Потребление ЭЭ_факт'!AW22),0))</f>
        <v>0</v>
      </c>
      <c r="AD23" s="17">
        <f>IF(AND($F23=AA$4,$I23=AD$5),AVERAGE('Потребление ЭЭ_факт'!Z22,'Потребление ЭЭ_факт'!AL22,'Потребление ЭЭ_факт'!AX22),IF(AC23&lt;&gt;0,AVERAGE('Потребление ЭЭ_факт'!Z22,'Потребление ЭЭ_факт'!AL22,'Потребление ЭЭ_факт'!AX22),0))</f>
        <v>24056.190476190473</v>
      </c>
      <c r="AE23" s="17">
        <f>IF(AND($F23=AA$4,$I23=AE$5),AVERAGE('Потребление ЭЭ_факт'!AA22,'Потребление ЭЭ_факт'!AM22,'Потребление ЭЭ_факт'!AY22),IF(AD23&lt;&gt;0,AVERAGE('Потребление ЭЭ_факт'!AA22,'Потребление ЭЭ_факт'!AM22,'Потребление ЭЭ_факт'!AY22),0))</f>
        <v>27197.488095238095</v>
      </c>
      <c r="AF23" s="17">
        <f>IF(AND($F23=AA$4,$I23=AF$5),AVERAGE('Потребление ЭЭ_факт'!AB22,'Потребление ЭЭ_факт'!AN22,'Потребление ЭЭ_факт'!AZ22),IF(AE23&lt;&gt;0,AVERAGE('Потребление ЭЭ_факт'!AB22,'Потребление ЭЭ_факт'!AN22,'Потребление ЭЭ_факт'!AZ22),0))</f>
        <v>30612.309523809527</v>
      </c>
      <c r="AG23" s="17">
        <f>IF(AND($F23=AA$4,$I23=AG$5),AVERAGE('Потребление ЭЭ_факт'!AC22,'Потребление ЭЭ_факт'!AO22,'Потребление ЭЭ_факт'!BA22),IF(AF23&lt;&gt;0,AVERAGE('Потребление ЭЭ_факт'!AC22,'Потребление ЭЭ_факт'!AO22,'Потребление ЭЭ_факт'!BA22),0))</f>
        <v>34089.835799561901</v>
      </c>
      <c r="AH23" s="17">
        <f>IF(AND($F23=AA$4,$I23=AH$5),AVERAGE('Потребление ЭЭ_факт'!AD22,'Потребление ЭЭ_факт'!AP22,'Потребление ЭЭ_факт'!BB22),IF(AG23&lt;&gt;0,AVERAGE('Потребление ЭЭ_факт'!AD22,'Потребление ЭЭ_факт'!AP22,'Потребление ЭЭ_факт'!BB22),0))</f>
        <v>34521.166666666664</v>
      </c>
      <c r="AI23" s="17">
        <f>IF(AND($F23=AA$4,$I23=AI$5),AVERAGE('Потребление ЭЭ_факт'!AE22,'Потребление ЭЭ_факт'!AQ22,'Потребление ЭЭ_факт'!BC22),IF(AH23&lt;&gt;0,AVERAGE('Потребление ЭЭ_факт'!AE22,'Потребление ЭЭ_факт'!AQ22,'Потребление ЭЭ_факт'!BC22),0))</f>
        <v>31135.666666666668</v>
      </c>
      <c r="AJ23" s="17">
        <f>IF(AND($F23=AA$4,$I23=AJ$5),AVERAGE('Потребление ЭЭ_факт'!AF22,'Потребление ЭЭ_факт'!AR22,'Потребление ЭЭ_факт'!BD22),IF(AI23&lt;&gt;0,AVERAGE('Потребление ЭЭ_факт'!AF22,'Потребление ЭЭ_факт'!AR22,'Потребление ЭЭ_факт'!BD22),0))</f>
        <v>28117.190476190477</v>
      </c>
      <c r="AK23" s="17">
        <f>IF(AND($F23=AA$4,$I23=AK$5),AVERAGE('Потребление ЭЭ_факт'!AG22,'Потребление ЭЭ_факт'!AS22,'Потребление ЭЭ_факт'!BE22),IF(AJ23&lt;&gt;0,AVERAGE('Потребление ЭЭ_факт'!AG22,'Потребление ЭЭ_факт'!AS22,'Потребление ЭЭ_факт'!BE22),0))</f>
        <v>28828.452380952382</v>
      </c>
      <c r="AL23" s="17">
        <f>IF(AND($F23=AA$4,$I23=AL$5),AVERAGE('Потребление ЭЭ_факт'!AH22,'Потребление ЭЭ_факт'!AT22,'Потребление ЭЭ_факт'!BF22),IF(AK23&lt;&gt;0,AVERAGE('Потребление ЭЭ_факт'!AH22,'Потребление ЭЭ_факт'!AT22,'Потребление ЭЭ_факт'!BF22),0))</f>
        <v>30311.77639293333</v>
      </c>
      <c r="AM23" s="14">
        <f>IF(AND($F23=AM$4,$I23=AM$5),AVERAGE('Потребление ЭЭ_факт'!AI22,'Потребление ЭЭ_факт'!AU22,'Потребление ЭЭ_факт'!BG22),IF(AL23&lt;&gt;0,AVERAGE('Потребление ЭЭ_факт'!AI22,'Потребление ЭЭ_факт'!AU22,'Потребление ЭЭ_факт'!BG22),0))</f>
        <v>28114.940476190477</v>
      </c>
      <c r="AN23" s="15">
        <f>IF(AND($F23=$AM$4,$I23=AN$5),AVERAGE('Потребление ЭЭ_факт'!AJ22,'Потребление ЭЭ_факт'!AV22,'Потребление ЭЭ_факт'!BH22),IF(AM23&lt;&gt;0,AVERAGE('Потребление ЭЭ_факт'!AJ22,'Потребление ЭЭ_факт'!AV22,'Потребление ЭЭ_факт'!BH22),0))</f>
        <v>24931.077084</v>
      </c>
      <c r="AO23" s="15">
        <f>IF(AND($F23=$AM$4,$I23=AO$5),AVERAGE('Потребление ЭЭ_факт'!AK22,'Потребление ЭЭ_факт'!AW22,'Потребление ЭЭ_факт'!BI22),IF(AN23&lt;&gt;0,AVERAGE('Потребление ЭЭ_факт'!AK22,'Потребление ЭЭ_факт'!AW22,'Потребление ЭЭ_факт'!BI22),0))</f>
        <v>21749.464285714283</v>
      </c>
      <c r="AP23" s="31">
        <f t="shared" si="113"/>
        <v>24056.190476190473</v>
      </c>
      <c r="AQ23" s="31">
        <f t="shared" si="114"/>
        <v>27197.488095238095</v>
      </c>
      <c r="AR23" s="31">
        <f t="shared" si="115"/>
        <v>30612.309523809527</v>
      </c>
      <c r="AS23" s="31">
        <f t="shared" si="116"/>
        <v>34089.835799561901</v>
      </c>
      <c r="AT23" s="31">
        <f t="shared" si="117"/>
        <v>34521.166666666664</v>
      </c>
      <c r="AU23" s="31">
        <f t="shared" si="118"/>
        <v>31135.666666666668</v>
      </c>
      <c r="AV23" s="31">
        <f t="shared" si="119"/>
        <v>28117.190476190477</v>
      </c>
      <c r="AW23" s="31">
        <f t="shared" si="120"/>
        <v>28828.452380952382</v>
      </c>
      <c r="AX23" s="32">
        <f t="shared" si="121"/>
        <v>30311.77639293333</v>
      </c>
      <c r="AY23" s="30">
        <f t="shared" si="122"/>
        <v>28114.940476190477</v>
      </c>
      <c r="AZ23" s="31">
        <f t="shared" si="277"/>
        <v>24931.077084</v>
      </c>
      <c r="BA23" s="31">
        <f t="shared" si="124"/>
        <v>21749.464285714283</v>
      </c>
      <c r="BB23" s="31">
        <f t="shared" si="125"/>
        <v>24056.190476190473</v>
      </c>
      <c r="BC23" s="31">
        <f t="shared" si="126"/>
        <v>27197.488095238095</v>
      </c>
      <c r="BD23" s="31">
        <f t="shared" si="127"/>
        <v>30612.309523809527</v>
      </c>
      <c r="BE23" s="31">
        <f t="shared" si="128"/>
        <v>34089.835799561901</v>
      </c>
      <c r="BF23" s="31">
        <f t="shared" si="129"/>
        <v>34521.166666666664</v>
      </c>
      <c r="BG23" s="31">
        <f t="shared" si="130"/>
        <v>31135.666666666668</v>
      </c>
      <c r="BH23" s="31">
        <f t="shared" si="131"/>
        <v>28117.190476190477</v>
      </c>
      <c r="BI23" s="31">
        <f t="shared" si="132"/>
        <v>28828.452380952382</v>
      </c>
      <c r="BJ23" s="32">
        <f t="shared" si="133"/>
        <v>30311.77639293333</v>
      </c>
      <c r="BK23" s="30">
        <f t="shared" si="134"/>
        <v>28114.940476190477</v>
      </c>
      <c r="BL23" s="31">
        <f t="shared" si="278"/>
        <v>24931.077084</v>
      </c>
      <c r="BM23" s="31">
        <f t="shared" si="136"/>
        <v>21749.464285714283</v>
      </c>
      <c r="BN23" s="31">
        <f t="shared" si="137"/>
        <v>24056.190476190473</v>
      </c>
      <c r="BO23" s="31">
        <f t="shared" si="138"/>
        <v>27197.488095238095</v>
      </c>
      <c r="BP23" s="31">
        <f t="shared" si="139"/>
        <v>30612.309523809527</v>
      </c>
      <c r="BQ23" s="31">
        <f t="shared" si="140"/>
        <v>34089.835799561901</v>
      </c>
      <c r="BR23" s="31">
        <f t="shared" si="141"/>
        <v>34521.166666666664</v>
      </c>
      <c r="BS23" s="31">
        <f t="shared" si="142"/>
        <v>31135.666666666668</v>
      </c>
      <c r="BT23" s="31">
        <f t="shared" si="143"/>
        <v>28117.190476190477</v>
      </c>
      <c r="BU23" s="31">
        <f t="shared" si="144"/>
        <v>28828.452380952382</v>
      </c>
      <c r="BV23" s="32">
        <f t="shared" si="145"/>
        <v>30311.77639293333</v>
      </c>
      <c r="BW23" s="30">
        <f t="shared" si="146"/>
        <v>28114.940476190477</v>
      </c>
      <c r="BX23" s="31">
        <f t="shared" si="279"/>
        <v>24931.077084</v>
      </c>
      <c r="BY23" s="31">
        <f t="shared" si="148"/>
        <v>21749.464285714283</v>
      </c>
      <c r="BZ23" s="31">
        <f t="shared" si="149"/>
        <v>24056.190476190473</v>
      </c>
      <c r="CA23" s="31">
        <f t="shared" si="150"/>
        <v>27197.488095238095</v>
      </c>
      <c r="CB23" s="31">
        <f t="shared" si="151"/>
        <v>30612.309523809527</v>
      </c>
      <c r="CC23" s="31">
        <f t="shared" si="152"/>
        <v>34089.835799561901</v>
      </c>
      <c r="CD23" s="31">
        <f t="shared" si="153"/>
        <v>34521.166666666664</v>
      </c>
      <c r="CE23" s="31">
        <f t="shared" si="154"/>
        <v>31135.666666666668</v>
      </c>
      <c r="CF23" s="31">
        <f t="shared" si="155"/>
        <v>28117.190476190477</v>
      </c>
      <c r="CG23" s="31">
        <f t="shared" si="156"/>
        <v>28828.452380952382</v>
      </c>
      <c r="CH23" s="32">
        <f t="shared" si="157"/>
        <v>30311.77639293333</v>
      </c>
      <c r="CI23" s="30">
        <f t="shared" si="206"/>
        <v>28114.940476190477</v>
      </c>
      <c r="CJ23" s="31">
        <f t="shared" si="4"/>
        <v>24931.077084</v>
      </c>
      <c r="CK23" s="31">
        <f t="shared" si="5"/>
        <v>21749.464285714283</v>
      </c>
      <c r="CL23" s="31">
        <f t="shared" si="281"/>
        <v>24056.190476190473</v>
      </c>
      <c r="CM23" s="31">
        <f t="shared" si="282"/>
        <v>27197.488095238095</v>
      </c>
      <c r="CN23" s="31">
        <f t="shared" si="283"/>
        <v>30612.309523809527</v>
      </c>
      <c r="CO23" s="31">
        <f t="shared" si="284"/>
        <v>34089.835799561901</v>
      </c>
      <c r="CP23" s="31">
        <f t="shared" si="285"/>
        <v>34521.166666666664</v>
      </c>
      <c r="CQ23" s="31">
        <f t="shared" si="286"/>
        <v>31135.666666666668</v>
      </c>
      <c r="CR23" s="31">
        <f t="shared" si="287"/>
        <v>28117.190476190477</v>
      </c>
      <c r="CS23" s="31">
        <f t="shared" si="288"/>
        <v>28828.452380952382</v>
      </c>
      <c r="CT23" s="32">
        <f t="shared" si="289"/>
        <v>30311.77639293333</v>
      </c>
      <c r="CU23" s="30">
        <f t="shared" si="290"/>
        <v>28114.940476190477</v>
      </c>
      <c r="CV23" s="31">
        <f t="shared" si="291"/>
        <v>24931.077084</v>
      </c>
      <c r="CW23" s="31">
        <f t="shared" si="292"/>
        <v>21749.464285714283</v>
      </c>
      <c r="CX23" s="31">
        <f t="shared" si="293"/>
        <v>24056.190476190473</v>
      </c>
      <c r="CY23" s="31">
        <f t="shared" si="294"/>
        <v>27197.488095238095</v>
      </c>
      <c r="CZ23" s="31">
        <f t="shared" si="295"/>
        <v>30612.309523809527</v>
      </c>
      <c r="DA23" s="31">
        <f t="shared" si="296"/>
        <v>34089.835799561901</v>
      </c>
      <c r="DB23" s="31">
        <f t="shared" si="297"/>
        <v>34521.166666666664</v>
      </c>
      <c r="DC23" s="31">
        <f t="shared" si="298"/>
        <v>31135.666666666668</v>
      </c>
      <c r="DD23" s="31">
        <f t="shared" si="299"/>
        <v>28117.190476190477</v>
      </c>
      <c r="DE23" s="31">
        <f t="shared" si="300"/>
        <v>28828.452380952382</v>
      </c>
      <c r="DF23" s="32">
        <f t="shared" si="301"/>
        <v>30311.77639293333</v>
      </c>
      <c r="DG23" s="30">
        <f t="shared" si="302"/>
        <v>28114.940476190477</v>
      </c>
      <c r="DH23" s="31">
        <f t="shared" si="303"/>
        <v>24931.077084</v>
      </c>
      <c r="DI23" s="31">
        <f t="shared" si="304"/>
        <v>21749.464285714283</v>
      </c>
      <c r="DJ23" s="31">
        <f t="shared" si="305"/>
        <v>24056.190476190473</v>
      </c>
      <c r="DK23" s="31">
        <f t="shared" si="306"/>
        <v>27197.488095238095</v>
      </c>
      <c r="DL23" s="31">
        <f t="shared" si="307"/>
        <v>30612.309523809527</v>
      </c>
      <c r="DM23" s="31">
        <f t="shared" si="308"/>
        <v>34089.835799561901</v>
      </c>
      <c r="DN23" s="31">
        <f t="shared" si="309"/>
        <v>34521.166666666664</v>
      </c>
      <c r="DO23" s="31">
        <f t="shared" si="310"/>
        <v>31135.666666666668</v>
      </c>
      <c r="DP23" s="31">
        <f t="shared" si="311"/>
        <v>28117.190476190477</v>
      </c>
      <c r="DQ23" s="31">
        <f t="shared" si="280"/>
        <v>28828.452380952382</v>
      </c>
      <c r="DR23" s="32">
        <f t="shared" si="314"/>
        <v>30311.77639293333</v>
      </c>
      <c r="DS23" s="30">
        <f t="shared" si="315"/>
        <v>28114.940476190477</v>
      </c>
      <c r="DT23" s="31">
        <f t="shared" si="316"/>
        <v>24931.077084</v>
      </c>
      <c r="DU23" s="31">
        <f t="shared" si="317"/>
        <v>21749.464285714283</v>
      </c>
      <c r="DV23" s="31">
        <f t="shared" si="318"/>
        <v>24056.190476190473</v>
      </c>
      <c r="DW23" s="31">
        <f t="shared" si="319"/>
        <v>27197.488095238095</v>
      </c>
      <c r="DX23" s="31">
        <f t="shared" si="320"/>
        <v>30612.309523809527</v>
      </c>
      <c r="DY23" s="31">
        <f t="shared" si="321"/>
        <v>34089.835799561901</v>
      </c>
      <c r="DZ23" s="31">
        <f t="shared" si="322"/>
        <v>34521.166666666664</v>
      </c>
      <c r="EA23" s="31">
        <f t="shared" si="323"/>
        <v>31135.666666666668</v>
      </c>
      <c r="EB23" s="31">
        <f t="shared" si="324"/>
        <v>28117.190476190477</v>
      </c>
      <c r="EC23" s="31">
        <f t="shared" si="325"/>
        <v>28828.452380952382</v>
      </c>
      <c r="ED23" s="32">
        <f t="shared" si="326"/>
        <v>30311.77639293333</v>
      </c>
      <c r="EE23" s="30">
        <f t="shared" si="327"/>
        <v>28114.940476190477</v>
      </c>
      <c r="EF23" s="31">
        <f t="shared" si="328"/>
        <v>24931.077084</v>
      </c>
      <c r="EG23" s="31">
        <f t="shared" si="329"/>
        <v>21749.464285714283</v>
      </c>
      <c r="EH23" s="31">
        <f t="shared" si="330"/>
        <v>24056.190476190473</v>
      </c>
      <c r="EI23" s="31">
        <f t="shared" si="331"/>
        <v>27197.488095238095</v>
      </c>
      <c r="EJ23" s="31">
        <f t="shared" si="332"/>
        <v>30612.309523809527</v>
      </c>
      <c r="EK23" s="31">
        <f t="shared" si="333"/>
        <v>34089.835799561901</v>
      </c>
      <c r="EL23" s="31">
        <f t="shared" si="334"/>
        <v>34521.166666666664</v>
      </c>
      <c r="EM23" s="31">
        <f t="shared" si="335"/>
        <v>31135.666666666668</v>
      </c>
      <c r="EN23" s="31">
        <f t="shared" si="336"/>
        <v>28117.190476190477</v>
      </c>
      <c r="EO23" s="31">
        <f t="shared" si="312"/>
        <v>28828.452380952382</v>
      </c>
      <c r="EP23" s="32">
        <f t="shared" si="313"/>
        <v>30311.77639293333</v>
      </c>
      <c r="ES23" s="20">
        <f t="shared" si="207"/>
        <v>28114.940476190477</v>
      </c>
      <c r="ET23" s="18">
        <f t="shared" si="208"/>
        <v>24931.077084</v>
      </c>
      <c r="EU23" s="18">
        <f t="shared" si="209"/>
        <v>21749.464285714283</v>
      </c>
      <c r="EV23" s="18">
        <f t="shared" si="210"/>
        <v>24056.190476190473</v>
      </c>
      <c r="EW23" s="18">
        <f t="shared" si="211"/>
        <v>27197.488095238095</v>
      </c>
      <c r="EX23" s="18">
        <f t="shared" si="212"/>
        <v>30612.309523809527</v>
      </c>
      <c r="EY23" s="18">
        <f t="shared" si="213"/>
        <v>34089.835799561901</v>
      </c>
      <c r="EZ23" s="18">
        <f t="shared" si="214"/>
        <v>34521.166666666664</v>
      </c>
      <c r="FA23" s="18">
        <f t="shared" si="215"/>
        <v>31135.666666666668</v>
      </c>
      <c r="FB23" s="18">
        <f t="shared" si="216"/>
        <v>28117.190476190477</v>
      </c>
      <c r="FC23" s="18">
        <f t="shared" si="217"/>
        <v>28828.452380952382</v>
      </c>
      <c r="FD23" s="19">
        <f t="shared" si="218"/>
        <v>30311.77639293333</v>
      </c>
      <c r="FE23" s="20">
        <f t="shared" si="219"/>
        <v>28114.940476190477</v>
      </c>
      <c r="FF23" s="18">
        <f t="shared" si="220"/>
        <v>24931.077084</v>
      </c>
      <c r="FG23" s="18">
        <f t="shared" si="221"/>
        <v>21749.464285714283</v>
      </c>
      <c r="FH23" s="18">
        <f t="shared" si="222"/>
        <v>24056.190476190473</v>
      </c>
      <c r="FI23" s="18">
        <f t="shared" si="223"/>
        <v>27197.488095238095</v>
      </c>
      <c r="FJ23" s="18">
        <f t="shared" si="224"/>
        <v>30612.309523809527</v>
      </c>
      <c r="FK23" s="18">
        <f t="shared" si="225"/>
        <v>34089.835799561901</v>
      </c>
      <c r="FL23" s="18">
        <f t="shared" si="226"/>
        <v>34521.166666666664</v>
      </c>
      <c r="FM23" s="18">
        <f t="shared" si="227"/>
        <v>31135.666666666668</v>
      </c>
      <c r="FN23" s="18">
        <f t="shared" si="228"/>
        <v>28117.190476190477</v>
      </c>
      <c r="FO23" s="18">
        <f t="shared" si="229"/>
        <v>28828.452380952382</v>
      </c>
      <c r="FP23" s="19">
        <f t="shared" si="230"/>
        <v>30311.77639293333</v>
      </c>
      <c r="FQ23" s="20">
        <f t="shared" si="231"/>
        <v>28114.940476190477</v>
      </c>
      <c r="FR23" s="18">
        <f t="shared" si="232"/>
        <v>24931.077084</v>
      </c>
      <c r="FS23" s="18">
        <f t="shared" si="233"/>
        <v>21749.464285714283</v>
      </c>
      <c r="FT23" s="18">
        <f t="shared" si="234"/>
        <v>24056.190476190473</v>
      </c>
      <c r="FU23" s="18">
        <f t="shared" si="235"/>
        <v>27197.488095238095</v>
      </c>
      <c r="FV23" s="18">
        <f t="shared" si="236"/>
        <v>30612.309523809527</v>
      </c>
      <c r="FW23" s="18">
        <f t="shared" si="237"/>
        <v>34089.835799561901</v>
      </c>
      <c r="FX23" s="18">
        <f t="shared" si="238"/>
        <v>34521.166666666664</v>
      </c>
      <c r="FY23" s="18">
        <f t="shared" si="239"/>
        <v>31135.666666666668</v>
      </c>
      <c r="FZ23" s="18">
        <f t="shared" si="240"/>
        <v>28117.190476190477</v>
      </c>
      <c r="GA23" s="18">
        <f t="shared" si="241"/>
        <v>28828.452380952382</v>
      </c>
      <c r="GB23" s="19">
        <f t="shared" si="242"/>
        <v>30311.77639293333</v>
      </c>
      <c r="GC23" s="20">
        <f t="shared" si="243"/>
        <v>28114.940476190477</v>
      </c>
      <c r="GD23" s="18">
        <f t="shared" si="244"/>
        <v>24931.077084</v>
      </c>
      <c r="GE23" s="18">
        <f t="shared" si="245"/>
        <v>21749.464285714283</v>
      </c>
      <c r="GF23" s="18">
        <f t="shared" si="246"/>
        <v>24056.190476190473</v>
      </c>
      <c r="GG23" s="18">
        <f t="shared" si="247"/>
        <v>27197.488095238095</v>
      </c>
      <c r="GH23" s="18">
        <f t="shared" si="248"/>
        <v>30612.309523809527</v>
      </c>
      <c r="GI23" s="18">
        <f t="shared" si="249"/>
        <v>34089.835799561901</v>
      </c>
      <c r="GJ23" s="18">
        <f t="shared" si="250"/>
        <v>34521.166666666664</v>
      </c>
      <c r="GK23" s="18">
        <f t="shared" si="251"/>
        <v>31135.666666666668</v>
      </c>
      <c r="GL23" s="18">
        <f t="shared" si="252"/>
        <v>28117.190476190477</v>
      </c>
      <c r="GM23" s="18">
        <f t="shared" si="253"/>
        <v>28828.452380952382</v>
      </c>
      <c r="GN23" s="19">
        <f t="shared" si="254"/>
        <v>30311.77639293333</v>
      </c>
      <c r="GO23" s="20">
        <f t="shared" si="255"/>
        <v>28114.940476190477</v>
      </c>
      <c r="GP23" s="18">
        <f t="shared" si="256"/>
        <v>24931.077084</v>
      </c>
      <c r="GQ23" s="18">
        <f t="shared" si="257"/>
        <v>21749.464285714283</v>
      </c>
      <c r="GR23" s="18">
        <f t="shared" si="258"/>
        <v>24056.190476190473</v>
      </c>
      <c r="GS23" s="18">
        <f t="shared" si="259"/>
        <v>27197.488095238095</v>
      </c>
      <c r="GT23" s="18">
        <f t="shared" si="260"/>
        <v>30612.309523809527</v>
      </c>
      <c r="GU23" s="18">
        <f t="shared" si="261"/>
        <v>34089.835799561901</v>
      </c>
      <c r="GV23" s="18">
        <f t="shared" si="262"/>
        <v>34521.166666666664</v>
      </c>
      <c r="GW23" s="18">
        <f t="shared" si="263"/>
        <v>31135.666666666668</v>
      </c>
      <c r="GX23" s="18">
        <f t="shared" si="264"/>
        <v>28117.190476190477</v>
      </c>
      <c r="GY23" s="18">
        <f t="shared" si="265"/>
        <v>28828.452380952382</v>
      </c>
      <c r="GZ23" s="19">
        <f t="shared" si="266"/>
        <v>30311.77639293333</v>
      </c>
      <c r="HA23" s="20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9"/>
      <c r="HM23" s="20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9"/>
      <c r="HY23" s="20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9"/>
      <c r="IK23" s="20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9"/>
      <c r="IY23" s="17"/>
      <c r="IZ23" s="17"/>
      <c r="JA23" s="14">
        <f t="shared" si="267"/>
        <v>343665.55832411424</v>
      </c>
      <c r="JB23" s="15">
        <f t="shared" si="268"/>
        <v>343665.55832411424</v>
      </c>
      <c r="JC23" s="15">
        <f t="shared" si="269"/>
        <v>343665.55832411424</v>
      </c>
      <c r="JD23" s="15">
        <f t="shared" si="270"/>
        <v>343665.55832411424</v>
      </c>
      <c r="JE23" s="15">
        <f t="shared" si="271"/>
        <v>343665.55832411424</v>
      </c>
      <c r="JF23" s="15">
        <f t="shared" si="272"/>
        <v>0</v>
      </c>
      <c r="JG23" s="15">
        <f t="shared" si="273"/>
        <v>0</v>
      </c>
      <c r="JH23" s="15">
        <f t="shared" si="274"/>
        <v>0</v>
      </c>
      <c r="JI23" s="15">
        <f t="shared" si="275"/>
        <v>0</v>
      </c>
      <c r="JJ23" s="14"/>
    </row>
    <row r="24" spans="1:270" x14ac:dyDescent="0.25">
      <c r="A24" s="5" t="s">
        <v>123</v>
      </c>
      <c r="B24" s="2">
        <v>17</v>
      </c>
      <c r="C24" s="3">
        <v>37488</v>
      </c>
      <c r="D24" s="3" t="s">
        <v>124</v>
      </c>
      <c r="E24" s="4">
        <v>44307</v>
      </c>
      <c r="F24">
        <f t="shared" si="106"/>
        <v>2021</v>
      </c>
      <c r="G24">
        <f t="shared" si="107"/>
        <v>4</v>
      </c>
      <c r="H24">
        <f t="shared" si="108"/>
        <v>2018</v>
      </c>
      <c r="I24">
        <f t="shared" si="109"/>
        <v>4</v>
      </c>
      <c r="J24">
        <f t="shared" si="203"/>
        <v>2022</v>
      </c>
      <c r="K24">
        <f t="shared" si="204"/>
        <v>1</v>
      </c>
      <c r="L24">
        <f t="shared" si="110"/>
        <v>2026</v>
      </c>
      <c r="M24">
        <f t="shared" si="205"/>
        <v>12</v>
      </c>
      <c r="O24" s="14"/>
      <c r="P24" s="17"/>
      <c r="Q24" s="17"/>
      <c r="R24" s="17"/>
      <c r="S24" s="17"/>
      <c r="T24" s="17"/>
      <c r="U24" s="17"/>
      <c r="V24" s="17">
        <f>IF(AND($F24=O$4,$I24=V$5),AVERAGE('Потребление ЭЭ_факт'!R23,'Потребление ЭЭ_факт'!AD23,'Потребление ЭЭ_факт'!AP23),IF(U24&lt;&gt;0,AVERAGE('Потребление ЭЭ_факт'!R23,'Потребление ЭЭ_факт'!AD23,'Потребление ЭЭ_факт'!AP23),0))</f>
        <v>0</v>
      </c>
      <c r="W24" s="17">
        <f>IF(AND($F24=O$4,$I24=W$5),AVERAGE('Потребление ЭЭ_факт'!S23,'Потребление ЭЭ_факт'!AE23,'Потребление ЭЭ_факт'!AQ23),IF(V24&lt;&gt;0,AVERAGE('Потребление ЭЭ_факт'!S23,'Потребление ЭЭ_факт'!AE23,'Потребление ЭЭ_факт'!AQ23),0))</f>
        <v>0</v>
      </c>
      <c r="X24" s="17">
        <f>IF(AND($F24=O$4,$I24=X$5),AVERAGE('Потребление ЭЭ_факт'!T23,'Потребление ЭЭ_факт'!AF23,'Потребление ЭЭ_факт'!AR23),IF(W24&lt;&gt;0,AVERAGE('Потребление ЭЭ_факт'!T23,'Потребление ЭЭ_факт'!AF23,'Потребление ЭЭ_факт'!AR23),0))</f>
        <v>0</v>
      </c>
      <c r="Y24" s="17">
        <f>IF(AND($F24=O$4,$I24=Y$5),AVERAGE('Потребление ЭЭ_факт'!U23,'Потребление ЭЭ_факт'!AG23,'Потребление ЭЭ_факт'!AS23),IF(X24&lt;&gt;0,AVERAGE('Потребление ЭЭ_факт'!U23,'Потребление ЭЭ_факт'!AG23,'Потребление ЭЭ_факт'!AS23),0))</f>
        <v>0</v>
      </c>
      <c r="Z24" s="17">
        <f>IF(AND($F24=O$4,$I24=Z$5),AVERAGE('Потребление ЭЭ_факт'!V23,'Потребление ЭЭ_факт'!AH23,'Потребление ЭЭ_факт'!AT23),IF(Y24&lt;&gt;0,AVERAGE('Потребление ЭЭ_факт'!V23,'Потребление ЭЭ_факт'!AH23,'Потребление ЭЭ_факт'!AT23),0))</f>
        <v>0</v>
      </c>
      <c r="AA24" s="14">
        <f>IF(AND($F24=AA$4,$I24=AA$5),AVERAGE('Потребление ЭЭ_факт'!W23,'Потребление ЭЭ_факт'!AI23,'Потребление ЭЭ_факт'!AU23),IF(Z24&lt;&gt;0,AVERAGE('Потребление ЭЭ_факт'!W23,'Потребление ЭЭ_факт'!AI23,'Потребление ЭЭ_факт'!AU23),0))</f>
        <v>0</v>
      </c>
      <c r="AB24" s="17">
        <f>IF(AND($F24=AA$4,$I24=AB$5),AVERAGE('Потребление ЭЭ_факт'!X23,'Потребление ЭЭ_факт'!AJ23,'Потребление ЭЭ_факт'!AV23),IF(AA24&lt;&gt;0,AVERAGE('Потребление ЭЭ_факт'!X23,'Потребление ЭЭ_факт'!AJ23,'Потребление ЭЭ_факт'!AV23),0))</f>
        <v>0</v>
      </c>
      <c r="AC24" s="17">
        <f>IF(AND($F24=AA$4,$I24=AC$5),AVERAGE('Потребление ЭЭ_факт'!Y23,'Потребление ЭЭ_факт'!AK23,'Потребление ЭЭ_факт'!AW23),IF(AB24&lt;&gt;0,AVERAGE('Потребление ЭЭ_факт'!Y23,'Потребление ЭЭ_факт'!AK23,'Потребление ЭЭ_факт'!AW23),0))</f>
        <v>0</v>
      </c>
      <c r="AD24" s="17">
        <f>IF(AND($F24=AA$4,$I24=AD$5),AVERAGE('Потребление ЭЭ_факт'!Z23,'Потребление ЭЭ_факт'!AL23,'Потребление ЭЭ_факт'!AX23),IF(AC24&lt;&gt;0,AVERAGE('Потребление ЭЭ_факт'!Z23,'Потребление ЭЭ_факт'!AL23,'Потребление ЭЭ_факт'!AX23),0))</f>
        <v>29457.142857142855</v>
      </c>
      <c r="AE24" s="17">
        <f>IF(AND($F24=AA$4,$I24=AE$5),AVERAGE('Потребление ЭЭ_факт'!AA23,'Потребление ЭЭ_факт'!AM23,'Потребление ЭЭ_факт'!AY23),IF(AD24&lt;&gt;0,AVERAGE('Потребление ЭЭ_факт'!AA23,'Потребление ЭЭ_факт'!AM23,'Потребление ЭЭ_факт'!AY23),0))</f>
        <v>32736.413333333348</v>
      </c>
      <c r="AF24" s="17">
        <f>IF(AND($F24=AA$4,$I24=AF$5),AVERAGE('Потребление ЭЭ_факт'!AB23,'Потребление ЭЭ_факт'!AN23,'Потребление ЭЭ_факт'!AZ23),IF(AE24&lt;&gt;0,AVERAGE('Потребление ЭЭ_факт'!AB23,'Потребление ЭЭ_факт'!AN23,'Потребление ЭЭ_факт'!AZ23),0))</f>
        <v>35258.571428571428</v>
      </c>
      <c r="AG24" s="17">
        <f>IF(AND($F24=AA$4,$I24=AG$5),AVERAGE('Потребление ЭЭ_факт'!AC23,'Потребление ЭЭ_факт'!AO23,'Потребление ЭЭ_факт'!BA23),IF(AF24&lt;&gt;0,AVERAGE('Потребление ЭЭ_факт'!AC23,'Потребление ЭЭ_факт'!AO23,'Потребление ЭЭ_факт'!BA23),0))</f>
        <v>36065.142552380967</v>
      </c>
      <c r="AH24" s="17">
        <f>IF(AND($F24=AA$4,$I24=AH$5),AVERAGE('Потребление ЭЭ_факт'!AD23,'Потребление ЭЭ_факт'!AP23,'Потребление ЭЭ_факт'!BB23),IF(AG24&lt;&gt;0,AVERAGE('Потребление ЭЭ_факт'!AD23,'Потребление ЭЭ_факт'!AP23,'Потребление ЭЭ_факт'!BB23),0))</f>
        <v>35587.976380952372</v>
      </c>
      <c r="AI24" s="17">
        <f>IF(AND($F24=AA$4,$I24=AI$5),AVERAGE('Потребление ЭЭ_факт'!AE23,'Потребление ЭЭ_факт'!AQ23,'Потребление ЭЭ_факт'!BC23),IF(AH24&lt;&gt;0,AVERAGE('Потребление ЭЭ_факт'!AE23,'Потребление ЭЭ_факт'!AQ23,'Потребление ЭЭ_факт'!BC23),0))</f>
        <v>32793.034285714217</v>
      </c>
      <c r="AJ24" s="17">
        <f>IF(AND($F24=AA$4,$I24=AJ$5),AVERAGE('Потребление ЭЭ_факт'!AF23,'Потребление ЭЭ_факт'!AR23,'Потребление ЭЭ_факт'!BD23),IF(AI24&lt;&gt;0,AVERAGE('Потребление ЭЭ_факт'!AF23,'Потребление ЭЭ_факт'!AR23,'Потребление ЭЭ_факт'!BD23),0))</f>
        <v>31851.835123809564</v>
      </c>
      <c r="AK24" s="17">
        <f>IF(AND($F24=AA$4,$I24=AK$5),AVERAGE('Потребление ЭЭ_факт'!AG23,'Потребление ЭЭ_факт'!AS23,'Потребление ЭЭ_факт'!BE23),IF(AJ24&lt;&gt;0,AVERAGE('Потребление ЭЭ_факт'!AG23,'Потребление ЭЭ_факт'!AS23,'Потребление ЭЭ_факт'!BE23),0))</f>
        <v>31244.400000000107</v>
      </c>
      <c r="AL24" s="17">
        <f>IF(AND($F24=AA$4,$I24=AL$5),AVERAGE('Потребление ЭЭ_факт'!AH23,'Потребление ЭЭ_факт'!AT23,'Потребление ЭЭ_факт'!BF23),IF(AK24&lt;&gt;0,AVERAGE('Потребление ЭЭ_факт'!AH23,'Потребление ЭЭ_факт'!AT23,'Потребление ЭЭ_факт'!BF23),0))</f>
        <v>35929.852647618973</v>
      </c>
      <c r="AM24" s="14">
        <f>IF(AND($F24=AM$4,$I24=AM$5),AVERAGE('Потребление ЭЭ_факт'!AI23,'Потребление ЭЭ_факт'!AU23,'Потребление ЭЭ_факт'!BG23),IF(AL24&lt;&gt;0,AVERAGE('Потребление ЭЭ_факт'!AI23,'Потребление ЭЭ_факт'!AU23,'Потребление ЭЭ_факт'!BG23),0))</f>
        <v>34593.041714285784</v>
      </c>
      <c r="AN24" s="15">
        <f>IF(AND($F24=$AM$4,$I24=AN$5),AVERAGE('Потребление ЭЭ_факт'!AJ23,'Потребление ЭЭ_факт'!AV23,'Потребление ЭЭ_факт'!BH23),IF(AM24&lt;&gt;0,AVERAGE('Потребление ЭЭ_факт'!AJ23,'Потребление ЭЭ_факт'!AV23,'Потребление ЭЭ_факт'!BH23),0))</f>
        <v>33744.357333333173</v>
      </c>
      <c r="AO24" s="15">
        <f>IF(AND($F24=$AM$4,$I24=AO$5),AVERAGE('Потребление ЭЭ_факт'!AK23,'Потребление ЭЭ_факт'!AW23,'Потребление ЭЭ_факт'!BI23),IF(AN24&lt;&gt;0,AVERAGE('Потребление ЭЭ_факт'!AK23,'Потребление ЭЭ_факт'!AW23,'Потребление ЭЭ_факт'!BI23),0))</f>
        <v>32838.351371428718</v>
      </c>
      <c r="AP24" s="31">
        <f t="shared" si="113"/>
        <v>29457.142857142855</v>
      </c>
      <c r="AQ24" s="31">
        <f t="shared" si="114"/>
        <v>32736.413333333348</v>
      </c>
      <c r="AR24" s="31">
        <f t="shared" si="115"/>
        <v>35258.571428571428</v>
      </c>
      <c r="AS24" s="31">
        <f t="shared" si="116"/>
        <v>36065.142552380967</v>
      </c>
      <c r="AT24" s="31">
        <f t="shared" si="117"/>
        <v>35587.976380952372</v>
      </c>
      <c r="AU24" s="31">
        <f t="shared" si="118"/>
        <v>32793.034285714217</v>
      </c>
      <c r="AV24" s="31">
        <f t="shared" si="119"/>
        <v>31851.835123809564</v>
      </c>
      <c r="AW24" s="31">
        <f t="shared" si="120"/>
        <v>31244.400000000107</v>
      </c>
      <c r="AX24" s="32">
        <f t="shared" si="121"/>
        <v>35929.852647618973</v>
      </c>
      <c r="AY24" s="30">
        <f t="shared" si="122"/>
        <v>34593.041714285784</v>
      </c>
      <c r="AZ24" s="31">
        <f t="shared" si="277"/>
        <v>33744.357333333173</v>
      </c>
      <c r="BA24" s="31">
        <f t="shared" si="124"/>
        <v>32838.351371428718</v>
      </c>
      <c r="BB24" s="31">
        <f t="shared" si="125"/>
        <v>29457.142857142855</v>
      </c>
      <c r="BC24" s="31">
        <f t="shared" si="126"/>
        <v>32736.413333333348</v>
      </c>
      <c r="BD24" s="31">
        <f t="shared" si="127"/>
        <v>35258.571428571428</v>
      </c>
      <c r="BE24" s="31">
        <f t="shared" si="128"/>
        <v>36065.142552380967</v>
      </c>
      <c r="BF24" s="31">
        <f t="shared" si="129"/>
        <v>35587.976380952372</v>
      </c>
      <c r="BG24" s="31">
        <f t="shared" si="130"/>
        <v>32793.034285714217</v>
      </c>
      <c r="BH24" s="31">
        <f t="shared" si="131"/>
        <v>31851.835123809564</v>
      </c>
      <c r="BI24" s="31">
        <f t="shared" si="132"/>
        <v>31244.400000000107</v>
      </c>
      <c r="BJ24" s="32">
        <f t="shared" si="133"/>
        <v>35929.852647618973</v>
      </c>
      <c r="BK24" s="30">
        <f t="shared" si="134"/>
        <v>34593.041714285784</v>
      </c>
      <c r="BL24" s="31">
        <f t="shared" si="278"/>
        <v>33744.357333333173</v>
      </c>
      <c r="BM24" s="31">
        <f t="shared" si="136"/>
        <v>32838.351371428718</v>
      </c>
      <c r="BN24" s="31">
        <f t="shared" si="137"/>
        <v>29457.142857142855</v>
      </c>
      <c r="BO24" s="31">
        <f t="shared" si="138"/>
        <v>32736.413333333348</v>
      </c>
      <c r="BP24" s="31">
        <f t="shared" si="139"/>
        <v>35258.571428571428</v>
      </c>
      <c r="BQ24" s="31">
        <f t="shared" si="140"/>
        <v>36065.142552380967</v>
      </c>
      <c r="BR24" s="31">
        <f t="shared" si="141"/>
        <v>35587.976380952372</v>
      </c>
      <c r="BS24" s="31">
        <f t="shared" si="142"/>
        <v>32793.034285714217</v>
      </c>
      <c r="BT24" s="31">
        <f t="shared" si="143"/>
        <v>31851.835123809564</v>
      </c>
      <c r="BU24" s="31">
        <f t="shared" si="144"/>
        <v>31244.400000000107</v>
      </c>
      <c r="BV24" s="32">
        <f t="shared" si="145"/>
        <v>35929.852647618973</v>
      </c>
      <c r="BW24" s="30">
        <f t="shared" si="146"/>
        <v>34593.041714285784</v>
      </c>
      <c r="BX24" s="31">
        <f t="shared" si="279"/>
        <v>33744.357333333173</v>
      </c>
      <c r="BY24" s="31">
        <f t="shared" si="148"/>
        <v>32838.351371428718</v>
      </c>
      <c r="BZ24" s="31">
        <f t="shared" si="149"/>
        <v>29457.142857142855</v>
      </c>
      <c r="CA24" s="31">
        <f t="shared" si="150"/>
        <v>32736.413333333348</v>
      </c>
      <c r="CB24" s="31">
        <f t="shared" si="151"/>
        <v>35258.571428571428</v>
      </c>
      <c r="CC24" s="31">
        <f t="shared" si="152"/>
        <v>36065.142552380967</v>
      </c>
      <c r="CD24" s="31">
        <f t="shared" si="153"/>
        <v>35587.976380952372</v>
      </c>
      <c r="CE24" s="31">
        <f t="shared" si="154"/>
        <v>32793.034285714217</v>
      </c>
      <c r="CF24" s="31">
        <f t="shared" si="155"/>
        <v>31851.835123809564</v>
      </c>
      <c r="CG24" s="31">
        <f t="shared" si="156"/>
        <v>31244.400000000107</v>
      </c>
      <c r="CH24" s="32">
        <f t="shared" si="157"/>
        <v>35929.852647618973</v>
      </c>
      <c r="CI24" s="30">
        <f t="shared" si="206"/>
        <v>34593.041714285784</v>
      </c>
      <c r="CJ24" s="31">
        <f t="shared" si="4"/>
        <v>33744.357333333173</v>
      </c>
      <c r="CK24" s="31">
        <f t="shared" si="5"/>
        <v>32838.351371428718</v>
      </c>
      <c r="CL24" s="31">
        <f t="shared" si="281"/>
        <v>29457.142857142855</v>
      </c>
      <c r="CM24" s="31">
        <f t="shared" si="282"/>
        <v>32736.413333333348</v>
      </c>
      <c r="CN24" s="31">
        <f t="shared" si="283"/>
        <v>35258.571428571428</v>
      </c>
      <c r="CO24" s="31">
        <f t="shared" si="284"/>
        <v>36065.142552380967</v>
      </c>
      <c r="CP24" s="31">
        <f t="shared" si="285"/>
        <v>35587.976380952372</v>
      </c>
      <c r="CQ24" s="31">
        <f t="shared" si="286"/>
        <v>32793.034285714217</v>
      </c>
      <c r="CR24" s="31">
        <f t="shared" si="287"/>
        <v>31851.835123809564</v>
      </c>
      <c r="CS24" s="31">
        <f t="shared" si="288"/>
        <v>31244.400000000107</v>
      </c>
      <c r="CT24" s="32">
        <f t="shared" si="289"/>
        <v>35929.852647618973</v>
      </c>
      <c r="CU24" s="30">
        <f t="shared" si="290"/>
        <v>34593.041714285784</v>
      </c>
      <c r="CV24" s="31">
        <f t="shared" si="291"/>
        <v>33744.357333333173</v>
      </c>
      <c r="CW24" s="31">
        <f t="shared" si="292"/>
        <v>32838.351371428718</v>
      </c>
      <c r="CX24" s="31">
        <f t="shared" si="293"/>
        <v>29457.142857142855</v>
      </c>
      <c r="CY24" s="31">
        <f t="shared" si="294"/>
        <v>32736.413333333348</v>
      </c>
      <c r="CZ24" s="31">
        <f t="shared" si="295"/>
        <v>35258.571428571428</v>
      </c>
      <c r="DA24" s="31">
        <f t="shared" si="296"/>
        <v>36065.142552380967</v>
      </c>
      <c r="DB24" s="31">
        <f t="shared" si="297"/>
        <v>35587.976380952372</v>
      </c>
      <c r="DC24" s="31">
        <f t="shared" si="298"/>
        <v>32793.034285714217</v>
      </c>
      <c r="DD24" s="31">
        <f t="shared" si="299"/>
        <v>31851.835123809564</v>
      </c>
      <c r="DE24" s="31">
        <f t="shared" si="300"/>
        <v>31244.400000000107</v>
      </c>
      <c r="DF24" s="32">
        <f t="shared" si="301"/>
        <v>35929.852647618973</v>
      </c>
      <c r="DG24" s="30">
        <f t="shared" si="302"/>
        <v>34593.041714285784</v>
      </c>
      <c r="DH24" s="31">
        <f t="shared" si="303"/>
        <v>33744.357333333173</v>
      </c>
      <c r="DI24" s="31">
        <f t="shared" si="304"/>
        <v>32838.351371428718</v>
      </c>
      <c r="DJ24" s="31">
        <f t="shared" si="305"/>
        <v>29457.142857142855</v>
      </c>
      <c r="DK24" s="31">
        <f t="shared" si="306"/>
        <v>32736.413333333348</v>
      </c>
      <c r="DL24" s="31">
        <f t="shared" si="307"/>
        <v>35258.571428571428</v>
      </c>
      <c r="DM24" s="31">
        <f t="shared" si="308"/>
        <v>36065.142552380967</v>
      </c>
      <c r="DN24" s="31">
        <f t="shared" si="309"/>
        <v>35587.976380952372</v>
      </c>
      <c r="DO24" s="31">
        <f t="shared" si="310"/>
        <v>32793.034285714217</v>
      </c>
      <c r="DP24" s="31">
        <f t="shared" si="311"/>
        <v>31851.835123809564</v>
      </c>
      <c r="DQ24" s="31">
        <f t="shared" si="280"/>
        <v>31244.400000000107</v>
      </c>
      <c r="DR24" s="32">
        <f t="shared" si="314"/>
        <v>35929.852647618973</v>
      </c>
      <c r="DS24" s="30">
        <f t="shared" si="315"/>
        <v>34593.041714285784</v>
      </c>
      <c r="DT24" s="31">
        <f t="shared" si="316"/>
        <v>33744.357333333173</v>
      </c>
      <c r="DU24" s="31">
        <f t="shared" si="317"/>
        <v>32838.351371428718</v>
      </c>
      <c r="DV24" s="31">
        <f t="shared" si="318"/>
        <v>29457.142857142855</v>
      </c>
      <c r="DW24" s="31">
        <f t="shared" si="319"/>
        <v>32736.413333333348</v>
      </c>
      <c r="DX24" s="31">
        <f t="shared" si="320"/>
        <v>35258.571428571428</v>
      </c>
      <c r="DY24" s="31">
        <f t="shared" si="321"/>
        <v>36065.142552380967</v>
      </c>
      <c r="DZ24" s="31">
        <f t="shared" si="322"/>
        <v>35587.976380952372</v>
      </c>
      <c r="EA24" s="31">
        <f t="shared" si="323"/>
        <v>32793.034285714217</v>
      </c>
      <c r="EB24" s="31">
        <f t="shared" si="324"/>
        <v>31851.835123809564</v>
      </c>
      <c r="EC24" s="31">
        <f t="shared" si="325"/>
        <v>31244.400000000107</v>
      </c>
      <c r="ED24" s="32">
        <f t="shared" si="326"/>
        <v>35929.852647618973</v>
      </c>
      <c r="EE24" s="30">
        <f t="shared" si="327"/>
        <v>34593.041714285784</v>
      </c>
      <c r="EF24" s="31">
        <f t="shared" si="328"/>
        <v>33744.357333333173</v>
      </c>
      <c r="EG24" s="31">
        <f t="shared" si="329"/>
        <v>32838.351371428718</v>
      </c>
      <c r="EH24" s="31">
        <f t="shared" si="330"/>
        <v>29457.142857142855</v>
      </c>
      <c r="EI24" s="31">
        <f t="shared" si="331"/>
        <v>32736.413333333348</v>
      </c>
      <c r="EJ24" s="31">
        <f t="shared" si="332"/>
        <v>35258.571428571428</v>
      </c>
      <c r="EK24" s="31">
        <f t="shared" si="333"/>
        <v>36065.142552380967</v>
      </c>
      <c r="EL24" s="31">
        <f t="shared" si="334"/>
        <v>35587.976380952372</v>
      </c>
      <c r="EM24" s="31">
        <f t="shared" si="335"/>
        <v>32793.034285714217</v>
      </c>
      <c r="EN24" s="31">
        <f t="shared" si="336"/>
        <v>31851.835123809564</v>
      </c>
      <c r="EO24" s="31">
        <f t="shared" si="312"/>
        <v>31244.400000000107</v>
      </c>
      <c r="EP24" s="32">
        <f t="shared" si="313"/>
        <v>35929.852647618973</v>
      </c>
      <c r="ES24" s="20">
        <f t="shared" si="207"/>
        <v>34593.041714285784</v>
      </c>
      <c r="ET24" s="18">
        <f t="shared" si="208"/>
        <v>33744.357333333173</v>
      </c>
      <c r="EU24" s="18">
        <f t="shared" si="209"/>
        <v>32838.351371428718</v>
      </c>
      <c r="EV24" s="18">
        <f t="shared" si="210"/>
        <v>29457.142857142855</v>
      </c>
      <c r="EW24" s="18">
        <f t="shared" si="211"/>
        <v>32736.413333333348</v>
      </c>
      <c r="EX24" s="18">
        <f t="shared" si="212"/>
        <v>35258.571428571428</v>
      </c>
      <c r="EY24" s="18">
        <f t="shared" si="213"/>
        <v>36065.142552380967</v>
      </c>
      <c r="EZ24" s="18">
        <f t="shared" si="214"/>
        <v>35587.976380952372</v>
      </c>
      <c r="FA24" s="18">
        <f t="shared" si="215"/>
        <v>32793.034285714217</v>
      </c>
      <c r="FB24" s="18">
        <f t="shared" si="216"/>
        <v>31851.835123809564</v>
      </c>
      <c r="FC24" s="18">
        <f t="shared" si="217"/>
        <v>31244.400000000107</v>
      </c>
      <c r="FD24" s="19">
        <f t="shared" si="218"/>
        <v>35929.852647618973</v>
      </c>
      <c r="FE24" s="20">
        <f t="shared" si="219"/>
        <v>34593.041714285784</v>
      </c>
      <c r="FF24" s="18">
        <f t="shared" si="220"/>
        <v>33744.357333333173</v>
      </c>
      <c r="FG24" s="18">
        <f t="shared" si="221"/>
        <v>32838.351371428718</v>
      </c>
      <c r="FH24" s="18">
        <f t="shared" si="222"/>
        <v>29457.142857142855</v>
      </c>
      <c r="FI24" s="18">
        <f t="shared" si="223"/>
        <v>32736.413333333348</v>
      </c>
      <c r="FJ24" s="18">
        <f t="shared" si="224"/>
        <v>35258.571428571428</v>
      </c>
      <c r="FK24" s="18">
        <f t="shared" si="225"/>
        <v>36065.142552380967</v>
      </c>
      <c r="FL24" s="18">
        <f t="shared" si="226"/>
        <v>35587.976380952372</v>
      </c>
      <c r="FM24" s="18">
        <f t="shared" si="227"/>
        <v>32793.034285714217</v>
      </c>
      <c r="FN24" s="18">
        <f t="shared" si="228"/>
        <v>31851.835123809564</v>
      </c>
      <c r="FO24" s="18">
        <f t="shared" si="229"/>
        <v>31244.400000000107</v>
      </c>
      <c r="FP24" s="19">
        <f t="shared" si="230"/>
        <v>35929.852647618973</v>
      </c>
      <c r="FQ24" s="20">
        <f t="shared" si="231"/>
        <v>34593.041714285784</v>
      </c>
      <c r="FR24" s="18">
        <f t="shared" si="232"/>
        <v>33744.357333333173</v>
      </c>
      <c r="FS24" s="18">
        <f t="shared" si="233"/>
        <v>32838.351371428718</v>
      </c>
      <c r="FT24" s="18">
        <f t="shared" si="234"/>
        <v>29457.142857142855</v>
      </c>
      <c r="FU24" s="18">
        <f t="shared" si="235"/>
        <v>32736.413333333348</v>
      </c>
      <c r="FV24" s="18">
        <f t="shared" si="236"/>
        <v>35258.571428571428</v>
      </c>
      <c r="FW24" s="18">
        <f t="shared" si="237"/>
        <v>36065.142552380967</v>
      </c>
      <c r="FX24" s="18">
        <f t="shared" si="238"/>
        <v>35587.976380952372</v>
      </c>
      <c r="FY24" s="18">
        <f t="shared" si="239"/>
        <v>32793.034285714217</v>
      </c>
      <c r="FZ24" s="18">
        <f t="shared" si="240"/>
        <v>31851.835123809564</v>
      </c>
      <c r="GA24" s="18">
        <f t="shared" si="241"/>
        <v>31244.400000000107</v>
      </c>
      <c r="GB24" s="19">
        <f t="shared" si="242"/>
        <v>35929.852647618973</v>
      </c>
      <c r="GC24" s="20">
        <f t="shared" si="243"/>
        <v>34593.041714285784</v>
      </c>
      <c r="GD24" s="18">
        <f t="shared" si="244"/>
        <v>33744.357333333173</v>
      </c>
      <c r="GE24" s="18">
        <f t="shared" si="245"/>
        <v>32838.351371428718</v>
      </c>
      <c r="GF24" s="18">
        <f t="shared" si="246"/>
        <v>29457.142857142855</v>
      </c>
      <c r="GG24" s="18">
        <f t="shared" si="247"/>
        <v>32736.413333333348</v>
      </c>
      <c r="GH24" s="18">
        <f t="shared" si="248"/>
        <v>35258.571428571428</v>
      </c>
      <c r="GI24" s="18">
        <f t="shared" si="249"/>
        <v>36065.142552380967</v>
      </c>
      <c r="GJ24" s="18">
        <f t="shared" si="250"/>
        <v>35587.976380952372</v>
      </c>
      <c r="GK24" s="18">
        <f t="shared" si="251"/>
        <v>32793.034285714217</v>
      </c>
      <c r="GL24" s="18">
        <f t="shared" si="252"/>
        <v>31851.835123809564</v>
      </c>
      <c r="GM24" s="18">
        <f t="shared" si="253"/>
        <v>31244.400000000107</v>
      </c>
      <c r="GN24" s="19">
        <f t="shared" si="254"/>
        <v>35929.852647618973</v>
      </c>
      <c r="GO24" s="20">
        <f t="shared" si="255"/>
        <v>34593.041714285784</v>
      </c>
      <c r="GP24" s="18">
        <f t="shared" si="256"/>
        <v>33744.357333333173</v>
      </c>
      <c r="GQ24" s="18">
        <f t="shared" si="257"/>
        <v>32838.351371428718</v>
      </c>
      <c r="GR24" s="18">
        <f t="shared" si="258"/>
        <v>29457.142857142855</v>
      </c>
      <c r="GS24" s="18">
        <f t="shared" si="259"/>
        <v>32736.413333333348</v>
      </c>
      <c r="GT24" s="18">
        <f t="shared" si="260"/>
        <v>35258.571428571428</v>
      </c>
      <c r="GU24" s="18">
        <f t="shared" si="261"/>
        <v>36065.142552380967</v>
      </c>
      <c r="GV24" s="18">
        <f t="shared" si="262"/>
        <v>35587.976380952372</v>
      </c>
      <c r="GW24" s="18">
        <f t="shared" si="263"/>
        <v>32793.034285714217</v>
      </c>
      <c r="GX24" s="18">
        <f t="shared" si="264"/>
        <v>31851.835123809564</v>
      </c>
      <c r="GY24" s="18">
        <f t="shared" si="265"/>
        <v>31244.400000000107</v>
      </c>
      <c r="GZ24" s="19">
        <f t="shared" si="266"/>
        <v>35929.852647618973</v>
      </c>
      <c r="HA24" s="20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9"/>
      <c r="HM24" s="20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9"/>
      <c r="HY24" s="20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9"/>
      <c r="IK24" s="20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9"/>
      <c r="IY24" s="17"/>
      <c r="IZ24" s="17"/>
      <c r="JA24" s="14">
        <f t="shared" si="267"/>
        <v>402100.11902857147</v>
      </c>
      <c r="JB24" s="15">
        <f t="shared" si="268"/>
        <v>402100.11902857147</v>
      </c>
      <c r="JC24" s="15">
        <f t="shared" si="269"/>
        <v>402100.11902857147</v>
      </c>
      <c r="JD24" s="15">
        <f t="shared" si="270"/>
        <v>402100.11902857147</v>
      </c>
      <c r="JE24" s="15">
        <f t="shared" si="271"/>
        <v>402100.11902857147</v>
      </c>
      <c r="JF24" s="15">
        <f t="shared" si="272"/>
        <v>0</v>
      </c>
      <c r="JG24" s="15">
        <f t="shared" si="273"/>
        <v>0</v>
      </c>
      <c r="JH24" s="15">
        <f t="shared" si="274"/>
        <v>0</v>
      </c>
      <c r="JI24" s="15">
        <f t="shared" si="275"/>
        <v>0</v>
      </c>
      <c r="JJ24" s="14"/>
    </row>
    <row r="25" spans="1:270" x14ac:dyDescent="0.25">
      <c r="A25" s="5" t="s">
        <v>231</v>
      </c>
      <c r="B25" s="2">
        <v>1086</v>
      </c>
      <c r="C25" s="3">
        <v>40421</v>
      </c>
      <c r="D25" s="3" t="s">
        <v>232</v>
      </c>
      <c r="E25" s="4">
        <v>44315</v>
      </c>
      <c r="F25">
        <f t="shared" si="106"/>
        <v>2021</v>
      </c>
      <c r="G25">
        <f t="shared" si="107"/>
        <v>4</v>
      </c>
      <c r="H25">
        <f t="shared" si="108"/>
        <v>2018</v>
      </c>
      <c r="I25">
        <f t="shared" si="109"/>
        <v>4</v>
      </c>
      <c r="J25">
        <f t="shared" si="203"/>
        <v>2022</v>
      </c>
      <c r="K25">
        <f t="shared" si="204"/>
        <v>1</v>
      </c>
      <c r="L25">
        <f t="shared" si="110"/>
        <v>2026</v>
      </c>
      <c r="M25">
        <f t="shared" si="205"/>
        <v>12</v>
      </c>
      <c r="O25" s="14"/>
      <c r="P25" s="17"/>
      <c r="Q25" s="17"/>
      <c r="R25" s="17"/>
      <c r="S25" s="17"/>
      <c r="T25" s="17"/>
      <c r="U25" s="17"/>
      <c r="V25" s="17">
        <f>IF(AND($F25=O$4,$I25=V$5),AVERAGE('Потребление ЭЭ_факт'!R24,'Потребление ЭЭ_факт'!AD24,'Потребление ЭЭ_факт'!AP24),IF(U25&lt;&gt;0,AVERAGE('Потребление ЭЭ_факт'!R24,'Потребление ЭЭ_факт'!AD24,'Потребление ЭЭ_факт'!AP24),0))</f>
        <v>0</v>
      </c>
      <c r="W25" s="17">
        <f>IF(AND($F25=O$4,$I25=W$5),AVERAGE('Потребление ЭЭ_факт'!S24,'Потребление ЭЭ_факт'!AE24,'Потребление ЭЭ_факт'!AQ24),IF(V25&lt;&gt;0,AVERAGE('Потребление ЭЭ_факт'!S24,'Потребление ЭЭ_факт'!AE24,'Потребление ЭЭ_факт'!AQ24),0))</f>
        <v>0</v>
      </c>
      <c r="X25" s="17">
        <f>IF(AND($F25=O$4,$I25=X$5),AVERAGE('Потребление ЭЭ_факт'!T24,'Потребление ЭЭ_факт'!AF24,'Потребление ЭЭ_факт'!AR24),IF(W25&lt;&gt;0,AVERAGE('Потребление ЭЭ_факт'!T24,'Потребление ЭЭ_факт'!AF24,'Потребление ЭЭ_факт'!AR24),0))</f>
        <v>0</v>
      </c>
      <c r="Y25" s="17">
        <f>IF(AND($F25=O$4,$I25=Y$5),AVERAGE('Потребление ЭЭ_факт'!U24,'Потребление ЭЭ_факт'!AG24,'Потребление ЭЭ_факт'!AS24),IF(X25&lt;&gt;0,AVERAGE('Потребление ЭЭ_факт'!U24,'Потребление ЭЭ_факт'!AG24,'Потребление ЭЭ_факт'!AS24),0))</f>
        <v>0</v>
      </c>
      <c r="Z25" s="17">
        <f>IF(AND($F25=O$4,$I25=Z$5),AVERAGE('Потребление ЭЭ_факт'!V24,'Потребление ЭЭ_факт'!AH24,'Потребление ЭЭ_факт'!AT24),IF(Y25&lt;&gt;0,AVERAGE('Потребление ЭЭ_факт'!V24,'Потребление ЭЭ_факт'!AH24,'Потребление ЭЭ_факт'!AT24),0))</f>
        <v>0</v>
      </c>
      <c r="AA25" s="14">
        <f>IF(AND($F25=AA$4,$I25=AA$5),AVERAGE('Потребление ЭЭ_факт'!W24,'Потребление ЭЭ_факт'!AI24,'Потребление ЭЭ_факт'!AU24),IF(Z25&lt;&gt;0,AVERAGE('Потребление ЭЭ_факт'!W24,'Потребление ЭЭ_факт'!AI24,'Потребление ЭЭ_факт'!AU24),0))</f>
        <v>0</v>
      </c>
      <c r="AB25" s="17">
        <f>IF(AND($F25=AA$4,$I25=AB$5),AVERAGE('Потребление ЭЭ_факт'!X24,'Потребление ЭЭ_факт'!AJ24,'Потребление ЭЭ_факт'!AV24),IF(AA25&lt;&gt;0,AVERAGE('Потребление ЭЭ_факт'!X24,'Потребление ЭЭ_факт'!AJ24,'Потребление ЭЭ_факт'!AV24),0))</f>
        <v>0</v>
      </c>
      <c r="AC25" s="17">
        <f>IF(AND($F25=AA$4,$I25=AC$5),AVERAGE('Потребление ЭЭ_факт'!Y24,'Потребление ЭЭ_факт'!AK24,'Потребление ЭЭ_факт'!AW24),IF(AB25&lt;&gt;0,AVERAGE('Потребление ЭЭ_факт'!Y24,'Потребление ЭЭ_факт'!AK24,'Потребление ЭЭ_факт'!AW24),0))</f>
        <v>0</v>
      </c>
      <c r="AD25" s="17">
        <f>IF(AND($F25=AA$4,$I25=AD$5),AVERAGE('Потребление ЭЭ_факт'!Z24,'Потребление ЭЭ_факт'!AL24,'Потребление ЭЭ_факт'!AX24),IF(AC25&lt;&gt;0,AVERAGE('Потребление ЭЭ_факт'!Z24,'Потребление ЭЭ_факт'!AL24,'Потребление ЭЭ_факт'!AX24),0))</f>
        <v>17153.291684523807</v>
      </c>
      <c r="AE25" s="17">
        <f>IF(AND($F25=AA$4,$I25=AE$5),AVERAGE('Потребление ЭЭ_факт'!AA24,'Потребление ЭЭ_факт'!AM24,'Потребление ЭЭ_факт'!AY24),IF(AD25&lt;&gt;0,AVERAGE('Потребление ЭЭ_факт'!AA24,'Потребление ЭЭ_факт'!AM24,'Потребление ЭЭ_факт'!AY24),0))</f>
        <v>17300.78907184524</v>
      </c>
      <c r="AF25" s="17">
        <f>IF(AND($F25=AA$4,$I25=AF$5),AVERAGE('Потребление ЭЭ_факт'!AB24,'Потребление ЭЭ_факт'!AN24,'Потребление ЭЭ_факт'!AZ24),IF(AE25&lt;&gt;0,AVERAGE('Потребление ЭЭ_факт'!AB24,'Потребление ЭЭ_факт'!AN24,'Потребление ЭЭ_факт'!AZ24),0))</f>
        <v>17948.806559226188</v>
      </c>
      <c r="AG25" s="17">
        <f>IF(AND($F25=AA$4,$I25=AG$5),AVERAGE('Потребление ЭЭ_факт'!AC24,'Потребление ЭЭ_факт'!AO24,'Потребление ЭЭ_факт'!BA24),IF(AF25&lt;&gt;0,AVERAGE('Потребление ЭЭ_факт'!AC24,'Потребление ЭЭ_факт'!AO24,'Потребление ЭЭ_факт'!BA24),0))</f>
        <v>18983.965046319547</v>
      </c>
      <c r="AH25" s="17">
        <f>IF(AND($F25=AA$4,$I25=AH$5),AVERAGE('Потребление ЭЭ_факт'!AD24,'Потребление ЭЭ_факт'!AP24,'Потребление ЭЭ_факт'!BB24),IF(AG25&lt;&gt;0,AVERAGE('Потребление ЭЭ_факт'!AD24,'Потребление ЭЭ_факт'!AP24,'Потребление ЭЭ_факт'!BB24),0))</f>
        <v>19442.775550654766</v>
      </c>
      <c r="AI25" s="17">
        <f>IF(AND($F25=AA$4,$I25=AI$5),AVERAGE('Потребление ЭЭ_факт'!AE24,'Потребление ЭЭ_факт'!AQ24,'Потребление ЭЭ_факт'!BC24),IF(AH25&lt;&gt;0,AVERAGE('Потребление ЭЭ_факт'!AE24,'Потребление ЭЭ_факт'!AQ24,'Потребление ЭЭ_факт'!BC24),0))</f>
        <v>17018.875062142859</v>
      </c>
      <c r="AJ25" s="17">
        <f>IF(AND($F25=AA$4,$I25=AJ$5),AVERAGE('Потребление ЭЭ_факт'!AF24,'Потребление ЭЭ_факт'!AR24,'Потребление ЭЭ_факт'!BD24),IF(AI25&lt;&gt;0,AVERAGE('Потребление ЭЭ_факт'!AF24,'Потребление ЭЭ_факт'!AR24,'Потребление ЭЭ_факт'!BD24),0))</f>
        <v>17101.267819948302</v>
      </c>
      <c r="AK25" s="17">
        <f>IF(AND($F25=AA$4,$I25=AK$5),AVERAGE('Потребление ЭЭ_факт'!AG24,'Потребление ЭЭ_факт'!AS24,'Потребление ЭЭ_факт'!BE24),IF(AJ25&lt;&gt;0,AVERAGE('Потребление ЭЭ_факт'!AG24,'Потребление ЭЭ_факт'!AS24,'Потребление ЭЭ_факт'!BE24),0))</f>
        <v>20833.072281275596</v>
      </c>
      <c r="AL25" s="17">
        <f>IF(AND($F25=AA$4,$I25=AL$5),AVERAGE('Потребление ЭЭ_факт'!AH24,'Потребление ЭЭ_факт'!AT24,'Потребление ЭЭ_факт'!BF24),IF(AK25&lt;&gt;0,AVERAGE('Потребление ЭЭ_факт'!AH24,'Потребление ЭЭ_факт'!AT24,'Потребление ЭЭ_факт'!BF24),0))</f>
        <v>24181.748388190477</v>
      </c>
      <c r="AM25" s="14">
        <f>IF(AND($F25=AM$4,$I25=AM$5),AVERAGE('Потребление ЭЭ_факт'!AI24,'Потребление ЭЭ_факт'!AU24,'Потребление ЭЭ_факт'!BG24),IF(AL25&lt;&gt;0,AVERAGE('Потребление ЭЭ_факт'!AI24,'Потребление ЭЭ_факт'!AU24,'Потребление ЭЭ_факт'!BG24),0))</f>
        <v>25040.921974880952</v>
      </c>
      <c r="AN25" s="15">
        <f>IF(AND($F25=$AM$4,$I25=AN$5),AVERAGE('Потребление ЭЭ_факт'!AJ24,'Потребление ЭЭ_факт'!AV24,'Потребление ЭЭ_факт'!BH24),IF(AM25&lt;&gt;0,AVERAGE('Потребление ЭЭ_факт'!AJ24,'Потребление ЭЭ_факт'!AV24,'Потребление ЭЭ_факт'!BH24),0))</f>
        <v>23706.671670238091</v>
      </c>
      <c r="AO25" s="15">
        <f>IF(AND($F25=$AM$4,$I25=AO$5),AVERAGE('Потребление ЭЭ_факт'!AK24,'Потребление ЭЭ_факт'!AW24,'Потребление ЭЭ_факт'!BI24),IF(AN25&lt;&gt;0,AVERAGE('Потребление ЭЭ_факт'!AK24,'Потребление ЭЭ_факт'!AW24,'Потребление ЭЭ_факт'!BI24),0))</f>
        <v>19883.542486785711</v>
      </c>
      <c r="AP25" s="31">
        <f t="shared" si="113"/>
        <v>17153.291684523807</v>
      </c>
      <c r="AQ25" s="31">
        <f t="shared" si="114"/>
        <v>17300.78907184524</v>
      </c>
      <c r="AR25" s="31">
        <f t="shared" si="115"/>
        <v>17948.806559226188</v>
      </c>
      <c r="AS25" s="31">
        <f t="shared" si="116"/>
        <v>18983.965046319547</v>
      </c>
      <c r="AT25" s="31">
        <f t="shared" si="117"/>
        <v>19442.775550654766</v>
      </c>
      <c r="AU25" s="31">
        <f t="shared" si="118"/>
        <v>17018.875062142859</v>
      </c>
      <c r="AV25" s="31">
        <f t="shared" si="119"/>
        <v>17101.267819948302</v>
      </c>
      <c r="AW25" s="31">
        <f t="shared" si="120"/>
        <v>20833.072281275596</v>
      </c>
      <c r="AX25" s="32">
        <f t="shared" si="121"/>
        <v>24181.748388190477</v>
      </c>
      <c r="AY25" s="30">
        <f t="shared" si="122"/>
        <v>25040.921974880952</v>
      </c>
      <c r="AZ25" s="31">
        <f t="shared" si="277"/>
        <v>23706.671670238091</v>
      </c>
      <c r="BA25" s="31">
        <f t="shared" si="124"/>
        <v>19883.542486785711</v>
      </c>
      <c r="BB25" s="31">
        <f t="shared" si="125"/>
        <v>17153.291684523807</v>
      </c>
      <c r="BC25" s="31">
        <f t="shared" si="126"/>
        <v>17300.78907184524</v>
      </c>
      <c r="BD25" s="31">
        <f t="shared" si="127"/>
        <v>17948.806559226188</v>
      </c>
      <c r="BE25" s="31">
        <f t="shared" si="128"/>
        <v>18983.965046319547</v>
      </c>
      <c r="BF25" s="31">
        <f t="shared" si="129"/>
        <v>19442.775550654766</v>
      </c>
      <c r="BG25" s="31">
        <f t="shared" si="130"/>
        <v>17018.875062142859</v>
      </c>
      <c r="BH25" s="31">
        <f t="shared" si="131"/>
        <v>17101.267819948302</v>
      </c>
      <c r="BI25" s="31">
        <f t="shared" si="132"/>
        <v>20833.072281275596</v>
      </c>
      <c r="BJ25" s="32">
        <f t="shared" si="133"/>
        <v>24181.748388190477</v>
      </c>
      <c r="BK25" s="30">
        <f t="shared" si="134"/>
        <v>25040.921974880952</v>
      </c>
      <c r="BL25" s="31">
        <f t="shared" si="278"/>
        <v>23706.671670238091</v>
      </c>
      <c r="BM25" s="31">
        <f t="shared" si="136"/>
        <v>19883.542486785711</v>
      </c>
      <c r="BN25" s="31">
        <f t="shared" si="137"/>
        <v>17153.291684523807</v>
      </c>
      <c r="BO25" s="31">
        <f t="shared" si="138"/>
        <v>17300.78907184524</v>
      </c>
      <c r="BP25" s="31">
        <f t="shared" si="139"/>
        <v>17948.806559226188</v>
      </c>
      <c r="BQ25" s="31">
        <f t="shared" si="140"/>
        <v>18983.965046319547</v>
      </c>
      <c r="BR25" s="31">
        <f t="shared" si="141"/>
        <v>19442.775550654766</v>
      </c>
      <c r="BS25" s="31">
        <f t="shared" si="142"/>
        <v>17018.875062142859</v>
      </c>
      <c r="BT25" s="31">
        <f t="shared" si="143"/>
        <v>17101.267819948302</v>
      </c>
      <c r="BU25" s="31">
        <f t="shared" si="144"/>
        <v>20833.072281275596</v>
      </c>
      <c r="BV25" s="32">
        <f t="shared" si="145"/>
        <v>24181.748388190477</v>
      </c>
      <c r="BW25" s="30">
        <f t="shared" si="146"/>
        <v>25040.921974880952</v>
      </c>
      <c r="BX25" s="31">
        <f t="shared" si="279"/>
        <v>23706.671670238091</v>
      </c>
      <c r="BY25" s="31">
        <f t="shared" si="148"/>
        <v>19883.542486785711</v>
      </c>
      <c r="BZ25" s="31">
        <f t="shared" si="149"/>
        <v>17153.291684523807</v>
      </c>
      <c r="CA25" s="31">
        <f t="shared" si="150"/>
        <v>17300.78907184524</v>
      </c>
      <c r="CB25" s="31">
        <f t="shared" si="151"/>
        <v>17948.806559226188</v>
      </c>
      <c r="CC25" s="31">
        <f t="shared" si="152"/>
        <v>18983.965046319547</v>
      </c>
      <c r="CD25" s="31">
        <f t="shared" si="153"/>
        <v>19442.775550654766</v>
      </c>
      <c r="CE25" s="31">
        <f t="shared" si="154"/>
        <v>17018.875062142859</v>
      </c>
      <c r="CF25" s="31">
        <f t="shared" si="155"/>
        <v>17101.267819948302</v>
      </c>
      <c r="CG25" s="31">
        <f t="shared" si="156"/>
        <v>20833.072281275596</v>
      </c>
      <c r="CH25" s="32">
        <f t="shared" si="157"/>
        <v>24181.748388190477</v>
      </c>
      <c r="CI25" s="30">
        <f t="shared" si="206"/>
        <v>25040.921974880952</v>
      </c>
      <c r="CJ25" s="31">
        <f t="shared" si="4"/>
        <v>23706.671670238091</v>
      </c>
      <c r="CK25" s="31">
        <f t="shared" si="5"/>
        <v>19883.542486785711</v>
      </c>
      <c r="CL25" s="31">
        <f t="shared" si="281"/>
        <v>17153.291684523807</v>
      </c>
      <c r="CM25" s="31">
        <f t="shared" si="282"/>
        <v>17300.78907184524</v>
      </c>
      <c r="CN25" s="31">
        <f t="shared" si="283"/>
        <v>17948.806559226188</v>
      </c>
      <c r="CO25" s="31">
        <f t="shared" si="284"/>
        <v>18983.965046319547</v>
      </c>
      <c r="CP25" s="31">
        <f t="shared" si="285"/>
        <v>19442.775550654766</v>
      </c>
      <c r="CQ25" s="31">
        <f t="shared" si="286"/>
        <v>17018.875062142859</v>
      </c>
      <c r="CR25" s="31">
        <f t="shared" si="287"/>
        <v>17101.267819948302</v>
      </c>
      <c r="CS25" s="31">
        <f t="shared" si="288"/>
        <v>20833.072281275596</v>
      </c>
      <c r="CT25" s="32">
        <f t="shared" si="289"/>
        <v>24181.748388190477</v>
      </c>
      <c r="CU25" s="30">
        <f t="shared" si="290"/>
        <v>25040.921974880952</v>
      </c>
      <c r="CV25" s="31">
        <f t="shared" si="291"/>
        <v>23706.671670238091</v>
      </c>
      <c r="CW25" s="31">
        <f t="shared" si="292"/>
        <v>19883.542486785711</v>
      </c>
      <c r="CX25" s="31">
        <f t="shared" si="293"/>
        <v>17153.291684523807</v>
      </c>
      <c r="CY25" s="31">
        <f t="shared" si="294"/>
        <v>17300.78907184524</v>
      </c>
      <c r="CZ25" s="31">
        <f t="shared" si="295"/>
        <v>17948.806559226188</v>
      </c>
      <c r="DA25" s="31">
        <f t="shared" si="296"/>
        <v>18983.965046319547</v>
      </c>
      <c r="DB25" s="31">
        <f t="shared" si="297"/>
        <v>19442.775550654766</v>
      </c>
      <c r="DC25" s="31">
        <f t="shared" si="298"/>
        <v>17018.875062142859</v>
      </c>
      <c r="DD25" s="31">
        <f t="shared" si="299"/>
        <v>17101.267819948302</v>
      </c>
      <c r="DE25" s="31">
        <f t="shared" si="300"/>
        <v>20833.072281275596</v>
      </c>
      <c r="DF25" s="32">
        <f t="shared" si="301"/>
        <v>24181.748388190477</v>
      </c>
      <c r="DG25" s="30">
        <f t="shared" si="302"/>
        <v>25040.921974880952</v>
      </c>
      <c r="DH25" s="31">
        <f t="shared" si="303"/>
        <v>23706.671670238091</v>
      </c>
      <c r="DI25" s="31">
        <f t="shared" si="304"/>
        <v>19883.542486785711</v>
      </c>
      <c r="DJ25" s="31">
        <f t="shared" si="305"/>
        <v>17153.291684523807</v>
      </c>
      <c r="DK25" s="31">
        <f t="shared" si="306"/>
        <v>17300.78907184524</v>
      </c>
      <c r="DL25" s="31">
        <f t="shared" si="307"/>
        <v>17948.806559226188</v>
      </c>
      <c r="DM25" s="31">
        <f t="shared" si="308"/>
        <v>18983.965046319547</v>
      </c>
      <c r="DN25" s="31">
        <f t="shared" si="309"/>
        <v>19442.775550654766</v>
      </c>
      <c r="DO25" s="31">
        <f t="shared" si="310"/>
        <v>17018.875062142859</v>
      </c>
      <c r="DP25" s="31">
        <f t="shared" si="311"/>
        <v>17101.267819948302</v>
      </c>
      <c r="DQ25" s="31">
        <f t="shared" si="280"/>
        <v>20833.072281275596</v>
      </c>
      <c r="DR25" s="32">
        <f t="shared" si="314"/>
        <v>24181.748388190477</v>
      </c>
      <c r="DS25" s="30">
        <f t="shared" si="315"/>
        <v>25040.921974880952</v>
      </c>
      <c r="DT25" s="31">
        <f t="shared" si="316"/>
        <v>23706.671670238091</v>
      </c>
      <c r="DU25" s="31">
        <f t="shared" si="317"/>
        <v>19883.542486785711</v>
      </c>
      <c r="DV25" s="31">
        <f t="shared" si="318"/>
        <v>17153.291684523807</v>
      </c>
      <c r="DW25" s="31">
        <f t="shared" si="319"/>
        <v>17300.78907184524</v>
      </c>
      <c r="DX25" s="31">
        <f t="shared" si="320"/>
        <v>17948.806559226188</v>
      </c>
      <c r="DY25" s="31">
        <f t="shared" si="321"/>
        <v>18983.965046319547</v>
      </c>
      <c r="DZ25" s="31">
        <f t="shared" si="322"/>
        <v>19442.775550654766</v>
      </c>
      <c r="EA25" s="31">
        <f t="shared" si="323"/>
        <v>17018.875062142859</v>
      </c>
      <c r="EB25" s="31">
        <f t="shared" si="324"/>
        <v>17101.267819948302</v>
      </c>
      <c r="EC25" s="31">
        <f t="shared" si="325"/>
        <v>20833.072281275596</v>
      </c>
      <c r="ED25" s="32">
        <f t="shared" si="326"/>
        <v>24181.748388190477</v>
      </c>
      <c r="EE25" s="30">
        <f t="shared" si="327"/>
        <v>25040.921974880952</v>
      </c>
      <c r="EF25" s="31">
        <f t="shared" si="328"/>
        <v>23706.671670238091</v>
      </c>
      <c r="EG25" s="31">
        <f t="shared" si="329"/>
        <v>19883.542486785711</v>
      </c>
      <c r="EH25" s="31">
        <f t="shared" si="330"/>
        <v>17153.291684523807</v>
      </c>
      <c r="EI25" s="31">
        <f t="shared" si="331"/>
        <v>17300.78907184524</v>
      </c>
      <c r="EJ25" s="31">
        <f t="shared" si="332"/>
        <v>17948.806559226188</v>
      </c>
      <c r="EK25" s="31">
        <f t="shared" si="333"/>
        <v>18983.965046319547</v>
      </c>
      <c r="EL25" s="31">
        <f t="shared" si="334"/>
        <v>19442.775550654766</v>
      </c>
      <c r="EM25" s="31">
        <f t="shared" si="335"/>
        <v>17018.875062142859</v>
      </c>
      <c r="EN25" s="31">
        <f t="shared" si="336"/>
        <v>17101.267819948302</v>
      </c>
      <c r="EO25" s="31">
        <f t="shared" si="312"/>
        <v>20833.072281275596</v>
      </c>
      <c r="EP25" s="32">
        <f t="shared" si="313"/>
        <v>24181.748388190477</v>
      </c>
      <c r="ES25" s="20">
        <f t="shared" si="207"/>
        <v>25040.921974880952</v>
      </c>
      <c r="ET25" s="18">
        <f t="shared" si="208"/>
        <v>23706.671670238091</v>
      </c>
      <c r="EU25" s="18">
        <f t="shared" si="209"/>
        <v>19883.542486785711</v>
      </c>
      <c r="EV25" s="18">
        <f t="shared" si="210"/>
        <v>17153.291684523807</v>
      </c>
      <c r="EW25" s="18">
        <f t="shared" si="211"/>
        <v>17300.78907184524</v>
      </c>
      <c r="EX25" s="18">
        <f t="shared" si="212"/>
        <v>17948.806559226188</v>
      </c>
      <c r="EY25" s="18">
        <f t="shared" si="213"/>
        <v>18983.965046319547</v>
      </c>
      <c r="EZ25" s="18">
        <f t="shared" si="214"/>
        <v>19442.775550654766</v>
      </c>
      <c r="FA25" s="18">
        <f t="shared" si="215"/>
        <v>17018.875062142859</v>
      </c>
      <c r="FB25" s="18">
        <f t="shared" si="216"/>
        <v>17101.267819948302</v>
      </c>
      <c r="FC25" s="18">
        <f t="shared" si="217"/>
        <v>20833.072281275596</v>
      </c>
      <c r="FD25" s="19">
        <f t="shared" si="218"/>
        <v>24181.748388190477</v>
      </c>
      <c r="FE25" s="20">
        <f t="shared" si="219"/>
        <v>25040.921974880952</v>
      </c>
      <c r="FF25" s="18">
        <f t="shared" si="220"/>
        <v>23706.671670238091</v>
      </c>
      <c r="FG25" s="18">
        <f t="shared" si="221"/>
        <v>19883.542486785711</v>
      </c>
      <c r="FH25" s="18">
        <f t="shared" si="222"/>
        <v>17153.291684523807</v>
      </c>
      <c r="FI25" s="18">
        <f t="shared" si="223"/>
        <v>17300.78907184524</v>
      </c>
      <c r="FJ25" s="18">
        <f t="shared" si="224"/>
        <v>17948.806559226188</v>
      </c>
      <c r="FK25" s="18">
        <f t="shared" si="225"/>
        <v>18983.965046319547</v>
      </c>
      <c r="FL25" s="18">
        <f t="shared" si="226"/>
        <v>19442.775550654766</v>
      </c>
      <c r="FM25" s="18">
        <f t="shared" si="227"/>
        <v>17018.875062142859</v>
      </c>
      <c r="FN25" s="18">
        <f t="shared" si="228"/>
        <v>17101.267819948302</v>
      </c>
      <c r="FO25" s="18">
        <f t="shared" si="229"/>
        <v>20833.072281275596</v>
      </c>
      <c r="FP25" s="19">
        <f t="shared" si="230"/>
        <v>24181.748388190477</v>
      </c>
      <c r="FQ25" s="20">
        <f t="shared" si="231"/>
        <v>25040.921974880952</v>
      </c>
      <c r="FR25" s="18">
        <f t="shared" si="232"/>
        <v>23706.671670238091</v>
      </c>
      <c r="FS25" s="18">
        <f t="shared" si="233"/>
        <v>19883.542486785711</v>
      </c>
      <c r="FT25" s="18">
        <f t="shared" si="234"/>
        <v>17153.291684523807</v>
      </c>
      <c r="FU25" s="18">
        <f t="shared" si="235"/>
        <v>17300.78907184524</v>
      </c>
      <c r="FV25" s="18">
        <f t="shared" si="236"/>
        <v>17948.806559226188</v>
      </c>
      <c r="FW25" s="18">
        <f t="shared" si="237"/>
        <v>18983.965046319547</v>
      </c>
      <c r="FX25" s="18">
        <f t="shared" si="238"/>
        <v>19442.775550654766</v>
      </c>
      <c r="FY25" s="18">
        <f t="shared" si="239"/>
        <v>17018.875062142859</v>
      </c>
      <c r="FZ25" s="18">
        <f t="shared" si="240"/>
        <v>17101.267819948302</v>
      </c>
      <c r="GA25" s="18">
        <f t="shared" si="241"/>
        <v>20833.072281275596</v>
      </c>
      <c r="GB25" s="19">
        <f t="shared" si="242"/>
        <v>24181.748388190477</v>
      </c>
      <c r="GC25" s="20">
        <f t="shared" si="243"/>
        <v>25040.921974880952</v>
      </c>
      <c r="GD25" s="18">
        <f t="shared" si="244"/>
        <v>23706.671670238091</v>
      </c>
      <c r="GE25" s="18">
        <f t="shared" si="245"/>
        <v>19883.542486785711</v>
      </c>
      <c r="GF25" s="18">
        <f t="shared" si="246"/>
        <v>17153.291684523807</v>
      </c>
      <c r="GG25" s="18">
        <f t="shared" si="247"/>
        <v>17300.78907184524</v>
      </c>
      <c r="GH25" s="18">
        <f t="shared" si="248"/>
        <v>17948.806559226188</v>
      </c>
      <c r="GI25" s="18">
        <f t="shared" si="249"/>
        <v>18983.965046319547</v>
      </c>
      <c r="GJ25" s="18">
        <f t="shared" si="250"/>
        <v>19442.775550654766</v>
      </c>
      <c r="GK25" s="18">
        <f t="shared" si="251"/>
        <v>17018.875062142859</v>
      </c>
      <c r="GL25" s="18">
        <f t="shared" si="252"/>
        <v>17101.267819948302</v>
      </c>
      <c r="GM25" s="18">
        <f t="shared" si="253"/>
        <v>20833.072281275596</v>
      </c>
      <c r="GN25" s="19">
        <f t="shared" si="254"/>
        <v>24181.748388190477</v>
      </c>
      <c r="GO25" s="20">
        <f t="shared" si="255"/>
        <v>25040.921974880952</v>
      </c>
      <c r="GP25" s="18">
        <f t="shared" si="256"/>
        <v>23706.671670238091</v>
      </c>
      <c r="GQ25" s="18">
        <f t="shared" si="257"/>
        <v>19883.542486785711</v>
      </c>
      <c r="GR25" s="18">
        <f t="shared" si="258"/>
        <v>17153.291684523807</v>
      </c>
      <c r="GS25" s="18">
        <f t="shared" si="259"/>
        <v>17300.78907184524</v>
      </c>
      <c r="GT25" s="18">
        <f t="shared" si="260"/>
        <v>17948.806559226188</v>
      </c>
      <c r="GU25" s="18">
        <f t="shared" si="261"/>
        <v>18983.965046319547</v>
      </c>
      <c r="GV25" s="18">
        <f t="shared" si="262"/>
        <v>19442.775550654766</v>
      </c>
      <c r="GW25" s="18">
        <f t="shared" si="263"/>
        <v>17018.875062142859</v>
      </c>
      <c r="GX25" s="18">
        <f t="shared" si="264"/>
        <v>17101.267819948302</v>
      </c>
      <c r="GY25" s="18">
        <f t="shared" si="265"/>
        <v>20833.072281275596</v>
      </c>
      <c r="GZ25" s="19">
        <f t="shared" si="266"/>
        <v>24181.748388190477</v>
      </c>
      <c r="HA25" s="20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9"/>
      <c r="HM25" s="20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9"/>
      <c r="HY25" s="20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9"/>
      <c r="IK25" s="20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9"/>
      <c r="IY25" s="17"/>
      <c r="IZ25" s="17"/>
      <c r="JA25" s="14">
        <f t="shared" si="267"/>
        <v>238595.7275960315</v>
      </c>
      <c r="JB25" s="15">
        <f t="shared" si="268"/>
        <v>238595.7275960315</v>
      </c>
      <c r="JC25" s="15">
        <f t="shared" si="269"/>
        <v>238595.7275960315</v>
      </c>
      <c r="JD25" s="15">
        <f t="shared" si="270"/>
        <v>238595.7275960315</v>
      </c>
      <c r="JE25" s="15">
        <f t="shared" si="271"/>
        <v>238595.7275960315</v>
      </c>
      <c r="JF25" s="15">
        <f t="shared" si="272"/>
        <v>0</v>
      </c>
      <c r="JG25" s="15">
        <f t="shared" si="273"/>
        <v>0</v>
      </c>
      <c r="JH25" s="15">
        <f t="shared" si="274"/>
        <v>0</v>
      </c>
      <c r="JI25" s="15">
        <f t="shared" si="275"/>
        <v>0</v>
      </c>
      <c r="JJ25" s="14"/>
    </row>
    <row r="26" spans="1:270" x14ac:dyDescent="0.25">
      <c r="A26" s="1" t="s">
        <v>207</v>
      </c>
      <c r="B26" s="2">
        <v>3549</v>
      </c>
      <c r="C26" s="3">
        <v>41578</v>
      </c>
      <c r="D26" s="3" t="s">
        <v>208</v>
      </c>
      <c r="E26" s="4">
        <v>44302</v>
      </c>
      <c r="F26">
        <f t="shared" si="106"/>
        <v>2021</v>
      </c>
      <c r="G26">
        <f t="shared" si="107"/>
        <v>4</v>
      </c>
      <c r="H26">
        <f t="shared" si="108"/>
        <v>2018</v>
      </c>
      <c r="I26">
        <f t="shared" si="109"/>
        <v>4</v>
      </c>
      <c r="J26">
        <f t="shared" si="203"/>
        <v>2022</v>
      </c>
      <c r="K26">
        <f t="shared" si="204"/>
        <v>1</v>
      </c>
      <c r="L26">
        <f t="shared" si="110"/>
        <v>2026</v>
      </c>
      <c r="M26">
        <f t="shared" si="205"/>
        <v>12</v>
      </c>
      <c r="O26" s="14"/>
      <c r="P26" s="17"/>
      <c r="Q26" s="17"/>
      <c r="R26" s="17"/>
      <c r="S26" s="17"/>
      <c r="T26" s="17"/>
      <c r="U26" s="17"/>
      <c r="V26" s="17">
        <f>IF(AND($F26=O$4,$I26=V$5),AVERAGE('Потребление ЭЭ_факт'!R25,'Потребление ЭЭ_факт'!AD25,'Потребление ЭЭ_факт'!AP25),IF(U26&lt;&gt;0,AVERAGE('Потребление ЭЭ_факт'!R25,'Потребление ЭЭ_факт'!AD25,'Потребление ЭЭ_факт'!AP25),0))</f>
        <v>0</v>
      </c>
      <c r="W26" s="17">
        <f>IF(AND($F26=O$4,$I26=W$5),AVERAGE('Потребление ЭЭ_факт'!S25,'Потребление ЭЭ_факт'!AE25,'Потребление ЭЭ_факт'!AQ25),IF(V26&lt;&gt;0,AVERAGE('Потребление ЭЭ_факт'!S25,'Потребление ЭЭ_факт'!AE25,'Потребление ЭЭ_факт'!AQ25),0))</f>
        <v>0</v>
      </c>
      <c r="X26" s="17">
        <f>IF(AND($F26=O$4,$I26=X$5),AVERAGE('Потребление ЭЭ_факт'!T25,'Потребление ЭЭ_факт'!AF25,'Потребление ЭЭ_факт'!AR25),IF(W26&lt;&gt;0,AVERAGE('Потребление ЭЭ_факт'!T25,'Потребление ЭЭ_факт'!AF25,'Потребление ЭЭ_факт'!AR25),0))</f>
        <v>0</v>
      </c>
      <c r="Y26" s="17">
        <f>IF(AND($F26=O$4,$I26=Y$5),AVERAGE('Потребление ЭЭ_факт'!U25,'Потребление ЭЭ_факт'!AG25,'Потребление ЭЭ_факт'!AS25),IF(X26&lt;&gt;0,AVERAGE('Потребление ЭЭ_факт'!U25,'Потребление ЭЭ_факт'!AG25,'Потребление ЭЭ_факт'!AS25),0))</f>
        <v>0</v>
      </c>
      <c r="Z26" s="17">
        <f>IF(AND($F26=O$4,$I26=Z$5),AVERAGE('Потребление ЭЭ_факт'!V25,'Потребление ЭЭ_факт'!AH25,'Потребление ЭЭ_факт'!AT25),IF(Y26&lt;&gt;0,AVERAGE('Потребление ЭЭ_факт'!V25,'Потребление ЭЭ_факт'!AH25,'Потребление ЭЭ_факт'!AT25),0))</f>
        <v>0</v>
      </c>
      <c r="AA26" s="14">
        <f>IF(AND($F26=AA$4,$I26=AA$5),AVERAGE('Потребление ЭЭ_факт'!W25,'Потребление ЭЭ_факт'!AI25,'Потребление ЭЭ_факт'!AU25),IF(Z26&lt;&gt;0,AVERAGE('Потребление ЭЭ_факт'!W25,'Потребление ЭЭ_факт'!AI25,'Потребление ЭЭ_факт'!AU25),0))</f>
        <v>0</v>
      </c>
      <c r="AB26" s="17">
        <f>IF(AND($F26=AA$4,$I26=AB$5),AVERAGE('Потребление ЭЭ_факт'!X25,'Потребление ЭЭ_факт'!AJ25,'Потребление ЭЭ_факт'!AV25),IF(AA26&lt;&gt;0,AVERAGE('Потребление ЭЭ_факт'!X25,'Потребление ЭЭ_факт'!AJ25,'Потребление ЭЭ_факт'!AV25),0))</f>
        <v>0</v>
      </c>
      <c r="AC26" s="17">
        <f>IF(AND($F26=AA$4,$I26=AC$5),AVERAGE('Потребление ЭЭ_факт'!Y25,'Потребление ЭЭ_факт'!AK25,'Потребление ЭЭ_факт'!AW25),IF(AB26&lt;&gt;0,AVERAGE('Потребление ЭЭ_факт'!Y25,'Потребление ЭЭ_факт'!AK25,'Потребление ЭЭ_факт'!AW25),0))</f>
        <v>0</v>
      </c>
      <c r="AD26" s="17">
        <f>IF(AND($F26=AA$4,$I26=AD$5),AVERAGE('Потребление ЭЭ_факт'!Z25,'Потребление ЭЭ_факт'!AL25,'Потребление ЭЭ_факт'!AX25),IF(AC26&lt;&gt;0,AVERAGE('Потребление ЭЭ_факт'!Z25,'Потребление ЭЭ_факт'!AL25,'Потребление ЭЭ_факт'!AX25),0))</f>
        <v>27262.696428571431</v>
      </c>
      <c r="AE26" s="17">
        <f>IF(AND($F26=AA$4,$I26=AE$5),AVERAGE('Потребление ЭЭ_факт'!AA25,'Потребление ЭЭ_факт'!AM25,'Потребление ЭЭ_факт'!AY25),IF(AD26&lt;&gt;0,AVERAGE('Потребление ЭЭ_факт'!AA25,'Потребление ЭЭ_факт'!AM25,'Потребление ЭЭ_факт'!AY25),0))</f>
        <v>27169.086428571431</v>
      </c>
      <c r="AF26" s="17">
        <f>IF(AND($F26=AA$4,$I26=AF$5),AVERAGE('Потребление ЭЭ_факт'!AB25,'Потребление ЭЭ_факт'!AN25,'Потребление ЭЭ_факт'!AZ25),IF(AE26&lt;&gt;0,AVERAGE('Потребление ЭЭ_факт'!AB25,'Потребление ЭЭ_факт'!AN25,'Потребление ЭЭ_факт'!AZ25),0))</f>
        <v>26972.018374060153</v>
      </c>
      <c r="AG26" s="17">
        <f>IF(AND($F26=AA$4,$I26=AG$5),AVERAGE('Потребление ЭЭ_факт'!AC25,'Потребление ЭЭ_факт'!AO25,'Потребление ЭЭ_факт'!BA25),IF(AF26&lt;&gt;0,AVERAGE('Потребление ЭЭ_факт'!AC25,'Потребление ЭЭ_факт'!AO25,'Потребление ЭЭ_факт'!BA25),0))</f>
        <v>27029.768</v>
      </c>
      <c r="AH26" s="17">
        <f>IF(AND($F26=AA$4,$I26=AH$5),AVERAGE('Потребление ЭЭ_факт'!AD25,'Потребление ЭЭ_факт'!AP25,'Потребление ЭЭ_факт'!BB25),IF(AG26&lt;&gt;0,AVERAGE('Потребление ЭЭ_факт'!AD25,'Потребление ЭЭ_факт'!AP25,'Потребление ЭЭ_факт'!BB25),0))</f>
        <v>27630.478988095234</v>
      </c>
      <c r="AI26" s="17">
        <f>IF(AND($F26=AA$4,$I26=AI$5),AVERAGE('Потребление ЭЭ_факт'!AE25,'Потребление ЭЭ_факт'!AQ25,'Потребление ЭЭ_факт'!BC25),IF(AH26&lt;&gt;0,AVERAGE('Потребление ЭЭ_факт'!AE25,'Потребление ЭЭ_факт'!AQ25,'Потребление ЭЭ_факт'!BC25),0))</f>
        <v>23343.40642857143</v>
      </c>
      <c r="AJ26" s="17">
        <f>IF(AND($F26=AA$4,$I26=AJ$5),AVERAGE('Потребление ЭЭ_факт'!AF25,'Потребление ЭЭ_факт'!AR25,'Потребление ЭЭ_факт'!BD25),IF(AI26&lt;&gt;0,AVERAGE('Потребление ЭЭ_факт'!AF25,'Потребление ЭЭ_факт'!AR25,'Потребление ЭЭ_факт'!BD25),0))</f>
        <v>26728.435452380956</v>
      </c>
      <c r="AK26" s="17">
        <f>IF(AND($F26=AA$4,$I26=AK$5),AVERAGE('Потребление ЭЭ_факт'!AG25,'Потребление ЭЭ_факт'!AS25,'Потребление ЭЭ_факт'!BE25),IF(AJ26&lt;&gt;0,AVERAGE('Потребление ЭЭ_факт'!AG25,'Потребление ЭЭ_факт'!AS25,'Потребление ЭЭ_факт'!BE25),0))</f>
        <v>29096.469642857144</v>
      </c>
      <c r="AL26" s="17">
        <f>IF(AND($F26=AA$4,$I26=AL$5),AVERAGE('Потребление ЭЭ_факт'!AH25,'Потребление ЭЭ_факт'!AT25,'Потребление ЭЭ_факт'!BF25),IF(AK26&lt;&gt;0,AVERAGE('Потребление ЭЭ_факт'!AH25,'Потребление ЭЭ_факт'!AT25,'Потребление ЭЭ_факт'!BF25),0))</f>
        <v>31975.275285714288</v>
      </c>
      <c r="AM26" s="14">
        <f>IF(AND($F26=AM$4,$I26=AM$5),AVERAGE('Потребление ЭЭ_факт'!AI25,'Потребление ЭЭ_факт'!AU25,'Потребление ЭЭ_факт'!BG25),IF(AL26&lt;&gt;0,AVERAGE('Потребление ЭЭ_факт'!AI25,'Потребление ЭЭ_факт'!AU25,'Потребление ЭЭ_факт'!BG25),0))</f>
        <v>34186.740952380955</v>
      </c>
      <c r="AN26" s="15">
        <f>IF(AND($F26=$AM$4,$I26=AN$5),AVERAGE('Потребление ЭЭ_факт'!AJ25,'Потребление ЭЭ_факт'!AV25,'Потребление ЭЭ_факт'!BH25),IF(AM26&lt;&gt;0,AVERAGE('Потребление ЭЭ_факт'!AJ25,'Потребление ЭЭ_факт'!AV25,'Потребление ЭЭ_факт'!BH25),0))</f>
        <v>30747.032619047623</v>
      </c>
      <c r="AO26" s="15">
        <f>IF(AND($F26=$AM$4,$I26=AO$5),AVERAGE('Потребление ЭЭ_факт'!AK25,'Потребление ЭЭ_факт'!AW25,'Потребление ЭЭ_факт'!BI25),IF(AN26&lt;&gt;0,AVERAGE('Потребление ЭЭ_факт'!AK25,'Потребление ЭЭ_факт'!AW25,'Потребление ЭЭ_факт'!BI25),0))</f>
        <v>28915.080238095237</v>
      </c>
      <c r="AP26" s="31">
        <f t="shared" si="113"/>
        <v>27262.696428571431</v>
      </c>
      <c r="AQ26" s="31">
        <f t="shared" si="114"/>
        <v>27169.086428571431</v>
      </c>
      <c r="AR26" s="31">
        <f t="shared" si="115"/>
        <v>26972.018374060153</v>
      </c>
      <c r="AS26" s="31">
        <f t="shared" si="116"/>
        <v>27029.768</v>
      </c>
      <c r="AT26" s="31">
        <f t="shared" si="117"/>
        <v>27630.478988095234</v>
      </c>
      <c r="AU26" s="31">
        <f t="shared" si="118"/>
        <v>23343.40642857143</v>
      </c>
      <c r="AV26" s="31">
        <f t="shared" si="119"/>
        <v>26728.435452380956</v>
      </c>
      <c r="AW26" s="31">
        <f t="shared" si="120"/>
        <v>29096.469642857144</v>
      </c>
      <c r="AX26" s="32">
        <f t="shared" si="121"/>
        <v>31975.275285714288</v>
      </c>
      <c r="AY26" s="30">
        <f t="shared" si="122"/>
        <v>34186.740952380955</v>
      </c>
      <c r="AZ26" s="31">
        <f t="shared" si="277"/>
        <v>30747.032619047623</v>
      </c>
      <c r="BA26" s="31">
        <f t="shared" si="124"/>
        <v>28915.080238095237</v>
      </c>
      <c r="BB26" s="31">
        <f t="shared" si="125"/>
        <v>27262.696428571431</v>
      </c>
      <c r="BC26" s="31">
        <f t="shared" si="126"/>
        <v>27169.086428571431</v>
      </c>
      <c r="BD26" s="31">
        <f t="shared" si="127"/>
        <v>26972.018374060153</v>
      </c>
      <c r="BE26" s="31">
        <f t="shared" si="128"/>
        <v>27029.768</v>
      </c>
      <c r="BF26" s="31">
        <f t="shared" si="129"/>
        <v>27630.478988095234</v>
      </c>
      <c r="BG26" s="31">
        <f t="shared" si="130"/>
        <v>23343.40642857143</v>
      </c>
      <c r="BH26" s="31">
        <f t="shared" si="131"/>
        <v>26728.435452380956</v>
      </c>
      <c r="BI26" s="31">
        <f t="shared" si="132"/>
        <v>29096.469642857144</v>
      </c>
      <c r="BJ26" s="32">
        <f t="shared" si="133"/>
        <v>31975.275285714288</v>
      </c>
      <c r="BK26" s="30">
        <f t="shared" si="134"/>
        <v>34186.740952380955</v>
      </c>
      <c r="BL26" s="31">
        <f t="shared" si="278"/>
        <v>30747.032619047623</v>
      </c>
      <c r="BM26" s="31">
        <f t="shared" si="136"/>
        <v>28915.080238095237</v>
      </c>
      <c r="BN26" s="31">
        <f t="shared" si="137"/>
        <v>27262.696428571431</v>
      </c>
      <c r="BO26" s="31">
        <f t="shared" si="138"/>
        <v>27169.086428571431</v>
      </c>
      <c r="BP26" s="31">
        <f t="shared" si="139"/>
        <v>26972.018374060153</v>
      </c>
      <c r="BQ26" s="31">
        <f t="shared" si="140"/>
        <v>27029.768</v>
      </c>
      <c r="BR26" s="31">
        <f t="shared" si="141"/>
        <v>27630.478988095234</v>
      </c>
      <c r="BS26" s="31">
        <f t="shared" si="142"/>
        <v>23343.40642857143</v>
      </c>
      <c r="BT26" s="31">
        <f t="shared" si="143"/>
        <v>26728.435452380956</v>
      </c>
      <c r="BU26" s="31">
        <f t="shared" si="144"/>
        <v>29096.469642857144</v>
      </c>
      <c r="BV26" s="32">
        <f t="shared" si="145"/>
        <v>31975.275285714288</v>
      </c>
      <c r="BW26" s="30">
        <f t="shared" si="146"/>
        <v>34186.740952380955</v>
      </c>
      <c r="BX26" s="31">
        <f t="shared" si="279"/>
        <v>30747.032619047623</v>
      </c>
      <c r="BY26" s="31">
        <f t="shared" si="148"/>
        <v>28915.080238095237</v>
      </c>
      <c r="BZ26" s="31">
        <f t="shared" si="149"/>
        <v>27262.696428571431</v>
      </c>
      <c r="CA26" s="31">
        <f t="shared" si="150"/>
        <v>27169.086428571431</v>
      </c>
      <c r="CB26" s="31">
        <f t="shared" si="151"/>
        <v>26972.018374060153</v>
      </c>
      <c r="CC26" s="31">
        <f t="shared" si="152"/>
        <v>27029.768</v>
      </c>
      <c r="CD26" s="31">
        <f t="shared" si="153"/>
        <v>27630.478988095234</v>
      </c>
      <c r="CE26" s="31">
        <f t="shared" si="154"/>
        <v>23343.40642857143</v>
      </c>
      <c r="CF26" s="31">
        <f t="shared" si="155"/>
        <v>26728.435452380956</v>
      </c>
      <c r="CG26" s="31">
        <f t="shared" si="156"/>
        <v>29096.469642857144</v>
      </c>
      <c r="CH26" s="32">
        <f t="shared" si="157"/>
        <v>31975.275285714288</v>
      </c>
      <c r="CI26" s="30">
        <f t="shared" si="206"/>
        <v>34186.740952380955</v>
      </c>
      <c r="CJ26" s="31">
        <f t="shared" si="4"/>
        <v>30747.032619047623</v>
      </c>
      <c r="CK26" s="31">
        <f t="shared" si="5"/>
        <v>28915.080238095237</v>
      </c>
      <c r="CL26" s="31">
        <f t="shared" si="281"/>
        <v>27262.696428571431</v>
      </c>
      <c r="CM26" s="31">
        <f t="shared" si="282"/>
        <v>27169.086428571431</v>
      </c>
      <c r="CN26" s="31">
        <f t="shared" si="283"/>
        <v>26972.018374060153</v>
      </c>
      <c r="CO26" s="31">
        <f t="shared" si="284"/>
        <v>27029.768</v>
      </c>
      <c r="CP26" s="31">
        <f t="shared" si="285"/>
        <v>27630.478988095234</v>
      </c>
      <c r="CQ26" s="31">
        <f t="shared" si="286"/>
        <v>23343.40642857143</v>
      </c>
      <c r="CR26" s="31">
        <f t="shared" si="287"/>
        <v>26728.435452380956</v>
      </c>
      <c r="CS26" s="31">
        <f t="shared" si="288"/>
        <v>29096.469642857144</v>
      </c>
      <c r="CT26" s="32">
        <f t="shared" si="289"/>
        <v>31975.275285714288</v>
      </c>
      <c r="CU26" s="30">
        <f t="shared" si="290"/>
        <v>34186.740952380955</v>
      </c>
      <c r="CV26" s="31">
        <f t="shared" si="291"/>
        <v>30747.032619047623</v>
      </c>
      <c r="CW26" s="31">
        <f t="shared" si="292"/>
        <v>28915.080238095237</v>
      </c>
      <c r="CX26" s="31">
        <f t="shared" si="293"/>
        <v>27262.696428571431</v>
      </c>
      <c r="CY26" s="31">
        <f t="shared" si="294"/>
        <v>27169.086428571431</v>
      </c>
      <c r="CZ26" s="31">
        <f t="shared" si="295"/>
        <v>26972.018374060153</v>
      </c>
      <c r="DA26" s="31">
        <f t="shared" si="296"/>
        <v>27029.768</v>
      </c>
      <c r="DB26" s="31">
        <f t="shared" si="297"/>
        <v>27630.478988095234</v>
      </c>
      <c r="DC26" s="31">
        <f t="shared" si="298"/>
        <v>23343.40642857143</v>
      </c>
      <c r="DD26" s="31">
        <f t="shared" si="299"/>
        <v>26728.435452380956</v>
      </c>
      <c r="DE26" s="31">
        <f t="shared" si="300"/>
        <v>29096.469642857144</v>
      </c>
      <c r="DF26" s="32">
        <f t="shared" si="301"/>
        <v>31975.275285714288</v>
      </c>
      <c r="DG26" s="30">
        <f t="shared" si="302"/>
        <v>34186.740952380955</v>
      </c>
      <c r="DH26" s="31">
        <f t="shared" si="303"/>
        <v>30747.032619047623</v>
      </c>
      <c r="DI26" s="31">
        <f t="shared" si="304"/>
        <v>28915.080238095237</v>
      </c>
      <c r="DJ26" s="31">
        <f t="shared" si="305"/>
        <v>27262.696428571431</v>
      </c>
      <c r="DK26" s="31">
        <f t="shared" si="306"/>
        <v>27169.086428571431</v>
      </c>
      <c r="DL26" s="31">
        <f t="shared" si="307"/>
        <v>26972.018374060153</v>
      </c>
      <c r="DM26" s="31">
        <f t="shared" si="308"/>
        <v>27029.768</v>
      </c>
      <c r="DN26" s="31">
        <f t="shared" si="309"/>
        <v>27630.478988095234</v>
      </c>
      <c r="DO26" s="31">
        <f t="shared" si="310"/>
        <v>23343.40642857143</v>
      </c>
      <c r="DP26" s="31">
        <f t="shared" si="311"/>
        <v>26728.435452380956</v>
      </c>
      <c r="DQ26" s="31">
        <f t="shared" si="280"/>
        <v>29096.469642857144</v>
      </c>
      <c r="DR26" s="32">
        <f t="shared" si="314"/>
        <v>31975.275285714288</v>
      </c>
      <c r="DS26" s="30">
        <f t="shared" si="315"/>
        <v>34186.740952380955</v>
      </c>
      <c r="DT26" s="31">
        <f t="shared" si="316"/>
        <v>30747.032619047623</v>
      </c>
      <c r="DU26" s="31">
        <f t="shared" si="317"/>
        <v>28915.080238095237</v>
      </c>
      <c r="DV26" s="31">
        <f t="shared" si="318"/>
        <v>27262.696428571431</v>
      </c>
      <c r="DW26" s="31">
        <f t="shared" si="319"/>
        <v>27169.086428571431</v>
      </c>
      <c r="DX26" s="31">
        <f t="shared" si="320"/>
        <v>26972.018374060153</v>
      </c>
      <c r="DY26" s="31">
        <f t="shared" si="321"/>
        <v>27029.768</v>
      </c>
      <c r="DZ26" s="31">
        <f t="shared" si="322"/>
        <v>27630.478988095234</v>
      </c>
      <c r="EA26" s="31">
        <f t="shared" si="323"/>
        <v>23343.40642857143</v>
      </c>
      <c r="EB26" s="31">
        <f t="shared" si="324"/>
        <v>26728.435452380956</v>
      </c>
      <c r="EC26" s="31">
        <f t="shared" si="325"/>
        <v>29096.469642857144</v>
      </c>
      <c r="ED26" s="32">
        <f t="shared" si="326"/>
        <v>31975.275285714288</v>
      </c>
      <c r="EE26" s="30">
        <f t="shared" si="327"/>
        <v>34186.740952380955</v>
      </c>
      <c r="EF26" s="31">
        <f t="shared" si="328"/>
        <v>30747.032619047623</v>
      </c>
      <c r="EG26" s="31">
        <f t="shared" si="329"/>
        <v>28915.080238095237</v>
      </c>
      <c r="EH26" s="31">
        <f t="shared" si="330"/>
        <v>27262.696428571431</v>
      </c>
      <c r="EI26" s="31">
        <f t="shared" si="331"/>
        <v>27169.086428571431</v>
      </c>
      <c r="EJ26" s="31">
        <f t="shared" si="332"/>
        <v>26972.018374060153</v>
      </c>
      <c r="EK26" s="31">
        <f t="shared" si="333"/>
        <v>27029.768</v>
      </c>
      <c r="EL26" s="31">
        <f t="shared" si="334"/>
        <v>27630.478988095234</v>
      </c>
      <c r="EM26" s="31">
        <f t="shared" si="335"/>
        <v>23343.40642857143</v>
      </c>
      <c r="EN26" s="31">
        <f t="shared" si="336"/>
        <v>26728.435452380956</v>
      </c>
      <c r="EO26" s="31">
        <f t="shared" si="312"/>
        <v>29096.469642857144</v>
      </c>
      <c r="EP26" s="32">
        <f t="shared" si="313"/>
        <v>31975.275285714288</v>
      </c>
      <c r="ES26" s="20">
        <f t="shared" si="207"/>
        <v>34186.740952380955</v>
      </c>
      <c r="ET26" s="18">
        <f t="shared" si="208"/>
        <v>30747.032619047623</v>
      </c>
      <c r="EU26" s="18">
        <f t="shared" si="209"/>
        <v>28915.080238095237</v>
      </c>
      <c r="EV26" s="18">
        <f t="shared" si="210"/>
        <v>27262.696428571431</v>
      </c>
      <c r="EW26" s="18">
        <f t="shared" si="211"/>
        <v>27169.086428571431</v>
      </c>
      <c r="EX26" s="18">
        <f t="shared" si="212"/>
        <v>26972.018374060153</v>
      </c>
      <c r="EY26" s="18">
        <f t="shared" si="213"/>
        <v>27029.768</v>
      </c>
      <c r="EZ26" s="18">
        <f t="shared" si="214"/>
        <v>27630.478988095234</v>
      </c>
      <c r="FA26" s="18">
        <f t="shared" si="215"/>
        <v>23343.40642857143</v>
      </c>
      <c r="FB26" s="18">
        <f t="shared" si="216"/>
        <v>26728.435452380956</v>
      </c>
      <c r="FC26" s="18">
        <f t="shared" si="217"/>
        <v>29096.469642857144</v>
      </c>
      <c r="FD26" s="19">
        <f t="shared" si="218"/>
        <v>31975.275285714288</v>
      </c>
      <c r="FE26" s="20">
        <f t="shared" si="219"/>
        <v>34186.740952380955</v>
      </c>
      <c r="FF26" s="18">
        <f t="shared" si="220"/>
        <v>30747.032619047623</v>
      </c>
      <c r="FG26" s="18">
        <f t="shared" si="221"/>
        <v>28915.080238095237</v>
      </c>
      <c r="FH26" s="18">
        <f t="shared" si="222"/>
        <v>27262.696428571431</v>
      </c>
      <c r="FI26" s="18">
        <f t="shared" si="223"/>
        <v>27169.086428571431</v>
      </c>
      <c r="FJ26" s="18">
        <f t="shared" si="224"/>
        <v>26972.018374060153</v>
      </c>
      <c r="FK26" s="18">
        <f t="shared" si="225"/>
        <v>27029.768</v>
      </c>
      <c r="FL26" s="18">
        <f t="shared" si="226"/>
        <v>27630.478988095234</v>
      </c>
      <c r="FM26" s="18">
        <f t="shared" si="227"/>
        <v>23343.40642857143</v>
      </c>
      <c r="FN26" s="18">
        <f t="shared" si="228"/>
        <v>26728.435452380956</v>
      </c>
      <c r="FO26" s="18">
        <f t="shared" si="229"/>
        <v>29096.469642857144</v>
      </c>
      <c r="FP26" s="19">
        <f t="shared" si="230"/>
        <v>31975.275285714288</v>
      </c>
      <c r="FQ26" s="20">
        <f t="shared" si="231"/>
        <v>34186.740952380955</v>
      </c>
      <c r="FR26" s="18">
        <f t="shared" si="232"/>
        <v>30747.032619047623</v>
      </c>
      <c r="FS26" s="18">
        <f t="shared" si="233"/>
        <v>28915.080238095237</v>
      </c>
      <c r="FT26" s="18">
        <f t="shared" si="234"/>
        <v>27262.696428571431</v>
      </c>
      <c r="FU26" s="18">
        <f t="shared" si="235"/>
        <v>27169.086428571431</v>
      </c>
      <c r="FV26" s="18">
        <f t="shared" si="236"/>
        <v>26972.018374060153</v>
      </c>
      <c r="FW26" s="18">
        <f t="shared" si="237"/>
        <v>27029.768</v>
      </c>
      <c r="FX26" s="18">
        <f t="shared" si="238"/>
        <v>27630.478988095234</v>
      </c>
      <c r="FY26" s="18">
        <f t="shared" si="239"/>
        <v>23343.40642857143</v>
      </c>
      <c r="FZ26" s="18">
        <f t="shared" si="240"/>
        <v>26728.435452380956</v>
      </c>
      <c r="GA26" s="18">
        <f t="shared" si="241"/>
        <v>29096.469642857144</v>
      </c>
      <c r="GB26" s="19">
        <f t="shared" si="242"/>
        <v>31975.275285714288</v>
      </c>
      <c r="GC26" s="20">
        <f t="shared" si="243"/>
        <v>34186.740952380955</v>
      </c>
      <c r="GD26" s="18">
        <f t="shared" si="244"/>
        <v>30747.032619047623</v>
      </c>
      <c r="GE26" s="18">
        <f t="shared" si="245"/>
        <v>28915.080238095237</v>
      </c>
      <c r="GF26" s="18">
        <f t="shared" si="246"/>
        <v>27262.696428571431</v>
      </c>
      <c r="GG26" s="18">
        <f t="shared" si="247"/>
        <v>27169.086428571431</v>
      </c>
      <c r="GH26" s="18">
        <f t="shared" si="248"/>
        <v>26972.018374060153</v>
      </c>
      <c r="GI26" s="18">
        <f t="shared" si="249"/>
        <v>27029.768</v>
      </c>
      <c r="GJ26" s="18">
        <f t="shared" si="250"/>
        <v>27630.478988095234</v>
      </c>
      <c r="GK26" s="18">
        <f t="shared" si="251"/>
        <v>23343.40642857143</v>
      </c>
      <c r="GL26" s="18">
        <f t="shared" si="252"/>
        <v>26728.435452380956</v>
      </c>
      <c r="GM26" s="18">
        <f t="shared" si="253"/>
        <v>29096.469642857144</v>
      </c>
      <c r="GN26" s="19">
        <f t="shared" si="254"/>
        <v>31975.275285714288</v>
      </c>
      <c r="GO26" s="20">
        <f t="shared" si="255"/>
        <v>34186.740952380955</v>
      </c>
      <c r="GP26" s="18">
        <f t="shared" si="256"/>
        <v>30747.032619047623</v>
      </c>
      <c r="GQ26" s="18">
        <f t="shared" si="257"/>
        <v>28915.080238095237</v>
      </c>
      <c r="GR26" s="18">
        <f t="shared" si="258"/>
        <v>27262.696428571431</v>
      </c>
      <c r="GS26" s="18">
        <f t="shared" si="259"/>
        <v>27169.086428571431</v>
      </c>
      <c r="GT26" s="18">
        <f t="shared" si="260"/>
        <v>26972.018374060153</v>
      </c>
      <c r="GU26" s="18">
        <f t="shared" si="261"/>
        <v>27029.768</v>
      </c>
      <c r="GV26" s="18">
        <f t="shared" si="262"/>
        <v>27630.478988095234</v>
      </c>
      <c r="GW26" s="18">
        <f t="shared" si="263"/>
        <v>23343.40642857143</v>
      </c>
      <c r="GX26" s="18">
        <f t="shared" si="264"/>
        <v>26728.435452380956</v>
      </c>
      <c r="GY26" s="18">
        <f t="shared" si="265"/>
        <v>29096.469642857144</v>
      </c>
      <c r="GZ26" s="19">
        <f t="shared" si="266"/>
        <v>31975.275285714288</v>
      </c>
      <c r="HA26" s="20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9"/>
      <c r="HM26" s="20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9"/>
      <c r="HY26" s="20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9"/>
      <c r="IK26" s="20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9"/>
      <c r="IY26" s="17"/>
      <c r="IZ26" s="17"/>
      <c r="JA26" s="14">
        <f t="shared" si="267"/>
        <v>341056.48883834598</v>
      </c>
      <c r="JB26" s="15">
        <f t="shared" si="268"/>
        <v>341056.48883834598</v>
      </c>
      <c r="JC26" s="15">
        <f t="shared" si="269"/>
        <v>341056.48883834598</v>
      </c>
      <c r="JD26" s="15">
        <f t="shared" si="270"/>
        <v>341056.48883834598</v>
      </c>
      <c r="JE26" s="15">
        <f t="shared" si="271"/>
        <v>341056.48883834598</v>
      </c>
      <c r="JF26" s="15">
        <f t="shared" si="272"/>
        <v>0</v>
      </c>
      <c r="JG26" s="15">
        <f t="shared" si="273"/>
        <v>0</v>
      </c>
      <c r="JH26" s="15">
        <f t="shared" si="274"/>
        <v>0</v>
      </c>
      <c r="JI26" s="15">
        <f t="shared" si="275"/>
        <v>0</v>
      </c>
      <c r="JJ26" s="14"/>
    </row>
    <row r="27" spans="1:270" x14ac:dyDescent="0.25">
      <c r="A27" s="5" t="s">
        <v>219</v>
      </c>
      <c r="B27" s="2">
        <v>1221</v>
      </c>
      <c r="C27" s="3">
        <v>40655</v>
      </c>
      <c r="D27" s="3" t="s">
        <v>220</v>
      </c>
      <c r="E27" s="4">
        <v>44316</v>
      </c>
      <c r="F27">
        <f t="shared" si="106"/>
        <v>2021</v>
      </c>
      <c r="G27">
        <f t="shared" si="107"/>
        <v>4</v>
      </c>
      <c r="H27">
        <f t="shared" si="108"/>
        <v>2018</v>
      </c>
      <c r="I27">
        <f t="shared" si="109"/>
        <v>4</v>
      </c>
      <c r="J27">
        <f t="shared" si="203"/>
        <v>2022</v>
      </c>
      <c r="K27">
        <f t="shared" si="204"/>
        <v>1</v>
      </c>
      <c r="L27">
        <f t="shared" si="110"/>
        <v>2026</v>
      </c>
      <c r="M27">
        <f t="shared" si="205"/>
        <v>12</v>
      </c>
      <c r="O27" s="14"/>
      <c r="P27" s="17"/>
      <c r="Q27" s="17"/>
      <c r="R27" s="17"/>
      <c r="S27" s="17"/>
      <c r="T27" s="17"/>
      <c r="U27" s="17"/>
      <c r="V27" s="17">
        <f>IF(AND($F27=O$4,$I27=V$5),AVERAGE('Потребление ЭЭ_факт'!R26,'Потребление ЭЭ_факт'!AD26,'Потребление ЭЭ_факт'!AP26),IF(U27&lt;&gt;0,AVERAGE('Потребление ЭЭ_факт'!R26,'Потребление ЭЭ_факт'!AD26,'Потребление ЭЭ_факт'!AP26),0))</f>
        <v>0</v>
      </c>
      <c r="W27" s="17">
        <f>IF(AND($F27=O$4,$I27=W$5),AVERAGE('Потребление ЭЭ_факт'!S26,'Потребление ЭЭ_факт'!AE26,'Потребление ЭЭ_факт'!AQ26),IF(V27&lt;&gt;0,AVERAGE('Потребление ЭЭ_факт'!S26,'Потребление ЭЭ_факт'!AE26,'Потребление ЭЭ_факт'!AQ26),0))</f>
        <v>0</v>
      </c>
      <c r="X27" s="17">
        <f>IF(AND($F27=O$4,$I27=X$5),AVERAGE('Потребление ЭЭ_факт'!T26,'Потребление ЭЭ_факт'!AF26,'Потребление ЭЭ_факт'!AR26),IF(W27&lt;&gt;0,AVERAGE('Потребление ЭЭ_факт'!T26,'Потребление ЭЭ_факт'!AF26,'Потребление ЭЭ_факт'!AR26),0))</f>
        <v>0</v>
      </c>
      <c r="Y27" s="17">
        <f>IF(AND($F27=O$4,$I27=Y$5),AVERAGE('Потребление ЭЭ_факт'!U26,'Потребление ЭЭ_факт'!AG26,'Потребление ЭЭ_факт'!AS26),IF(X27&lt;&gt;0,AVERAGE('Потребление ЭЭ_факт'!U26,'Потребление ЭЭ_факт'!AG26,'Потребление ЭЭ_факт'!AS26),0))</f>
        <v>0</v>
      </c>
      <c r="Z27" s="17">
        <f>IF(AND($F27=O$4,$I27=Z$5),AVERAGE('Потребление ЭЭ_факт'!V26,'Потребление ЭЭ_факт'!AH26,'Потребление ЭЭ_факт'!AT26),IF(Y27&lt;&gt;0,AVERAGE('Потребление ЭЭ_факт'!V26,'Потребление ЭЭ_факт'!AH26,'Потребление ЭЭ_факт'!AT26),0))</f>
        <v>0</v>
      </c>
      <c r="AA27" s="14">
        <f>IF(AND($F27=AA$4,$I27=AA$5),AVERAGE('Потребление ЭЭ_факт'!W26,'Потребление ЭЭ_факт'!AI26,'Потребление ЭЭ_факт'!AU26),IF(Z27&lt;&gt;0,AVERAGE('Потребление ЭЭ_факт'!W26,'Потребление ЭЭ_факт'!AI26,'Потребление ЭЭ_факт'!AU26),0))</f>
        <v>0</v>
      </c>
      <c r="AB27" s="17">
        <f>IF(AND($F27=AA$4,$I27=AB$5),AVERAGE('Потребление ЭЭ_факт'!X26,'Потребление ЭЭ_факт'!AJ26,'Потребление ЭЭ_факт'!AV26),IF(AA27&lt;&gt;0,AVERAGE('Потребление ЭЭ_факт'!X26,'Потребление ЭЭ_факт'!AJ26,'Потребление ЭЭ_факт'!AV26),0))</f>
        <v>0</v>
      </c>
      <c r="AC27" s="17">
        <f>IF(AND($F27=AA$4,$I27=AC$5),AVERAGE('Потребление ЭЭ_факт'!Y26,'Потребление ЭЭ_факт'!AK26,'Потребление ЭЭ_факт'!AW26),IF(AB27&lt;&gt;0,AVERAGE('Потребление ЭЭ_факт'!Y26,'Потребление ЭЭ_факт'!AK26,'Потребление ЭЭ_факт'!AW26),0))</f>
        <v>0</v>
      </c>
      <c r="AD27" s="17">
        <f>IF(AND($F27=AA$4,$I27=AD$5),AVERAGE('Потребление ЭЭ_факт'!Z26,'Потребление ЭЭ_факт'!AL26,'Потребление ЭЭ_факт'!AX26),IF(AC27&lt;&gt;0,AVERAGE('Потребление ЭЭ_факт'!Z26,'Потребление ЭЭ_факт'!AL26,'Потребление ЭЭ_факт'!AX26),0))</f>
        <v>17882.006666666668</v>
      </c>
      <c r="AE27" s="17">
        <f>IF(AND($F27=AA$4,$I27=AE$5),AVERAGE('Потребление ЭЭ_факт'!AA26,'Потребление ЭЭ_факт'!AM26,'Потребление ЭЭ_факт'!AY26),IF(AD27&lt;&gt;0,AVERAGE('Потребление ЭЭ_факт'!AA26,'Потребление ЭЭ_факт'!AM26,'Потребление ЭЭ_факт'!AY26),0))</f>
        <v>18140.820952380953</v>
      </c>
      <c r="AF27" s="17">
        <f>IF(AND($F27=AA$4,$I27=AF$5),AVERAGE('Потребление ЭЭ_факт'!AB26,'Потребление ЭЭ_факт'!AN26,'Потребление ЭЭ_факт'!AZ26),IF(AE27&lt;&gt;0,AVERAGE('Потребление ЭЭ_факт'!AB26,'Потребление ЭЭ_факт'!AN26,'Потребление ЭЭ_факт'!AZ26),0))</f>
        <v>17442.548571428571</v>
      </c>
      <c r="AG27" s="17">
        <f>IF(AND($F27=AA$4,$I27=AG$5),AVERAGE('Потребление ЭЭ_факт'!AC26,'Потребление ЭЭ_факт'!AO26,'Потребление ЭЭ_факт'!BA26),IF(AF27&lt;&gt;0,AVERAGE('Потребление ЭЭ_факт'!AC26,'Потребление ЭЭ_факт'!AO26,'Потребление ЭЭ_факт'!BA26),0))</f>
        <v>20340.87238095238</v>
      </c>
      <c r="AH27" s="17">
        <f>IF(AND($F27=AA$4,$I27=AH$5),AVERAGE('Потребление ЭЭ_факт'!AD26,'Потребление ЭЭ_факт'!AP26,'Потребление ЭЭ_факт'!BB26),IF(AG27&lt;&gt;0,AVERAGE('Потребление ЭЭ_факт'!AD26,'Потребление ЭЭ_факт'!AP26,'Потребление ЭЭ_факт'!BB26),0))</f>
        <v>19168.968095238095</v>
      </c>
      <c r="AI27" s="17">
        <f>IF(AND($F27=AA$4,$I27=AI$5),AVERAGE('Потребление ЭЭ_факт'!AE26,'Потребление ЭЭ_факт'!AQ26,'Потребление ЭЭ_факт'!BC26),IF(AH27&lt;&gt;0,AVERAGE('Потребление ЭЭ_факт'!AE26,'Потребление ЭЭ_факт'!AQ26,'Потребление ЭЭ_факт'!BC26),0))</f>
        <v>16770.488571428668</v>
      </c>
      <c r="AJ27" s="17">
        <f>IF(AND($F27=AA$4,$I27=AJ$5),AVERAGE('Потребление ЭЭ_факт'!AF26,'Потребление ЭЭ_факт'!AR26,'Потребление ЭЭ_факт'!BD26),IF(AI27&lt;&gt;0,AVERAGE('Потребление ЭЭ_факт'!AF26,'Потребление ЭЭ_факт'!AR26,'Потребление ЭЭ_факт'!BD26),0))</f>
        <v>19954.63619047614</v>
      </c>
      <c r="AK27" s="17">
        <f>IF(AND($F27=AA$4,$I27=AK$5),AVERAGE('Потребление ЭЭ_факт'!AG26,'Потребление ЭЭ_факт'!AS26,'Потребление ЭЭ_факт'!BE26),IF(AJ27&lt;&gt;0,AVERAGE('Потребление ЭЭ_факт'!AG26,'Потребление ЭЭ_факт'!AS26,'Потребление ЭЭ_факт'!BE26),0))</f>
        <v>22454.249523809602</v>
      </c>
      <c r="AL27" s="17">
        <f>IF(AND($F27=AA$4,$I27=AL$5),AVERAGE('Потребление ЭЭ_факт'!AH26,'Потребление ЭЭ_факт'!AT26,'Потребление ЭЭ_факт'!BF26),IF(AK27&lt;&gt;0,AVERAGE('Потребление ЭЭ_факт'!AH26,'Потребление ЭЭ_факт'!AT26,'Потребление ЭЭ_факт'!BF26),0))</f>
        <v>23152.139999999989</v>
      </c>
      <c r="AM27" s="14">
        <f>IF(AND($F27=AM$4,$I27=AM$5),AVERAGE('Потребление ЭЭ_факт'!AI26,'Потребление ЭЭ_факт'!AU26,'Потребление ЭЭ_факт'!BG26),IF(AL27&lt;&gt;0,AVERAGE('Потребление ЭЭ_факт'!AI26,'Потребление ЭЭ_факт'!AU26,'Потребление ЭЭ_факт'!BG26),0))</f>
        <v>22305.44666666663</v>
      </c>
      <c r="AN27" s="15">
        <f>IF(AND($F27=$AM$4,$I27=AN$5),AVERAGE('Потребление ЭЭ_факт'!AJ26,'Потребление ЭЭ_факт'!AV26,'Потребление ЭЭ_факт'!BH26),IF(AM27&lt;&gt;0,AVERAGE('Потребление ЭЭ_факт'!AJ26,'Потребление ЭЭ_факт'!AV26,'Потребление ЭЭ_факт'!BH26),0))</f>
        <v>20998.593333333301</v>
      </c>
      <c r="AO27" s="15">
        <f>IF(AND($F27=$AM$4,$I27=AO$5),AVERAGE('Потребление ЭЭ_факт'!AK26,'Потребление ЭЭ_факт'!AW26,'Потребление ЭЭ_факт'!BI26),IF(AN27&lt;&gt;0,AVERAGE('Потребление ЭЭ_факт'!AK26,'Потребление ЭЭ_факт'!AW26,'Потребление ЭЭ_факт'!BI26),0))</f>
        <v>19917.933333333374</v>
      </c>
      <c r="AP27" s="31">
        <f t="shared" si="113"/>
        <v>17882.006666666668</v>
      </c>
      <c r="AQ27" s="31">
        <f t="shared" si="114"/>
        <v>18140.820952380953</v>
      </c>
      <c r="AR27" s="31">
        <f t="shared" si="115"/>
        <v>17442.548571428571</v>
      </c>
      <c r="AS27" s="31">
        <f t="shared" si="116"/>
        <v>20340.87238095238</v>
      </c>
      <c r="AT27" s="31">
        <f t="shared" si="117"/>
        <v>19168.968095238095</v>
      </c>
      <c r="AU27" s="31">
        <f t="shared" si="118"/>
        <v>16770.488571428668</v>
      </c>
      <c r="AV27" s="31">
        <f t="shared" si="119"/>
        <v>19954.63619047614</v>
      </c>
      <c r="AW27" s="31">
        <f t="shared" si="120"/>
        <v>22454.249523809602</v>
      </c>
      <c r="AX27" s="32">
        <f t="shared" si="121"/>
        <v>23152.139999999989</v>
      </c>
      <c r="AY27" s="30">
        <f t="shared" si="122"/>
        <v>22305.44666666663</v>
      </c>
      <c r="AZ27" s="31">
        <f t="shared" si="277"/>
        <v>20998.593333333301</v>
      </c>
      <c r="BA27" s="31">
        <f t="shared" si="124"/>
        <v>19917.933333333374</v>
      </c>
      <c r="BB27" s="31">
        <f t="shared" si="125"/>
        <v>17882.006666666668</v>
      </c>
      <c r="BC27" s="31">
        <f t="shared" si="126"/>
        <v>18140.820952380953</v>
      </c>
      <c r="BD27" s="31">
        <f t="shared" si="127"/>
        <v>17442.548571428571</v>
      </c>
      <c r="BE27" s="31">
        <f t="shared" si="128"/>
        <v>20340.87238095238</v>
      </c>
      <c r="BF27" s="31">
        <f t="shared" si="129"/>
        <v>19168.968095238095</v>
      </c>
      <c r="BG27" s="31">
        <f t="shared" si="130"/>
        <v>16770.488571428668</v>
      </c>
      <c r="BH27" s="31">
        <f t="shared" si="131"/>
        <v>19954.63619047614</v>
      </c>
      <c r="BI27" s="31">
        <f t="shared" si="132"/>
        <v>22454.249523809602</v>
      </c>
      <c r="BJ27" s="32">
        <f t="shared" si="133"/>
        <v>23152.139999999989</v>
      </c>
      <c r="BK27" s="30">
        <f t="shared" si="134"/>
        <v>22305.44666666663</v>
      </c>
      <c r="BL27" s="31">
        <f t="shared" si="278"/>
        <v>20998.593333333301</v>
      </c>
      <c r="BM27" s="31">
        <f t="shared" si="136"/>
        <v>19917.933333333374</v>
      </c>
      <c r="BN27" s="31">
        <f t="shared" si="137"/>
        <v>17882.006666666668</v>
      </c>
      <c r="BO27" s="31">
        <f t="shared" si="138"/>
        <v>18140.820952380953</v>
      </c>
      <c r="BP27" s="31">
        <f t="shared" si="139"/>
        <v>17442.548571428571</v>
      </c>
      <c r="BQ27" s="31">
        <f t="shared" si="140"/>
        <v>20340.87238095238</v>
      </c>
      <c r="BR27" s="31">
        <f t="shared" si="141"/>
        <v>19168.968095238095</v>
      </c>
      <c r="BS27" s="31">
        <f t="shared" si="142"/>
        <v>16770.488571428668</v>
      </c>
      <c r="BT27" s="31">
        <f t="shared" si="143"/>
        <v>19954.63619047614</v>
      </c>
      <c r="BU27" s="31">
        <f t="shared" si="144"/>
        <v>22454.249523809602</v>
      </c>
      <c r="BV27" s="32">
        <f t="shared" si="145"/>
        <v>23152.139999999989</v>
      </c>
      <c r="BW27" s="30">
        <f t="shared" si="146"/>
        <v>22305.44666666663</v>
      </c>
      <c r="BX27" s="31">
        <f t="shared" si="279"/>
        <v>20998.593333333301</v>
      </c>
      <c r="BY27" s="31">
        <f t="shared" si="148"/>
        <v>19917.933333333374</v>
      </c>
      <c r="BZ27" s="31">
        <f t="shared" si="149"/>
        <v>17882.006666666668</v>
      </c>
      <c r="CA27" s="31">
        <f t="shared" si="150"/>
        <v>18140.820952380953</v>
      </c>
      <c r="CB27" s="31">
        <f t="shared" si="151"/>
        <v>17442.548571428571</v>
      </c>
      <c r="CC27" s="31">
        <f t="shared" si="152"/>
        <v>20340.87238095238</v>
      </c>
      <c r="CD27" s="31">
        <f t="shared" si="153"/>
        <v>19168.968095238095</v>
      </c>
      <c r="CE27" s="31">
        <f t="shared" si="154"/>
        <v>16770.488571428668</v>
      </c>
      <c r="CF27" s="31">
        <f t="shared" si="155"/>
        <v>19954.63619047614</v>
      </c>
      <c r="CG27" s="31">
        <f t="shared" si="156"/>
        <v>22454.249523809602</v>
      </c>
      <c r="CH27" s="32">
        <f t="shared" si="157"/>
        <v>23152.139999999989</v>
      </c>
      <c r="CI27" s="30">
        <f t="shared" si="206"/>
        <v>22305.44666666663</v>
      </c>
      <c r="CJ27" s="31">
        <f t="shared" si="4"/>
        <v>20998.593333333301</v>
      </c>
      <c r="CK27" s="31">
        <f t="shared" si="5"/>
        <v>19917.933333333374</v>
      </c>
      <c r="CL27" s="31">
        <f t="shared" si="281"/>
        <v>17882.006666666668</v>
      </c>
      <c r="CM27" s="31">
        <f t="shared" si="282"/>
        <v>18140.820952380953</v>
      </c>
      <c r="CN27" s="31">
        <f t="shared" si="283"/>
        <v>17442.548571428571</v>
      </c>
      <c r="CO27" s="31">
        <f t="shared" si="284"/>
        <v>20340.87238095238</v>
      </c>
      <c r="CP27" s="31">
        <f t="shared" si="285"/>
        <v>19168.968095238095</v>
      </c>
      <c r="CQ27" s="31">
        <f t="shared" si="286"/>
        <v>16770.488571428668</v>
      </c>
      <c r="CR27" s="31">
        <f t="shared" si="287"/>
        <v>19954.63619047614</v>
      </c>
      <c r="CS27" s="31">
        <f t="shared" si="288"/>
        <v>22454.249523809602</v>
      </c>
      <c r="CT27" s="32">
        <f t="shared" si="289"/>
        <v>23152.139999999989</v>
      </c>
      <c r="CU27" s="30">
        <f t="shared" si="290"/>
        <v>22305.44666666663</v>
      </c>
      <c r="CV27" s="31">
        <f t="shared" si="291"/>
        <v>20998.593333333301</v>
      </c>
      <c r="CW27" s="31">
        <f t="shared" si="292"/>
        <v>19917.933333333374</v>
      </c>
      <c r="CX27" s="31">
        <f t="shared" si="293"/>
        <v>17882.006666666668</v>
      </c>
      <c r="CY27" s="31">
        <f t="shared" si="294"/>
        <v>18140.820952380953</v>
      </c>
      <c r="CZ27" s="31">
        <f t="shared" si="295"/>
        <v>17442.548571428571</v>
      </c>
      <c r="DA27" s="31">
        <f t="shared" si="296"/>
        <v>20340.87238095238</v>
      </c>
      <c r="DB27" s="31">
        <f t="shared" si="297"/>
        <v>19168.968095238095</v>
      </c>
      <c r="DC27" s="31">
        <f t="shared" si="298"/>
        <v>16770.488571428668</v>
      </c>
      <c r="DD27" s="31">
        <f t="shared" si="299"/>
        <v>19954.63619047614</v>
      </c>
      <c r="DE27" s="31">
        <f t="shared" si="300"/>
        <v>22454.249523809602</v>
      </c>
      <c r="DF27" s="32">
        <f t="shared" si="301"/>
        <v>23152.139999999989</v>
      </c>
      <c r="DG27" s="30">
        <f t="shared" si="302"/>
        <v>22305.44666666663</v>
      </c>
      <c r="DH27" s="31">
        <f t="shared" si="303"/>
        <v>20998.593333333301</v>
      </c>
      <c r="DI27" s="31">
        <f t="shared" si="304"/>
        <v>19917.933333333374</v>
      </c>
      <c r="DJ27" s="31">
        <f t="shared" si="305"/>
        <v>17882.006666666668</v>
      </c>
      <c r="DK27" s="31">
        <f t="shared" si="306"/>
        <v>18140.820952380953</v>
      </c>
      <c r="DL27" s="31">
        <f t="shared" si="307"/>
        <v>17442.548571428571</v>
      </c>
      <c r="DM27" s="31">
        <f t="shared" si="308"/>
        <v>20340.87238095238</v>
      </c>
      <c r="DN27" s="31">
        <f t="shared" si="309"/>
        <v>19168.968095238095</v>
      </c>
      <c r="DO27" s="31">
        <f t="shared" si="310"/>
        <v>16770.488571428668</v>
      </c>
      <c r="DP27" s="31">
        <f t="shared" si="311"/>
        <v>19954.63619047614</v>
      </c>
      <c r="DQ27" s="31">
        <f t="shared" si="280"/>
        <v>22454.249523809602</v>
      </c>
      <c r="DR27" s="32">
        <f t="shared" si="314"/>
        <v>23152.139999999989</v>
      </c>
      <c r="DS27" s="30">
        <f t="shared" si="315"/>
        <v>22305.44666666663</v>
      </c>
      <c r="DT27" s="31">
        <f t="shared" si="316"/>
        <v>20998.593333333301</v>
      </c>
      <c r="DU27" s="31">
        <f t="shared" si="317"/>
        <v>19917.933333333374</v>
      </c>
      <c r="DV27" s="31">
        <f t="shared" si="318"/>
        <v>17882.006666666668</v>
      </c>
      <c r="DW27" s="31">
        <f t="shared" si="319"/>
        <v>18140.820952380953</v>
      </c>
      <c r="DX27" s="31">
        <f t="shared" si="320"/>
        <v>17442.548571428571</v>
      </c>
      <c r="DY27" s="31">
        <f t="shared" si="321"/>
        <v>20340.87238095238</v>
      </c>
      <c r="DZ27" s="31">
        <f t="shared" si="322"/>
        <v>19168.968095238095</v>
      </c>
      <c r="EA27" s="31">
        <f t="shared" si="323"/>
        <v>16770.488571428668</v>
      </c>
      <c r="EB27" s="31">
        <f t="shared" si="324"/>
        <v>19954.63619047614</v>
      </c>
      <c r="EC27" s="31">
        <f t="shared" si="325"/>
        <v>22454.249523809602</v>
      </c>
      <c r="ED27" s="32">
        <f t="shared" si="326"/>
        <v>23152.139999999989</v>
      </c>
      <c r="EE27" s="30">
        <f t="shared" si="327"/>
        <v>22305.44666666663</v>
      </c>
      <c r="EF27" s="31">
        <f t="shared" si="328"/>
        <v>20998.593333333301</v>
      </c>
      <c r="EG27" s="31">
        <f t="shared" si="329"/>
        <v>19917.933333333374</v>
      </c>
      <c r="EH27" s="31">
        <f t="shared" si="330"/>
        <v>17882.006666666668</v>
      </c>
      <c r="EI27" s="31">
        <f t="shared" si="331"/>
        <v>18140.820952380953</v>
      </c>
      <c r="EJ27" s="31">
        <f t="shared" si="332"/>
        <v>17442.548571428571</v>
      </c>
      <c r="EK27" s="31">
        <f t="shared" si="333"/>
        <v>20340.87238095238</v>
      </c>
      <c r="EL27" s="31">
        <f t="shared" si="334"/>
        <v>19168.968095238095</v>
      </c>
      <c r="EM27" s="31">
        <f t="shared" si="335"/>
        <v>16770.488571428668</v>
      </c>
      <c r="EN27" s="31">
        <f t="shared" si="336"/>
        <v>19954.63619047614</v>
      </c>
      <c r="EO27" s="31">
        <f t="shared" si="312"/>
        <v>22454.249523809602</v>
      </c>
      <c r="EP27" s="32">
        <f t="shared" si="313"/>
        <v>23152.139999999989</v>
      </c>
      <c r="ES27" s="20">
        <f t="shared" si="207"/>
        <v>22305.44666666663</v>
      </c>
      <c r="ET27" s="18">
        <f t="shared" si="208"/>
        <v>20998.593333333301</v>
      </c>
      <c r="EU27" s="18">
        <f t="shared" si="209"/>
        <v>19917.933333333374</v>
      </c>
      <c r="EV27" s="18">
        <f t="shared" si="210"/>
        <v>17882.006666666668</v>
      </c>
      <c r="EW27" s="18">
        <f t="shared" si="211"/>
        <v>18140.820952380953</v>
      </c>
      <c r="EX27" s="18">
        <f t="shared" si="212"/>
        <v>17442.548571428571</v>
      </c>
      <c r="EY27" s="18">
        <f t="shared" si="213"/>
        <v>20340.87238095238</v>
      </c>
      <c r="EZ27" s="18">
        <f t="shared" si="214"/>
        <v>19168.968095238095</v>
      </c>
      <c r="FA27" s="18">
        <f t="shared" si="215"/>
        <v>16770.488571428668</v>
      </c>
      <c r="FB27" s="18">
        <f t="shared" si="216"/>
        <v>19954.63619047614</v>
      </c>
      <c r="FC27" s="18">
        <f t="shared" si="217"/>
        <v>22454.249523809602</v>
      </c>
      <c r="FD27" s="19">
        <f t="shared" si="218"/>
        <v>23152.139999999989</v>
      </c>
      <c r="FE27" s="20">
        <f t="shared" si="219"/>
        <v>22305.44666666663</v>
      </c>
      <c r="FF27" s="18">
        <f t="shared" si="220"/>
        <v>20998.593333333301</v>
      </c>
      <c r="FG27" s="18">
        <f t="shared" si="221"/>
        <v>19917.933333333374</v>
      </c>
      <c r="FH27" s="18">
        <f t="shared" si="222"/>
        <v>17882.006666666668</v>
      </c>
      <c r="FI27" s="18">
        <f t="shared" si="223"/>
        <v>18140.820952380953</v>
      </c>
      <c r="FJ27" s="18">
        <f t="shared" si="224"/>
        <v>17442.548571428571</v>
      </c>
      <c r="FK27" s="18">
        <f t="shared" si="225"/>
        <v>20340.87238095238</v>
      </c>
      <c r="FL27" s="18">
        <f t="shared" si="226"/>
        <v>19168.968095238095</v>
      </c>
      <c r="FM27" s="18">
        <f t="shared" si="227"/>
        <v>16770.488571428668</v>
      </c>
      <c r="FN27" s="18">
        <f t="shared" si="228"/>
        <v>19954.63619047614</v>
      </c>
      <c r="FO27" s="18">
        <f t="shared" si="229"/>
        <v>22454.249523809602</v>
      </c>
      <c r="FP27" s="19">
        <f t="shared" si="230"/>
        <v>23152.139999999989</v>
      </c>
      <c r="FQ27" s="20">
        <f t="shared" si="231"/>
        <v>22305.44666666663</v>
      </c>
      <c r="FR27" s="18">
        <f t="shared" si="232"/>
        <v>20998.593333333301</v>
      </c>
      <c r="FS27" s="18">
        <f t="shared" si="233"/>
        <v>19917.933333333374</v>
      </c>
      <c r="FT27" s="18">
        <f t="shared" si="234"/>
        <v>17882.006666666668</v>
      </c>
      <c r="FU27" s="18">
        <f t="shared" si="235"/>
        <v>18140.820952380953</v>
      </c>
      <c r="FV27" s="18">
        <f t="shared" si="236"/>
        <v>17442.548571428571</v>
      </c>
      <c r="FW27" s="18">
        <f t="shared" si="237"/>
        <v>20340.87238095238</v>
      </c>
      <c r="FX27" s="18">
        <f t="shared" si="238"/>
        <v>19168.968095238095</v>
      </c>
      <c r="FY27" s="18">
        <f t="shared" si="239"/>
        <v>16770.488571428668</v>
      </c>
      <c r="FZ27" s="18">
        <f t="shared" si="240"/>
        <v>19954.63619047614</v>
      </c>
      <c r="GA27" s="18">
        <f t="shared" si="241"/>
        <v>22454.249523809602</v>
      </c>
      <c r="GB27" s="19">
        <f t="shared" si="242"/>
        <v>23152.139999999989</v>
      </c>
      <c r="GC27" s="20">
        <f t="shared" si="243"/>
        <v>22305.44666666663</v>
      </c>
      <c r="GD27" s="18">
        <f t="shared" si="244"/>
        <v>20998.593333333301</v>
      </c>
      <c r="GE27" s="18">
        <f t="shared" si="245"/>
        <v>19917.933333333374</v>
      </c>
      <c r="GF27" s="18">
        <f t="shared" si="246"/>
        <v>17882.006666666668</v>
      </c>
      <c r="GG27" s="18">
        <f t="shared" si="247"/>
        <v>18140.820952380953</v>
      </c>
      <c r="GH27" s="18">
        <f t="shared" si="248"/>
        <v>17442.548571428571</v>
      </c>
      <c r="GI27" s="18">
        <f t="shared" si="249"/>
        <v>20340.87238095238</v>
      </c>
      <c r="GJ27" s="18">
        <f t="shared" si="250"/>
        <v>19168.968095238095</v>
      </c>
      <c r="GK27" s="18">
        <f t="shared" si="251"/>
        <v>16770.488571428668</v>
      </c>
      <c r="GL27" s="18">
        <f t="shared" si="252"/>
        <v>19954.63619047614</v>
      </c>
      <c r="GM27" s="18">
        <f t="shared" si="253"/>
        <v>22454.249523809602</v>
      </c>
      <c r="GN27" s="19">
        <f t="shared" si="254"/>
        <v>23152.139999999989</v>
      </c>
      <c r="GO27" s="20">
        <f t="shared" si="255"/>
        <v>22305.44666666663</v>
      </c>
      <c r="GP27" s="18">
        <f t="shared" si="256"/>
        <v>20998.593333333301</v>
      </c>
      <c r="GQ27" s="18">
        <f t="shared" si="257"/>
        <v>19917.933333333374</v>
      </c>
      <c r="GR27" s="18">
        <f t="shared" si="258"/>
        <v>17882.006666666668</v>
      </c>
      <c r="GS27" s="18">
        <f t="shared" si="259"/>
        <v>18140.820952380953</v>
      </c>
      <c r="GT27" s="18">
        <f t="shared" si="260"/>
        <v>17442.548571428571</v>
      </c>
      <c r="GU27" s="18">
        <f t="shared" si="261"/>
        <v>20340.87238095238</v>
      </c>
      <c r="GV27" s="18">
        <f t="shared" si="262"/>
        <v>19168.968095238095</v>
      </c>
      <c r="GW27" s="18">
        <f t="shared" si="263"/>
        <v>16770.488571428668</v>
      </c>
      <c r="GX27" s="18">
        <f t="shared" si="264"/>
        <v>19954.63619047614</v>
      </c>
      <c r="GY27" s="18">
        <f t="shared" si="265"/>
        <v>22454.249523809602</v>
      </c>
      <c r="GZ27" s="19">
        <f t="shared" si="266"/>
        <v>23152.139999999989</v>
      </c>
      <c r="HA27" s="20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9"/>
      <c r="HM27" s="20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9"/>
      <c r="HY27" s="20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9"/>
      <c r="IK27" s="20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9"/>
      <c r="IY27" s="17"/>
      <c r="IZ27" s="17"/>
      <c r="JA27" s="14">
        <f t="shared" si="267"/>
        <v>238528.70428571434</v>
      </c>
      <c r="JB27" s="15">
        <f t="shared" si="268"/>
        <v>238528.70428571434</v>
      </c>
      <c r="JC27" s="15">
        <f t="shared" si="269"/>
        <v>238528.70428571434</v>
      </c>
      <c r="JD27" s="15">
        <f t="shared" si="270"/>
        <v>238528.70428571434</v>
      </c>
      <c r="JE27" s="15">
        <f t="shared" si="271"/>
        <v>238528.70428571434</v>
      </c>
      <c r="JF27" s="15">
        <f t="shared" si="272"/>
        <v>0</v>
      </c>
      <c r="JG27" s="15">
        <f t="shared" si="273"/>
        <v>0</v>
      </c>
      <c r="JH27" s="15">
        <f t="shared" si="274"/>
        <v>0</v>
      </c>
      <c r="JI27" s="15">
        <f t="shared" si="275"/>
        <v>0</v>
      </c>
      <c r="JJ27" s="14"/>
    </row>
    <row r="28" spans="1:270" x14ac:dyDescent="0.25">
      <c r="A28" s="5" t="s">
        <v>9</v>
      </c>
      <c r="B28" s="2">
        <v>1808</v>
      </c>
      <c r="C28" s="3">
        <v>42929</v>
      </c>
      <c r="D28" s="3" t="s">
        <v>10</v>
      </c>
      <c r="E28" s="4">
        <v>44309</v>
      </c>
      <c r="F28">
        <f t="shared" si="106"/>
        <v>2021</v>
      </c>
      <c r="G28">
        <f t="shared" si="107"/>
        <v>4</v>
      </c>
      <c r="H28">
        <f t="shared" si="108"/>
        <v>2018</v>
      </c>
      <c r="I28">
        <f t="shared" si="109"/>
        <v>4</v>
      </c>
      <c r="J28">
        <f t="shared" si="203"/>
        <v>2022</v>
      </c>
      <c r="K28">
        <f t="shared" si="204"/>
        <v>1</v>
      </c>
      <c r="L28">
        <f t="shared" si="110"/>
        <v>2026</v>
      </c>
      <c r="M28">
        <f t="shared" si="205"/>
        <v>12</v>
      </c>
      <c r="O28" s="14"/>
      <c r="P28" s="17"/>
      <c r="Q28" s="17"/>
      <c r="R28" s="17"/>
      <c r="S28" s="17"/>
      <c r="T28" s="17"/>
      <c r="U28" s="17"/>
      <c r="V28" s="17">
        <f>IF(AND($F28=O$4,$I28=V$5),AVERAGE('Потребление ЭЭ_факт'!R27,'Потребление ЭЭ_факт'!AD27,'Потребление ЭЭ_факт'!AP27),IF(U28&lt;&gt;0,AVERAGE('Потребление ЭЭ_факт'!R27,'Потребление ЭЭ_факт'!AD27,'Потребление ЭЭ_факт'!AP27),0))</f>
        <v>0</v>
      </c>
      <c r="W28" s="17">
        <f>IF(AND($F28=O$4,$I28=W$5),AVERAGE('Потребление ЭЭ_факт'!S27,'Потребление ЭЭ_факт'!AE27,'Потребление ЭЭ_факт'!AQ27),IF(V28&lt;&gt;0,AVERAGE('Потребление ЭЭ_факт'!S27,'Потребление ЭЭ_факт'!AE27,'Потребление ЭЭ_факт'!AQ27),0))</f>
        <v>0</v>
      </c>
      <c r="X28" s="17">
        <f>IF(AND($F28=O$4,$I28=X$5),AVERAGE('Потребление ЭЭ_факт'!T27,'Потребление ЭЭ_факт'!AF27,'Потребление ЭЭ_факт'!AR27),IF(W28&lt;&gt;0,AVERAGE('Потребление ЭЭ_факт'!T27,'Потребление ЭЭ_факт'!AF27,'Потребление ЭЭ_факт'!AR27),0))</f>
        <v>0</v>
      </c>
      <c r="Y28" s="17">
        <f>IF(AND($F28=O$4,$I28=Y$5),AVERAGE('Потребление ЭЭ_факт'!U27,'Потребление ЭЭ_факт'!AG27,'Потребление ЭЭ_факт'!AS27),IF(X28&lt;&gt;0,AVERAGE('Потребление ЭЭ_факт'!U27,'Потребление ЭЭ_факт'!AG27,'Потребление ЭЭ_факт'!AS27),0))</f>
        <v>0</v>
      </c>
      <c r="Z28" s="17">
        <f>IF(AND($F28=O$4,$I28=Z$5),AVERAGE('Потребление ЭЭ_факт'!V27,'Потребление ЭЭ_факт'!AH27,'Потребление ЭЭ_факт'!AT27),IF(Y28&lt;&gt;0,AVERAGE('Потребление ЭЭ_факт'!V27,'Потребление ЭЭ_факт'!AH27,'Потребление ЭЭ_факт'!AT27),0))</f>
        <v>0</v>
      </c>
      <c r="AA28" s="14">
        <f>IF(AND($F28=AA$4,$I28=AA$5),AVERAGE('Потребление ЭЭ_факт'!W27,'Потребление ЭЭ_факт'!AI27,'Потребление ЭЭ_факт'!AU27),IF(Z28&lt;&gt;0,AVERAGE('Потребление ЭЭ_факт'!W27,'Потребление ЭЭ_факт'!AI27,'Потребление ЭЭ_факт'!AU27),0))</f>
        <v>0</v>
      </c>
      <c r="AB28" s="17">
        <f>IF(AND($F28=AA$4,$I28=AB$5),AVERAGE('Потребление ЭЭ_факт'!X27,'Потребление ЭЭ_факт'!AJ27,'Потребление ЭЭ_факт'!AV27),IF(AA28&lt;&gt;0,AVERAGE('Потребление ЭЭ_факт'!X27,'Потребление ЭЭ_факт'!AJ27,'Потребление ЭЭ_факт'!AV27),0))</f>
        <v>0</v>
      </c>
      <c r="AC28" s="17">
        <f>IF(AND($F28=AA$4,$I28=AC$5),AVERAGE('Потребление ЭЭ_факт'!Y27,'Потребление ЭЭ_факт'!AK27,'Потребление ЭЭ_факт'!AW27),IF(AB28&lt;&gt;0,AVERAGE('Потребление ЭЭ_факт'!Y27,'Потребление ЭЭ_факт'!AK27,'Потребление ЭЭ_факт'!AW27),0))</f>
        <v>0</v>
      </c>
      <c r="AD28" s="17">
        <f>IF(AND($F28=AA$4,$I28=AD$5),AVERAGE('Потребление ЭЭ_факт'!Z27,'Потребление ЭЭ_факт'!AL27,'Потребление ЭЭ_факт'!AX27),IF(AC28&lt;&gt;0,AVERAGE('Потребление ЭЭ_факт'!Z27,'Потребление ЭЭ_факт'!AL27,'Потребление ЭЭ_факт'!AX27),0))</f>
        <v>15971.731</v>
      </c>
      <c r="AE28" s="17">
        <f>IF(AND($F28=AA$4,$I28=AE$5),AVERAGE('Потребление ЭЭ_факт'!AA27,'Потребление ЭЭ_факт'!AM27,'Потребление ЭЭ_факт'!AY27),IF(AD28&lt;&gt;0,AVERAGE('Потребление ЭЭ_факт'!AA27,'Потребление ЭЭ_факт'!AM27,'Потребление ЭЭ_факт'!AY27),0))</f>
        <v>14417.534619047618</v>
      </c>
      <c r="AF28" s="17">
        <f>IF(AND($F28=AA$4,$I28=AF$5),AVERAGE('Потребление ЭЭ_факт'!AB27,'Потребление ЭЭ_факт'!AN27,'Потребление ЭЭ_факт'!AZ27),IF(AE28&lt;&gt;0,AVERAGE('Потребление ЭЭ_факт'!AB27,'Потребление ЭЭ_факт'!AN27,'Потребление ЭЭ_факт'!AZ27),0))</f>
        <v>14897.142714285714</v>
      </c>
      <c r="AG28" s="17">
        <f>IF(AND($F28=AA$4,$I28=AG$5),AVERAGE('Потребление ЭЭ_факт'!AC27,'Потребление ЭЭ_факт'!AO27,'Потребление ЭЭ_факт'!BA27),IF(AF28&lt;&gt;0,AVERAGE('Потребление ЭЭ_факт'!AC27,'Потребление ЭЭ_факт'!AO27,'Потребление ЭЭ_факт'!BA27),0))</f>
        <v>16044.864857142855</v>
      </c>
      <c r="AH28" s="17">
        <f>IF(AND($F28=AA$4,$I28=AH$5),AVERAGE('Потребление ЭЭ_факт'!AD27,'Потребление ЭЭ_факт'!AP27,'Потребление ЭЭ_факт'!BB27),IF(AG28&lt;&gt;0,AVERAGE('Потребление ЭЭ_факт'!AD27,'Потребление ЭЭ_факт'!AP27,'Потребление ЭЭ_факт'!BB27),0))</f>
        <v>15316.511</v>
      </c>
      <c r="AI28" s="17">
        <f>IF(AND($F28=AA$4,$I28=AI$5),AVERAGE('Потребление ЭЭ_факт'!AE27,'Потребление ЭЭ_факт'!AQ27,'Потребление ЭЭ_факт'!BC27),IF(AH28&lt;&gt;0,AVERAGE('Потребление ЭЭ_факт'!AE27,'Потребление ЭЭ_факт'!AQ27,'Потребление ЭЭ_факт'!BC27),0))</f>
        <v>13965.778285714287</v>
      </c>
      <c r="AJ28" s="17">
        <f>IF(AND($F28=AA$4,$I28=AJ$5),AVERAGE('Потребление ЭЭ_факт'!AF27,'Потребление ЭЭ_факт'!AR27,'Потребление ЭЭ_факт'!BD27),IF(AI28&lt;&gt;0,AVERAGE('Потребление ЭЭ_факт'!AF27,'Потребление ЭЭ_факт'!AR27,'Потребление ЭЭ_факт'!BD27),0))</f>
        <v>16187.638752380954</v>
      </c>
      <c r="AK28" s="17">
        <f>IF(AND($F28=AA$4,$I28=AK$5),AVERAGE('Потребление ЭЭ_факт'!AG27,'Потребление ЭЭ_факт'!AS27,'Потребление ЭЭ_факт'!BE27),IF(AJ28&lt;&gt;0,AVERAGE('Потребление ЭЭ_факт'!AG27,'Потребление ЭЭ_факт'!AS27,'Потребление ЭЭ_факт'!BE27),0))</f>
        <v>16064.121428571409</v>
      </c>
      <c r="AL28" s="17">
        <f>IF(AND($F28=AA$4,$I28=AL$5),AVERAGE('Потребление ЭЭ_факт'!AH27,'Потребление ЭЭ_факт'!AT27,'Потребление ЭЭ_факт'!BF27),IF(AK28&lt;&gt;0,AVERAGE('Потребление ЭЭ_факт'!AH27,'Потребление ЭЭ_факт'!AT27,'Потребление ЭЭ_факт'!BF27),0))</f>
        <v>16386.597771428573</v>
      </c>
      <c r="AM28" s="14">
        <f>IF(AND($F28=AM$4,$I28=AM$5),AVERAGE('Потребление ЭЭ_факт'!AI27,'Потребление ЭЭ_факт'!AU27,'Потребление ЭЭ_факт'!BG27),IF(AL28&lt;&gt;0,AVERAGE('Потребление ЭЭ_факт'!AI27,'Потребление ЭЭ_факт'!AU27,'Потребление ЭЭ_факт'!BG27),0))</f>
        <v>16474.00688095238</v>
      </c>
      <c r="AN28" s="15">
        <f>IF(AND($F28=$AM$4,$I28=AN$5),AVERAGE('Потребление ЭЭ_факт'!AJ27,'Потребление ЭЭ_факт'!AV27,'Потребление ЭЭ_факт'!BH27),IF(AM28&lt;&gt;0,AVERAGE('Потребление ЭЭ_факт'!AJ27,'Потребление ЭЭ_факт'!AV27,'Потребление ЭЭ_факт'!BH27),0))</f>
        <v>14754.528833333336</v>
      </c>
      <c r="AO28" s="15">
        <f>IF(AND($F28=$AM$4,$I28=AO$5),AVERAGE('Потребление ЭЭ_факт'!AK27,'Потребление ЭЭ_факт'!AW27,'Потребление ЭЭ_факт'!BI27),IF(AN28&lt;&gt;0,AVERAGE('Потребление ЭЭ_факт'!AK27,'Потребление ЭЭ_факт'!AW27,'Потребление ЭЭ_факт'!BI27),0))</f>
        <v>15685.887661904761</v>
      </c>
      <c r="AP28" s="31">
        <f t="shared" si="113"/>
        <v>15971.731</v>
      </c>
      <c r="AQ28" s="31">
        <f t="shared" si="114"/>
        <v>14417.534619047618</v>
      </c>
      <c r="AR28" s="31">
        <f t="shared" si="115"/>
        <v>14897.142714285714</v>
      </c>
      <c r="AS28" s="31">
        <f t="shared" si="116"/>
        <v>16044.864857142855</v>
      </c>
      <c r="AT28" s="31">
        <f t="shared" si="117"/>
        <v>15316.511</v>
      </c>
      <c r="AU28" s="31">
        <f t="shared" si="118"/>
        <v>13965.778285714287</v>
      </c>
      <c r="AV28" s="31">
        <f t="shared" si="119"/>
        <v>16187.638752380954</v>
      </c>
      <c r="AW28" s="31">
        <f t="shared" si="120"/>
        <v>16064.121428571409</v>
      </c>
      <c r="AX28" s="32">
        <f t="shared" si="121"/>
        <v>16386.597771428573</v>
      </c>
      <c r="AY28" s="30">
        <f t="shared" si="122"/>
        <v>16474.00688095238</v>
      </c>
      <c r="AZ28" s="31">
        <f t="shared" si="277"/>
        <v>14754.528833333336</v>
      </c>
      <c r="BA28" s="31">
        <f t="shared" si="124"/>
        <v>15685.887661904761</v>
      </c>
      <c r="BB28" s="31">
        <f t="shared" si="125"/>
        <v>15971.731</v>
      </c>
      <c r="BC28" s="31">
        <f t="shared" si="126"/>
        <v>14417.534619047618</v>
      </c>
      <c r="BD28" s="31">
        <f t="shared" si="127"/>
        <v>14897.142714285714</v>
      </c>
      <c r="BE28" s="31">
        <f t="shared" si="128"/>
        <v>16044.864857142855</v>
      </c>
      <c r="BF28" s="31">
        <f t="shared" si="129"/>
        <v>15316.511</v>
      </c>
      <c r="BG28" s="31">
        <f t="shared" si="130"/>
        <v>13965.778285714287</v>
      </c>
      <c r="BH28" s="31">
        <f t="shared" si="131"/>
        <v>16187.638752380954</v>
      </c>
      <c r="BI28" s="31">
        <f t="shared" si="132"/>
        <v>16064.121428571409</v>
      </c>
      <c r="BJ28" s="32">
        <f t="shared" si="133"/>
        <v>16386.597771428573</v>
      </c>
      <c r="BK28" s="30">
        <f t="shared" si="134"/>
        <v>16474.00688095238</v>
      </c>
      <c r="BL28" s="31">
        <f t="shared" si="278"/>
        <v>14754.528833333336</v>
      </c>
      <c r="BM28" s="31">
        <f t="shared" si="136"/>
        <v>15685.887661904761</v>
      </c>
      <c r="BN28" s="31">
        <f t="shared" si="137"/>
        <v>15971.731</v>
      </c>
      <c r="BO28" s="31">
        <f t="shared" si="138"/>
        <v>14417.534619047618</v>
      </c>
      <c r="BP28" s="31">
        <f t="shared" si="139"/>
        <v>14897.142714285714</v>
      </c>
      <c r="BQ28" s="31">
        <f t="shared" si="140"/>
        <v>16044.864857142855</v>
      </c>
      <c r="BR28" s="31">
        <f t="shared" si="141"/>
        <v>15316.511</v>
      </c>
      <c r="BS28" s="31">
        <f t="shared" si="142"/>
        <v>13965.778285714287</v>
      </c>
      <c r="BT28" s="31">
        <f t="shared" si="143"/>
        <v>16187.638752380954</v>
      </c>
      <c r="BU28" s="31">
        <f t="shared" si="144"/>
        <v>16064.121428571409</v>
      </c>
      <c r="BV28" s="32">
        <f t="shared" si="145"/>
        <v>16386.597771428573</v>
      </c>
      <c r="BW28" s="30">
        <f t="shared" si="146"/>
        <v>16474.00688095238</v>
      </c>
      <c r="BX28" s="31">
        <f t="shared" si="279"/>
        <v>14754.528833333336</v>
      </c>
      <c r="BY28" s="31">
        <f t="shared" si="148"/>
        <v>15685.887661904761</v>
      </c>
      <c r="BZ28" s="31">
        <f t="shared" si="149"/>
        <v>15971.731</v>
      </c>
      <c r="CA28" s="31">
        <f t="shared" si="150"/>
        <v>14417.534619047618</v>
      </c>
      <c r="CB28" s="31">
        <f t="shared" si="151"/>
        <v>14897.142714285714</v>
      </c>
      <c r="CC28" s="31">
        <f t="shared" si="152"/>
        <v>16044.864857142855</v>
      </c>
      <c r="CD28" s="31">
        <f t="shared" si="153"/>
        <v>15316.511</v>
      </c>
      <c r="CE28" s="31">
        <f t="shared" si="154"/>
        <v>13965.778285714287</v>
      </c>
      <c r="CF28" s="31">
        <f t="shared" si="155"/>
        <v>16187.638752380954</v>
      </c>
      <c r="CG28" s="31">
        <f t="shared" si="156"/>
        <v>16064.121428571409</v>
      </c>
      <c r="CH28" s="32">
        <f t="shared" si="157"/>
        <v>16386.597771428573</v>
      </c>
      <c r="CI28" s="30">
        <f t="shared" si="206"/>
        <v>16474.00688095238</v>
      </c>
      <c r="CJ28" s="31">
        <f t="shared" si="4"/>
        <v>14754.528833333336</v>
      </c>
      <c r="CK28" s="31">
        <f t="shared" si="5"/>
        <v>15685.887661904761</v>
      </c>
      <c r="CL28" s="31">
        <f t="shared" si="281"/>
        <v>15971.731</v>
      </c>
      <c r="CM28" s="31">
        <f t="shared" si="282"/>
        <v>14417.534619047618</v>
      </c>
      <c r="CN28" s="31">
        <f t="shared" si="283"/>
        <v>14897.142714285714</v>
      </c>
      <c r="CO28" s="31">
        <f t="shared" si="284"/>
        <v>16044.864857142855</v>
      </c>
      <c r="CP28" s="31">
        <f t="shared" si="285"/>
        <v>15316.511</v>
      </c>
      <c r="CQ28" s="31">
        <f t="shared" si="286"/>
        <v>13965.778285714287</v>
      </c>
      <c r="CR28" s="31">
        <f t="shared" si="287"/>
        <v>16187.638752380954</v>
      </c>
      <c r="CS28" s="31">
        <f t="shared" si="288"/>
        <v>16064.121428571409</v>
      </c>
      <c r="CT28" s="32">
        <f t="shared" si="289"/>
        <v>16386.597771428573</v>
      </c>
      <c r="CU28" s="30">
        <f t="shared" si="290"/>
        <v>16474.00688095238</v>
      </c>
      <c r="CV28" s="31">
        <f t="shared" si="291"/>
        <v>14754.528833333336</v>
      </c>
      <c r="CW28" s="31">
        <f t="shared" si="292"/>
        <v>15685.887661904761</v>
      </c>
      <c r="CX28" s="31">
        <f t="shared" si="293"/>
        <v>15971.731</v>
      </c>
      <c r="CY28" s="31">
        <f t="shared" si="294"/>
        <v>14417.534619047618</v>
      </c>
      <c r="CZ28" s="31">
        <f t="shared" si="295"/>
        <v>14897.142714285714</v>
      </c>
      <c r="DA28" s="31">
        <f t="shared" si="296"/>
        <v>16044.864857142855</v>
      </c>
      <c r="DB28" s="31">
        <f t="shared" si="297"/>
        <v>15316.511</v>
      </c>
      <c r="DC28" s="31">
        <f t="shared" si="298"/>
        <v>13965.778285714287</v>
      </c>
      <c r="DD28" s="31">
        <f t="shared" si="299"/>
        <v>16187.638752380954</v>
      </c>
      <c r="DE28" s="31">
        <f t="shared" si="300"/>
        <v>16064.121428571409</v>
      </c>
      <c r="DF28" s="32">
        <f t="shared" si="301"/>
        <v>16386.597771428573</v>
      </c>
      <c r="DG28" s="30">
        <f t="shared" si="302"/>
        <v>16474.00688095238</v>
      </c>
      <c r="DH28" s="31">
        <f t="shared" si="303"/>
        <v>14754.528833333336</v>
      </c>
      <c r="DI28" s="31">
        <f t="shared" si="304"/>
        <v>15685.887661904761</v>
      </c>
      <c r="DJ28" s="31">
        <f t="shared" si="305"/>
        <v>15971.731</v>
      </c>
      <c r="DK28" s="31">
        <f t="shared" si="306"/>
        <v>14417.534619047618</v>
      </c>
      <c r="DL28" s="31">
        <f t="shared" si="307"/>
        <v>14897.142714285714</v>
      </c>
      <c r="DM28" s="31">
        <f t="shared" si="308"/>
        <v>16044.864857142855</v>
      </c>
      <c r="DN28" s="31">
        <f t="shared" si="309"/>
        <v>15316.511</v>
      </c>
      <c r="DO28" s="31">
        <f t="shared" si="310"/>
        <v>13965.778285714287</v>
      </c>
      <c r="DP28" s="31">
        <f t="shared" si="311"/>
        <v>16187.638752380954</v>
      </c>
      <c r="DQ28" s="31">
        <f t="shared" si="280"/>
        <v>16064.121428571409</v>
      </c>
      <c r="DR28" s="32">
        <f t="shared" si="314"/>
        <v>16386.597771428573</v>
      </c>
      <c r="DS28" s="30">
        <f t="shared" si="315"/>
        <v>16474.00688095238</v>
      </c>
      <c r="DT28" s="31">
        <f t="shared" si="316"/>
        <v>14754.528833333336</v>
      </c>
      <c r="DU28" s="31">
        <f t="shared" si="317"/>
        <v>15685.887661904761</v>
      </c>
      <c r="DV28" s="31">
        <f t="shared" si="318"/>
        <v>15971.731</v>
      </c>
      <c r="DW28" s="31">
        <f t="shared" si="319"/>
        <v>14417.534619047618</v>
      </c>
      <c r="DX28" s="31">
        <f t="shared" si="320"/>
        <v>14897.142714285714</v>
      </c>
      <c r="DY28" s="31">
        <f t="shared" si="321"/>
        <v>16044.864857142855</v>
      </c>
      <c r="DZ28" s="31">
        <f t="shared" si="322"/>
        <v>15316.511</v>
      </c>
      <c r="EA28" s="31">
        <f t="shared" si="323"/>
        <v>13965.778285714287</v>
      </c>
      <c r="EB28" s="31">
        <f t="shared" si="324"/>
        <v>16187.638752380954</v>
      </c>
      <c r="EC28" s="31">
        <f t="shared" si="325"/>
        <v>16064.121428571409</v>
      </c>
      <c r="ED28" s="32">
        <f t="shared" si="326"/>
        <v>16386.597771428573</v>
      </c>
      <c r="EE28" s="30">
        <f t="shared" si="327"/>
        <v>16474.00688095238</v>
      </c>
      <c r="EF28" s="31">
        <f t="shared" si="328"/>
        <v>14754.528833333336</v>
      </c>
      <c r="EG28" s="31">
        <f t="shared" si="329"/>
        <v>15685.887661904761</v>
      </c>
      <c r="EH28" s="31">
        <f t="shared" si="330"/>
        <v>15971.731</v>
      </c>
      <c r="EI28" s="31">
        <f t="shared" si="331"/>
        <v>14417.534619047618</v>
      </c>
      <c r="EJ28" s="31">
        <f t="shared" si="332"/>
        <v>14897.142714285714</v>
      </c>
      <c r="EK28" s="31">
        <f t="shared" si="333"/>
        <v>16044.864857142855</v>
      </c>
      <c r="EL28" s="31">
        <f t="shared" si="334"/>
        <v>15316.511</v>
      </c>
      <c r="EM28" s="31">
        <f t="shared" si="335"/>
        <v>13965.778285714287</v>
      </c>
      <c r="EN28" s="31">
        <f t="shared" si="336"/>
        <v>16187.638752380954</v>
      </c>
      <c r="EO28" s="31">
        <f t="shared" si="312"/>
        <v>16064.121428571409</v>
      </c>
      <c r="EP28" s="32">
        <f t="shared" si="313"/>
        <v>16386.597771428573</v>
      </c>
      <c r="ES28" s="20">
        <f t="shared" si="207"/>
        <v>16474.00688095238</v>
      </c>
      <c r="ET28" s="18">
        <f t="shared" si="208"/>
        <v>14754.528833333336</v>
      </c>
      <c r="EU28" s="18">
        <f t="shared" si="209"/>
        <v>15685.887661904761</v>
      </c>
      <c r="EV28" s="18">
        <f t="shared" si="210"/>
        <v>15971.731</v>
      </c>
      <c r="EW28" s="18">
        <f t="shared" si="211"/>
        <v>14417.534619047618</v>
      </c>
      <c r="EX28" s="18">
        <f t="shared" si="212"/>
        <v>14897.142714285714</v>
      </c>
      <c r="EY28" s="18">
        <f t="shared" si="213"/>
        <v>16044.864857142855</v>
      </c>
      <c r="EZ28" s="18">
        <f t="shared" si="214"/>
        <v>15316.511</v>
      </c>
      <c r="FA28" s="18">
        <f t="shared" si="215"/>
        <v>13965.778285714287</v>
      </c>
      <c r="FB28" s="18">
        <f t="shared" si="216"/>
        <v>16187.638752380954</v>
      </c>
      <c r="FC28" s="18">
        <f t="shared" si="217"/>
        <v>16064.121428571409</v>
      </c>
      <c r="FD28" s="19">
        <f t="shared" si="218"/>
        <v>16386.597771428573</v>
      </c>
      <c r="FE28" s="20">
        <f t="shared" si="219"/>
        <v>16474.00688095238</v>
      </c>
      <c r="FF28" s="18">
        <f t="shared" si="220"/>
        <v>14754.528833333336</v>
      </c>
      <c r="FG28" s="18">
        <f t="shared" si="221"/>
        <v>15685.887661904761</v>
      </c>
      <c r="FH28" s="18">
        <f t="shared" si="222"/>
        <v>15971.731</v>
      </c>
      <c r="FI28" s="18">
        <f t="shared" si="223"/>
        <v>14417.534619047618</v>
      </c>
      <c r="FJ28" s="18">
        <f t="shared" si="224"/>
        <v>14897.142714285714</v>
      </c>
      <c r="FK28" s="18">
        <f t="shared" si="225"/>
        <v>16044.864857142855</v>
      </c>
      <c r="FL28" s="18">
        <f t="shared" si="226"/>
        <v>15316.511</v>
      </c>
      <c r="FM28" s="18">
        <f t="shared" si="227"/>
        <v>13965.778285714287</v>
      </c>
      <c r="FN28" s="18">
        <f t="shared" si="228"/>
        <v>16187.638752380954</v>
      </c>
      <c r="FO28" s="18">
        <f t="shared" si="229"/>
        <v>16064.121428571409</v>
      </c>
      <c r="FP28" s="19">
        <f t="shared" si="230"/>
        <v>16386.597771428573</v>
      </c>
      <c r="FQ28" s="20">
        <f t="shared" si="231"/>
        <v>16474.00688095238</v>
      </c>
      <c r="FR28" s="18">
        <f t="shared" si="232"/>
        <v>14754.528833333336</v>
      </c>
      <c r="FS28" s="18">
        <f t="shared" si="233"/>
        <v>15685.887661904761</v>
      </c>
      <c r="FT28" s="18">
        <f t="shared" si="234"/>
        <v>15971.731</v>
      </c>
      <c r="FU28" s="18">
        <f t="shared" si="235"/>
        <v>14417.534619047618</v>
      </c>
      <c r="FV28" s="18">
        <f t="shared" si="236"/>
        <v>14897.142714285714</v>
      </c>
      <c r="FW28" s="18">
        <f t="shared" si="237"/>
        <v>16044.864857142855</v>
      </c>
      <c r="FX28" s="18">
        <f t="shared" si="238"/>
        <v>15316.511</v>
      </c>
      <c r="FY28" s="18">
        <f t="shared" si="239"/>
        <v>13965.778285714287</v>
      </c>
      <c r="FZ28" s="18">
        <f t="shared" si="240"/>
        <v>16187.638752380954</v>
      </c>
      <c r="GA28" s="18">
        <f t="shared" si="241"/>
        <v>16064.121428571409</v>
      </c>
      <c r="GB28" s="19">
        <f t="shared" si="242"/>
        <v>16386.597771428573</v>
      </c>
      <c r="GC28" s="20">
        <f t="shared" si="243"/>
        <v>16474.00688095238</v>
      </c>
      <c r="GD28" s="18">
        <f t="shared" si="244"/>
        <v>14754.528833333336</v>
      </c>
      <c r="GE28" s="18">
        <f t="shared" si="245"/>
        <v>15685.887661904761</v>
      </c>
      <c r="GF28" s="18">
        <f t="shared" si="246"/>
        <v>15971.731</v>
      </c>
      <c r="GG28" s="18">
        <f t="shared" si="247"/>
        <v>14417.534619047618</v>
      </c>
      <c r="GH28" s="18">
        <f t="shared" si="248"/>
        <v>14897.142714285714</v>
      </c>
      <c r="GI28" s="18">
        <f t="shared" si="249"/>
        <v>16044.864857142855</v>
      </c>
      <c r="GJ28" s="18">
        <f t="shared" si="250"/>
        <v>15316.511</v>
      </c>
      <c r="GK28" s="18">
        <f t="shared" si="251"/>
        <v>13965.778285714287</v>
      </c>
      <c r="GL28" s="18">
        <f t="shared" si="252"/>
        <v>16187.638752380954</v>
      </c>
      <c r="GM28" s="18">
        <f t="shared" si="253"/>
        <v>16064.121428571409</v>
      </c>
      <c r="GN28" s="19">
        <f t="shared" si="254"/>
        <v>16386.597771428573</v>
      </c>
      <c r="GO28" s="20">
        <f t="shared" si="255"/>
        <v>16474.00688095238</v>
      </c>
      <c r="GP28" s="18">
        <f t="shared" si="256"/>
        <v>14754.528833333336</v>
      </c>
      <c r="GQ28" s="18">
        <f t="shared" si="257"/>
        <v>15685.887661904761</v>
      </c>
      <c r="GR28" s="18">
        <f t="shared" si="258"/>
        <v>15971.731</v>
      </c>
      <c r="GS28" s="18">
        <f t="shared" si="259"/>
        <v>14417.534619047618</v>
      </c>
      <c r="GT28" s="18">
        <f t="shared" si="260"/>
        <v>14897.142714285714</v>
      </c>
      <c r="GU28" s="18">
        <f t="shared" si="261"/>
        <v>16044.864857142855</v>
      </c>
      <c r="GV28" s="18">
        <f t="shared" si="262"/>
        <v>15316.511</v>
      </c>
      <c r="GW28" s="18">
        <f t="shared" si="263"/>
        <v>13965.778285714287</v>
      </c>
      <c r="GX28" s="18">
        <f t="shared" si="264"/>
        <v>16187.638752380954</v>
      </c>
      <c r="GY28" s="18">
        <f t="shared" si="265"/>
        <v>16064.121428571409</v>
      </c>
      <c r="GZ28" s="19">
        <f t="shared" si="266"/>
        <v>16386.597771428573</v>
      </c>
      <c r="HA28" s="20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9"/>
      <c r="HM28" s="20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9"/>
      <c r="HY28" s="20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9"/>
      <c r="IK28" s="20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9"/>
      <c r="IY28" s="17"/>
      <c r="IZ28" s="17"/>
      <c r="JA28" s="14">
        <f t="shared" si="267"/>
        <v>186166.34380476188</v>
      </c>
      <c r="JB28" s="15">
        <f t="shared" si="268"/>
        <v>186166.34380476188</v>
      </c>
      <c r="JC28" s="15">
        <f t="shared" si="269"/>
        <v>186166.34380476188</v>
      </c>
      <c r="JD28" s="15">
        <f t="shared" si="270"/>
        <v>186166.34380476188</v>
      </c>
      <c r="JE28" s="15">
        <f t="shared" si="271"/>
        <v>186166.34380476188</v>
      </c>
      <c r="JF28" s="15">
        <f t="shared" si="272"/>
        <v>0</v>
      </c>
      <c r="JG28" s="15">
        <f t="shared" si="273"/>
        <v>0</v>
      </c>
      <c r="JH28" s="15">
        <f t="shared" si="274"/>
        <v>0</v>
      </c>
      <c r="JI28" s="15">
        <f t="shared" si="275"/>
        <v>0</v>
      </c>
      <c r="JJ28" s="14"/>
    </row>
    <row r="29" spans="1:270" x14ac:dyDescent="0.25">
      <c r="A29" s="5" t="s">
        <v>83</v>
      </c>
      <c r="B29" s="2">
        <v>955</v>
      </c>
      <c r="C29" s="3">
        <v>39324</v>
      </c>
      <c r="D29" s="3" t="s">
        <v>84</v>
      </c>
      <c r="E29" s="4">
        <v>44288</v>
      </c>
      <c r="F29">
        <f t="shared" si="106"/>
        <v>2021</v>
      </c>
      <c r="G29">
        <f t="shared" si="107"/>
        <v>4</v>
      </c>
      <c r="H29">
        <f t="shared" si="108"/>
        <v>2018</v>
      </c>
      <c r="I29">
        <f t="shared" si="109"/>
        <v>4</v>
      </c>
      <c r="J29">
        <f t="shared" si="203"/>
        <v>2022</v>
      </c>
      <c r="K29">
        <f t="shared" si="204"/>
        <v>1</v>
      </c>
      <c r="L29">
        <f t="shared" si="110"/>
        <v>2026</v>
      </c>
      <c r="M29">
        <f t="shared" si="205"/>
        <v>12</v>
      </c>
      <c r="O29" s="14"/>
      <c r="P29" s="17"/>
      <c r="Q29" s="17"/>
      <c r="R29" s="17"/>
      <c r="S29" s="17"/>
      <c r="T29" s="17"/>
      <c r="U29" s="17"/>
      <c r="V29" s="17">
        <f>IF(AND($F29=O$4,$I29=V$5),AVERAGE('Потребление ЭЭ_факт'!R28,'Потребление ЭЭ_факт'!AD28,'Потребление ЭЭ_факт'!AP28),IF(U29&lt;&gt;0,AVERAGE('Потребление ЭЭ_факт'!R28,'Потребление ЭЭ_факт'!AD28,'Потребление ЭЭ_факт'!AP28),0))</f>
        <v>0</v>
      </c>
      <c r="W29" s="17">
        <f>IF(AND($F29=O$4,$I29=W$5),AVERAGE('Потребление ЭЭ_факт'!S28,'Потребление ЭЭ_факт'!AE28,'Потребление ЭЭ_факт'!AQ28),IF(V29&lt;&gt;0,AVERAGE('Потребление ЭЭ_факт'!S28,'Потребление ЭЭ_факт'!AE28,'Потребление ЭЭ_факт'!AQ28),0))</f>
        <v>0</v>
      </c>
      <c r="X29" s="17">
        <f>IF(AND($F29=O$4,$I29=X$5),AVERAGE('Потребление ЭЭ_факт'!T28,'Потребление ЭЭ_факт'!AF28,'Потребление ЭЭ_факт'!AR28),IF(W29&lt;&gt;0,AVERAGE('Потребление ЭЭ_факт'!T28,'Потребление ЭЭ_факт'!AF28,'Потребление ЭЭ_факт'!AR28),0))</f>
        <v>0</v>
      </c>
      <c r="Y29" s="17">
        <f>IF(AND($F29=O$4,$I29=Y$5),AVERAGE('Потребление ЭЭ_факт'!U28,'Потребление ЭЭ_факт'!AG28,'Потребление ЭЭ_факт'!AS28),IF(X29&lt;&gt;0,AVERAGE('Потребление ЭЭ_факт'!U28,'Потребление ЭЭ_факт'!AG28,'Потребление ЭЭ_факт'!AS28),0))</f>
        <v>0</v>
      </c>
      <c r="Z29" s="17">
        <f>IF(AND($F29=O$4,$I29=Z$5),AVERAGE('Потребление ЭЭ_факт'!V28,'Потребление ЭЭ_факт'!AH28,'Потребление ЭЭ_факт'!AT28),IF(Y29&lt;&gt;0,AVERAGE('Потребление ЭЭ_факт'!V28,'Потребление ЭЭ_факт'!AH28,'Потребление ЭЭ_факт'!AT28),0))</f>
        <v>0</v>
      </c>
      <c r="AA29" s="14">
        <f>IF(AND($F29=AA$4,$I29=AA$5),AVERAGE('Потребление ЭЭ_факт'!W28,'Потребление ЭЭ_факт'!AI28,'Потребление ЭЭ_факт'!AU28),IF(Z29&lt;&gt;0,AVERAGE('Потребление ЭЭ_факт'!W28,'Потребление ЭЭ_факт'!AI28,'Потребление ЭЭ_факт'!AU28),0))</f>
        <v>0</v>
      </c>
      <c r="AB29" s="17">
        <f>IF(AND($F29=AA$4,$I29=AB$5),AVERAGE('Потребление ЭЭ_факт'!X28,'Потребление ЭЭ_факт'!AJ28,'Потребление ЭЭ_факт'!AV28),IF(AA29&lt;&gt;0,AVERAGE('Потребление ЭЭ_факт'!X28,'Потребление ЭЭ_факт'!AJ28,'Потребление ЭЭ_факт'!AV28),0))</f>
        <v>0</v>
      </c>
      <c r="AC29" s="17">
        <f>IF(AND($F29=AA$4,$I29=AC$5),AVERAGE('Потребление ЭЭ_факт'!Y28,'Потребление ЭЭ_факт'!AK28,'Потребление ЭЭ_факт'!AW28),IF(AB29&lt;&gt;0,AVERAGE('Потребление ЭЭ_факт'!Y28,'Потребление ЭЭ_факт'!AK28,'Потребление ЭЭ_факт'!AW28),0))</f>
        <v>0</v>
      </c>
      <c r="AD29" s="17">
        <f>IF(AND($F29=AA$4,$I29=AD$5),AVERAGE('Потребление ЭЭ_факт'!Z28,'Потребление ЭЭ_факт'!AL28,'Потребление ЭЭ_факт'!AX28),IF(AC29&lt;&gt;0,AVERAGE('Потребление ЭЭ_факт'!Z28,'Потребление ЭЭ_факт'!AL28,'Потребление ЭЭ_факт'!AX28),0))</f>
        <v>19040.582857142857</v>
      </c>
      <c r="AE29" s="17">
        <f>IF(AND($F29=AA$4,$I29=AE$5),AVERAGE('Потребление ЭЭ_факт'!AA28,'Потребление ЭЭ_факт'!AM28,'Потребление ЭЭ_факт'!AY28),IF(AD29&lt;&gt;0,AVERAGE('Потребление ЭЭ_факт'!AA28,'Потребление ЭЭ_факт'!AM28,'Потребление ЭЭ_факт'!AY28),0))</f>
        <v>19226.512861635088</v>
      </c>
      <c r="AF29" s="17">
        <f>IF(AND($F29=AA$4,$I29=AF$5),AVERAGE('Потребление ЭЭ_факт'!AB28,'Потребление ЭЭ_факт'!AN28,'Потребление ЭЭ_факт'!AZ28),IF(AE29&lt;&gt;0,AVERAGE('Потребление ЭЭ_факт'!AB28,'Потребление ЭЭ_факт'!AN28,'Потребление ЭЭ_факт'!AZ28),0))</f>
        <v>19710.86760604446</v>
      </c>
      <c r="AG29" s="17">
        <f>IF(AND($F29=AA$4,$I29=AG$5),AVERAGE('Потребление ЭЭ_факт'!AC28,'Потребление ЭЭ_факт'!AO28,'Потребление ЭЭ_факт'!BA28),IF(AF29&lt;&gt;0,AVERAGE('Потребление ЭЭ_факт'!AC28,'Потребление ЭЭ_факт'!AO28,'Потребление ЭЭ_факт'!BA28),0))</f>
        <v>21395.156620065787</v>
      </c>
      <c r="AH29" s="17">
        <f>IF(AND($F29=AA$4,$I29=AH$5),AVERAGE('Потребление ЭЭ_факт'!AD28,'Потребление ЭЭ_факт'!AP28,'Потребление ЭЭ_факт'!BB28),IF(AG29&lt;&gt;0,AVERAGE('Потребление ЭЭ_факт'!AD28,'Потребление ЭЭ_факт'!AP28,'Потребление ЭЭ_факт'!BB28),0))</f>
        <v>21401.708333333332</v>
      </c>
      <c r="AI29" s="17">
        <f>IF(AND($F29=AA$4,$I29=AI$5),AVERAGE('Потребление ЭЭ_факт'!AE28,'Потребление ЭЭ_факт'!AQ28,'Потребление ЭЭ_факт'!BC28),IF(AH29&lt;&gt;0,AVERAGE('Потребление ЭЭ_факт'!AE28,'Потребление ЭЭ_факт'!AQ28,'Потребление ЭЭ_факт'!BC28),0))</f>
        <v>19392.812857142857</v>
      </c>
      <c r="AJ29" s="17">
        <f>IF(AND($F29=AA$4,$I29=AJ$5),AVERAGE('Потребление ЭЭ_факт'!AF28,'Потребление ЭЭ_факт'!AR28,'Потребление ЭЭ_факт'!BD28),IF(AI29&lt;&gt;0,AVERAGE('Потребление ЭЭ_факт'!AF28,'Потребление ЭЭ_факт'!AR28,'Потребление ЭЭ_факт'!BD28),0))</f>
        <v>19729.571357142861</v>
      </c>
      <c r="AK29" s="17">
        <f>IF(AND($F29=AA$4,$I29=AK$5),AVERAGE('Потребление ЭЭ_факт'!AG28,'Потребление ЭЭ_факт'!AS28,'Потребление ЭЭ_факт'!BE28),IF(AJ29&lt;&gt;0,AVERAGE('Потребление ЭЭ_факт'!AG28,'Потребление ЭЭ_факт'!AS28,'Потребление ЭЭ_факт'!BE28),0))</f>
        <v>20408.846428571429</v>
      </c>
      <c r="AL29" s="17">
        <f>IF(AND($F29=AA$4,$I29=AL$5),AVERAGE('Потребление ЭЭ_факт'!AH28,'Потребление ЭЭ_факт'!AT28,'Потребление ЭЭ_факт'!BF28),IF(AK29&lt;&gt;0,AVERAGE('Потребление ЭЭ_факт'!AH28,'Потребление ЭЭ_факт'!AT28,'Потребление ЭЭ_факт'!BF28),0))</f>
        <v>19992.004565067375</v>
      </c>
      <c r="AM29" s="14">
        <f>IF(AND($F29=AM$4,$I29=AM$5),AVERAGE('Потребление ЭЭ_факт'!AI28,'Потребление ЭЭ_факт'!AU28,'Потребление ЭЭ_факт'!BG28),IF(AL29&lt;&gt;0,AVERAGE('Потребление ЭЭ_факт'!AI28,'Потребление ЭЭ_факт'!AU28,'Потребление ЭЭ_факт'!BG28),0))</f>
        <v>19569.332619047618</v>
      </c>
      <c r="AN29" s="15">
        <f>IF(AND($F29=$AM$4,$I29=AN$5),AVERAGE('Потребление ЭЭ_факт'!AJ28,'Потребление ЭЭ_факт'!AV28,'Потребление ЭЭ_факт'!BH28),IF(AM29&lt;&gt;0,AVERAGE('Потребление ЭЭ_факт'!AJ28,'Потребление ЭЭ_факт'!AV28,'Потребление ЭЭ_факт'!BH28),0))</f>
        <v>18421.83476190476</v>
      </c>
      <c r="AO29" s="15">
        <f>IF(AND($F29=$AM$4,$I29=AO$5),AVERAGE('Потребление ЭЭ_факт'!AK28,'Потребление ЭЭ_факт'!AW28,'Потребление ЭЭ_факт'!BI28),IF(AN29&lt;&gt;0,AVERAGE('Потребление ЭЭ_факт'!AK28,'Потребление ЭЭ_факт'!AW28,'Потребление ЭЭ_факт'!BI28),0))</f>
        <v>17599.181496001776</v>
      </c>
      <c r="AP29" s="31">
        <f t="shared" si="113"/>
        <v>19040.582857142857</v>
      </c>
      <c r="AQ29" s="31">
        <f t="shared" si="114"/>
        <v>19226.512861635088</v>
      </c>
      <c r="AR29" s="31">
        <f t="shared" si="115"/>
        <v>19710.86760604446</v>
      </c>
      <c r="AS29" s="31">
        <f t="shared" si="116"/>
        <v>21395.156620065787</v>
      </c>
      <c r="AT29" s="31">
        <f t="shared" si="117"/>
        <v>21401.708333333332</v>
      </c>
      <c r="AU29" s="31">
        <f t="shared" si="118"/>
        <v>19392.812857142857</v>
      </c>
      <c r="AV29" s="31">
        <f t="shared" si="119"/>
        <v>19729.571357142861</v>
      </c>
      <c r="AW29" s="31">
        <f t="shared" si="120"/>
        <v>20408.846428571429</v>
      </c>
      <c r="AX29" s="32">
        <f t="shared" si="121"/>
        <v>19992.004565067375</v>
      </c>
      <c r="AY29" s="30">
        <f t="shared" si="122"/>
        <v>19569.332619047618</v>
      </c>
      <c r="AZ29" s="31">
        <f t="shared" si="277"/>
        <v>18421.83476190476</v>
      </c>
      <c r="BA29" s="31">
        <f t="shared" si="124"/>
        <v>17599.181496001776</v>
      </c>
      <c r="BB29" s="31">
        <f t="shared" si="125"/>
        <v>19040.582857142857</v>
      </c>
      <c r="BC29" s="31">
        <f t="shared" si="126"/>
        <v>19226.512861635088</v>
      </c>
      <c r="BD29" s="31">
        <f t="shared" si="127"/>
        <v>19710.86760604446</v>
      </c>
      <c r="BE29" s="31">
        <f t="shared" si="128"/>
        <v>21395.156620065787</v>
      </c>
      <c r="BF29" s="31">
        <f t="shared" si="129"/>
        <v>21401.708333333332</v>
      </c>
      <c r="BG29" s="31">
        <f t="shared" si="130"/>
        <v>19392.812857142857</v>
      </c>
      <c r="BH29" s="31">
        <f t="shared" si="131"/>
        <v>19729.571357142861</v>
      </c>
      <c r="BI29" s="31">
        <f t="shared" si="132"/>
        <v>20408.846428571429</v>
      </c>
      <c r="BJ29" s="32">
        <f t="shared" si="133"/>
        <v>19992.004565067375</v>
      </c>
      <c r="BK29" s="30">
        <f t="shared" si="134"/>
        <v>19569.332619047618</v>
      </c>
      <c r="BL29" s="31">
        <f t="shared" si="278"/>
        <v>18421.83476190476</v>
      </c>
      <c r="BM29" s="31">
        <f t="shared" si="136"/>
        <v>17599.181496001776</v>
      </c>
      <c r="BN29" s="31">
        <f t="shared" si="137"/>
        <v>19040.582857142857</v>
      </c>
      <c r="BO29" s="31">
        <f t="shared" si="138"/>
        <v>19226.512861635088</v>
      </c>
      <c r="BP29" s="31">
        <f t="shared" si="139"/>
        <v>19710.86760604446</v>
      </c>
      <c r="BQ29" s="31">
        <f t="shared" si="140"/>
        <v>21395.156620065787</v>
      </c>
      <c r="BR29" s="31">
        <f t="shared" si="141"/>
        <v>21401.708333333332</v>
      </c>
      <c r="BS29" s="31">
        <f t="shared" si="142"/>
        <v>19392.812857142857</v>
      </c>
      <c r="BT29" s="31">
        <f t="shared" si="143"/>
        <v>19729.571357142861</v>
      </c>
      <c r="BU29" s="31">
        <f t="shared" si="144"/>
        <v>20408.846428571429</v>
      </c>
      <c r="BV29" s="32">
        <f t="shared" si="145"/>
        <v>19992.004565067375</v>
      </c>
      <c r="BW29" s="30">
        <f t="shared" si="146"/>
        <v>19569.332619047618</v>
      </c>
      <c r="BX29" s="31">
        <f t="shared" si="279"/>
        <v>18421.83476190476</v>
      </c>
      <c r="BY29" s="31">
        <f t="shared" si="148"/>
        <v>17599.181496001776</v>
      </c>
      <c r="BZ29" s="31">
        <f t="shared" si="149"/>
        <v>19040.582857142857</v>
      </c>
      <c r="CA29" s="31">
        <f t="shared" si="150"/>
        <v>19226.512861635088</v>
      </c>
      <c r="CB29" s="31">
        <f t="shared" si="151"/>
        <v>19710.86760604446</v>
      </c>
      <c r="CC29" s="31">
        <f t="shared" si="152"/>
        <v>21395.156620065787</v>
      </c>
      <c r="CD29" s="31">
        <f t="shared" si="153"/>
        <v>21401.708333333332</v>
      </c>
      <c r="CE29" s="31">
        <f t="shared" si="154"/>
        <v>19392.812857142857</v>
      </c>
      <c r="CF29" s="31">
        <f t="shared" si="155"/>
        <v>19729.571357142861</v>
      </c>
      <c r="CG29" s="31">
        <f t="shared" si="156"/>
        <v>20408.846428571429</v>
      </c>
      <c r="CH29" s="32">
        <f t="shared" si="157"/>
        <v>19992.004565067375</v>
      </c>
      <c r="CI29" s="30">
        <f t="shared" si="206"/>
        <v>19569.332619047618</v>
      </c>
      <c r="CJ29" s="31">
        <f t="shared" si="4"/>
        <v>18421.83476190476</v>
      </c>
      <c r="CK29" s="31">
        <f t="shared" si="5"/>
        <v>17599.181496001776</v>
      </c>
      <c r="CL29" s="31">
        <f t="shared" si="281"/>
        <v>19040.582857142857</v>
      </c>
      <c r="CM29" s="31">
        <f t="shared" si="282"/>
        <v>19226.512861635088</v>
      </c>
      <c r="CN29" s="31">
        <f t="shared" si="283"/>
        <v>19710.86760604446</v>
      </c>
      <c r="CO29" s="31">
        <f t="shared" si="284"/>
        <v>21395.156620065787</v>
      </c>
      <c r="CP29" s="31">
        <f t="shared" si="285"/>
        <v>21401.708333333332</v>
      </c>
      <c r="CQ29" s="31">
        <f t="shared" si="286"/>
        <v>19392.812857142857</v>
      </c>
      <c r="CR29" s="31">
        <f t="shared" si="287"/>
        <v>19729.571357142861</v>
      </c>
      <c r="CS29" s="31">
        <f t="shared" si="288"/>
        <v>20408.846428571429</v>
      </c>
      <c r="CT29" s="32">
        <f t="shared" si="289"/>
        <v>19992.004565067375</v>
      </c>
      <c r="CU29" s="30">
        <f t="shared" si="290"/>
        <v>19569.332619047618</v>
      </c>
      <c r="CV29" s="31">
        <f t="shared" si="291"/>
        <v>18421.83476190476</v>
      </c>
      <c r="CW29" s="31">
        <f t="shared" si="292"/>
        <v>17599.181496001776</v>
      </c>
      <c r="CX29" s="31">
        <f t="shared" si="293"/>
        <v>19040.582857142857</v>
      </c>
      <c r="CY29" s="31">
        <f t="shared" si="294"/>
        <v>19226.512861635088</v>
      </c>
      <c r="CZ29" s="31">
        <f t="shared" si="295"/>
        <v>19710.86760604446</v>
      </c>
      <c r="DA29" s="31">
        <f t="shared" si="296"/>
        <v>21395.156620065787</v>
      </c>
      <c r="DB29" s="31">
        <f t="shared" si="297"/>
        <v>21401.708333333332</v>
      </c>
      <c r="DC29" s="31">
        <f t="shared" si="298"/>
        <v>19392.812857142857</v>
      </c>
      <c r="DD29" s="31">
        <f t="shared" si="299"/>
        <v>19729.571357142861</v>
      </c>
      <c r="DE29" s="31">
        <f t="shared" si="300"/>
        <v>20408.846428571429</v>
      </c>
      <c r="DF29" s="32">
        <f t="shared" si="301"/>
        <v>19992.004565067375</v>
      </c>
      <c r="DG29" s="30">
        <f t="shared" si="302"/>
        <v>19569.332619047618</v>
      </c>
      <c r="DH29" s="31">
        <f t="shared" si="303"/>
        <v>18421.83476190476</v>
      </c>
      <c r="DI29" s="31">
        <f t="shared" si="304"/>
        <v>17599.181496001776</v>
      </c>
      <c r="DJ29" s="31">
        <f t="shared" si="305"/>
        <v>19040.582857142857</v>
      </c>
      <c r="DK29" s="31">
        <f t="shared" si="306"/>
        <v>19226.512861635088</v>
      </c>
      <c r="DL29" s="31">
        <f t="shared" si="307"/>
        <v>19710.86760604446</v>
      </c>
      <c r="DM29" s="31">
        <f t="shared" si="308"/>
        <v>21395.156620065787</v>
      </c>
      <c r="DN29" s="31">
        <f t="shared" si="309"/>
        <v>21401.708333333332</v>
      </c>
      <c r="DO29" s="31">
        <f t="shared" si="310"/>
        <v>19392.812857142857</v>
      </c>
      <c r="DP29" s="31">
        <f t="shared" si="311"/>
        <v>19729.571357142861</v>
      </c>
      <c r="DQ29" s="31">
        <f t="shared" si="280"/>
        <v>20408.846428571429</v>
      </c>
      <c r="DR29" s="32">
        <f t="shared" si="314"/>
        <v>19992.004565067375</v>
      </c>
      <c r="DS29" s="30">
        <f t="shared" si="315"/>
        <v>19569.332619047618</v>
      </c>
      <c r="DT29" s="31">
        <f t="shared" si="316"/>
        <v>18421.83476190476</v>
      </c>
      <c r="DU29" s="31">
        <f t="shared" si="317"/>
        <v>17599.181496001776</v>
      </c>
      <c r="DV29" s="31">
        <f t="shared" si="318"/>
        <v>19040.582857142857</v>
      </c>
      <c r="DW29" s="31">
        <f t="shared" si="319"/>
        <v>19226.512861635088</v>
      </c>
      <c r="DX29" s="31">
        <f t="shared" si="320"/>
        <v>19710.86760604446</v>
      </c>
      <c r="DY29" s="31">
        <f t="shared" si="321"/>
        <v>21395.156620065787</v>
      </c>
      <c r="DZ29" s="31">
        <f t="shared" si="322"/>
        <v>21401.708333333332</v>
      </c>
      <c r="EA29" s="31">
        <f t="shared" si="323"/>
        <v>19392.812857142857</v>
      </c>
      <c r="EB29" s="31">
        <f t="shared" si="324"/>
        <v>19729.571357142861</v>
      </c>
      <c r="EC29" s="31">
        <f t="shared" si="325"/>
        <v>20408.846428571429</v>
      </c>
      <c r="ED29" s="32">
        <f t="shared" si="326"/>
        <v>19992.004565067375</v>
      </c>
      <c r="EE29" s="30">
        <f t="shared" si="327"/>
        <v>19569.332619047618</v>
      </c>
      <c r="EF29" s="31">
        <f t="shared" si="328"/>
        <v>18421.83476190476</v>
      </c>
      <c r="EG29" s="31">
        <f t="shared" si="329"/>
        <v>17599.181496001776</v>
      </c>
      <c r="EH29" s="31">
        <f t="shared" si="330"/>
        <v>19040.582857142857</v>
      </c>
      <c r="EI29" s="31">
        <f t="shared" si="331"/>
        <v>19226.512861635088</v>
      </c>
      <c r="EJ29" s="31">
        <f t="shared" si="332"/>
        <v>19710.86760604446</v>
      </c>
      <c r="EK29" s="31">
        <f t="shared" si="333"/>
        <v>21395.156620065787</v>
      </c>
      <c r="EL29" s="31">
        <f t="shared" si="334"/>
        <v>21401.708333333332</v>
      </c>
      <c r="EM29" s="31">
        <f t="shared" si="335"/>
        <v>19392.812857142857</v>
      </c>
      <c r="EN29" s="31">
        <f t="shared" si="336"/>
        <v>19729.571357142861</v>
      </c>
      <c r="EO29" s="31">
        <f t="shared" si="312"/>
        <v>20408.846428571429</v>
      </c>
      <c r="EP29" s="32">
        <f t="shared" si="313"/>
        <v>19992.004565067375</v>
      </c>
      <c r="ES29" s="20">
        <f t="shared" si="207"/>
        <v>19569.332619047618</v>
      </c>
      <c r="ET29" s="18">
        <f t="shared" si="208"/>
        <v>18421.83476190476</v>
      </c>
      <c r="EU29" s="18">
        <f t="shared" si="209"/>
        <v>17599.181496001776</v>
      </c>
      <c r="EV29" s="18">
        <f t="shared" si="210"/>
        <v>19040.582857142857</v>
      </c>
      <c r="EW29" s="18">
        <f t="shared" si="211"/>
        <v>19226.512861635088</v>
      </c>
      <c r="EX29" s="18">
        <f t="shared" si="212"/>
        <v>19710.86760604446</v>
      </c>
      <c r="EY29" s="18">
        <f t="shared" si="213"/>
        <v>21395.156620065787</v>
      </c>
      <c r="EZ29" s="18">
        <f t="shared" si="214"/>
        <v>21401.708333333332</v>
      </c>
      <c r="FA29" s="18">
        <f t="shared" si="215"/>
        <v>19392.812857142857</v>
      </c>
      <c r="FB29" s="18">
        <f t="shared" si="216"/>
        <v>19729.571357142861</v>
      </c>
      <c r="FC29" s="18">
        <f t="shared" si="217"/>
        <v>20408.846428571429</v>
      </c>
      <c r="FD29" s="19">
        <f t="shared" si="218"/>
        <v>19992.004565067375</v>
      </c>
      <c r="FE29" s="20">
        <f t="shared" si="219"/>
        <v>19569.332619047618</v>
      </c>
      <c r="FF29" s="18">
        <f t="shared" si="220"/>
        <v>18421.83476190476</v>
      </c>
      <c r="FG29" s="18">
        <f t="shared" si="221"/>
        <v>17599.181496001776</v>
      </c>
      <c r="FH29" s="18">
        <f t="shared" si="222"/>
        <v>19040.582857142857</v>
      </c>
      <c r="FI29" s="18">
        <f t="shared" si="223"/>
        <v>19226.512861635088</v>
      </c>
      <c r="FJ29" s="18">
        <f t="shared" si="224"/>
        <v>19710.86760604446</v>
      </c>
      <c r="FK29" s="18">
        <f t="shared" si="225"/>
        <v>21395.156620065787</v>
      </c>
      <c r="FL29" s="18">
        <f t="shared" si="226"/>
        <v>21401.708333333332</v>
      </c>
      <c r="FM29" s="18">
        <f t="shared" si="227"/>
        <v>19392.812857142857</v>
      </c>
      <c r="FN29" s="18">
        <f t="shared" si="228"/>
        <v>19729.571357142861</v>
      </c>
      <c r="FO29" s="18">
        <f t="shared" si="229"/>
        <v>20408.846428571429</v>
      </c>
      <c r="FP29" s="19">
        <f t="shared" si="230"/>
        <v>19992.004565067375</v>
      </c>
      <c r="FQ29" s="20">
        <f t="shared" si="231"/>
        <v>19569.332619047618</v>
      </c>
      <c r="FR29" s="18">
        <f t="shared" si="232"/>
        <v>18421.83476190476</v>
      </c>
      <c r="FS29" s="18">
        <f t="shared" si="233"/>
        <v>17599.181496001776</v>
      </c>
      <c r="FT29" s="18">
        <f t="shared" si="234"/>
        <v>19040.582857142857</v>
      </c>
      <c r="FU29" s="18">
        <f t="shared" si="235"/>
        <v>19226.512861635088</v>
      </c>
      <c r="FV29" s="18">
        <f t="shared" si="236"/>
        <v>19710.86760604446</v>
      </c>
      <c r="FW29" s="18">
        <f t="shared" si="237"/>
        <v>21395.156620065787</v>
      </c>
      <c r="FX29" s="18">
        <f t="shared" si="238"/>
        <v>21401.708333333332</v>
      </c>
      <c r="FY29" s="18">
        <f t="shared" si="239"/>
        <v>19392.812857142857</v>
      </c>
      <c r="FZ29" s="18">
        <f t="shared" si="240"/>
        <v>19729.571357142861</v>
      </c>
      <c r="GA29" s="18">
        <f t="shared" si="241"/>
        <v>20408.846428571429</v>
      </c>
      <c r="GB29" s="19">
        <f t="shared" si="242"/>
        <v>19992.004565067375</v>
      </c>
      <c r="GC29" s="20">
        <f t="shared" si="243"/>
        <v>19569.332619047618</v>
      </c>
      <c r="GD29" s="18">
        <f t="shared" si="244"/>
        <v>18421.83476190476</v>
      </c>
      <c r="GE29" s="18">
        <f t="shared" si="245"/>
        <v>17599.181496001776</v>
      </c>
      <c r="GF29" s="18">
        <f t="shared" si="246"/>
        <v>19040.582857142857</v>
      </c>
      <c r="GG29" s="18">
        <f t="shared" si="247"/>
        <v>19226.512861635088</v>
      </c>
      <c r="GH29" s="18">
        <f t="shared" si="248"/>
        <v>19710.86760604446</v>
      </c>
      <c r="GI29" s="18">
        <f t="shared" si="249"/>
        <v>21395.156620065787</v>
      </c>
      <c r="GJ29" s="18">
        <f t="shared" si="250"/>
        <v>21401.708333333332</v>
      </c>
      <c r="GK29" s="18">
        <f t="shared" si="251"/>
        <v>19392.812857142857</v>
      </c>
      <c r="GL29" s="18">
        <f t="shared" si="252"/>
        <v>19729.571357142861</v>
      </c>
      <c r="GM29" s="18">
        <f t="shared" si="253"/>
        <v>20408.846428571429</v>
      </c>
      <c r="GN29" s="19">
        <f t="shared" si="254"/>
        <v>19992.004565067375</v>
      </c>
      <c r="GO29" s="20">
        <f t="shared" si="255"/>
        <v>19569.332619047618</v>
      </c>
      <c r="GP29" s="18">
        <f t="shared" si="256"/>
        <v>18421.83476190476</v>
      </c>
      <c r="GQ29" s="18">
        <f t="shared" si="257"/>
        <v>17599.181496001776</v>
      </c>
      <c r="GR29" s="18">
        <f t="shared" si="258"/>
        <v>19040.582857142857</v>
      </c>
      <c r="GS29" s="18">
        <f t="shared" si="259"/>
        <v>19226.512861635088</v>
      </c>
      <c r="GT29" s="18">
        <f t="shared" si="260"/>
        <v>19710.86760604446</v>
      </c>
      <c r="GU29" s="18">
        <f t="shared" si="261"/>
        <v>21395.156620065787</v>
      </c>
      <c r="GV29" s="18">
        <f t="shared" si="262"/>
        <v>21401.708333333332</v>
      </c>
      <c r="GW29" s="18">
        <f t="shared" si="263"/>
        <v>19392.812857142857</v>
      </c>
      <c r="GX29" s="18">
        <f t="shared" si="264"/>
        <v>19729.571357142861</v>
      </c>
      <c r="GY29" s="18">
        <f t="shared" si="265"/>
        <v>20408.846428571429</v>
      </c>
      <c r="GZ29" s="19">
        <f t="shared" si="266"/>
        <v>19992.004565067375</v>
      </c>
      <c r="HA29" s="20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9"/>
      <c r="HM29" s="20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9"/>
      <c r="HY29" s="20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9"/>
      <c r="IK29" s="20"/>
      <c r="IL29" s="18"/>
      <c r="IM29" s="18"/>
      <c r="IN29" s="18"/>
      <c r="IO29" s="18"/>
      <c r="IP29" s="18"/>
      <c r="IQ29" s="18"/>
      <c r="IR29" s="18"/>
      <c r="IS29" s="18"/>
      <c r="IT29" s="18"/>
      <c r="IU29" s="18"/>
      <c r="IV29" s="19"/>
      <c r="IY29" s="17"/>
      <c r="IZ29" s="17"/>
      <c r="JA29" s="14">
        <f t="shared" si="267"/>
        <v>235888.41236310019</v>
      </c>
      <c r="JB29" s="15">
        <f t="shared" si="268"/>
        <v>235888.41236310019</v>
      </c>
      <c r="JC29" s="15">
        <f t="shared" si="269"/>
        <v>235888.41236310019</v>
      </c>
      <c r="JD29" s="15">
        <f t="shared" si="270"/>
        <v>235888.41236310019</v>
      </c>
      <c r="JE29" s="15">
        <f t="shared" si="271"/>
        <v>235888.41236310019</v>
      </c>
      <c r="JF29" s="15">
        <f t="shared" si="272"/>
        <v>0</v>
      </c>
      <c r="JG29" s="15">
        <f t="shared" si="273"/>
        <v>0</v>
      </c>
      <c r="JH29" s="15">
        <f t="shared" si="274"/>
        <v>0</v>
      </c>
      <c r="JI29" s="15">
        <f t="shared" si="275"/>
        <v>0</v>
      </c>
      <c r="JJ29" s="14"/>
    </row>
    <row r="30" spans="1:270" x14ac:dyDescent="0.25">
      <c r="A30" s="5" t="s">
        <v>113</v>
      </c>
      <c r="B30" s="2">
        <v>2526</v>
      </c>
      <c r="C30" s="3">
        <v>41180</v>
      </c>
      <c r="D30" s="3" t="s">
        <v>114</v>
      </c>
      <c r="E30" s="4">
        <v>44347</v>
      </c>
      <c r="F30">
        <f t="shared" si="106"/>
        <v>2021</v>
      </c>
      <c r="G30">
        <f t="shared" si="107"/>
        <v>5</v>
      </c>
      <c r="H30">
        <f t="shared" si="108"/>
        <v>2018</v>
      </c>
      <c r="I30">
        <f t="shared" si="109"/>
        <v>5</v>
      </c>
      <c r="J30">
        <f t="shared" si="203"/>
        <v>2022</v>
      </c>
      <c r="K30">
        <f t="shared" si="204"/>
        <v>1</v>
      </c>
      <c r="L30">
        <f t="shared" si="110"/>
        <v>2026</v>
      </c>
      <c r="M30">
        <f t="shared" si="205"/>
        <v>12</v>
      </c>
      <c r="O30" s="14"/>
      <c r="P30" s="17"/>
      <c r="Q30" s="17"/>
      <c r="R30" s="17"/>
      <c r="S30" s="17"/>
      <c r="T30" s="17"/>
      <c r="U30" s="17"/>
      <c r="V30" s="17">
        <f>IF(AND($F30=O$4,$I30=V$5),AVERAGE('Потребление ЭЭ_факт'!R29,'Потребление ЭЭ_факт'!AD29,'Потребление ЭЭ_факт'!AP29),IF(U30&lt;&gt;0,AVERAGE('Потребление ЭЭ_факт'!R29,'Потребление ЭЭ_факт'!AD29,'Потребление ЭЭ_факт'!AP29),0))</f>
        <v>0</v>
      </c>
      <c r="W30" s="17">
        <f>IF(AND($F30=O$4,$I30=W$5),AVERAGE('Потребление ЭЭ_факт'!S29,'Потребление ЭЭ_факт'!AE29,'Потребление ЭЭ_факт'!AQ29),IF(V30&lt;&gt;0,AVERAGE('Потребление ЭЭ_факт'!S29,'Потребление ЭЭ_факт'!AE29,'Потребление ЭЭ_факт'!AQ29),0))</f>
        <v>0</v>
      </c>
      <c r="X30" s="17">
        <f>IF(AND($F30=O$4,$I30=X$5),AVERAGE('Потребление ЭЭ_факт'!T29,'Потребление ЭЭ_факт'!AF29,'Потребление ЭЭ_факт'!AR29),IF(W30&lt;&gt;0,AVERAGE('Потребление ЭЭ_факт'!T29,'Потребление ЭЭ_факт'!AF29,'Потребление ЭЭ_факт'!AR29),0))</f>
        <v>0</v>
      </c>
      <c r="Y30" s="17">
        <f>IF(AND($F30=O$4,$I30=Y$5),AVERAGE('Потребление ЭЭ_факт'!U29,'Потребление ЭЭ_факт'!AG29,'Потребление ЭЭ_факт'!AS29),IF(X30&lt;&gt;0,AVERAGE('Потребление ЭЭ_факт'!U29,'Потребление ЭЭ_факт'!AG29,'Потребление ЭЭ_факт'!AS29),0))</f>
        <v>0</v>
      </c>
      <c r="Z30" s="17">
        <f>IF(AND($F30=O$4,$I30=Z$5),AVERAGE('Потребление ЭЭ_факт'!V29,'Потребление ЭЭ_факт'!AH29,'Потребление ЭЭ_факт'!AT29),IF(Y30&lt;&gt;0,AVERAGE('Потребление ЭЭ_факт'!V29,'Потребление ЭЭ_факт'!AH29,'Потребление ЭЭ_факт'!AT29),0))</f>
        <v>0</v>
      </c>
      <c r="AA30" s="14">
        <f>IF(AND($F30=AA$4,$I30=AA$5),AVERAGE('Потребление ЭЭ_факт'!W29,'Потребление ЭЭ_факт'!AI29,'Потребление ЭЭ_факт'!AU29),IF(Z30&lt;&gt;0,AVERAGE('Потребление ЭЭ_факт'!W29,'Потребление ЭЭ_факт'!AI29,'Потребление ЭЭ_факт'!AU29),0))</f>
        <v>0</v>
      </c>
      <c r="AB30" s="17">
        <f>IF(AND($F30=AA$4,$I30=AB$5),AVERAGE('Потребление ЭЭ_факт'!X29,'Потребление ЭЭ_факт'!AJ29,'Потребление ЭЭ_факт'!AV29),IF(AA30&lt;&gt;0,AVERAGE('Потребление ЭЭ_факт'!X29,'Потребление ЭЭ_факт'!AJ29,'Потребление ЭЭ_факт'!AV29),0))</f>
        <v>0</v>
      </c>
      <c r="AC30" s="17">
        <f>IF(AND($F30=AA$4,$I30=AC$5),AVERAGE('Потребление ЭЭ_факт'!Y29,'Потребление ЭЭ_факт'!AK29,'Потребление ЭЭ_факт'!AW29),IF(AB30&lt;&gt;0,AVERAGE('Потребление ЭЭ_факт'!Y29,'Потребление ЭЭ_факт'!AK29,'Потребление ЭЭ_факт'!AW29),0))</f>
        <v>0</v>
      </c>
      <c r="AD30" s="17">
        <f>IF(AND($F30=AA$4,$I30=AD$5),AVERAGE('Потребление ЭЭ_факт'!Z29,'Потребление ЭЭ_факт'!AL29,'Потребление ЭЭ_факт'!AX29),IF(AC30&lt;&gt;0,AVERAGE('Потребление ЭЭ_факт'!Z29,'Потребление ЭЭ_факт'!AL29,'Потребление ЭЭ_факт'!AX29),0))</f>
        <v>0</v>
      </c>
      <c r="AE30" s="17">
        <f>IF(AND($F30=AA$4,$I30=AE$5),AVERAGE('Потребление ЭЭ_факт'!AA29,'Потребление ЭЭ_факт'!AM29,'Потребление ЭЭ_факт'!AY29),IF(AD30&lt;&gt;0,AVERAGE('Потребление ЭЭ_факт'!AA29,'Потребление ЭЭ_факт'!AM29,'Потребление ЭЭ_факт'!AY29),0))</f>
        <v>21950.710050999998</v>
      </c>
      <c r="AF30" s="17">
        <f>IF(AND($F30=AA$4,$I30=AF$5),AVERAGE('Потребление ЭЭ_факт'!AB29,'Потребление ЭЭ_факт'!AN29,'Потребление ЭЭ_факт'!AZ29),IF(AE30&lt;&gt;0,AVERAGE('Потребление ЭЭ_факт'!AB29,'Потребление ЭЭ_факт'!AN29,'Потребление ЭЭ_факт'!AZ29),0))</f>
        <v>22514.838252857153</v>
      </c>
      <c r="AG30" s="17">
        <f>IF(AND($F30=AA$4,$I30=AG$5),AVERAGE('Потребление ЭЭ_факт'!AC29,'Потребление ЭЭ_факт'!AO29,'Потребление ЭЭ_факт'!BA29),IF(AF30&lt;&gt;0,AVERAGE('Потребление ЭЭ_факт'!AC29,'Потребление ЭЭ_факт'!AO29,'Потребление ЭЭ_факт'!BA29),0))</f>
        <v>23451.294412428571</v>
      </c>
      <c r="AH30" s="17">
        <f>IF(AND($F30=AA$4,$I30=AH$5),AVERAGE('Потребление ЭЭ_факт'!AD29,'Потребление ЭЭ_факт'!AP29,'Потребление ЭЭ_факт'!BB29),IF(AG30&lt;&gt;0,AVERAGE('Потребление ЭЭ_факт'!AD29,'Потребление ЭЭ_факт'!AP29,'Потребление ЭЭ_факт'!BB29),0))</f>
        <v>23233.032363678576</v>
      </c>
      <c r="AI30" s="17">
        <f>IF(AND($F30=AA$4,$I30=AI$5),AVERAGE('Потребление ЭЭ_факт'!AE29,'Потребление ЭЭ_факт'!AQ29,'Потребление ЭЭ_факт'!BC29),IF(AH30&lt;&gt;0,AVERAGE('Потребление ЭЭ_факт'!AE29,'Потребление ЭЭ_факт'!AQ29,'Потребление ЭЭ_факт'!BC29),0))</f>
        <v>20451.573553928567</v>
      </c>
      <c r="AJ30" s="17">
        <f>IF(AND($F30=AA$4,$I30=AJ$5),AVERAGE('Потребление ЭЭ_факт'!AF29,'Потребление ЭЭ_факт'!AR29,'Потребление ЭЭ_факт'!BD29),IF(AI30&lt;&gt;0,AVERAGE('Потребление ЭЭ_факт'!AF29,'Потребление ЭЭ_факт'!AR29,'Потребление ЭЭ_факт'!BD29),0))</f>
        <v>21500.813649350002</v>
      </c>
      <c r="AK30" s="17">
        <f>IF(AND($F30=AA$4,$I30=AK$5),AVERAGE('Потребление ЭЭ_факт'!AG29,'Потребление ЭЭ_факт'!AS29,'Потребление ЭЭ_факт'!BE29),IF(AJ30&lt;&gt;0,AVERAGE('Потребление ЭЭ_факт'!AG29,'Потребление ЭЭ_факт'!AS29,'Потребление ЭЭ_факт'!BE29),0))</f>
        <v>23502.582141428575</v>
      </c>
      <c r="AL30" s="17">
        <f>IF(AND($F30=AA$4,$I30=AL$5),AVERAGE('Потребление ЭЭ_факт'!AH29,'Потребление ЭЭ_факт'!AT29,'Потребление ЭЭ_факт'!BF29),IF(AK30&lt;&gt;0,AVERAGE('Потребление ЭЭ_факт'!AH29,'Потребление ЭЭ_факт'!AT29,'Потребление ЭЭ_факт'!BF29),0))</f>
        <v>27875.321259599998</v>
      </c>
      <c r="AM30" s="14">
        <f>IF(AND($F30=AM$4,$I30=AM$5),AVERAGE('Потребление ЭЭ_факт'!AI29,'Потребление ЭЭ_факт'!AU29,'Потребление ЭЭ_факт'!BG29),IF(AL30&lt;&gt;0,AVERAGE('Потребление ЭЭ_факт'!AI29,'Потребление ЭЭ_факт'!AU29,'Потребление ЭЭ_факт'!BG29),0))</f>
        <v>27615.658227619042</v>
      </c>
      <c r="AN30" s="15">
        <f>IF(AND($F30=$AM$4,$I30=AN$5),AVERAGE('Потребление ЭЭ_факт'!AJ29,'Потребление ЭЭ_факт'!AV29,'Потребление ЭЭ_факт'!BH29),IF(AM30&lt;&gt;0,AVERAGE('Потребление ЭЭ_факт'!AJ29,'Потребление ЭЭ_факт'!AV29,'Потребление ЭЭ_факт'!BH29),0))</f>
        <v>24785.39104371428</v>
      </c>
      <c r="AO30" s="15">
        <f>IF(AND($F30=$AM$4,$I30=AO$5),AVERAGE('Потребление ЭЭ_факт'!AK29,'Потребление ЭЭ_факт'!AW29,'Потребление ЭЭ_факт'!BI29),IF(AN30&lt;&gt;0,AVERAGE('Потребление ЭЭ_факт'!AK29,'Потребление ЭЭ_факт'!AW29,'Потребление ЭЭ_факт'!BI29),0))</f>
        <v>21262.133242088094</v>
      </c>
      <c r="AP30" s="15">
        <f>IF(AND($F30=$AM$4,$I30=AP$5),AVERAGE('Потребление ЭЭ_факт'!AL29,'Потребление ЭЭ_факт'!AX29,'Потребление ЭЭ_факт'!BJ29),IF(AO30&lt;&gt;0,AVERAGE('Потребление ЭЭ_факт'!AL29,'Потребление ЭЭ_факт'!AX29,'Потребление ЭЭ_факт'!BJ29),0))</f>
        <v>19789.185965142849</v>
      </c>
      <c r="AQ30" s="31">
        <f t="shared" si="114"/>
        <v>21950.710050999998</v>
      </c>
      <c r="AR30" s="31">
        <f t="shared" si="115"/>
        <v>22514.838252857153</v>
      </c>
      <c r="AS30" s="31">
        <f t="shared" si="116"/>
        <v>23451.294412428571</v>
      </c>
      <c r="AT30" s="31">
        <f t="shared" si="117"/>
        <v>23233.032363678576</v>
      </c>
      <c r="AU30" s="31">
        <f t="shared" si="118"/>
        <v>20451.573553928567</v>
      </c>
      <c r="AV30" s="31">
        <f t="shared" si="119"/>
        <v>21500.813649350002</v>
      </c>
      <c r="AW30" s="31">
        <f t="shared" si="120"/>
        <v>23502.582141428575</v>
      </c>
      <c r="AX30" s="32">
        <f t="shared" si="121"/>
        <v>27875.321259599998</v>
      </c>
      <c r="AY30" s="30">
        <f t="shared" si="122"/>
        <v>27615.658227619042</v>
      </c>
      <c r="AZ30" s="31">
        <f t="shared" si="277"/>
        <v>24785.39104371428</v>
      </c>
      <c r="BA30" s="31">
        <f t="shared" si="124"/>
        <v>21262.133242088094</v>
      </c>
      <c r="BB30" s="31">
        <f t="shared" si="125"/>
        <v>19789.185965142849</v>
      </c>
      <c r="BC30" s="31">
        <f t="shared" si="126"/>
        <v>21950.710050999998</v>
      </c>
      <c r="BD30" s="31">
        <f t="shared" si="127"/>
        <v>22514.838252857153</v>
      </c>
      <c r="BE30" s="31">
        <f t="shared" si="128"/>
        <v>23451.294412428571</v>
      </c>
      <c r="BF30" s="31">
        <f t="shared" si="129"/>
        <v>23233.032363678576</v>
      </c>
      <c r="BG30" s="31">
        <f t="shared" si="130"/>
        <v>20451.573553928567</v>
      </c>
      <c r="BH30" s="31">
        <f t="shared" si="131"/>
        <v>21500.813649350002</v>
      </c>
      <c r="BI30" s="31">
        <f t="shared" si="132"/>
        <v>23502.582141428575</v>
      </c>
      <c r="BJ30" s="32">
        <f t="shared" si="133"/>
        <v>27875.321259599998</v>
      </c>
      <c r="BK30" s="30">
        <f t="shared" si="134"/>
        <v>27615.658227619042</v>
      </c>
      <c r="BL30" s="31">
        <f t="shared" si="278"/>
        <v>24785.39104371428</v>
      </c>
      <c r="BM30" s="31">
        <f t="shared" si="136"/>
        <v>21262.133242088094</v>
      </c>
      <c r="BN30" s="31">
        <f t="shared" si="137"/>
        <v>19789.185965142849</v>
      </c>
      <c r="BO30" s="31">
        <f t="shared" si="138"/>
        <v>21950.710050999998</v>
      </c>
      <c r="BP30" s="31">
        <f t="shared" si="139"/>
        <v>22514.838252857153</v>
      </c>
      <c r="BQ30" s="31">
        <f t="shared" si="140"/>
        <v>23451.294412428571</v>
      </c>
      <c r="BR30" s="31">
        <f t="shared" si="141"/>
        <v>23233.032363678576</v>
      </c>
      <c r="BS30" s="31">
        <f t="shared" si="142"/>
        <v>20451.573553928567</v>
      </c>
      <c r="BT30" s="31">
        <f t="shared" si="143"/>
        <v>21500.813649350002</v>
      </c>
      <c r="BU30" s="31">
        <f t="shared" si="144"/>
        <v>23502.582141428575</v>
      </c>
      <c r="BV30" s="32">
        <f t="shared" si="145"/>
        <v>27875.321259599998</v>
      </c>
      <c r="BW30" s="30">
        <f t="shared" si="146"/>
        <v>27615.658227619042</v>
      </c>
      <c r="BX30" s="31">
        <f t="shared" si="279"/>
        <v>24785.39104371428</v>
      </c>
      <c r="BY30" s="31">
        <f t="shared" si="148"/>
        <v>21262.133242088094</v>
      </c>
      <c r="BZ30" s="31">
        <f t="shared" si="149"/>
        <v>19789.185965142849</v>
      </c>
      <c r="CA30" s="31">
        <f t="shared" si="150"/>
        <v>21950.710050999998</v>
      </c>
      <c r="CB30" s="31">
        <f t="shared" si="151"/>
        <v>22514.838252857153</v>
      </c>
      <c r="CC30" s="31">
        <f t="shared" si="152"/>
        <v>23451.294412428571</v>
      </c>
      <c r="CD30" s="31">
        <f t="shared" si="153"/>
        <v>23233.032363678576</v>
      </c>
      <c r="CE30" s="31">
        <f t="shared" si="154"/>
        <v>20451.573553928567</v>
      </c>
      <c r="CF30" s="31">
        <f t="shared" si="155"/>
        <v>21500.813649350002</v>
      </c>
      <c r="CG30" s="31">
        <f t="shared" si="156"/>
        <v>23502.582141428575</v>
      </c>
      <c r="CH30" s="32">
        <f t="shared" si="157"/>
        <v>27875.321259599998</v>
      </c>
      <c r="CI30" s="30">
        <f t="shared" si="206"/>
        <v>27615.658227619042</v>
      </c>
      <c r="CJ30" s="31">
        <f t="shared" si="4"/>
        <v>24785.39104371428</v>
      </c>
      <c r="CK30" s="31">
        <f t="shared" si="5"/>
        <v>21262.133242088094</v>
      </c>
      <c r="CL30" s="31">
        <f t="shared" si="281"/>
        <v>19789.185965142849</v>
      </c>
      <c r="CM30" s="31">
        <f t="shared" si="282"/>
        <v>21950.710050999998</v>
      </c>
      <c r="CN30" s="31">
        <f t="shared" si="283"/>
        <v>22514.838252857153</v>
      </c>
      <c r="CO30" s="31">
        <f t="shared" si="284"/>
        <v>23451.294412428571</v>
      </c>
      <c r="CP30" s="31">
        <f t="shared" si="285"/>
        <v>23233.032363678576</v>
      </c>
      <c r="CQ30" s="31">
        <f t="shared" si="286"/>
        <v>20451.573553928567</v>
      </c>
      <c r="CR30" s="31">
        <f t="shared" si="287"/>
        <v>21500.813649350002</v>
      </c>
      <c r="CS30" s="31">
        <f t="shared" si="288"/>
        <v>23502.582141428575</v>
      </c>
      <c r="CT30" s="32">
        <f t="shared" si="289"/>
        <v>27875.321259599998</v>
      </c>
      <c r="CU30" s="30">
        <f t="shared" si="290"/>
        <v>27615.658227619042</v>
      </c>
      <c r="CV30" s="31">
        <f t="shared" si="291"/>
        <v>24785.39104371428</v>
      </c>
      <c r="CW30" s="31">
        <f t="shared" si="292"/>
        <v>21262.133242088094</v>
      </c>
      <c r="CX30" s="31">
        <f t="shared" si="293"/>
        <v>19789.185965142849</v>
      </c>
      <c r="CY30" s="31">
        <f t="shared" si="294"/>
        <v>21950.710050999998</v>
      </c>
      <c r="CZ30" s="31">
        <f t="shared" si="295"/>
        <v>22514.838252857153</v>
      </c>
      <c r="DA30" s="31">
        <f t="shared" si="296"/>
        <v>23451.294412428571</v>
      </c>
      <c r="DB30" s="31">
        <f t="shared" si="297"/>
        <v>23233.032363678576</v>
      </c>
      <c r="DC30" s="31">
        <f t="shared" si="298"/>
        <v>20451.573553928567</v>
      </c>
      <c r="DD30" s="31">
        <f t="shared" si="299"/>
        <v>21500.813649350002</v>
      </c>
      <c r="DE30" s="31">
        <f t="shared" si="300"/>
        <v>23502.582141428575</v>
      </c>
      <c r="DF30" s="32">
        <f t="shared" si="301"/>
        <v>27875.321259599998</v>
      </c>
      <c r="DG30" s="30">
        <f t="shared" si="302"/>
        <v>27615.658227619042</v>
      </c>
      <c r="DH30" s="31">
        <f t="shared" si="303"/>
        <v>24785.39104371428</v>
      </c>
      <c r="DI30" s="31">
        <f t="shared" si="304"/>
        <v>21262.133242088094</v>
      </c>
      <c r="DJ30" s="31">
        <f t="shared" si="305"/>
        <v>19789.185965142849</v>
      </c>
      <c r="DK30" s="31">
        <f t="shared" si="306"/>
        <v>21950.710050999998</v>
      </c>
      <c r="DL30" s="31">
        <f t="shared" si="307"/>
        <v>22514.838252857153</v>
      </c>
      <c r="DM30" s="31">
        <f t="shared" si="308"/>
        <v>23451.294412428571</v>
      </c>
      <c r="DN30" s="31">
        <f t="shared" si="309"/>
        <v>23233.032363678576</v>
      </c>
      <c r="DO30" s="31">
        <f t="shared" si="310"/>
        <v>20451.573553928567</v>
      </c>
      <c r="DP30" s="31">
        <f t="shared" si="311"/>
        <v>21500.813649350002</v>
      </c>
      <c r="DQ30" s="31">
        <f t="shared" si="280"/>
        <v>23502.582141428575</v>
      </c>
      <c r="DR30" s="32">
        <f t="shared" si="314"/>
        <v>27875.321259599998</v>
      </c>
      <c r="DS30" s="30">
        <f t="shared" si="315"/>
        <v>27615.658227619042</v>
      </c>
      <c r="DT30" s="31">
        <f t="shared" si="316"/>
        <v>24785.39104371428</v>
      </c>
      <c r="DU30" s="31">
        <f t="shared" si="317"/>
        <v>21262.133242088094</v>
      </c>
      <c r="DV30" s="31">
        <f t="shared" si="318"/>
        <v>19789.185965142849</v>
      </c>
      <c r="DW30" s="31">
        <f t="shared" si="319"/>
        <v>21950.710050999998</v>
      </c>
      <c r="DX30" s="31">
        <f t="shared" si="320"/>
        <v>22514.838252857153</v>
      </c>
      <c r="DY30" s="31">
        <f t="shared" si="321"/>
        <v>23451.294412428571</v>
      </c>
      <c r="DZ30" s="31">
        <f t="shared" si="322"/>
        <v>23233.032363678576</v>
      </c>
      <c r="EA30" s="31">
        <f t="shared" si="323"/>
        <v>20451.573553928567</v>
      </c>
      <c r="EB30" s="31">
        <f t="shared" si="324"/>
        <v>21500.813649350002</v>
      </c>
      <c r="EC30" s="31">
        <f t="shared" si="325"/>
        <v>23502.582141428575</v>
      </c>
      <c r="ED30" s="32">
        <f t="shared" si="326"/>
        <v>27875.321259599998</v>
      </c>
      <c r="EE30" s="30">
        <f t="shared" si="327"/>
        <v>27615.658227619042</v>
      </c>
      <c r="EF30" s="31">
        <f t="shared" si="328"/>
        <v>24785.39104371428</v>
      </c>
      <c r="EG30" s="31">
        <f t="shared" si="329"/>
        <v>21262.133242088094</v>
      </c>
      <c r="EH30" s="31">
        <f t="shared" si="330"/>
        <v>19789.185965142849</v>
      </c>
      <c r="EI30" s="31">
        <f t="shared" si="331"/>
        <v>21950.710050999998</v>
      </c>
      <c r="EJ30" s="31">
        <f t="shared" si="332"/>
        <v>22514.838252857153</v>
      </c>
      <c r="EK30" s="31">
        <f t="shared" si="333"/>
        <v>23451.294412428571</v>
      </c>
      <c r="EL30" s="31">
        <f t="shared" si="334"/>
        <v>23233.032363678576</v>
      </c>
      <c r="EM30" s="31">
        <f t="shared" si="335"/>
        <v>20451.573553928567</v>
      </c>
      <c r="EN30" s="31">
        <f t="shared" si="336"/>
        <v>21500.813649350002</v>
      </c>
      <c r="EO30" s="31">
        <f t="shared" si="312"/>
        <v>23502.582141428575</v>
      </c>
      <c r="EP30" s="32">
        <f t="shared" si="313"/>
        <v>27875.321259599998</v>
      </c>
      <c r="ES30" s="20">
        <f t="shared" si="207"/>
        <v>27615.658227619042</v>
      </c>
      <c r="ET30" s="18">
        <f t="shared" si="208"/>
        <v>24785.39104371428</v>
      </c>
      <c r="EU30" s="18">
        <f t="shared" si="209"/>
        <v>21262.133242088094</v>
      </c>
      <c r="EV30" s="18">
        <f t="shared" si="210"/>
        <v>19789.185965142849</v>
      </c>
      <c r="EW30" s="18">
        <f t="shared" si="211"/>
        <v>21950.710050999998</v>
      </c>
      <c r="EX30" s="18">
        <f t="shared" si="212"/>
        <v>22514.838252857153</v>
      </c>
      <c r="EY30" s="18">
        <f t="shared" si="213"/>
        <v>23451.294412428571</v>
      </c>
      <c r="EZ30" s="18">
        <f t="shared" si="214"/>
        <v>23233.032363678576</v>
      </c>
      <c r="FA30" s="18">
        <f t="shared" si="215"/>
        <v>20451.573553928567</v>
      </c>
      <c r="FB30" s="18">
        <f t="shared" si="216"/>
        <v>21500.813649350002</v>
      </c>
      <c r="FC30" s="18">
        <f t="shared" si="217"/>
        <v>23502.582141428575</v>
      </c>
      <c r="FD30" s="19">
        <f t="shared" si="218"/>
        <v>27875.321259599998</v>
      </c>
      <c r="FE30" s="20">
        <f t="shared" si="219"/>
        <v>27615.658227619042</v>
      </c>
      <c r="FF30" s="18">
        <f t="shared" si="220"/>
        <v>24785.39104371428</v>
      </c>
      <c r="FG30" s="18">
        <f t="shared" si="221"/>
        <v>21262.133242088094</v>
      </c>
      <c r="FH30" s="18">
        <f t="shared" si="222"/>
        <v>19789.185965142849</v>
      </c>
      <c r="FI30" s="18">
        <f t="shared" si="223"/>
        <v>21950.710050999998</v>
      </c>
      <c r="FJ30" s="18">
        <f t="shared" si="224"/>
        <v>22514.838252857153</v>
      </c>
      <c r="FK30" s="18">
        <f t="shared" si="225"/>
        <v>23451.294412428571</v>
      </c>
      <c r="FL30" s="18">
        <f t="shared" si="226"/>
        <v>23233.032363678576</v>
      </c>
      <c r="FM30" s="18">
        <f t="shared" si="227"/>
        <v>20451.573553928567</v>
      </c>
      <c r="FN30" s="18">
        <f t="shared" si="228"/>
        <v>21500.813649350002</v>
      </c>
      <c r="FO30" s="18">
        <f t="shared" si="229"/>
        <v>23502.582141428575</v>
      </c>
      <c r="FP30" s="19">
        <f t="shared" si="230"/>
        <v>27875.321259599998</v>
      </c>
      <c r="FQ30" s="20">
        <f t="shared" si="231"/>
        <v>27615.658227619042</v>
      </c>
      <c r="FR30" s="18">
        <f t="shared" si="232"/>
        <v>24785.39104371428</v>
      </c>
      <c r="FS30" s="18">
        <f t="shared" si="233"/>
        <v>21262.133242088094</v>
      </c>
      <c r="FT30" s="18">
        <f t="shared" si="234"/>
        <v>19789.185965142849</v>
      </c>
      <c r="FU30" s="18">
        <f t="shared" si="235"/>
        <v>21950.710050999998</v>
      </c>
      <c r="FV30" s="18">
        <f t="shared" si="236"/>
        <v>22514.838252857153</v>
      </c>
      <c r="FW30" s="18">
        <f t="shared" si="237"/>
        <v>23451.294412428571</v>
      </c>
      <c r="FX30" s="18">
        <f t="shared" si="238"/>
        <v>23233.032363678576</v>
      </c>
      <c r="FY30" s="18">
        <f t="shared" si="239"/>
        <v>20451.573553928567</v>
      </c>
      <c r="FZ30" s="18">
        <f t="shared" si="240"/>
        <v>21500.813649350002</v>
      </c>
      <c r="GA30" s="18">
        <f t="shared" si="241"/>
        <v>23502.582141428575</v>
      </c>
      <c r="GB30" s="19">
        <f t="shared" si="242"/>
        <v>27875.321259599998</v>
      </c>
      <c r="GC30" s="20">
        <f t="shared" si="243"/>
        <v>27615.658227619042</v>
      </c>
      <c r="GD30" s="18">
        <f t="shared" si="244"/>
        <v>24785.39104371428</v>
      </c>
      <c r="GE30" s="18">
        <f t="shared" si="245"/>
        <v>21262.133242088094</v>
      </c>
      <c r="GF30" s="18">
        <f t="shared" si="246"/>
        <v>19789.185965142849</v>
      </c>
      <c r="GG30" s="18">
        <f t="shared" si="247"/>
        <v>21950.710050999998</v>
      </c>
      <c r="GH30" s="18">
        <f t="shared" si="248"/>
        <v>22514.838252857153</v>
      </c>
      <c r="GI30" s="18">
        <f t="shared" si="249"/>
        <v>23451.294412428571</v>
      </c>
      <c r="GJ30" s="18">
        <f t="shared" si="250"/>
        <v>23233.032363678576</v>
      </c>
      <c r="GK30" s="18">
        <f t="shared" si="251"/>
        <v>20451.573553928567</v>
      </c>
      <c r="GL30" s="18">
        <f t="shared" si="252"/>
        <v>21500.813649350002</v>
      </c>
      <c r="GM30" s="18">
        <f t="shared" si="253"/>
        <v>23502.582141428575</v>
      </c>
      <c r="GN30" s="19">
        <f t="shared" si="254"/>
        <v>27875.321259599998</v>
      </c>
      <c r="GO30" s="20">
        <f t="shared" si="255"/>
        <v>27615.658227619042</v>
      </c>
      <c r="GP30" s="18">
        <f t="shared" si="256"/>
        <v>24785.39104371428</v>
      </c>
      <c r="GQ30" s="18">
        <f t="shared" si="257"/>
        <v>21262.133242088094</v>
      </c>
      <c r="GR30" s="18">
        <f t="shared" si="258"/>
        <v>19789.185965142849</v>
      </c>
      <c r="GS30" s="18">
        <f t="shared" si="259"/>
        <v>21950.710050999998</v>
      </c>
      <c r="GT30" s="18">
        <f t="shared" si="260"/>
        <v>22514.838252857153</v>
      </c>
      <c r="GU30" s="18">
        <f t="shared" si="261"/>
        <v>23451.294412428571</v>
      </c>
      <c r="GV30" s="18">
        <f t="shared" si="262"/>
        <v>23233.032363678576</v>
      </c>
      <c r="GW30" s="18">
        <f t="shared" si="263"/>
        <v>20451.573553928567</v>
      </c>
      <c r="GX30" s="18">
        <f t="shared" si="264"/>
        <v>21500.813649350002</v>
      </c>
      <c r="GY30" s="18">
        <f t="shared" si="265"/>
        <v>23502.582141428575</v>
      </c>
      <c r="GZ30" s="19">
        <f t="shared" si="266"/>
        <v>27875.321259599998</v>
      </c>
      <c r="HA30" s="20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9"/>
      <c r="HM30" s="20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9"/>
      <c r="HY30" s="20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9"/>
      <c r="IK30" s="20"/>
      <c r="IL30" s="18"/>
      <c r="IM30" s="18"/>
      <c r="IN30" s="18"/>
      <c r="IO30" s="18"/>
      <c r="IP30" s="18"/>
      <c r="IQ30" s="18"/>
      <c r="IR30" s="18"/>
      <c r="IS30" s="18"/>
      <c r="IT30" s="18"/>
      <c r="IU30" s="18"/>
      <c r="IV30" s="19"/>
      <c r="IY30" s="17"/>
      <c r="IZ30" s="17"/>
      <c r="JA30" s="14">
        <f t="shared" si="267"/>
        <v>277932.53416283568</v>
      </c>
      <c r="JB30" s="15">
        <f t="shared" si="268"/>
        <v>277932.53416283568</v>
      </c>
      <c r="JC30" s="15">
        <f t="shared" si="269"/>
        <v>277932.53416283568</v>
      </c>
      <c r="JD30" s="15">
        <f t="shared" si="270"/>
        <v>277932.53416283568</v>
      </c>
      <c r="JE30" s="15">
        <f t="shared" si="271"/>
        <v>277932.53416283568</v>
      </c>
      <c r="JF30" s="15">
        <f t="shared" si="272"/>
        <v>0</v>
      </c>
      <c r="JG30" s="15">
        <f t="shared" si="273"/>
        <v>0</v>
      </c>
      <c r="JH30" s="15">
        <f t="shared" si="274"/>
        <v>0</v>
      </c>
      <c r="JI30" s="15">
        <f t="shared" si="275"/>
        <v>0</v>
      </c>
      <c r="JJ30" s="14"/>
    </row>
    <row r="31" spans="1:270" x14ac:dyDescent="0.25">
      <c r="A31" s="5" t="s">
        <v>225</v>
      </c>
      <c r="B31" s="2">
        <v>3754</v>
      </c>
      <c r="C31" s="3">
        <v>41628</v>
      </c>
      <c r="D31" s="3" t="s">
        <v>226</v>
      </c>
      <c r="E31" s="4">
        <v>44330</v>
      </c>
      <c r="F31">
        <f t="shared" si="106"/>
        <v>2021</v>
      </c>
      <c r="G31">
        <f t="shared" si="107"/>
        <v>5</v>
      </c>
      <c r="H31">
        <f t="shared" si="108"/>
        <v>2018</v>
      </c>
      <c r="I31">
        <f t="shared" si="109"/>
        <v>5</v>
      </c>
      <c r="J31">
        <f t="shared" si="203"/>
        <v>2022</v>
      </c>
      <c r="K31">
        <f t="shared" si="204"/>
        <v>1</v>
      </c>
      <c r="L31">
        <f t="shared" si="110"/>
        <v>2026</v>
      </c>
      <c r="M31">
        <f t="shared" si="205"/>
        <v>12</v>
      </c>
      <c r="O31" s="14"/>
      <c r="P31" s="17"/>
      <c r="Q31" s="17"/>
      <c r="R31" s="17"/>
      <c r="S31" s="17"/>
      <c r="T31" s="17"/>
      <c r="U31" s="17"/>
      <c r="V31" s="17">
        <f>IF(AND($F31=O$4,$I31=V$5),AVERAGE('Потребление ЭЭ_факт'!R30,'Потребление ЭЭ_факт'!AD30,'Потребление ЭЭ_факт'!AP30),IF(U31&lt;&gt;0,AVERAGE('Потребление ЭЭ_факт'!R30,'Потребление ЭЭ_факт'!AD30,'Потребление ЭЭ_факт'!AP30),0))</f>
        <v>0</v>
      </c>
      <c r="W31" s="17">
        <f>IF(AND($F31=O$4,$I31=W$5),AVERAGE('Потребление ЭЭ_факт'!S30,'Потребление ЭЭ_факт'!AE30,'Потребление ЭЭ_факт'!AQ30),IF(V31&lt;&gt;0,AVERAGE('Потребление ЭЭ_факт'!S30,'Потребление ЭЭ_факт'!AE30,'Потребление ЭЭ_факт'!AQ30),0))</f>
        <v>0</v>
      </c>
      <c r="X31" s="17">
        <f>IF(AND($F31=O$4,$I31=X$5),AVERAGE('Потребление ЭЭ_факт'!T30,'Потребление ЭЭ_факт'!AF30,'Потребление ЭЭ_факт'!AR30),IF(W31&lt;&gt;0,AVERAGE('Потребление ЭЭ_факт'!T30,'Потребление ЭЭ_факт'!AF30,'Потребление ЭЭ_факт'!AR30),0))</f>
        <v>0</v>
      </c>
      <c r="Y31" s="17">
        <f>IF(AND($F31=O$4,$I31=Y$5),AVERAGE('Потребление ЭЭ_факт'!U30,'Потребление ЭЭ_факт'!AG30,'Потребление ЭЭ_факт'!AS30),IF(X31&lt;&gt;0,AVERAGE('Потребление ЭЭ_факт'!U30,'Потребление ЭЭ_факт'!AG30,'Потребление ЭЭ_факт'!AS30),0))</f>
        <v>0</v>
      </c>
      <c r="Z31" s="17">
        <f>IF(AND($F31=O$4,$I31=Z$5),AVERAGE('Потребление ЭЭ_факт'!V30,'Потребление ЭЭ_факт'!AH30,'Потребление ЭЭ_факт'!AT30),IF(Y31&lt;&gt;0,AVERAGE('Потребление ЭЭ_факт'!V30,'Потребление ЭЭ_факт'!AH30,'Потребление ЭЭ_факт'!AT30),0))</f>
        <v>0</v>
      </c>
      <c r="AA31" s="14">
        <f>IF(AND($F31=AA$4,$I31=AA$5),AVERAGE('Потребление ЭЭ_факт'!W30,'Потребление ЭЭ_факт'!AI30,'Потребление ЭЭ_факт'!AU30),IF(Z31&lt;&gt;0,AVERAGE('Потребление ЭЭ_факт'!W30,'Потребление ЭЭ_факт'!AI30,'Потребление ЭЭ_факт'!AU30),0))</f>
        <v>0</v>
      </c>
      <c r="AB31" s="17">
        <f>IF(AND($F31=AA$4,$I31=AB$5),AVERAGE('Потребление ЭЭ_факт'!X30,'Потребление ЭЭ_факт'!AJ30,'Потребление ЭЭ_факт'!AV30),IF(AA31&lt;&gt;0,AVERAGE('Потребление ЭЭ_факт'!X30,'Потребление ЭЭ_факт'!AJ30,'Потребление ЭЭ_факт'!AV30),0))</f>
        <v>0</v>
      </c>
      <c r="AC31" s="17">
        <f>IF(AND($F31=AA$4,$I31=AC$5),AVERAGE('Потребление ЭЭ_факт'!Y30,'Потребление ЭЭ_факт'!AK30,'Потребление ЭЭ_факт'!AW30),IF(AB31&lt;&gt;0,AVERAGE('Потребление ЭЭ_факт'!Y30,'Потребление ЭЭ_факт'!AK30,'Потребление ЭЭ_факт'!AW30),0))</f>
        <v>0</v>
      </c>
      <c r="AD31" s="17">
        <f>IF(AND($F31=AA$4,$I31=AD$5),AVERAGE('Потребление ЭЭ_факт'!Z30,'Потребление ЭЭ_факт'!AL30,'Потребление ЭЭ_факт'!AX30),IF(AC31&lt;&gt;0,AVERAGE('Потребление ЭЭ_факт'!Z30,'Потребление ЭЭ_факт'!AL30,'Потребление ЭЭ_факт'!AX30),0))</f>
        <v>0</v>
      </c>
      <c r="AE31" s="17">
        <f>IF(AND($F31=AA$4,$I31=AE$5),AVERAGE('Потребление ЭЭ_факт'!AA30,'Потребление ЭЭ_факт'!AM30,'Потребление ЭЭ_факт'!AY30),IF(AD31&lt;&gt;0,AVERAGE('Потребление ЭЭ_факт'!AA30,'Потребление ЭЭ_факт'!AM30,'Потребление ЭЭ_факт'!AY30),0))</f>
        <v>17709.878571428591</v>
      </c>
      <c r="AF31" s="17">
        <f>IF(AND($F31=AA$4,$I31=AF$5),AVERAGE('Потребление ЭЭ_факт'!AB30,'Потребление ЭЭ_факт'!AN30,'Потребление ЭЭ_факт'!AZ30),IF(AE31&lt;&gt;0,AVERAGE('Потребление ЭЭ_факт'!AB30,'Потребление ЭЭ_факт'!AN30,'Потребление ЭЭ_факт'!AZ30),0))</f>
        <v>18862.140000000021</v>
      </c>
      <c r="AG31" s="17">
        <f>IF(AND($F31=AA$4,$I31=AG$5),AVERAGE('Потребление ЭЭ_факт'!AC30,'Потребление ЭЭ_факт'!AO30,'Потребление ЭЭ_факт'!BA30),IF(AF31&lt;&gt;0,AVERAGE('Потребление ЭЭ_факт'!AC30,'Потребление ЭЭ_факт'!AO30,'Потребление ЭЭ_факт'!BA30),0))</f>
        <v>20761.262666666673</v>
      </c>
      <c r="AH31" s="17">
        <f>IF(AND($F31=AA$4,$I31=AH$5),AVERAGE('Потребление ЭЭ_факт'!AD30,'Потребление ЭЭ_факт'!AP30,'Потребление ЭЭ_факт'!BB30),IF(AG31&lt;&gt;0,AVERAGE('Потребление ЭЭ_факт'!AD30,'Потребление ЭЭ_факт'!AP30,'Потребление ЭЭ_факт'!BB30),0))</f>
        <v>20371.645238095232</v>
      </c>
      <c r="AI31" s="17">
        <f>IF(AND($F31=AA$4,$I31=AI$5),AVERAGE('Потребление ЭЭ_факт'!AE30,'Потребление ЭЭ_факт'!AQ30,'Потребление ЭЭ_факт'!BC30),IF(AH31&lt;&gt;0,AVERAGE('Потребление ЭЭ_факт'!AE30,'Потребление ЭЭ_факт'!AQ30,'Потребление ЭЭ_факт'!BC30),0))</f>
        <v>18840.916190476186</v>
      </c>
      <c r="AJ31" s="17">
        <f>IF(AND($F31=AA$4,$I31=AJ$5),AVERAGE('Потребление ЭЭ_факт'!AF30,'Потребление ЭЭ_факт'!AR30,'Потребление ЭЭ_факт'!BD30),IF(AI31&lt;&gt;0,AVERAGE('Потребление ЭЭ_факт'!AF30,'Потребление ЭЭ_факт'!AR30,'Потребление ЭЭ_факт'!BD30),0))</f>
        <v>21202.66333333325</v>
      </c>
      <c r="AK31" s="17">
        <f>IF(AND($F31=AA$4,$I31=AK$5),AVERAGE('Потребление ЭЭ_факт'!AG30,'Потребление ЭЭ_факт'!AS30,'Потребление ЭЭ_факт'!BE30),IF(AJ31&lt;&gt;0,AVERAGE('Потребление ЭЭ_факт'!AG30,'Потребление ЭЭ_факт'!AS30,'Потребление ЭЭ_факт'!BE30),0))</f>
        <v>22694.885714285792</v>
      </c>
      <c r="AL31" s="17">
        <f>IF(AND($F31=AA$4,$I31=AL$5),AVERAGE('Потребление ЭЭ_факт'!AH30,'Потребление ЭЭ_факт'!AT30,'Потребление ЭЭ_факт'!BF30),IF(AK31&lt;&gt;0,AVERAGE('Потребление ЭЭ_факт'!AH30,'Потребление ЭЭ_факт'!AT30,'Потребление ЭЭ_факт'!BF30),0))</f>
        <v>22189.153333333332</v>
      </c>
      <c r="AM31" s="14">
        <f>IF(AND($F31=AM$4,$I31=AM$5),AVERAGE('Потребление ЭЭ_факт'!AI30,'Потребление ЭЭ_факт'!AU30,'Потребление ЭЭ_факт'!BG30),IF(AL31&lt;&gt;0,AVERAGE('Потребление ЭЭ_факт'!AI30,'Потребление ЭЭ_факт'!AU30,'Потребление ЭЭ_факт'!BG30),0))</f>
        <v>23735.31999999996</v>
      </c>
      <c r="AN31" s="15">
        <f>IF(AND($F31=$AM$4,$I31=AN$5),AVERAGE('Потребление ЭЭ_факт'!AJ30,'Потребление ЭЭ_факт'!AV30,'Потребление ЭЭ_факт'!BH30),IF(AM31&lt;&gt;0,AVERAGE('Потребление ЭЭ_факт'!AJ30,'Потребление ЭЭ_факт'!AV30,'Потребление ЭЭ_факт'!BH30),0))</f>
        <v>21188.253333333381</v>
      </c>
      <c r="AO31" s="15">
        <f>IF(AND($F31=$AM$4,$I31=AO$5),AVERAGE('Потребление ЭЭ_факт'!AK30,'Потребление ЭЭ_факт'!AW30,'Потребление ЭЭ_факт'!BI30),IF(AN31&lt;&gt;0,AVERAGE('Потребление ЭЭ_факт'!AK30,'Потребление ЭЭ_факт'!AW30,'Потребление ЭЭ_факт'!BI30),0))</f>
        <v>22010.166666666657</v>
      </c>
      <c r="AP31" s="15">
        <f>IF(AND($F31=$AM$4,$I31=AP$5),AVERAGE('Потребление ЭЭ_факт'!AL30,'Потребление ЭЭ_факт'!AX30,'Потребление ЭЭ_факт'!BJ30),IF(AO31&lt;&gt;0,AVERAGE('Потребление ЭЭ_факт'!AL30,'Потребление ЭЭ_факт'!AX30,'Потребление ЭЭ_факт'!BJ30),0))</f>
        <v>18323.836473011925</v>
      </c>
      <c r="AQ31" s="31">
        <f t="shared" si="114"/>
        <v>17709.878571428591</v>
      </c>
      <c r="AR31" s="31">
        <f t="shared" si="115"/>
        <v>18862.140000000021</v>
      </c>
      <c r="AS31" s="31">
        <f t="shared" si="116"/>
        <v>20761.262666666673</v>
      </c>
      <c r="AT31" s="31">
        <f t="shared" si="117"/>
        <v>20371.645238095232</v>
      </c>
      <c r="AU31" s="31">
        <f t="shared" si="118"/>
        <v>18840.916190476186</v>
      </c>
      <c r="AV31" s="31">
        <f t="shared" si="119"/>
        <v>21202.66333333325</v>
      </c>
      <c r="AW31" s="31">
        <f t="shared" si="120"/>
        <v>22694.885714285792</v>
      </c>
      <c r="AX31" s="32">
        <f t="shared" si="121"/>
        <v>22189.153333333332</v>
      </c>
      <c r="AY31" s="30">
        <f t="shared" si="122"/>
        <v>23735.31999999996</v>
      </c>
      <c r="AZ31" s="31">
        <f t="shared" si="277"/>
        <v>21188.253333333381</v>
      </c>
      <c r="BA31" s="31">
        <f t="shared" si="124"/>
        <v>22010.166666666657</v>
      </c>
      <c r="BB31" s="31">
        <f t="shared" si="125"/>
        <v>18323.836473011925</v>
      </c>
      <c r="BC31" s="31">
        <f t="shared" si="126"/>
        <v>17709.878571428591</v>
      </c>
      <c r="BD31" s="31">
        <f t="shared" si="127"/>
        <v>18862.140000000021</v>
      </c>
      <c r="BE31" s="31">
        <f t="shared" si="128"/>
        <v>20761.262666666673</v>
      </c>
      <c r="BF31" s="31">
        <f t="shared" si="129"/>
        <v>20371.645238095232</v>
      </c>
      <c r="BG31" s="31">
        <f t="shared" si="130"/>
        <v>18840.916190476186</v>
      </c>
      <c r="BH31" s="31">
        <f t="shared" si="131"/>
        <v>21202.66333333325</v>
      </c>
      <c r="BI31" s="31">
        <f t="shared" si="132"/>
        <v>22694.885714285792</v>
      </c>
      <c r="BJ31" s="32">
        <f t="shared" si="133"/>
        <v>22189.153333333332</v>
      </c>
      <c r="BK31" s="30">
        <f t="shared" si="134"/>
        <v>23735.31999999996</v>
      </c>
      <c r="BL31" s="31">
        <f t="shared" si="278"/>
        <v>21188.253333333381</v>
      </c>
      <c r="BM31" s="31">
        <f t="shared" si="136"/>
        <v>22010.166666666657</v>
      </c>
      <c r="BN31" s="31">
        <f t="shared" si="137"/>
        <v>18323.836473011925</v>
      </c>
      <c r="BO31" s="31">
        <f t="shared" si="138"/>
        <v>17709.878571428591</v>
      </c>
      <c r="BP31" s="31">
        <f t="shared" si="139"/>
        <v>18862.140000000021</v>
      </c>
      <c r="BQ31" s="31">
        <f t="shared" si="140"/>
        <v>20761.262666666673</v>
      </c>
      <c r="BR31" s="31">
        <f t="shared" si="141"/>
        <v>20371.645238095232</v>
      </c>
      <c r="BS31" s="31">
        <f t="shared" si="142"/>
        <v>18840.916190476186</v>
      </c>
      <c r="BT31" s="31">
        <f t="shared" si="143"/>
        <v>21202.66333333325</v>
      </c>
      <c r="BU31" s="31">
        <f t="shared" si="144"/>
        <v>22694.885714285792</v>
      </c>
      <c r="BV31" s="32">
        <f t="shared" si="145"/>
        <v>22189.153333333332</v>
      </c>
      <c r="BW31" s="30">
        <f t="shared" si="146"/>
        <v>23735.31999999996</v>
      </c>
      <c r="BX31" s="31">
        <f t="shared" si="279"/>
        <v>21188.253333333381</v>
      </c>
      <c r="BY31" s="31">
        <f t="shared" si="148"/>
        <v>22010.166666666657</v>
      </c>
      <c r="BZ31" s="31">
        <f t="shared" si="149"/>
        <v>18323.836473011925</v>
      </c>
      <c r="CA31" s="31">
        <f t="shared" si="150"/>
        <v>17709.878571428591</v>
      </c>
      <c r="CB31" s="31">
        <f t="shared" si="151"/>
        <v>18862.140000000021</v>
      </c>
      <c r="CC31" s="31">
        <f t="shared" si="152"/>
        <v>20761.262666666673</v>
      </c>
      <c r="CD31" s="31">
        <f t="shared" si="153"/>
        <v>20371.645238095232</v>
      </c>
      <c r="CE31" s="31">
        <f t="shared" si="154"/>
        <v>18840.916190476186</v>
      </c>
      <c r="CF31" s="31">
        <f t="shared" si="155"/>
        <v>21202.66333333325</v>
      </c>
      <c r="CG31" s="31">
        <f t="shared" si="156"/>
        <v>22694.885714285792</v>
      </c>
      <c r="CH31" s="32">
        <f t="shared" si="157"/>
        <v>22189.153333333332</v>
      </c>
      <c r="CI31" s="30">
        <f t="shared" si="206"/>
        <v>23735.31999999996</v>
      </c>
      <c r="CJ31" s="31">
        <f t="shared" si="4"/>
        <v>21188.253333333381</v>
      </c>
      <c r="CK31" s="31">
        <f t="shared" si="5"/>
        <v>22010.166666666657</v>
      </c>
      <c r="CL31" s="31">
        <f t="shared" si="281"/>
        <v>18323.836473011925</v>
      </c>
      <c r="CM31" s="31">
        <f t="shared" si="282"/>
        <v>17709.878571428591</v>
      </c>
      <c r="CN31" s="31">
        <f t="shared" si="283"/>
        <v>18862.140000000021</v>
      </c>
      <c r="CO31" s="31">
        <f t="shared" si="284"/>
        <v>20761.262666666673</v>
      </c>
      <c r="CP31" s="31">
        <f t="shared" si="285"/>
        <v>20371.645238095232</v>
      </c>
      <c r="CQ31" s="31">
        <f t="shared" si="286"/>
        <v>18840.916190476186</v>
      </c>
      <c r="CR31" s="31">
        <f t="shared" si="287"/>
        <v>21202.66333333325</v>
      </c>
      <c r="CS31" s="31">
        <f t="shared" si="288"/>
        <v>22694.885714285792</v>
      </c>
      <c r="CT31" s="32">
        <f t="shared" si="289"/>
        <v>22189.153333333332</v>
      </c>
      <c r="CU31" s="30">
        <f t="shared" si="290"/>
        <v>23735.31999999996</v>
      </c>
      <c r="CV31" s="31">
        <f t="shared" si="291"/>
        <v>21188.253333333381</v>
      </c>
      <c r="CW31" s="31">
        <f t="shared" si="292"/>
        <v>22010.166666666657</v>
      </c>
      <c r="CX31" s="31">
        <f t="shared" si="293"/>
        <v>18323.836473011925</v>
      </c>
      <c r="CY31" s="31">
        <f t="shared" si="294"/>
        <v>17709.878571428591</v>
      </c>
      <c r="CZ31" s="31">
        <f t="shared" si="295"/>
        <v>18862.140000000021</v>
      </c>
      <c r="DA31" s="31">
        <f t="shared" si="296"/>
        <v>20761.262666666673</v>
      </c>
      <c r="DB31" s="31">
        <f t="shared" si="297"/>
        <v>20371.645238095232</v>
      </c>
      <c r="DC31" s="31">
        <f t="shared" si="298"/>
        <v>18840.916190476186</v>
      </c>
      <c r="DD31" s="31">
        <f t="shared" si="299"/>
        <v>21202.66333333325</v>
      </c>
      <c r="DE31" s="31">
        <f t="shared" si="300"/>
        <v>22694.885714285792</v>
      </c>
      <c r="DF31" s="32">
        <f t="shared" si="301"/>
        <v>22189.153333333332</v>
      </c>
      <c r="DG31" s="30">
        <f t="shared" si="302"/>
        <v>23735.31999999996</v>
      </c>
      <c r="DH31" s="31">
        <f t="shared" si="303"/>
        <v>21188.253333333381</v>
      </c>
      <c r="DI31" s="31">
        <f t="shared" si="304"/>
        <v>22010.166666666657</v>
      </c>
      <c r="DJ31" s="31">
        <f t="shared" si="305"/>
        <v>18323.836473011925</v>
      </c>
      <c r="DK31" s="31">
        <f t="shared" si="306"/>
        <v>17709.878571428591</v>
      </c>
      <c r="DL31" s="31">
        <f t="shared" si="307"/>
        <v>18862.140000000021</v>
      </c>
      <c r="DM31" s="31">
        <f t="shared" si="308"/>
        <v>20761.262666666673</v>
      </c>
      <c r="DN31" s="31">
        <f t="shared" si="309"/>
        <v>20371.645238095232</v>
      </c>
      <c r="DO31" s="31">
        <f t="shared" si="310"/>
        <v>18840.916190476186</v>
      </c>
      <c r="DP31" s="31">
        <f t="shared" si="311"/>
        <v>21202.66333333325</v>
      </c>
      <c r="DQ31" s="31">
        <f t="shared" si="280"/>
        <v>22694.885714285792</v>
      </c>
      <c r="DR31" s="32">
        <f t="shared" si="314"/>
        <v>22189.153333333332</v>
      </c>
      <c r="DS31" s="30">
        <f t="shared" si="315"/>
        <v>23735.31999999996</v>
      </c>
      <c r="DT31" s="31">
        <f t="shared" si="316"/>
        <v>21188.253333333381</v>
      </c>
      <c r="DU31" s="31">
        <f t="shared" si="317"/>
        <v>22010.166666666657</v>
      </c>
      <c r="DV31" s="31">
        <f t="shared" si="318"/>
        <v>18323.836473011925</v>
      </c>
      <c r="DW31" s="31">
        <f t="shared" si="319"/>
        <v>17709.878571428591</v>
      </c>
      <c r="DX31" s="31">
        <f t="shared" si="320"/>
        <v>18862.140000000021</v>
      </c>
      <c r="DY31" s="31">
        <f t="shared" si="321"/>
        <v>20761.262666666673</v>
      </c>
      <c r="DZ31" s="31">
        <f t="shared" si="322"/>
        <v>20371.645238095232</v>
      </c>
      <c r="EA31" s="31">
        <f t="shared" si="323"/>
        <v>18840.916190476186</v>
      </c>
      <c r="EB31" s="31">
        <f t="shared" si="324"/>
        <v>21202.66333333325</v>
      </c>
      <c r="EC31" s="31">
        <f t="shared" si="325"/>
        <v>22694.885714285792</v>
      </c>
      <c r="ED31" s="32">
        <f t="shared" si="326"/>
        <v>22189.153333333332</v>
      </c>
      <c r="EE31" s="30">
        <f t="shared" si="327"/>
        <v>23735.31999999996</v>
      </c>
      <c r="EF31" s="31">
        <f t="shared" si="328"/>
        <v>21188.253333333381</v>
      </c>
      <c r="EG31" s="31">
        <f t="shared" si="329"/>
        <v>22010.166666666657</v>
      </c>
      <c r="EH31" s="31">
        <f t="shared" si="330"/>
        <v>18323.836473011925</v>
      </c>
      <c r="EI31" s="31">
        <f t="shared" si="331"/>
        <v>17709.878571428591</v>
      </c>
      <c r="EJ31" s="31">
        <f t="shared" si="332"/>
        <v>18862.140000000021</v>
      </c>
      <c r="EK31" s="31">
        <f t="shared" si="333"/>
        <v>20761.262666666673</v>
      </c>
      <c r="EL31" s="31">
        <f t="shared" si="334"/>
        <v>20371.645238095232</v>
      </c>
      <c r="EM31" s="31">
        <f t="shared" si="335"/>
        <v>18840.916190476186</v>
      </c>
      <c r="EN31" s="31">
        <f t="shared" si="336"/>
        <v>21202.66333333325</v>
      </c>
      <c r="EO31" s="31">
        <f t="shared" si="312"/>
        <v>22694.885714285792</v>
      </c>
      <c r="EP31" s="32">
        <f t="shared" si="313"/>
        <v>22189.153333333332</v>
      </c>
      <c r="ES31" s="20">
        <f t="shared" si="207"/>
        <v>23735.31999999996</v>
      </c>
      <c r="ET31" s="18">
        <f t="shared" si="208"/>
        <v>21188.253333333381</v>
      </c>
      <c r="EU31" s="18">
        <f t="shared" si="209"/>
        <v>22010.166666666657</v>
      </c>
      <c r="EV31" s="18">
        <f t="shared" si="210"/>
        <v>18323.836473011925</v>
      </c>
      <c r="EW31" s="18">
        <f t="shared" si="211"/>
        <v>17709.878571428591</v>
      </c>
      <c r="EX31" s="18">
        <f t="shared" si="212"/>
        <v>18862.140000000021</v>
      </c>
      <c r="EY31" s="18">
        <f t="shared" si="213"/>
        <v>20761.262666666673</v>
      </c>
      <c r="EZ31" s="18">
        <f t="shared" si="214"/>
        <v>20371.645238095232</v>
      </c>
      <c r="FA31" s="18">
        <f t="shared" si="215"/>
        <v>18840.916190476186</v>
      </c>
      <c r="FB31" s="18">
        <f t="shared" si="216"/>
        <v>21202.66333333325</v>
      </c>
      <c r="FC31" s="18">
        <f t="shared" si="217"/>
        <v>22694.885714285792</v>
      </c>
      <c r="FD31" s="19">
        <f t="shared" si="218"/>
        <v>22189.153333333332</v>
      </c>
      <c r="FE31" s="20">
        <f t="shared" si="219"/>
        <v>23735.31999999996</v>
      </c>
      <c r="FF31" s="18">
        <f t="shared" si="220"/>
        <v>21188.253333333381</v>
      </c>
      <c r="FG31" s="18">
        <f t="shared" si="221"/>
        <v>22010.166666666657</v>
      </c>
      <c r="FH31" s="18">
        <f t="shared" si="222"/>
        <v>18323.836473011925</v>
      </c>
      <c r="FI31" s="18">
        <f t="shared" si="223"/>
        <v>17709.878571428591</v>
      </c>
      <c r="FJ31" s="18">
        <f t="shared" si="224"/>
        <v>18862.140000000021</v>
      </c>
      <c r="FK31" s="18">
        <f t="shared" si="225"/>
        <v>20761.262666666673</v>
      </c>
      <c r="FL31" s="18">
        <f t="shared" si="226"/>
        <v>20371.645238095232</v>
      </c>
      <c r="FM31" s="18">
        <f t="shared" si="227"/>
        <v>18840.916190476186</v>
      </c>
      <c r="FN31" s="18">
        <f t="shared" si="228"/>
        <v>21202.66333333325</v>
      </c>
      <c r="FO31" s="18">
        <f t="shared" si="229"/>
        <v>22694.885714285792</v>
      </c>
      <c r="FP31" s="19">
        <f t="shared" si="230"/>
        <v>22189.153333333332</v>
      </c>
      <c r="FQ31" s="20">
        <f t="shared" si="231"/>
        <v>23735.31999999996</v>
      </c>
      <c r="FR31" s="18">
        <f t="shared" si="232"/>
        <v>21188.253333333381</v>
      </c>
      <c r="FS31" s="18">
        <f t="shared" si="233"/>
        <v>22010.166666666657</v>
      </c>
      <c r="FT31" s="18">
        <f t="shared" si="234"/>
        <v>18323.836473011925</v>
      </c>
      <c r="FU31" s="18">
        <f t="shared" si="235"/>
        <v>17709.878571428591</v>
      </c>
      <c r="FV31" s="18">
        <f t="shared" si="236"/>
        <v>18862.140000000021</v>
      </c>
      <c r="FW31" s="18">
        <f t="shared" si="237"/>
        <v>20761.262666666673</v>
      </c>
      <c r="FX31" s="18">
        <f t="shared" si="238"/>
        <v>20371.645238095232</v>
      </c>
      <c r="FY31" s="18">
        <f t="shared" si="239"/>
        <v>18840.916190476186</v>
      </c>
      <c r="FZ31" s="18">
        <f t="shared" si="240"/>
        <v>21202.66333333325</v>
      </c>
      <c r="GA31" s="18">
        <f t="shared" si="241"/>
        <v>22694.885714285792</v>
      </c>
      <c r="GB31" s="19">
        <f t="shared" si="242"/>
        <v>22189.153333333332</v>
      </c>
      <c r="GC31" s="20">
        <f t="shared" si="243"/>
        <v>23735.31999999996</v>
      </c>
      <c r="GD31" s="18">
        <f t="shared" si="244"/>
        <v>21188.253333333381</v>
      </c>
      <c r="GE31" s="18">
        <f t="shared" si="245"/>
        <v>22010.166666666657</v>
      </c>
      <c r="GF31" s="18">
        <f t="shared" si="246"/>
        <v>18323.836473011925</v>
      </c>
      <c r="GG31" s="18">
        <f t="shared" si="247"/>
        <v>17709.878571428591</v>
      </c>
      <c r="GH31" s="18">
        <f t="shared" si="248"/>
        <v>18862.140000000021</v>
      </c>
      <c r="GI31" s="18">
        <f t="shared" si="249"/>
        <v>20761.262666666673</v>
      </c>
      <c r="GJ31" s="18">
        <f t="shared" si="250"/>
        <v>20371.645238095232</v>
      </c>
      <c r="GK31" s="18">
        <f t="shared" si="251"/>
        <v>18840.916190476186</v>
      </c>
      <c r="GL31" s="18">
        <f t="shared" si="252"/>
        <v>21202.66333333325</v>
      </c>
      <c r="GM31" s="18">
        <f t="shared" si="253"/>
        <v>22694.885714285792</v>
      </c>
      <c r="GN31" s="19">
        <f t="shared" si="254"/>
        <v>22189.153333333332</v>
      </c>
      <c r="GO31" s="20">
        <f t="shared" si="255"/>
        <v>23735.31999999996</v>
      </c>
      <c r="GP31" s="18">
        <f t="shared" si="256"/>
        <v>21188.253333333381</v>
      </c>
      <c r="GQ31" s="18">
        <f t="shared" si="257"/>
        <v>22010.166666666657</v>
      </c>
      <c r="GR31" s="18">
        <f t="shared" si="258"/>
        <v>18323.836473011925</v>
      </c>
      <c r="GS31" s="18">
        <f t="shared" si="259"/>
        <v>17709.878571428591</v>
      </c>
      <c r="GT31" s="18">
        <f t="shared" si="260"/>
        <v>18862.140000000021</v>
      </c>
      <c r="GU31" s="18">
        <f t="shared" si="261"/>
        <v>20761.262666666673</v>
      </c>
      <c r="GV31" s="18">
        <f t="shared" si="262"/>
        <v>20371.645238095232</v>
      </c>
      <c r="GW31" s="18">
        <f t="shared" si="263"/>
        <v>18840.916190476186</v>
      </c>
      <c r="GX31" s="18">
        <f t="shared" si="264"/>
        <v>21202.66333333325</v>
      </c>
      <c r="GY31" s="18">
        <f t="shared" si="265"/>
        <v>22694.885714285792</v>
      </c>
      <c r="GZ31" s="19">
        <f t="shared" si="266"/>
        <v>22189.153333333332</v>
      </c>
      <c r="HA31" s="20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9"/>
      <c r="HM31" s="20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9"/>
      <c r="HY31" s="20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9"/>
      <c r="IK31" s="20"/>
      <c r="IL31" s="18"/>
      <c r="IM31" s="18"/>
      <c r="IN31" s="18"/>
      <c r="IO31" s="18"/>
      <c r="IP31" s="18"/>
      <c r="IQ31" s="18"/>
      <c r="IR31" s="18"/>
      <c r="IS31" s="18"/>
      <c r="IT31" s="18"/>
      <c r="IU31" s="18"/>
      <c r="IV31" s="19"/>
      <c r="IY31" s="17"/>
      <c r="IZ31" s="17"/>
      <c r="JA31" s="14">
        <f t="shared" si="267"/>
        <v>247890.12152063099</v>
      </c>
      <c r="JB31" s="15">
        <f t="shared" si="268"/>
        <v>247890.12152063099</v>
      </c>
      <c r="JC31" s="15">
        <f t="shared" si="269"/>
        <v>247890.12152063099</v>
      </c>
      <c r="JD31" s="15">
        <f t="shared" si="270"/>
        <v>247890.12152063099</v>
      </c>
      <c r="JE31" s="15">
        <f t="shared" si="271"/>
        <v>247890.12152063099</v>
      </c>
      <c r="JF31" s="15">
        <f t="shared" si="272"/>
        <v>0</v>
      </c>
      <c r="JG31" s="15">
        <f t="shared" si="273"/>
        <v>0</v>
      </c>
      <c r="JH31" s="15">
        <f t="shared" si="274"/>
        <v>0</v>
      </c>
      <c r="JI31" s="15">
        <f t="shared" si="275"/>
        <v>0</v>
      </c>
      <c r="JJ31" s="14"/>
    </row>
    <row r="32" spans="1:270" x14ac:dyDescent="0.25">
      <c r="A32" s="5" t="s">
        <v>181</v>
      </c>
      <c r="B32" s="2">
        <v>6161</v>
      </c>
      <c r="C32" s="3">
        <v>42326</v>
      </c>
      <c r="D32" s="3" t="s">
        <v>182</v>
      </c>
      <c r="E32" s="4">
        <v>44347</v>
      </c>
      <c r="F32">
        <f t="shared" si="106"/>
        <v>2021</v>
      </c>
      <c r="G32">
        <f t="shared" si="107"/>
        <v>5</v>
      </c>
      <c r="H32">
        <f t="shared" si="108"/>
        <v>2018</v>
      </c>
      <c r="I32">
        <f t="shared" si="109"/>
        <v>5</v>
      </c>
      <c r="J32">
        <f t="shared" si="203"/>
        <v>2022</v>
      </c>
      <c r="K32">
        <f t="shared" si="204"/>
        <v>1</v>
      </c>
      <c r="L32">
        <f t="shared" si="110"/>
        <v>2026</v>
      </c>
      <c r="M32">
        <f t="shared" si="205"/>
        <v>12</v>
      </c>
      <c r="O32" s="14"/>
      <c r="P32" s="17"/>
      <c r="Q32" s="17"/>
      <c r="R32" s="17"/>
      <c r="S32" s="17"/>
      <c r="T32" s="17"/>
      <c r="U32" s="17"/>
      <c r="V32" s="17">
        <f>IF(AND($F32=O$4,$I32=V$5),AVERAGE('Потребление ЭЭ_факт'!R31,'Потребление ЭЭ_факт'!AD31,'Потребление ЭЭ_факт'!AP31),IF(U32&lt;&gt;0,AVERAGE('Потребление ЭЭ_факт'!R31,'Потребление ЭЭ_факт'!AD31,'Потребление ЭЭ_факт'!AP31),0))</f>
        <v>0</v>
      </c>
      <c r="W32" s="17">
        <f>IF(AND($F32=O$4,$I32=W$5),AVERAGE('Потребление ЭЭ_факт'!S31,'Потребление ЭЭ_факт'!AE31,'Потребление ЭЭ_факт'!AQ31),IF(V32&lt;&gt;0,AVERAGE('Потребление ЭЭ_факт'!S31,'Потребление ЭЭ_факт'!AE31,'Потребление ЭЭ_факт'!AQ31),0))</f>
        <v>0</v>
      </c>
      <c r="X32" s="17">
        <f>IF(AND($F32=O$4,$I32=X$5),AVERAGE('Потребление ЭЭ_факт'!T31,'Потребление ЭЭ_факт'!AF31,'Потребление ЭЭ_факт'!AR31),IF(W32&lt;&gt;0,AVERAGE('Потребление ЭЭ_факт'!T31,'Потребление ЭЭ_факт'!AF31,'Потребление ЭЭ_факт'!AR31),0))</f>
        <v>0</v>
      </c>
      <c r="Y32" s="17">
        <f>IF(AND($F32=O$4,$I32=Y$5),AVERAGE('Потребление ЭЭ_факт'!U31,'Потребление ЭЭ_факт'!AG31,'Потребление ЭЭ_факт'!AS31),IF(X32&lt;&gt;0,AVERAGE('Потребление ЭЭ_факт'!U31,'Потребление ЭЭ_факт'!AG31,'Потребление ЭЭ_факт'!AS31),0))</f>
        <v>0</v>
      </c>
      <c r="Z32" s="17">
        <f>IF(AND($F32=O$4,$I32=Z$5),AVERAGE('Потребление ЭЭ_факт'!V31,'Потребление ЭЭ_факт'!AH31,'Потребление ЭЭ_факт'!AT31),IF(Y32&lt;&gt;0,AVERAGE('Потребление ЭЭ_факт'!V31,'Потребление ЭЭ_факт'!AH31,'Потребление ЭЭ_факт'!AT31),0))</f>
        <v>0</v>
      </c>
      <c r="AA32" s="14">
        <f>IF(AND($F32=AA$4,$I32=AA$5),AVERAGE('Потребление ЭЭ_факт'!W31,'Потребление ЭЭ_факт'!AI31,'Потребление ЭЭ_факт'!AU31),IF(Z32&lt;&gt;0,AVERAGE('Потребление ЭЭ_факт'!W31,'Потребление ЭЭ_факт'!AI31,'Потребление ЭЭ_факт'!AU31),0))</f>
        <v>0</v>
      </c>
      <c r="AB32" s="17">
        <f>IF(AND($F32=AA$4,$I32=AB$5),AVERAGE('Потребление ЭЭ_факт'!X31,'Потребление ЭЭ_факт'!AJ31,'Потребление ЭЭ_факт'!AV31),IF(AA32&lt;&gt;0,AVERAGE('Потребление ЭЭ_факт'!X31,'Потребление ЭЭ_факт'!AJ31,'Потребление ЭЭ_факт'!AV31),0))</f>
        <v>0</v>
      </c>
      <c r="AC32" s="17">
        <f>IF(AND($F32=AA$4,$I32=AC$5),AVERAGE('Потребление ЭЭ_факт'!Y31,'Потребление ЭЭ_факт'!AK31,'Потребление ЭЭ_факт'!AW31),IF(AB32&lt;&gt;0,AVERAGE('Потребление ЭЭ_факт'!Y31,'Потребление ЭЭ_факт'!AK31,'Потребление ЭЭ_факт'!AW31),0))</f>
        <v>0</v>
      </c>
      <c r="AD32" s="17">
        <f>IF(AND($F32=AA$4,$I32=AD$5),AVERAGE('Потребление ЭЭ_факт'!Z31,'Потребление ЭЭ_факт'!AL31,'Потребление ЭЭ_факт'!AX31),IF(AC32&lt;&gt;0,AVERAGE('Потребление ЭЭ_факт'!Z31,'Потребление ЭЭ_факт'!AL31,'Потребление ЭЭ_факт'!AX31),0))</f>
        <v>0</v>
      </c>
      <c r="AE32" s="17">
        <f>IF(AND($F32=AA$4,$I32=AE$5),AVERAGE('Потребление ЭЭ_факт'!AA31,'Потребление ЭЭ_факт'!AM31,'Потребление ЭЭ_факт'!AY31),IF(AD32&lt;&gt;0,AVERAGE('Потребление ЭЭ_факт'!AA31,'Потребление ЭЭ_факт'!AM31,'Потребление ЭЭ_факт'!AY31),0))</f>
        <v>14841.828666666668</v>
      </c>
      <c r="AF32" s="17">
        <f>IF(AND($F32=AA$4,$I32=AF$5),AVERAGE('Потребление ЭЭ_факт'!AB31,'Потребление ЭЭ_факт'!AN31,'Потребление ЭЭ_факт'!AZ31),IF(AE32&lt;&gt;0,AVERAGE('Потребление ЭЭ_факт'!AB31,'Потребление ЭЭ_факт'!AN31,'Потребление ЭЭ_факт'!AZ31),0))</f>
        <v>14595.949999999999</v>
      </c>
      <c r="AG32" s="17">
        <f>IF(AND($F32=AA$4,$I32=AG$5),AVERAGE('Потребление ЭЭ_факт'!AC31,'Потребление ЭЭ_факт'!AO31,'Потребление ЭЭ_факт'!BA31),IF(AF32&lt;&gt;0,AVERAGE('Потребление ЭЭ_факт'!AC31,'Потребление ЭЭ_факт'!AO31,'Потребление ЭЭ_факт'!BA31),0))</f>
        <v>14745.875695238095</v>
      </c>
      <c r="AH32" s="17">
        <f>IF(AND($F32=AA$4,$I32=AH$5),AVERAGE('Потребление ЭЭ_факт'!AD31,'Потребление ЭЭ_факт'!AP31,'Потребление ЭЭ_факт'!BB31),IF(AG32&lt;&gt;0,AVERAGE('Потребление ЭЭ_факт'!AD31,'Потребление ЭЭ_факт'!AP31,'Потребление ЭЭ_факт'!BB31),0))</f>
        <v>13439.125166666667</v>
      </c>
      <c r="AI32" s="17">
        <f>IF(AND($F32=AA$4,$I32=AI$5),AVERAGE('Потребление ЭЭ_факт'!AE31,'Потребление ЭЭ_факт'!AQ31,'Потребление ЭЭ_факт'!BC31),IF(AH32&lt;&gt;0,AVERAGE('Потребление ЭЭ_факт'!AE31,'Потребление ЭЭ_факт'!AQ31,'Потребление ЭЭ_факт'!BC31),0))</f>
        <v>13359.757142857145</v>
      </c>
      <c r="AJ32" s="17">
        <f>IF(AND($F32=AA$4,$I32=AJ$5),AVERAGE('Потребление ЭЭ_факт'!AF31,'Потребление ЭЭ_факт'!AR31,'Потребление ЭЭ_факт'!BD31),IF(AI32&lt;&gt;0,AVERAGE('Потребление ЭЭ_факт'!AF31,'Потребление ЭЭ_факт'!AR31,'Потребление ЭЭ_факт'!BD31),0))</f>
        <v>14927.062133333333</v>
      </c>
      <c r="AK32" s="17">
        <f>IF(AND($F32=AA$4,$I32=AK$5),AVERAGE('Потребление ЭЭ_факт'!AG31,'Потребление ЭЭ_факт'!AS31,'Потребление ЭЭ_факт'!BE31),IF(AJ32&lt;&gt;0,AVERAGE('Потребление ЭЭ_факт'!AG31,'Потребление ЭЭ_факт'!AS31,'Потребление ЭЭ_факт'!BE31),0))</f>
        <v>15137.38</v>
      </c>
      <c r="AL32" s="17">
        <f>IF(AND($F32=AA$4,$I32=AL$5),AVERAGE('Потребление ЭЭ_факт'!AH31,'Потребление ЭЭ_факт'!AT31,'Потребление ЭЭ_факт'!BF31),IF(AK32&lt;&gt;0,AVERAGE('Потребление ЭЭ_факт'!AH31,'Потребление ЭЭ_факт'!AT31,'Потребление ЭЭ_факт'!BF31),0))</f>
        <v>16504.547028571429</v>
      </c>
      <c r="AM32" s="14">
        <f>IF(AND($F32=AM$4,$I32=AM$5),AVERAGE('Потребление ЭЭ_факт'!AI31,'Потребление ЭЭ_факт'!AU31,'Потребление ЭЭ_факт'!BG31),IF(AL32&lt;&gt;0,AVERAGE('Потребление ЭЭ_факт'!AI31,'Потребление ЭЭ_факт'!AU31,'Потребление ЭЭ_факт'!BG31),0))</f>
        <v>16155.618261904761</v>
      </c>
      <c r="AN32" s="15">
        <f>IF(AND($F32=$AM$4,$I32=AN$5),AVERAGE('Потребление ЭЭ_факт'!AJ31,'Потребление ЭЭ_факт'!AV31,'Потребление ЭЭ_факт'!BH31),IF(AM32&lt;&gt;0,AVERAGE('Потребление ЭЭ_факт'!AJ31,'Потребление ЭЭ_факт'!AV31,'Потребление ЭЭ_факт'!BH31),0))</f>
        <v>15847.944571428574</v>
      </c>
      <c r="AO32" s="15">
        <f>IF(AND($F32=$AM$4,$I32=AO$5),AVERAGE('Потребление ЭЭ_факт'!AK31,'Потребление ЭЭ_факт'!AW31,'Потребление ЭЭ_факт'!BI31),IF(AN32&lt;&gt;0,AVERAGE('Потребление ЭЭ_факт'!AK31,'Потребление ЭЭ_факт'!AW31,'Потребление ЭЭ_факт'!BI31),0))</f>
        <v>16400.782500000001</v>
      </c>
      <c r="AP32" s="15">
        <f>IF(AND($F32=$AM$4,$I32=AP$5),AVERAGE('Потребление ЭЭ_факт'!AL31,'Потребление ЭЭ_факт'!AX31,'Потребление ЭЭ_факт'!BJ31),IF(AO32&lt;&gt;0,AVERAGE('Потребление ЭЭ_факт'!AL31,'Потребление ЭЭ_факт'!AX31,'Потребление ЭЭ_факт'!BJ31),0))</f>
        <v>14580.961714285717</v>
      </c>
      <c r="AQ32" s="31">
        <f t="shared" si="114"/>
        <v>14841.828666666668</v>
      </c>
      <c r="AR32" s="31">
        <f t="shared" si="115"/>
        <v>14595.949999999999</v>
      </c>
      <c r="AS32" s="31">
        <f t="shared" si="116"/>
        <v>14745.875695238095</v>
      </c>
      <c r="AT32" s="31">
        <f t="shared" si="117"/>
        <v>13439.125166666667</v>
      </c>
      <c r="AU32" s="31">
        <f t="shared" si="118"/>
        <v>13359.757142857145</v>
      </c>
      <c r="AV32" s="31">
        <f t="shared" si="119"/>
        <v>14927.062133333333</v>
      </c>
      <c r="AW32" s="31">
        <f t="shared" si="120"/>
        <v>15137.38</v>
      </c>
      <c r="AX32" s="32">
        <f t="shared" si="121"/>
        <v>16504.547028571429</v>
      </c>
      <c r="AY32" s="30">
        <f t="shared" si="122"/>
        <v>16155.618261904761</v>
      </c>
      <c r="AZ32" s="31">
        <f t="shared" si="277"/>
        <v>15847.944571428574</v>
      </c>
      <c r="BA32" s="31">
        <f t="shared" si="124"/>
        <v>16400.782500000001</v>
      </c>
      <c r="BB32" s="31">
        <f t="shared" si="125"/>
        <v>14580.961714285717</v>
      </c>
      <c r="BC32" s="31">
        <f t="shared" si="126"/>
        <v>14841.828666666668</v>
      </c>
      <c r="BD32" s="31">
        <f t="shared" si="127"/>
        <v>14595.949999999999</v>
      </c>
      <c r="BE32" s="31">
        <f t="shared" si="128"/>
        <v>14745.875695238095</v>
      </c>
      <c r="BF32" s="31">
        <f t="shared" si="129"/>
        <v>13439.125166666667</v>
      </c>
      <c r="BG32" s="31">
        <f t="shared" si="130"/>
        <v>13359.757142857145</v>
      </c>
      <c r="BH32" s="31">
        <f t="shared" si="131"/>
        <v>14927.062133333333</v>
      </c>
      <c r="BI32" s="31">
        <f t="shared" si="132"/>
        <v>15137.38</v>
      </c>
      <c r="BJ32" s="32">
        <f t="shared" si="133"/>
        <v>16504.547028571429</v>
      </c>
      <c r="BK32" s="30">
        <f t="shared" si="134"/>
        <v>16155.618261904761</v>
      </c>
      <c r="BL32" s="31">
        <f t="shared" si="278"/>
        <v>15847.944571428574</v>
      </c>
      <c r="BM32" s="31">
        <f t="shared" si="136"/>
        <v>16400.782500000001</v>
      </c>
      <c r="BN32" s="31">
        <f t="shared" si="137"/>
        <v>14580.961714285717</v>
      </c>
      <c r="BO32" s="31">
        <f t="shared" si="138"/>
        <v>14841.828666666668</v>
      </c>
      <c r="BP32" s="31">
        <f t="shared" si="139"/>
        <v>14595.949999999999</v>
      </c>
      <c r="BQ32" s="31">
        <f t="shared" si="140"/>
        <v>14745.875695238095</v>
      </c>
      <c r="BR32" s="31">
        <f t="shared" si="141"/>
        <v>13439.125166666667</v>
      </c>
      <c r="BS32" s="31">
        <f t="shared" si="142"/>
        <v>13359.757142857145</v>
      </c>
      <c r="BT32" s="31">
        <f t="shared" si="143"/>
        <v>14927.062133333333</v>
      </c>
      <c r="BU32" s="31">
        <f t="shared" si="144"/>
        <v>15137.38</v>
      </c>
      <c r="BV32" s="32">
        <f t="shared" si="145"/>
        <v>16504.547028571429</v>
      </c>
      <c r="BW32" s="30">
        <f t="shared" si="146"/>
        <v>16155.618261904761</v>
      </c>
      <c r="BX32" s="31">
        <f t="shared" si="279"/>
        <v>15847.944571428574</v>
      </c>
      <c r="BY32" s="31">
        <f t="shared" si="148"/>
        <v>16400.782500000001</v>
      </c>
      <c r="BZ32" s="31">
        <f t="shared" si="149"/>
        <v>14580.961714285717</v>
      </c>
      <c r="CA32" s="31">
        <f t="shared" si="150"/>
        <v>14841.828666666668</v>
      </c>
      <c r="CB32" s="31">
        <f t="shared" si="151"/>
        <v>14595.949999999999</v>
      </c>
      <c r="CC32" s="31">
        <f t="shared" si="152"/>
        <v>14745.875695238095</v>
      </c>
      <c r="CD32" s="31">
        <f t="shared" si="153"/>
        <v>13439.125166666667</v>
      </c>
      <c r="CE32" s="31">
        <f t="shared" si="154"/>
        <v>13359.757142857145</v>
      </c>
      <c r="CF32" s="31">
        <f t="shared" si="155"/>
        <v>14927.062133333333</v>
      </c>
      <c r="CG32" s="31">
        <f t="shared" si="156"/>
        <v>15137.38</v>
      </c>
      <c r="CH32" s="32">
        <f t="shared" si="157"/>
        <v>16504.547028571429</v>
      </c>
      <c r="CI32" s="30">
        <f t="shared" si="206"/>
        <v>16155.618261904761</v>
      </c>
      <c r="CJ32" s="31">
        <f t="shared" si="4"/>
        <v>15847.944571428574</v>
      </c>
      <c r="CK32" s="31">
        <f t="shared" si="5"/>
        <v>16400.782500000001</v>
      </c>
      <c r="CL32" s="31">
        <f t="shared" si="281"/>
        <v>14580.961714285717</v>
      </c>
      <c r="CM32" s="31">
        <f t="shared" si="282"/>
        <v>14841.828666666668</v>
      </c>
      <c r="CN32" s="31">
        <f t="shared" si="283"/>
        <v>14595.949999999999</v>
      </c>
      <c r="CO32" s="31">
        <f t="shared" si="284"/>
        <v>14745.875695238095</v>
      </c>
      <c r="CP32" s="31">
        <f t="shared" si="285"/>
        <v>13439.125166666667</v>
      </c>
      <c r="CQ32" s="31">
        <f t="shared" si="286"/>
        <v>13359.757142857145</v>
      </c>
      <c r="CR32" s="31">
        <f t="shared" si="287"/>
        <v>14927.062133333333</v>
      </c>
      <c r="CS32" s="31">
        <f t="shared" si="288"/>
        <v>15137.38</v>
      </c>
      <c r="CT32" s="32">
        <f t="shared" si="289"/>
        <v>16504.547028571429</v>
      </c>
      <c r="CU32" s="30">
        <f t="shared" si="290"/>
        <v>16155.618261904761</v>
      </c>
      <c r="CV32" s="31">
        <f t="shared" si="291"/>
        <v>15847.944571428574</v>
      </c>
      <c r="CW32" s="31">
        <f t="shared" si="292"/>
        <v>16400.782500000001</v>
      </c>
      <c r="CX32" s="31">
        <f t="shared" si="293"/>
        <v>14580.961714285717</v>
      </c>
      <c r="CY32" s="31">
        <f t="shared" si="294"/>
        <v>14841.828666666668</v>
      </c>
      <c r="CZ32" s="31">
        <f t="shared" si="295"/>
        <v>14595.949999999999</v>
      </c>
      <c r="DA32" s="31">
        <f t="shared" si="296"/>
        <v>14745.875695238095</v>
      </c>
      <c r="DB32" s="31">
        <f t="shared" si="297"/>
        <v>13439.125166666667</v>
      </c>
      <c r="DC32" s="31">
        <f t="shared" si="298"/>
        <v>13359.757142857145</v>
      </c>
      <c r="DD32" s="31">
        <f t="shared" si="299"/>
        <v>14927.062133333333</v>
      </c>
      <c r="DE32" s="31">
        <f t="shared" si="300"/>
        <v>15137.38</v>
      </c>
      <c r="DF32" s="32">
        <f t="shared" si="301"/>
        <v>16504.547028571429</v>
      </c>
      <c r="DG32" s="30">
        <f t="shared" si="302"/>
        <v>16155.618261904761</v>
      </c>
      <c r="DH32" s="31">
        <f t="shared" si="303"/>
        <v>15847.944571428574</v>
      </c>
      <c r="DI32" s="31">
        <f t="shared" si="304"/>
        <v>16400.782500000001</v>
      </c>
      <c r="DJ32" s="31">
        <f t="shared" si="305"/>
        <v>14580.961714285717</v>
      </c>
      <c r="DK32" s="31">
        <f t="shared" si="306"/>
        <v>14841.828666666668</v>
      </c>
      <c r="DL32" s="31">
        <f t="shared" si="307"/>
        <v>14595.949999999999</v>
      </c>
      <c r="DM32" s="31">
        <f t="shared" si="308"/>
        <v>14745.875695238095</v>
      </c>
      <c r="DN32" s="31">
        <f t="shared" si="309"/>
        <v>13439.125166666667</v>
      </c>
      <c r="DO32" s="31">
        <f t="shared" si="310"/>
        <v>13359.757142857145</v>
      </c>
      <c r="DP32" s="31">
        <f t="shared" si="311"/>
        <v>14927.062133333333</v>
      </c>
      <c r="DQ32" s="31">
        <f t="shared" si="280"/>
        <v>15137.38</v>
      </c>
      <c r="DR32" s="32">
        <f t="shared" si="314"/>
        <v>16504.547028571429</v>
      </c>
      <c r="DS32" s="30">
        <f t="shared" si="315"/>
        <v>16155.618261904761</v>
      </c>
      <c r="DT32" s="31">
        <f t="shared" si="316"/>
        <v>15847.944571428574</v>
      </c>
      <c r="DU32" s="31">
        <f t="shared" si="317"/>
        <v>16400.782500000001</v>
      </c>
      <c r="DV32" s="31">
        <f t="shared" si="318"/>
        <v>14580.961714285717</v>
      </c>
      <c r="DW32" s="31">
        <f t="shared" si="319"/>
        <v>14841.828666666668</v>
      </c>
      <c r="DX32" s="31">
        <f t="shared" si="320"/>
        <v>14595.949999999999</v>
      </c>
      <c r="DY32" s="31">
        <f t="shared" si="321"/>
        <v>14745.875695238095</v>
      </c>
      <c r="DZ32" s="31">
        <f t="shared" si="322"/>
        <v>13439.125166666667</v>
      </c>
      <c r="EA32" s="31">
        <f t="shared" si="323"/>
        <v>13359.757142857145</v>
      </c>
      <c r="EB32" s="31">
        <f t="shared" si="324"/>
        <v>14927.062133333333</v>
      </c>
      <c r="EC32" s="31">
        <f t="shared" si="325"/>
        <v>15137.38</v>
      </c>
      <c r="ED32" s="32">
        <f t="shared" si="326"/>
        <v>16504.547028571429</v>
      </c>
      <c r="EE32" s="30">
        <f t="shared" si="327"/>
        <v>16155.618261904761</v>
      </c>
      <c r="EF32" s="31">
        <f t="shared" si="328"/>
        <v>15847.944571428574</v>
      </c>
      <c r="EG32" s="31">
        <f t="shared" si="329"/>
        <v>16400.782500000001</v>
      </c>
      <c r="EH32" s="31">
        <f t="shared" si="330"/>
        <v>14580.961714285717</v>
      </c>
      <c r="EI32" s="31">
        <f t="shared" si="331"/>
        <v>14841.828666666668</v>
      </c>
      <c r="EJ32" s="31">
        <f t="shared" si="332"/>
        <v>14595.949999999999</v>
      </c>
      <c r="EK32" s="31">
        <f t="shared" si="333"/>
        <v>14745.875695238095</v>
      </c>
      <c r="EL32" s="31">
        <f t="shared" si="334"/>
        <v>13439.125166666667</v>
      </c>
      <c r="EM32" s="31">
        <f t="shared" si="335"/>
        <v>13359.757142857145</v>
      </c>
      <c r="EN32" s="31">
        <f t="shared" si="336"/>
        <v>14927.062133333333</v>
      </c>
      <c r="EO32" s="31">
        <f t="shared" si="312"/>
        <v>15137.38</v>
      </c>
      <c r="EP32" s="32">
        <f t="shared" si="313"/>
        <v>16504.547028571429</v>
      </c>
      <c r="ES32" s="20">
        <f t="shared" si="207"/>
        <v>16155.618261904761</v>
      </c>
      <c r="ET32" s="18">
        <f t="shared" si="208"/>
        <v>15847.944571428574</v>
      </c>
      <c r="EU32" s="18">
        <f t="shared" si="209"/>
        <v>16400.782500000001</v>
      </c>
      <c r="EV32" s="18">
        <f t="shared" si="210"/>
        <v>14580.961714285717</v>
      </c>
      <c r="EW32" s="18">
        <f t="shared" si="211"/>
        <v>14841.828666666668</v>
      </c>
      <c r="EX32" s="18">
        <f t="shared" si="212"/>
        <v>14595.949999999999</v>
      </c>
      <c r="EY32" s="18">
        <f t="shared" si="213"/>
        <v>14745.875695238095</v>
      </c>
      <c r="EZ32" s="18">
        <f t="shared" si="214"/>
        <v>13439.125166666667</v>
      </c>
      <c r="FA32" s="18">
        <f t="shared" si="215"/>
        <v>13359.757142857145</v>
      </c>
      <c r="FB32" s="18">
        <f t="shared" si="216"/>
        <v>14927.062133333333</v>
      </c>
      <c r="FC32" s="18">
        <f t="shared" si="217"/>
        <v>15137.38</v>
      </c>
      <c r="FD32" s="19">
        <f t="shared" si="218"/>
        <v>16504.547028571429</v>
      </c>
      <c r="FE32" s="20">
        <f t="shared" si="219"/>
        <v>16155.618261904761</v>
      </c>
      <c r="FF32" s="18">
        <f t="shared" si="220"/>
        <v>15847.944571428574</v>
      </c>
      <c r="FG32" s="18">
        <f t="shared" si="221"/>
        <v>16400.782500000001</v>
      </c>
      <c r="FH32" s="18">
        <f t="shared" si="222"/>
        <v>14580.961714285717</v>
      </c>
      <c r="FI32" s="18">
        <f t="shared" si="223"/>
        <v>14841.828666666668</v>
      </c>
      <c r="FJ32" s="18">
        <f t="shared" si="224"/>
        <v>14595.949999999999</v>
      </c>
      <c r="FK32" s="18">
        <f t="shared" si="225"/>
        <v>14745.875695238095</v>
      </c>
      <c r="FL32" s="18">
        <f t="shared" si="226"/>
        <v>13439.125166666667</v>
      </c>
      <c r="FM32" s="18">
        <f t="shared" si="227"/>
        <v>13359.757142857145</v>
      </c>
      <c r="FN32" s="18">
        <f t="shared" si="228"/>
        <v>14927.062133333333</v>
      </c>
      <c r="FO32" s="18">
        <f t="shared" si="229"/>
        <v>15137.38</v>
      </c>
      <c r="FP32" s="19">
        <f t="shared" si="230"/>
        <v>16504.547028571429</v>
      </c>
      <c r="FQ32" s="20">
        <f t="shared" si="231"/>
        <v>16155.618261904761</v>
      </c>
      <c r="FR32" s="18">
        <f t="shared" si="232"/>
        <v>15847.944571428574</v>
      </c>
      <c r="FS32" s="18">
        <f t="shared" si="233"/>
        <v>16400.782500000001</v>
      </c>
      <c r="FT32" s="18">
        <f t="shared" si="234"/>
        <v>14580.961714285717</v>
      </c>
      <c r="FU32" s="18">
        <f t="shared" si="235"/>
        <v>14841.828666666668</v>
      </c>
      <c r="FV32" s="18">
        <f t="shared" si="236"/>
        <v>14595.949999999999</v>
      </c>
      <c r="FW32" s="18">
        <f t="shared" si="237"/>
        <v>14745.875695238095</v>
      </c>
      <c r="FX32" s="18">
        <f t="shared" si="238"/>
        <v>13439.125166666667</v>
      </c>
      <c r="FY32" s="18">
        <f t="shared" si="239"/>
        <v>13359.757142857145</v>
      </c>
      <c r="FZ32" s="18">
        <f t="shared" si="240"/>
        <v>14927.062133333333</v>
      </c>
      <c r="GA32" s="18">
        <f t="shared" si="241"/>
        <v>15137.38</v>
      </c>
      <c r="GB32" s="19">
        <f t="shared" si="242"/>
        <v>16504.547028571429</v>
      </c>
      <c r="GC32" s="20">
        <f t="shared" si="243"/>
        <v>16155.618261904761</v>
      </c>
      <c r="GD32" s="18">
        <f t="shared" si="244"/>
        <v>15847.944571428574</v>
      </c>
      <c r="GE32" s="18">
        <f t="shared" si="245"/>
        <v>16400.782500000001</v>
      </c>
      <c r="GF32" s="18">
        <f t="shared" si="246"/>
        <v>14580.961714285717</v>
      </c>
      <c r="GG32" s="18">
        <f t="shared" si="247"/>
        <v>14841.828666666668</v>
      </c>
      <c r="GH32" s="18">
        <f t="shared" si="248"/>
        <v>14595.949999999999</v>
      </c>
      <c r="GI32" s="18">
        <f t="shared" si="249"/>
        <v>14745.875695238095</v>
      </c>
      <c r="GJ32" s="18">
        <f t="shared" si="250"/>
        <v>13439.125166666667</v>
      </c>
      <c r="GK32" s="18">
        <f t="shared" si="251"/>
        <v>13359.757142857145</v>
      </c>
      <c r="GL32" s="18">
        <f t="shared" si="252"/>
        <v>14927.062133333333</v>
      </c>
      <c r="GM32" s="18">
        <f t="shared" si="253"/>
        <v>15137.38</v>
      </c>
      <c r="GN32" s="19">
        <f t="shared" si="254"/>
        <v>16504.547028571429</v>
      </c>
      <c r="GO32" s="20">
        <f t="shared" si="255"/>
        <v>16155.618261904761</v>
      </c>
      <c r="GP32" s="18">
        <f t="shared" si="256"/>
        <v>15847.944571428574</v>
      </c>
      <c r="GQ32" s="18">
        <f t="shared" si="257"/>
        <v>16400.782500000001</v>
      </c>
      <c r="GR32" s="18">
        <f t="shared" si="258"/>
        <v>14580.961714285717</v>
      </c>
      <c r="GS32" s="18">
        <f t="shared" si="259"/>
        <v>14841.828666666668</v>
      </c>
      <c r="GT32" s="18">
        <f t="shared" si="260"/>
        <v>14595.949999999999</v>
      </c>
      <c r="GU32" s="18">
        <f t="shared" si="261"/>
        <v>14745.875695238095</v>
      </c>
      <c r="GV32" s="18">
        <f t="shared" si="262"/>
        <v>13439.125166666667</v>
      </c>
      <c r="GW32" s="18">
        <f t="shared" si="263"/>
        <v>13359.757142857145</v>
      </c>
      <c r="GX32" s="18">
        <f t="shared" si="264"/>
        <v>14927.062133333333</v>
      </c>
      <c r="GY32" s="18">
        <f t="shared" si="265"/>
        <v>15137.38</v>
      </c>
      <c r="GZ32" s="19">
        <f t="shared" si="266"/>
        <v>16504.547028571429</v>
      </c>
      <c r="HA32" s="20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9"/>
      <c r="HM32" s="20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9"/>
      <c r="HY32" s="20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9"/>
      <c r="IK32" s="20"/>
      <c r="IL32" s="18"/>
      <c r="IM32" s="18"/>
      <c r="IN32" s="18"/>
      <c r="IO32" s="18"/>
      <c r="IP32" s="18"/>
      <c r="IQ32" s="18"/>
      <c r="IR32" s="18"/>
      <c r="IS32" s="18"/>
      <c r="IT32" s="18"/>
      <c r="IU32" s="18"/>
      <c r="IV32" s="19"/>
      <c r="IY32" s="17"/>
      <c r="IZ32" s="17"/>
      <c r="JA32" s="14">
        <f t="shared" si="267"/>
        <v>180536.83288095237</v>
      </c>
      <c r="JB32" s="15">
        <f t="shared" si="268"/>
        <v>180536.83288095237</v>
      </c>
      <c r="JC32" s="15">
        <f t="shared" si="269"/>
        <v>180536.83288095237</v>
      </c>
      <c r="JD32" s="15">
        <f t="shared" si="270"/>
        <v>180536.83288095237</v>
      </c>
      <c r="JE32" s="15">
        <f t="shared" si="271"/>
        <v>180536.83288095237</v>
      </c>
      <c r="JF32" s="15">
        <f t="shared" si="272"/>
        <v>0</v>
      </c>
      <c r="JG32" s="15">
        <f t="shared" si="273"/>
        <v>0</v>
      </c>
      <c r="JH32" s="15">
        <f t="shared" si="274"/>
        <v>0</v>
      </c>
      <c r="JI32" s="15">
        <f t="shared" si="275"/>
        <v>0</v>
      </c>
      <c r="JJ32" s="14"/>
    </row>
    <row r="33" spans="1:270" x14ac:dyDescent="0.25">
      <c r="A33" s="1" t="s">
        <v>265</v>
      </c>
      <c r="B33" s="2">
        <v>12226</v>
      </c>
      <c r="C33" s="3">
        <v>42990</v>
      </c>
      <c r="D33" s="3" t="s">
        <v>266</v>
      </c>
      <c r="E33" s="4">
        <v>44372</v>
      </c>
      <c r="F33">
        <f t="shared" si="106"/>
        <v>2021</v>
      </c>
      <c r="G33">
        <f t="shared" si="107"/>
        <v>6</v>
      </c>
      <c r="H33">
        <f t="shared" si="108"/>
        <v>2018</v>
      </c>
      <c r="I33">
        <f t="shared" si="109"/>
        <v>6</v>
      </c>
      <c r="J33">
        <f t="shared" si="203"/>
        <v>2022</v>
      </c>
      <c r="K33">
        <f t="shared" si="204"/>
        <v>1</v>
      </c>
      <c r="L33">
        <f t="shared" si="110"/>
        <v>2026</v>
      </c>
      <c r="M33">
        <f t="shared" si="205"/>
        <v>12</v>
      </c>
      <c r="O33" s="14"/>
      <c r="P33" s="17"/>
      <c r="Q33" s="17"/>
      <c r="R33" s="17"/>
      <c r="S33" s="17"/>
      <c r="T33" s="17"/>
      <c r="U33" s="17"/>
      <c r="V33" s="17">
        <f>IF(AND($F33=O$4,$I33=V$5),AVERAGE('Потребление ЭЭ_факт'!R32,'Потребление ЭЭ_факт'!AD32,'Потребление ЭЭ_факт'!AP32),IF(U33&lt;&gt;0,AVERAGE('Потребление ЭЭ_факт'!R32,'Потребление ЭЭ_факт'!AD32,'Потребление ЭЭ_факт'!AP32),0))</f>
        <v>0</v>
      </c>
      <c r="W33" s="17">
        <f>IF(AND($F33=O$4,$I33=W$5),AVERAGE('Потребление ЭЭ_факт'!S32,'Потребление ЭЭ_факт'!AE32,'Потребление ЭЭ_факт'!AQ32),IF(V33&lt;&gt;0,AVERAGE('Потребление ЭЭ_факт'!S32,'Потребление ЭЭ_факт'!AE32,'Потребление ЭЭ_факт'!AQ32),0))</f>
        <v>0</v>
      </c>
      <c r="X33" s="17">
        <f>IF(AND($F33=O$4,$I33=X$5),AVERAGE('Потребление ЭЭ_факт'!T32,'Потребление ЭЭ_факт'!AF32,'Потребление ЭЭ_факт'!AR32),IF(W33&lt;&gt;0,AVERAGE('Потребление ЭЭ_факт'!T32,'Потребление ЭЭ_факт'!AF32,'Потребление ЭЭ_факт'!AR32),0))</f>
        <v>0</v>
      </c>
      <c r="Y33" s="17">
        <f>IF(AND($F33=O$4,$I33=Y$5),AVERAGE('Потребление ЭЭ_факт'!U32,'Потребление ЭЭ_факт'!AG32,'Потребление ЭЭ_факт'!AS32),IF(X33&lt;&gt;0,AVERAGE('Потребление ЭЭ_факт'!U32,'Потребление ЭЭ_факт'!AG32,'Потребление ЭЭ_факт'!AS32),0))</f>
        <v>0</v>
      </c>
      <c r="Z33" s="17">
        <f>IF(AND($F33=O$4,$I33=Z$5),AVERAGE('Потребление ЭЭ_факт'!V32,'Потребление ЭЭ_факт'!AH32,'Потребление ЭЭ_факт'!AT32),IF(Y33&lt;&gt;0,AVERAGE('Потребление ЭЭ_факт'!V32,'Потребление ЭЭ_факт'!AH32,'Потребление ЭЭ_факт'!AT32),0))</f>
        <v>0</v>
      </c>
      <c r="AA33" s="14">
        <f>IF(AND($F33=AA$4,$I33=AA$5),AVERAGE('Потребление ЭЭ_факт'!W32,'Потребление ЭЭ_факт'!AI32,'Потребление ЭЭ_факт'!AU32),IF(Z33&lt;&gt;0,AVERAGE('Потребление ЭЭ_факт'!W32,'Потребление ЭЭ_факт'!AI32,'Потребление ЭЭ_факт'!AU32),0))</f>
        <v>0</v>
      </c>
      <c r="AB33" s="17">
        <f>IF(AND($F33=AA$4,$I33=AB$5),AVERAGE('Потребление ЭЭ_факт'!X32,'Потребление ЭЭ_факт'!AJ32,'Потребление ЭЭ_факт'!AV32),IF(AA33&lt;&gt;0,AVERAGE('Потребление ЭЭ_факт'!X32,'Потребление ЭЭ_факт'!AJ32,'Потребление ЭЭ_факт'!AV32),0))</f>
        <v>0</v>
      </c>
      <c r="AC33" s="17">
        <f>IF(AND($F33=AA$4,$I33=AC$5),AVERAGE('Потребление ЭЭ_факт'!Y32,'Потребление ЭЭ_факт'!AK32,'Потребление ЭЭ_факт'!AW32),IF(AB33&lt;&gt;0,AVERAGE('Потребление ЭЭ_факт'!Y32,'Потребление ЭЭ_факт'!AK32,'Потребление ЭЭ_факт'!AW32),0))</f>
        <v>0</v>
      </c>
      <c r="AD33" s="17">
        <f>IF(AND($F33=AA$4,$I33=AD$5),AVERAGE('Потребление ЭЭ_факт'!Z32,'Потребление ЭЭ_факт'!AL32,'Потребление ЭЭ_факт'!AX32),IF(AC33&lt;&gt;0,AVERAGE('Потребление ЭЭ_факт'!Z32,'Потребление ЭЭ_факт'!AL32,'Потребление ЭЭ_факт'!AX32),0))</f>
        <v>0</v>
      </c>
      <c r="AE33" s="17">
        <f>IF(AND($F33=AA$4,$I33=AE$5),AVERAGE('Потребление ЭЭ_факт'!AA32,'Потребление ЭЭ_факт'!AM32,'Потребление ЭЭ_факт'!AY32),IF(AD33&lt;&gt;0,AVERAGE('Потребление ЭЭ_факт'!AA32,'Потребление ЭЭ_факт'!AM32,'Потребление ЭЭ_факт'!AY32),0))</f>
        <v>0</v>
      </c>
      <c r="AF33" s="17">
        <f>IF(AND($F33=AA$4,$I33=AF$5),AVERAGE('Потребление ЭЭ_факт'!AB32,'Потребление ЭЭ_факт'!AN32,'Потребление ЭЭ_факт'!AZ32),IF(AE33&lt;&gt;0,AVERAGE('Потребление ЭЭ_факт'!AB32,'Потребление ЭЭ_факт'!AN32,'Потребление ЭЭ_факт'!AZ32),0))</f>
        <v>36933.469012957394</v>
      </c>
      <c r="AG33" s="17">
        <f>IF(AND($F33=AA$4,$I33=AG$5),AVERAGE('Потребление ЭЭ_факт'!AC32,'Потребление ЭЭ_факт'!AO32,'Потребление ЭЭ_факт'!BA32),IF(AF33&lt;&gt;0,AVERAGE('Потребление ЭЭ_факт'!AC32,'Потребление ЭЭ_факт'!AO32,'Потребление ЭЭ_факт'!BA32),0))</f>
        <v>36805.205818778944</v>
      </c>
      <c r="AH33" s="17">
        <f>IF(AND($F33=AA$4,$I33=AH$5),AVERAGE('Потребление ЭЭ_факт'!AD32,'Потребление ЭЭ_факт'!AP32,'Потребление ЭЭ_факт'!BB32),IF(AG33&lt;&gt;0,AVERAGE('Потребление ЭЭ_факт'!AD32,'Потребление ЭЭ_факт'!AP32,'Потребление ЭЭ_факт'!BB32),0))</f>
        <v>38921.516021063493</v>
      </c>
      <c r="AI33" s="17">
        <f>IF(AND($F33=AA$4,$I33=AI$5),AVERAGE('Потребление ЭЭ_факт'!AE32,'Потребление ЭЭ_факт'!AQ32,'Потребление ЭЭ_факт'!BC32),IF(AH33&lt;&gt;0,AVERAGE('Потребление ЭЭ_факт'!AE32,'Потребление ЭЭ_факт'!AQ32,'Потребление ЭЭ_факт'!BC32),0))</f>
        <v>31979.997549218042</v>
      </c>
      <c r="AJ33" s="17">
        <f>IF(AND($F33=AA$4,$I33=AJ$5),AVERAGE('Потребление ЭЭ_факт'!AF32,'Потребление ЭЭ_факт'!AR32,'Потребление ЭЭ_факт'!BD32),IF(AI33&lt;&gt;0,AVERAGE('Потребление ЭЭ_факт'!AF32,'Потребление ЭЭ_факт'!AR32,'Потребление ЭЭ_факт'!BD32),0))</f>
        <v>31240.666319371434</v>
      </c>
      <c r="AK33" s="17">
        <f>IF(AND($F33=AA$4,$I33=AK$5),AVERAGE('Потребление ЭЭ_факт'!AG32,'Потребление ЭЭ_факт'!AS32,'Потребление ЭЭ_факт'!BE32),IF(AJ33&lt;&gt;0,AVERAGE('Потребление ЭЭ_факт'!AG32,'Потребление ЭЭ_факт'!AS32,'Потребление ЭЭ_факт'!BE32),0))</f>
        <v>29281.396405714288</v>
      </c>
      <c r="AL33" s="17">
        <f>IF(AND($F33=AA$4,$I33=AL$5),AVERAGE('Потребление ЭЭ_факт'!AH32,'Потребление ЭЭ_факт'!AT32,'Потребление ЭЭ_факт'!BF32),IF(AK33&lt;&gt;0,AVERAGE('Потребление ЭЭ_факт'!AH32,'Потребление ЭЭ_факт'!AT32,'Потребление ЭЭ_факт'!BF32),0))</f>
        <v>25958.237986876193</v>
      </c>
      <c r="AM33" s="14">
        <f>IF(AND($F33=AM$4,$I33=AM$5),AVERAGE('Потребление ЭЭ_факт'!AI32,'Потребление ЭЭ_факт'!AU32,'Потребление ЭЭ_факт'!BG32),IF(AL33&lt;&gt;0,AVERAGE('Потребление ЭЭ_факт'!AI32,'Потребление ЭЭ_факт'!AU32,'Потребление ЭЭ_факт'!BG32),0))</f>
        <v>26741.403239523806</v>
      </c>
      <c r="AN33" s="15">
        <f>IF(AND($F33=$AM$4,$I33=AN$5),AVERAGE('Потребление ЭЭ_факт'!AJ32,'Потребление ЭЭ_факт'!AV32,'Потребление ЭЭ_факт'!BH32),IF(AM33&lt;&gt;0,AVERAGE('Потребление ЭЭ_факт'!AJ32,'Потребление ЭЭ_факт'!AV32,'Потребление ЭЭ_факт'!BH32),0))</f>
        <v>25474.662559619046</v>
      </c>
      <c r="AO33" s="15">
        <f>IF(AND($F33=$AM$4,$I33=AO$5),AVERAGE('Потребление ЭЭ_факт'!AK32,'Потребление ЭЭ_факт'!AW32,'Потребление ЭЭ_факт'!BI32),IF(AN33&lt;&gt;0,AVERAGE('Потребление ЭЭ_факт'!AK32,'Потребление ЭЭ_факт'!AW32,'Потребление ЭЭ_факт'!BI32),0))</f>
        <v>25380.858127679396</v>
      </c>
      <c r="AP33" s="15">
        <f>IF(AND($F33=$AM$4,$I33=AP$5),AVERAGE('Потребление ЭЭ_факт'!AL32,'Потребление ЭЭ_факт'!AX32,'Потребление ЭЭ_факт'!BJ32),IF(AO33&lt;&gt;0,AVERAGE('Потребление ЭЭ_факт'!AL32,'Потребление ЭЭ_факт'!AX32,'Потребление ЭЭ_факт'!BJ32),0))</f>
        <v>30040.61258571428</v>
      </c>
      <c r="AQ33" s="15">
        <f>IF(AND($F33=$AM$4,$I33=AQ$5),AVERAGE('Потребление ЭЭ_факт'!AM32,'Потребление ЭЭ_факт'!AY32,'Потребление ЭЭ_факт'!BK32),IF(AP33&lt;&gt;0,AVERAGE('Потребление ЭЭ_факт'!AM32,'Потребление ЭЭ_факт'!AY32,'Потребление ЭЭ_факт'!BK32),0))</f>
        <v>34251.496312095238</v>
      </c>
      <c r="AR33" s="31">
        <f t="shared" si="115"/>
        <v>36933.469012957394</v>
      </c>
      <c r="AS33" s="31">
        <f t="shared" si="116"/>
        <v>36805.205818778944</v>
      </c>
      <c r="AT33" s="31">
        <f t="shared" si="117"/>
        <v>38921.516021063493</v>
      </c>
      <c r="AU33" s="31">
        <f t="shared" si="118"/>
        <v>31979.997549218042</v>
      </c>
      <c r="AV33" s="31">
        <f t="shared" si="119"/>
        <v>31240.666319371434</v>
      </c>
      <c r="AW33" s="31">
        <f t="shared" si="120"/>
        <v>29281.396405714288</v>
      </c>
      <c r="AX33" s="32">
        <f t="shared" si="121"/>
        <v>25958.237986876193</v>
      </c>
      <c r="AY33" s="30">
        <f t="shared" si="122"/>
        <v>26741.403239523806</v>
      </c>
      <c r="AZ33" s="31">
        <f t="shared" si="277"/>
        <v>25474.662559619046</v>
      </c>
      <c r="BA33" s="31">
        <f t="shared" si="124"/>
        <v>25380.858127679396</v>
      </c>
      <c r="BB33" s="31">
        <f t="shared" si="125"/>
        <v>30040.61258571428</v>
      </c>
      <c r="BC33" s="31">
        <f t="shared" si="126"/>
        <v>34251.496312095238</v>
      </c>
      <c r="BD33" s="31">
        <f t="shared" si="127"/>
        <v>36933.469012957394</v>
      </c>
      <c r="BE33" s="31">
        <f t="shared" si="128"/>
        <v>36805.205818778944</v>
      </c>
      <c r="BF33" s="31">
        <f t="shared" si="129"/>
        <v>38921.516021063493</v>
      </c>
      <c r="BG33" s="31">
        <f t="shared" si="130"/>
        <v>31979.997549218042</v>
      </c>
      <c r="BH33" s="31">
        <f t="shared" si="131"/>
        <v>31240.666319371434</v>
      </c>
      <c r="BI33" s="31">
        <f t="shared" si="132"/>
        <v>29281.396405714288</v>
      </c>
      <c r="BJ33" s="32">
        <f t="shared" si="133"/>
        <v>25958.237986876193</v>
      </c>
      <c r="BK33" s="30">
        <f t="shared" si="134"/>
        <v>26741.403239523806</v>
      </c>
      <c r="BL33" s="31">
        <f t="shared" si="278"/>
        <v>25474.662559619046</v>
      </c>
      <c r="BM33" s="31">
        <f t="shared" si="136"/>
        <v>25380.858127679396</v>
      </c>
      <c r="BN33" s="31">
        <f t="shared" si="137"/>
        <v>30040.61258571428</v>
      </c>
      <c r="BO33" s="31">
        <f t="shared" si="138"/>
        <v>34251.496312095238</v>
      </c>
      <c r="BP33" s="31">
        <f t="shared" si="139"/>
        <v>36933.469012957394</v>
      </c>
      <c r="BQ33" s="31">
        <f t="shared" si="140"/>
        <v>36805.205818778944</v>
      </c>
      <c r="BR33" s="31">
        <f t="shared" si="141"/>
        <v>38921.516021063493</v>
      </c>
      <c r="BS33" s="31">
        <f t="shared" si="142"/>
        <v>31979.997549218042</v>
      </c>
      <c r="BT33" s="31">
        <f t="shared" si="143"/>
        <v>31240.666319371434</v>
      </c>
      <c r="BU33" s="31">
        <f t="shared" si="144"/>
        <v>29281.396405714288</v>
      </c>
      <c r="BV33" s="32">
        <f t="shared" si="145"/>
        <v>25958.237986876193</v>
      </c>
      <c r="BW33" s="30">
        <f t="shared" si="146"/>
        <v>26741.403239523806</v>
      </c>
      <c r="BX33" s="31">
        <f t="shared" si="279"/>
        <v>25474.662559619046</v>
      </c>
      <c r="BY33" s="31">
        <f t="shared" si="148"/>
        <v>25380.858127679396</v>
      </c>
      <c r="BZ33" s="31">
        <f t="shared" si="149"/>
        <v>30040.61258571428</v>
      </c>
      <c r="CA33" s="31">
        <f t="shared" si="150"/>
        <v>34251.496312095238</v>
      </c>
      <c r="CB33" s="31">
        <f t="shared" si="151"/>
        <v>36933.469012957394</v>
      </c>
      <c r="CC33" s="31">
        <f t="shared" si="152"/>
        <v>36805.205818778944</v>
      </c>
      <c r="CD33" s="31">
        <f t="shared" si="153"/>
        <v>38921.516021063493</v>
      </c>
      <c r="CE33" s="31">
        <f t="shared" si="154"/>
        <v>31979.997549218042</v>
      </c>
      <c r="CF33" s="31">
        <f t="shared" si="155"/>
        <v>31240.666319371434</v>
      </c>
      <c r="CG33" s="31">
        <f t="shared" si="156"/>
        <v>29281.396405714288</v>
      </c>
      <c r="CH33" s="32">
        <f t="shared" si="157"/>
        <v>25958.237986876193</v>
      </c>
      <c r="CI33" s="30">
        <f t="shared" si="206"/>
        <v>26741.403239523806</v>
      </c>
      <c r="CJ33" s="31">
        <f t="shared" si="4"/>
        <v>25474.662559619046</v>
      </c>
      <c r="CK33" s="31">
        <f t="shared" si="5"/>
        <v>25380.858127679396</v>
      </c>
      <c r="CL33" s="31">
        <f t="shared" si="281"/>
        <v>30040.61258571428</v>
      </c>
      <c r="CM33" s="31">
        <f t="shared" si="282"/>
        <v>34251.496312095238</v>
      </c>
      <c r="CN33" s="31">
        <f t="shared" si="283"/>
        <v>36933.469012957394</v>
      </c>
      <c r="CO33" s="31">
        <f t="shared" si="284"/>
        <v>36805.205818778944</v>
      </c>
      <c r="CP33" s="31">
        <f t="shared" si="285"/>
        <v>38921.516021063493</v>
      </c>
      <c r="CQ33" s="31">
        <f t="shared" si="286"/>
        <v>31979.997549218042</v>
      </c>
      <c r="CR33" s="31">
        <f t="shared" si="287"/>
        <v>31240.666319371434</v>
      </c>
      <c r="CS33" s="31">
        <f t="shared" si="288"/>
        <v>29281.396405714288</v>
      </c>
      <c r="CT33" s="32">
        <f t="shared" si="289"/>
        <v>25958.237986876193</v>
      </c>
      <c r="CU33" s="30">
        <f t="shared" si="290"/>
        <v>26741.403239523806</v>
      </c>
      <c r="CV33" s="31">
        <f t="shared" si="291"/>
        <v>25474.662559619046</v>
      </c>
      <c r="CW33" s="31">
        <f t="shared" si="292"/>
        <v>25380.858127679396</v>
      </c>
      <c r="CX33" s="31">
        <f t="shared" si="293"/>
        <v>30040.61258571428</v>
      </c>
      <c r="CY33" s="31">
        <f t="shared" si="294"/>
        <v>34251.496312095238</v>
      </c>
      <c r="CZ33" s="31">
        <f t="shared" si="295"/>
        <v>36933.469012957394</v>
      </c>
      <c r="DA33" s="31">
        <f t="shared" si="296"/>
        <v>36805.205818778944</v>
      </c>
      <c r="DB33" s="31">
        <f t="shared" si="297"/>
        <v>38921.516021063493</v>
      </c>
      <c r="DC33" s="31">
        <f t="shared" si="298"/>
        <v>31979.997549218042</v>
      </c>
      <c r="DD33" s="31">
        <f t="shared" si="299"/>
        <v>31240.666319371434</v>
      </c>
      <c r="DE33" s="31">
        <f t="shared" si="300"/>
        <v>29281.396405714288</v>
      </c>
      <c r="DF33" s="32">
        <f t="shared" si="301"/>
        <v>25958.237986876193</v>
      </c>
      <c r="DG33" s="30">
        <f t="shared" si="302"/>
        <v>26741.403239523806</v>
      </c>
      <c r="DH33" s="31">
        <f t="shared" si="303"/>
        <v>25474.662559619046</v>
      </c>
      <c r="DI33" s="31">
        <f t="shared" si="304"/>
        <v>25380.858127679396</v>
      </c>
      <c r="DJ33" s="31">
        <f t="shared" si="305"/>
        <v>30040.61258571428</v>
      </c>
      <c r="DK33" s="31">
        <f t="shared" si="306"/>
        <v>34251.496312095238</v>
      </c>
      <c r="DL33" s="31">
        <f t="shared" si="307"/>
        <v>36933.469012957394</v>
      </c>
      <c r="DM33" s="31">
        <f t="shared" si="308"/>
        <v>36805.205818778944</v>
      </c>
      <c r="DN33" s="31">
        <f t="shared" si="309"/>
        <v>38921.516021063493</v>
      </c>
      <c r="DO33" s="31">
        <f t="shared" si="310"/>
        <v>31979.997549218042</v>
      </c>
      <c r="DP33" s="31">
        <f t="shared" si="311"/>
        <v>31240.666319371434</v>
      </c>
      <c r="DQ33" s="31">
        <f t="shared" si="280"/>
        <v>29281.396405714288</v>
      </c>
      <c r="DR33" s="32">
        <f t="shared" si="314"/>
        <v>25958.237986876193</v>
      </c>
      <c r="DS33" s="30">
        <f t="shared" si="315"/>
        <v>26741.403239523806</v>
      </c>
      <c r="DT33" s="31">
        <f t="shared" si="316"/>
        <v>25474.662559619046</v>
      </c>
      <c r="DU33" s="31">
        <f t="shared" si="317"/>
        <v>25380.858127679396</v>
      </c>
      <c r="DV33" s="31">
        <f t="shared" si="318"/>
        <v>30040.61258571428</v>
      </c>
      <c r="DW33" s="31">
        <f t="shared" si="319"/>
        <v>34251.496312095238</v>
      </c>
      <c r="DX33" s="31">
        <f t="shared" si="320"/>
        <v>36933.469012957394</v>
      </c>
      <c r="DY33" s="31">
        <f t="shared" si="321"/>
        <v>36805.205818778944</v>
      </c>
      <c r="DZ33" s="31">
        <f t="shared" si="322"/>
        <v>38921.516021063493</v>
      </c>
      <c r="EA33" s="31">
        <f t="shared" si="323"/>
        <v>31979.997549218042</v>
      </c>
      <c r="EB33" s="31">
        <f t="shared" si="324"/>
        <v>31240.666319371434</v>
      </c>
      <c r="EC33" s="31">
        <f t="shared" si="325"/>
        <v>29281.396405714288</v>
      </c>
      <c r="ED33" s="32">
        <f t="shared" si="326"/>
        <v>25958.237986876193</v>
      </c>
      <c r="EE33" s="30">
        <f t="shared" si="327"/>
        <v>26741.403239523806</v>
      </c>
      <c r="EF33" s="31">
        <f t="shared" si="328"/>
        <v>25474.662559619046</v>
      </c>
      <c r="EG33" s="31">
        <f t="shared" si="329"/>
        <v>25380.858127679396</v>
      </c>
      <c r="EH33" s="31">
        <f t="shared" si="330"/>
        <v>30040.61258571428</v>
      </c>
      <c r="EI33" s="31">
        <f t="shared" si="331"/>
        <v>34251.496312095238</v>
      </c>
      <c r="EJ33" s="31">
        <f t="shared" si="332"/>
        <v>36933.469012957394</v>
      </c>
      <c r="EK33" s="31">
        <f t="shared" si="333"/>
        <v>36805.205818778944</v>
      </c>
      <c r="EL33" s="31">
        <f t="shared" si="334"/>
        <v>38921.516021063493</v>
      </c>
      <c r="EM33" s="31">
        <f t="shared" si="335"/>
        <v>31979.997549218042</v>
      </c>
      <c r="EN33" s="31">
        <f t="shared" si="336"/>
        <v>31240.666319371434</v>
      </c>
      <c r="EO33" s="31">
        <f t="shared" si="312"/>
        <v>29281.396405714288</v>
      </c>
      <c r="EP33" s="32">
        <f t="shared" si="313"/>
        <v>25958.237986876193</v>
      </c>
      <c r="ES33" s="20">
        <f t="shared" si="207"/>
        <v>26741.403239523806</v>
      </c>
      <c r="ET33" s="18">
        <f t="shared" si="208"/>
        <v>25474.662559619046</v>
      </c>
      <c r="EU33" s="18">
        <f t="shared" si="209"/>
        <v>25380.858127679396</v>
      </c>
      <c r="EV33" s="18">
        <f t="shared" si="210"/>
        <v>30040.61258571428</v>
      </c>
      <c r="EW33" s="18">
        <f t="shared" si="211"/>
        <v>34251.496312095238</v>
      </c>
      <c r="EX33" s="18">
        <f t="shared" si="212"/>
        <v>36933.469012957394</v>
      </c>
      <c r="EY33" s="18">
        <f t="shared" si="213"/>
        <v>36805.205818778944</v>
      </c>
      <c r="EZ33" s="18">
        <f t="shared" si="214"/>
        <v>38921.516021063493</v>
      </c>
      <c r="FA33" s="18">
        <f t="shared" si="215"/>
        <v>31979.997549218042</v>
      </c>
      <c r="FB33" s="18">
        <f t="shared" si="216"/>
        <v>31240.666319371434</v>
      </c>
      <c r="FC33" s="18">
        <f t="shared" si="217"/>
        <v>29281.396405714288</v>
      </c>
      <c r="FD33" s="19">
        <f t="shared" si="218"/>
        <v>25958.237986876193</v>
      </c>
      <c r="FE33" s="20">
        <f t="shared" si="219"/>
        <v>26741.403239523806</v>
      </c>
      <c r="FF33" s="18">
        <f t="shared" si="220"/>
        <v>25474.662559619046</v>
      </c>
      <c r="FG33" s="18">
        <f t="shared" si="221"/>
        <v>25380.858127679396</v>
      </c>
      <c r="FH33" s="18">
        <f t="shared" si="222"/>
        <v>30040.61258571428</v>
      </c>
      <c r="FI33" s="18">
        <f t="shared" si="223"/>
        <v>34251.496312095238</v>
      </c>
      <c r="FJ33" s="18">
        <f t="shared" si="224"/>
        <v>36933.469012957394</v>
      </c>
      <c r="FK33" s="18">
        <f t="shared" si="225"/>
        <v>36805.205818778944</v>
      </c>
      <c r="FL33" s="18">
        <f t="shared" si="226"/>
        <v>38921.516021063493</v>
      </c>
      <c r="FM33" s="18">
        <f t="shared" si="227"/>
        <v>31979.997549218042</v>
      </c>
      <c r="FN33" s="18">
        <f t="shared" si="228"/>
        <v>31240.666319371434</v>
      </c>
      <c r="FO33" s="18">
        <f t="shared" si="229"/>
        <v>29281.396405714288</v>
      </c>
      <c r="FP33" s="19">
        <f t="shared" si="230"/>
        <v>25958.237986876193</v>
      </c>
      <c r="FQ33" s="20">
        <f t="shared" si="231"/>
        <v>26741.403239523806</v>
      </c>
      <c r="FR33" s="18">
        <f t="shared" si="232"/>
        <v>25474.662559619046</v>
      </c>
      <c r="FS33" s="18">
        <f t="shared" si="233"/>
        <v>25380.858127679396</v>
      </c>
      <c r="FT33" s="18">
        <f t="shared" si="234"/>
        <v>30040.61258571428</v>
      </c>
      <c r="FU33" s="18">
        <f t="shared" si="235"/>
        <v>34251.496312095238</v>
      </c>
      <c r="FV33" s="18">
        <f t="shared" si="236"/>
        <v>36933.469012957394</v>
      </c>
      <c r="FW33" s="18">
        <f t="shared" si="237"/>
        <v>36805.205818778944</v>
      </c>
      <c r="FX33" s="18">
        <f t="shared" si="238"/>
        <v>38921.516021063493</v>
      </c>
      <c r="FY33" s="18">
        <f t="shared" si="239"/>
        <v>31979.997549218042</v>
      </c>
      <c r="FZ33" s="18">
        <f t="shared" si="240"/>
        <v>31240.666319371434</v>
      </c>
      <c r="GA33" s="18">
        <f t="shared" si="241"/>
        <v>29281.396405714288</v>
      </c>
      <c r="GB33" s="19">
        <f t="shared" si="242"/>
        <v>25958.237986876193</v>
      </c>
      <c r="GC33" s="20">
        <f t="shared" si="243"/>
        <v>26741.403239523806</v>
      </c>
      <c r="GD33" s="18">
        <f t="shared" si="244"/>
        <v>25474.662559619046</v>
      </c>
      <c r="GE33" s="18">
        <f t="shared" si="245"/>
        <v>25380.858127679396</v>
      </c>
      <c r="GF33" s="18">
        <f t="shared" si="246"/>
        <v>30040.61258571428</v>
      </c>
      <c r="GG33" s="18">
        <f t="shared" si="247"/>
        <v>34251.496312095238</v>
      </c>
      <c r="GH33" s="18">
        <f t="shared" si="248"/>
        <v>36933.469012957394</v>
      </c>
      <c r="GI33" s="18">
        <f t="shared" si="249"/>
        <v>36805.205818778944</v>
      </c>
      <c r="GJ33" s="18">
        <f t="shared" si="250"/>
        <v>38921.516021063493</v>
      </c>
      <c r="GK33" s="18">
        <f t="shared" si="251"/>
        <v>31979.997549218042</v>
      </c>
      <c r="GL33" s="18">
        <f t="shared" si="252"/>
        <v>31240.666319371434</v>
      </c>
      <c r="GM33" s="18">
        <f t="shared" si="253"/>
        <v>29281.396405714288</v>
      </c>
      <c r="GN33" s="19">
        <f t="shared" si="254"/>
        <v>25958.237986876193</v>
      </c>
      <c r="GO33" s="20">
        <f t="shared" si="255"/>
        <v>26741.403239523806</v>
      </c>
      <c r="GP33" s="18">
        <f t="shared" si="256"/>
        <v>25474.662559619046</v>
      </c>
      <c r="GQ33" s="18">
        <f t="shared" si="257"/>
        <v>25380.858127679396</v>
      </c>
      <c r="GR33" s="18">
        <f t="shared" si="258"/>
        <v>30040.61258571428</v>
      </c>
      <c r="GS33" s="18">
        <f t="shared" si="259"/>
        <v>34251.496312095238</v>
      </c>
      <c r="GT33" s="18">
        <f t="shared" si="260"/>
        <v>36933.469012957394</v>
      </c>
      <c r="GU33" s="18">
        <f t="shared" si="261"/>
        <v>36805.205818778944</v>
      </c>
      <c r="GV33" s="18">
        <f t="shared" si="262"/>
        <v>38921.516021063493</v>
      </c>
      <c r="GW33" s="18">
        <f t="shared" si="263"/>
        <v>31979.997549218042</v>
      </c>
      <c r="GX33" s="18">
        <f t="shared" si="264"/>
        <v>31240.666319371434</v>
      </c>
      <c r="GY33" s="18">
        <f t="shared" si="265"/>
        <v>29281.396405714288</v>
      </c>
      <c r="GZ33" s="19">
        <f t="shared" si="266"/>
        <v>25958.237986876193</v>
      </c>
      <c r="HA33" s="20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9"/>
      <c r="HM33" s="20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9"/>
      <c r="HY33" s="20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9"/>
      <c r="IK33" s="20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9"/>
      <c r="IY33" s="17"/>
      <c r="IZ33" s="17"/>
      <c r="JA33" s="14">
        <f t="shared" si="267"/>
        <v>373009.52193861152</v>
      </c>
      <c r="JB33" s="15">
        <f t="shared" si="268"/>
        <v>373009.52193861152</v>
      </c>
      <c r="JC33" s="15">
        <f t="shared" si="269"/>
        <v>373009.52193861152</v>
      </c>
      <c r="JD33" s="15">
        <f t="shared" si="270"/>
        <v>373009.52193861152</v>
      </c>
      <c r="JE33" s="15">
        <f t="shared" si="271"/>
        <v>373009.52193861152</v>
      </c>
      <c r="JF33" s="15">
        <f t="shared" si="272"/>
        <v>0</v>
      </c>
      <c r="JG33" s="15">
        <f t="shared" si="273"/>
        <v>0</v>
      </c>
      <c r="JH33" s="15">
        <f t="shared" si="274"/>
        <v>0</v>
      </c>
      <c r="JI33" s="15">
        <f t="shared" si="275"/>
        <v>0</v>
      </c>
      <c r="JJ33" s="14"/>
    </row>
    <row r="34" spans="1:270" x14ac:dyDescent="0.25">
      <c r="A34" s="5" t="s">
        <v>7</v>
      </c>
      <c r="B34" s="2">
        <v>137</v>
      </c>
      <c r="C34" s="3">
        <v>42660</v>
      </c>
      <c r="D34" s="3" t="s">
        <v>8</v>
      </c>
      <c r="E34" s="4">
        <v>44358</v>
      </c>
      <c r="F34">
        <f t="shared" ref="F34:F65" si="337">YEAR(E34)</f>
        <v>2021</v>
      </c>
      <c r="G34">
        <f t="shared" ref="G34:G65" si="338">MONTH(E34)</f>
        <v>6</v>
      </c>
      <c r="H34">
        <f t="shared" ref="H34:H65" si="339">IF(G34&lt;&gt;12,F34-3,F34-2)</f>
        <v>2018</v>
      </c>
      <c r="I34">
        <f t="shared" si="109"/>
        <v>6</v>
      </c>
      <c r="J34">
        <f t="shared" si="203"/>
        <v>2022</v>
      </c>
      <c r="K34">
        <f t="shared" si="204"/>
        <v>1</v>
      </c>
      <c r="L34">
        <f t="shared" si="110"/>
        <v>2026</v>
      </c>
      <c r="M34">
        <f t="shared" si="205"/>
        <v>12</v>
      </c>
      <c r="O34" s="14"/>
      <c r="P34" s="17"/>
      <c r="Q34" s="17"/>
      <c r="R34" s="17"/>
      <c r="S34" s="17"/>
      <c r="T34" s="17"/>
      <c r="U34" s="17"/>
      <c r="V34" s="17">
        <f>IF(AND($F34=O$4,$I34=V$5),AVERAGE('Потребление ЭЭ_факт'!R33,'Потребление ЭЭ_факт'!AD33,'Потребление ЭЭ_факт'!AP33),IF(U34&lt;&gt;0,AVERAGE('Потребление ЭЭ_факт'!R33,'Потребление ЭЭ_факт'!AD33,'Потребление ЭЭ_факт'!AP33),0))</f>
        <v>0</v>
      </c>
      <c r="W34" s="17">
        <f>IF(AND($F34=O$4,$I34=W$5),AVERAGE('Потребление ЭЭ_факт'!S33,'Потребление ЭЭ_факт'!AE33,'Потребление ЭЭ_факт'!AQ33),IF(V34&lt;&gt;0,AVERAGE('Потребление ЭЭ_факт'!S33,'Потребление ЭЭ_факт'!AE33,'Потребление ЭЭ_факт'!AQ33),0))</f>
        <v>0</v>
      </c>
      <c r="X34" s="17">
        <f>IF(AND($F34=O$4,$I34=X$5),AVERAGE('Потребление ЭЭ_факт'!T33,'Потребление ЭЭ_факт'!AF33,'Потребление ЭЭ_факт'!AR33),IF(W34&lt;&gt;0,AVERAGE('Потребление ЭЭ_факт'!T33,'Потребление ЭЭ_факт'!AF33,'Потребление ЭЭ_факт'!AR33),0))</f>
        <v>0</v>
      </c>
      <c r="Y34" s="17">
        <f>IF(AND($F34=O$4,$I34=Y$5),AVERAGE('Потребление ЭЭ_факт'!U33,'Потребление ЭЭ_факт'!AG33,'Потребление ЭЭ_факт'!AS33),IF(X34&lt;&gt;0,AVERAGE('Потребление ЭЭ_факт'!U33,'Потребление ЭЭ_факт'!AG33,'Потребление ЭЭ_факт'!AS33),0))</f>
        <v>0</v>
      </c>
      <c r="Z34" s="17">
        <f>IF(AND($F34=O$4,$I34=Z$5),AVERAGE('Потребление ЭЭ_факт'!V33,'Потребление ЭЭ_факт'!AH33,'Потребление ЭЭ_факт'!AT33),IF(Y34&lt;&gt;0,AVERAGE('Потребление ЭЭ_факт'!V33,'Потребление ЭЭ_факт'!AH33,'Потребление ЭЭ_факт'!AT33),0))</f>
        <v>0</v>
      </c>
      <c r="AA34" s="14">
        <f>IF(AND($F34=AA$4,$I34=AA$5),AVERAGE('Потребление ЭЭ_факт'!W33,'Потребление ЭЭ_факт'!AI33,'Потребление ЭЭ_факт'!AU33),IF(Z34&lt;&gt;0,AVERAGE('Потребление ЭЭ_факт'!W33,'Потребление ЭЭ_факт'!AI33,'Потребление ЭЭ_факт'!AU33),0))</f>
        <v>0</v>
      </c>
      <c r="AB34" s="17">
        <f>IF(AND($F34=AA$4,$I34=AB$5),AVERAGE('Потребление ЭЭ_факт'!X33,'Потребление ЭЭ_факт'!AJ33,'Потребление ЭЭ_факт'!AV33),IF(AA34&lt;&gt;0,AVERAGE('Потребление ЭЭ_факт'!X33,'Потребление ЭЭ_факт'!AJ33,'Потребление ЭЭ_факт'!AV33),0))</f>
        <v>0</v>
      </c>
      <c r="AC34" s="17">
        <f>IF(AND($F34=AA$4,$I34=AC$5),AVERAGE('Потребление ЭЭ_факт'!Y33,'Потребление ЭЭ_факт'!AK33,'Потребление ЭЭ_факт'!AW33),IF(AB34&lt;&gt;0,AVERAGE('Потребление ЭЭ_факт'!Y33,'Потребление ЭЭ_факт'!AK33,'Потребление ЭЭ_факт'!AW33),0))</f>
        <v>0</v>
      </c>
      <c r="AD34" s="17">
        <f>IF(AND($F34=AA$4,$I34=AD$5),AVERAGE('Потребление ЭЭ_факт'!Z33,'Потребление ЭЭ_факт'!AL33,'Потребление ЭЭ_факт'!AX33),IF(AC34&lt;&gt;0,AVERAGE('Потребление ЭЭ_факт'!Z33,'Потребление ЭЭ_факт'!AL33,'Потребление ЭЭ_факт'!AX33),0))</f>
        <v>0</v>
      </c>
      <c r="AE34" s="17">
        <f>IF(AND($F34=AA$4,$I34=AE$5),AVERAGE('Потребление ЭЭ_факт'!AA33,'Потребление ЭЭ_факт'!AM33,'Потребление ЭЭ_факт'!AY33),IF(AD34&lt;&gt;0,AVERAGE('Потребление ЭЭ_факт'!AA33,'Потребление ЭЭ_факт'!AM33,'Потребление ЭЭ_факт'!AY33),0))</f>
        <v>0</v>
      </c>
      <c r="AF34" s="17">
        <f>IF(AND($F34=AA$4,$I34=AF$5),AVERAGE('Потребление ЭЭ_факт'!AB33,'Потребление ЭЭ_факт'!AN33,'Потребление ЭЭ_факт'!AZ33),IF(AE34&lt;&gt;0,AVERAGE('Потребление ЭЭ_факт'!AB33,'Потребление ЭЭ_факт'!AN33,'Потребление ЭЭ_факт'!AZ33),0))</f>
        <v>17067.478571428572</v>
      </c>
      <c r="AG34" s="17">
        <f>IF(AND($F34=AA$4,$I34=AG$5),AVERAGE('Потребление ЭЭ_факт'!AC33,'Потребление ЭЭ_факт'!AO33,'Потребление ЭЭ_факт'!BA33),IF(AF34&lt;&gt;0,AVERAGE('Потребление ЭЭ_факт'!AC33,'Потребление ЭЭ_факт'!AO33,'Потребление ЭЭ_факт'!BA33),0))</f>
        <v>18947.687142857143</v>
      </c>
      <c r="AH34" s="17">
        <f>IF(AND($F34=AA$4,$I34=AH$5),AVERAGE('Потребление ЭЭ_факт'!AD33,'Потребление ЭЭ_факт'!AP33,'Потребление ЭЭ_факт'!BB33),IF(AG34&lt;&gt;0,AVERAGE('Потребление ЭЭ_факт'!AD33,'Потребление ЭЭ_факт'!AP33,'Потребление ЭЭ_факт'!BB33),0))</f>
        <v>17258.796071428569</v>
      </c>
      <c r="AI34" s="17">
        <f>IF(AND($F34=AA$4,$I34=AI$5),AVERAGE('Потребление ЭЭ_факт'!AE33,'Потребление ЭЭ_факт'!AQ33,'Потребление ЭЭ_факт'!BC33),IF(AH34&lt;&gt;0,AVERAGE('Потребление ЭЭ_факт'!AE33,'Потребление ЭЭ_факт'!AQ33,'Потребление ЭЭ_факт'!BC33),0))</f>
        <v>14766.550714285715</v>
      </c>
      <c r="AJ34" s="17">
        <f>IF(AND($F34=AA$4,$I34=AJ$5),AVERAGE('Потребление ЭЭ_факт'!AF33,'Потребление ЭЭ_факт'!AR33,'Потребление ЭЭ_факт'!BD33),IF(AI34&lt;&gt;0,AVERAGE('Потребление ЭЭ_факт'!AF33,'Потребление ЭЭ_факт'!AR33,'Потребление ЭЭ_факт'!BD33),0))</f>
        <v>14492.752428571426</v>
      </c>
      <c r="AK34" s="17">
        <f>IF(AND($F34=AA$4,$I34=AK$5),AVERAGE('Потребление ЭЭ_факт'!AG33,'Потребление ЭЭ_факт'!AS33,'Потребление ЭЭ_факт'!BE33),IF(AJ34&lt;&gt;0,AVERAGE('Потребление ЭЭ_факт'!AG33,'Потребление ЭЭ_факт'!AS33,'Потребление ЭЭ_факт'!BE33),0))</f>
        <v>15723.192857142885</v>
      </c>
      <c r="AL34" s="17">
        <f>IF(AND($F34=AA$4,$I34=AL$5),AVERAGE('Потребление ЭЭ_факт'!AH33,'Потребление ЭЭ_факт'!AT33,'Потребление ЭЭ_факт'!BF33),IF(AK34&lt;&gt;0,AVERAGE('Потребление ЭЭ_факт'!AH33,'Потребление ЭЭ_факт'!AT33,'Потребление ЭЭ_факт'!BF33),0))</f>
        <v>18441.910285714286</v>
      </c>
      <c r="AM34" s="14">
        <f>IF(AND($F34=AM$4,$I34=AM$5),AVERAGE('Потребление ЭЭ_факт'!AI33,'Потребление ЭЭ_факт'!AU33,'Потребление ЭЭ_факт'!BG33),IF(AL34&lt;&gt;0,AVERAGE('Потребление ЭЭ_факт'!AI33,'Потребление ЭЭ_факт'!AU33,'Потребление ЭЭ_факт'!BG33),0))</f>
        <v>17307.063928571428</v>
      </c>
      <c r="AN34" s="15">
        <f>IF(AND($F34=$AM$4,$I34=AN$5),AVERAGE('Потребление ЭЭ_факт'!AJ33,'Потребление ЭЭ_факт'!AV33,'Потребление ЭЭ_факт'!BH33),IF(AM34&lt;&gt;0,AVERAGE('Потребление ЭЭ_факт'!AJ33,'Потребление ЭЭ_факт'!AV33,'Потребление ЭЭ_факт'!BH33),0))</f>
        <v>16477.032142857144</v>
      </c>
      <c r="AO34" s="15">
        <f>IF(AND($F34=$AM$4,$I34=AO$5),AVERAGE('Потребление ЭЭ_факт'!AK33,'Потребление ЭЭ_факт'!AW33,'Потребление ЭЭ_факт'!BI33),IF(AN34&lt;&gt;0,AVERAGE('Потребление ЭЭ_факт'!AK33,'Потребление ЭЭ_факт'!AW33,'Потребление ЭЭ_факт'!BI33),0))</f>
        <v>14380.618785714285</v>
      </c>
      <c r="AP34" s="15">
        <f>IF(AND($F34=$AM$4,$I34=AP$5),AVERAGE('Потребление ЭЭ_факт'!AL33,'Потребление ЭЭ_факт'!AX33,'Потребление ЭЭ_факт'!BJ33),IF(AO34&lt;&gt;0,AVERAGE('Потребление ЭЭ_факт'!AL33,'Потребление ЭЭ_факт'!AX33,'Потребление ЭЭ_факт'!BJ33),0))</f>
        <v>13855.962142857143</v>
      </c>
      <c r="AQ34" s="15">
        <f>IF(AND($F34=$AM$4,$I34=AQ$5),AVERAGE('Потребление ЭЭ_факт'!AM33,'Потребление ЭЭ_факт'!AY33,'Потребление ЭЭ_факт'!BK33),IF(AP34&lt;&gt;0,AVERAGE('Потребление ЭЭ_факт'!AM33,'Потребление ЭЭ_факт'!AY33,'Потребление ЭЭ_факт'!BK33),0))</f>
        <v>12982.746857142856</v>
      </c>
      <c r="AR34" s="31">
        <f t="shared" si="115"/>
        <v>17067.478571428572</v>
      </c>
      <c r="AS34" s="31">
        <f t="shared" si="116"/>
        <v>18947.687142857143</v>
      </c>
      <c r="AT34" s="31">
        <f t="shared" si="117"/>
        <v>17258.796071428569</v>
      </c>
      <c r="AU34" s="31">
        <f t="shared" si="118"/>
        <v>14766.550714285715</v>
      </c>
      <c r="AV34" s="31">
        <f t="shared" si="119"/>
        <v>14492.752428571426</v>
      </c>
      <c r="AW34" s="31">
        <f t="shared" si="120"/>
        <v>15723.192857142885</v>
      </c>
      <c r="AX34" s="32">
        <f t="shared" si="121"/>
        <v>18441.910285714286</v>
      </c>
      <c r="AY34" s="30">
        <f t="shared" si="122"/>
        <v>17307.063928571428</v>
      </c>
      <c r="AZ34" s="31">
        <f t="shared" si="277"/>
        <v>16477.032142857144</v>
      </c>
      <c r="BA34" s="31">
        <f t="shared" si="124"/>
        <v>14380.618785714285</v>
      </c>
      <c r="BB34" s="31">
        <f t="shared" si="125"/>
        <v>13855.962142857143</v>
      </c>
      <c r="BC34" s="31">
        <f t="shared" si="126"/>
        <v>12982.746857142856</v>
      </c>
      <c r="BD34" s="31">
        <f t="shared" si="127"/>
        <v>17067.478571428572</v>
      </c>
      <c r="BE34" s="31">
        <f t="shared" si="128"/>
        <v>18947.687142857143</v>
      </c>
      <c r="BF34" s="31">
        <f t="shared" si="129"/>
        <v>17258.796071428569</v>
      </c>
      <c r="BG34" s="31">
        <f t="shared" si="130"/>
        <v>14766.550714285715</v>
      </c>
      <c r="BH34" s="31">
        <f t="shared" si="131"/>
        <v>14492.752428571426</v>
      </c>
      <c r="BI34" s="31">
        <f t="shared" si="132"/>
        <v>15723.192857142885</v>
      </c>
      <c r="BJ34" s="32">
        <f t="shared" si="133"/>
        <v>18441.910285714286</v>
      </c>
      <c r="BK34" s="30">
        <f t="shared" si="134"/>
        <v>17307.063928571428</v>
      </c>
      <c r="BL34" s="31">
        <f t="shared" si="278"/>
        <v>16477.032142857144</v>
      </c>
      <c r="BM34" s="31">
        <f t="shared" si="136"/>
        <v>14380.618785714285</v>
      </c>
      <c r="BN34" s="31">
        <f t="shared" si="137"/>
        <v>13855.962142857143</v>
      </c>
      <c r="BO34" s="31">
        <f t="shared" si="138"/>
        <v>12982.746857142856</v>
      </c>
      <c r="BP34" s="31">
        <f t="shared" si="139"/>
        <v>17067.478571428572</v>
      </c>
      <c r="BQ34" s="31">
        <f t="shared" si="140"/>
        <v>18947.687142857143</v>
      </c>
      <c r="BR34" s="31">
        <f t="shared" si="141"/>
        <v>17258.796071428569</v>
      </c>
      <c r="BS34" s="31">
        <f t="shared" si="142"/>
        <v>14766.550714285715</v>
      </c>
      <c r="BT34" s="31">
        <f t="shared" si="143"/>
        <v>14492.752428571426</v>
      </c>
      <c r="BU34" s="31">
        <f t="shared" si="144"/>
        <v>15723.192857142885</v>
      </c>
      <c r="BV34" s="32">
        <f t="shared" si="145"/>
        <v>18441.910285714286</v>
      </c>
      <c r="BW34" s="30">
        <f t="shared" si="146"/>
        <v>17307.063928571428</v>
      </c>
      <c r="BX34" s="31">
        <f t="shared" si="279"/>
        <v>16477.032142857144</v>
      </c>
      <c r="BY34" s="31">
        <f t="shared" si="148"/>
        <v>14380.618785714285</v>
      </c>
      <c r="BZ34" s="31">
        <f t="shared" si="149"/>
        <v>13855.962142857143</v>
      </c>
      <c r="CA34" s="31">
        <f t="shared" si="150"/>
        <v>12982.746857142856</v>
      </c>
      <c r="CB34" s="31">
        <f t="shared" si="151"/>
        <v>17067.478571428572</v>
      </c>
      <c r="CC34" s="31">
        <f t="shared" si="152"/>
        <v>18947.687142857143</v>
      </c>
      <c r="CD34" s="31">
        <f t="shared" si="153"/>
        <v>17258.796071428569</v>
      </c>
      <c r="CE34" s="31">
        <f t="shared" si="154"/>
        <v>14766.550714285715</v>
      </c>
      <c r="CF34" s="31">
        <f t="shared" si="155"/>
        <v>14492.752428571426</v>
      </c>
      <c r="CG34" s="31">
        <f t="shared" si="156"/>
        <v>15723.192857142885</v>
      </c>
      <c r="CH34" s="32">
        <f t="shared" si="157"/>
        <v>18441.910285714286</v>
      </c>
      <c r="CI34" s="30">
        <f t="shared" si="206"/>
        <v>17307.063928571428</v>
      </c>
      <c r="CJ34" s="31">
        <f t="shared" si="4"/>
        <v>16477.032142857144</v>
      </c>
      <c r="CK34" s="31">
        <f t="shared" si="5"/>
        <v>14380.618785714285</v>
      </c>
      <c r="CL34" s="31">
        <f t="shared" si="281"/>
        <v>13855.962142857143</v>
      </c>
      <c r="CM34" s="31">
        <f t="shared" si="282"/>
        <v>12982.746857142856</v>
      </c>
      <c r="CN34" s="31">
        <f t="shared" si="283"/>
        <v>17067.478571428572</v>
      </c>
      <c r="CO34" s="31">
        <f t="shared" si="284"/>
        <v>18947.687142857143</v>
      </c>
      <c r="CP34" s="31">
        <f t="shared" si="285"/>
        <v>17258.796071428569</v>
      </c>
      <c r="CQ34" s="31">
        <f t="shared" si="286"/>
        <v>14766.550714285715</v>
      </c>
      <c r="CR34" s="31">
        <f t="shared" si="287"/>
        <v>14492.752428571426</v>
      </c>
      <c r="CS34" s="31">
        <f t="shared" si="288"/>
        <v>15723.192857142885</v>
      </c>
      <c r="CT34" s="32">
        <f t="shared" si="289"/>
        <v>18441.910285714286</v>
      </c>
      <c r="CU34" s="30">
        <f t="shared" si="290"/>
        <v>17307.063928571428</v>
      </c>
      <c r="CV34" s="31">
        <f t="shared" si="291"/>
        <v>16477.032142857144</v>
      </c>
      <c r="CW34" s="31">
        <f t="shared" si="292"/>
        <v>14380.618785714285</v>
      </c>
      <c r="CX34" s="31">
        <f t="shared" si="293"/>
        <v>13855.962142857143</v>
      </c>
      <c r="CY34" s="31">
        <f t="shared" si="294"/>
        <v>12982.746857142856</v>
      </c>
      <c r="CZ34" s="31">
        <f t="shared" si="295"/>
        <v>17067.478571428572</v>
      </c>
      <c r="DA34" s="31">
        <f t="shared" si="296"/>
        <v>18947.687142857143</v>
      </c>
      <c r="DB34" s="31">
        <f t="shared" si="297"/>
        <v>17258.796071428569</v>
      </c>
      <c r="DC34" s="31">
        <f t="shared" si="298"/>
        <v>14766.550714285715</v>
      </c>
      <c r="DD34" s="31">
        <f t="shared" si="299"/>
        <v>14492.752428571426</v>
      </c>
      <c r="DE34" s="31">
        <f t="shared" si="300"/>
        <v>15723.192857142885</v>
      </c>
      <c r="DF34" s="32">
        <f t="shared" si="301"/>
        <v>18441.910285714286</v>
      </c>
      <c r="DG34" s="30">
        <f t="shared" si="302"/>
        <v>17307.063928571428</v>
      </c>
      <c r="DH34" s="31">
        <f t="shared" si="303"/>
        <v>16477.032142857144</v>
      </c>
      <c r="DI34" s="31">
        <f t="shared" si="304"/>
        <v>14380.618785714285</v>
      </c>
      <c r="DJ34" s="31">
        <f t="shared" si="305"/>
        <v>13855.962142857143</v>
      </c>
      <c r="DK34" s="31">
        <f t="shared" si="306"/>
        <v>12982.746857142856</v>
      </c>
      <c r="DL34" s="31">
        <f t="shared" si="307"/>
        <v>17067.478571428572</v>
      </c>
      <c r="DM34" s="31">
        <f t="shared" si="308"/>
        <v>18947.687142857143</v>
      </c>
      <c r="DN34" s="31">
        <f t="shared" si="309"/>
        <v>17258.796071428569</v>
      </c>
      <c r="DO34" s="31">
        <f t="shared" si="310"/>
        <v>14766.550714285715</v>
      </c>
      <c r="DP34" s="31">
        <f t="shared" si="311"/>
        <v>14492.752428571426</v>
      </c>
      <c r="DQ34" s="31">
        <f t="shared" si="280"/>
        <v>15723.192857142885</v>
      </c>
      <c r="DR34" s="32">
        <f t="shared" si="314"/>
        <v>18441.910285714286</v>
      </c>
      <c r="DS34" s="30">
        <f t="shared" si="315"/>
        <v>17307.063928571428</v>
      </c>
      <c r="DT34" s="31">
        <f t="shared" si="316"/>
        <v>16477.032142857144</v>
      </c>
      <c r="DU34" s="31">
        <f t="shared" si="317"/>
        <v>14380.618785714285</v>
      </c>
      <c r="DV34" s="31">
        <f t="shared" si="318"/>
        <v>13855.962142857143</v>
      </c>
      <c r="DW34" s="31">
        <f t="shared" si="319"/>
        <v>12982.746857142856</v>
      </c>
      <c r="DX34" s="31">
        <f t="shared" si="320"/>
        <v>17067.478571428572</v>
      </c>
      <c r="DY34" s="31">
        <f t="shared" si="321"/>
        <v>18947.687142857143</v>
      </c>
      <c r="DZ34" s="31">
        <f t="shared" si="322"/>
        <v>17258.796071428569</v>
      </c>
      <c r="EA34" s="31">
        <f t="shared" si="323"/>
        <v>14766.550714285715</v>
      </c>
      <c r="EB34" s="31">
        <f t="shared" si="324"/>
        <v>14492.752428571426</v>
      </c>
      <c r="EC34" s="31">
        <f t="shared" si="325"/>
        <v>15723.192857142885</v>
      </c>
      <c r="ED34" s="32">
        <f t="shared" si="326"/>
        <v>18441.910285714286</v>
      </c>
      <c r="EE34" s="30">
        <f t="shared" si="327"/>
        <v>17307.063928571428</v>
      </c>
      <c r="EF34" s="31">
        <f t="shared" si="328"/>
        <v>16477.032142857144</v>
      </c>
      <c r="EG34" s="31">
        <f t="shared" si="329"/>
        <v>14380.618785714285</v>
      </c>
      <c r="EH34" s="31">
        <f t="shared" si="330"/>
        <v>13855.962142857143</v>
      </c>
      <c r="EI34" s="31">
        <f t="shared" si="331"/>
        <v>12982.746857142856</v>
      </c>
      <c r="EJ34" s="31">
        <f t="shared" si="332"/>
        <v>17067.478571428572</v>
      </c>
      <c r="EK34" s="31">
        <f t="shared" si="333"/>
        <v>18947.687142857143</v>
      </c>
      <c r="EL34" s="31">
        <f t="shared" si="334"/>
        <v>17258.796071428569</v>
      </c>
      <c r="EM34" s="31">
        <f t="shared" si="335"/>
        <v>14766.550714285715</v>
      </c>
      <c r="EN34" s="31">
        <f t="shared" si="336"/>
        <v>14492.752428571426</v>
      </c>
      <c r="EO34" s="31">
        <f t="shared" si="312"/>
        <v>15723.192857142885</v>
      </c>
      <c r="EP34" s="32">
        <f t="shared" si="313"/>
        <v>18441.910285714286</v>
      </c>
      <c r="ES34" s="20">
        <f t="shared" si="207"/>
        <v>17307.063928571428</v>
      </c>
      <c r="ET34" s="18">
        <f t="shared" si="208"/>
        <v>16477.032142857144</v>
      </c>
      <c r="EU34" s="18">
        <f t="shared" si="209"/>
        <v>14380.618785714285</v>
      </c>
      <c r="EV34" s="18">
        <f t="shared" si="210"/>
        <v>13855.962142857143</v>
      </c>
      <c r="EW34" s="18">
        <f t="shared" si="211"/>
        <v>12982.746857142856</v>
      </c>
      <c r="EX34" s="18">
        <f t="shared" si="212"/>
        <v>17067.478571428572</v>
      </c>
      <c r="EY34" s="18">
        <f t="shared" si="213"/>
        <v>18947.687142857143</v>
      </c>
      <c r="EZ34" s="18">
        <f t="shared" si="214"/>
        <v>17258.796071428569</v>
      </c>
      <c r="FA34" s="18">
        <f t="shared" si="215"/>
        <v>14766.550714285715</v>
      </c>
      <c r="FB34" s="18">
        <f t="shared" si="216"/>
        <v>14492.752428571426</v>
      </c>
      <c r="FC34" s="18">
        <f t="shared" si="217"/>
        <v>15723.192857142885</v>
      </c>
      <c r="FD34" s="19">
        <f t="shared" si="218"/>
        <v>18441.910285714286</v>
      </c>
      <c r="FE34" s="20">
        <f t="shared" si="219"/>
        <v>17307.063928571428</v>
      </c>
      <c r="FF34" s="18">
        <f t="shared" si="220"/>
        <v>16477.032142857144</v>
      </c>
      <c r="FG34" s="18">
        <f t="shared" si="221"/>
        <v>14380.618785714285</v>
      </c>
      <c r="FH34" s="18">
        <f t="shared" si="222"/>
        <v>13855.962142857143</v>
      </c>
      <c r="FI34" s="18">
        <f t="shared" si="223"/>
        <v>12982.746857142856</v>
      </c>
      <c r="FJ34" s="18">
        <f t="shared" si="224"/>
        <v>17067.478571428572</v>
      </c>
      <c r="FK34" s="18">
        <f t="shared" si="225"/>
        <v>18947.687142857143</v>
      </c>
      <c r="FL34" s="18">
        <f t="shared" si="226"/>
        <v>17258.796071428569</v>
      </c>
      <c r="FM34" s="18">
        <f t="shared" si="227"/>
        <v>14766.550714285715</v>
      </c>
      <c r="FN34" s="18">
        <f t="shared" si="228"/>
        <v>14492.752428571426</v>
      </c>
      <c r="FO34" s="18">
        <f t="shared" si="229"/>
        <v>15723.192857142885</v>
      </c>
      <c r="FP34" s="19">
        <f t="shared" si="230"/>
        <v>18441.910285714286</v>
      </c>
      <c r="FQ34" s="20">
        <f t="shared" si="231"/>
        <v>17307.063928571428</v>
      </c>
      <c r="FR34" s="18">
        <f t="shared" si="232"/>
        <v>16477.032142857144</v>
      </c>
      <c r="FS34" s="18">
        <f t="shared" si="233"/>
        <v>14380.618785714285</v>
      </c>
      <c r="FT34" s="18">
        <f t="shared" si="234"/>
        <v>13855.962142857143</v>
      </c>
      <c r="FU34" s="18">
        <f t="shared" si="235"/>
        <v>12982.746857142856</v>
      </c>
      <c r="FV34" s="18">
        <f t="shared" si="236"/>
        <v>17067.478571428572</v>
      </c>
      <c r="FW34" s="18">
        <f t="shared" si="237"/>
        <v>18947.687142857143</v>
      </c>
      <c r="FX34" s="18">
        <f t="shared" si="238"/>
        <v>17258.796071428569</v>
      </c>
      <c r="FY34" s="18">
        <f t="shared" si="239"/>
        <v>14766.550714285715</v>
      </c>
      <c r="FZ34" s="18">
        <f t="shared" si="240"/>
        <v>14492.752428571426</v>
      </c>
      <c r="GA34" s="18">
        <f t="shared" si="241"/>
        <v>15723.192857142885</v>
      </c>
      <c r="GB34" s="19">
        <f t="shared" si="242"/>
        <v>18441.910285714286</v>
      </c>
      <c r="GC34" s="20">
        <f t="shared" si="243"/>
        <v>17307.063928571428</v>
      </c>
      <c r="GD34" s="18">
        <f t="shared" si="244"/>
        <v>16477.032142857144</v>
      </c>
      <c r="GE34" s="18">
        <f t="shared" si="245"/>
        <v>14380.618785714285</v>
      </c>
      <c r="GF34" s="18">
        <f t="shared" si="246"/>
        <v>13855.962142857143</v>
      </c>
      <c r="GG34" s="18">
        <f t="shared" si="247"/>
        <v>12982.746857142856</v>
      </c>
      <c r="GH34" s="18">
        <f t="shared" si="248"/>
        <v>17067.478571428572</v>
      </c>
      <c r="GI34" s="18">
        <f t="shared" si="249"/>
        <v>18947.687142857143</v>
      </c>
      <c r="GJ34" s="18">
        <f t="shared" si="250"/>
        <v>17258.796071428569</v>
      </c>
      <c r="GK34" s="18">
        <f t="shared" si="251"/>
        <v>14766.550714285715</v>
      </c>
      <c r="GL34" s="18">
        <f t="shared" si="252"/>
        <v>14492.752428571426</v>
      </c>
      <c r="GM34" s="18">
        <f t="shared" si="253"/>
        <v>15723.192857142885</v>
      </c>
      <c r="GN34" s="19">
        <f t="shared" si="254"/>
        <v>18441.910285714286</v>
      </c>
      <c r="GO34" s="20">
        <f t="shared" si="255"/>
        <v>17307.063928571428</v>
      </c>
      <c r="GP34" s="18">
        <f t="shared" si="256"/>
        <v>16477.032142857144</v>
      </c>
      <c r="GQ34" s="18">
        <f t="shared" si="257"/>
        <v>14380.618785714285</v>
      </c>
      <c r="GR34" s="18">
        <f t="shared" si="258"/>
        <v>13855.962142857143</v>
      </c>
      <c r="GS34" s="18">
        <f t="shared" si="259"/>
        <v>12982.746857142856</v>
      </c>
      <c r="GT34" s="18">
        <f t="shared" si="260"/>
        <v>17067.478571428572</v>
      </c>
      <c r="GU34" s="18">
        <f t="shared" si="261"/>
        <v>18947.687142857143</v>
      </c>
      <c r="GV34" s="18">
        <f t="shared" si="262"/>
        <v>17258.796071428569</v>
      </c>
      <c r="GW34" s="18">
        <f t="shared" si="263"/>
        <v>14766.550714285715</v>
      </c>
      <c r="GX34" s="18">
        <f t="shared" si="264"/>
        <v>14492.752428571426</v>
      </c>
      <c r="GY34" s="18">
        <f t="shared" si="265"/>
        <v>15723.192857142885</v>
      </c>
      <c r="GZ34" s="19">
        <f t="shared" si="266"/>
        <v>18441.910285714286</v>
      </c>
      <c r="HA34" s="20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9"/>
      <c r="HM34" s="20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9"/>
      <c r="HY34" s="20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9"/>
      <c r="IK34" s="20"/>
      <c r="IL34" s="18"/>
      <c r="IM34" s="18"/>
      <c r="IN34" s="18"/>
      <c r="IO34" s="18"/>
      <c r="IP34" s="18"/>
      <c r="IQ34" s="18"/>
      <c r="IR34" s="18"/>
      <c r="IS34" s="18"/>
      <c r="IT34" s="18"/>
      <c r="IU34" s="18"/>
      <c r="IV34" s="19"/>
      <c r="IY34" s="17"/>
      <c r="IZ34" s="17"/>
      <c r="JA34" s="14">
        <f t="shared" si="267"/>
        <v>191701.79192857147</v>
      </c>
      <c r="JB34" s="15">
        <f t="shared" si="268"/>
        <v>191701.79192857147</v>
      </c>
      <c r="JC34" s="15">
        <f t="shared" si="269"/>
        <v>191701.79192857147</v>
      </c>
      <c r="JD34" s="15">
        <f t="shared" si="270"/>
        <v>191701.79192857147</v>
      </c>
      <c r="JE34" s="15">
        <f t="shared" si="271"/>
        <v>191701.79192857147</v>
      </c>
      <c r="JF34" s="15">
        <f t="shared" si="272"/>
        <v>0</v>
      </c>
      <c r="JG34" s="15">
        <f t="shared" si="273"/>
        <v>0</v>
      </c>
      <c r="JH34" s="15">
        <f t="shared" si="274"/>
        <v>0</v>
      </c>
      <c r="JI34" s="15">
        <f t="shared" si="275"/>
        <v>0</v>
      </c>
      <c r="JJ34" s="14"/>
    </row>
    <row r="35" spans="1:270" x14ac:dyDescent="0.25">
      <c r="A35" s="1" t="s">
        <v>253</v>
      </c>
      <c r="B35" s="2">
        <v>4742</v>
      </c>
      <c r="C35" s="3">
        <v>41999</v>
      </c>
      <c r="D35" s="3" t="s">
        <v>254</v>
      </c>
      <c r="E35" s="4">
        <v>44372</v>
      </c>
      <c r="F35">
        <f t="shared" si="337"/>
        <v>2021</v>
      </c>
      <c r="G35">
        <f t="shared" si="338"/>
        <v>6</v>
      </c>
      <c r="H35">
        <f t="shared" si="339"/>
        <v>2018</v>
      </c>
      <c r="I35">
        <f t="shared" si="109"/>
        <v>6</v>
      </c>
      <c r="J35">
        <f t="shared" si="203"/>
        <v>2022</v>
      </c>
      <c r="K35">
        <f t="shared" si="204"/>
        <v>1</v>
      </c>
      <c r="L35">
        <f t="shared" si="110"/>
        <v>2026</v>
      </c>
      <c r="M35">
        <f t="shared" si="205"/>
        <v>12</v>
      </c>
      <c r="O35" s="14"/>
      <c r="P35" s="17"/>
      <c r="Q35" s="17"/>
      <c r="R35" s="17"/>
      <c r="S35" s="17"/>
      <c r="T35" s="17"/>
      <c r="U35" s="17"/>
      <c r="V35" s="17">
        <f>IF(AND($F35=O$4,$I35=V$5),AVERAGE('Потребление ЭЭ_факт'!R34,'Потребление ЭЭ_факт'!AD34,'Потребление ЭЭ_факт'!AP34),IF(U35&lt;&gt;0,AVERAGE('Потребление ЭЭ_факт'!R34,'Потребление ЭЭ_факт'!AD34,'Потребление ЭЭ_факт'!AP34),0))</f>
        <v>0</v>
      </c>
      <c r="W35" s="17">
        <f>IF(AND($F35=O$4,$I35=W$5),AVERAGE('Потребление ЭЭ_факт'!S34,'Потребление ЭЭ_факт'!AE34,'Потребление ЭЭ_факт'!AQ34),IF(V35&lt;&gt;0,AVERAGE('Потребление ЭЭ_факт'!S34,'Потребление ЭЭ_факт'!AE34,'Потребление ЭЭ_факт'!AQ34),0))</f>
        <v>0</v>
      </c>
      <c r="X35" s="17">
        <f>IF(AND($F35=O$4,$I35=X$5),AVERAGE('Потребление ЭЭ_факт'!T34,'Потребление ЭЭ_факт'!AF34,'Потребление ЭЭ_факт'!AR34),IF(W35&lt;&gt;0,AVERAGE('Потребление ЭЭ_факт'!T34,'Потребление ЭЭ_факт'!AF34,'Потребление ЭЭ_факт'!AR34),0))</f>
        <v>0</v>
      </c>
      <c r="Y35" s="17">
        <f>IF(AND($F35=O$4,$I35=Y$5),AVERAGE('Потребление ЭЭ_факт'!U34,'Потребление ЭЭ_факт'!AG34,'Потребление ЭЭ_факт'!AS34),IF(X35&lt;&gt;0,AVERAGE('Потребление ЭЭ_факт'!U34,'Потребление ЭЭ_факт'!AG34,'Потребление ЭЭ_факт'!AS34),0))</f>
        <v>0</v>
      </c>
      <c r="Z35" s="17">
        <f>IF(AND($F35=O$4,$I35=Z$5),AVERAGE('Потребление ЭЭ_факт'!V34,'Потребление ЭЭ_факт'!AH34,'Потребление ЭЭ_факт'!AT34),IF(Y35&lt;&gt;0,AVERAGE('Потребление ЭЭ_факт'!V34,'Потребление ЭЭ_факт'!AH34,'Потребление ЭЭ_факт'!AT34),0))</f>
        <v>0</v>
      </c>
      <c r="AA35" s="14">
        <f>IF(AND($F35=AA$4,$I35=AA$5),AVERAGE('Потребление ЭЭ_факт'!W34,'Потребление ЭЭ_факт'!AI34,'Потребление ЭЭ_факт'!AU34),IF(Z35&lt;&gt;0,AVERAGE('Потребление ЭЭ_факт'!W34,'Потребление ЭЭ_факт'!AI34,'Потребление ЭЭ_факт'!AU34),0))</f>
        <v>0</v>
      </c>
      <c r="AB35" s="17">
        <f>IF(AND($F35=AA$4,$I35=AB$5),AVERAGE('Потребление ЭЭ_факт'!X34,'Потребление ЭЭ_факт'!AJ34,'Потребление ЭЭ_факт'!AV34),IF(AA35&lt;&gt;0,AVERAGE('Потребление ЭЭ_факт'!X34,'Потребление ЭЭ_факт'!AJ34,'Потребление ЭЭ_факт'!AV34),0))</f>
        <v>0</v>
      </c>
      <c r="AC35" s="17">
        <f>IF(AND($F35=AA$4,$I35=AC$5),AVERAGE('Потребление ЭЭ_факт'!Y34,'Потребление ЭЭ_факт'!AK34,'Потребление ЭЭ_факт'!AW34),IF(AB35&lt;&gt;0,AVERAGE('Потребление ЭЭ_факт'!Y34,'Потребление ЭЭ_факт'!AK34,'Потребление ЭЭ_факт'!AW34),0))</f>
        <v>0</v>
      </c>
      <c r="AD35" s="17">
        <f>IF(AND($F35=AA$4,$I35=AD$5),AVERAGE('Потребление ЭЭ_факт'!Z34,'Потребление ЭЭ_факт'!AL34,'Потребление ЭЭ_факт'!AX34),IF(AC35&lt;&gt;0,AVERAGE('Потребление ЭЭ_факт'!Z34,'Потребление ЭЭ_факт'!AL34,'Потребление ЭЭ_факт'!AX34),0))</f>
        <v>0</v>
      </c>
      <c r="AE35" s="17">
        <f>IF(AND($F35=AA$4,$I35=AE$5),AVERAGE('Потребление ЭЭ_факт'!AA34,'Потребление ЭЭ_факт'!AM34,'Потребление ЭЭ_факт'!AY34),IF(AD35&lt;&gt;0,AVERAGE('Потребление ЭЭ_факт'!AA34,'Потребление ЭЭ_факт'!AM34,'Потребление ЭЭ_факт'!AY34),0))</f>
        <v>0</v>
      </c>
      <c r="AF35" s="17">
        <f>IF(AND($F35=AA$4,$I35=AF$5),AVERAGE('Потребление ЭЭ_факт'!AB34,'Потребление ЭЭ_факт'!AN34,'Потребление ЭЭ_факт'!AZ34),IF(AE35&lt;&gt;0,AVERAGE('Потребление ЭЭ_факт'!AB34,'Потребление ЭЭ_факт'!AN34,'Потребление ЭЭ_факт'!AZ34),0))</f>
        <v>17345.34240785689</v>
      </c>
      <c r="AG35" s="17">
        <f>IF(AND($F35=AA$4,$I35=AG$5),AVERAGE('Потребление ЭЭ_факт'!AC34,'Потребление ЭЭ_факт'!AO34,'Потребление ЭЭ_факт'!BA34),IF(AF35&lt;&gt;0,AVERAGE('Потребление ЭЭ_факт'!AC34,'Потребление ЭЭ_факт'!AO34,'Потребление ЭЭ_факт'!BA34),0))</f>
        <v>17664.78286699405</v>
      </c>
      <c r="AH35" s="17">
        <f>IF(AND($F35=AA$4,$I35=AH$5),AVERAGE('Потребление ЭЭ_факт'!AD34,'Потребление ЭЭ_факт'!AP34,'Потребление ЭЭ_факт'!BB34),IF(AG35&lt;&gt;0,AVERAGE('Потребление ЭЭ_факт'!AD34,'Потребление ЭЭ_факт'!AP34,'Потребление ЭЭ_факт'!BB34),0))</f>
        <v>17189.090550093253</v>
      </c>
      <c r="AI35" s="17">
        <f>IF(AND($F35=AA$4,$I35=AI$5),AVERAGE('Потребление ЭЭ_факт'!AE34,'Потребление ЭЭ_факт'!AQ34,'Потребление ЭЭ_факт'!BC34),IF(AH35&lt;&gt;0,AVERAGE('Потребление ЭЭ_факт'!AE34,'Потребление ЭЭ_факт'!AQ34,'Потребление ЭЭ_факт'!BC34),0))</f>
        <v>14281.658407557145</v>
      </c>
      <c r="AJ35" s="17">
        <f>IF(AND($F35=AA$4,$I35=AJ$5),AVERAGE('Потребление ЭЭ_факт'!AF34,'Потребление ЭЭ_факт'!AR34,'Потребление ЭЭ_факт'!BD34),IF(AI35&lt;&gt;0,AVERAGE('Потребление ЭЭ_факт'!AF34,'Потребление ЭЭ_факт'!AR34,'Потребление ЭЭ_факт'!BD34),0))</f>
        <v>14751.373984682519</v>
      </c>
      <c r="AK35" s="17">
        <f>IF(AND($F35=AA$4,$I35=AK$5),AVERAGE('Потребление ЭЭ_факт'!AG34,'Потребление ЭЭ_факт'!AS34,'Потребление ЭЭ_факт'!BE34),IF(AJ35&lt;&gt;0,AVERAGE('Потребление ЭЭ_факт'!AG34,'Потребление ЭЭ_факт'!AS34,'Потребление ЭЭ_факт'!BE34),0))</f>
        <v>15149.145306571429</v>
      </c>
      <c r="AL35" s="17">
        <f>IF(AND($F35=AA$4,$I35=AL$5),AVERAGE('Потребление ЭЭ_факт'!AH34,'Потребление ЭЭ_факт'!AT34,'Потребление ЭЭ_факт'!BF34),IF(AK35&lt;&gt;0,AVERAGE('Потребление ЭЭ_факт'!AH34,'Потребление ЭЭ_факт'!AT34,'Потребление ЭЭ_факт'!BF34),0))</f>
        <v>16424.228438686903</v>
      </c>
      <c r="AM35" s="14">
        <f>IF(AND($F35=AM$4,$I35=AM$5),AVERAGE('Потребление ЭЭ_факт'!AI34,'Потребление ЭЭ_факт'!AU34,'Потребление ЭЭ_факт'!BG34),IF(AL35&lt;&gt;0,AVERAGE('Потребление ЭЭ_факт'!AI34,'Потребление ЭЭ_факт'!AU34,'Потребление ЭЭ_факт'!BG34),0))</f>
        <v>17430.626352045831</v>
      </c>
      <c r="AN35" s="15">
        <f>IF(AND($F35=$AM$4,$I35=AN$5),AVERAGE('Потребление ЭЭ_факт'!AJ34,'Потребление ЭЭ_факт'!AV34,'Потребление ЭЭ_факт'!BH34),IF(AM35&lt;&gt;0,AVERAGE('Потребление ЭЭ_факт'!AJ34,'Потребление ЭЭ_факт'!AV34,'Потребление ЭЭ_факт'!BH34),0))</f>
        <v>15698.481514647619</v>
      </c>
      <c r="AO35" s="15">
        <f>IF(AND($F35=$AM$4,$I35=AO$5),AVERAGE('Потребление ЭЭ_факт'!AK34,'Потребление ЭЭ_факт'!AW34,'Потребление ЭЭ_факт'!BI34),IF(AN35&lt;&gt;0,AVERAGE('Потребление ЭЭ_факт'!AK34,'Потребление ЭЭ_факт'!AW34,'Потребление ЭЭ_факт'!BI34),0))</f>
        <v>15706.035473792488</v>
      </c>
      <c r="AP35" s="15">
        <f>IF(AND($F35=$AM$4,$I35=AP$5),AVERAGE('Потребление ЭЭ_факт'!AL34,'Потребление ЭЭ_факт'!AX34,'Потребление ЭЭ_факт'!BJ34),IF(AO35&lt;&gt;0,AVERAGE('Потребление ЭЭ_факт'!AL34,'Потребление ЭЭ_факт'!AX34,'Потребление ЭЭ_факт'!BJ34),0))</f>
        <v>12928.579909964288</v>
      </c>
      <c r="AQ35" s="15">
        <f>IF(AND($F35=$AM$4,$I35=AQ$5),AVERAGE('Потребление ЭЭ_факт'!AM34,'Потребление ЭЭ_факт'!AY34,'Потребление ЭЭ_факт'!BK34),IF(AP35&lt;&gt;0,AVERAGE('Потребление ЭЭ_факт'!AM34,'Потребление ЭЭ_факт'!AY34,'Потребление ЭЭ_факт'!BK34),0))</f>
        <v>15463.194351626409</v>
      </c>
      <c r="AR35" s="31">
        <f t="shared" si="115"/>
        <v>17345.34240785689</v>
      </c>
      <c r="AS35" s="31">
        <f t="shared" si="116"/>
        <v>17664.78286699405</v>
      </c>
      <c r="AT35" s="31">
        <f t="shared" si="117"/>
        <v>17189.090550093253</v>
      </c>
      <c r="AU35" s="31">
        <f t="shared" si="118"/>
        <v>14281.658407557145</v>
      </c>
      <c r="AV35" s="31">
        <f t="shared" si="119"/>
        <v>14751.373984682519</v>
      </c>
      <c r="AW35" s="31">
        <f t="shared" si="120"/>
        <v>15149.145306571429</v>
      </c>
      <c r="AX35" s="32">
        <f t="shared" si="121"/>
        <v>16424.228438686903</v>
      </c>
      <c r="AY35" s="30">
        <f t="shared" si="122"/>
        <v>17430.626352045831</v>
      </c>
      <c r="AZ35" s="31">
        <f t="shared" si="277"/>
        <v>15698.481514647619</v>
      </c>
      <c r="BA35" s="31">
        <f t="shared" si="124"/>
        <v>15706.035473792488</v>
      </c>
      <c r="BB35" s="31">
        <f t="shared" si="125"/>
        <v>12928.579909964288</v>
      </c>
      <c r="BC35" s="31">
        <f t="shared" si="126"/>
        <v>15463.194351626409</v>
      </c>
      <c r="BD35" s="31">
        <f t="shared" si="127"/>
        <v>17345.34240785689</v>
      </c>
      <c r="BE35" s="31">
        <f t="shared" si="128"/>
        <v>17664.78286699405</v>
      </c>
      <c r="BF35" s="31">
        <f t="shared" si="129"/>
        <v>17189.090550093253</v>
      </c>
      <c r="BG35" s="31">
        <f t="shared" si="130"/>
        <v>14281.658407557145</v>
      </c>
      <c r="BH35" s="31">
        <f t="shared" si="131"/>
        <v>14751.373984682519</v>
      </c>
      <c r="BI35" s="31">
        <f t="shared" si="132"/>
        <v>15149.145306571429</v>
      </c>
      <c r="BJ35" s="32">
        <f t="shared" si="133"/>
        <v>16424.228438686903</v>
      </c>
      <c r="BK35" s="30">
        <f t="shared" si="134"/>
        <v>17430.626352045831</v>
      </c>
      <c r="BL35" s="31">
        <f t="shared" si="278"/>
        <v>15698.481514647619</v>
      </c>
      <c r="BM35" s="31">
        <f t="shared" si="136"/>
        <v>15706.035473792488</v>
      </c>
      <c r="BN35" s="31">
        <f t="shared" si="137"/>
        <v>12928.579909964288</v>
      </c>
      <c r="BO35" s="31">
        <f t="shared" si="138"/>
        <v>15463.194351626409</v>
      </c>
      <c r="BP35" s="31">
        <f t="shared" si="139"/>
        <v>17345.34240785689</v>
      </c>
      <c r="BQ35" s="31">
        <f t="shared" si="140"/>
        <v>17664.78286699405</v>
      </c>
      <c r="BR35" s="31">
        <f t="shared" si="141"/>
        <v>17189.090550093253</v>
      </c>
      <c r="BS35" s="31">
        <f t="shared" si="142"/>
        <v>14281.658407557145</v>
      </c>
      <c r="BT35" s="31">
        <f t="shared" si="143"/>
        <v>14751.373984682519</v>
      </c>
      <c r="BU35" s="31">
        <f t="shared" si="144"/>
        <v>15149.145306571429</v>
      </c>
      <c r="BV35" s="32">
        <f t="shared" si="145"/>
        <v>16424.228438686903</v>
      </c>
      <c r="BW35" s="30">
        <f t="shared" si="146"/>
        <v>17430.626352045831</v>
      </c>
      <c r="BX35" s="31">
        <f t="shared" si="279"/>
        <v>15698.481514647619</v>
      </c>
      <c r="BY35" s="31">
        <f t="shared" si="148"/>
        <v>15706.035473792488</v>
      </c>
      <c r="BZ35" s="31">
        <f t="shared" si="149"/>
        <v>12928.579909964288</v>
      </c>
      <c r="CA35" s="31">
        <f t="shared" si="150"/>
        <v>15463.194351626409</v>
      </c>
      <c r="CB35" s="31">
        <f t="shared" si="151"/>
        <v>17345.34240785689</v>
      </c>
      <c r="CC35" s="31">
        <f t="shared" si="152"/>
        <v>17664.78286699405</v>
      </c>
      <c r="CD35" s="31">
        <f t="shared" si="153"/>
        <v>17189.090550093253</v>
      </c>
      <c r="CE35" s="31">
        <f t="shared" si="154"/>
        <v>14281.658407557145</v>
      </c>
      <c r="CF35" s="31">
        <f t="shared" si="155"/>
        <v>14751.373984682519</v>
      </c>
      <c r="CG35" s="31">
        <f t="shared" si="156"/>
        <v>15149.145306571429</v>
      </c>
      <c r="CH35" s="32">
        <f t="shared" si="157"/>
        <v>16424.228438686903</v>
      </c>
      <c r="CI35" s="30">
        <f t="shared" si="206"/>
        <v>17430.626352045831</v>
      </c>
      <c r="CJ35" s="31">
        <f t="shared" si="4"/>
        <v>15698.481514647619</v>
      </c>
      <c r="CK35" s="31">
        <f t="shared" si="5"/>
        <v>15706.035473792488</v>
      </c>
      <c r="CL35" s="31">
        <f t="shared" si="281"/>
        <v>12928.579909964288</v>
      </c>
      <c r="CM35" s="31">
        <f t="shared" si="282"/>
        <v>15463.194351626409</v>
      </c>
      <c r="CN35" s="31">
        <f t="shared" si="283"/>
        <v>17345.34240785689</v>
      </c>
      <c r="CO35" s="31">
        <f t="shared" si="284"/>
        <v>17664.78286699405</v>
      </c>
      <c r="CP35" s="31">
        <f t="shared" si="285"/>
        <v>17189.090550093253</v>
      </c>
      <c r="CQ35" s="31">
        <f t="shared" si="286"/>
        <v>14281.658407557145</v>
      </c>
      <c r="CR35" s="31">
        <f t="shared" si="287"/>
        <v>14751.373984682519</v>
      </c>
      <c r="CS35" s="31">
        <f t="shared" si="288"/>
        <v>15149.145306571429</v>
      </c>
      <c r="CT35" s="32">
        <f t="shared" si="289"/>
        <v>16424.228438686903</v>
      </c>
      <c r="CU35" s="30">
        <f t="shared" si="290"/>
        <v>17430.626352045831</v>
      </c>
      <c r="CV35" s="31">
        <f t="shared" si="291"/>
        <v>15698.481514647619</v>
      </c>
      <c r="CW35" s="31">
        <f t="shared" si="292"/>
        <v>15706.035473792488</v>
      </c>
      <c r="CX35" s="31">
        <f t="shared" si="293"/>
        <v>12928.579909964288</v>
      </c>
      <c r="CY35" s="31">
        <f t="shared" si="294"/>
        <v>15463.194351626409</v>
      </c>
      <c r="CZ35" s="31">
        <f t="shared" si="295"/>
        <v>17345.34240785689</v>
      </c>
      <c r="DA35" s="31">
        <f t="shared" si="296"/>
        <v>17664.78286699405</v>
      </c>
      <c r="DB35" s="31">
        <f t="shared" si="297"/>
        <v>17189.090550093253</v>
      </c>
      <c r="DC35" s="31">
        <f t="shared" si="298"/>
        <v>14281.658407557145</v>
      </c>
      <c r="DD35" s="31">
        <f t="shared" si="299"/>
        <v>14751.373984682519</v>
      </c>
      <c r="DE35" s="31">
        <f t="shared" si="300"/>
        <v>15149.145306571429</v>
      </c>
      <c r="DF35" s="32">
        <f t="shared" si="301"/>
        <v>16424.228438686903</v>
      </c>
      <c r="DG35" s="30">
        <f t="shared" si="302"/>
        <v>17430.626352045831</v>
      </c>
      <c r="DH35" s="31">
        <f t="shared" si="303"/>
        <v>15698.481514647619</v>
      </c>
      <c r="DI35" s="31">
        <f t="shared" si="304"/>
        <v>15706.035473792488</v>
      </c>
      <c r="DJ35" s="31">
        <f t="shared" si="305"/>
        <v>12928.579909964288</v>
      </c>
      <c r="DK35" s="31">
        <f t="shared" si="306"/>
        <v>15463.194351626409</v>
      </c>
      <c r="DL35" s="31">
        <f t="shared" si="307"/>
        <v>17345.34240785689</v>
      </c>
      <c r="DM35" s="31">
        <f t="shared" si="308"/>
        <v>17664.78286699405</v>
      </c>
      <c r="DN35" s="31">
        <f t="shared" si="309"/>
        <v>17189.090550093253</v>
      </c>
      <c r="DO35" s="31">
        <f t="shared" si="310"/>
        <v>14281.658407557145</v>
      </c>
      <c r="DP35" s="31">
        <f t="shared" si="311"/>
        <v>14751.373984682519</v>
      </c>
      <c r="DQ35" s="31">
        <f t="shared" si="280"/>
        <v>15149.145306571429</v>
      </c>
      <c r="DR35" s="32">
        <f t="shared" si="314"/>
        <v>16424.228438686903</v>
      </c>
      <c r="DS35" s="30">
        <f t="shared" si="315"/>
        <v>17430.626352045831</v>
      </c>
      <c r="DT35" s="31">
        <f t="shared" si="316"/>
        <v>15698.481514647619</v>
      </c>
      <c r="DU35" s="31">
        <f t="shared" si="317"/>
        <v>15706.035473792488</v>
      </c>
      <c r="DV35" s="31">
        <f t="shared" si="318"/>
        <v>12928.579909964288</v>
      </c>
      <c r="DW35" s="31">
        <f t="shared" si="319"/>
        <v>15463.194351626409</v>
      </c>
      <c r="DX35" s="31">
        <f t="shared" si="320"/>
        <v>17345.34240785689</v>
      </c>
      <c r="DY35" s="31">
        <f t="shared" si="321"/>
        <v>17664.78286699405</v>
      </c>
      <c r="DZ35" s="31">
        <f t="shared" si="322"/>
        <v>17189.090550093253</v>
      </c>
      <c r="EA35" s="31">
        <f t="shared" si="323"/>
        <v>14281.658407557145</v>
      </c>
      <c r="EB35" s="31">
        <f t="shared" si="324"/>
        <v>14751.373984682519</v>
      </c>
      <c r="EC35" s="31">
        <f t="shared" si="325"/>
        <v>15149.145306571429</v>
      </c>
      <c r="ED35" s="32">
        <f t="shared" si="326"/>
        <v>16424.228438686903</v>
      </c>
      <c r="EE35" s="30">
        <f t="shared" si="327"/>
        <v>17430.626352045831</v>
      </c>
      <c r="EF35" s="31">
        <f t="shared" si="328"/>
        <v>15698.481514647619</v>
      </c>
      <c r="EG35" s="31">
        <f t="shared" si="329"/>
        <v>15706.035473792488</v>
      </c>
      <c r="EH35" s="31">
        <f t="shared" si="330"/>
        <v>12928.579909964288</v>
      </c>
      <c r="EI35" s="31">
        <f t="shared" si="331"/>
        <v>15463.194351626409</v>
      </c>
      <c r="EJ35" s="31">
        <f t="shared" si="332"/>
        <v>17345.34240785689</v>
      </c>
      <c r="EK35" s="31">
        <f t="shared" si="333"/>
        <v>17664.78286699405</v>
      </c>
      <c r="EL35" s="31">
        <f t="shared" si="334"/>
        <v>17189.090550093253</v>
      </c>
      <c r="EM35" s="31">
        <f t="shared" si="335"/>
        <v>14281.658407557145</v>
      </c>
      <c r="EN35" s="31">
        <f t="shared" si="336"/>
        <v>14751.373984682519</v>
      </c>
      <c r="EO35" s="31">
        <f t="shared" si="312"/>
        <v>15149.145306571429</v>
      </c>
      <c r="EP35" s="32">
        <f t="shared" si="313"/>
        <v>16424.228438686903</v>
      </c>
      <c r="ES35" s="20">
        <f t="shared" si="207"/>
        <v>17430.626352045831</v>
      </c>
      <c r="ET35" s="18">
        <f t="shared" si="208"/>
        <v>15698.481514647619</v>
      </c>
      <c r="EU35" s="18">
        <f t="shared" si="209"/>
        <v>15706.035473792488</v>
      </c>
      <c r="EV35" s="18">
        <f t="shared" si="210"/>
        <v>12928.579909964288</v>
      </c>
      <c r="EW35" s="18">
        <f t="shared" si="211"/>
        <v>15463.194351626409</v>
      </c>
      <c r="EX35" s="18">
        <f t="shared" si="212"/>
        <v>17345.34240785689</v>
      </c>
      <c r="EY35" s="18">
        <f t="shared" si="213"/>
        <v>17664.78286699405</v>
      </c>
      <c r="EZ35" s="18">
        <f t="shared" si="214"/>
        <v>17189.090550093253</v>
      </c>
      <c r="FA35" s="18">
        <f t="shared" si="215"/>
        <v>14281.658407557145</v>
      </c>
      <c r="FB35" s="18">
        <f t="shared" si="216"/>
        <v>14751.373984682519</v>
      </c>
      <c r="FC35" s="18">
        <f t="shared" si="217"/>
        <v>15149.145306571429</v>
      </c>
      <c r="FD35" s="19">
        <f t="shared" si="218"/>
        <v>16424.228438686903</v>
      </c>
      <c r="FE35" s="20">
        <f t="shared" si="219"/>
        <v>17430.626352045831</v>
      </c>
      <c r="FF35" s="18">
        <f t="shared" si="220"/>
        <v>15698.481514647619</v>
      </c>
      <c r="FG35" s="18">
        <f t="shared" si="221"/>
        <v>15706.035473792488</v>
      </c>
      <c r="FH35" s="18">
        <f t="shared" si="222"/>
        <v>12928.579909964288</v>
      </c>
      <c r="FI35" s="18">
        <f t="shared" si="223"/>
        <v>15463.194351626409</v>
      </c>
      <c r="FJ35" s="18">
        <f t="shared" si="224"/>
        <v>17345.34240785689</v>
      </c>
      <c r="FK35" s="18">
        <f t="shared" si="225"/>
        <v>17664.78286699405</v>
      </c>
      <c r="FL35" s="18">
        <f t="shared" si="226"/>
        <v>17189.090550093253</v>
      </c>
      <c r="FM35" s="18">
        <f t="shared" si="227"/>
        <v>14281.658407557145</v>
      </c>
      <c r="FN35" s="18">
        <f t="shared" si="228"/>
        <v>14751.373984682519</v>
      </c>
      <c r="FO35" s="18">
        <f t="shared" si="229"/>
        <v>15149.145306571429</v>
      </c>
      <c r="FP35" s="19">
        <f t="shared" si="230"/>
        <v>16424.228438686903</v>
      </c>
      <c r="FQ35" s="20">
        <f t="shared" si="231"/>
        <v>17430.626352045831</v>
      </c>
      <c r="FR35" s="18">
        <f t="shared" si="232"/>
        <v>15698.481514647619</v>
      </c>
      <c r="FS35" s="18">
        <f t="shared" si="233"/>
        <v>15706.035473792488</v>
      </c>
      <c r="FT35" s="18">
        <f t="shared" si="234"/>
        <v>12928.579909964288</v>
      </c>
      <c r="FU35" s="18">
        <f t="shared" si="235"/>
        <v>15463.194351626409</v>
      </c>
      <c r="FV35" s="18">
        <f t="shared" si="236"/>
        <v>17345.34240785689</v>
      </c>
      <c r="FW35" s="18">
        <f t="shared" si="237"/>
        <v>17664.78286699405</v>
      </c>
      <c r="FX35" s="18">
        <f t="shared" si="238"/>
        <v>17189.090550093253</v>
      </c>
      <c r="FY35" s="18">
        <f t="shared" si="239"/>
        <v>14281.658407557145</v>
      </c>
      <c r="FZ35" s="18">
        <f t="shared" si="240"/>
        <v>14751.373984682519</v>
      </c>
      <c r="GA35" s="18">
        <f t="shared" si="241"/>
        <v>15149.145306571429</v>
      </c>
      <c r="GB35" s="19">
        <f t="shared" si="242"/>
        <v>16424.228438686903</v>
      </c>
      <c r="GC35" s="20">
        <f t="shared" si="243"/>
        <v>17430.626352045831</v>
      </c>
      <c r="GD35" s="18">
        <f t="shared" si="244"/>
        <v>15698.481514647619</v>
      </c>
      <c r="GE35" s="18">
        <f t="shared" si="245"/>
        <v>15706.035473792488</v>
      </c>
      <c r="GF35" s="18">
        <f t="shared" si="246"/>
        <v>12928.579909964288</v>
      </c>
      <c r="GG35" s="18">
        <f t="shared" si="247"/>
        <v>15463.194351626409</v>
      </c>
      <c r="GH35" s="18">
        <f t="shared" si="248"/>
        <v>17345.34240785689</v>
      </c>
      <c r="GI35" s="18">
        <f t="shared" si="249"/>
        <v>17664.78286699405</v>
      </c>
      <c r="GJ35" s="18">
        <f t="shared" si="250"/>
        <v>17189.090550093253</v>
      </c>
      <c r="GK35" s="18">
        <f t="shared" si="251"/>
        <v>14281.658407557145</v>
      </c>
      <c r="GL35" s="18">
        <f t="shared" si="252"/>
        <v>14751.373984682519</v>
      </c>
      <c r="GM35" s="18">
        <f t="shared" si="253"/>
        <v>15149.145306571429</v>
      </c>
      <c r="GN35" s="19">
        <f t="shared" si="254"/>
        <v>16424.228438686903</v>
      </c>
      <c r="GO35" s="20">
        <f t="shared" si="255"/>
        <v>17430.626352045831</v>
      </c>
      <c r="GP35" s="18">
        <f t="shared" si="256"/>
        <v>15698.481514647619</v>
      </c>
      <c r="GQ35" s="18">
        <f t="shared" si="257"/>
        <v>15706.035473792488</v>
      </c>
      <c r="GR35" s="18">
        <f t="shared" si="258"/>
        <v>12928.579909964288</v>
      </c>
      <c r="GS35" s="18">
        <f t="shared" si="259"/>
        <v>15463.194351626409</v>
      </c>
      <c r="GT35" s="18">
        <f t="shared" si="260"/>
        <v>17345.34240785689</v>
      </c>
      <c r="GU35" s="18">
        <f t="shared" si="261"/>
        <v>17664.78286699405</v>
      </c>
      <c r="GV35" s="18">
        <f t="shared" si="262"/>
        <v>17189.090550093253</v>
      </c>
      <c r="GW35" s="18">
        <f t="shared" si="263"/>
        <v>14281.658407557145</v>
      </c>
      <c r="GX35" s="18">
        <f t="shared" si="264"/>
        <v>14751.373984682519</v>
      </c>
      <c r="GY35" s="18">
        <f t="shared" si="265"/>
        <v>15149.145306571429</v>
      </c>
      <c r="GZ35" s="19">
        <f t="shared" si="266"/>
        <v>16424.228438686903</v>
      </c>
      <c r="HA35" s="20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9"/>
      <c r="HM35" s="20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9"/>
      <c r="HY35" s="20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9"/>
      <c r="IK35" s="20"/>
      <c r="IL35" s="18"/>
      <c r="IM35" s="18"/>
      <c r="IN35" s="18"/>
      <c r="IO35" s="18"/>
      <c r="IP35" s="18"/>
      <c r="IQ35" s="18"/>
      <c r="IR35" s="18"/>
      <c r="IS35" s="18"/>
      <c r="IT35" s="18"/>
      <c r="IU35" s="18"/>
      <c r="IV35" s="19"/>
      <c r="IY35" s="17"/>
      <c r="IZ35" s="17"/>
      <c r="JA35" s="14">
        <f t="shared" si="267"/>
        <v>190032.53956451881</v>
      </c>
      <c r="JB35" s="15">
        <f t="shared" si="268"/>
        <v>190032.53956451881</v>
      </c>
      <c r="JC35" s="15">
        <f t="shared" si="269"/>
        <v>190032.53956451881</v>
      </c>
      <c r="JD35" s="15">
        <f t="shared" si="270"/>
        <v>190032.53956451881</v>
      </c>
      <c r="JE35" s="15">
        <f t="shared" si="271"/>
        <v>190032.53956451881</v>
      </c>
      <c r="JF35" s="15">
        <f t="shared" si="272"/>
        <v>0</v>
      </c>
      <c r="JG35" s="15">
        <f t="shared" si="273"/>
        <v>0</v>
      </c>
      <c r="JH35" s="15">
        <f t="shared" si="274"/>
        <v>0</v>
      </c>
      <c r="JI35" s="15">
        <f t="shared" si="275"/>
        <v>0</v>
      </c>
      <c r="JJ35" s="14"/>
    </row>
    <row r="36" spans="1:270" x14ac:dyDescent="0.25">
      <c r="A36" s="5" t="s">
        <v>91</v>
      </c>
      <c r="B36" s="2">
        <v>4370</v>
      </c>
      <c r="C36" s="3">
        <v>43062</v>
      </c>
      <c r="D36" s="3" t="s">
        <v>92</v>
      </c>
      <c r="E36" s="4">
        <v>44348</v>
      </c>
      <c r="F36">
        <f t="shared" si="337"/>
        <v>2021</v>
      </c>
      <c r="G36">
        <f t="shared" si="338"/>
        <v>6</v>
      </c>
      <c r="H36">
        <f t="shared" si="339"/>
        <v>2018</v>
      </c>
      <c r="I36">
        <f t="shared" ref="I36:I48" si="340">IF(G36&lt;&gt;12,G36,12)</f>
        <v>6</v>
      </c>
      <c r="J36">
        <f t="shared" si="203"/>
        <v>2022</v>
      </c>
      <c r="K36">
        <f t="shared" si="204"/>
        <v>1</v>
      </c>
      <c r="L36">
        <f t="shared" si="110"/>
        <v>2026</v>
      </c>
      <c r="M36">
        <f t="shared" si="205"/>
        <v>12</v>
      </c>
      <c r="O36" s="14"/>
      <c r="P36" s="17"/>
      <c r="Q36" s="17"/>
      <c r="R36" s="17"/>
      <c r="S36" s="17"/>
      <c r="T36" s="17"/>
      <c r="U36" s="17"/>
      <c r="V36" s="17">
        <f>IF(AND($F36=O$4,$I36=V$5),AVERAGE('Потребление ЭЭ_факт'!R35,'Потребление ЭЭ_факт'!AD35,'Потребление ЭЭ_факт'!AP35),IF(U36&lt;&gt;0,AVERAGE('Потребление ЭЭ_факт'!R35,'Потребление ЭЭ_факт'!AD35,'Потребление ЭЭ_факт'!AP35),0))</f>
        <v>0</v>
      </c>
      <c r="W36" s="17">
        <f>IF(AND($F36=O$4,$I36=W$5),AVERAGE('Потребление ЭЭ_факт'!S35,'Потребление ЭЭ_факт'!AE35,'Потребление ЭЭ_факт'!AQ35),IF(V36&lt;&gt;0,AVERAGE('Потребление ЭЭ_факт'!S35,'Потребление ЭЭ_факт'!AE35,'Потребление ЭЭ_факт'!AQ35),0))</f>
        <v>0</v>
      </c>
      <c r="X36" s="17">
        <f>IF(AND($F36=O$4,$I36=X$5),AVERAGE('Потребление ЭЭ_факт'!T35,'Потребление ЭЭ_факт'!AF35,'Потребление ЭЭ_факт'!AR35),IF(W36&lt;&gt;0,AVERAGE('Потребление ЭЭ_факт'!T35,'Потребление ЭЭ_факт'!AF35,'Потребление ЭЭ_факт'!AR35),0))</f>
        <v>0</v>
      </c>
      <c r="Y36" s="17">
        <f>IF(AND($F36=O$4,$I36=Y$5),AVERAGE('Потребление ЭЭ_факт'!U35,'Потребление ЭЭ_факт'!AG35,'Потребление ЭЭ_факт'!AS35),IF(X36&lt;&gt;0,AVERAGE('Потребление ЭЭ_факт'!U35,'Потребление ЭЭ_факт'!AG35,'Потребление ЭЭ_факт'!AS35),0))</f>
        <v>0</v>
      </c>
      <c r="Z36" s="17">
        <f>IF(AND($F36=O$4,$I36=Z$5),AVERAGE('Потребление ЭЭ_факт'!V35,'Потребление ЭЭ_факт'!AH35,'Потребление ЭЭ_факт'!AT35),IF(Y36&lt;&gt;0,AVERAGE('Потребление ЭЭ_факт'!V35,'Потребление ЭЭ_факт'!AH35,'Потребление ЭЭ_факт'!AT35),0))</f>
        <v>0</v>
      </c>
      <c r="AA36" s="14">
        <f>IF(AND($F36=AA$4,$I36=AA$5),AVERAGE('Потребление ЭЭ_факт'!W35,'Потребление ЭЭ_факт'!AI35,'Потребление ЭЭ_факт'!AU35),IF(Z36&lt;&gt;0,AVERAGE('Потребление ЭЭ_факт'!W35,'Потребление ЭЭ_факт'!AI35,'Потребление ЭЭ_факт'!AU35),0))</f>
        <v>0</v>
      </c>
      <c r="AB36" s="17">
        <f>IF(AND($F36=AA$4,$I36=AB$5),AVERAGE('Потребление ЭЭ_факт'!X35,'Потребление ЭЭ_факт'!AJ35,'Потребление ЭЭ_факт'!AV35),IF(AA36&lt;&gt;0,AVERAGE('Потребление ЭЭ_факт'!X35,'Потребление ЭЭ_факт'!AJ35,'Потребление ЭЭ_факт'!AV35),0))</f>
        <v>0</v>
      </c>
      <c r="AC36" s="17">
        <f>IF(AND($F36=AA$4,$I36=AC$5),AVERAGE('Потребление ЭЭ_факт'!Y35,'Потребление ЭЭ_факт'!AK35,'Потребление ЭЭ_факт'!AW35),IF(AB36&lt;&gt;0,AVERAGE('Потребление ЭЭ_факт'!Y35,'Потребление ЭЭ_факт'!AK35,'Потребление ЭЭ_факт'!AW35),0))</f>
        <v>0</v>
      </c>
      <c r="AD36" s="17">
        <f>IF(AND($F36=AA$4,$I36=AD$5),AVERAGE('Потребление ЭЭ_факт'!Z35,'Потребление ЭЭ_факт'!AL35,'Потребление ЭЭ_факт'!AX35),IF(AC36&lt;&gt;0,AVERAGE('Потребление ЭЭ_факт'!Z35,'Потребление ЭЭ_факт'!AL35,'Потребление ЭЭ_факт'!AX35),0))</f>
        <v>0</v>
      </c>
      <c r="AE36" s="17">
        <f>IF(AND($F36=AA$4,$I36=AE$5),AVERAGE('Потребление ЭЭ_факт'!AA35,'Потребление ЭЭ_факт'!AM35,'Потребление ЭЭ_факт'!AY35),IF(AD36&lt;&gt;0,AVERAGE('Потребление ЭЭ_факт'!AA35,'Потребление ЭЭ_факт'!AM35,'Потребление ЭЭ_факт'!AY35),0))</f>
        <v>0</v>
      </c>
      <c r="AF36" s="17">
        <f>IF(AND($F36=AA$4,$I36=AF$5),AVERAGE('Потребление ЭЭ_факт'!AB35,'Потребление ЭЭ_факт'!AN35,'Потребление ЭЭ_факт'!AZ35),IF(AE36&lt;&gt;0,AVERAGE('Потребление ЭЭ_факт'!AB35,'Потребление ЭЭ_факт'!AN35,'Потребление ЭЭ_факт'!AZ35),0))</f>
        <v>24638.71428571429</v>
      </c>
      <c r="AG36" s="17">
        <f>IF(AND($F36=AA$4,$I36=AG$5),AVERAGE('Потребление ЭЭ_факт'!AC35,'Потребление ЭЭ_факт'!AO35,'Потребление ЭЭ_факт'!BA35),IF(AF36&lt;&gt;0,AVERAGE('Потребление ЭЭ_факт'!AC35,'Потребление ЭЭ_факт'!AO35,'Потребление ЭЭ_факт'!BA35),0))</f>
        <v>23996.387142857144</v>
      </c>
      <c r="AH36" s="17">
        <f>IF(AND($F36=AA$4,$I36=AH$5),AVERAGE('Потребление ЭЭ_факт'!AD35,'Потребление ЭЭ_факт'!AP35,'Потребление ЭЭ_факт'!BB35),IF(AG36&lt;&gt;0,AVERAGE('Потребление ЭЭ_факт'!AD35,'Потребление ЭЭ_факт'!AP35,'Потребление ЭЭ_факт'!BB35),0))</f>
        <v>23195.87</v>
      </c>
      <c r="AI36" s="17">
        <f>IF(AND($F36=AA$4,$I36=AI$5),AVERAGE('Потребление ЭЭ_факт'!AE35,'Потребление ЭЭ_факт'!AQ35,'Потребление ЭЭ_факт'!BC35),IF(AH36&lt;&gt;0,AVERAGE('Потребление ЭЭ_факт'!AE35,'Потребление ЭЭ_факт'!AQ35,'Потребление ЭЭ_факт'!BC35),0))</f>
        <v>21830.601904761901</v>
      </c>
      <c r="AJ36" s="17">
        <f>IF(AND($F36=AA$4,$I36=AJ$5),AVERAGE('Потребление ЭЭ_факт'!AF35,'Потребление ЭЭ_факт'!AR35,'Потребление ЭЭ_факт'!BD35),IF(AI36&lt;&gt;0,AVERAGE('Потребление ЭЭ_факт'!AF35,'Потребление ЭЭ_факт'!AR35,'Потребление ЭЭ_факт'!BD35),0))</f>
        <v>21367.336047619046</v>
      </c>
      <c r="AK36" s="17">
        <f>IF(AND($F36=AA$4,$I36=AK$5),AVERAGE('Потребление ЭЭ_факт'!AG35,'Потребление ЭЭ_факт'!AS35,'Потребление ЭЭ_факт'!BE35),IF(AJ36&lt;&gt;0,AVERAGE('Потребление ЭЭ_факт'!AG35,'Потребление ЭЭ_факт'!AS35,'Потребление ЭЭ_факт'!BE35),0))</f>
        <v>23041.728571428572</v>
      </c>
      <c r="AL36" s="17">
        <f>IF(AND($F36=AA$4,$I36=AL$5),AVERAGE('Потребление ЭЭ_факт'!AH35,'Потребление ЭЭ_факт'!AT35,'Потребление ЭЭ_факт'!BF35),IF(AK36&lt;&gt;0,AVERAGE('Потребление ЭЭ_факт'!AH35,'Потребление ЭЭ_факт'!AT35,'Потребление ЭЭ_факт'!BF35),0))</f>
        <v>25934.712190476188</v>
      </c>
      <c r="AM36" s="14">
        <f>IF(AND($F36=AM$4,$I36=AM$5),AVERAGE('Потребление ЭЭ_факт'!AI35,'Потребление ЭЭ_факт'!AU35,'Потребление ЭЭ_факт'!BG35),IF(AL36&lt;&gt;0,AVERAGE('Потребление ЭЭ_факт'!AI35,'Потребление ЭЭ_факт'!AU35,'Потребление ЭЭ_факт'!BG35),0))</f>
        <v>25913.493809523807</v>
      </c>
      <c r="AN36" s="15">
        <f>IF(AND($F36=$AM$4,$I36=AN$5),AVERAGE('Потребление ЭЭ_факт'!AJ35,'Потребление ЭЭ_факт'!AV35,'Потребление ЭЭ_факт'!BH35),IF(AM36&lt;&gt;0,AVERAGE('Потребление ЭЭ_факт'!AJ35,'Потребление ЭЭ_факт'!AV35,'Потребление ЭЭ_факт'!BH35),0))</f>
        <v>23755.45619047619</v>
      </c>
      <c r="AO36" s="15">
        <f>IF(AND($F36=$AM$4,$I36=AO$5),AVERAGE('Потребление ЭЭ_факт'!AK35,'Потребление ЭЭ_факт'!AW35,'Потребление ЭЭ_факт'!BI35),IF(AN36&lt;&gt;0,AVERAGE('Потребление ЭЭ_факт'!AK35,'Потребление ЭЭ_факт'!AW35,'Потребление ЭЭ_факт'!BI35),0))</f>
        <v>20379.25952380952</v>
      </c>
      <c r="AP36" s="15">
        <f>IF(AND($F36=$AM$4,$I36=AP$5),AVERAGE('Потребление ЭЭ_факт'!AL35,'Потребление ЭЭ_факт'!AX35,'Потребление ЭЭ_факт'!BJ35),IF(AO36&lt;&gt;0,AVERAGE('Потребление ЭЭ_факт'!AL35,'Потребление ЭЭ_факт'!AX35,'Потребление ЭЭ_факт'!BJ35),0))</f>
        <v>20061.078095238092</v>
      </c>
      <c r="AQ36" s="15">
        <f>IF(AND($F36=$AM$4,$I36=AQ$5),AVERAGE('Потребление ЭЭ_факт'!AM35,'Потребление ЭЭ_факт'!AY35,'Потребление ЭЭ_факт'!BK35),IF(AP36&lt;&gt;0,AVERAGE('Потребление ЭЭ_факт'!AM35,'Потребление ЭЭ_факт'!AY35,'Потребление ЭЭ_факт'!BK35),0))</f>
        <v>17796.051904761905</v>
      </c>
      <c r="AR36" s="31">
        <f t="shared" si="115"/>
        <v>24638.71428571429</v>
      </c>
      <c r="AS36" s="31">
        <f t="shared" si="116"/>
        <v>23996.387142857144</v>
      </c>
      <c r="AT36" s="31">
        <f t="shared" si="117"/>
        <v>23195.87</v>
      </c>
      <c r="AU36" s="31">
        <f t="shared" si="118"/>
        <v>21830.601904761901</v>
      </c>
      <c r="AV36" s="31">
        <f t="shared" si="119"/>
        <v>21367.336047619046</v>
      </c>
      <c r="AW36" s="31">
        <f t="shared" si="120"/>
        <v>23041.728571428572</v>
      </c>
      <c r="AX36" s="32">
        <f t="shared" si="121"/>
        <v>25934.712190476188</v>
      </c>
      <c r="AY36" s="30">
        <f t="shared" ref="AY36:AY52" si="341">AM36</f>
        <v>25913.493809523807</v>
      </c>
      <c r="AZ36" s="31">
        <f t="shared" si="277"/>
        <v>23755.45619047619</v>
      </c>
      <c r="BA36" s="31">
        <f t="shared" si="124"/>
        <v>20379.25952380952</v>
      </c>
      <c r="BB36" s="31">
        <f t="shared" si="125"/>
        <v>20061.078095238092</v>
      </c>
      <c r="BC36" s="31">
        <f t="shared" si="126"/>
        <v>17796.051904761905</v>
      </c>
      <c r="BD36" s="31">
        <f t="shared" si="127"/>
        <v>24638.71428571429</v>
      </c>
      <c r="BE36" s="31">
        <f t="shared" si="128"/>
        <v>23996.387142857144</v>
      </c>
      <c r="BF36" s="31">
        <f t="shared" si="129"/>
        <v>23195.87</v>
      </c>
      <c r="BG36" s="31">
        <f t="shared" si="130"/>
        <v>21830.601904761901</v>
      </c>
      <c r="BH36" s="31">
        <f t="shared" si="131"/>
        <v>21367.336047619046</v>
      </c>
      <c r="BI36" s="31">
        <f t="shared" si="132"/>
        <v>23041.728571428572</v>
      </c>
      <c r="BJ36" s="32">
        <f t="shared" si="133"/>
        <v>25934.712190476188</v>
      </c>
      <c r="BK36" s="30">
        <f t="shared" ref="BK36:BK62" si="342">AY36</f>
        <v>25913.493809523807</v>
      </c>
      <c r="BL36" s="31">
        <f t="shared" si="278"/>
        <v>23755.45619047619</v>
      </c>
      <c r="BM36" s="31">
        <f t="shared" si="136"/>
        <v>20379.25952380952</v>
      </c>
      <c r="BN36" s="31">
        <f t="shared" si="137"/>
        <v>20061.078095238092</v>
      </c>
      <c r="BO36" s="31">
        <f t="shared" si="138"/>
        <v>17796.051904761905</v>
      </c>
      <c r="BP36" s="31">
        <f t="shared" si="139"/>
        <v>24638.71428571429</v>
      </c>
      <c r="BQ36" s="31">
        <f t="shared" si="140"/>
        <v>23996.387142857144</v>
      </c>
      <c r="BR36" s="31">
        <f t="shared" si="141"/>
        <v>23195.87</v>
      </c>
      <c r="BS36" s="31">
        <f t="shared" si="142"/>
        <v>21830.601904761901</v>
      </c>
      <c r="BT36" s="31">
        <f t="shared" si="143"/>
        <v>21367.336047619046</v>
      </c>
      <c r="BU36" s="31">
        <f t="shared" si="144"/>
        <v>23041.728571428572</v>
      </c>
      <c r="BV36" s="32">
        <f t="shared" si="145"/>
        <v>25934.712190476188</v>
      </c>
      <c r="BW36" s="30">
        <f t="shared" ref="BW36:BW78" si="343">BK36</f>
        <v>25913.493809523807</v>
      </c>
      <c r="BX36" s="31">
        <f t="shared" si="279"/>
        <v>23755.45619047619</v>
      </c>
      <c r="BY36" s="31">
        <f t="shared" si="148"/>
        <v>20379.25952380952</v>
      </c>
      <c r="BZ36" s="31">
        <f t="shared" si="149"/>
        <v>20061.078095238092</v>
      </c>
      <c r="CA36" s="31">
        <f t="shared" si="150"/>
        <v>17796.051904761905</v>
      </c>
      <c r="CB36" s="31">
        <f t="shared" si="151"/>
        <v>24638.71428571429</v>
      </c>
      <c r="CC36" s="31">
        <f t="shared" ref="CC36:CC81" si="344">BQ36</f>
        <v>23996.387142857144</v>
      </c>
      <c r="CD36" s="31">
        <f t="shared" ref="CD36:CD81" si="345">BR36</f>
        <v>23195.87</v>
      </c>
      <c r="CE36" s="31">
        <f t="shared" ref="CE36:CE81" si="346">BS36</f>
        <v>21830.601904761901</v>
      </c>
      <c r="CF36" s="31">
        <f t="shared" ref="CF36:CF81" si="347">BT36</f>
        <v>21367.336047619046</v>
      </c>
      <c r="CG36" s="31">
        <f t="shared" ref="CG36:CG81" si="348">BU36</f>
        <v>23041.728571428572</v>
      </c>
      <c r="CH36" s="32">
        <f t="shared" ref="CH36:CH81" si="349">BV36</f>
        <v>25934.712190476188</v>
      </c>
      <c r="CI36" s="30">
        <f t="shared" si="206"/>
        <v>25913.493809523807</v>
      </c>
      <c r="CJ36" s="31">
        <f t="shared" si="4"/>
        <v>23755.45619047619</v>
      </c>
      <c r="CK36" s="31">
        <f t="shared" si="5"/>
        <v>20379.25952380952</v>
      </c>
      <c r="CL36" s="31">
        <f t="shared" si="281"/>
        <v>20061.078095238092</v>
      </c>
      <c r="CM36" s="31">
        <f t="shared" si="282"/>
        <v>17796.051904761905</v>
      </c>
      <c r="CN36" s="31">
        <f t="shared" si="283"/>
        <v>24638.71428571429</v>
      </c>
      <c r="CO36" s="31">
        <f t="shared" si="284"/>
        <v>23996.387142857144</v>
      </c>
      <c r="CP36" s="31">
        <f t="shared" si="285"/>
        <v>23195.87</v>
      </c>
      <c r="CQ36" s="31">
        <f t="shared" si="286"/>
        <v>21830.601904761901</v>
      </c>
      <c r="CR36" s="31">
        <f t="shared" si="287"/>
        <v>21367.336047619046</v>
      </c>
      <c r="CS36" s="31">
        <f t="shared" si="288"/>
        <v>23041.728571428572</v>
      </c>
      <c r="CT36" s="32">
        <f t="shared" si="289"/>
        <v>25934.712190476188</v>
      </c>
      <c r="CU36" s="30">
        <f t="shared" si="290"/>
        <v>25913.493809523807</v>
      </c>
      <c r="CV36" s="31">
        <f t="shared" si="291"/>
        <v>23755.45619047619</v>
      </c>
      <c r="CW36" s="31">
        <f t="shared" si="292"/>
        <v>20379.25952380952</v>
      </c>
      <c r="CX36" s="31">
        <f t="shared" si="293"/>
        <v>20061.078095238092</v>
      </c>
      <c r="CY36" s="31">
        <f t="shared" si="294"/>
        <v>17796.051904761905</v>
      </c>
      <c r="CZ36" s="31">
        <f t="shared" si="295"/>
        <v>24638.71428571429</v>
      </c>
      <c r="DA36" s="31">
        <f t="shared" si="296"/>
        <v>23996.387142857144</v>
      </c>
      <c r="DB36" s="31">
        <f t="shared" si="297"/>
        <v>23195.87</v>
      </c>
      <c r="DC36" s="31">
        <f t="shared" si="298"/>
        <v>21830.601904761901</v>
      </c>
      <c r="DD36" s="31">
        <f t="shared" si="299"/>
        <v>21367.336047619046</v>
      </c>
      <c r="DE36" s="31">
        <f t="shared" si="300"/>
        <v>23041.728571428572</v>
      </c>
      <c r="DF36" s="32">
        <f t="shared" si="301"/>
        <v>25934.712190476188</v>
      </c>
      <c r="DG36" s="30">
        <f t="shared" si="302"/>
        <v>25913.493809523807</v>
      </c>
      <c r="DH36" s="31">
        <f t="shared" si="303"/>
        <v>23755.45619047619</v>
      </c>
      <c r="DI36" s="31">
        <f t="shared" si="304"/>
        <v>20379.25952380952</v>
      </c>
      <c r="DJ36" s="31">
        <f t="shared" si="305"/>
        <v>20061.078095238092</v>
      </c>
      <c r="DK36" s="31">
        <f t="shared" si="306"/>
        <v>17796.051904761905</v>
      </c>
      <c r="DL36" s="31">
        <f t="shared" si="307"/>
        <v>24638.71428571429</v>
      </c>
      <c r="DM36" s="31">
        <f t="shared" si="308"/>
        <v>23996.387142857144</v>
      </c>
      <c r="DN36" s="31">
        <f t="shared" si="309"/>
        <v>23195.87</v>
      </c>
      <c r="DO36" s="31">
        <f t="shared" si="310"/>
        <v>21830.601904761901</v>
      </c>
      <c r="DP36" s="31">
        <f t="shared" si="311"/>
        <v>21367.336047619046</v>
      </c>
      <c r="DQ36" s="31">
        <f t="shared" si="280"/>
        <v>23041.728571428572</v>
      </c>
      <c r="DR36" s="32">
        <f t="shared" si="314"/>
        <v>25934.712190476188</v>
      </c>
      <c r="DS36" s="30">
        <f t="shared" si="315"/>
        <v>25913.493809523807</v>
      </c>
      <c r="DT36" s="31">
        <f t="shared" si="316"/>
        <v>23755.45619047619</v>
      </c>
      <c r="DU36" s="31">
        <f t="shared" si="317"/>
        <v>20379.25952380952</v>
      </c>
      <c r="DV36" s="31">
        <f t="shared" si="318"/>
        <v>20061.078095238092</v>
      </c>
      <c r="DW36" s="31">
        <f t="shared" si="319"/>
        <v>17796.051904761905</v>
      </c>
      <c r="DX36" s="31">
        <f t="shared" si="320"/>
        <v>24638.71428571429</v>
      </c>
      <c r="DY36" s="31">
        <f t="shared" si="321"/>
        <v>23996.387142857144</v>
      </c>
      <c r="DZ36" s="31">
        <f t="shared" si="322"/>
        <v>23195.87</v>
      </c>
      <c r="EA36" s="31">
        <f t="shared" si="323"/>
        <v>21830.601904761901</v>
      </c>
      <c r="EB36" s="31">
        <f t="shared" si="324"/>
        <v>21367.336047619046</v>
      </c>
      <c r="EC36" s="31">
        <f t="shared" si="325"/>
        <v>23041.728571428572</v>
      </c>
      <c r="ED36" s="32">
        <f t="shared" si="326"/>
        <v>25934.712190476188</v>
      </c>
      <c r="EE36" s="30">
        <f t="shared" si="327"/>
        <v>25913.493809523807</v>
      </c>
      <c r="EF36" s="31">
        <f t="shared" si="328"/>
        <v>23755.45619047619</v>
      </c>
      <c r="EG36" s="31">
        <f t="shared" si="329"/>
        <v>20379.25952380952</v>
      </c>
      <c r="EH36" s="31">
        <f t="shared" si="330"/>
        <v>20061.078095238092</v>
      </c>
      <c r="EI36" s="31">
        <f t="shared" si="331"/>
        <v>17796.051904761905</v>
      </c>
      <c r="EJ36" s="31">
        <f t="shared" si="332"/>
        <v>24638.71428571429</v>
      </c>
      <c r="EK36" s="31">
        <f t="shared" si="333"/>
        <v>23996.387142857144</v>
      </c>
      <c r="EL36" s="31">
        <f t="shared" si="334"/>
        <v>23195.87</v>
      </c>
      <c r="EM36" s="31">
        <f t="shared" si="335"/>
        <v>21830.601904761901</v>
      </c>
      <c r="EN36" s="31">
        <f t="shared" si="336"/>
        <v>21367.336047619046</v>
      </c>
      <c r="EO36" s="31">
        <f t="shared" si="312"/>
        <v>23041.728571428572</v>
      </c>
      <c r="EP36" s="32">
        <f t="shared" si="313"/>
        <v>25934.712190476188</v>
      </c>
      <c r="ES36" s="20">
        <f t="shared" si="207"/>
        <v>25913.493809523807</v>
      </c>
      <c r="ET36" s="18">
        <f t="shared" si="208"/>
        <v>23755.45619047619</v>
      </c>
      <c r="EU36" s="18">
        <f t="shared" si="209"/>
        <v>20379.25952380952</v>
      </c>
      <c r="EV36" s="18">
        <f t="shared" si="210"/>
        <v>20061.078095238092</v>
      </c>
      <c r="EW36" s="18">
        <f t="shared" si="211"/>
        <v>17796.051904761905</v>
      </c>
      <c r="EX36" s="18">
        <f t="shared" si="212"/>
        <v>24638.71428571429</v>
      </c>
      <c r="EY36" s="18">
        <f t="shared" si="213"/>
        <v>23996.387142857144</v>
      </c>
      <c r="EZ36" s="18">
        <f t="shared" si="214"/>
        <v>23195.87</v>
      </c>
      <c r="FA36" s="18">
        <f t="shared" si="215"/>
        <v>21830.601904761901</v>
      </c>
      <c r="FB36" s="18">
        <f t="shared" si="216"/>
        <v>21367.336047619046</v>
      </c>
      <c r="FC36" s="18">
        <f t="shared" si="217"/>
        <v>23041.728571428572</v>
      </c>
      <c r="FD36" s="19">
        <f t="shared" si="218"/>
        <v>25934.712190476188</v>
      </c>
      <c r="FE36" s="20">
        <f t="shared" si="219"/>
        <v>25913.493809523807</v>
      </c>
      <c r="FF36" s="18">
        <f t="shared" si="220"/>
        <v>23755.45619047619</v>
      </c>
      <c r="FG36" s="18">
        <f t="shared" si="221"/>
        <v>20379.25952380952</v>
      </c>
      <c r="FH36" s="18">
        <f t="shared" si="222"/>
        <v>20061.078095238092</v>
      </c>
      <c r="FI36" s="18">
        <f t="shared" si="223"/>
        <v>17796.051904761905</v>
      </c>
      <c r="FJ36" s="18">
        <f t="shared" si="224"/>
        <v>24638.71428571429</v>
      </c>
      <c r="FK36" s="18">
        <f t="shared" si="225"/>
        <v>23996.387142857144</v>
      </c>
      <c r="FL36" s="18">
        <f t="shared" si="226"/>
        <v>23195.87</v>
      </c>
      <c r="FM36" s="18">
        <f t="shared" si="227"/>
        <v>21830.601904761901</v>
      </c>
      <c r="FN36" s="18">
        <f t="shared" si="228"/>
        <v>21367.336047619046</v>
      </c>
      <c r="FO36" s="18">
        <f t="shared" si="229"/>
        <v>23041.728571428572</v>
      </c>
      <c r="FP36" s="19">
        <f t="shared" si="230"/>
        <v>25934.712190476188</v>
      </c>
      <c r="FQ36" s="20">
        <f t="shared" si="231"/>
        <v>25913.493809523807</v>
      </c>
      <c r="FR36" s="18">
        <f t="shared" si="232"/>
        <v>23755.45619047619</v>
      </c>
      <c r="FS36" s="18">
        <f t="shared" si="233"/>
        <v>20379.25952380952</v>
      </c>
      <c r="FT36" s="18">
        <f t="shared" si="234"/>
        <v>20061.078095238092</v>
      </c>
      <c r="FU36" s="18">
        <f t="shared" si="235"/>
        <v>17796.051904761905</v>
      </c>
      <c r="FV36" s="18">
        <f t="shared" si="236"/>
        <v>24638.71428571429</v>
      </c>
      <c r="FW36" s="18">
        <f t="shared" si="237"/>
        <v>23996.387142857144</v>
      </c>
      <c r="FX36" s="18">
        <f t="shared" si="238"/>
        <v>23195.87</v>
      </c>
      <c r="FY36" s="18">
        <f t="shared" si="239"/>
        <v>21830.601904761901</v>
      </c>
      <c r="FZ36" s="18">
        <f t="shared" si="240"/>
        <v>21367.336047619046</v>
      </c>
      <c r="GA36" s="18">
        <f t="shared" si="241"/>
        <v>23041.728571428572</v>
      </c>
      <c r="GB36" s="19">
        <f t="shared" si="242"/>
        <v>25934.712190476188</v>
      </c>
      <c r="GC36" s="20">
        <f t="shared" si="243"/>
        <v>25913.493809523807</v>
      </c>
      <c r="GD36" s="18">
        <f t="shared" si="244"/>
        <v>23755.45619047619</v>
      </c>
      <c r="GE36" s="18">
        <f t="shared" si="245"/>
        <v>20379.25952380952</v>
      </c>
      <c r="GF36" s="18">
        <f t="shared" si="246"/>
        <v>20061.078095238092</v>
      </c>
      <c r="GG36" s="18">
        <f t="shared" si="247"/>
        <v>17796.051904761905</v>
      </c>
      <c r="GH36" s="18">
        <f t="shared" si="248"/>
        <v>24638.71428571429</v>
      </c>
      <c r="GI36" s="18">
        <f t="shared" si="249"/>
        <v>23996.387142857144</v>
      </c>
      <c r="GJ36" s="18">
        <f t="shared" si="250"/>
        <v>23195.87</v>
      </c>
      <c r="GK36" s="18">
        <f t="shared" si="251"/>
        <v>21830.601904761901</v>
      </c>
      <c r="GL36" s="18">
        <f t="shared" si="252"/>
        <v>21367.336047619046</v>
      </c>
      <c r="GM36" s="18">
        <f t="shared" si="253"/>
        <v>23041.728571428572</v>
      </c>
      <c r="GN36" s="19">
        <f t="shared" si="254"/>
        <v>25934.712190476188</v>
      </c>
      <c r="GO36" s="20">
        <f t="shared" si="255"/>
        <v>25913.493809523807</v>
      </c>
      <c r="GP36" s="18">
        <f t="shared" si="256"/>
        <v>23755.45619047619</v>
      </c>
      <c r="GQ36" s="18">
        <f t="shared" si="257"/>
        <v>20379.25952380952</v>
      </c>
      <c r="GR36" s="18">
        <f t="shared" si="258"/>
        <v>20061.078095238092</v>
      </c>
      <c r="GS36" s="18">
        <f t="shared" si="259"/>
        <v>17796.051904761905</v>
      </c>
      <c r="GT36" s="18">
        <f t="shared" si="260"/>
        <v>24638.71428571429</v>
      </c>
      <c r="GU36" s="18">
        <f t="shared" si="261"/>
        <v>23996.387142857144</v>
      </c>
      <c r="GV36" s="18">
        <f t="shared" si="262"/>
        <v>23195.87</v>
      </c>
      <c r="GW36" s="18">
        <f t="shared" si="263"/>
        <v>21830.601904761901</v>
      </c>
      <c r="GX36" s="18">
        <f t="shared" si="264"/>
        <v>21367.336047619046</v>
      </c>
      <c r="GY36" s="18">
        <f t="shared" si="265"/>
        <v>23041.728571428572</v>
      </c>
      <c r="GZ36" s="19">
        <f t="shared" si="266"/>
        <v>25934.712190476188</v>
      </c>
      <c r="HA36" s="20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9"/>
      <c r="HM36" s="20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9"/>
      <c r="HY36" s="20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9"/>
      <c r="IK36" s="20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9"/>
      <c r="IY36" s="17"/>
      <c r="IZ36" s="17"/>
      <c r="JA36" s="14">
        <f t="shared" si="267"/>
        <v>271910.68966666667</v>
      </c>
      <c r="JB36" s="15">
        <f t="shared" si="268"/>
        <v>271910.68966666667</v>
      </c>
      <c r="JC36" s="15">
        <f t="shared" si="269"/>
        <v>271910.68966666667</v>
      </c>
      <c r="JD36" s="15">
        <f t="shared" si="270"/>
        <v>271910.68966666667</v>
      </c>
      <c r="JE36" s="15">
        <f t="shared" si="271"/>
        <v>271910.68966666667</v>
      </c>
      <c r="JF36" s="15">
        <f t="shared" si="272"/>
        <v>0</v>
      </c>
      <c r="JG36" s="15">
        <f t="shared" si="273"/>
        <v>0</v>
      </c>
      <c r="JH36" s="15">
        <f t="shared" si="274"/>
        <v>0</v>
      </c>
      <c r="JI36" s="15">
        <f t="shared" si="275"/>
        <v>0</v>
      </c>
      <c r="JJ36" s="14"/>
    </row>
    <row r="37" spans="1:270" x14ac:dyDescent="0.25">
      <c r="A37" s="5" t="s">
        <v>125</v>
      </c>
      <c r="B37" s="2">
        <v>32</v>
      </c>
      <c r="C37" s="3">
        <v>38236</v>
      </c>
      <c r="D37" s="3" t="s">
        <v>126</v>
      </c>
      <c r="E37" s="4">
        <v>44403</v>
      </c>
      <c r="F37">
        <f t="shared" si="337"/>
        <v>2021</v>
      </c>
      <c r="G37">
        <f t="shared" si="338"/>
        <v>7</v>
      </c>
      <c r="H37">
        <f t="shared" si="339"/>
        <v>2018</v>
      </c>
      <c r="I37">
        <f t="shared" si="340"/>
        <v>7</v>
      </c>
      <c r="J37">
        <f t="shared" si="203"/>
        <v>2022</v>
      </c>
      <c r="K37">
        <f t="shared" si="204"/>
        <v>1</v>
      </c>
      <c r="L37">
        <f t="shared" si="110"/>
        <v>2026</v>
      </c>
      <c r="M37">
        <f t="shared" si="205"/>
        <v>12</v>
      </c>
      <c r="O37" s="14"/>
      <c r="P37" s="17"/>
      <c r="Q37" s="17"/>
      <c r="R37" s="17"/>
      <c r="S37" s="17"/>
      <c r="T37" s="17"/>
      <c r="U37" s="17"/>
      <c r="V37" s="17">
        <f>IF(AND($F37=O$4,$I37=V$5),AVERAGE('Потребление ЭЭ_факт'!R36,'Потребление ЭЭ_факт'!AD36,'Потребление ЭЭ_факт'!AP36),IF(U37&lt;&gt;0,AVERAGE('Потребление ЭЭ_факт'!R36,'Потребление ЭЭ_факт'!AD36,'Потребление ЭЭ_факт'!AP36),0))</f>
        <v>0</v>
      </c>
      <c r="W37" s="17">
        <f>IF(AND($F37=O$4,$I37=W$5),AVERAGE('Потребление ЭЭ_факт'!S36,'Потребление ЭЭ_факт'!AE36,'Потребление ЭЭ_факт'!AQ36),IF(V37&lt;&gt;0,AVERAGE('Потребление ЭЭ_факт'!S36,'Потребление ЭЭ_факт'!AE36,'Потребление ЭЭ_факт'!AQ36),0))</f>
        <v>0</v>
      </c>
      <c r="X37" s="17">
        <f>IF(AND($F37=O$4,$I37=X$5),AVERAGE('Потребление ЭЭ_факт'!T36,'Потребление ЭЭ_факт'!AF36,'Потребление ЭЭ_факт'!AR36),IF(W37&lt;&gt;0,AVERAGE('Потребление ЭЭ_факт'!T36,'Потребление ЭЭ_факт'!AF36,'Потребление ЭЭ_факт'!AR36),0))</f>
        <v>0</v>
      </c>
      <c r="Y37" s="17">
        <f>IF(AND($F37=O$4,$I37=Y$5),AVERAGE('Потребление ЭЭ_факт'!U36,'Потребление ЭЭ_факт'!AG36,'Потребление ЭЭ_факт'!AS36),IF(X37&lt;&gt;0,AVERAGE('Потребление ЭЭ_факт'!U36,'Потребление ЭЭ_факт'!AG36,'Потребление ЭЭ_факт'!AS36),0))</f>
        <v>0</v>
      </c>
      <c r="Z37" s="17">
        <f>IF(AND($F37=O$4,$I37=Z$5),AVERAGE('Потребление ЭЭ_факт'!V36,'Потребление ЭЭ_факт'!AH36,'Потребление ЭЭ_факт'!AT36),IF(Y37&lt;&gt;0,AVERAGE('Потребление ЭЭ_факт'!V36,'Потребление ЭЭ_факт'!AH36,'Потребление ЭЭ_факт'!AT36),0))</f>
        <v>0</v>
      </c>
      <c r="AA37" s="14">
        <f>IF(AND($F37=AA$4,$I37=AA$5),AVERAGE('Потребление ЭЭ_факт'!W36,'Потребление ЭЭ_факт'!AI36,'Потребление ЭЭ_факт'!AU36),IF(Z37&lt;&gt;0,AVERAGE('Потребление ЭЭ_факт'!W36,'Потребление ЭЭ_факт'!AI36,'Потребление ЭЭ_факт'!AU36),0))</f>
        <v>0</v>
      </c>
      <c r="AB37" s="17">
        <f>IF(AND($F37=AA$4,$I37=AB$5),AVERAGE('Потребление ЭЭ_факт'!X36,'Потребление ЭЭ_факт'!AJ36,'Потребление ЭЭ_факт'!AV36),IF(AA37&lt;&gt;0,AVERAGE('Потребление ЭЭ_факт'!X36,'Потребление ЭЭ_факт'!AJ36,'Потребление ЭЭ_факт'!AV36),0))</f>
        <v>0</v>
      </c>
      <c r="AC37" s="17">
        <f>IF(AND($F37=AA$4,$I37=AC$5),AVERAGE('Потребление ЭЭ_факт'!Y36,'Потребление ЭЭ_факт'!AK36,'Потребление ЭЭ_факт'!AW36),IF(AB37&lt;&gt;0,AVERAGE('Потребление ЭЭ_факт'!Y36,'Потребление ЭЭ_факт'!AK36,'Потребление ЭЭ_факт'!AW36),0))</f>
        <v>0</v>
      </c>
      <c r="AD37" s="17">
        <f>IF(AND($F37=AA$4,$I37=AD$5),AVERAGE('Потребление ЭЭ_факт'!Z36,'Потребление ЭЭ_факт'!AL36,'Потребление ЭЭ_факт'!AX36),IF(AC37&lt;&gt;0,AVERAGE('Потребление ЭЭ_факт'!Z36,'Потребление ЭЭ_факт'!AL36,'Потребление ЭЭ_факт'!AX36),0))</f>
        <v>0</v>
      </c>
      <c r="AE37" s="17">
        <f>IF(AND($F37=AA$4,$I37=AE$5),AVERAGE('Потребление ЭЭ_факт'!AA36,'Потребление ЭЭ_факт'!AM36,'Потребление ЭЭ_факт'!AY36),IF(AD37&lt;&gt;0,AVERAGE('Потребление ЭЭ_факт'!AA36,'Потребление ЭЭ_факт'!AM36,'Потребление ЭЭ_факт'!AY36),0))</f>
        <v>0</v>
      </c>
      <c r="AF37" s="17">
        <f>IF(AND($F37=AA$4,$I37=AF$5),AVERAGE('Потребление ЭЭ_факт'!AB36,'Потребление ЭЭ_факт'!AN36,'Потребление ЭЭ_факт'!AZ36),IF(AE37&lt;&gt;0,AVERAGE('Потребление ЭЭ_факт'!AB36,'Потребление ЭЭ_факт'!AN36,'Потребление ЭЭ_факт'!AZ36),0))</f>
        <v>0</v>
      </c>
      <c r="AG37" s="17">
        <f>IF(AND($F37=AA$4,$I37=AG$5),AVERAGE('Потребление ЭЭ_факт'!AC36,'Потребление ЭЭ_факт'!AO36,'Потребление ЭЭ_факт'!BA36),IF(AF37&lt;&gt;0,AVERAGE('Потребление ЭЭ_факт'!AC36,'Потребление ЭЭ_факт'!AO36,'Потребление ЭЭ_факт'!BA36),0))</f>
        <v>34197.428571428572</v>
      </c>
      <c r="AH37" s="17">
        <f>IF(AND($F37=AA$4,$I37=AH$5),AVERAGE('Потребление ЭЭ_факт'!AD36,'Потребление ЭЭ_факт'!AP36,'Потребление ЭЭ_факт'!BB36),IF(AG37&lt;&gt;0,AVERAGE('Потребление ЭЭ_факт'!AD36,'Потребление ЭЭ_факт'!AP36,'Потребление ЭЭ_факт'!BB36),0))</f>
        <v>33347.142857142862</v>
      </c>
      <c r="AI37" s="17">
        <f>IF(AND($F37=AA$4,$I37=AI$5),AVERAGE('Потребление ЭЭ_факт'!AE36,'Потребление ЭЭ_факт'!AQ36,'Потребление ЭЭ_факт'!BC36),IF(AH37&lt;&gt;0,AVERAGE('Потребление ЭЭ_факт'!AE36,'Потребление ЭЭ_факт'!AQ36,'Потребление ЭЭ_факт'!BC36),0))</f>
        <v>31040</v>
      </c>
      <c r="AJ37" s="17">
        <f>IF(AND($F37=AA$4,$I37=AJ$5),AVERAGE('Потребление ЭЭ_факт'!AF36,'Потребление ЭЭ_факт'!AR36,'Потребление ЭЭ_факт'!BD36),IF(AI37&lt;&gt;0,AVERAGE('Потребление ЭЭ_факт'!AF36,'Потребление ЭЭ_факт'!AR36,'Потребление ЭЭ_факт'!BD36),0))</f>
        <v>31743.313571428571</v>
      </c>
      <c r="AK37" s="17">
        <f>IF(AND($F37=AA$4,$I37=AK$5),AVERAGE('Потребление ЭЭ_факт'!AG36,'Потребление ЭЭ_факт'!AS36,'Потребление ЭЭ_факт'!BE36),IF(AJ37&lt;&gt;0,AVERAGE('Потребление ЭЭ_факт'!AG36,'Потребление ЭЭ_факт'!AS36,'Потребление ЭЭ_факт'!BE36),0))</f>
        <v>29964.285714285714</v>
      </c>
      <c r="AL37" s="17">
        <f>IF(AND($F37=AA$4,$I37=AL$5),AVERAGE('Потребление ЭЭ_факт'!AH36,'Потребление ЭЭ_факт'!AT36,'Потребление ЭЭ_факт'!BF36),IF(AK37&lt;&gt;0,AVERAGE('Потребление ЭЭ_факт'!AH36,'Потребление ЭЭ_факт'!AT36,'Потребление ЭЭ_факт'!BF36),0))</f>
        <v>31462.77980952381</v>
      </c>
      <c r="AM37" s="14">
        <f>IF(AND($F37=AM$4,$I37=AM$5),AVERAGE('Потребление ЭЭ_факт'!AI36,'Потребление ЭЭ_факт'!AU36,'Потребление ЭЭ_факт'!BG36),IF(AL37&lt;&gt;0,AVERAGE('Потребление ЭЭ_факт'!AI36,'Потребление ЭЭ_факт'!AU36,'Потребление ЭЭ_факт'!BG36),0))</f>
        <v>31382.333333333332</v>
      </c>
      <c r="AN37" s="15">
        <f>IF(AND($F37=$AM$4,$I37=AN$5),AVERAGE('Потребление ЭЭ_факт'!AJ36,'Потребление ЭЭ_факт'!AV36,'Потребление ЭЭ_факт'!BH36),IF(AM37&lt;&gt;0,AVERAGE('Потребление ЭЭ_факт'!AJ36,'Потребление ЭЭ_факт'!AV36,'Потребление ЭЭ_факт'!BH36),0))</f>
        <v>28178.095238095237</v>
      </c>
      <c r="AO37" s="15">
        <f>IF(AND($F37=$AM$4,$I37=AO$5),AVERAGE('Потребление ЭЭ_факт'!AK36,'Потребление ЭЭ_факт'!AW36,'Потребление ЭЭ_факт'!BI36),IF(AN37&lt;&gt;0,AVERAGE('Потребление ЭЭ_факт'!AK36,'Потребление ЭЭ_факт'!AW36,'Потребление ЭЭ_факт'!BI36),0))</f>
        <v>29552.140571428568</v>
      </c>
      <c r="AP37" s="15">
        <f>IF(AND($F37=$AM$4,$I37=AP$5),AVERAGE('Потребление ЭЭ_факт'!AL36,'Потребление ЭЭ_факт'!AX36,'Потребление ЭЭ_факт'!BJ36),IF(AO37&lt;&gt;0,AVERAGE('Потребление ЭЭ_факт'!AL36,'Потребление ЭЭ_факт'!AX36,'Потребление ЭЭ_факт'!BJ36),0))</f>
        <v>27741.428571428569</v>
      </c>
      <c r="AQ37" s="15">
        <f>IF(AND($F37=$AM$4,$I37=AQ$5),AVERAGE('Потребление ЭЭ_факт'!AM36,'Потребление ЭЭ_факт'!AY36,'Потребление ЭЭ_факт'!BK36),IF(AP37&lt;&gt;0,AVERAGE('Потребление ЭЭ_факт'!AM36,'Потребление ЭЭ_факт'!AY36,'Потребление ЭЭ_факт'!BK36),0))</f>
        <v>31018.422857142858</v>
      </c>
      <c r="AR37" s="15">
        <f>IF(AND($F37=$AM$4,$I37=AR$5),AVERAGE('Потребление ЭЭ_факт'!AN36,'Потребление ЭЭ_факт'!AZ36,'Потребление ЭЭ_факт'!BL36),IF(AQ37&lt;&gt;0,AVERAGE('Потребление ЭЭ_факт'!AN36,'Потребление ЭЭ_факт'!AZ36,'Потребление ЭЭ_факт'!BL36),0))</f>
        <v>36135.71428571429</v>
      </c>
      <c r="AS37" s="31">
        <f t="shared" ref="AS37:AS42" si="350">AG37</f>
        <v>34197.428571428572</v>
      </c>
      <c r="AT37" s="31">
        <f t="shared" ref="AT37:AT42" si="351">AH37</f>
        <v>33347.142857142862</v>
      </c>
      <c r="AU37" s="31">
        <f t="shared" ref="AU37:AU46" si="352">AI37</f>
        <v>31040</v>
      </c>
      <c r="AV37" s="31">
        <f t="shared" ref="AV37:AV46" si="353">AJ37</f>
        <v>31743.313571428571</v>
      </c>
      <c r="AW37" s="31">
        <f t="shared" ref="AW37:AW48" si="354">AK37</f>
        <v>29964.285714285714</v>
      </c>
      <c r="AX37" s="32">
        <f t="shared" ref="AX37:AX49" si="355">AL37</f>
        <v>31462.77980952381</v>
      </c>
      <c r="AY37" s="30">
        <f t="shared" si="341"/>
        <v>31382.333333333332</v>
      </c>
      <c r="AZ37" s="31">
        <f t="shared" si="277"/>
        <v>28178.095238095237</v>
      </c>
      <c r="BA37" s="31">
        <f t="shared" ref="BA37:BA60" si="356">AO37</f>
        <v>29552.140571428568</v>
      </c>
      <c r="BB37" s="31">
        <f t="shared" ref="BB37:BB61" si="357">AP37</f>
        <v>27741.428571428569</v>
      </c>
      <c r="BC37" s="31">
        <f t="shared" ref="BC37:BC61" si="358">AQ37</f>
        <v>31018.422857142858</v>
      </c>
      <c r="BD37" s="31">
        <f t="shared" ref="BD37:BD61" si="359">AR37</f>
        <v>36135.71428571429</v>
      </c>
      <c r="BE37" s="31">
        <f t="shared" ref="BE37:BE61" si="360">AS37</f>
        <v>34197.428571428572</v>
      </c>
      <c r="BF37" s="31">
        <f t="shared" ref="BF37:BF62" si="361">AT37</f>
        <v>33347.142857142862</v>
      </c>
      <c r="BG37" s="31">
        <f t="shared" ref="BG37:BG62" si="362">AU37</f>
        <v>31040</v>
      </c>
      <c r="BH37" s="31">
        <f t="shared" ref="BH37:BH62" si="363">AV37</f>
        <v>31743.313571428571</v>
      </c>
      <c r="BI37" s="31">
        <f t="shared" ref="BI37:BI62" si="364">AW37</f>
        <v>29964.285714285714</v>
      </c>
      <c r="BJ37" s="32">
        <f t="shared" ref="BJ37:BJ62" si="365">AX37</f>
        <v>31462.77980952381</v>
      </c>
      <c r="BK37" s="30">
        <f t="shared" si="342"/>
        <v>31382.333333333332</v>
      </c>
      <c r="BL37" s="31">
        <f t="shared" si="278"/>
        <v>28178.095238095237</v>
      </c>
      <c r="BM37" s="31">
        <f t="shared" ref="BM37:BM64" si="366">BA37</f>
        <v>29552.140571428568</v>
      </c>
      <c r="BN37" s="31">
        <f t="shared" ref="BN37:BN64" si="367">BB37</f>
        <v>27741.428571428569</v>
      </c>
      <c r="BO37" s="31">
        <f t="shared" ref="BO37:BO65" si="368">BC37</f>
        <v>31018.422857142858</v>
      </c>
      <c r="BP37" s="31">
        <f t="shared" ref="BP37:BP65" si="369">BD37</f>
        <v>36135.71428571429</v>
      </c>
      <c r="BQ37" s="31">
        <f t="shared" ref="BQ37:BQ65" si="370">BE37</f>
        <v>34197.428571428572</v>
      </c>
      <c r="BR37" s="31">
        <f t="shared" ref="BR37:BR65" si="371">BF37</f>
        <v>33347.142857142862</v>
      </c>
      <c r="BS37" s="31">
        <f t="shared" ref="BS37:BS65" si="372">BG37</f>
        <v>31040</v>
      </c>
      <c r="BT37" s="31">
        <f t="shared" ref="BT37:BT65" si="373">BH37</f>
        <v>31743.313571428571</v>
      </c>
      <c r="BU37" s="31">
        <f t="shared" ref="BU37:BU65" si="374">BI37</f>
        <v>29964.285714285714</v>
      </c>
      <c r="BV37" s="32">
        <f t="shared" ref="BV37:BV65" si="375">BJ37</f>
        <v>31462.77980952381</v>
      </c>
      <c r="BW37" s="30">
        <f t="shared" si="343"/>
        <v>31382.333333333332</v>
      </c>
      <c r="BX37" s="31">
        <f t="shared" si="279"/>
        <v>28178.095238095237</v>
      </c>
      <c r="BY37" s="31">
        <f t="shared" ref="BY37:BY82" si="376">BM37</f>
        <v>29552.140571428568</v>
      </c>
      <c r="BZ37" s="31">
        <f t="shared" ref="BZ37:BZ82" si="377">BN37</f>
        <v>27741.428571428569</v>
      </c>
      <c r="CA37" s="31">
        <f t="shared" ref="CA37:CA82" si="378">BO37</f>
        <v>31018.422857142858</v>
      </c>
      <c r="CB37" s="31">
        <f t="shared" ref="CB37:CB82" si="379">BP37</f>
        <v>36135.71428571429</v>
      </c>
      <c r="CC37" s="31">
        <f t="shared" si="344"/>
        <v>34197.428571428572</v>
      </c>
      <c r="CD37" s="31">
        <f t="shared" si="345"/>
        <v>33347.142857142862</v>
      </c>
      <c r="CE37" s="31">
        <f t="shared" si="346"/>
        <v>31040</v>
      </c>
      <c r="CF37" s="31">
        <f t="shared" si="347"/>
        <v>31743.313571428571</v>
      </c>
      <c r="CG37" s="31">
        <f t="shared" si="348"/>
        <v>29964.285714285714</v>
      </c>
      <c r="CH37" s="32">
        <f t="shared" si="349"/>
        <v>31462.77980952381</v>
      </c>
      <c r="CI37" s="30">
        <f t="shared" si="206"/>
        <v>31382.333333333332</v>
      </c>
      <c r="CJ37" s="31">
        <f t="shared" si="4"/>
        <v>28178.095238095237</v>
      </c>
      <c r="CK37" s="31">
        <f t="shared" si="5"/>
        <v>29552.140571428568</v>
      </c>
      <c r="CL37" s="31">
        <f t="shared" si="281"/>
        <v>27741.428571428569</v>
      </c>
      <c r="CM37" s="31">
        <f t="shared" si="282"/>
        <v>31018.422857142858</v>
      </c>
      <c r="CN37" s="31">
        <f t="shared" si="283"/>
        <v>36135.71428571429</v>
      </c>
      <c r="CO37" s="31">
        <f t="shared" si="284"/>
        <v>34197.428571428572</v>
      </c>
      <c r="CP37" s="31">
        <f t="shared" si="285"/>
        <v>33347.142857142862</v>
      </c>
      <c r="CQ37" s="31">
        <f t="shared" si="286"/>
        <v>31040</v>
      </c>
      <c r="CR37" s="31">
        <f t="shared" si="287"/>
        <v>31743.313571428571</v>
      </c>
      <c r="CS37" s="31">
        <f t="shared" si="288"/>
        <v>29964.285714285714</v>
      </c>
      <c r="CT37" s="32">
        <f t="shared" si="289"/>
        <v>31462.77980952381</v>
      </c>
      <c r="CU37" s="30">
        <f t="shared" si="290"/>
        <v>31382.333333333332</v>
      </c>
      <c r="CV37" s="31">
        <f t="shared" si="291"/>
        <v>28178.095238095237</v>
      </c>
      <c r="CW37" s="31">
        <f t="shared" si="292"/>
        <v>29552.140571428568</v>
      </c>
      <c r="CX37" s="31">
        <f t="shared" si="293"/>
        <v>27741.428571428569</v>
      </c>
      <c r="CY37" s="31">
        <f t="shared" si="294"/>
        <v>31018.422857142858</v>
      </c>
      <c r="CZ37" s="31">
        <f t="shared" si="295"/>
        <v>36135.71428571429</v>
      </c>
      <c r="DA37" s="31">
        <f t="shared" si="296"/>
        <v>34197.428571428572</v>
      </c>
      <c r="DB37" s="31">
        <f t="shared" si="297"/>
        <v>33347.142857142862</v>
      </c>
      <c r="DC37" s="31">
        <f t="shared" si="298"/>
        <v>31040</v>
      </c>
      <c r="DD37" s="31">
        <f t="shared" si="299"/>
        <v>31743.313571428571</v>
      </c>
      <c r="DE37" s="31">
        <f t="shared" si="300"/>
        <v>29964.285714285714</v>
      </c>
      <c r="DF37" s="32">
        <f t="shared" si="301"/>
        <v>31462.77980952381</v>
      </c>
      <c r="DG37" s="30">
        <f t="shared" si="302"/>
        <v>31382.333333333332</v>
      </c>
      <c r="DH37" s="31">
        <f t="shared" si="303"/>
        <v>28178.095238095237</v>
      </c>
      <c r="DI37" s="31">
        <f t="shared" si="304"/>
        <v>29552.140571428568</v>
      </c>
      <c r="DJ37" s="31">
        <f t="shared" si="305"/>
        <v>27741.428571428569</v>
      </c>
      <c r="DK37" s="31">
        <f t="shared" si="306"/>
        <v>31018.422857142858</v>
      </c>
      <c r="DL37" s="31">
        <f t="shared" si="307"/>
        <v>36135.71428571429</v>
      </c>
      <c r="DM37" s="31">
        <f t="shared" si="308"/>
        <v>34197.428571428572</v>
      </c>
      <c r="DN37" s="31">
        <f t="shared" si="309"/>
        <v>33347.142857142862</v>
      </c>
      <c r="DO37" s="31">
        <f t="shared" si="310"/>
        <v>31040</v>
      </c>
      <c r="DP37" s="31">
        <f t="shared" si="311"/>
        <v>31743.313571428571</v>
      </c>
      <c r="DQ37" s="31">
        <f t="shared" si="280"/>
        <v>29964.285714285714</v>
      </c>
      <c r="DR37" s="32">
        <f t="shared" si="314"/>
        <v>31462.77980952381</v>
      </c>
      <c r="DS37" s="30">
        <f t="shared" si="315"/>
        <v>31382.333333333332</v>
      </c>
      <c r="DT37" s="31">
        <f t="shared" si="316"/>
        <v>28178.095238095237</v>
      </c>
      <c r="DU37" s="31">
        <f t="shared" si="317"/>
        <v>29552.140571428568</v>
      </c>
      <c r="DV37" s="31">
        <f t="shared" si="318"/>
        <v>27741.428571428569</v>
      </c>
      <c r="DW37" s="31">
        <f t="shared" si="319"/>
        <v>31018.422857142858</v>
      </c>
      <c r="DX37" s="31">
        <f t="shared" si="320"/>
        <v>36135.71428571429</v>
      </c>
      <c r="DY37" s="31">
        <f t="shared" si="321"/>
        <v>34197.428571428572</v>
      </c>
      <c r="DZ37" s="31">
        <f t="shared" si="322"/>
        <v>33347.142857142862</v>
      </c>
      <c r="EA37" s="31">
        <f t="shared" si="323"/>
        <v>31040</v>
      </c>
      <c r="EB37" s="31">
        <f t="shared" si="324"/>
        <v>31743.313571428571</v>
      </c>
      <c r="EC37" s="31">
        <f t="shared" si="325"/>
        <v>29964.285714285714</v>
      </c>
      <c r="ED37" s="32">
        <f t="shared" si="326"/>
        <v>31462.77980952381</v>
      </c>
      <c r="EE37" s="30">
        <f t="shared" si="327"/>
        <v>31382.333333333332</v>
      </c>
      <c r="EF37" s="31">
        <f t="shared" si="328"/>
        <v>28178.095238095237</v>
      </c>
      <c r="EG37" s="31">
        <f t="shared" si="329"/>
        <v>29552.140571428568</v>
      </c>
      <c r="EH37" s="31">
        <f t="shared" si="330"/>
        <v>27741.428571428569</v>
      </c>
      <c r="EI37" s="31">
        <f t="shared" si="331"/>
        <v>31018.422857142858</v>
      </c>
      <c r="EJ37" s="31">
        <f t="shared" si="332"/>
        <v>36135.71428571429</v>
      </c>
      <c r="EK37" s="31">
        <f t="shared" si="333"/>
        <v>34197.428571428572</v>
      </c>
      <c r="EL37" s="31">
        <f t="shared" si="334"/>
        <v>33347.142857142862</v>
      </c>
      <c r="EM37" s="31">
        <f t="shared" si="335"/>
        <v>31040</v>
      </c>
      <c r="EN37" s="31">
        <f t="shared" si="336"/>
        <v>31743.313571428571</v>
      </c>
      <c r="EO37" s="31">
        <f t="shared" si="312"/>
        <v>29964.285714285714</v>
      </c>
      <c r="EP37" s="32">
        <f t="shared" si="313"/>
        <v>31462.77980952381</v>
      </c>
      <c r="ES37" s="20">
        <f t="shared" si="207"/>
        <v>31382.333333333332</v>
      </c>
      <c r="ET37" s="18">
        <f t="shared" si="208"/>
        <v>28178.095238095237</v>
      </c>
      <c r="EU37" s="18">
        <f t="shared" si="209"/>
        <v>29552.140571428568</v>
      </c>
      <c r="EV37" s="18">
        <f t="shared" si="210"/>
        <v>27741.428571428569</v>
      </c>
      <c r="EW37" s="18">
        <f t="shared" si="211"/>
        <v>31018.422857142858</v>
      </c>
      <c r="EX37" s="18">
        <f t="shared" si="212"/>
        <v>36135.71428571429</v>
      </c>
      <c r="EY37" s="18">
        <f t="shared" si="213"/>
        <v>34197.428571428572</v>
      </c>
      <c r="EZ37" s="18">
        <f t="shared" si="214"/>
        <v>33347.142857142862</v>
      </c>
      <c r="FA37" s="18">
        <f t="shared" si="215"/>
        <v>31040</v>
      </c>
      <c r="FB37" s="18">
        <f t="shared" si="216"/>
        <v>31743.313571428571</v>
      </c>
      <c r="FC37" s="18">
        <f t="shared" si="217"/>
        <v>29964.285714285714</v>
      </c>
      <c r="FD37" s="19">
        <f t="shared" si="218"/>
        <v>31462.77980952381</v>
      </c>
      <c r="FE37" s="20">
        <f t="shared" si="219"/>
        <v>31382.333333333332</v>
      </c>
      <c r="FF37" s="18">
        <f t="shared" si="220"/>
        <v>28178.095238095237</v>
      </c>
      <c r="FG37" s="18">
        <f t="shared" si="221"/>
        <v>29552.140571428568</v>
      </c>
      <c r="FH37" s="18">
        <f t="shared" si="222"/>
        <v>27741.428571428569</v>
      </c>
      <c r="FI37" s="18">
        <f t="shared" si="223"/>
        <v>31018.422857142858</v>
      </c>
      <c r="FJ37" s="18">
        <f t="shared" si="224"/>
        <v>36135.71428571429</v>
      </c>
      <c r="FK37" s="18">
        <f t="shared" si="225"/>
        <v>34197.428571428572</v>
      </c>
      <c r="FL37" s="18">
        <f t="shared" si="226"/>
        <v>33347.142857142862</v>
      </c>
      <c r="FM37" s="18">
        <f t="shared" si="227"/>
        <v>31040</v>
      </c>
      <c r="FN37" s="18">
        <f t="shared" si="228"/>
        <v>31743.313571428571</v>
      </c>
      <c r="FO37" s="18">
        <f t="shared" si="229"/>
        <v>29964.285714285714</v>
      </c>
      <c r="FP37" s="19">
        <f t="shared" si="230"/>
        <v>31462.77980952381</v>
      </c>
      <c r="FQ37" s="20">
        <f t="shared" si="231"/>
        <v>31382.333333333332</v>
      </c>
      <c r="FR37" s="18">
        <f t="shared" si="232"/>
        <v>28178.095238095237</v>
      </c>
      <c r="FS37" s="18">
        <f t="shared" si="233"/>
        <v>29552.140571428568</v>
      </c>
      <c r="FT37" s="18">
        <f t="shared" si="234"/>
        <v>27741.428571428569</v>
      </c>
      <c r="FU37" s="18">
        <f t="shared" si="235"/>
        <v>31018.422857142858</v>
      </c>
      <c r="FV37" s="18">
        <f t="shared" si="236"/>
        <v>36135.71428571429</v>
      </c>
      <c r="FW37" s="18">
        <f t="shared" si="237"/>
        <v>34197.428571428572</v>
      </c>
      <c r="FX37" s="18">
        <f t="shared" si="238"/>
        <v>33347.142857142862</v>
      </c>
      <c r="FY37" s="18">
        <f t="shared" si="239"/>
        <v>31040</v>
      </c>
      <c r="FZ37" s="18">
        <f t="shared" si="240"/>
        <v>31743.313571428571</v>
      </c>
      <c r="GA37" s="18">
        <f t="shared" si="241"/>
        <v>29964.285714285714</v>
      </c>
      <c r="GB37" s="19">
        <f t="shared" si="242"/>
        <v>31462.77980952381</v>
      </c>
      <c r="GC37" s="20">
        <f t="shared" si="243"/>
        <v>31382.333333333332</v>
      </c>
      <c r="GD37" s="18">
        <f t="shared" si="244"/>
        <v>28178.095238095237</v>
      </c>
      <c r="GE37" s="18">
        <f t="shared" si="245"/>
        <v>29552.140571428568</v>
      </c>
      <c r="GF37" s="18">
        <f t="shared" si="246"/>
        <v>27741.428571428569</v>
      </c>
      <c r="GG37" s="18">
        <f t="shared" si="247"/>
        <v>31018.422857142858</v>
      </c>
      <c r="GH37" s="18">
        <f t="shared" si="248"/>
        <v>36135.71428571429</v>
      </c>
      <c r="GI37" s="18">
        <f t="shared" si="249"/>
        <v>34197.428571428572</v>
      </c>
      <c r="GJ37" s="18">
        <f t="shared" si="250"/>
        <v>33347.142857142862</v>
      </c>
      <c r="GK37" s="18">
        <f t="shared" si="251"/>
        <v>31040</v>
      </c>
      <c r="GL37" s="18">
        <f t="shared" si="252"/>
        <v>31743.313571428571</v>
      </c>
      <c r="GM37" s="18">
        <f t="shared" si="253"/>
        <v>29964.285714285714</v>
      </c>
      <c r="GN37" s="19">
        <f t="shared" si="254"/>
        <v>31462.77980952381</v>
      </c>
      <c r="GO37" s="20">
        <f t="shared" si="255"/>
        <v>31382.333333333332</v>
      </c>
      <c r="GP37" s="18">
        <f t="shared" si="256"/>
        <v>28178.095238095237</v>
      </c>
      <c r="GQ37" s="18">
        <f t="shared" si="257"/>
        <v>29552.140571428568</v>
      </c>
      <c r="GR37" s="18">
        <f t="shared" si="258"/>
        <v>27741.428571428569</v>
      </c>
      <c r="GS37" s="18">
        <f t="shared" si="259"/>
        <v>31018.422857142858</v>
      </c>
      <c r="GT37" s="18">
        <f t="shared" si="260"/>
        <v>36135.71428571429</v>
      </c>
      <c r="GU37" s="18">
        <f t="shared" si="261"/>
        <v>34197.428571428572</v>
      </c>
      <c r="GV37" s="18">
        <f t="shared" si="262"/>
        <v>33347.142857142862</v>
      </c>
      <c r="GW37" s="18">
        <f t="shared" si="263"/>
        <v>31040</v>
      </c>
      <c r="GX37" s="18">
        <f t="shared" si="264"/>
        <v>31743.313571428571</v>
      </c>
      <c r="GY37" s="18">
        <f t="shared" si="265"/>
        <v>29964.285714285714</v>
      </c>
      <c r="GZ37" s="19">
        <f t="shared" si="266"/>
        <v>31462.77980952381</v>
      </c>
      <c r="HA37" s="20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9"/>
      <c r="HM37" s="20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9"/>
      <c r="HY37" s="20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9"/>
      <c r="IK37" s="20"/>
      <c r="IL37" s="18"/>
      <c r="IM37" s="18"/>
      <c r="IN37" s="18"/>
      <c r="IO37" s="18"/>
      <c r="IP37" s="18"/>
      <c r="IQ37" s="18"/>
      <c r="IR37" s="18"/>
      <c r="IS37" s="18"/>
      <c r="IT37" s="18"/>
      <c r="IU37" s="18"/>
      <c r="IV37" s="19"/>
      <c r="IY37" s="17"/>
      <c r="IZ37" s="17"/>
      <c r="JA37" s="14">
        <f t="shared" si="267"/>
        <v>375763.08538095246</v>
      </c>
      <c r="JB37" s="15">
        <f t="shared" si="268"/>
        <v>375763.08538095246</v>
      </c>
      <c r="JC37" s="15">
        <f t="shared" si="269"/>
        <v>375763.08538095246</v>
      </c>
      <c r="JD37" s="15">
        <f t="shared" si="270"/>
        <v>375763.08538095246</v>
      </c>
      <c r="JE37" s="15">
        <f t="shared" si="271"/>
        <v>375763.08538095246</v>
      </c>
      <c r="JF37" s="15">
        <f t="shared" si="272"/>
        <v>0</v>
      </c>
      <c r="JG37" s="15">
        <f t="shared" si="273"/>
        <v>0</v>
      </c>
      <c r="JH37" s="15">
        <f t="shared" si="274"/>
        <v>0</v>
      </c>
      <c r="JI37" s="15">
        <f t="shared" si="275"/>
        <v>0</v>
      </c>
      <c r="JJ37" s="14"/>
    </row>
    <row r="38" spans="1:270" x14ac:dyDescent="0.25">
      <c r="A38" s="5" t="s">
        <v>143</v>
      </c>
      <c r="B38" s="2">
        <v>318</v>
      </c>
      <c r="C38" s="3">
        <v>38569</v>
      </c>
      <c r="D38" s="3" t="s">
        <v>144</v>
      </c>
      <c r="E38" s="4">
        <v>44393</v>
      </c>
      <c r="F38">
        <f t="shared" si="337"/>
        <v>2021</v>
      </c>
      <c r="G38">
        <f t="shared" si="338"/>
        <v>7</v>
      </c>
      <c r="H38">
        <f t="shared" si="339"/>
        <v>2018</v>
      </c>
      <c r="I38">
        <f t="shared" si="340"/>
        <v>7</v>
      </c>
      <c r="J38">
        <f t="shared" si="203"/>
        <v>2022</v>
      </c>
      <c r="K38">
        <f t="shared" si="204"/>
        <v>1</v>
      </c>
      <c r="L38">
        <f t="shared" si="110"/>
        <v>2026</v>
      </c>
      <c r="M38">
        <f t="shared" si="205"/>
        <v>12</v>
      </c>
      <c r="O38" s="14"/>
      <c r="P38" s="17"/>
      <c r="Q38" s="17"/>
      <c r="R38" s="17"/>
      <c r="S38" s="17"/>
      <c r="T38" s="17"/>
      <c r="U38" s="17"/>
      <c r="V38" s="17">
        <f>IF(AND($F38=O$4,$I38=V$5),AVERAGE('Потребление ЭЭ_факт'!R37,'Потребление ЭЭ_факт'!AD37,'Потребление ЭЭ_факт'!AP37),IF(U38&lt;&gt;0,AVERAGE('Потребление ЭЭ_факт'!R37,'Потребление ЭЭ_факт'!AD37,'Потребление ЭЭ_факт'!AP37),0))</f>
        <v>0</v>
      </c>
      <c r="W38" s="17">
        <f>IF(AND($F38=O$4,$I38=W$5),AVERAGE('Потребление ЭЭ_факт'!S37,'Потребление ЭЭ_факт'!AE37,'Потребление ЭЭ_факт'!AQ37),IF(V38&lt;&gt;0,AVERAGE('Потребление ЭЭ_факт'!S37,'Потребление ЭЭ_факт'!AE37,'Потребление ЭЭ_факт'!AQ37),0))</f>
        <v>0</v>
      </c>
      <c r="X38" s="17">
        <f>IF(AND($F38=O$4,$I38=X$5),AVERAGE('Потребление ЭЭ_факт'!T37,'Потребление ЭЭ_факт'!AF37,'Потребление ЭЭ_факт'!AR37),IF(W38&lt;&gt;0,AVERAGE('Потребление ЭЭ_факт'!T37,'Потребление ЭЭ_факт'!AF37,'Потребление ЭЭ_факт'!AR37),0))</f>
        <v>0</v>
      </c>
      <c r="Y38" s="17">
        <f>IF(AND($F38=O$4,$I38=Y$5),AVERAGE('Потребление ЭЭ_факт'!U37,'Потребление ЭЭ_факт'!AG37,'Потребление ЭЭ_факт'!AS37),IF(X38&lt;&gt;0,AVERAGE('Потребление ЭЭ_факт'!U37,'Потребление ЭЭ_факт'!AG37,'Потребление ЭЭ_факт'!AS37),0))</f>
        <v>0</v>
      </c>
      <c r="Z38" s="17">
        <f>IF(AND($F38=O$4,$I38=Z$5),AVERAGE('Потребление ЭЭ_факт'!V37,'Потребление ЭЭ_факт'!AH37,'Потребление ЭЭ_факт'!AT37),IF(Y38&lt;&gt;0,AVERAGE('Потребление ЭЭ_факт'!V37,'Потребление ЭЭ_факт'!AH37,'Потребление ЭЭ_факт'!AT37),0))</f>
        <v>0</v>
      </c>
      <c r="AA38" s="14">
        <f>IF(AND($F38=AA$4,$I38=AA$5),AVERAGE('Потребление ЭЭ_факт'!W37,'Потребление ЭЭ_факт'!AI37,'Потребление ЭЭ_факт'!AU37),IF(Z38&lt;&gt;0,AVERAGE('Потребление ЭЭ_факт'!W37,'Потребление ЭЭ_факт'!AI37,'Потребление ЭЭ_факт'!AU37),0))</f>
        <v>0</v>
      </c>
      <c r="AB38" s="17">
        <f>IF(AND($F38=AA$4,$I38=AB$5),AVERAGE('Потребление ЭЭ_факт'!X37,'Потребление ЭЭ_факт'!AJ37,'Потребление ЭЭ_факт'!AV37),IF(AA38&lt;&gt;0,AVERAGE('Потребление ЭЭ_факт'!X37,'Потребление ЭЭ_факт'!AJ37,'Потребление ЭЭ_факт'!AV37),0))</f>
        <v>0</v>
      </c>
      <c r="AC38" s="17">
        <f>IF(AND($F38=AA$4,$I38=AC$5),AVERAGE('Потребление ЭЭ_факт'!Y37,'Потребление ЭЭ_факт'!AK37,'Потребление ЭЭ_факт'!AW37),IF(AB38&lt;&gt;0,AVERAGE('Потребление ЭЭ_факт'!Y37,'Потребление ЭЭ_факт'!AK37,'Потребление ЭЭ_факт'!AW37),0))</f>
        <v>0</v>
      </c>
      <c r="AD38" s="17">
        <f>IF(AND($F38=AA$4,$I38=AD$5),AVERAGE('Потребление ЭЭ_факт'!Z37,'Потребление ЭЭ_факт'!AL37,'Потребление ЭЭ_факт'!AX37),IF(AC38&lt;&gt;0,AVERAGE('Потребление ЭЭ_факт'!Z37,'Потребление ЭЭ_факт'!AL37,'Потребление ЭЭ_факт'!AX37),0))</f>
        <v>0</v>
      </c>
      <c r="AE38" s="17">
        <f>IF(AND($F38=AA$4,$I38=AE$5),AVERAGE('Потребление ЭЭ_факт'!AA37,'Потребление ЭЭ_факт'!AM37,'Потребление ЭЭ_факт'!AY37),IF(AD38&lt;&gt;0,AVERAGE('Потребление ЭЭ_факт'!AA37,'Потребление ЭЭ_факт'!AM37,'Потребление ЭЭ_факт'!AY37),0))</f>
        <v>0</v>
      </c>
      <c r="AF38" s="17">
        <f>IF(AND($F38=AA$4,$I38=AF$5),AVERAGE('Потребление ЭЭ_факт'!AB37,'Потребление ЭЭ_факт'!AN37,'Потребление ЭЭ_факт'!AZ37),IF(AE38&lt;&gt;0,AVERAGE('Потребление ЭЭ_факт'!AB37,'Потребление ЭЭ_факт'!AN37,'Потребление ЭЭ_факт'!AZ37),0))</f>
        <v>0</v>
      </c>
      <c r="AG38" s="17">
        <f>IF(AND($F38=AA$4,$I38=AG$5),AVERAGE('Потребление ЭЭ_факт'!AC37,'Потребление ЭЭ_факт'!AO37,'Потребление ЭЭ_факт'!BA37),IF(AF38&lt;&gt;0,AVERAGE('Потребление ЭЭ_факт'!AC37,'Потребление ЭЭ_факт'!AO37,'Потребление ЭЭ_факт'!BA37),0))</f>
        <v>15731.88590476191</v>
      </c>
      <c r="AH38" s="17">
        <f>IF(AND($F38=AA$4,$I38=AH$5),AVERAGE('Потребление ЭЭ_факт'!AD37,'Потребление ЭЭ_факт'!AP37,'Потребление ЭЭ_факт'!BB37),IF(AG38&lt;&gt;0,AVERAGE('Потребление ЭЭ_факт'!AD37,'Потребление ЭЭ_факт'!AP37,'Потребление ЭЭ_факт'!BB37),0))</f>
        <v>16015.109285714308</v>
      </c>
      <c r="AI38" s="17">
        <f>IF(AND($F38=AA$4,$I38=AI$5),AVERAGE('Потребление ЭЭ_факт'!AE37,'Потребление ЭЭ_факт'!AQ37,'Потребление ЭЭ_факт'!BC37),IF(AH38&lt;&gt;0,AVERAGE('Потребление ЭЭ_факт'!AE37,'Потребление ЭЭ_факт'!AQ37,'Потребление ЭЭ_факт'!BC37),0))</f>
        <v>16036.971428571436</v>
      </c>
      <c r="AJ38" s="17">
        <f>IF(AND($F38=AA$4,$I38=AJ$5),AVERAGE('Потребление ЭЭ_факт'!AF37,'Потребление ЭЭ_факт'!AR37,'Потребление ЭЭ_факт'!BD37),IF(AI38&lt;&gt;0,AVERAGE('Потребление ЭЭ_факт'!AF37,'Потребление ЭЭ_факт'!AR37,'Потребление ЭЭ_факт'!BD37),0))</f>
        <v>14498.989333333346</v>
      </c>
      <c r="AK38" s="17">
        <f>IF(AND($F38=AA$4,$I38=AK$5),AVERAGE('Потребление ЭЭ_факт'!AG37,'Потребление ЭЭ_факт'!AS37,'Потребление ЭЭ_факт'!BE37),IF(AJ38&lt;&gt;0,AVERAGE('Потребление ЭЭ_факт'!AG37,'Потребление ЭЭ_факт'!AS37,'Потребление ЭЭ_факт'!BE37),0))</f>
        <v>17875.242857142854</v>
      </c>
      <c r="AL38" s="17">
        <f>IF(AND($F38=AA$4,$I38=AL$5),AVERAGE('Потребление ЭЭ_факт'!AH37,'Потребление ЭЭ_факт'!AT37,'Потребление ЭЭ_факт'!BF37),IF(AK38&lt;&gt;0,AVERAGE('Потребление ЭЭ_факт'!AH37,'Потребление ЭЭ_факт'!AT37,'Потребление ЭЭ_факт'!BF37),0))</f>
        <v>20549.150095238099</v>
      </c>
      <c r="AM38" s="14">
        <f>IF(AND($F38=AM$4,$I38=AM$5),AVERAGE('Потребление ЭЭ_факт'!AI37,'Потребление ЭЭ_факт'!AU37,'Потребление ЭЭ_факт'!BG37),IF(AL38&lt;&gt;0,AVERAGE('Потребление ЭЭ_факт'!AI37,'Потребление ЭЭ_факт'!AU37,'Потребление ЭЭ_факт'!BG37),0))</f>
        <v>21282.275000000034</v>
      </c>
      <c r="AN38" s="15">
        <f>IF(AND($F38=$AM$4,$I38=AN$5),AVERAGE('Потребление ЭЭ_факт'!AJ37,'Потребление ЭЭ_факт'!AV37,'Потребление ЭЭ_факт'!BH37),IF(AM38&lt;&gt;0,AVERAGE('Потребление ЭЭ_факт'!AJ37,'Потребление ЭЭ_факт'!AV37,'Потребление ЭЭ_факт'!BH37),0))</f>
        <v>20497.75380952378</v>
      </c>
      <c r="AO38" s="15">
        <f>IF(AND($F38=$AM$4,$I38=AO$5),AVERAGE('Потребление ЭЭ_факт'!AK37,'Потребление ЭЭ_факт'!AW37,'Потребление ЭЭ_факт'!BI37),IF(AN38&lt;&gt;0,AVERAGE('Потребление ЭЭ_факт'!AK37,'Потребление ЭЭ_факт'!AW37,'Потребление ЭЭ_факт'!BI37),0))</f>
        <v>18458.741857142875</v>
      </c>
      <c r="AP38" s="15">
        <f>IF(AND($F38=$AM$4,$I38=AP$5),AVERAGE('Потребление ЭЭ_факт'!AL37,'Потребление ЭЭ_факт'!AX37,'Потребление ЭЭ_факт'!BJ37),IF(AO38&lt;&gt;0,AVERAGE('Потребление ЭЭ_факт'!AL37,'Потребление ЭЭ_факт'!AX37,'Потребление ЭЭ_факт'!BJ37),0))</f>
        <v>12600.502857142834</v>
      </c>
      <c r="AQ38" s="15">
        <f>IF(AND($F38=$AM$4,$I38=AQ$5),AVERAGE('Потребление ЭЭ_факт'!AM37,'Потребление ЭЭ_факт'!AY37,'Потребление ЭЭ_факт'!BK37),IF(AP38&lt;&gt;0,AVERAGE('Потребление ЭЭ_факт'!AM37,'Потребление ЭЭ_факт'!AY37,'Потребление ЭЭ_факт'!BK37),0))</f>
        <v>13070.773571428561</v>
      </c>
      <c r="AR38" s="15">
        <f>IF(AND($F38=$AM$4,$I38=AR$5),AVERAGE('Потребление ЭЭ_факт'!AN37,'Потребление ЭЭ_факт'!AZ37,'Потребление ЭЭ_факт'!BL37),IF(AQ38&lt;&gt;0,AVERAGE('Потребление ЭЭ_факт'!AN37,'Потребление ЭЭ_факт'!AZ37,'Потребление ЭЭ_факт'!BL37),0))</f>
        <v>14637.249999999965</v>
      </c>
      <c r="AS38" s="31">
        <f t="shared" si="350"/>
        <v>15731.88590476191</v>
      </c>
      <c r="AT38" s="31">
        <f t="shared" si="351"/>
        <v>16015.109285714308</v>
      </c>
      <c r="AU38" s="31">
        <f t="shared" si="352"/>
        <v>16036.971428571436</v>
      </c>
      <c r="AV38" s="31">
        <f t="shared" si="353"/>
        <v>14498.989333333346</v>
      </c>
      <c r="AW38" s="31">
        <f t="shared" si="354"/>
        <v>17875.242857142854</v>
      </c>
      <c r="AX38" s="32">
        <f t="shared" si="355"/>
        <v>20549.150095238099</v>
      </c>
      <c r="AY38" s="30">
        <f t="shared" si="341"/>
        <v>21282.275000000034</v>
      </c>
      <c r="AZ38" s="31">
        <f t="shared" si="277"/>
        <v>20497.75380952378</v>
      </c>
      <c r="BA38" s="31">
        <f t="shared" si="356"/>
        <v>18458.741857142875</v>
      </c>
      <c r="BB38" s="31">
        <f t="shared" si="357"/>
        <v>12600.502857142834</v>
      </c>
      <c r="BC38" s="31">
        <f t="shared" si="358"/>
        <v>13070.773571428561</v>
      </c>
      <c r="BD38" s="31">
        <f t="shared" si="359"/>
        <v>14637.249999999965</v>
      </c>
      <c r="BE38" s="31">
        <f t="shared" si="360"/>
        <v>15731.88590476191</v>
      </c>
      <c r="BF38" s="31">
        <f t="shared" si="361"/>
        <v>16015.109285714308</v>
      </c>
      <c r="BG38" s="31">
        <f t="shared" si="362"/>
        <v>16036.971428571436</v>
      </c>
      <c r="BH38" s="31">
        <f t="shared" si="363"/>
        <v>14498.989333333346</v>
      </c>
      <c r="BI38" s="31">
        <f t="shared" si="364"/>
        <v>17875.242857142854</v>
      </c>
      <c r="BJ38" s="32">
        <f t="shared" si="365"/>
        <v>20549.150095238099</v>
      </c>
      <c r="BK38" s="30">
        <f t="shared" si="342"/>
        <v>21282.275000000034</v>
      </c>
      <c r="BL38" s="31">
        <f t="shared" si="278"/>
        <v>20497.75380952378</v>
      </c>
      <c r="BM38" s="31">
        <f t="shared" si="366"/>
        <v>18458.741857142875</v>
      </c>
      <c r="BN38" s="31">
        <f t="shared" si="367"/>
        <v>12600.502857142834</v>
      </c>
      <c r="BO38" s="31">
        <f t="shared" si="368"/>
        <v>13070.773571428561</v>
      </c>
      <c r="BP38" s="31">
        <f t="shared" si="369"/>
        <v>14637.249999999965</v>
      </c>
      <c r="BQ38" s="31">
        <f t="shared" si="370"/>
        <v>15731.88590476191</v>
      </c>
      <c r="BR38" s="31">
        <f t="shared" si="371"/>
        <v>16015.109285714308</v>
      </c>
      <c r="BS38" s="31">
        <f t="shared" si="372"/>
        <v>16036.971428571436</v>
      </c>
      <c r="BT38" s="31">
        <f t="shared" si="373"/>
        <v>14498.989333333346</v>
      </c>
      <c r="BU38" s="31">
        <f t="shared" si="374"/>
        <v>17875.242857142854</v>
      </c>
      <c r="BV38" s="32">
        <f t="shared" si="375"/>
        <v>20549.150095238099</v>
      </c>
      <c r="BW38" s="30">
        <f t="shared" si="343"/>
        <v>21282.275000000034</v>
      </c>
      <c r="BX38" s="31">
        <f t="shared" si="279"/>
        <v>20497.75380952378</v>
      </c>
      <c r="BY38" s="31">
        <f t="shared" si="376"/>
        <v>18458.741857142875</v>
      </c>
      <c r="BZ38" s="31">
        <f t="shared" si="377"/>
        <v>12600.502857142834</v>
      </c>
      <c r="CA38" s="31">
        <f t="shared" si="378"/>
        <v>13070.773571428561</v>
      </c>
      <c r="CB38" s="31">
        <f t="shared" si="379"/>
        <v>14637.249999999965</v>
      </c>
      <c r="CC38" s="31">
        <f t="shared" si="344"/>
        <v>15731.88590476191</v>
      </c>
      <c r="CD38" s="31">
        <f t="shared" si="345"/>
        <v>16015.109285714308</v>
      </c>
      <c r="CE38" s="31">
        <f t="shared" si="346"/>
        <v>16036.971428571436</v>
      </c>
      <c r="CF38" s="31">
        <f t="shared" si="347"/>
        <v>14498.989333333346</v>
      </c>
      <c r="CG38" s="31">
        <f t="shared" si="348"/>
        <v>17875.242857142854</v>
      </c>
      <c r="CH38" s="32">
        <f t="shared" si="349"/>
        <v>20549.150095238099</v>
      </c>
      <c r="CI38" s="30">
        <f t="shared" si="206"/>
        <v>21282.275000000034</v>
      </c>
      <c r="CJ38" s="31">
        <f t="shared" si="4"/>
        <v>20497.75380952378</v>
      </c>
      <c r="CK38" s="31">
        <f t="shared" si="5"/>
        <v>18458.741857142875</v>
      </c>
      <c r="CL38" s="31">
        <f t="shared" si="281"/>
        <v>12600.502857142834</v>
      </c>
      <c r="CM38" s="31">
        <f t="shared" si="282"/>
        <v>13070.773571428561</v>
      </c>
      <c r="CN38" s="31">
        <f t="shared" si="283"/>
        <v>14637.249999999965</v>
      </c>
      <c r="CO38" s="31">
        <f t="shared" si="284"/>
        <v>15731.88590476191</v>
      </c>
      <c r="CP38" s="31">
        <f t="shared" si="285"/>
        <v>16015.109285714308</v>
      </c>
      <c r="CQ38" s="31">
        <f t="shared" si="286"/>
        <v>16036.971428571436</v>
      </c>
      <c r="CR38" s="31">
        <f t="shared" si="287"/>
        <v>14498.989333333346</v>
      </c>
      <c r="CS38" s="31">
        <f t="shared" si="288"/>
        <v>17875.242857142854</v>
      </c>
      <c r="CT38" s="32">
        <f t="shared" si="289"/>
        <v>20549.150095238099</v>
      </c>
      <c r="CU38" s="30">
        <f t="shared" si="290"/>
        <v>21282.275000000034</v>
      </c>
      <c r="CV38" s="31">
        <f t="shared" si="291"/>
        <v>20497.75380952378</v>
      </c>
      <c r="CW38" s="31">
        <f t="shared" si="292"/>
        <v>18458.741857142875</v>
      </c>
      <c r="CX38" s="31">
        <f t="shared" si="293"/>
        <v>12600.502857142834</v>
      </c>
      <c r="CY38" s="31">
        <f t="shared" si="294"/>
        <v>13070.773571428561</v>
      </c>
      <c r="CZ38" s="31">
        <f t="shared" si="295"/>
        <v>14637.249999999965</v>
      </c>
      <c r="DA38" s="31">
        <f t="shared" si="296"/>
        <v>15731.88590476191</v>
      </c>
      <c r="DB38" s="31">
        <f t="shared" si="297"/>
        <v>16015.109285714308</v>
      </c>
      <c r="DC38" s="31">
        <f t="shared" si="298"/>
        <v>16036.971428571436</v>
      </c>
      <c r="DD38" s="31">
        <f t="shared" si="299"/>
        <v>14498.989333333346</v>
      </c>
      <c r="DE38" s="31">
        <f t="shared" si="300"/>
        <v>17875.242857142854</v>
      </c>
      <c r="DF38" s="32">
        <f t="shared" si="301"/>
        <v>20549.150095238099</v>
      </c>
      <c r="DG38" s="30">
        <f t="shared" si="302"/>
        <v>21282.275000000034</v>
      </c>
      <c r="DH38" s="31">
        <f t="shared" si="303"/>
        <v>20497.75380952378</v>
      </c>
      <c r="DI38" s="31">
        <f t="shared" si="304"/>
        <v>18458.741857142875</v>
      </c>
      <c r="DJ38" s="31">
        <f t="shared" si="305"/>
        <v>12600.502857142834</v>
      </c>
      <c r="DK38" s="31">
        <f t="shared" si="306"/>
        <v>13070.773571428561</v>
      </c>
      <c r="DL38" s="31">
        <f t="shared" si="307"/>
        <v>14637.249999999965</v>
      </c>
      <c r="DM38" s="31">
        <f t="shared" si="308"/>
        <v>15731.88590476191</v>
      </c>
      <c r="DN38" s="31">
        <f t="shared" si="309"/>
        <v>16015.109285714308</v>
      </c>
      <c r="DO38" s="31">
        <f t="shared" si="310"/>
        <v>16036.971428571436</v>
      </c>
      <c r="DP38" s="31">
        <f t="shared" si="311"/>
        <v>14498.989333333346</v>
      </c>
      <c r="DQ38" s="31">
        <f t="shared" si="280"/>
        <v>17875.242857142854</v>
      </c>
      <c r="DR38" s="32">
        <f t="shared" si="314"/>
        <v>20549.150095238099</v>
      </c>
      <c r="DS38" s="30">
        <f t="shared" si="315"/>
        <v>21282.275000000034</v>
      </c>
      <c r="DT38" s="31">
        <f t="shared" si="316"/>
        <v>20497.75380952378</v>
      </c>
      <c r="DU38" s="31">
        <f t="shared" si="317"/>
        <v>18458.741857142875</v>
      </c>
      <c r="DV38" s="31">
        <f t="shared" si="318"/>
        <v>12600.502857142834</v>
      </c>
      <c r="DW38" s="31">
        <f t="shared" si="319"/>
        <v>13070.773571428561</v>
      </c>
      <c r="DX38" s="31">
        <f t="shared" si="320"/>
        <v>14637.249999999965</v>
      </c>
      <c r="DY38" s="31">
        <f t="shared" si="321"/>
        <v>15731.88590476191</v>
      </c>
      <c r="DZ38" s="31">
        <f t="shared" si="322"/>
        <v>16015.109285714308</v>
      </c>
      <c r="EA38" s="31">
        <f t="shared" si="323"/>
        <v>16036.971428571436</v>
      </c>
      <c r="EB38" s="31">
        <f t="shared" si="324"/>
        <v>14498.989333333346</v>
      </c>
      <c r="EC38" s="31">
        <f t="shared" si="325"/>
        <v>17875.242857142854</v>
      </c>
      <c r="ED38" s="32">
        <f t="shared" si="326"/>
        <v>20549.150095238099</v>
      </c>
      <c r="EE38" s="30">
        <f t="shared" si="327"/>
        <v>21282.275000000034</v>
      </c>
      <c r="EF38" s="31">
        <f t="shared" si="328"/>
        <v>20497.75380952378</v>
      </c>
      <c r="EG38" s="31">
        <f t="shared" si="329"/>
        <v>18458.741857142875</v>
      </c>
      <c r="EH38" s="31">
        <f t="shared" si="330"/>
        <v>12600.502857142834</v>
      </c>
      <c r="EI38" s="31">
        <f t="shared" si="331"/>
        <v>13070.773571428561</v>
      </c>
      <c r="EJ38" s="31">
        <f t="shared" si="332"/>
        <v>14637.249999999965</v>
      </c>
      <c r="EK38" s="31">
        <f t="shared" si="333"/>
        <v>15731.88590476191</v>
      </c>
      <c r="EL38" s="31">
        <f t="shared" si="334"/>
        <v>16015.109285714308</v>
      </c>
      <c r="EM38" s="31">
        <f t="shared" si="335"/>
        <v>16036.971428571436</v>
      </c>
      <c r="EN38" s="31">
        <f t="shared" si="336"/>
        <v>14498.989333333346</v>
      </c>
      <c r="EO38" s="31">
        <f t="shared" si="312"/>
        <v>17875.242857142854</v>
      </c>
      <c r="EP38" s="32">
        <f t="shared" si="313"/>
        <v>20549.150095238099</v>
      </c>
      <c r="ES38" s="20">
        <f t="shared" si="207"/>
        <v>21282.275000000034</v>
      </c>
      <c r="ET38" s="18">
        <f t="shared" si="208"/>
        <v>20497.75380952378</v>
      </c>
      <c r="EU38" s="18">
        <f t="shared" si="209"/>
        <v>18458.741857142875</v>
      </c>
      <c r="EV38" s="18">
        <f t="shared" si="210"/>
        <v>12600.502857142834</v>
      </c>
      <c r="EW38" s="18">
        <f t="shared" si="211"/>
        <v>13070.773571428561</v>
      </c>
      <c r="EX38" s="18">
        <f t="shared" si="212"/>
        <v>14637.249999999965</v>
      </c>
      <c r="EY38" s="18">
        <f t="shared" si="213"/>
        <v>15731.88590476191</v>
      </c>
      <c r="EZ38" s="18">
        <f t="shared" si="214"/>
        <v>16015.109285714308</v>
      </c>
      <c r="FA38" s="18">
        <f t="shared" si="215"/>
        <v>16036.971428571436</v>
      </c>
      <c r="FB38" s="18">
        <f t="shared" si="216"/>
        <v>14498.989333333346</v>
      </c>
      <c r="FC38" s="18">
        <f t="shared" si="217"/>
        <v>17875.242857142854</v>
      </c>
      <c r="FD38" s="19">
        <f t="shared" si="218"/>
        <v>20549.150095238099</v>
      </c>
      <c r="FE38" s="20">
        <f t="shared" si="219"/>
        <v>21282.275000000034</v>
      </c>
      <c r="FF38" s="18">
        <f t="shared" si="220"/>
        <v>20497.75380952378</v>
      </c>
      <c r="FG38" s="18">
        <f t="shared" si="221"/>
        <v>18458.741857142875</v>
      </c>
      <c r="FH38" s="18">
        <f t="shared" si="222"/>
        <v>12600.502857142834</v>
      </c>
      <c r="FI38" s="18">
        <f t="shared" si="223"/>
        <v>13070.773571428561</v>
      </c>
      <c r="FJ38" s="18">
        <f t="shared" si="224"/>
        <v>14637.249999999965</v>
      </c>
      <c r="FK38" s="18">
        <f t="shared" si="225"/>
        <v>15731.88590476191</v>
      </c>
      <c r="FL38" s="18">
        <f t="shared" si="226"/>
        <v>16015.109285714308</v>
      </c>
      <c r="FM38" s="18">
        <f t="shared" si="227"/>
        <v>16036.971428571436</v>
      </c>
      <c r="FN38" s="18">
        <f t="shared" si="228"/>
        <v>14498.989333333346</v>
      </c>
      <c r="FO38" s="18">
        <f t="shared" si="229"/>
        <v>17875.242857142854</v>
      </c>
      <c r="FP38" s="19">
        <f t="shared" si="230"/>
        <v>20549.150095238099</v>
      </c>
      <c r="FQ38" s="20">
        <f t="shared" si="231"/>
        <v>21282.275000000034</v>
      </c>
      <c r="FR38" s="18">
        <f t="shared" si="232"/>
        <v>20497.75380952378</v>
      </c>
      <c r="FS38" s="18">
        <f t="shared" si="233"/>
        <v>18458.741857142875</v>
      </c>
      <c r="FT38" s="18">
        <f t="shared" si="234"/>
        <v>12600.502857142834</v>
      </c>
      <c r="FU38" s="18">
        <f t="shared" si="235"/>
        <v>13070.773571428561</v>
      </c>
      <c r="FV38" s="18">
        <f t="shared" si="236"/>
        <v>14637.249999999965</v>
      </c>
      <c r="FW38" s="18">
        <f t="shared" si="237"/>
        <v>15731.88590476191</v>
      </c>
      <c r="FX38" s="18">
        <f t="shared" si="238"/>
        <v>16015.109285714308</v>
      </c>
      <c r="FY38" s="18">
        <f t="shared" si="239"/>
        <v>16036.971428571436</v>
      </c>
      <c r="FZ38" s="18">
        <f t="shared" si="240"/>
        <v>14498.989333333346</v>
      </c>
      <c r="GA38" s="18">
        <f t="shared" si="241"/>
        <v>17875.242857142854</v>
      </c>
      <c r="GB38" s="19">
        <f t="shared" si="242"/>
        <v>20549.150095238099</v>
      </c>
      <c r="GC38" s="20">
        <f t="shared" si="243"/>
        <v>21282.275000000034</v>
      </c>
      <c r="GD38" s="18">
        <f t="shared" si="244"/>
        <v>20497.75380952378</v>
      </c>
      <c r="GE38" s="18">
        <f t="shared" si="245"/>
        <v>18458.741857142875</v>
      </c>
      <c r="GF38" s="18">
        <f t="shared" si="246"/>
        <v>12600.502857142834</v>
      </c>
      <c r="GG38" s="18">
        <f t="shared" si="247"/>
        <v>13070.773571428561</v>
      </c>
      <c r="GH38" s="18">
        <f t="shared" si="248"/>
        <v>14637.249999999965</v>
      </c>
      <c r="GI38" s="18">
        <f t="shared" si="249"/>
        <v>15731.88590476191</v>
      </c>
      <c r="GJ38" s="18">
        <f t="shared" si="250"/>
        <v>16015.109285714308</v>
      </c>
      <c r="GK38" s="18">
        <f t="shared" si="251"/>
        <v>16036.971428571436</v>
      </c>
      <c r="GL38" s="18">
        <f t="shared" si="252"/>
        <v>14498.989333333346</v>
      </c>
      <c r="GM38" s="18">
        <f t="shared" si="253"/>
        <v>17875.242857142854</v>
      </c>
      <c r="GN38" s="19">
        <f t="shared" si="254"/>
        <v>20549.150095238099</v>
      </c>
      <c r="GO38" s="20">
        <f t="shared" si="255"/>
        <v>21282.275000000034</v>
      </c>
      <c r="GP38" s="18">
        <f t="shared" si="256"/>
        <v>20497.75380952378</v>
      </c>
      <c r="GQ38" s="18">
        <f t="shared" si="257"/>
        <v>18458.741857142875</v>
      </c>
      <c r="GR38" s="18">
        <f t="shared" si="258"/>
        <v>12600.502857142834</v>
      </c>
      <c r="GS38" s="18">
        <f t="shared" si="259"/>
        <v>13070.773571428561</v>
      </c>
      <c r="GT38" s="18">
        <f t="shared" si="260"/>
        <v>14637.249999999965</v>
      </c>
      <c r="GU38" s="18">
        <f t="shared" si="261"/>
        <v>15731.88590476191</v>
      </c>
      <c r="GV38" s="18">
        <f t="shared" si="262"/>
        <v>16015.109285714308</v>
      </c>
      <c r="GW38" s="18">
        <f t="shared" si="263"/>
        <v>16036.971428571436</v>
      </c>
      <c r="GX38" s="18">
        <f t="shared" si="264"/>
        <v>14498.989333333346</v>
      </c>
      <c r="GY38" s="18">
        <f t="shared" si="265"/>
        <v>17875.242857142854</v>
      </c>
      <c r="GZ38" s="19">
        <f t="shared" si="266"/>
        <v>20549.150095238099</v>
      </c>
      <c r="HA38" s="20"/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9"/>
      <c r="HM38" s="20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9"/>
      <c r="HY38" s="20"/>
      <c r="HZ38" s="18"/>
      <c r="IA38" s="18"/>
      <c r="IB38" s="18"/>
      <c r="IC38" s="18"/>
      <c r="ID38" s="18"/>
      <c r="IE38" s="18"/>
      <c r="IF38" s="18"/>
      <c r="IG38" s="18"/>
      <c r="IH38" s="18"/>
      <c r="II38" s="18"/>
      <c r="IJ38" s="19"/>
      <c r="IK38" s="20"/>
      <c r="IL38" s="18"/>
      <c r="IM38" s="18"/>
      <c r="IN38" s="18"/>
      <c r="IO38" s="18"/>
      <c r="IP38" s="18"/>
      <c r="IQ38" s="18"/>
      <c r="IR38" s="18"/>
      <c r="IS38" s="18"/>
      <c r="IT38" s="18"/>
      <c r="IU38" s="18"/>
      <c r="IV38" s="19"/>
      <c r="IY38" s="17"/>
      <c r="IZ38" s="17"/>
      <c r="JA38" s="14">
        <f t="shared" si="267"/>
        <v>201254.64600000001</v>
      </c>
      <c r="JB38" s="15">
        <f t="shared" si="268"/>
        <v>201254.64600000001</v>
      </c>
      <c r="JC38" s="15">
        <f t="shared" si="269"/>
        <v>201254.64600000001</v>
      </c>
      <c r="JD38" s="15">
        <f t="shared" si="270"/>
        <v>201254.64600000001</v>
      </c>
      <c r="JE38" s="15">
        <f t="shared" si="271"/>
        <v>201254.64600000001</v>
      </c>
      <c r="JF38" s="15">
        <f t="shared" si="272"/>
        <v>0</v>
      </c>
      <c r="JG38" s="15">
        <f t="shared" si="273"/>
        <v>0</v>
      </c>
      <c r="JH38" s="15">
        <f t="shared" si="274"/>
        <v>0</v>
      </c>
      <c r="JI38" s="15">
        <f t="shared" si="275"/>
        <v>0</v>
      </c>
      <c r="JJ38" s="14"/>
    </row>
    <row r="39" spans="1:270" x14ac:dyDescent="0.25">
      <c r="A39" s="5" t="s">
        <v>21</v>
      </c>
      <c r="B39" s="2">
        <v>6515</v>
      </c>
      <c r="C39" s="3">
        <v>42384</v>
      </c>
      <c r="D39" s="3" t="s">
        <v>22</v>
      </c>
      <c r="E39" s="4">
        <v>44379</v>
      </c>
      <c r="F39">
        <f t="shared" si="337"/>
        <v>2021</v>
      </c>
      <c r="G39">
        <f t="shared" si="338"/>
        <v>7</v>
      </c>
      <c r="H39">
        <f t="shared" si="339"/>
        <v>2018</v>
      </c>
      <c r="I39">
        <f t="shared" si="340"/>
        <v>7</v>
      </c>
      <c r="J39">
        <f t="shared" si="203"/>
        <v>2022</v>
      </c>
      <c r="K39">
        <f t="shared" si="204"/>
        <v>1</v>
      </c>
      <c r="L39">
        <f t="shared" si="110"/>
        <v>2026</v>
      </c>
      <c r="M39">
        <f t="shared" si="205"/>
        <v>12</v>
      </c>
      <c r="O39" s="14"/>
      <c r="P39" s="17"/>
      <c r="Q39" s="17"/>
      <c r="R39" s="17"/>
      <c r="S39" s="17"/>
      <c r="T39" s="17"/>
      <c r="U39" s="17"/>
      <c r="V39" s="17">
        <f>IF(AND($F39=O$4,$I39=V$5),AVERAGE('Потребление ЭЭ_факт'!R38,'Потребление ЭЭ_факт'!AD38,'Потребление ЭЭ_факт'!AP38),IF(U39&lt;&gt;0,AVERAGE('Потребление ЭЭ_факт'!R38,'Потребление ЭЭ_факт'!AD38,'Потребление ЭЭ_факт'!AP38),0))</f>
        <v>0</v>
      </c>
      <c r="W39" s="17">
        <f>IF(AND($F39=O$4,$I39=W$5),AVERAGE('Потребление ЭЭ_факт'!S38,'Потребление ЭЭ_факт'!AE38,'Потребление ЭЭ_факт'!AQ38),IF(V39&lt;&gt;0,AVERAGE('Потребление ЭЭ_факт'!S38,'Потребление ЭЭ_факт'!AE38,'Потребление ЭЭ_факт'!AQ38),0))</f>
        <v>0</v>
      </c>
      <c r="X39" s="17">
        <f>IF(AND($F39=O$4,$I39=X$5),AVERAGE('Потребление ЭЭ_факт'!T38,'Потребление ЭЭ_факт'!AF38,'Потребление ЭЭ_факт'!AR38),IF(W39&lt;&gt;0,AVERAGE('Потребление ЭЭ_факт'!T38,'Потребление ЭЭ_факт'!AF38,'Потребление ЭЭ_факт'!AR38),0))</f>
        <v>0</v>
      </c>
      <c r="Y39" s="17">
        <f>IF(AND($F39=O$4,$I39=Y$5),AVERAGE('Потребление ЭЭ_факт'!U38,'Потребление ЭЭ_факт'!AG38,'Потребление ЭЭ_факт'!AS38),IF(X39&lt;&gt;0,AVERAGE('Потребление ЭЭ_факт'!U38,'Потребление ЭЭ_факт'!AG38,'Потребление ЭЭ_факт'!AS38),0))</f>
        <v>0</v>
      </c>
      <c r="Z39" s="17">
        <f>IF(AND($F39=O$4,$I39=Z$5),AVERAGE('Потребление ЭЭ_факт'!V38,'Потребление ЭЭ_факт'!AH38,'Потребление ЭЭ_факт'!AT38),IF(Y39&lt;&gt;0,AVERAGE('Потребление ЭЭ_факт'!V38,'Потребление ЭЭ_факт'!AH38,'Потребление ЭЭ_факт'!AT38),0))</f>
        <v>0</v>
      </c>
      <c r="AA39" s="14">
        <f>IF(AND($F39=AA$4,$I39=AA$5),AVERAGE('Потребление ЭЭ_факт'!W38,'Потребление ЭЭ_факт'!AI38,'Потребление ЭЭ_факт'!AU38),IF(Z39&lt;&gt;0,AVERAGE('Потребление ЭЭ_факт'!W38,'Потребление ЭЭ_факт'!AI38,'Потребление ЭЭ_факт'!AU38),0))</f>
        <v>0</v>
      </c>
      <c r="AB39" s="17">
        <f>IF(AND($F39=AA$4,$I39=AB$5),AVERAGE('Потребление ЭЭ_факт'!X38,'Потребление ЭЭ_факт'!AJ38,'Потребление ЭЭ_факт'!AV38),IF(AA39&lt;&gt;0,AVERAGE('Потребление ЭЭ_факт'!X38,'Потребление ЭЭ_факт'!AJ38,'Потребление ЭЭ_факт'!AV38),0))</f>
        <v>0</v>
      </c>
      <c r="AC39" s="17">
        <f>IF(AND($F39=AA$4,$I39=AC$5),AVERAGE('Потребление ЭЭ_факт'!Y38,'Потребление ЭЭ_факт'!AK38,'Потребление ЭЭ_факт'!AW38),IF(AB39&lt;&gt;0,AVERAGE('Потребление ЭЭ_факт'!Y38,'Потребление ЭЭ_факт'!AK38,'Потребление ЭЭ_факт'!AW38),0))</f>
        <v>0</v>
      </c>
      <c r="AD39" s="17">
        <f>IF(AND($F39=AA$4,$I39=AD$5),AVERAGE('Потребление ЭЭ_факт'!Z38,'Потребление ЭЭ_факт'!AL38,'Потребление ЭЭ_факт'!AX38),IF(AC39&lt;&gt;0,AVERAGE('Потребление ЭЭ_факт'!Z38,'Потребление ЭЭ_факт'!AL38,'Потребление ЭЭ_факт'!AX38),0))</f>
        <v>0</v>
      </c>
      <c r="AE39" s="17">
        <f>IF(AND($F39=AA$4,$I39=AE$5),AVERAGE('Потребление ЭЭ_факт'!AA38,'Потребление ЭЭ_факт'!AM38,'Потребление ЭЭ_факт'!AY38),IF(AD39&lt;&gt;0,AVERAGE('Потребление ЭЭ_факт'!AA38,'Потребление ЭЭ_факт'!AM38,'Потребление ЭЭ_факт'!AY38),0))</f>
        <v>0</v>
      </c>
      <c r="AF39" s="17">
        <f>IF(AND($F39=AA$4,$I39=AF$5),AVERAGE('Потребление ЭЭ_факт'!AB38,'Потребление ЭЭ_факт'!AN38,'Потребление ЭЭ_факт'!AZ38),IF(AE39&lt;&gt;0,AVERAGE('Потребление ЭЭ_факт'!AB38,'Потребление ЭЭ_факт'!AN38,'Потребление ЭЭ_факт'!AZ38),0))</f>
        <v>0</v>
      </c>
      <c r="AG39" s="17">
        <f>IF(AND($F39=AA$4,$I39=AG$5),AVERAGE('Потребление ЭЭ_факт'!AC38,'Потребление ЭЭ_факт'!AO38,'Потребление ЭЭ_факт'!BA38),IF(AF39&lt;&gt;0,AVERAGE('Потребление ЭЭ_факт'!AC38,'Потребление ЭЭ_факт'!AO38,'Потребление ЭЭ_факт'!BA38),0))</f>
        <v>27746.586904761905</v>
      </c>
      <c r="AH39" s="17">
        <f>IF(AND($F39=AA$4,$I39=AH$5),AVERAGE('Потребление ЭЭ_факт'!AD38,'Потребление ЭЭ_факт'!AP38,'Потребление ЭЭ_факт'!BB38),IF(AG39&lt;&gt;0,AVERAGE('Потребление ЭЭ_факт'!AD38,'Потребление ЭЭ_факт'!AP38,'Потребление ЭЭ_факт'!BB38),0))</f>
        <v>26524.958095238097</v>
      </c>
      <c r="AI39" s="17">
        <f>IF(AND($F39=AA$4,$I39=AI$5),AVERAGE('Потребление ЭЭ_факт'!AE38,'Потребление ЭЭ_факт'!AQ38,'Потребление ЭЭ_факт'!BC38),IF(AH39&lt;&gt;0,AVERAGE('Потребление ЭЭ_факт'!AE38,'Потребление ЭЭ_факт'!AQ38,'Потребление ЭЭ_факт'!BC38),0))</f>
        <v>23171.95714285714</v>
      </c>
      <c r="AJ39" s="17">
        <f>IF(AND($F39=AA$4,$I39=AJ$5),AVERAGE('Потребление ЭЭ_факт'!AF38,'Потребление ЭЭ_факт'!AR38,'Потребление ЭЭ_факт'!BD38),IF(AI39&lt;&gt;0,AVERAGE('Потребление ЭЭ_факт'!AF38,'Потребление ЭЭ_факт'!AR38,'Потребление ЭЭ_факт'!BD38),0))</f>
        <v>23363.065857142854</v>
      </c>
      <c r="AK39" s="17">
        <f>IF(AND($F39=AA$4,$I39=AK$5),AVERAGE('Потребление ЭЭ_факт'!AG38,'Потребление ЭЭ_факт'!AS38,'Потребление ЭЭ_факт'!BE38),IF(AJ39&lt;&gt;0,AVERAGE('Потребление ЭЭ_факт'!AG38,'Потребление ЭЭ_факт'!AS38,'Потребление ЭЭ_факт'!BE38),0))</f>
        <v>24379.328571428563</v>
      </c>
      <c r="AL39" s="17">
        <f>IF(AND($F39=AA$4,$I39=AL$5),AVERAGE('Потребление ЭЭ_факт'!AH38,'Потребление ЭЭ_факт'!AT38,'Потребление ЭЭ_факт'!BF38),IF(AK39&lt;&gt;0,AVERAGE('Потребление ЭЭ_факт'!AH38,'Потребление ЭЭ_факт'!AT38,'Потребление ЭЭ_факт'!BF38),0))</f>
        <v>25744.943809523811</v>
      </c>
      <c r="AM39" s="14">
        <f>IF(AND($F39=AM$4,$I39=AM$5),AVERAGE('Потребление ЭЭ_факт'!AI38,'Потребление ЭЭ_факт'!AU38,'Потребление ЭЭ_факт'!BG38),IF(AL39&lt;&gt;0,AVERAGE('Потребление ЭЭ_факт'!AI38,'Потребление ЭЭ_факт'!AU38,'Потребление ЭЭ_факт'!BG38),0))</f>
        <v>26455.933809523809</v>
      </c>
      <c r="AN39" s="15">
        <f>IF(AND($F39=$AM$4,$I39=AN$5),AVERAGE('Потребление ЭЭ_факт'!AJ38,'Потребление ЭЭ_факт'!AV38,'Потребление ЭЭ_факт'!BH38),IF(AM39&lt;&gt;0,AVERAGE('Потребление ЭЭ_факт'!AJ38,'Потребление ЭЭ_факт'!AV38,'Потребление ЭЭ_факт'!BH38),0))</f>
        <v>24702.693809523811</v>
      </c>
      <c r="AO39" s="15">
        <f>IF(AND($F39=$AM$4,$I39=AO$5),AVERAGE('Потребление ЭЭ_факт'!AK38,'Потребление ЭЭ_факт'!AW38,'Потребление ЭЭ_факт'!BI38),IF(AN39&lt;&gt;0,AVERAGE('Потребление ЭЭ_факт'!AK38,'Потребление ЭЭ_факт'!AW38,'Потребление ЭЭ_факт'!BI38),0))</f>
        <v>24672.638714285713</v>
      </c>
      <c r="AP39" s="15">
        <f>IF(AND($F39=$AM$4,$I39=AP$5),AVERAGE('Потребление ЭЭ_факт'!AL38,'Потребление ЭЭ_факт'!AX38,'Потребление ЭЭ_факт'!BJ38),IF(AO39&lt;&gt;0,AVERAGE('Потребление ЭЭ_факт'!AL38,'Потребление ЭЭ_факт'!AX38,'Потребление ЭЭ_факт'!BJ38),0))</f>
        <v>22851.144285714287</v>
      </c>
      <c r="AQ39" s="15">
        <f>IF(AND($F39=$AM$4,$I39=AQ$5),AVERAGE('Потребление ЭЭ_факт'!AM38,'Потребление ЭЭ_факт'!AY38,'Потребление ЭЭ_факт'!BK38),IF(AP39&lt;&gt;0,AVERAGE('Потребление ЭЭ_факт'!AM38,'Потребление ЭЭ_факт'!AY38,'Потребление ЭЭ_факт'!BK38),0))</f>
        <v>24650.8125</v>
      </c>
      <c r="AR39" s="15">
        <f>IF(AND($F39=$AM$4,$I39=AR$5),AVERAGE('Потребление ЭЭ_факт'!AN38,'Потребление ЭЭ_факт'!AZ38,'Потребление ЭЭ_факт'!BL38),IF(AQ39&lt;&gt;0,AVERAGE('Потребление ЭЭ_факт'!AN38,'Потребление ЭЭ_факт'!AZ38,'Потребление ЭЭ_факт'!BL38),0))</f>
        <v>23719.316904761901</v>
      </c>
      <c r="AS39" s="31">
        <f t="shared" si="350"/>
        <v>27746.586904761905</v>
      </c>
      <c r="AT39" s="31">
        <f t="shared" si="351"/>
        <v>26524.958095238097</v>
      </c>
      <c r="AU39" s="31">
        <f t="shared" si="352"/>
        <v>23171.95714285714</v>
      </c>
      <c r="AV39" s="31">
        <f t="shared" si="353"/>
        <v>23363.065857142854</v>
      </c>
      <c r="AW39" s="31">
        <f t="shared" si="354"/>
        <v>24379.328571428563</v>
      </c>
      <c r="AX39" s="32">
        <f t="shared" si="355"/>
        <v>25744.943809523811</v>
      </c>
      <c r="AY39" s="30">
        <f t="shared" si="341"/>
        <v>26455.933809523809</v>
      </c>
      <c r="AZ39" s="31">
        <f t="shared" si="277"/>
        <v>24702.693809523811</v>
      </c>
      <c r="BA39" s="31">
        <f t="shared" si="356"/>
        <v>24672.638714285713</v>
      </c>
      <c r="BB39" s="31">
        <f t="shared" si="357"/>
        <v>22851.144285714287</v>
      </c>
      <c r="BC39" s="31">
        <f t="shared" si="358"/>
        <v>24650.8125</v>
      </c>
      <c r="BD39" s="31">
        <f t="shared" si="359"/>
        <v>23719.316904761901</v>
      </c>
      <c r="BE39" s="31">
        <f t="shared" si="360"/>
        <v>27746.586904761905</v>
      </c>
      <c r="BF39" s="31">
        <f t="shared" si="361"/>
        <v>26524.958095238097</v>
      </c>
      <c r="BG39" s="31">
        <f t="shared" si="362"/>
        <v>23171.95714285714</v>
      </c>
      <c r="BH39" s="31">
        <f t="shared" si="363"/>
        <v>23363.065857142854</v>
      </c>
      <c r="BI39" s="31">
        <f t="shared" si="364"/>
        <v>24379.328571428563</v>
      </c>
      <c r="BJ39" s="32">
        <f t="shared" si="365"/>
        <v>25744.943809523811</v>
      </c>
      <c r="BK39" s="30">
        <f t="shared" si="342"/>
        <v>26455.933809523809</v>
      </c>
      <c r="BL39" s="31">
        <f t="shared" si="278"/>
        <v>24702.693809523811</v>
      </c>
      <c r="BM39" s="31">
        <f t="shared" si="366"/>
        <v>24672.638714285713</v>
      </c>
      <c r="BN39" s="31">
        <f t="shared" si="367"/>
        <v>22851.144285714287</v>
      </c>
      <c r="BO39" s="31">
        <f t="shared" si="368"/>
        <v>24650.8125</v>
      </c>
      <c r="BP39" s="31">
        <f t="shared" si="369"/>
        <v>23719.316904761901</v>
      </c>
      <c r="BQ39" s="31">
        <f t="shared" si="370"/>
        <v>27746.586904761905</v>
      </c>
      <c r="BR39" s="31">
        <f t="shared" si="371"/>
        <v>26524.958095238097</v>
      </c>
      <c r="BS39" s="31">
        <f t="shared" si="372"/>
        <v>23171.95714285714</v>
      </c>
      <c r="BT39" s="31">
        <f t="shared" si="373"/>
        <v>23363.065857142854</v>
      </c>
      <c r="BU39" s="31">
        <f t="shared" si="374"/>
        <v>24379.328571428563</v>
      </c>
      <c r="BV39" s="32">
        <f t="shared" si="375"/>
        <v>25744.943809523811</v>
      </c>
      <c r="BW39" s="30">
        <f t="shared" si="343"/>
        <v>26455.933809523809</v>
      </c>
      <c r="BX39" s="31">
        <f t="shared" si="279"/>
        <v>24702.693809523811</v>
      </c>
      <c r="BY39" s="31">
        <f t="shared" si="376"/>
        <v>24672.638714285713</v>
      </c>
      <c r="BZ39" s="31">
        <f t="shared" si="377"/>
        <v>22851.144285714287</v>
      </c>
      <c r="CA39" s="31">
        <f t="shared" si="378"/>
        <v>24650.8125</v>
      </c>
      <c r="CB39" s="31">
        <f t="shared" si="379"/>
        <v>23719.316904761901</v>
      </c>
      <c r="CC39" s="31">
        <f t="shared" si="344"/>
        <v>27746.586904761905</v>
      </c>
      <c r="CD39" s="31">
        <f t="shared" si="345"/>
        <v>26524.958095238097</v>
      </c>
      <c r="CE39" s="31">
        <f t="shared" si="346"/>
        <v>23171.95714285714</v>
      </c>
      <c r="CF39" s="31">
        <f t="shared" si="347"/>
        <v>23363.065857142854</v>
      </c>
      <c r="CG39" s="31">
        <f t="shared" si="348"/>
        <v>24379.328571428563</v>
      </c>
      <c r="CH39" s="32">
        <f t="shared" si="349"/>
        <v>25744.943809523811</v>
      </c>
      <c r="CI39" s="30">
        <f t="shared" si="206"/>
        <v>26455.933809523809</v>
      </c>
      <c r="CJ39" s="31">
        <f t="shared" si="4"/>
        <v>24702.693809523811</v>
      </c>
      <c r="CK39" s="31">
        <f t="shared" si="5"/>
        <v>24672.638714285713</v>
      </c>
      <c r="CL39" s="31">
        <f t="shared" si="281"/>
        <v>22851.144285714287</v>
      </c>
      <c r="CM39" s="31">
        <f t="shared" si="282"/>
        <v>24650.8125</v>
      </c>
      <c r="CN39" s="31">
        <f t="shared" si="283"/>
        <v>23719.316904761901</v>
      </c>
      <c r="CO39" s="31">
        <f t="shared" si="284"/>
        <v>27746.586904761905</v>
      </c>
      <c r="CP39" s="31">
        <f t="shared" si="285"/>
        <v>26524.958095238097</v>
      </c>
      <c r="CQ39" s="31">
        <f t="shared" si="286"/>
        <v>23171.95714285714</v>
      </c>
      <c r="CR39" s="31">
        <f t="shared" si="287"/>
        <v>23363.065857142854</v>
      </c>
      <c r="CS39" s="31">
        <f t="shared" si="288"/>
        <v>24379.328571428563</v>
      </c>
      <c r="CT39" s="32">
        <f t="shared" si="289"/>
        <v>25744.943809523811</v>
      </c>
      <c r="CU39" s="30">
        <f t="shared" si="290"/>
        <v>26455.933809523809</v>
      </c>
      <c r="CV39" s="31">
        <f t="shared" si="291"/>
        <v>24702.693809523811</v>
      </c>
      <c r="CW39" s="31">
        <f t="shared" si="292"/>
        <v>24672.638714285713</v>
      </c>
      <c r="CX39" s="31">
        <f t="shared" si="293"/>
        <v>22851.144285714287</v>
      </c>
      <c r="CY39" s="31">
        <f t="shared" si="294"/>
        <v>24650.8125</v>
      </c>
      <c r="CZ39" s="31">
        <f t="shared" si="295"/>
        <v>23719.316904761901</v>
      </c>
      <c r="DA39" s="31">
        <f t="shared" si="296"/>
        <v>27746.586904761905</v>
      </c>
      <c r="DB39" s="31">
        <f t="shared" si="297"/>
        <v>26524.958095238097</v>
      </c>
      <c r="DC39" s="31">
        <f t="shared" si="298"/>
        <v>23171.95714285714</v>
      </c>
      <c r="DD39" s="31">
        <f t="shared" si="299"/>
        <v>23363.065857142854</v>
      </c>
      <c r="DE39" s="31">
        <f t="shared" si="300"/>
        <v>24379.328571428563</v>
      </c>
      <c r="DF39" s="32">
        <f t="shared" si="301"/>
        <v>25744.943809523811</v>
      </c>
      <c r="DG39" s="30">
        <f t="shared" si="302"/>
        <v>26455.933809523809</v>
      </c>
      <c r="DH39" s="31">
        <f t="shared" si="303"/>
        <v>24702.693809523811</v>
      </c>
      <c r="DI39" s="31">
        <f t="shared" si="304"/>
        <v>24672.638714285713</v>
      </c>
      <c r="DJ39" s="31">
        <f t="shared" si="305"/>
        <v>22851.144285714287</v>
      </c>
      <c r="DK39" s="31">
        <f t="shared" si="306"/>
        <v>24650.8125</v>
      </c>
      <c r="DL39" s="31">
        <f t="shared" si="307"/>
        <v>23719.316904761901</v>
      </c>
      <c r="DM39" s="31">
        <f t="shared" si="308"/>
        <v>27746.586904761905</v>
      </c>
      <c r="DN39" s="31">
        <f t="shared" si="309"/>
        <v>26524.958095238097</v>
      </c>
      <c r="DO39" s="31">
        <f t="shared" si="310"/>
        <v>23171.95714285714</v>
      </c>
      <c r="DP39" s="31">
        <f t="shared" si="311"/>
        <v>23363.065857142854</v>
      </c>
      <c r="DQ39" s="31">
        <f t="shared" si="280"/>
        <v>24379.328571428563</v>
      </c>
      <c r="DR39" s="32">
        <f t="shared" si="314"/>
        <v>25744.943809523811</v>
      </c>
      <c r="DS39" s="30">
        <f t="shared" si="315"/>
        <v>26455.933809523809</v>
      </c>
      <c r="DT39" s="31">
        <f t="shared" si="316"/>
        <v>24702.693809523811</v>
      </c>
      <c r="DU39" s="31">
        <f t="shared" si="317"/>
        <v>24672.638714285713</v>
      </c>
      <c r="DV39" s="31">
        <f t="shared" si="318"/>
        <v>22851.144285714287</v>
      </c>
      <c r="DW39" s="31">
        <f t="shared" si="319"/>
        <v>24650.8125</v>
      </c>
      <c r="DX39" s="31">
        <f t="shared" si="320"/>
        <v>23719.316904761901</v>
      </c>
      <c r="DY39" s="31">
        <f t="shared" si="321"/>
        <v>27746.586904761905</v>
      </c>
      <c r="DZ39" s="31">
        <f t="shared" si="322"/>
        <v>26524.958095238097</v>
      </c>
      <c r="EA39" s="31">
        <f t="shared" si="323"/>
        <v>23171.95714285714</v>
      </c>
      <c r="EB39" s="31">
        <f t="shared" si="324"/>
        <v>23363.065857142854</v>
      </c>
      <c r="EC39" s="31">
        <f t="shared" si="325"/>
        <v>24379.328571428563</v>
      </c>
      <c r="ED39" s="32">
        <f t="shared" si="326"/>
        <v>25744.943809523811</v>
      </c>
      <c r="EE39" s="30">
        <f t="shared" si="327"/>
        <v>26455.933809523809</v>
      </c>
      <c r="EF39" s="31">
        <f t="shared" si="328"/>
        <v>24702.693809523811</v>
      </c>
      <c r="EG39" s="31">
        <f t="shared" si="329"/>
        <v>24672.638714285713</v>
      </c>
      <c r="EH39" s="31">
        <f t="shared" si="330"/>
        <v>22851.144285714287</v>
      </c>
      <c r="EI39" s="31">
        <f t="shared" si="331"/>
        <v>24650.8125</v>
      </c>
      <c r="EJ39" s="31">
        <f t="shared" si="332"/>
        <v>23719.316904761901</v>
      </c>
      <c r="EK39" s="31">
        <f t="shared" si="333"/>
        <v>27746.586904761905</v>
      </c>
      <c r="EL39" s="31">
        <f t="shared" si="334"/>
        <v>26524.958095238097</v>
      </c>
      <c r="EM39" s="31">
        <f t="shared" si="335"/>
        <v>23171.95714285714</v>
      </c>
      <c r="EN39" s="31">
        <f t="shared" si="336"/>
        <v>23363.065857142854</v>
      </c>
      <c r="EO39" s="31">
        <f t="shared" si="312"/>
        <v>24379.328571428563</v>
      </c>
      <c r="EP39" s="32">
        <f t="shared" si="313"/>
        <v>25744.943809523811</v>
      </c>
      <c r="ES39" s="20">
        <f t="shared" si="207"/>
        <v>26455.933809523809</v>
      </c>
      <c r="ET39" s="18">
        <f t="shared" si="208"/>
        <v>24702.693809523811</v>
      </c>
      <c r="EU39" s="18">
        <f t="shared" si="209"/>
        <v>24672.638714285713</v>
      </c>
      <c r="EV39" s="18">
        <f t="shared" si="210"/>
        <v>22851.144285714287</v>
      </c>
      <c r="EW39" s="18">
        <f t="shared" si="211"/>
        <v>24650.8125</v>
      </c>
      <c r="EX39" s="18">
        <f t="shared" si="212"/>
        <v>23719.316904761901</v>
      </c>
      <c r="EY39" s="18">
        <f t="shared" si="213"/>
        <v>27746.586904761905</v>
      </c>
      <c r="EZ39" s="18">
        <f t="shared" si="214"/>
        <v>26524.958095238097</v>
      </c>
      <c r="FA39" s="18">
        <f t="shared" si="215"/>
        <v>23171.95714285714</v>
      </c>
      <c r="FB39" s="18">
        <f t="shared" si="216"/>
        <v>23363.065857142854</v>
      </c>
      <c r="FC39" s="18">
        <f t="shared" si="217"/>
        <v>24379.328571428563</v>
      </c>
      <c r="FD39" s="19">
        <f t="shared" si="218"/>
        <v>25744.943809523811</v>
      </c>
      <c r="FE39" s="20">
        <f t="shared" si="219"/>
        <v>26455.933809523809</v>
      </c>
      <c r="FF39" s="18">
        <f t="shared" si="220"/>
        <v>24702.693809523811</v>
      </c>
      <c r="FG39" s="18">
        <f t="shared" si="221"/>
        <v>24672.638714285713</v>
      </c>
      <c r="FH39" s="18">
        <f t="shared" si="222"/>
        <v>22851.144285714287</v>
      </c>
      <c r="FI39" s="18">
        <f t="shared" si="223"/>
        <v>24650.8125</v>
      </c>
      <c r="FJ39" s="18">
        <f t="shared" si="224"/>
        <v>23719.316904761901</v>
      </c>
      <c r="FK39" s="18">
        <f t="shared" si="225"/>
        <v>27746.586904761905</v>
      </c>
      <c r="FL39" s="18">
        <f t="shared" si="226"/>
        <v>26524.958095238097</v>
      </c>
      <c r="FM39" s="18">
        <f t="shared" si="227"/>
        <v>23171.95714285714</v>
      </c>
      <c r="FN39" s="18">
        <f t="shared" si="228"/>
        <v>23363.065857142854</v>
      </c>
      <c r="FO39" s="18">
        <f t="shared" si="229"/>
        <v>24379.328571428563</v>
      </c>
      <c r="FP39" s="19">
        <f t="shared" si="230"/>
        <v>25744.943809523811</v>
      </c>
      <c r="FQ39" s="20">
        <f t="shared" si="231"/>
        <v>26455.933809523809</v>
      </c>
      <c r="FR39" s="18">
        <f t="shared" si="232"/>
        <v>24702.693809523811</v>
      </c>
      <c r="FS39" s="18">
        <f t="shared" si="233"/>
        <v>24672.638714285713</v>
      </c>
      <c r="FT39" s="18">
        <f t="shared" si="234"/>
        <v>22851.144285714287</v>
      </c>
      <c r="FU39" s="18">
        <f t="shared" si="235"/>
        <v>24650.8125</v>
      </c>
      <c r="FV39" s="18">
        <f t="shared" si="236"/>
        <v>23719.316904761901</v>
      </c>
      <c r="FW39" s="18">
        <f t="shared" si="237"/>
        <v>27746.586904761905</v>
      </c>
      <c r="FX39" s="18">
        <f t="shared" si="238"/>
        <v>26524.958095238097</v>
      </c>
      <c r="FY39" s="18">
        <f t="shared" si="239"/>
        <v>23171.95714285714</v>
      </c>
      <c r="FZ39" s="18">
        <f t="shared" si="240"/>
        <v>23363.065857142854</v>
      </c>
      <c r="GA39" s="18">
        <f t="shared" si="241"/>
        <v>24379.328571428563</v>
      </c>
      <c r="GB39" s="19">
        <f t="shared" si="242"/>
        <v>25744.943809523811</v>
      </c>
      <c r="GC39" s="20">
        <f t="shared" si="243"/>
        <v>26455.933809523809</v>
      </c>
      <c r="GD39" s="18">
        <f t="shared" si="244"/>
        <v>24702.693809523811</v>
      </c>
      <c r="GE39" s="18">
        <f t="shared" si="245"/>
        <v>24672.638714285713</v>
      </c>
      <c r="GF39" s="18">
        <f t="shared" si="246"/>
        <v>22851.144285714287</v>
      </c>
      <c r="GG39" s="18">
        <f t="shared" si="247"/>
        <v>24650.8125</v>
      </c>
      <c r="GH39" s="18">
        <f t="shared" si="248"/>
        <v>23719.316904761901</v>
      </c>
      <c r="GI39" s="18">
        <f t="shared" si="249"/>
        <v>27746.586904761905</v>
      </c>
      <c r="GJ39" s="18">
        <f t="shared" si="250"/>
        <v>26524.958095238097</v>
      </c>
      <c r="GK39" s="18">
        <f t="shared" si="251"/>
        <v>23171.95714285714</v>
      </c>
      <c r="GL39" s="18">
        <f t="shared" si="252"/>
        <v>23363.065857142854</v>
      </c>
      <c r="GM39" s="18">
        <f t="shared" si="253"/>
        <v>24379.328571428563</v>
      </c>
      <c r="GN39" s="19">
        <f t="shared" si="254"/>
        <v>25744.943809523811</v>
      </c>
      <c r="GO39" s="20">
        <f t="shared" si="255"/>
        <v>26455.933809523809</v>
      </c>
      <c r="GP39" s="18">
        <f t="shared" si="256"/>
        <v>24702.693809523811</v>
      </c>
      <c r="GQ39" s="18">
        <f t="shared" si="257"/>
        <v>24672.638714285713</v>
      </c>
      <c r="GR39" s="18">
        <f t="shared" si="258"/>
        <v>22851.144285714287</v>
      </c>
      <c r="GS39" s="18">
        <f t="shared" si="259"/>
        <v>24650.8125</v>
      </c>
      <c r="GT39" s="18">
        <f t="shared" si="260"/>
        <v>23719.316904761901</v>
      </c>
      <c r="GU39" s="18">
        <f t="shared" si="261"/>
        <v>27746.586904761905</v>
      </c>
      <c r="GV39" s="18">
        <f t="shared" si="262"/>
        <v>26524.958095238097</v>
      </c>
      <c r="GW39" s="18">
        <f t="shared" si="263"/>
        <v>23171.95714285714</v>
      </c>
      <c r="GX39" s="18">
        <f t="shared" si="264"/>
        <v>23363.065857142854</v>
      </c>
      <c r="GY39" s="18">
        <f t="shared" si="265"/>
        <v>24379.328571428563</v>
      </c>
      <c r="GZ39" s="19">
        <f t="shared" si="266"/>
        <v>25744.943809523811</v>
      </c>
      <c r="HA39" s="20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9"/>
      <c r="HM39" s="20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9"/>
      <c r="HY39" s="20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9"/>
      <c r="IK39" s="20"/>
      <c r="IL39" s="18"/>
      <c r="IM39" s="18"/>
      <c r="IN39" s="18"/>
      <c r="IO39" s="18"/>
      <c r="IP39" s="18"/>
      <c r="IQ39" s="18"/>
      <c r="IR39" s="18"/>
      <c r="IS39" s="18"/>
      <c r="IT39" s="18"/>
      <c r="IU39" s="18"/>
      <c r="IV39" s="19"/>
      <c r="IY39" s="17"/>
      <c r="IZ39" s="17"/>
      <c r="JA39" s="14">
        <f t="shared" si="267"/>
        <v>297983.38040476193</v>
      </c>
      <c r="JB39" s="15">
        <f t="shared" si="268"/>
        <v>297983.38040476193</v>
      </c>
      <c r="JC39" s="15">
        <f t="shared" si="269"/>
        <v>297983.38040476193</v>
      </c>
      <c r="JD39" s="15">
        <f t="shared" si="270"/>
        <v>297983.38040476193</v>
      </c>
      <c r="JE39" s="15">
        <f t="shared" si="271"/>
        <v>297983.38040476193</v>
      </c>
      <c r="JF39" s="15">
        <f t="shared" si="272"/>
        <v>0</v>
      </c>
      <c r="JG39" s="15">
        <f t="shared" si="273"/>
        <v>0</v>
      </c>
      <c r="JH39" s="15">
        <f t="shared" si="274"/>
        <v>0</v>
      </c>
      <c r="JI39" s="15">
        <f t="shared" si="275"/>
        <v>0</v>
      </c>
      <c r="JJ39" s="14"/>
    </row>
    <row r="40" spans="1:270" x14ac:dyDescent="0.25">
      <c r="A40" s="5" t="s">
        <v>173</v>
      </c>
      <c r="B40" s="2">
        <v>3695</v>
      </c>
      <c r="C40" s="3">
        <v>41634</v>
      </c>
      <c r="D40" s="3" t="s">
        <v>174</v>
      </c>
      <c r="E40" s="4">
        <v>44390</v>
      </c>
      <c r="F40">
        <f t="shared" si="337"/>
        <v>2021</v>
      </c>
      <c r="G40">
        <f t="shared" si="338"/>
        <v>7</v>
      </c>
      <c r="H40">
        <f t="shared" si="339"/>
        <v>2018</v>
      </c>
      <c r="I40">
        <f t="shared" si="340"/>
        <v>7</v>
      </c>
      <c r="J40">
        <f t="shared" si="203"/>
        <v>2022</v>
      </c>
      <c r="K40">
        <f t="shared" si="204"/>
        <v>1</v>
      </c>
      <c r="L40">
        <f t="shared" si="110"/>
        <v>2026</v>
      </c>
      <c r="M40">
        <f t="shared" si="205"/>
        <v>12</v>
      </c>
      <c r="O40" s="14"/>
      <c r="P40" s="17"/>
      <c r="Q40" s="17"/>
      <c r="R40" s="17"/>
      <c r="S40" s="17"/>
      <c r="T40" s="17"/>
      <c r="U40" s="17"/>
      <c r="V40" s="17">
        <f>IF(AND($F40=O$4,$I40=V$5),AVERAGE('Потребление ЭЭ_факт'!R39,'Потребление ЭЭ_факт'!AD39,'Потребление ЭЭ_факт'!AP39),IF(U40&lt;&gt;0,AVERAGE('Потребление ЭЭ_факт'!R39,'Потребление ЭЭ_факт'!AD39,'Потребление ЭЭ_факт'!AP39),0))</f>
        <v>0</v>
      </c>
      <c r="W40" s="17">
        <f>IF(AND($F40=O$4,$I40=W$5),AVERAGE('Потребление ЭЭ_факт'!S39,'Потребление ЭЭ_факт'!AE39,'Потребление ЭЭ_факт'!AQ39),IF(V40&lt;&gt;0,AVERAGE('Потребление ЭЭ_факт'!S39,'Потребление ЭЭ_факт'!AE39,'Потребление ЭЭ_факт'!AQ39),0))</f>
        <v>0</v>
      </c>
      <c r="X40" s="17">
        <f>IF(AND($F40=O$4,$I40=X$5),AVERAGE('Потребление ЭЭ_факт'!T39,'Потребление ЭЭ_факт'!AF39,'Потребление ЭЭ_факт'!AR39),IF(W40&lt;&gt;0,AVERAGE('Потребление ЭЭ_факт'!T39,'Потребление ЭЭ_факт'!AF39,'Потребление ЭЭ_факт'!AR39),0))</f>
        <v>0</v>
      </c>
      <c r="Y40" s="17">
        <f>IF(AND($F40=O$4,$I40=Y$5),AVERAGE('Потребление ЭЭ_факт'!U39,'Потребление ЭЭ_факт'!AG39,'Потребление ЭЭ_факт'!AS39),IF(X40&lt;&gt;0,AVERAGE('Потребление ЭЭ_факт'!U39,'Потребление ЭЭ_факт'!AG39,'Потребление ЭЭ_факт'!AS39),0))</f>
        <v>0</v>
      </c>
      <c r="Z40" s="17">
        <f>IF(AND($F40=O$4,$I40=Z$5),AVERAGE('Потребление ЭЭ_факт'!V39,'Потребление ЭЭ_факт'!AH39,'Потребление ЭЭ_факт'!AT39),IF(Y40&lt;&gt;0,AVERAGE('Потребление ЭЭ_факт'!V39,'Потребление ЭЭ_факт'!AH39,'Потребление ЭЭ_факт'!AT39),0))</f>
        <v>0</v>
      </c>
      <c r="AA40" s="14">
        <f>IF(AND($F40=AA$4,$I40=AA$5),AVERAGE('Потребление ЭЭ_факт'!W39,'Потребление ЭЭ_факт'!AI39,'Потребление ЭЭ_факт'!AU39),IF(Z40&lt;&gt;0,AVERAGE('Потребление ЭЭ_факт'!W39,'Потребление ЭЭ_факт'!AI39,'Потребление ЭЭ_факт'!AU39),0))</f>
        <v>0</v>
      </c>
      <c r="AB40" s="17">
        <f>IF(AND($F40=AA$4,$I40=AB$5),AVERAGE('Потребление ЭЭ_факт'!X39,'Потребление ЭЭ_факт'!AJ39,'Потребление ЭЭ_факт'!AV39),IF(AA40&lt;&gt;0,AVERAGE('Потребление ЭЭ_факт'!X39,'Потребление ЭЭ_факт'!AJ39,'Потребление ЭЭ_факт'!AV39),0))</f>
        <v>0</v>
      </c>
      <c r="AC40" s="17">
        <f>IF(AND($F40=AA$4,$I40=AC$5),AVERAGE('Потребление ЭЭ_факт'!Y39,'Потребление ЭЭ_факт'!AK39,'Потребление ЭЭ_факт'!AW39),IF(AB40&lt;&gt;0,AVERAGE('Потребление ЭЭ_факт'!Y39,'Потребление ЭЭ_факт'!AK39,'Потребление ЭЭ_факт'!AW39),0))</f>
        <v>0</v>
      </c>
      <c r="AD40" s="17">
        <f>IF(AND($F40=AA$4,$I40=AD$5),AVERAGE('Потребление ЭЭ_факт'!Z39,'Потребление ЭЭ_факт'!AL39,'Потребление ЭЭ_факт'!AX39),IF(AC40&lt;&gt;0,AVERAGE('Потребление ЭЭ_факт'!Z39,'Потребление ЭЭ_факт'!AL39,'Потребление ЭЭ_факт'!AX39),0))</f>
        <v>0</v>
      </c>
      <c r="AE40" s="17">
        <f>IF(AND($F40=AA$4,$I40=AE$5),AVERAGE('Потребление ЭЭ_факт'!AA39,'Потребление ЭЭ_факт'!AM39,'Потребление ЭЭ_факт'!AY39),IF(AD40&lt;&gt;0,AVERAGE('Потребление ЭЭ_факт'!AA39,'Потребление ЭЭ_факт'!AM39,'Потребление ЭЭ_факт'!AY39),0))</f>
        <v>0</v>
      </c>
      <c r="AF40" s="17">
        <f>IF(AND($F40=AA$4,$I40=AF$5),AVERAGE('Потребление ЭЭ_факт'!AB39,'Потребление ЭЭ_факт'!AN39,'Потребление ЭЭ_факт'!AZ39),IF(AE40&lt;&gt;0,AVERAGE('Потребление ЭЭ_факт'!AB39,'Потребление ЭЭ_факт'!AN39,'Потребление ЭЭ_факт'!AZ39),0))</f>
        <v>0</v>
      </c>
      <c r="AG40" s="17">
        <f>IF(AND($F40=AA$4,$I40=AG$5),AVERAGE('Потребление ЭЭ_факт'!AC39,'Потребление ЭЭ_факт'!AO39,'Потребление ЭЭ_факт'!BA39),IF(AF40&lt;&gt;0,AVERAGE('Потребление ЭЭ_факт'!AC39,'Потребление ЭЭ_факт'!AO39,'Потребление ЭЭ_факт'!BA39),0))</f>
        <v>14359.747076190513</v>
      </c>
      <c r="AH40" s="17">
        <f>IF(AND($F40=AA$4,$I40=AH$5),AVERAGE('Потребление ЭЭ_факт'!AD39,'Потребление ЭЭ_факт'!AP39,'Потребление ЭЭ_факт'!BB39),IF(AG40&lt;&gt;0,AVERAGE('Потребление ЭЭ_факт'!AD39,'Потребление ЭЭ_факт'!AP39,'Потребление ЭЭ_факт'!BB39),0))</f>
        <v>13485.710785714278</v>
      </c>
      <c r="AI40" s="17">
        <f>IF(AND($F40=AA$4,$I40=AI$5),AVERAGE('Потребление ЭЭ_факт'!AE39,'Потребление ЭЭ_факт'!AQ39,'Потребление ЭЭ_факт'!BC39),IF(AH40&lt;&gt;0,AVERAGE('Потребление ЭЭ_факт'!AE39,'Потребление ЭЭ_факт'!AQ39,'Потребление ЭЭ_факт'!BC39),0))</f>
        <v>13149.207142857171</v>
      </c>
      <c r="AJ40" s="17">
        <f>IF(AND($F40=AA$4,$I40=AJ$5),AVERAGE('Потребление ЭЭ_факт'!AF39,'Потребление ЭЭ_факт'!AR39,'Потребление ЭЭ_факт'!BD39),IF(AI40&lt;&gt;0,AVERAGE('Потребление ЭЭ_факт'!AF39,'Потребление ЭЭ_факт'!AR39,'Потребление ЭЭ_факт'!BD39),0))</f>
        <v>13335.438285714265</v>
      </c>
      <c r="AK40" s="17">
        <f>IF(AND($F40=AA$4,$I40=AK$5),AVERAGE('Потребление ЭЭ_факт'!AG39,'Потребление ЭЭ_факт'!AS39,'Потребление ЭЭ_факт'!BE39),IF(AJ40&lt;&gt;0,AVERAGE('Потребление ЭЭ_факт'!AG39,'Потребление ЭЭ_факт'!AS39,'Потребление ЭЭ_факт'!BE39),0))</f>
        <v>12151.108571428589</v>
      </c>
      <c r="AL40" s="17">
        <f>IF(AND($F40=AA$4,$I40=AL$5),AVERAGE('Потребление ЭЭ_факт'!AH39,'Потребление ЭЭ_факт'!AT39,'Потребление ЭЭ_факт'!BF39),IF(AK40&lt;&gt;0,AVERAGE('Потребление ЭЭ_факт'!AH39,'Потребление ЭЭ_факт'!AT39,'Потребление ЭЭ_факт'!BF39),0))</f>
        <v>13702.125771428569</v>
      </c>
      <c r="AM40" s="14">
        <f>IF(AND($F40=AM$4,$I40=AM$5),AVERAGE('Потребление ЭЭ_факт'!AI39,'Потребление ЭЭ_факт'!AU39,'Потребление ЭЭ_факт'!BG39),IF(AL40&lt;&gt;0,AVERAGE('Потребление ЭЭ_факт'!AI39,'Потребление ЭЭ_факт'!AU39,'Потребление ЭЭ_факт'!BG39),0))</f>
        <v>12895.728011904757</v>
      </c>
      <c r="AN40" s="15">
        <f>IF(AND($F40=$AM$4,$I40=AN$5),AVERAGE('Потребление ЭЭ_факт'!AJ39,'Потребление ЭЭ_факт'!AV39,'Потребление ЭЭ_факт'!BH39),IF(AM40&lt;&gt;0,AVERAGE('Потребление ЭЭ_факт'!AJ39,'Потребление ЭЭ_факт'!AV39,'Потребление ЭЭ_факт'!BH39),0))</f>
        <v>12479.78476190473</v>
      </c>
      <c r="AO40" s="15">
        <f>IF(AND($F40=$AM$4,$I40=AO$5),AVERAGE('Потребление ЭЭ_факт'!AK39,'Потребление ЭЭ_факт'!AW39,'Потребление ЭЭ_факт'!BI39),IF(AN40&lt;&gt;0,AVERAGE('Потребление ЭЭ_факт'!AK39,'Потребление ЭЭ_факт'!AW39,'Потребление ЭЭ_факт'!BI39),0))</f>
        <v>13320.195142857143</v>
      </c>
      <c r="AP40" s="15">
        <f>IF(AND($F40=$AM$4,$I40=AP$5),AVERAGE('Потребление ЭЭ_факт'!AL39,'Потребление ЭЭ_факт'!AX39,'Потребление ЭЭ_факт'!BJ39),IF(AO40&lt;&gt;0,AVERAGE('Потребление ЭЭ_факт'!AL39,'Потребление ЭЭ_факт'!AX39,'Потребление ЭЭ_факт'!BJ39),0))</f>
        <v>11206.901142857147</v>
      </c>
      <c r="AQ40" s="15">
        <f>IF(AND($F40=$AM$4,$I40=AQ$5),AVERAGE('Потребление ЭЭ_факт'!AM39,'Потребление ЭЭ_факт'!AY39,'Потребление ЭЭ_факт'!BK39),IF(AP40&lt;&gt;0,AVERAGE('Потребление ЭЭ_факт'!AM39,'Потребление ЭЭ_факт'!AY39,'Потребление ЭЭ_факт'!BK39),0))</f>
        <v>11590.810321428531</v>
      </c>
      <c r="AR40" s="15">
        <f>IF(AND($F40=$AM$4,$I40=AR$5),AVERAGE('Потребление ЭЭ_факт'!AN39,'Потребление ЭЭ_факт'!AZ39,'Потребление ЭЭ_факт'!BL39),IF(AQ40&lt;&gt;0,AVERAGE('Потребление ЭЭ_факт'!AN39,'Потребление ЭЭ_факт'!AZ39,'Потребление ЭЭ_факт'!BL39),0))</f>
        <v>12495.791071428574</v>
      </c>
      <c r="AS40" s="31">
        <f t="shared" si="350"/>
        <v>14359.747076190513</v>
      </c>
      <c r="AT40" s="31">
        <f t="shared" si="351"/>
        <v>13485.710785714278</v>
      </c>
      <c r="AU40" s="31">
        <f t="shared" si="352"/>
        <v>13149.207142857171</v>
      </c>
      <c r="AV40" s="31">
        <f t="shared" si="353"/>
        <v>13335.438285714265</v>
      </c>
      <c r="AW40" s="31">
        <f t="shared" si="354"/>
        <v>12151.108571428589</v>
      </c>
      <c r="AX40" s="32">
        <f t="shared" si="355"/>
        <v>13702.125771428569</v>
      </c>
      <c r="AY40" s="30">
        <f t="shared" si="341"/>
        <v>12895.728011904757</v>
      </c>
      <c r="AZ40" s="31">
        <f t="shared" si="277"/>
        <v>12479.78476190473</v>
      </c>
      <c r="BA40" s="31">
        <f t="shared" si="356"/>
        <v>13320.195142857143</v>
      </c>
      <c r="BB40" s="31">
        <f t="shared" si="357"/>
        <v>11206.901142857147</v>
      </c>
      <c r="BC40" s="31">
        <f t="shared" si="358"/>
        <v>11590.810321428531</v>
      </c>
      <c r="BD40" s="31">
        <f t="shared" si="359"/>
        <v>12495.791071428574</v>
      </c>
      <c r="BE40" s="31">
        <f t="shared" si="360"/>
        <v>14359.747076190513</v>
      </c>
      <c r="BF40" s="31">
        <f t="shared" si="361"/>
        <v>13485.710785714278</v>
      </c>
      <c r="BG40" s="31">
        <f t="shared" si="362"/>
        <v>13149.207142857171</v>
      </c>
      <c r="BH40" s="31">
        <f t="shared" si="363"/>
        <v>13335.438285714265</v>
      </c>
      <c r="BI40" s="31">
        <f t="shared" si="364"/>
        <v>12151.108571428589</v>
      </c>
      <c r="BJ40" s="32">
        <f t="shared" si="365"/>
        <v>13702.125771428569</v>
      </c>
      <c r="BK40" s="30">
        <f t="shared" si="342"/>
        <v>12895.728011904757</v>
      </c>
      <c r="BL40" s="31">
        <f t="shared" si="278"/>
        <v>12479.78476190473</v>
      </c>
      <c r="BM40" s="31">
        <f t="shared" si="366"/>
        <v>13320.195142857143</v>
      </c>
      <c r="BN40" s="31">
        <f t="shared" si="367"/>
        <v>11206.901142857147</v>
      </c>
      <c r="BO40" s="31">
        <f t="shared" si="368"/>
        <v>11590.810321428531</v>
      </c>
      <c r="BP40" s="31">
        <f t="shared" si="369"/>
        <v>12495.791071428574</v>
      </c>
      <c r="BQ40" s="31">
        <f t="shared" si="370"/>
        <v>14359.747076190513</v>
      </c>
      <c r="BR40" s="31">
        <f t="shared" si="371"/>
        <v>13485.710785714278</v>
      </c>
      <c r="BS40" s="31">
        <f t="shared" si="372"/>
        <v>13149.207142857171</v>
      </c>
      <c r="BT40" s="31">
        <f t="shared" si="373"/>
        <v>13335.438285714265</v>
      </c>
      <c r="BU40" s="31">
        <f t="shared" si="374"/>
        <v>12151.108571428589</v>
      </c>
      <c r="BV40" s="32">
        <f t="shared" si="375"/>
        <v>13702.125771428569</v>
      </c>
      <c r="BW40" s="30">
        <f t="shared" si="343"/>
        <v>12895.728011904757</v>
      </c>
      <c r="BX40" s="31">
        <f t="shared" si="279"/>
        <v>12479.78476190473</v>
      </c>
      <c r="BY40" s="31">
        <f t="shared" si="376"/>
        <v>13320.195142857143</v>
      </c>
      <c r="BZ40" s="31">
        <f t="shared" si="377"/>
        <v>11206.901142857147</v>
      </c>
      <c r="CA40" s="31">
        <f t="shared" si="378"/>
        <v>11590.810321428531</v>
      </c>
      <c r="CB40" s="31">
        <f t="shared" si="379"/>
        <v>12495.791071428574</v>
      </c>
      <c r="CC40" s="31">
        <f t="shared" si="344"/>
        <v>14359.747076190513</v>
      </c>
      <c r="CD40" s="31">
        <f t="shared" si="345"/>
        <v>13485.710785714278</v>
      </c>
      <c r="CE40" s="31">
        <f t="shared" si="346"/>
        <v>13149.207142857171</v>
      </c>
      <c r="CF40" s="31">
        <f t="shared" si="347"/>
        <v>13335.438285714265</v>
      </c>
      <c r="CG40" s="31">
        <f t="shared" si="348"/>
        <v>12151.108571428589</v>
      </c>
      <c r="CH40" s="32">
        <f t="shared" si="349"/>
        <v>13702.125771428569</v>
      </c>
      <c r="CI40" s="30">
        <f t="shared" si="206"/>
        <v>12895.728011904757</v>
      </c>
      <c r="CJ40" s="31">
        <f t="shared" si="4"/>
        <v>12479.78476190473</v>
      </c>
      <c r="CK40" s="31">
        <f t="shared" si="5"/>
        <v>13320.195142857143</v>
      </c>
      <c r="CL40" s="31">
        <f t="shared" si="281"/>
        <v>11206.901142857147</v>
      </c>
      <c r="CM40" s="31">
        <f t="shared" si="282"/>
        <v>11590.810321428531</v>
      </c>
      <c r="CN40" s="31">
        <f t="shared" si="283"/>
        <v>12495.791071428574</v>
      </c>
      <c r="CO40" s="31">
        <f t="shared" si="284"/>
        <v>14359.747076190513</v>
      </c>
      <c r="CP40" s="31">
        <f t="shared" si="285"/>
        <v>13485.710785714278</v>
      </c>
      <c r="CQ40" s="31">
        <f t="shared" si="286"/>
        <v>13149.207142857171</v>
      </c>
      <c r="CR40" s="31">
        <f t="shared" si="287"/>
        <v>13335.438285714265</v>
      </c>
      <c r="CS40" s="31">
        <f t="shared" si="288"/>
        <v>12151.108571428589</v>
      </c>
      <c r="CT40" s="32">
        <f t="shared" si="289"/>
        <v>13702.125771428569</v>
      </c>
      <c r="CU40" s="30">
        <f t="shared" si="290"/>
        <v>12895.728011904757</v>
      </c>
      <c r="CV40" s="31">
        <f t="shared" si="291"/>
        <v>12479.78476190473</v>
      </c>
      <c r="CW40" s="31">
        <f t="shared" si="292"/>
        <v>13320.195142857143</v>
      </c>
      <c r="CX40" s="31">
        <f t="shared" si="293"/>
        <v>11206.901142857147</v>
      </c>
      <c r="CY40" s="31">
        <f t="shared" si="294"/>
        <v>11590.810321428531</v>
      </c>
      <c r="CZ40" s="31">
        <f t="shared" si="295"/>
        <v>12495.791071428574</v>
      </c>
      <c r="DA40" s="31">
        <f t="shared" si="296"/>
        <v>14359.747076190513</v>
      </c>
      <c r="DB40" s="31">
        <f t="shared" si="297"/>
        <v>13485.710785714278</v>
      </c>
      <c r="DC40" s="31">
        <f t="shared" si="298"/>
        <v>13149.207142857171</v>
      </c>
      <c r="DD40" s="31">
        <f t="shared" si="299"/>
        <v>13335.438285714265</v>
      </c>
      <c r="DE40" s="31">
        <f t="shared" si="300"/>
        <v>12151.108571428589</v>
      </c>
      <c r="DF40" s="32">
        <f t="shared" si="301"/>
        <v>13702.125771428569</v>
      </c>
      <c r="DG40" s="30">
        <f t="shared" si="302"/>
        <v>12895.728011904757</v>
      </c>
      <c r="DH40" s="31">
        <f t="shared" si="303"/>
        <v>12479.78476190473</v>
      </c>
      <c r="DI40" s="31">
        <f t="shared" si="304"/>
        <v>13320.195142857143</v>
      </c>
      <c r="DJ40" s="31">
        <f t="shared" si="305"/>
        <v>11206.901142857147</v>
      </c>
      <c r="DK40" s="31">
        <f t="shared" si="306"/>
        <v>11590.810321428531</v>
      </c>
      <c r="DL40" s="31">
        <f t="shared" si="307"/>
        <v>12495.791071428574</v>
      </c>
      <c r="DM40" s="31">
        <f t="shared" si="308"/>
        <v>14359.747076190513</v>
      </c>
      <c r="DN40" s="31">
        <f t="shared" si="309"/>
        <v>13485.710785714278</v>
      </c>
      <c r="DO40" s="31">
        <f t="shared" si="310"/>
        <v>13149.207142857171</v>
      </c>
      <c r="DP40" s="31">
        <f t="shared" si="311"/>
        <v>13335.438285714265</v>
      </c>
      <c r="DQ40" s="31">
        <f t="shared" si="280"/>
        <v>12151.108571428589</v>
      </c>
      <c r="DR40" s="32">
        <f t="shared" si="314"/>
        <v>13702.125771428569</v>
      </c>
      <c r="DS40" s="30">
        <f t="shared" si="315"/>
        <v>12895.728011904757</v>
      </c>
      <c r="DT40" s="31">
        <f t="shared" si="316"/>
        <v>12479.78476190473</v>
      </c>
      <c r="DU40" s="31">
        <f t="shared" si="317"/>
        <v>13320.195142857143</v>
      </c>
      <c r="DV40" s="31">
        <f t="shared" si="318"/>
        <v>11206.901142857147</v>
      </c>
      <c r="DW40" s="31">
        <f t="shared" si="319"/>
        <v>11590.810321428531</v>
      </c>
      <c r="DX40" s="31">
        <f t="shared" si="320"/>
        <v>12495.791071428574</v>
      </c>
      <c r="DY40" s="31">
        <f t="shared" si="321"/>
        <v>14359.747076190513</v>
      </c>
      <c r="DZ40" s="31">
        <f t="shared" si="322"/>
        <v>13485.710785714278</v>
      </c>
      <c r="EA40" s="31">
        <f t="shared" si="323"/>
        <v>13149.207142857171</v>
      </c>
      <c r="EB40" s="31">
        <f t="shared" si="324"/>
        <v>13335.438285714265</v>
      </c>
      <c r="EC40" s="31">
        <f t="shared" si="325"/>
        <v>12151.108571428589</v>
      </c>
      <c r="ED40" s="32">
        <f t="shared" si="326"/>
        <v>13702.125771428569</v>
      </c>
      <c r="EE40" s="30">
        <f t="shared" si="327"/>
        <v>12895.728011904757</v>
      </c>
      <c r="EF40" s="31">
        <f t="shared" si="328"/>
        <v>12479.78476190473</v>
      </c>
      <c r="EG40" s="31">
        <f t="shared" si="329"/>
        <v>13320.195142857143</v>
      </c>
      <c r="EH40" s="31">
        <f t="shared" si="330"/>
        <v>11206.901142857147</v>
      </c>
      <c r="EI40" s="31">
        <f t="shared" si="331"/>
        <v>11590.810321428531</v>
      </c>
      <c r="EJ40" s="31">
        <f t="shared" si="332"/>
        <v>12495.791071428574</v>
      </c>
      <c r="EK40" s="31">
        <f t="shared" si="333"/>
        <v>14359.747076190513</v>
      </c>
      <c r="EL40" s="31">
        <f t="shared" si="334"/>
        <v>13485.710785714278</v>
      </c>
      <c r="EM40" s="31">
        <f t="shared" si="335"/>
        <v>13149.207142857171</v>
      </c>
      <c r="EN40" s="31">
        <f t="shared" si="336"/>
        <v>13335.438285714265</v>
      </c>
      <c r="EO40" s="31">
        <f t="shared" si="312"/>
        <v>12151.108571428589</v>
      </c>
      <c r="EP40" s="32">
        <f t="shared" si="313"/>
        <v>13702.125771428569</v>
      </c>
      <c r="ES40" s="20">
        <f t="shared" si="207"/>
        <v>12895.728011904757</v>
      </c>
      <c r="ET40" s="18">
        <f t="shared" si="208"/>
        <v>12479.78476190473</v>
      </c>
      <c r="EU40" s="18">
        <f t="shared" si="209"/>
        <v>13320.195142857143</v>
      </c>
      <c r="EV40" s="18">
        <f t="shared" si="210"/>
        <v>11206.901142857147</v>
      </c>
      <c r="EW40" s="18">
        <f t="shared" si="211"/>
        <v>11590.810321428531</v>
      </c>
      <c r="EX40" s="18">
        <f t="shared" si="212"/>
        <v>12495.791071428574</v>
      </c>
      <c r="EY40" s="18">
        <f t="shared" si="213"/>
        <v>14359.747076190513</v>
      </c>
      <c r="EZ40" s="18">
        <f t="shared" si="214"/>
        <v>13485.710785714278</v>
      </c>
      <c r="FA40" s="18">
        <f t="shared" si="215"/>
        <v>13149.207142857171</v>
      </c>
      <c r="FB40" s="18">
        <f t="shared" si="216"/>
        <v>13335.438285714265</v>
      </c>
      <c r="FC40" s="18">
        <f t="shared" si="217"/>
        <v>12151.108571428589</v>
      </c>
      <c r="FD40" s="19">
        <f t="shared" si="218"/>
        <v>13702.125771428569</v>
      </c>
      <c r="FE40" s="20">
        <f t="shared" si="219"/>
        <v>12895.728011904757</v>
      </c>
      <c r="FF40" s="18">
        <f t="shared" si="220"/>
        <v>12479.78476190473</v>
      </c>
      <c r="FG40" s="18">
        <f t="shared" si="221"/>
        <v>13320.195142857143</v>
      </c>
      <c r="FH40" s="18">
        <f t="shared" si="222"/>
        <v>11206.901142857147</v>
      </c>
      <c r="FI40" s="18">
        <f t="shared" si="223"/>
        <v>11590.810321428531</v>
      </c>
      <c r="FJ40" s="18">
        <f t="shared" si="224"/>
        <v>12495.791071428574</v>
      </c>
      <c r="FK40" s="18">
        <f t="shared" si="225"/>
        <v>14359.747076190513</v>
      </c>
      <c r="FL40" s="18">
        <f t="shared" si="226"/>
        <v>13485.710785714278</v>
      </c>
      <c r="FM40" s="18">
        <f t="shared" si="227"/>
        <v>13149.207142857171</v>
      </c>
      <c r="FN40" s="18">
        <f t="shared" si="228"/>
        <v>13335.438285714265</v>
      </c>
      <c r="FO40" s="18">
        <f t="shared" si="229"/>
        <v>12151.108571428589</v>
      </c>
      <c r="FP40" s="19">
        <f t="shared" si="230"/>
        <v>13702.125771428569</v>
      </c>
      <c r="FQ40" s="20">
        <f t="shared" si="231"/>
        <v>12895.728011904757</v>
      </c>
      <c r="FR40" s="18">
        <f t="shared" si="232"/>
        <v>12479.78476190473</v>
      </c>
      <c r="FS40" s="18">
        <f t="shared" si="233"/>
        <v>13320.195142857143</v>
      </c>
      <c r="FT40" s="18">
        <f t="shared" si="234"/>
        <v>11206.901142857147</v>
      </c>
      <c r="FU40" s="18">
        <f t="shared" si="235"/>
        <v>11590.810321428531</v>
      </c>
      <c r="FV40" s="18">
        <f t="shared" si="236"/>
        <v>12495.791071428574</v>
      </c>
      <c r="FW40" s="18">
        <f t="shared" si="237"/>
        <v>14359.747076190513</v>
      </c>
      <c r="FX40" s="18">
        <f t="shared" si="238"/>
        <v>13485.710785714278</v>
      </c>
      <c r="FY40" s="18">
        <f t="shared" si="239"/>
        <v>13149.207142857171</v>
      </c>
      <c r="FZ40" s="18">
        <f t="shared" si="240"/>
        <v>13335.438285714265</v>
      </c>
      <c r="GA40" s="18">
        <f t="shared" si="241"/>
        <v>12151.108571428589</v>
      </c>
      <c r="GB40" s="19">
        <f t="shared" si="242"/>
        <v>13702.125771428569</v>
      </c>
      <c r="GC40" s="20">
        <f t="shared" si="243"/>
        <v>12895.728011904757</v>
      </c>
      <c r="GD40" s="18">
        <f t="shared" si="244"/>
        <v>12479.78476190473</v>
      </c>
      <c r="GE40" s="18">
        <f t="shared" si="245"/>
        <v>13320.195142857143</v>
      </c>
      <c r="GF40" s="18">
        <f t="shared" si="246"/>
        <v>11206.901142857147</v>
      </c>
      <c r="GG40" s="18">
        <f t="shared" si="247"/>
        <v>11590.810321428531</v>
      </c>
      <c r="GH40" s="18">
        <f t="shared" si="248"/>
        <v>12495.791071428574</v>
      </c>
      <c r="GI40" s="18">
        <f t="shared" si="249"/>
        <v>14359.747076190513</v>
      </c>
      <c r="GJ40" s="18">
        <f t="shared" si="250"/>
        <v>13485.710785714278</v>
      </c>
      <c r="GK40" s="18">
        <f t="shared" si="251"/>
        <v>13149.207142857171</v>
      </c>
      <c r="GL40" s="18">
        <f t="shared" si="252"/>
        <v>13335.438285714265</v>
      </c>
      <c r="GM40" s="18">
        <f t="shared" si="253"/>
        <v>12151.108571428589</v>
      </c>
      <c r="GN40" s="19">
        <f t="shared" si="254"/>
        <v>13702.125771428569</v>
      </c>
      <c r="GO40" s="20">
        <f t="shared" si="255"/>
        <v>12895.728011904757</v>
      </c>
      <c r="GP40" s="18">
        <f t="shared" si="256"/>
        <v>12479.78476190473</v>
      </c>
      <c r="GQ40" s="18">
        <f t="shared" si="257"/>
        <v>13320.195142857143</v>
      </c>
      <c r="GR40" s="18">
        <f t="shared" si="258"/>
        <v>11206.901142857147</v>
      </c>
      <c r="GS40" s="18">
        <f t="shared" si="259"/>
        <v>11590.810321428531</v>
      </c>
      <c r="GT40" s="18">
        <f t="shared" si="260"/>
        <v>12495.791071428574</v>
      </c>
      <c r="GU40" s="18">
        <f t="shared" si="261"/>
        <v>14359.747076190513</v>
      </c>
      <c r="GV40" s="18">
        <f t="shared" si="262"/>
        <v>13485.710785714278</v>
      </c>
      <c r="GW40" s="18">
        <f t="shared" si="263"/>
        <v>13149.207142857171</v>
      </c>
      <c r="GX40" s="18">
        <f t="shared" si="264"/>
        <v>13335.438285714265</v>
      </c>
      <c r="GY40" s="18">
        <f t="shared" si="265"/>
        <v>12151.108571428589</v>
      </c>
      <c r="GZ40" s="19">
        <f t="shared" si="266"/>
        <v>13702.125771428569</v>
      </c>
      <c r="HA40" s="20"/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9"/>
      <c r="HM40" s="20"/>
      <c r="HN40" s="18"/>
      <c r="HO40" s="18"/>
      <c r="HP40" s="18"/>
      <c r="HQ40" s="18"/>
      <c r="HR40" s="18"/>
      <c r="HS40" s="18"/>
      <c r="HT40" s="18"/>
      <c r="HU40" s="18"/>
      <c r="HV40" s="18"/>
      <c r="HW40" s="18"/>
      <c r="HX40" s="19"/>
      <c r="HY40" s="20"/>
      <c r="HZ40" s="18"/>
      <c r="IA40" s="18"/>
      <c r="IB40" s="18"/>
      <c r="IC40" s="18"/>
      <c r="ID40" s="18"/>
      <c r="IE40" s="18"/>
      <c r="IF40" s="18"/>
      <c r="IG40" s="18"/>
      <c r="IH40" s="18"/>
      <c r="II40" s="18"/>
      <c r="IJ40" s="19"/>
      <c r="IK40" s="20"/>
      <c r="IL40" s="18"/>
      <c r="IM40" s="18"/>
      <c r="IN40" s="18"/>
      <c r="IO40" s="18"/>
      <c r="IP40" s="18"/>
      <c r="IQ40" s="18"/>
      <c r="IR40" s="18"/>
      <c r="IS40" s="18"/>
      <c r="IT40" s="18"/>
      <c r="IU40" s="18"/>
      <c r="IV40" s="19"/>
      <c r="IY40" s="17"/>
      <c r="IZ40" s="17"/>
      <c r="JA40" s="14">
        <f t="shared" si="267"/>
        <v>154172.54808571428</v>
      </c>
      <c r="JB40" s="15">
        <f t="shared" si="268"/>
        <v>154172.54808571428</v>
      </c>
      <c r="JC40" s="15">
        <f t="shared" si="269"/>
        <v>154172.54808571428</v>
      </c>
      <c r="JD40" s="15">
        <f t="shared" si="270"/>
        <v>154172.54808571428</v>
      </c>
      <c r="JE40" s="15">
        <f t="shared" si="271"/>
        <v>154172.54808571428</v>
      </c>
      <c r="JF40" s="15">
        <f t="shared" si="272"/>
        <v>0</v>
      </c>
      <c r="JG40" s="15">
        <f t="shared" si="273"/>
        <v>0</v>
      </c>
      <c r="JH40" s="15">
        <f t="shared" si="274"/>
        <v>0</v>
      </c>
      <c r="JI40" s="15">
        <f t="shared" si="275"/>
        <v>0</v>
      </c>
      <c r="JJ40" s="14"/>
    </row>
    <row r="41" spans="1:270" x14ac:dyDescent="0.25">
      <c r="A41" s="5" t="s">
        <v>149</v>
      </c>
      <c r="B41" s="2">
        <v>689</v>
      </c>
      <c r="C41" s="3">
        <v>40268</v>
      </c>
      <c r="D41" s="3" t="s">
        <v>150</v>
      </c>
      <c r="E41" s="4">
        <v>44406</v>
      </c>
      <c r="F41">
        <f t="shared" si="337"/>
        <v>2021</v>
      </c>
      <c r="G41">
        <f t="shared" si="338"/>
        <v>7</v>
      </c>
      <c r="H41">
        <f t="shared" si="339"/>
        <v>2018</v>
      </c>
      <c r="I41">
        <f t="shared" si="340"/>
        <v>7</v>
      </c>
      <c r="J41">
        <f t="shared" si="203"/>
        <v>2022</v>
      </c>
      <c r="K41">
        <f t="shared" si="204"/>
        <v>1</v>
      </c>
      <c r="L41">
        <f t="shared" si="110"/>
        <v>2026</v>
      </c>
      <c r="M41">
        <f t="shared" si="205"/>
        <v>12</v>
      </c>
      <c r="O41" s="14"/>
      <c r="P41" s="17"/>
      <c r="Q41" s="17"/>
      <c r="R41" s="17"/>
      <c r="S41" s="17"/>
      <c r="T41" s="17"/>
      <c r="U41" s="17"/>
      <c r="V41" s="17">
        <f>IF(AND($F41=O$4,$I41=V$5),AVERAGE('Потребление ЭЭ_факт'!R40,'Потребление ЭЭ_факт'!AD40,'Потребление ЭЭ_факт'!AP40),IF(U41&lt;&gt;0,AVERAGE('Потребление ЭЭ_факт'!R40,'Потребление ЭЭ_факт'!AD40,'Потребление ЭЭ_факт'!AP40),0))</f>
        <v>0</v>
      </c>
      <c r="W41" s="17">
        <f>IF(AND($F41=O$4,$I41=W$5),AVERAGE('Потребление ЭЭ_факт'!S40,'Потребление ЭЭ_факт'!AE40,'Потребление ЭЭ_факт'!AQ40),IF(V41&lt;&gt;0,AVERAGE('Потребление ЭЭ_факт'!S40,'Потребление ЭЭ_факт'!AE40,'Потребление ЭЭ_факт'!AQ40),0))</f>
        <v>0</v>
      </c>
      <c r="X41" s="17">
        <f>IF(AND($F41=O$4,$I41=X$5),AVERAGE('Потребление ЭЭ_факт'!T40,'Потребление ЭЭ_факт'!AF40,'Потребление ЭЭ_факт'!AR40),IF(W41&lt;&gt;0,AVERAGE('Потребление ЭЭ_факт'!T40,'Потребление ЭЭ_факт'!AF40,'Потребление ЭЭ_факт'!AR40),0))</f>
        <v>0</v>
      </c>
      <c r="Y41" s="17">
        <f>IF(AND($F41=O$4,$I41=Y$5),AVERAGE('Потребление ЭЭ_факт'!U40,'Потребление ЭЭ_факт'!AG40,'Потребление ЭЭ_факт'!AS40),IF(X41&lt;&gt;0,AVERAGE('Потребление ЭЭ_факт'!U40,'Потребление ЭЭ_факт'!AG40,'Потребление ЭЭ_факт'!AS40),0))</f>
        <v>0</v>
      </c>
      <c r="Z41" s="17">
        <f>IF(AND($F41=O$4,$I41=Z$5),AVERAGE('Потребление ЭЭ_факт'!V40,'Потребление ЭЭ_факт'!AH40,'Потребление ЭЭ_факт'!AT40),IF(Y41&lt;&gt;0,AVERAGE('Потребление ЭЭ_факт'!V40,'Потребление ЭЭ_факт'!AH40,'Потребление ЭЭ_факт'!AT40),0))</f>
        <v>0</v>
      </c>
      <c r="AA41" s="14">
        <f>IF(AND($F41=AA$4,$I41=AA$5),AVERAGE('Потребление ЭЭ_факт'!W40,'Потребление ЭЭ_факт'!AI40,'Потребление ЭЭ_факт'!AU40),IF(Z41&lt;&gt;0,AVERAGE('Потребление ЭЭ_факт'!W40,'Потребление ЭЭ_факт'!AI40,'Потребление ЭЭ_факт'!AU40),0))</f>
        <v>0</v>
      </c>
      <c r="AB41" s="17">
        <f>IF(AND($F41=AA$4,$I41=AB$5),AVERAGE('Потребление ЭЭ_факт'!X40,'Потребление ЭЭ_факт'!AJ40,'Потребление ЭЭ_факт'!AV40),IF(AA41&lt;&gt;0,AVERAGE('Потребление ЭЭ_факт'!X40,'Потребление ЭЭ_факт'!AJ40,'Потребление ЭЭ_факт'!AV40),0))</f>
        <v>0</v>
      </c>
      <c r="AC41" s="17">
        <f>IF(AND($F41=AA$4,$I41=AC$5),AVERAGE('Потребление ЭЭ_факт'!Y40,'Потребление ЭЭ_факт'!AK40,'Потребление ЭЭ_факт'!AW40),IF(AB41&lt;&gt;0,AVERAGE('Потребление ЭЭ_факт'!Y40,'Потребление ЭЭ_факт'!AK40,'Потребление ЭЭ_факт'!AW40),0))</f>
        <v>0</v>
      </c>
      <c r="AD41" s="17">
        <f>IF(AND($F41=AA$4,$I41=AD$5),AVERAGE('Потребление ЭЭ_факт'!Z40,'Потребление ЭЭ_факт'!AL40,'Потребление ЭЭ_факт'!AX40),IF(AC41&lt;&gt;0,AVERAGE('Потребление ЭЭ_факт'!Z40,'Потребление ЭЭ_факт'!AL40,'Потребление ЭЭ_факт'!AX40),0))</f>
        <v>0</v>
      </c>
      <c r="AE41" s="17">
        <f>IF(AND($F41=AA$4,$I41=AE$5),AVERAGE('Потребление ЭЭ_факт'!AA40,'Потребление ЭЭ_факт'!AM40,'Потребление ЭЭ_факт'!AY40),IF(AD41&lt;&gt;0,AVERAGE('Потребление ЭЭ_факт'!AA40,'Потребление ЭЭ_факт'!AM40,'Потребление ЭЭ_факт'!AY40),0))</f>
        <v>0</v>
      </c>
      <c r="AF41" s="17">
        <f>IF(AND($F41=AA$4,$I41=AF$5),AVERAGE('Потребление ЭЭ_факт'!AB40,'Потребление ЭЭ_факт'!AN40,'Потребление ЭЭ_факт'!AZ40),IF(AE41&lt;&gt;0,AVERAGE('Потребление ЭЭ_факт'!AB40,'Потребление ЭЭ_факт'!AN40,'Потребление ЭЭ_факт'!AZ40),0))</f>
        <v>0</v>
      </c>
      <c r="AG41" s="17">
        <f>IF(AND($F41=AA$4,$I41=AG$5),AVERAGE('Потребление ЭЭ_факт'!AC40,'Потребление ЭЭ_факт'!AO40,'Потребление ЭЭ_факт'!BA40),IF(AF41&lt;&gt;0,AVERAGE('Потребление ЭЭ_факт'!AC40,'Потребление ЭЭ_факт'!AO40,'Потребление ЭЭ_факт'!BA40),0))</f>
        <v>15123.483224419047</v>
      </c>
      <c r="AH41" s="17">
        <f>IF(AND($F41=AA$4,$I41=AH$5),AVERAGE('Потребление ЭЭ_факт'!AD40,'Потребление ЭЭ_факт'!AP40,'Потребление ЭЭ_факт'!BB40),IF(AG41&lt;&gt;0,AVERAGE('Потребление ЭЭ_факт'!AD40,'Потребление ЭЭ_факт'!AP40,'Потребление ЭЭ_факт'!BB40),0))</f>
        <v>16271.272319380951</v>
      </c>
      <c r="AI41" s="17">
        <f>IF(AND($F41=AA$4,$I41=AI$5),AVERAGE('Потребление ЭЭ_факт'!AE40,'Потребление ЭЭ_факт'!AQ40,'Потребление ЭЭ_факт'!BC40),IF(AH41&lt;&gt;0,AVERAGE('Потребление ЭЭ_факт'!AE40,'Потребление ЭЭ_факт'!AQ40,'Потребление ЭЭ_факт'!BC40),0))</f>
        <v>14172.767113571428</v>
      </c>
      <c r="AJ41" s="17">
        <f>IF(AND($F41=AA$4,$I41=AJ$5),AVERAGE('Потребление ЭЭ_факт'!AF40,'Потребление ЭЭ_факт'!AR40,'Потребление ЭЭ_факт'!BD40),IF(AI41&lt;&gt;0,AVERAGE('Потребление ЭЭ_факт'!AF40,'Потребление ЭЭ_факт'!AR40,'Потребление ЭЭ_факт'!BD40),0))</f>
        <v>13534.515943942855</v>
      </c>
      <c r="AK41" s="17">
        <f>IF(AND($F41=AA$4,$I41=AK$5),AVERAGE('Потребление ЭЭ_факт'!AG40,'Потребление ЭЭ_факт'!AS40,'Потребление ЭЭ_факт'!BE40),IF(AJ41&lt;&gt;0,AVERAGE('Потребление ЭЭ_факт'!AG40,'Потребление ЭЭ_факт'!AS40,'Потребление ЭЭ_факт'!BE40),0))</f>
        <v>13908.292472857143</v>
      </c>
      <c r="AL41" s="17">
        <f>IF(AND($F41=AA$4,$I41=AL$5),AVERAGE('Потребление ЭЭ_факт'!AH40,'Потребление ЭЭ_факт'!AT40,'Потребление ЭЭ_факт'!BF40),IF(AK41&lt;&gt;0,AVERAGE('Потребление ЭЭ_факт'!AH40,'Потребление ЭЭ_факт'!AT40,'Потребление ЭЭ_факт'!BF40),0))</f>
        <v>14902.825850914285</v>
      </c>
      <c r="AM41" s="14">
        <f>IF(AND($F41=AM$4,$I41=AM$5),AVERAGE('Потребление ЭЭ_факт'!AI40,'Потребление ЭЭ_факт'!AU40,'Потребление ЭЭ_факт'!BG40),IF(AL41&lt;&gt;0,AVERAGE('Потребление ЭЭ_факт'!AI40,'Потребление ЭЭ_факт'!AU40,'Потребление ЭЭ_факт'!BG40),0))</f>
        <v>12283.850672499999</v>
      </c>
      <c r="AN41" s="15">
        <f>IF(AND($F41=$AM$4,$I41=AN$5),AVERAGE('Потребление ЭЭ_факт'!AJ40,'Потребление ЭЭ_факт'!AV40,'Потребление ЭЭ_факт'!BH40),IF(AM41&lt;&gt;0,AVERAGE('Потребление ЭЭ_факт'!AJ40,'Потребление ЭЭ_факт'!AV40,'Потребление ЭЭ_факт'!BH40),0))</f>
        <v>13284.835027428571</v>
      </c>
      <c r="AO41" s="15">
        <f>IF(AND($F41=$AM$4,$I41=AO$5),AVERAGE('Потребление ЭЭ_факт'!AK40,'Потребление ЭЭ_факт'!AW40,'Потребление ЭЭ_факт'!BI40),IF(AN41&lt;&gt;0,AVERAGE('Потребление ЭЭ_факт'!AK40,'Потребление ЭЭ_факт'!AW40,'Потребление ЭЭ_факт'!BI40),0))</f>
        <v>12652.410064576192</v>
      </c>
      <c r="AP41" s="15">
        <f>IF(AND($F41=$AM$4,$I41=AP$5),AVERAGE('Потребление ЭЭ_факт'!AL40,'Потребление ЭЭ_факт'!AX40,'Потребление ЭЭ_факт'!BJ40),IF(AO41&lt;&gt;0,AVERAGE('Потребление ЭЭ_факт'!AL40,'Потребление ЭЭ_факт'!AX40,'Потребление ЭЭ_факт'!BJ40),0))</f>
        <v>13417.535426285714</v>
      </c>
      <c r="AQ41" s="15">
        <f>IF(AND($F41=$AM$4,$I41=AQ$5),AVERAGE('Потребление ЭЭ_факт'!AM40,'Потребление ЭЭ_факт'!AY40,'Потребление ЭЭ_факт'!BK40),IF(AP41&lt;&gt;0,AVERAGE('Потребление ЭЭ_факт'!AM40,'Потребление ЭЭ_факт'!AY40,'Потребление ЭЭ_факт'!BK40),0))</f>
        <v>13893.042629761905</v>
      </c>
      <c r="AR41" s="15">
        <f>IF(AND($F41=$AM$4,$I41=AR$5),AVERAGE('Потребление ЭЭ_факт'!AN40,'Потребление ЭЭ_факт'!AZ40,'Потребление ЭЭ_факт'!BL40),IF(AQ41&lt;&gt;0,AVERAGE('Потребление ЭЭ_факт'!AN40,'Потребление ЭЭ_факт'!AZ40,'Потребление ЭЭ_факт'!BL40),0))</f>
        <v>15275.130207857144</v>
      </c>
      <c r="AS41" s="31">
        <f t="shared" si="350"/>
        <v>15123.483224419047</v>
      </c>
      <c r="AT41" s="31">
        <f t="shared" si="351"/>
        <v>16271.272319380951</v>
      </c>
      <c r="AU41" s="31">
        <f t="shared" si="352"/>
        <v>14172.767113571428</v>
      </c>
      <c r="AV41" s="31">
        <f t="shared" si="353"/>
        <v>13534.515943942855</v>
      </c>
      <c r="AW41" s="31">
        <f t="shared" si="354"/>
        <v>13908.292472857143</v>
      </c>
      <c r="AX41" s="32">
        <f t="shared" si="355"/>
        <v>14902.825850914285</v>
      </c>
      <c r="AY41" s="30">
        <f t="shared" si="341"/>
        <v>12283.850672499999</v>
      </c>
      <c r="AZ41" s="31">
        <f t="shared" si="277"/>
        <v>13284.835027428571</v>
      </c>
      <c r="BA41" s="31">
        <f t="shared" si="356"/>
        <v>12652.410064576192</v>
      </c>
      <c r="BB41" s="31">
        <f t="shared" si="357"/>
        <v>13417.535426285714</v>
      </c>
      <c r="BC41" s="31">
        <f t="shared" si="358"/>
        <v>13893.042629761905</v>
      </c>
      <c r="BD41" s="31">
        <f t="shared" si="359"/>
        <v>15275.130207857144</v>
      </c>
      <c r="BE41" s="31">
        <f t="shared" si="360"/>
        <v>15123.483224419047</v>
      </c>
      <c r="BF41" s="31">
        <f t="shared" si="361"/>
        <v>16271.272319380951</v>
      </c>
      <c r="BG41" s="31">
        <f t="shared" si="362"/>
        <v>14172.767113571428</v>
      </c>
      <c r="BH41" s="31">
        <f t="shared" si="363"/>
        <v>13534.515943942855</v>
      </c>
      <c r="BI41" s="31">
        <f t="shared" si="364"/>
        <v>13908.292472857143</v>
      </c>
      <c r="BJ41" s="32">
        <f t="shared" si="365"/>
        <v>14902.825850914285</v>
      </c>
      <c r="BK41" s="30">
        <f t="shared" si="342"/>
        <v>12283.850672499999</v>
      </c>
      <c r="BL41" s="31">
        <f t="shared" si="278"/>
        <v>13284.835027428571</v>
      </c>
      <c r="BM41" s="31">
        <f t="shared" si="366"/>
        <v>12652.410064576192</v>
      </c>
      <c r="BN41" s="31">
        <f t="shared" si="367"/>
        <v>13417.535426285714</v>
      </c>
      <c r="BO41" s="31">
        <f t="shared" si="368"/>
        <v>13893.042629761905</v>
      </c>
      <c r="BP41" s="31">
        <f t="shared" si="369"/>
        <v>15275.130207857144</v>
      </c>
      <c r="BQ41" s="31">
        <f t="shared" si="370"/>
        <v>15123.483224419047</v>
      </c>
      <c r="BR41" s="31">
        <f t="shared" si="371"/>
        <v>16271.272319380951</v>
      </c>
      <c r="BS41" s="31">
        <f t="shared" si="372"/>
        <v>14172.767113571428</v>
      </c>
      <c r="BT41" s="31">
        <f t="shared" si="373"/>
        <v>13534.515943942855</v>
      </c>
      <c r="BU41" s="31">
        <f t="shared" si="374"/>
        <v>13908.292472857143</v>
      </c>
      <c r="BV41" s="32">
        <f t="shared" si="375"/>
        <v>14902.825850914285</v>
      </c>
      <c r="BW41" s="30">
        <f t="shared" si="343"/>
        <v>12283.850672499999</v>
      </c>
      <c r="BX41" s="31">
        <f t="shared" si="279"/>
        <v>13284.835027428571</v>
      </c>
      <c r="BY41" s="31">
        <f t="shared" si="376"/>
        <v>12652.410064576192</v>
      </c>
      <c r="BZ41" s="31">
        <f t="shared" si="377"/>
        <v>13417.535426285714</v>
      </c>
      <c r="CA41" s="31">
        <f t="shared" si="378"/>
        <v>13893.042629761905</v>
      </c>
      <c r="CB41" s="31">
        <f t="shared" si="379"/>
        <v>15275.130207857144</v>
      </c>
      <c r="CC41" s="31">
        <f t="shared" si="344"/>
        <v>15123.483224419047</v>
      </c>
      <c r="CD41" s="31">
        <f t="shared" si="345"/>
        <v>16271.272319380951</v>
      </c>
      <c r="CE41" s="31">
        <f t="shared" si="346"/>
        <v>14172.767113571428</v>
      </c>
      <c r="CF41" s="31">
        <f t="shared" si="347"/>
        <v>13534.515943942855</v>
      </c>
      <c r="CG41" s="31">
        <f t="shared" si="348"/>
        <v>13908.292472857143</v>
      </c>
      <c r="CH41" s="32">
        <f t="shared" si="349"/>
        <v>14902.825850914285</v>
      </c>
      <c r="CI41" s="30">
        <f t="shared" si="206"/>
        <v>12283.850672499999</v>
      </c>
      <c r="CJ41" s="31">
        <f t="shared" si="4"/>
        <v>13284.835027428571</v>
      </c>
      <c r="CK41" s="31">
        <f t="shared" si="5"/>
        <v>12652.410064576192</v>
      </c>
      <c r="CL41" s="31">
        <f t="shared" si="281"/>
        <v>13417.535426285714</v>
      </c>
      <c r="CM41" s="31">
        <f t="shared" si="282"/>
        <v>13893.042629761905</v>
      </c>
      <c r="CN41" s="31">
        <f t="shared" si="283"/>
        <v>15275.130207857144</v>
      </c>
      <c r="CO41" s="31">
        <f t="shared" si="284"/>
        <v>15123.483224419047</v>
      </c>
      <c r="CP41" s="31">
        <f t="shared" si="285"/>
        <v>16271.272319380951</v>
      </c>
      <c r="CQ41" s="31">
        <f t="shared" si="286"/>
        <v>14172.767113571428</v>
      </c>
      <c r="CR41" s="31">
        <f t="shared" si="287"/>
        <v>13534.515943942855</v>
      </c>
      <c r="CS41" s="31">
        <f t="shared" si="288"/>
        <v>13908.292472857143</v>
      </c>
      <c r="CT41" s="32">
        <f t="shared" si="289"/>
        <v>14902.825850914285</v>
      </c>
      <c r="CU41" s="30">
        <f t="shared" si="290"/>
        <v>12283.850672499999</v>
      </c>
      <c r="CV41" s="31">
        <f t="shared" si="291"/>
        <v>13284.835027428571</v>
      </c>
      <c r="CW41" s="31">
        <f t="shared" si="292"/>
        <v>12652.410064576192</v>
      </c>
      <c r="CX41" s="31">
        <f t="shared" si="293"/>
        <v>13417.535426285714</v>
      </c>
      <c r="CY41" s="31">
        <f t="shared" si="294"/>
        <v>13893.042629761905</v>
      </c>
      <c r="CZ41" s="31">
        <f t="shared" si="295"/>
        <v>15275.130207857144</v>
      </c>
      <c r="DA41" s="31">
        <f t="shared" si="296"/>
        <v>15123.483224419047</v>
      </c>
      <c r="DB41" s="31">
        <f t="shared" si="297"/>
        <v>16271.272319380951</v>
      </c>
      <c r="DC41" s="31">
        <f t="shared" si="298"/>
        <v>14172.767113571428</v>
      </c>
      <c r="DD41" s="31">
        <f t="shared" si="299"/>
        <v>13534.515943942855</v>
      </c>
      <c r="DE41" s="31">
        <f t="shared" si="300"/>
        <v>13908.292472857143</v>
      </c>
      <c r="DF41" s="32">
        <f t="shared" si="301"/>
        <v>14902.825850914285</v>
      </c>
      <c r="DG41" s="30">
        <f t="shared" si="302"/>
        <v>12283.850672499999</v>
      </c>
      <c r="DH41" s="31">
        <f t="shared" si="303"/>
        <v>13284.835027428571</v>
      </c>
      <c r="DI41" s="31">
        <f t="shared" si="304"/>
        <v>12652.410064576192</v>
      </c>
      <c r="DJ41" s="31">
        <f t="shared" si="305"/>
        <v>13417.535426285714</v>
      </c>
      <c r="DK41" s="31">
        <f t="shared" si="306"/>
        <v>13893.042629761905</v>
      </c>
      <c r="DL41" s="31">
        <f t="shared" si="307"/>
        <v>15275.130207857144</v>
      </c>
      <c r="DM41" s="31">
        <f t="shared" si="308"/>
        <v>15123.483224419047</v>
      </c>
      <c r="DN41" s="31">
        <f t="shared" si="309"/>
        <v>16271.272319380951</v>
      </c>
      <c r="DO41" s="31">
        <f t="shared" si="310"/>
        <v>14172.767113571428</v>
      </c>
      <c r="DP41" s="31">
        <f t="shared" si="311"/>
        <v>13534.515943942855</v>
      </c>
      <c r="DQ41" s="31">
        <f t="shared" si="280"/>
        <v>13908.292472857143</v>
      </c>
      <c r="DR41" s="32">
        <f t="shared" si="314"/>
        <v>14902.825850914285</v>
      </c>
      <c r="DS41" s="30">
        <f t="shared" si="315"/>
        <v>12283.850672499999</v>
      </c>
      <c r="DT41" s="31">
        <f t="shared" si="316"/>
        <v>13284.835027428571</v>
      </c>
      <c r="DU41" s="31">
        <f t="shared" si="317"/>
        <v>12652.410064576192</v>
      </c>
      <c r="DV41" s="31">
        <f t="shared" si="318"/>
        <v>13417.535426285714</v>
      </c>
      <c r="DW41" s="31">
        <f t="shared" si="319"/>
        <v>13893.042629761905</v>
      </c>
      <c r="DX41" s="31">
        <f t="shared" si="320"/>
        <v>15275.130207857144</v>
      </c>
      <c r="DY41" s="31">
        <f t="shared" si="321"/>
        <v>15123.483224419047</v>
      </c>
      <c r="DZ41" s="31">
        <f t="shared" si="322"/>
        <v>16271.272319380951</v>
      </c>
      <c r="EA41" s="31">
        <f t="shared" si="323"/>
        <v>14172.767113571428</v>
      </c>
      <c r="EB41" s="31">
        <f t="shared" si="324"/>
        <v>13534.515943942855</v>
      </c>
      <c r="EC41" s="31">
        <f t="shared" si="325"/>
        <v>13908.292472857143</v>
      </c>
      <c r="ED41" s="32">
        <f t="shared" si="326"/>
        <v>14902.825850914285</v>
      </c>
      <c r="EE41" s="30">
        <f t="shared" si="327"/>
        <v>12283.850672499999</v>
      </c>
      <c r="EF41" s="31">
        <f t="shared" si="328"/>
        <v>13284.835027428571</v>
      </c>
      <c r="EG41" s="31">
        <f t="shared" si="329"/>
        <v>12652.410064576192</v>
      </c>
      <c r="EH41" s="31">
        <f t="shared" si="330"/>
        <v>13417.535426285714</v>
      </c>
      <c r="EI41" s="31">
        <f t="shared" si="331"/>
        <v>13893.042629761905</v>
      </c>
      <c r="EJ41" s="31">
        <f t="shared" si="332"/>
        <v>15275.130207857144</v>
      </c>
      <c r="EK41" s="31">
        <f t="shared" si="333"/>
        <v>15123.483224419047</v>
      </c>
      <c r="EL41" s="31">
        <f t="shared" si="334"/>
        <v>16271.272319380951</v>
      </c>
      <c r="EM41" s="31">
        <f t="shared" si="335"/>
        <v>14172.767113571428</v>
      </c>
      <c r="EN41" s="31">
        <f t="shared" si="336"/>
        <v>13534.515943942855</v>
      </c>
      <c r="EO41" s="31">
        <f t="shared" si="312"/>
        <v>13908.292472857143</v>
      </c>
      <c r="EP41" s="32">
        <f t="shared" si="313"/>
        <v>14902.825850914285</v>
      </c>
      <c r="ES41" s="20">
        <f t="shared" si="207"/>
        <v>12283.850672499999</v>
      </c>
      <c r="ET41" s="18">
        <f t="shared" si="208"/>
        <v>13284.835027428571</v>
      </c>
      <c r="EU41" s="18">
        <f t="shared" si="209"/>
        <v>12652.410064576192</v>
      </c>
      <c r="EV41" s="18">
        <f t="shared" si="210"/>
        <v>13417.535426285714</v>
      </c>
      <c r="EW41" s="18">
        <f t="shared" si="211"/>
        <v>13893.042629761905</v>
      </c>
      <c r="EX41" s="18">
        <f t="shared" si="212"/>
        <v>15275.130207857144</v>
      </c>
      <c r="EY41" s="18">
        <f t="shared" si="213"/>
        <v>15123.483224419047</v>
      </c>
      <c r="EZ41" s="18">
        <f t="shared" si="214"/>
        <v>16271.272319380951</v>
      </c>
      <c r="FA41" s="18">
        <f t="shared" si="215"/>
        <v>14172.767113571428</v>
      </c>
      <c r="FB41" s="18">
        <f t="shared" si="216"/>
        <v>13534.515943942855</v>
      </c>
      <c r="FC41" s="18">
        <f t="shared" si="217"/>
        <v>13908.292472857143</v>
      </c>
      <c r="FD41" s="19">
        <f t="shared" si="218"/>
        <v>14902.825850914285</v>
      </c>
      <c r="FE41" s="20">
        <f t="shared" si="219"/>
        <v>12283.850672499999</v>
      </c>
      <c r="FF41" s="18">
        <f t="shared" si="220"/>
        <v>13284.835027428571</v>
      </c>
      <c r="FG41" s="18">
        <f t="shared" si="221"/>
        <v>12652.410064576192</v>
      </c>
      <c r="FH41" s="18">
        <f t="shared" si="222"/>
        <v>13417.535426285714</v>
      </c>
      <c r="FI41" s="18">
        <f t="shared" si="223"/>
        <v>13893.042629761905</v>
      </c>
      <c r="FJ41" s="18">
        <f t="shared" si="224"/>
        <v>15275.130207857144</v>
      </c>
      <c r="FK41" s="18">
        <f t="shared" si="225"/>
        <v>15123.483224419047</v>
      </c>
      <c r="FL41" s="18">
        <f t="shared" si="226"/>
        <v>16271.272319380951</v>
      </c>
      <c r="FM41" s="18">
        <f t="shared" si="227"/>
        <v>14172.767113571428</v>
      </c>
      <c r="FN41" s="18">
        <f t="shared" si="228"/>
        <v>13534.515943942855</v>
      </c>
      <c r="FO41" s="18">
        <f t="shared" si="229"/>
        <v>13908.292472857143</v>
      </c>
      <c r="FP41" s="19">
        <f t="shared" si="230"/>
        <v>14902.825850914285</v>
      </c>
      <c r="FQ41" s="20">
        <f t="shared" si="231"/>
        <v>12283.850672499999</v>
      </c>
      <c r="FR41" s="18">
        <f t="shared" si="232"/>
        <v>13284.835027428571</v>
      </c>
      <c r="FS41" s="18">
        <f t="shared" si="233"/>
        <v>12652.410064576192</v>
      </c>
      <c r="FT41" s="18">
        <f t="shared" si="234"/>
        <v>13417.535426285714</v>
      </c>
      <c r="FU41" s="18">
        <f t="shared" si="235"/>
        <v>13893.042629761905</v>
      </c>
      <c r="FV41" s="18">
        <f t="shared" si="236"/>
        <v>15275.130207857144</v>
      </c>
      <c r="FW41" s="18">
        <f t="shared" si="237"/>
        <v>15123.483224419047</v>
      </c>
      <c r="FX41" s="18">
        <f t="shared" si="238"/>
        <v>16271.272319380951</v>
      </c>
      <c r="FY41" s="18">
        <f t="shared" si="239"/>
        <v>14172.767113571428</v>
      </c>
      <c r="FZ41" s="18">
        <f t="shared" si="240"/>
        <v>13534.515943942855</v>
      </c>
      <c r="GA41" s="18">
        <f t="shared" si="241"/>
        <v>13908.292472857143</v>
      </c>
      <c r="GB41" s="19">
        <f t="shared" si="242"/>
        <v>14902.825850914285</v>
      </c>
      <c r="GC41" s="20">
        <f t="shared" si="243"/>
        <v>12283.850672499999</v>
      </c>
      <c r="GD41" s="18">
        <f t="shared" si="244"/>
        <v>13284.835027428571</v>
      </c>
      <c r="GE41" s="18">
        <f t="shared" si="245"/>
        <v>12652.410064576192</v>
      </c>
      <c r="GF41" s="18">
        <f t="shared" si="246"/>
        <v>13417.535426285714</v>
      </c>
      <c r="GG41" s="18">
        <f t="shared" si="247"/>
        <v>13893.042629761905</v>
      </c>
      <c r="GH41" s="18">
        <f t="shared" si="248"/>
        <v>15275.130207857144</v>
      </c>
      <c r="GI41" s="18">
        <f t="shared" si="249"/>
        <v>15123.483224419047</v>
      </c>
      <c r="GJ41" s="18">
        <f t="shared" si="250"/>
        <v>16271.272319380951</v>
      </c>
      <c r="GK41" s="18">
        <f t="shared" si="251"/>
        <v>14172.767113571428</v>
      </c>
      <c r="GL41" s="18">
        <f t="shared" si="252"/>
        <v>13534.515943942855</v>
      </c>
      <c r="GM41" s="18">
        <f t="shared" si="253"/>
        <v>13908.292472857143</v>
      </c>
      <c r="GN41" s="19">
        <f t="shared" si="254"/>
        <v>14902.825850914285</v>
      </c>
      <c r="GO41" s="20">
        <f t="shared" si="255"/>
        <v>12283.850672499999</v>
      </c>
      <c r="GP41" s="18">
        <f t="shared" si="256"/>
        <v>13284.835027428571</v>
      </c>
      <c r="GQ41" s="18">
        <f t="shared" si="257"/>
        <v>12652.410064576192</v>
      </c>
      <c r="GR41" s="18">
        <f t="shared" si="258"/>
        <v>13417.535426285714</v>
      </c>
      <c r="GS41" s="18">
        <f t="shared" si="259"/>
        <v>13893.042629761905</v>
      </c>
      <c r="GT41" s="18">
        <f t="shared" si="260"/>
        <v>15275.130207857144</v>
      </c>
      <c r="GU41" s="18">
        <f t="shared" si="261"/>
        <v>15123.483224419047</v>
      </c>
      <c r="GV41" s="18">
        <f t="shared" si="262"/>
        <v>16271.272319380951</v>
      </c>
      <c r="GW41" s="18">
        <f t="shared" si="263"/>
        <v>14172.767113571428</v>
      </c>
      <c r="GX41" s="18">
        <f t="shared" si="264"/>
        <v>13534.515943942855</v>
      </c>
      <c r="GY41" s="18">
        <f t="shared" si="265"/>
        <v>13908.292472857143</v>
      </c>
      <c r="GZ41" s="19">
        <f t="shared" si="266"/>
        <v>14902.825850914285</v>
      </c>
      <c r="HA41" s="20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9"/>
      <c r="HM41" s="20"/>
      <c r="HN41" s="18"/>
      <c r="HO41" s="18"/>
      <c r="HP41" s="18"/>
      <c r="HQ41" s="18"/>
      <c r="HR41" s="18"/>
      <c r="HS41" s="18"/>
      <c r="HT41" s="18"/>
      <c r="HU41" s="18"/>
      <c r="HV41" s="18"/>
      <c r="HW41" s="18"/>
      <c r="HX41" s="19"/>
      <c r="HY41" s="20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9"/>
      <c r="IK41" s="20"/>
      <c r="IL41" s="18"/>
      <c r="IM41" s="18"/>
      <c r="IN41" s="18"/>
      <c r="IO41" s="18"/>
      <c r="IP41" s="18"/>
      <c r="IQ41" s="18"/>
      <c r="IR41" s="18"/>
      <c r="IS41" s="18"/>
      <c r="IT41" s="18"/>
      <c r="IU41" s="18"/>
      <c r="IV41" s="19"/>
      <c r="IY41" s="17"/>
      <c r="IZ41" s="17"/>
      <c r="JA41" s="14">
        <f t="shared" si="267"/>
        <v>168719.96095349523</v>
      </c>
      <c r="JB41" s="15">
        <f t="shared" si="268"/>
        <v>168719.96095349523</v>
      </c>
      <c r="JC41" s="15">
        <f t="shared" si="269"/>
        <v>168719.96095349523</v>
      </c>
      <c r="JD41" s="15">
        <f t="shared" si="270"/>
        <v>168719.96095349523</v>
      </c>
      <c r="JE41" s="15">
        <f t="shared" si="271"/>
        <v>168719.96095349523</v>
      </c>
      <c r="JF41" s="15">
        <f t="shared" si="272"/>
        <v>0</v>
      </c>
      <c r="JG41" s="15">
        <f t="shared" si="273"/>
        <v>0</v>
      </c>
      <c r="JH41" s="15">
        <f t="shared" si="274"/>
        <v>0</v>
      </c>
      <c r="JI41" s="15">
        <f t="shared" si="275"/>
        <v>0</v>
      </c>
      <c r="JJ41" s="14"/>
    </row>
    <row r="42" spans="1:270" x14ac:dyDescent="0.25">
      <c r="A42" s="5" t="s">
        <v>177</v>
      </c>
      <c r="B42" s="2">
        <v>5073</v>
      </c>
      <c r="C42" s="3">
        <v>42180</v>
      </c>
      <c r="D42" s="3" t="s">
        <v>178</v>
      </c>
      <c r="E42" s="4">
        <v>44405</v>
      </c>
      <c r="F42">
        <f t="shared" si="337"/>
        <v>2021</v>
      </c>
      <c r="G42">
        <f t="shared" si="338"/>
        <v>7</v>
      </c>
      <c r="H42">
        <f t="shared" si="339"/>
        <v>2018</v>
      </c>
      <c r="I42">
        <f t="shared" si="340"/>
        <v>7</v>
      </c>
      <c r="J42">
        <f t="shared" si="203"/>
        <v>2022</v>
      </c>
      <c r="K42">
        <f>IF(F42=2021,1,IF(G42&lt;&gt;12,G42+1,1))</f>
        <v>1</v>
      </c>
      <c r="L42">
        <f t="shared" si="110"/>
        <v>2026</v>
      </c>
      <c r="M42">
        <f t="shared" si="205"/>
        <v>12</v>
      </c>
      <c r="O42" s="14"/>
      <c r="P42" s="17"/>
      <c r="Q42" s="17"/>
      <c r="R42" s="17"/>
      <c r="S42" s="17"/>
      <c r="T42" s="17"/>
      <c r="U42" s="17"/>
      <c r="V42" s="17">
        <f>IF(AND($F42=O$4,$I42=V$5),AVERAGE('Потребление ЭЭ_факт'!R41,'Потребление ЭЭ_факт'!AD41,'Потребление ЭЭ_факт'!AP41),IF(U42&lt;&gt;0,AVERAGE('Потребление ЭЭ_факт'!R41,'Потребление ЭЭ_факт'!AD41,'Потребление ЭЭ_факт'!AP41),0))</f>
        <v>0</v>
      </c>
      <c r="W42" s="17">
        <f>IF(AND($F42=O$4,$I42=W$5),AVERAGE('Потребление ЭЭ_факт'!S41,'Потребление ЭЭ_факт'!AE41,'Потребление ЭЭ_факт'!AQ41),IF(V42&lt;&gt;0,AVERAGE('Потребление ЭЭ_факт'!S41,'Потребление ЭЭ_факт'!AE41,'Потребление ЭЭ_факт'!AQ41),0))</f>
        <v>0</v>
      </c>
      <c r="X42" s="17">
        <f>IF(AND($F42=O$4,$I42=X$5),AVERAGE('Потребление ЭЭ_факт'!T41,'Потребление ЭЭ_факт'!AF41,'Потребление ЭЭ_факт'!AR41),IF(W42&lt;&gt;0,AVERAGE('Потребление ЭЭ_факт'!T41,'Потребление ЭЭ_факт'!AF41,'Потребление ЭЭ_факт'!AR41),0))</f>
        <v>0</v>
      </c>
      <c r="Y42" s="17">
        <f>IF(AND($F42=O$4,$I42=Y$5),AVERAGE('Потребление ЭЭ_факт'!U41,'Потребление ЭЭ_факт'!AG41,'Потребление ЭЭ_факт'!AS41),IF(X42&lt;&gt;0,AVERAGE('Потребление ЭЭ_факт'!U41,'Потребление ЭЭ_факт'!AG41,'Потребление ЭЭ_факт'!AS41),0))</f>
        <v>0</v>
      </c>
      <c r="Z42" s="17">
        <f>IF(AND($F42=O$4,$I42=Z$5),AVERAGE('Потребление ЭЭ_факт'!V41,'Потребление ЭЭ_факт'!AH41,'Потребление ЭЭ_факт'!AT41),IF(Y42&lt;&gt;0,AVERAGE('Потребление ЭЭ_факт'!V41,'Потребление ЭЭ_факт'!AH41,'Потребление ЭЭ_факт'!AT41),0))</f>
        <v>0</v>
      </c>
      <c r="AA42" s="14">
        <f>IF(AND($F42=AA$4,$I42=AA$5),AVERAGE('Потребление ЭЭ_факт'!W41,'Потребление ЭЭ_факт'!AI41,'Потребление ЭЭ_факт'!AU41),IF(Z42&lt;&gt;0,AVERAGE('Потребление ЭЭ_факт'!W41,'Потребление ЭЭ_факт'!AI41,'Потребление ЭЭ_факт'!AU41),0))</f>
        <v>0</v>
      </c>
      <c r="AB42" s="17">
        <f>IF(AND($F42=AA$4,$I42=AB$5),AVERAGE('Потребление ЭЭ_факт'!X41,'Потребление ЭЭ_факт'!AJ41,'Потребление ЭЭ_факт'!AV41),IF(AA42&lt;&gt;0,AVERAGE('Потребление ЭЭ_факт'!X41,'Потребление ЭЭ_факт'!AJ41,'Потребление ЭЭ_факт'!AV41),0))</f>
        <v>0</v>
      </c>
      <c r="AC42" s="17">
        <f>IF(AND($F42=AA$4,$I42=AC$5),AVERAGE('Потребление ЭЭ_факт'!Y41,'Потребление ЭЭ_факт'!AK41,'Потребление ЭЭ_факт'!AW41),IF(AB42&lt;&gt;0,AVERAGE('Потребление ЭЭ_факт'!Y41,'Потребление ЭЭ_факт'!AK41,'Потребление ЭЭ_факт'!AW41),0))</f>
        <v>0</v>
      </c>
      <c r="AD42" s="17">
        <f>IF(AND($F42=AA$4,$I42=AD$5),AVERAGE('Потребление ЭЭ_факт'!Z41,'Потребление ЭЭ_факт'!AL41,'Потребление ЭЭ_факт'!AX41),IF(AC42&lt;&gt;0,AVERAGE('Потребление ЭЭ_факт'!Z41,'Потребление ЭЭ_факт'!AL41,'Потребление ЭЭ_факт'!AX41),0))</f>
        <v>0</v>
      </c>
      <c r="AE42" s="17">
        <f>IF(AND($F42=AA$4,$I42=AE$5),AVERAGE('Потребление ЭЭ_факт'!AA41,'Потребление ЭЭ_факт'!AM41,'Потребление ЭЭ_факт'!AY41),IF(AD42&lt;&gt;0,AVERAGE('Потребление ЭЭ_факт'!AA41,'Потребление ЭЭ_факт'!AM41,'Потребление ЭЭ_факт'!AY41),0))</f>
        <v>0</v>
      </c>
      <c r="AF42" s="17">
        <f>IF(AND($F42=AA$4,$I42=AF$5),AVERAGE('Потребление ЭЭ_факт'!AB41,'Потребление ЭЭ_факт'!AN41,'Потребление ЭЭ_факт'!AZ41),IF(AE42&lt;&gt;0,AVERAGE('Потребление ЭЭ_факт'!AB41,'Потребление ЭЭ_факт'!AN41,'Потребление ЭЭ_факт'!AZ41),0))</f>
        <v>0</v>
      </c>
      <c r="AG42" s="17">
        <f>IF(AND($F42=AA$4,$I42=AG$5),AVERAGE('Потребление ЭЭ_факт'!AC41,'Потребление ЭЭ_факт'!AO41,'Потребление ЭЭ_факт'!BA41),IF(AF42&lt;&gt;0,AVERAGE('Потребление ЭЭ_факт'!AC41,'Потребление ЭЭ_факт'!AO41,'Потребление ЭЭ_факт'!BA41),0))</f>
        <v>22465.25507619046</v>
      </c>
      <c r="AH42" s="17">
        <f>IF(AND($F42=AA$4,$I42=AH$5),AVERAGE('Потребление ЭЭ_факт'!AD41,'Потребление ЭЭ_факт'!AP41,'Потребление ЭЭ_факт'!BB41),IF(AG42&lt;&gt;0,AVERAGE('Потребление ЭЭ_факт'!AD41,'Потребление ЭЭ_факт'!AP41,'Потребление ЭЭ_факт'!BB41),0))</f>
        <v>23076.812595238094</v>
      </c>
      <c r="AI42" s="17">
        <f>IF(AND($F42=AA$4,$I42=AI$5),AVERAGE('Потребление ЭЭ_факт'!AE41,'Потребление ЭЭ_факт'!AQ41,'Потребление ЭЭ_факт'!BC41),IF(AH42&lt;&gt;0,AVERAGE('Потребление ЭЭ_факт'!AE41,'Потребление ЭЭ_факт'!AQ41,'Потребление ЭЭ_факт'!BC41),0))</f>
        <v>19736.502142857149</v>
      </c>
      <c r="AJ42" s="17">
        <f>IF(AND($F42=AA$4,$I42=AJ$5),AVERAGE('Потребление ЭЭ_факт'!AF41,'Потребление ЭЭ_факт'!AR41,'Потребление ЭЭ_факт'!BD41),IF(AI42&lt;&gt;0,AVERAGE('Потребление ЭЭ_факт'!AF41,'Потребление ЭЭ_факт'!AR41,'Потребление ЭЭ_факт'!BD41),0))</f>
        <v>18125.844371428571</v>
      </c>
      <c r="AK42" s="17">
        <f>IF(AND($F42=AA$4,$I42=AK$5),AVERAGE('Потребление ЭЭ_факт'!AG41,'Потребление ЭЭ_факт'!AS41,'Потребление ЭЭ_факт'!BE41),IF(AJ42&lt;&gt;0,AVERAGE('Потребление ЭЭ_факт'!AG41,'Потребление ЭЭ_факт'!AS41,'Потребление ЭЭ_факт'!BE41),0))</f>
        <v>17134.560714285701</v>
      </c>
      <c r="AL42" s="17">
        <f>IF(AND($F42=AA$4,$I42=AL$5),AVERAGE('Потребление ЭЭ_факт'!AH41,'Потребление ЭЭ_факт'!AT41,'Потребление ЭЭ_факт'!BF41),IF(AK42&lt;&gt;0,AVERAGE('Потребление ЭЭ_факт'!AH41,'Потребление ЭЭ_факт'!AT41,'Потребление ЭЭ_факт'!BF41),0))</f>
        <v>18838.311171428566</v>
      </c>
      <c r="AM42" s="14">
        <f>IF(AND($F42=AM$4,$I42=AM$5),AVERAGE('Потребление ЭЭ_факт'!AI41,'Потребление ЭЭ_факт'!AU41,'Потребление ЭЭ_факт'!BG41),IF(AL42&lt;&gt;0,AVERAGE('Потребление ЭЭ_факт'!AI41,'Потребление ЭЭ_факт'!AU41,'Потребление ЭЭ_факт'!BG41),0))</f>
        <v>19052.584130952331</v>
      </c>
      <c r="AN42" s="15">
        <f>IF(AND($F42=$AM$4,$I42=AN$5),AVERAGE('Потребление ЭЭ_факт'!AJ41,'Потребление ЭЭ_факт'!AV41,'Потребление ЭЭ_факт'!BH41),IF(AM42&lt;&gt;0,AVERAGE('Потребление ЭЭ_факт'!AJ41,'Потребление ЭЭ_факт'!AV41,'Потребление ЭЭ_факт'!BH41),0))</f>
        <v>16725.338500000027</v>
      </c>
      <c r="AO42" s="15">
        <f>IF(AND($F42=$AM$4,$I42=AO$5),AVERAGE('Потребление ЭЭ_факт'!AK41,'Потребление ЭЭ_факт'!AW41,'Потребление ЭЭ_факт'!BI41),IF(AN42&lt;&gt;0,AVERAGE('Потребление ЭЭ_факт'!AK41,'Потребление ЭЭ_факт'!AW41,'Потребление ЭЭ_факт'!BI41),0))</f>
        <v>18627.015688095231</v>
      </c>
      <c r="AP42" s="15">
        <f>IF(AND($F42=$AM$4,$I42=AP$5),AVERAGE('Потребление ЭЭ_факт'!AL41,'Потребление ЭЭ_факт'!AX41,'Потребление ЭЭ_факт'!BJ41),IF(AO42&lt;&gt;0,AVERAGE('Потребление ЭЭ_факт'!AL41,'Потребление ЭЭ_факт'!AX41,'Потребление ЭЭ_факт'!BJ41),0))</f>
        <v>17186.801714285692</v>
      </c>
      <c r="AQ42" s="15">
        <f>IF(AND($F42=$AM$4,$I42=AQ$5),AVERAGE('Потребление ЭЭ_факт'!AM41,'Потребление ЭЭ_факт'!AY41,'Потребление ЭЭ_факт'!BK41),IF(AP42&lt;&gt;0,AVERAGE('Потребление ЭЭ_факт'!AM41,'Потребление ЭЭ_факт'!AY41,'Потребление ЭЭ_факт'!BK41),0))</f>
        <v>19313.832571428644</v>
      </c>
      <c r="AR42" s="15">
        <f>IF(AND($F42=$AM$4,$I42=AR$5),AVERAGE('Потребление ЭЭ_факт'!AN41,'Потребление ЭЭ_факт'!AZ41,'Потребление ЭЭ_факт'!BL41),IF(AQ42&lt;&gt;0,AVERAGE('Потребление ЭЭ_факт'!AN41,'Потребление ЭЭ_факт'!AZ41,'Потребление ЭЭ_факт'!BL41),0))</f>
        <v>20906.330714285796</v>
      </c>
      <c r="AS42" s="31">
        <f t="shared" si="350"/>
        <v>22465.25507619046</v>
      </c>
      <c r="AT42" s="31">
        <f t="shared" si="351"/>
        <v>23076.812595238094</v>
      </c>
      <c r="AU42" s="31">
        <f t="shared" si="352"/>
        <v>19736.502142857149</v>
      </c>
      <c r="AV42" s="31">
        <f t="shared" si="353"/>
        <v>18125.844371428571</v>
      </c>
      <c r="AW42" s="31">
        <f t="shared" si="354"/>
        <v>17134.560714285701</v>
      </c>
      <c r="AX42" s="32">
        <f t="shared" si="355"/>
        <v>18838.311171428566</v>
      </c>
      <c r="AY42" s="30">
        <f t="shared" si="341"/>
        <v>19052.584130952331</v>
      </c>
      <c r="AZ42" s="31">
        <f t="shared" si="277"/>
        <v>16725.338500000027</v>
      </c>
      <c r="BA42" s="31">
        <f t="shared" si="356"/>
        <v>18627.015688095231</v>
      </c>
      <c r="BB42" s="31">
        <f t="shared" si="357"/>
        <v>17186.801714285692</v>
      </c>
      <c r="BC42" s="31">
        <f t="shared" si="358"/>
        <v>19313.832571428644</v>
      </c>
      <c r="BD42" s="31">
        <f t="shared" si="359"/>
        <v>20906.330714285796</v>
      </c>
      <c r="BE42" s="31">
        <f t="shared" si="360"/>
        <v>22465.25507619046</v>
      </c>
      <c r="BF42" s="31">
        <f t="shared" si="361"/>
        <v>23076.812595238094</v>
      </c>
      <c r="BG42" s="31">
        <f t="shared" si="362"/>
        <v>19736.502142857149</v>
      </c>
      <c r="BH42" s="31">
        <f t="shared" si="363"/>
        <v>18125.844371428571</v>
      </c>
      <c r="BI42" s="31">
        <f t="shared" si="364"/>
        <v>17134.560714285701</v>
      </c>
      <c r="BJ42" s="32">
        <f t="shared" si="365"/>
        <v>18838.311171428566</v>
      </c>
      <c r="BK42" s="30">
        <f t="shared" si="342"/>
        <v>19052.584130952331</v>
      </c>
      <c r="BL42" s="31">
        <f t="shared" si="278"/>
        <v>16725.338500000027</v>
      </c>
      <c r="BM42" s="31">
        <f t="shared" si="366"/>
        <v>18627.015688095231</v>
      </c>
      <c r="BN42" s="31">
        <f t="shared" si="367"/>
        <v>17186.801714285692</v>
      </c>
      <c r="BO42" s="31">
        <f t="shared" si="368"/>
        <v>19313.832571428644</v>
      </c>
      <c r="BP42" s="31">
        <f t="shared" si="369"/>
        <v>20906.330714285796</v>
      </c>
      <c r="BQ42" s="31">
        <f t="shared" si="370"/>
        <v>22465.25507619046</v>
      </c>
      <c r="BR42" s="31">
        <f t="shared" si="371"/>
        <v>23076.812595238094</v>
      </c>
      <c r="BS42" s="31">
        <f t="shared" si="372"/>
        <v>19736.502142857149</v>
      </c>
      <c r="BT42" s="31">
        <f t="shared" si="373"/>
        <v>18125.844371428571</v>
      </c>
      <c r="BU42" s="31">
        <f t="shared" si="374"/>
        <v>17134.560714285701</v>
      </c>
      <c r="BV42" s="32">
        <f t="shared" si="375"/>
        <v>18838.311171428566</v>
      </c>
      <c r="BW42" s="30">
        <f t="shared" si="343"/>
        <v>19052.584130952331</v>
      </c>
      <c r="BX42" s="31">
        <f t="shared" si="279"/>
        <v>16725.338500000027</v>
      </c>
      <c r="BY42" s="31">
        <f t="shared" si="376"/>
        <v>18627.015688095231</v>
      </c>
      <c r="BZ42" s="31">
        <f t="shared" si="377"/>
        <v>17186.801714285692</v>
      </c>
      <c r="CA42" s="31">
        <f t="shared" si="378"/>
        <v>19313.832571428644</v>
      </c>
      <c r="CB42" s="31">
        <f t="shared" si="379"/>
        <v>20906.330714285796</v>
      </c>
      <c r="CC42" s="31">
        <f t="shared" si="344"/>
        <v>22465.25507619046</v>
      </c>
      <c r="CD42" s="31">
        <f t="shared" si="345"/>
        <v>23076.812595238094</v>
      </c>
      <c r="CE42" s="31">
        <f t="shared" si="346"/>
        <v>19736.502142857149</v>
      </c>
      <c r="CF42" s="31">
        <f t="shared" si="347"/>
        <v>18125.844371428571</v>
      </c>
      <c r="CG42" s="31">
        <f t="shared" si="348"/>
        <v>17134.560714285701</v>
      </c>
      <c r="CH42" s="32">
        <f t="shared" si="349"/>
        <v>18838.311171428566</v>
      </c>
      <c r="CI42" s="30">
        <f t="shared" si="206"/>
        <v>19052.584130952331</v>
      </c>
      <c r="CJ42" s="31">
        <f t="shared" si="4"/>
        <v>16725.338500000027</v>
      </c>
      <c r="CK42" s="31">
        <f t="shared" si="5"/>
        <v>18627.015688095231</v>
      </c>
      <c r="CL42" s="31">
        <f t="shared" si="281"/>
        <v>17186.801714285692</v>
      </c>
      <c r="CM42" s="31">
        <f t="shared" si="282"/>
        <v>19313.832571428644</v>
      </c>
      <c r="CN42" s="31">
        <f t="shared" si="283"/>
        <v>20906.330714285796</v>
      </c>
      <c r="CO42" s="31">
        <f t="shared" si="284"/>
        <v>22465.25507619046</v>
      </c>
      <c r="CP42" s="31">
        <f t="shared" si="285"/>
        <v>23076.812595238094</v>
      </c>
      <c r="CQ42" s="31">
        <f t="shared" si="286"/>
        <v>19736.502142857149</v>
      </c>
      <c r="CR42" s="31">
        <f t="shared" si="287"/>
        <v>18125.844371428571</v>
      </c>
      <c r="CS42" s="31">
        <f t="shared" si="288"/>
        <v>17134.560714285701</v>
      </c>
      <c r="CT42" s="32">
        <f t="shared" si="289"/>
        <v>18838.311171428566</v>
      </c>
      <c r="CU42" s="30">
        <f t="shared" si="290"/>
        <v>19052.584130952331</v>
      </c>
      <c r="CV42" s="31">
        <f t="shared" si="291"/>
        <v>16725.338500000027</v>
      </c>
      <c r="CW42" s="31">
        <f t="shared" si="292"/>
        <v>18627.015688095231</v>
      </c>
      <c r="CX42" s="31">
        <f t="shared" si="293"/>
        <v>17186.801714285692</v>
      </c>
      <c r="CY42" s="31">
        <f t="shared" si="294"/>
        <v>19313.832571428644</v>
      </c>
      <c r="CZ42" s="31">
        <f t="shared" si="295"/>
        <v>20906.330714285796</v>
      </c>
      <c r="DA42" s="31">
        <f t="shared" si="296"/>
        <v>22465.25507619046</v>
      </c>
      <c r="DB42" s="31">
        <f t="shared" si="297"/>
        <v>23076.812595238094</v>
      </c>
      <c r="DC42" s="31">
        <f t="shared" si="298"/>
        <v>19736.502142857149</v>
      </c>
      <c r="DD42" s="31">
        <f t="shared" si="299"/>
        <v>18125.844371428571</v>
      </c>
      <c r="DE42" s="31">
        <f t="shared" si="300"/>
        <v>17134.560714285701</v>
      </c>
      <c r="DF42" s="32">
        <f t="shared" si="301"/>
        <v>18838.311171428566</v>
      </c>
      <c r="DG42" s="30">
        <f t="shared" si="302"/>
        <v>19052.584130952331</v>
      </c>
      <c r="DH42" s="31">
        <f t="shared" si="303"/>
        <v>16725.338500000027</v>
      </c>
      <c r="DI42" s="31">
        <f t="shared" si="304"/>
        <v>18627.015688095231</v>
      </c>
      <c r="DJ42" s="31">
        <f t="shared" si="305"/>
        <v>17186.801714285692</v>
      </c>
      <c r="DK42" s="31">
        <f t="shared" si="306"/>
        <v>19313.832571428644</v>
      </c>
      <c r="DL42" s="31">
        <f t="shared" si="307"/>
        <v>20906.330714285796</v>
      </c>
      <c r="DM42" s="31">
        <f t="shared" si="308"/>
        <v>22465.25507619046</v>
      </c>
      <c r="DN42" s="31">
        <f t="shared" si="309"/>
        <v>23076.812595238094</v>
      </c>
      <c r="DO42" s="31">
        <f t="shared" si="310"/>
        <v>19736.502142857149</v>
      </c>
      <c r="DP42" s="31">
        <f t="shared" si="311"/>
        <v>18125.844371428571</v>
      </c>
      <c r="DQ42" s="31">
        <f t="shared" si="280"/>
        <v>17134.560714285701</v>
      </c>
      <c r="DR42" s="32">
        <f t="shared" si="314"/>
        <v>18838.311171428566</v>
      </c>
      <c r="DS42" s="30">
        <f t="shared" si="315"/>
        <v>19052.584130952331</v>
      </c>
      <c r="DT42" s="31">
        <f t="shared" si="316"/>
        <v>16725.338500000027</v>
      </c>
      <c r="DU42" s="31">
        <f t="shared" si="317"/>
        <v>18627.015688095231</v>
      </c>
      <c r="DV42" s="31">
        <f t="shared" si="318"/>
        <v>17186.801714285692</v>
      </c>
      <c r="DW42" s="31">
        <f t="shared" si="319"/>
        <v>19313.832571428644</v>
      </c>
      <c r="DX42" s="31">
        <f t="shared" si="320"/>
        <v>20906.330714285796</v>
      </c>
      <c r="DY42" s="31">
        <f t="shared" si="321"/>
        <v>22465.25507619046</v>
      </c>
      <c r="DZ42" s="31">
        <f t="shared" si="322"/>
        <v>23076.812595238094</v>
      </c>
      <c r="EA42" s="31">
        <f t="shared" si="323"/>
        <v>19736.502142857149</v>
      </c>
      <c r="EB42" s="31">
        <f t="shared" si="324"/>
        <v>18125.844371428571</v>
      </c>
      <c r="EC42" s="31">
        <f t="shared" si="325"/>
        <v>17134.560714285701</v>
      </c>
      <c r="ED42" s="32">
        <f t="shared" si="326"/>
        <v>18838.311171428566</v>
      </c>
      <c r="EE42" s="30">
        <f t="shared" si="327"/>
        <v>19052.584130952331</v>
      </c>
      <c r="EF42" s="31">
        <f t="shared" si="328"/>
        <v>16725.338500000027</v>
      </c>
      <c r="EG42" s="31">
        <f t="shared" si="329"/>
        <v>18627.015688095231</v>
      </c>
      <c r="EH42" s="31">
        <f t="shared" si="330"/>
        <v>17186.801714285692</v>
      </c>
      <c r="EI42" s="31">
        <f t="shared" si="331"/>
        <v>19313.832571428644</v>
      </c>
      <c r="EJ42" s="31">
        <f t="shared" si="332"/>
        <v>20906.330714285796</v>
      </c>
      <c r="EK42" s="31">
        <f t="shared" si="333"/>
        <v>22465.25507619046</v>
      </c>
      <c r="EL42" s="31">
        <f t="shared" si="334"/>
        <v>23076.812595238094</v>
      </c>
      <c r="EM42" s="31">
        <f t="shared" si="335"/>
        <v>19736.502142857149</v>
      </c>
      <c r="EN42" s="31">
        <f t="shared" si="336"/>
        <v>18125.844371428571</v>
      </c>
      <c r="EO42" s="31">
        <f t="shared" si="312"/>
        <v>17134.560714285701</v>
      </c>
      <c r="EP42" s="32">
        <f t="shared" si="313"/>
        <v>18838.311171428566</v>
      </c>
      <c r="ES42" s="20">
        <f t="shared" si="207"/>
        <v>19052.584130952331</v>
      </c>
      <c r="ET42" s="18">
        <f t="shared" si="208"/>
        <v>16725.338500000027</v>
      </c>
      <c r="EU42" s="18">
        <f t="shared" si="209"/>
        <v>18627.015688095231</v>
      </c>
      <c r="EV42" s="18">
        <f t="shared" si="210"/>
        <v>17186.801714285692</v>
      </c>
      <c r="EW42" s="18">
        <f t="shared" si="211"/>
        <v>19313.832571428644</v>
      </c>
      <c r="EX42" s="18">
        <f t="shared" si="212"/>
        <v>20906.330714285796</v>
      </c>
      <c r="EY42" s="18">
        <f t="shared" si="213"/>
        <v>22465.25507619046</v>
      </c>
      <c r="EZ42" s="18">
        <f t="shared" si="214"/>
        <v>23076.812595238094</v>
      </c>
      <c r="FA42" s="18">
        <f t="shared" si="215"/>
        <v>19736.502142857149</v>
      </c>
      <c r="FB42" s="18">
        <f t="shared" si="216"/>
        <v>18125.844371428571</v>
      </c>
      <c r="FC42" s="18">
        <f t="shared" si="217"/>
        <v>17134.560714285701</v>
      </c>
      <c r="FD42" s="19">
        <f t="shared" si="218"/>
        <v>18838.311171428566</v>
      </c>
      <c r="FE42" s="20">
        <f t="shared" si="219"/>
        <v>19052.584130952331</v>
      </c>
      <c r="FF42" s="18">
        <f t="shared" si="220"/>
        <v>16725.338500000027</v>
      </c>
      <c r="FG42" s="18">
        <f t="shared" si="221"/>
        <v>18627.015688095231</v>
      </c>
      <c r="FH42" s="18">
        <f t="shared" si="222"/>
        <v>17186.801714285692</v>
      </c>
      <c r="FI42" s="18">
        <f t="shared" si="223"/>
        <v>19313.832571428644</v>
      </c>
      <c r="FJ42" s="18">
        <f t="shared" si="224"/>
        <v>20906.330714285796</v>
      </c>
      <c r="FK42" s="18">
        <f t="shared" si="225"/>
        <v>22465.25507619046</v>
      </c>
      <c r="FL42" s="18">
        <f t="shared" si="226"/>
        <v>23076.812595238094</v>
      </c>
      <c r="FM42" s="18">
        <f t="shared" si="227"/>
        <v>19736.502142857149</v>
      </c>
      <c r="FN42" s="18">
        <f t="shared" si="228"/>
        <v>18125.844371428571</v>
      </c>
      <c r="FO42" s="18">
        <f t="shared" si="229"/>
        <v>17134.560714285701</v>
      </c>
      <c r="FP42" s="19">
        <f t="shared" si="230"/>
        <v>18838.311171428566</v>
      </c>
      <c r="FQ42" s="20">
        <f t="shared" si="231"/>
        <v>19052.584130952331</v>
      </c>
      <c r="FR42" s="18">
        <f t="shared" si="232"/>
        <v>16725.338500000027</v>
      </c>
      <c r="FS42" s="18">
        <f t="shared" si="233"/>
        <v>18627.015688095231</v>
      </c>
      <c r="FT42" s="18">
        <f t="shared" si="234"/>
        <v>17186.801714285692</v>
      </c>
      <c r="FU42" s="18">
        <f t="shared" si="235"/>
        <v>19313.832571428644</v>
      </c>
      <c r="FV42" s="18">
        <f t="shared" si="236"/>
        <v>20906.330714285796</v>
      </c>
      <c r="FW42" s="18">
        <f t="shared" si="237"/>
        <v>22465.25507619046</v>
      </c>
      <c r="FX42" s="18">
        <f t="shared" si="238"/>
        <v>23076.812595238094</v>
      </c>
      <c r="FY42" s="18">
        <f t="shared" si="239"/>
        <v>19736.502142857149</v>
      </c>
      <c r="FZ42" s="18">
        <f t="shared" si="240"/>
        <v>18125.844371428571</v>
      </c>
      <c r="GA42" s="18">
        <f t="shared" si="241"/>
        <v>17134.560714285701</v>
      </c>
      <c r="GB42" s="19">
        <f t="shared" si="242"/>
        <v>18838.311171428566</v>
      </c>
      <c r="GC42" s="20">
        <f t="shared" si="243"/>
        <v>19052.584130952331</v>
      </c>
      <c r="GD42" s="18">
        <f t="shared" si="244"/>
        <v>16725.338500000027</v>
      </c>
      <c r="GE42" s="18">
        <f t="shared" si="245"/>
        <v>18627.015688095231</v>
      </c>
      <c r="GF42" s="18">
        <f t="shared" si="246"/>
        <v>17186.801714285692</v>
      </c>
      <c r="GG42" s="18">
        <f t="shared" si="247"/>
        <v>19313.832571428644</v>
      </c>
      <c r="GH42" s="18">
        <f t="shared" si="248"/>
        <v>20906.330714285796</v>
      </c>
      <c r="GI42" s="18">
        <f t="shared" si="249"/>
        <v>22465.25507619046</v>
      </c>
      <c r="GJ42" s="18">
        <f t="shared" si="250"/>
        <v>23076.812595238094</v>
      </c>
      <c r="GK42" s="18">
        <f t="shared" si="251"/>
        <v>19736.502142857149</v>
      </c>
      <c r="GL42" s="18">
        <f t="shared" si="252"/>
        <v>18125.844371428571</v>
      </c>
      <c r="GM42" s="18">
        <f t="shared" si="253"/>
        <v>17134.560714285701</v>
      </c>
      <c r="GN42" s="19">
        <f t="shared" si="254"/>
        <v>18838.311171428566</v>
      </c>
      <c r="GO42" s="20">
        <f t="shared" si="255"/>
        <v>19052.584130952331</v>
      </c>
      <c r="GP42" s="18">
        <f t="shared" si="256"/>
        <v>16725.338500000027</v>
      </c>
      <c r="GQ42" s="18">
        <f t="shared" si="257"/>
        <v>18627.015688095231</v>
      </c>
      <c r="GR42" s="18">
        <f t="shared" si="258"/>
        <v>17186.801714285692</v>
      </c>
      <c r="GS42" s="18">
        <f t="shared" si="259"/>
        <v>19313.832571428644</v>
      </c>
      <c r="GT42" s="18">
        <f t="shared" si="260"/>
        <v>20906.330714285796</v>
      </c>
      <c r="GU42" s="18">
        <f t="shared" si="261"/>
        <v>22465.25507619046</v>
      </c>
      <c r="GV42" s="18">
        <f t="shared" si="262"/>
        <v>23076.812595238094</v>
      </c>
      <c r="GW42" s="18">
        <f t="shared" si="263"/>
        <v>19736.502142857149</v>
      </c>
      <c r="GX42" s="18">
        <f t="shared" si="264"/>
        <v>18125.844371428571</v>
      </c>
      <c r="GY42" s="18">
        <f t="shared" si="265"/>
        <v>17134.560714285701</v>
      </c>
      <c r="GZ42" s="19">
        <f t="shared" si="266"/>
        <v>18838.311171428566</v>
      </c>
      <c r="HA42" s="20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9"/>
      <c r="HM42" s="20"/>
      <c r="HN42" s="18"/>
      <c r="HO42" s="18"/>
      <c r="HP42" s="18"/>
      <c r="HQ42" s="18"/>
      <c r="HR42" s="18"/>
      <c r="HS42" s="18"/>
      <c r="HT42" s="18"/>
      <c r="HU42" s="18"/>
      <c r="HV42" s="18"/>
      <c r="HW42" s="18"/>
      <c r="HX42" s="19"/>
      <c r="HY42" s="20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9"/>
      <c r="IK42" s="20"/>
      <c r="IL42" s="18"/>
      <c r="IM42" s="18"/>
      <c r="IN42" s="18"/>
      <c r="IO42" s="18"/>
      <c r="IP42" s="18"/>
      <c r="IQ42" s="18"/>
      <c r="IR42" s="18"/>
      <c r="IS42" s="18"/>
      <c r="IT42" s="18"/>
      <c r="IU42" s="18"/>
      <c r="IV42" s="19"/>
      <c r="IY42" s="17"/>
      <c r="IZ42" s="17"/>
      <c r="JA42" s="14">
        <f t="shared" si="267"/>
        <v>231189.18939047627</v>
      </c>
      <c r="JB42" s="15">
        <f t="shared" si="268"/>
        <v>231189.18939047627</v>
      </c>
      <c r="JC42" s="15">
        <f t="shared" si="269"/>
        <v>231189.18939047627</v>
      </c>
      <c r="JD42" s="15">
        <f t="shared" si="270"/>
        <v>231189.18939047627</v>
      </c>
      <c r="JE42" s="15">
        <f t="shared" si="271"/>
        <v>231189.18939047627</v>
      </c>
      <c r="JF42" s="15">
        <f t="shared" si="272"/>
        <v>0</v>
      </c>
      <c r="JG42" s="15">
        <f t="shared" si="273"/>
        <v>0</v>
      </c>
      <c r="JH42" s="15">
        <f t="shared" si="274"/>
        <v>0</v>
      </c>
      <c r="JI42" s="15">
        <f t="shared" si="275"/>
        <v>0</v>
      </c>
      <c r="JJ42" s="14"/>
    </row>
    <row r="43" spans="1:270" x14ac:dyDescent="0.25">
      <c r="A43" s="5" t="s">
        <v>129</v>
      </c>
      <c r="B43" s="2">
        <v>92</v>
      </c>
      <c r="C43" s="3">
        <v>36922</v>
      </c>
      <c r="D43" s="3" t="s">
        <v>130</v>
      </c>
      <c r="E43" s="4">
        <v>44461</v>
      </c>
      <c r="F43">
        <f t="shared" si="337"/>
        <v>2021</v>
      </c>
      <c r="G43">
        <f t="shared" si="338"/>
        <v>9</v>
      </c>
      <c r="H43">
        <f t="shared" si="339"/>
        <v>2018</v>
      </c>
      <c r="I43">
        <f t="shared" si="340"/>
        <v>9</v>
      </c>
      <c r="J43">
        <f t="shared" si="203"/>
        <v>2022</v>
      </c>
      <c r="K43">
        <f t="shared" si="204"/>
        <v>1</v>
      </c>
      <c r="L43">
        <f t="shared" si="110"/>
        <v>2026</v>
      </c>
      <c r="M43">
        <f t="shared" si="205"/>
        <v>12</v>
      </c>
      <c r="O43" s="14"/>
      <c r="P43" s="17"/>
      <c r="Q43" s="17"/>
      <c r="R43" s="17"/>
      <c r="S43" s="17"/>
      <c r="T43" s="17"/>
      <c r="U43" s="17"/>
      <c r="V43" s="17">
        <f>IF(AND($F43=O$4,$I43=V$5),AVERAGE('Потребление ЭЭ_факт'!R42,'Потребление ЭЭ_факт'!AD42,'Потребление ЭЭ_факт'!AP42),IF(U43&lt;&gt;0,AVERAGE('Потребление ЭЭ_факт'!R42,'Потребление ЭЭ_факт'!AD42,'Потребление ЭЭ_факт'!AP42),0))</f>
        <v>0</v>
      </c>
      <c r="W43" s="17">
        <f>IF(AND($F43=O$4,$I43=W$5),AVERAGE('Потребление ЭЭ_факт'!S42,'Потребление ЭЭ_факт'!AE42,'Потребление ЭЭ_факт'!AQ42),IF(V43&lt;&gt;0,AVERAGE('Потребление ЭЭ_факт'!S42,'Потребление ЭЭ_факт'!AE42,'Потребление ЭЭ_факт'!AQ42),0))</f>
        <v>0</v>
      </c>
      <c r="X43" s="17">
        <f>IF(AND($F43=O$4,$I43=X$5),AVERAGE('Потребление ЭЭ_факт'!T42,'Потребление ЭЭ_факт'!AF42,'Потребление ЭЭ_факт'!AR42),IF(W43&lt;&gt;0,AVERAGE('Потребление ЭЭ_факт'!T42,'Потребление ЭЭ_факт'!AF42,'Потребление ЭЭ_факт'!AR42),0))</f>
        <v>0</v>
      </c>
      <c r="Y43" s="17">
        <f>IF(AND($F43=O$4,$I43=Y$5),AVERAGE('Потребление ЭЭ_факт'!U42,'Потребление ЭЭ_факт'!AG42,'Потребление ЭЭ_факт'!AS42),IF(X43&lt;&gt;0,AVERAGE('Потребление ЭЭ_факт'!U42,'Потребление ЭЭ_факт'!AG42,'Потребление ЭЭ_факт'!AS42),0))</f>
        <v>0</v>
      </c>
      <c r="Z43" s="17">
        <f>IF(AND($F43=O$4,$I43=Z$5),AVERAGE('Потребление ЭЭ_факт'!V42,'Потребление ЭЭ_факт'!AH42,'Потребление ЭЭ_факт'!AT42),IF(Y43&lt;&gt;0,AVERAGE('Потребление ЭЭ_факт'!V42,'Потребление ЭЭ_факт'!AH42,'Потребление ЭЭ_факт'!AT42),0))</f>
        <v>0</v>
      </c>
      <c r="AA43" s="14">
        <f>IF(AND($F43=AA$4,$I43=AA$5),AVERAGE('Потребление ЭЭ_факт'!W42,'Потребление ЭЭ_факт'!AI42,'Потребление ЭЭ_факт'!AU42),IF(Z43&lt;&gt;0,AVERAGE('Потребление ЭЭ_факт'!W42,'Потребление ЭЭ_факт'!AI42,'Потребление ЭЭ_факт'!AU42),0))</f>
        <v>0</v>
      </c>
      <c r="AB43" s="17">
        <f>IF(AND($F43=AA$4,$I43=AB$5),AVERAGE('Потребление ЭЭ_факт'!X42,'Потребление ЭЭ_факт'!AJ42,'Потребление ЭЭ_факт'!AV42),IF(AA43&lt;&gt;0,AVERAGE('Потребление ЭЭ_факт'!X42,'Потребление ЭЭ_факт'!AJ42,'Потребление ЭЭ_факт'!AV42),0))</f>
        <v>0</v>
      </c>
      <c r="AC43" s="17">
        <f>IF(AND($F43=AA$4,$I43=AC$5),AVERAGE('Потребление ЭЭ_факт'!Y42,'Потребление ЭЭ_факт'!AK42,'Потребление ЭЭ_факт'!AW42),IF(AB43&lt;&gt;0,AVERAGE('Потребление ЭЭ_факт'!Y42,'Потребление ЭЭ_факт'!AK42,'Потребление ЭЭ_факт'!AW42),0))</f>
        <v>0</v>
      </c>
      <c r="AD43" s="17">
        <f>IF(AND($F43=AA$4,$I43=AD$5),AVERAGE('Потребление ЭЭ_факт'!Z42,'Потребление ЭЭ_факт'!AL42,'Потребление ЭЭ_факт'!AX42),IF(AC43&lt;&gt;0,AVERAGE('Потребление ЭЭ_факт'!Z42,'Потребление ЭЭ_факт'!AL42,'Потребление ЭЭ_факт'!AX42),0))</f>
        <v>0</v>
      </c>
      <c r="AE43" s="17">
        <f>IF(AND($F43=AA$4,$I43=AE$5),AVERAGE('Потребление ЭЭ_факт'!AA42,'Потребление ЭЭ_факт'!AM42,'Потребление ЭЭ_факт'!AY42),IF(AD43&lt;&gt;0,AVERAGE('Потребление ЭЭ_факт'!AA42,'Потребление ЭЭ_факт'!AM42,'Потребление ЭЭ_факт'!AY42),0))</f>
        <v>0</v>
      </c>
      <c r="AF43" s="17">
        <f>IF(AND($F43=AA$4,$I43=AF$5),AVERAGE('Потребление ЭЭ_факт'!AB42,'Потребление ЭЭ_факт'!AN42,'Потребление ЭЭ_факт'!AZ42),IF(AE43&lt;&gt;0,AVERAGE('Потребление ЭЭ_факт'!AB42,'Потребление ЭЭ_факт'!AN42,'Потребление ЭЭ_факт'!AZ42),0))</f>
        <v>0</v>
      </c>
      <c r="AG43" s="17">
        <f>IF(AND($F43=AA$4,$I43=AG$5),AVERAGE('Потребление ЭЭ_факт'!AC42,'Потребление ЭЭ_факт'!AO42,'Потребление ЭЭ_факт'!BA42),IF(AF43&lt;&gt;0,AVERAGE('Потребление ЭЭ_факт'!AC42,'Потребление ЭЭ_факт'!AO42,'Потребление ЭЭ_факт'!BA42),0))</f>
        <v>0</v>
      </c>
      <c r="AH43" s="17">
        <f>IF(AND($F43=AA$4,$I43=AH$5),AVERAGE('Потребление ЭЭ_факт'!AD42,'Потребление ЭЭ_факт'!AP42,'Потребление ЭЭ_факт'!BB42),IF(AG43&lt;&gt;0,AVERAGE('Потребление ЭЭ_факт'!AD42,'Потребление ЭЭ_факт'!AP42,'Потребление ЭЭ_факт'!BB42),0))</f>
        <v>0</v>
      </c>
      <c r="AI43" s="17">
        <f>IF(AND($F43=AA$4,$I43=AI$5),AVERAGE('Потребление ЭЭ_факт'!AE42,'Потребление ЭЭ_факт'!AQ42,'Потребление ЭЭ_факт'!BC42),IF(AH43&lt;&gt;0,AVERAGE('Потребление ЭЭ_факт'!AE42,'Потребление ЭЭ_факт'!AQ42,'Потребление ЭЭ_факт'!BC42),0))</f>
        <v>29928.571428571431</v>
      </c>
      <c r="AJ43" s="17">
        <f>IF(AND($F43=AA$4,$I43=AJ$5),AVERAGE('Потребление ЭЭ_факт'!AF42,'Потребление ЭЭ_факт'!AR42,'Потребление ЭЭ_факт'!BD42),IF(AI43&lt;&gt;0,AVERAGE('Потребление ЭЭ_факт'!AF42,'Потребление ЭЭ_факт'!AR42,'Потребление ЭЭ_факт'!BD42),0))</f>
        <v>27610.666666666672</v>
      </c>
      <c r="AK43" s="17">
        <f>IF(AND($F43=AA$4,$I43=AK$5),AVERAGE('Потребление ЭЭ_факт'!AG42,'Потребление ЭЭ_факт'!AS42,'Потребление ЭЭ_факт'!BE42),IF(AJ43&lt;&gt;0,AVERAGE('Потребление ЭЭ_факт'!AG42,'Потребление ЭЭ_факт'!AS42,'Потребление ЭЭ_факт'!BE42),0))</f>
        <v>25635.71428571429</v>
      </c>
      <c r="AL43" s="17">
        <f>IF(AND($F43=AA$4,$I43=AL$5),AVERAGE('Потребление ЭЭ_факт'!AH42,'Потребление ЭЭ_факт'!AT42,'Потребление ЭЭ_факт'!BF42),IF(AK43&lt;&gt;0,AVERAGE('Потребление ЭЭ_факт'!AH42,'Потребление ЭЭ_факт'!AT42,'Потребление ЭЭ_факт'!BF42),0))</f>
        <v>29999.142857142855</v>
      </c>
      <c r="AM43" s="14">
        <f>IF(AND($F43=AM$4,$I43=AM$5),AVERAGE('Потребление ЭЭ_факт'!AI42,'Потребление ЭЭ_факт'!AU42,'Потребление ЭЭ_факт'!BG42),IF(AL43&lt;&gt;0,AVERAGE('Потребление ЭЭ_факт'!AI42,'Потребление ЭЭ_факт'!AU42,'Потребление ЭЭ_факт'!BG42),0))</f>
        <v>29181.333333333332</v>
      </c>
      <c r="AN43" s="15">
        <f>IF(AND($F43=$AM$4,$I43=AN$5),AVERAGE('Потребление ЭЭ_факт'!AJ42,'Потребление ЭЭ_факт'!AV42,'Потребление ЭЭ_факт'!BH42),IF(AM43&lt;&gt;0,AVERAGE('Потребление ЭЭ_факт'!AJ42,'Потребление ЭЭ_факт'!AV42,'Потребление ЭЭ_факт'!BH42),0))</f>
        <v>28756.904761904763</v>
      </c>
      <c r="AO43" s="15">
        <f>IF(AND($F43=$AM$4,$I43=AO$5),AVERAGE('Потребление ЭЭ_факт'!AK42,'Потребление ЭЭ_факт'!AW42,'Потребление ЭЭ_факт'!BI42),IF(AN43&lt;&gt;0,AVERAGE('Потребление ЭЭ_факт'!AK42,'Потребление ЭЭ_факт'!AW42,'Потребление ЭЭ_факт'!BI42),0))</f>
        <v>26326.38095238095</v>
      </c>
      <c r="AP43" s="15">
        <f>IF(AND($F43=$AM$4,$I43=AP$5),AVERAGE('Потребление ЭЭ_факт'!AL42,'Потребление ЭЭ_факт'!AX42,'Потребление ЭЭ_факт'!BJ42),IF(AO43&lt;&gt;0,AVERAGE('Потребление ЭЭ_факт'!AL42,'Потребление ЭЭ_факт'!AX42,'Потребление ЭЭ_факт'!BJ42),0))</f>
        <v>25641.428571428576</v>
      </c>
      <c r="AQ43" s="15">
        <f>IF(AND($F43=$AM$4,$I43=AQ$5),AVERAGE('Потребление ЭЭ_факт'!AM42,'Потребление ЭЭ_факт'!AY42,'Потребление ЭЭ_факт'!BK42),IF(AP43&lt;&gt;0,AVERAGE('Потребление ЭЭ_факт'!AM42,'Потребление ЭЭ_факт'!AY42,'Потребление ЭЭ_факт'!BK42),0))</f>
        <v>25892.38095238095</v>
      </c>
      <c r="AR43" s="15">
        <f>IF(AND($F43=$AM$4,$I43=AR$5),AVERAGE('Потребление ЭЭ_факт'!AN42,'Потребление ЭЭ_факт'!AZ42,'Потребление ЭЭ_факт'!BL42),IF(AQ43&lt;&gt;0,AVERAGE('Потребление ЭЭ_факт'!AN42,'Потребление ЭЭ_факт'!AZ42,'Потребление ЭЭ_факт'!BL42),0))</f>
        <v>31084.285714285714</v>
      </c>
      <c r="AS43" s="15">
        <f>IF(AND($F43=$AM$4,$I43=AS$5),AVERAGE('Потребление ЭЭ_факт'!AO42,'Потребление ЭЭ_факт'!BA42,'Потребление ЭЭ_факт'!BM42),IF(AR43&lt;&gt;0,AVERAGE('Потребление ЭЭ_факт'!AO42,'Потребление ЭЭ_факт'!BA42,'Потребление ЭЭ_факт'!BM42),0))</f>
        <v>34224</v>
      </c>
      <c r="AT43" s="15">
        <f>IF(AND($F43=$AM$4,$I43=AT$5),AVERAGE('Потребление ЭЭ_факт'!AP42,'Потребление ЭЭ_факт'!BB42,'Потребление ЭЭ_факт'!BN42),IF(AS43&lt;&gt;0,AVERAGE('Потребление ЭЭ_факт'!AP42,'Потребление ЭЭ_факт'!BB42,'Потребление ЭЭ_факт'!BN42),0))</f>
        <v>31756.178571428576</v>
      </c>
      <c r="AU43" s="31">
        <f t="shared" si="352"/>
        <v>29928.571428571431</v>
      </c>
      <c r="AV43" s="31">
        <f t="shared" si="353"/>
        <v>27610.666666666672</v>
      </c>
      <c r="AW43" s="31">
        <f t="shared" si="354"/>
        <v>25635.71428571429</v>
      </c>
      <c r="AX43" s="32">
        <f t="shared" si="355"/>
        <v>29999.142857142855</v>
      </c>
      <c r="AY43" s="30">
        <f t="shared" si="341"/>
        <v>29181.333333333332</v>
      </c>
      <c r="AZ43" s="31">
        <f t="shared" ref="AZ43:AZ53" si="380">AN43</f>
        <v>28756.904761904763</v>
      </c>
      <c r="BA43" s="31">
        <f t="shared" si="356"/>
        <v>26326.38095238095</v>
      </c>
      <c r="BB43" s="31">
        <f t="shared" si="357"/>
        <v>25641.428571428576</v>
      </c>
      <c r="BC43" s="31">
        <f t="shared" si="358"/>
        <v>25892.38095238095</v>
      </c>
      <c r="BD43" s="31">
        <f t="shared" si="359"/>
        <v>31084.285714285714</v>
      </c>
      <c r="BE43" s="31">
        <f t="shared" si="360"/>
        <v>34224</v>
      </c>
      <c r="BF43" s="31">
        <f t="shared" si="361"/>
        <v>31756.178571428576</v>
      </c>
      <c r="BG43" s="31">
        <f t="shared" si="362"/>
        <v>29928.571428571431</v>
      </c>
      <c r="BH43" s="31">
        <f t="shared" si="363"/>
        <v>27610.666666666672</v>
      </c>
      <c r="BI43" s="31">
        <f t="shared" si="364"/>
        <v>25635.71428571429</v>
      </c>
      <c r="BJ43" s="32">
        <f t="shared" si="365"/>
        <v>29999.142857142855</v>
      </c>
      <c r="BK43" s="30">
        <f t="shared" si="342"/>
        <v>29181.333333333332</v>
      </c>
      <c r="BL43" s="31">
        <f t="shared" ref="BL43:BL64" si="381">AZ43</f>
        <v>28756.904761904763</v>
      </c>
      <c r="BM43" s="31">
        <f t="shared" si="366"/>
        <v>26326.38095238095</v>
      </c>
      <c r="BN43" s="31">
        <f t="shared" si="367"/>
        <v>25641.428571428576</v>
      </c>
      <c r="BO43" s="31">
        <f t="shared" si="368"/>
        <v>25892.38095238095</v>
      </c>
      <c r="BP43" s="31">
        <f t="shared" si="369"/>
        <v>31084.285714285714</v>
      </c>
      <c r="BQ43" s="31">
        <f t="shared" si="370"/>
        <v>34224</v>
      </c>
      <c r="BR43" s="31">
        <f t="shared" si="371"/>
        <v>31756.178571428576</v>
      </c>
      <c r="BS43" s="31">
        <f t="shared" si="372"/>
        <v>29928.571428571431</v>
      </c>
      <c r="BT43" s="31">
        <f t="shared" si="373"/>
        <v>27610.666666666672</v>
      </c>
      <c r="BU43" s="31">
        <f t="shared" si="374"/>
        <v>25635.71428571429</v>
      </c>
      <c r="BV43" s="32">
        <f t="shared" si="375"/>
        <v>29999.142857142855</v>
      </c>
      <c r="BW43" s="30">
        <f t="shared" si="343"/>
        <v>29181.333333333332</v>
      </c>
      <c r="BX43" s="31">
        <f t="shared" ref="BX43:BX94" si="382">BL43</f>
        <v>28756.904761904763</v>
      </c>
      <c r="BY43" s="31">
        <f t="shared" si="376"/>
        <v>26326.38095238095</v>
      </c>
      <c r="BZ43" s="31">
        <f t="shared" si="377"/>
        <v>25641.428571428576</v>
      </c>
      <c r="CA43" s="31">
        <f t="shared" si="378"/>
        <v>25892.38095238095</v>
      </c>
      <c r="CB43" s="31">
        <f t="shared" si="379"/>
        <v>31084.285714285714</v>
      </c>
      <c r="CC43" s="31">
        <f t="shared" si="344"/>
        <v>34224</v>
      </c>
      <c r="CD43" s="31">
        <f t="shared" si="345"/>
        <v>31756.178571428576</v>
      </c>
      <c r="CE43" s="31">
        <f t="shared" si="346"/>
        <v>29928.571428571431</v>
      </c>
      <c r="CF43" s="31">
        <f t="shared" si="347"/>
        <v>27610.666666666672</v>
      </c>
      <c r="CG43" s="31">
        <f t="shared" si="348"/>
        <v>25635.71428571429</v>
      </c>
      <c r="CH43" s="32">
        <f t="shared" si="349"/>
        <v>29999.142857142855</v>
      </c>
      <c r="CI43" s="30">
        <f t="shared" si="206"/>
        <v>29181.333333333332</v>
      </c>
      <c r="CJ43" s="31">
        <f t="shared" si="4"/>
        <v>28756.904761904763</v>
      </c>
      <c r="CK43" s="31">
        <f t="shared" si="5"/>
        <v>26326.38095238095</v>
      </c>
      <c r="CL43" s="31">
        <f t="shared" si="281"/>
        <v>25641.428571428576</v>
      </c>
      <c r="CM43" s="31">
        <f t="shared" si="282"/>
        <v>25892.38095238095</v>
      </c>
      <c r="CN43" s="31">
        <f t="shared" si="283"/>
        <v>31084.285714285714</v>
      </c>
      <c r="CO43" s="31">
        <f t="shared" si="284"/>
        <v>34224</v>
      </c>
      <c r="CP43" s="31">
        <f t="shared" si="285"/>
        <v>31756.178571428576</v>
      </c>
      <c r="CQ43" s="31">
        <f t="shared" si="286"/>
        <v>29928.571428571431</v>
      </c>
      <c r="CR43" s="31">
        <f t="shared" si="287"/>
        <v>27610.666666666672</v>
      </c>
      <c r="CS43" s="31">
        <f t="shared" si="288"/>
        <v>25635.71428571429</v>
      </c>
      <c r="CT43" s="32">
        <f t="shared" si="289"/>
        <v>29999.142857142855</v>
      </c>
      <c r="CU43" s="30">
        <f t="shared" si="290"/>
        <v>29181.333333333332</v>
      </c>
      <c r="CV43" s="31">
        <f t="shared" si="291"/>
        <v>28756.904761904763</v>
      </c>
      <c r="CW43" s="31">
        <f t="shared" si="292"/>
        <v>26326.38095238095</v>
      </c>
      <c r="CX43" s="31">
        <f t="shared" si="293"/>
        <v>25641.428571428576</v>
      </c>
      <c r="CY43" s="31">
        <f t="shared" si="294"/>
        <v>25892.38095238095</v>
      </c>
      <c r="CZ43" s="31">
        <f t="shared" si="295"/>
        <v>31084.285714285714</v>
      </c>
      <c r="DA43" s="31">
        <f t="shared" si="296"/>
        <v>34224</v>
      </c>
      <c r="DB43" s="31">
        <f t="shared" si="297"/>
        <v>31756.178571428576</v>
      </c>
      <c r="DC43" s="31">
        <f t="shared" si="298"/>
        <v>29928.571428571431</v>
      </c>
      <c r="DD43" s="31">
        <f t="shared" si="299"/>
        <v>27610.666666666672</v>
      </c>
      <c r="DE43" s="31">
        <f t="shared" si="300"/>
        <v>25635.71428571429</v>
      </c>
      <c r="DF43" s="32">
        <f t="shared" si="301"/>
        <v>29999.142857142855</v>
      </c>
      <c r="DG43" s="30">
        <f t="shared" si="302"/>
        <v>29181.333333333332</v>
      </c>
      <c r="DH43" s="31">
        <f t="shared" si="303"/>
        <v>28756.904761904763</v>
      </c>
      <c r="DI43" s="31">
        <f t="shared" si="304"/>
        <v>26326.38095238095</v>
      </c>
      <c r="DJ43" s="31">
        <f t="shared" si="305"/>
        <v>25641.428571428576</v>
      </c>
      <c r="DK43" s="31">
        <f t="shared" si="306"/>
        <v>25892.38095238095</v>
      </c>
      <c r="DL43" s="31">
        <f t="shared" si="307"/>
        <v>31084.285714285714</v>
      </c>
      <c r="DM43" s="31">
        <f t="shared" si="308"/>
        <v>34224</v>
      </c>
      <c r="DN43" s="31">
        <f t="shared" si="309"/>
        <v>31756.178571428576</v>
      </c>
      <c r="DO43" s="31">
        <f t="shared" si="310"/>
        <v>29928.571428571431</v>
      </c>
      <c r="DP43" s="31">
        <f t="shared" si="311"/>
        <v>27610.666666666672</v>
      </c>
      <c r="DQ43" s="31">
        <f t="shared" si="280"/>
        <v>25635.71428571429</v>
      </c>
      <c r="DR43" s="32">
        <f t="shared" si="314"/>
        <v>29999.142857142855</v>
      </c>
      <c r="DS43" s="30">
        <f t="shared" si="315"/>
        <v>29181.333333333332</v>
      </c>
      <c r="DT43" s="31">
        <f t="shared" si="316"/>
        <v>28756.904761904763</v>
      </c>
      <c r="DU43" s="31">
        <f t="shared" si="317"/>
        <v>26326.38095238095</v>
      </c>
      <c r="DV43" s="31">
        <f t="shared" si="318"/>
        <v>25641.428571428576</v>
      </c>
      <c r="DW43" s="31">
        <f t="shared" si="319"/>
        <v>25892.38095238095</v>
      </c>
      <c r="DX43" s="31">
        <f t="shared" si="320"/>
        <v>31084.285714285714</v>
      </c>
      <c r="DY43" s="31">
        <f t="shared" si="321"/>
        <v>34224</v>
      </c>
      <c r="DZ43" s="31">
        <f t="shared" si="322"/>
        <v>31756.178571428576</v>
      </c>
      <c r="EA43" s="31">
        <f t="shared" si="323"/>
        <v>29928.571428571431</v>
      </c>
      <c r="EB43" s="31">
        <f t="shared" si="324"/>
        <v>27610.666666666672</v>
      </c>
      <c r="EC43" s="31">
        <f t="shared" si="325"/>
        <v>25635.71428571429</v>
      </c>
      <c r="ED43" s="32">
        <f t="shared" si="326"/>
        <v>29999.142857142855</v>
      </c>
      <c r="EE43" s="30">
        <f t="shared" si="327"/>
        <v>29181.333333333332</v>
      </c>
      <c r="EF43" s="31">
        <f t="shared" si="328"/>
        <v>28756.904761904763</v>
      </c>
      <c r="EG43" s="31">
        <f t="shared" si="329"/>
        <v>26326.38095238095</v>
      </c>
      <c r="EH43" s="31">
        <f t="shared" si="330"/>
        <v>25641.428571428576</v>
      </c>
      <c r="EI43" s="31">
        <f t="shared" si="331"/>
        <v>25892.38095238095</v>
      </c>
      <c r="EJ43" s="31">
        <f t="shared" si="332"/>
        <v>31084.285714285714</v>
      </c>
      <c r="EK43" s="31">
        <f t="shared" si="333"/>
        <v>34224</v>
      </c>
      <c r="EL43" s="31">
        <f t="shared" si="334"/>
        <v>31756.178571428576</v>
      </c>
      <c r="EM43" s="31">
        <f t="shared" si="335"/>
        <v>29928.571428571431</v>
      </c>
      <c r="EN43" s="31">
        <f t="shared" si="336"/>
        <v>27610.666666666672</v>
      </c>
      <c r="EO43" s="31">
        <f t="shared" si="312"/>
        <v>25635.71428571429</v>
      </c>
      <c r="EP43" s="32">
        <f t="shared" si="313"/>
        <v>29999.142857142855</v>
      </c>
      <c r="ES43" s="20">
        <f t="shared" si="207"/>
        <v>29181.333333333332</v>
      </c>
      <c r="ET43" s="18">
        <f t="shared" si="208"/>
        <v>28756.904761904763</v>
      </c>
      <c r="EU43" s="18">
        <f t="shared" si="209"/>
        <v>26326.38095238095</v>
      </c>
      <c r="EV43" s="18">
        <f t="shared" si="210"/>
        <v>25641.428571428576</v>
      </c>
      <c r="EW43" s="18">
        <f t="shared" si="211"/>
        <v>25892.38095238095</v>
      </c>
      <c r="EX43" s="18">
        <f t="shared" si="212"/>
        <v>31084.285714285714</v>
      </c>
      <c r="EY43" s="18">
        <f t="shared" si="213"/>
        <v>34224</v>
      </c>
      <c r="EZ43" s="18">
        <f t="shared" si="214"/>
        <v>31756.178571428576</v>
      </c>
      <c r="FA43" s="18">
        <f t="shared" si="215"/>
        <v>29928.571428571431</v>
      </c>
      <c r="FB43" s="18">
        <f t="shared" si="216"/>
        <v>27610.666666666672</v>
      </c>
      <c r="FC43" s="18">
        <f t="shared" si="217"/>
        <v>25635.71428571429</v>
      </c>
      <c r="FD43" s="19">
        <f t="shared" si="218"/>
        <v>29999.142857142855</v>
      </c>
      <c r="FE43" s="20">
        <f t="shared" si="219"/>
        <v>29181.333333333332</v>
      </c>
      <c r="FF43" s="18">
        <f t="shared" si="220"/>
        <v>28756.904761904763</v>
      </c>
      <c r="FG43" s="18">
        <f t="shared" si="221"/>
        <v>26326.38095238095</v>
      </c>
      <c r="FH43" s="18">
        <f t="shared" si="222"/>
        <v>25641.428571428576</v>
      </c>
      <c r="FI43" s="18">
        <f t="shared" si="223"/>
        <v>25892.38095238095</v>
      </c>
      <c r="FJ43" s="18">
        <f t="shared" si="224"/>
        <v>31084.285714285714</v>
      </c>
      <c r="FK43" s="18">
        <f t="shared" si="225"/>
        <v>34224</v>
      </c>
      <c r="FL43" s="18">
        <f t="shared" si="226"/>
        <v>31756.178571428576</v>
      </c>
      <c r="FM43" s="18">
        <f t="shared" si="227"/>
        <v>29928.571428571431</v>
      </c>
      <c r="FN43" s="18">
        <f t="shared" si="228"/>
        <v>27610.666666666672</v>
      </c>
      <c r="FO43" s="18">
        <f t="shared" si="229"/>
        <v>25635.71428571429</v>
      </c>
      <c r="FP43" s="19">
        <f t="shared" si="230"/>
        <v>29999.142857142855</v>
      </c>
      <c r="FQ43" s="20">
        <f t="shared" si="231"/>
        <v>29181.333333333332</v>
      </c>
      <c r="FR43" s="18">
        <f t="shared" si="232"/>
        <v>28756.904761904763</v>
      </c>
      <c r="FS43" s="18">
        <f t="shared" si="233"/>
        <v>26326.38095238095</v>
      </c>
      <c r="FT43" s="18">
        <f t="shared" si="234"/>
        <v>25641.428571428576</v>
      </c>
      <c r="FU43" s="18">
        <f t="shared" si="235"/>
        <v>25892.38095238095</v>
      </c>
      <c r="FV43" s="18">
        <f t="shared" si="236"/>
        <v>31084.285714285714</v>
      </c>
      <c r="FW43" s="18">
        <f t="shared" si="237"/>
        <v>34224</v>
      </c>
      <c r="FX43" s="18">
        <f t="shared" si="238"/>
        <v>31756.178571428576</v>
      </c>
      <c r="FY43" s="18">
        <f t="shared" si="239"/>
        <v>29928.571428571431</v>
      </c>
      <c r="FZ43" s="18">
        <f t="shared" si="240"/>
        <v>27610.666666666672</v>
      </c>
      <c r="GA43" s="18">
        <f t="shared" si="241"/>
        <v>25635.71428571429</v>
      </c>
      <c r="GB43" s="19">
        <f t="shared" si="242"/>
        <v>29999.142857142855</v>
      </c>
      <c r="GC43" s="20">
        <f t="shared" si="243"/>
        <v>29181.333333333332</v>
      </c>
      <c r="GD43" s="18">
        <f t="shared" si="244"/>
        <v>28756.904761904763</v>
      </c>
      <c r="GE43" s="18">
        <f t="shared" si="245"/>
        <v>26326.38095238095</v>
      </c>
      <c r="GF43" s="18">
        <f t="shared" si="246"/>
        <v>25641.428571428576</v>
      </c>
      <c r="GG43" s="18">
        <f t="shared" si="247"/>
        <v>25892.38095238095</v>
      </c>
      <c r="GH43" s="18">
        <f t="shared" si="248"/>
        <v>31084.285714285714</v>
      </c>
      <c r="GI43" s="18">
        <f t="shared" si="249"/>
        <v>34224</v>
      </c>
      <c r="GJ43" s="18">
        <f t="shared" si="250"/>
        <v>31756.178571428576</v>
      </c>
      <c r="GK43" s="18">
        <f t="shared" si="251"/>
        <v>29928.571428571431</v>
      </c>
      <c r="GL43" s="18">
        <f t="shared" si="252"/>
        <v>27610.666666666672</v>
      </c>
      <c r="GM43" s="18">
        <f t="shared" si="253"/>
        <v>25635.71428571429</v>
      </c>
      <c r="GN43" s="19">
        <f t="shared" si="254"/>
        <v>29999.142857142855</v>
      </c>
      <c r="GO43" s="20">
        <f t="shared" si="255"/>
        <v>29181.333333333332</v>
      </c>
      <c r="GP43" s="18">
        <f t="shared" si="256"/>
        <v>28756.904761904763</v>
      </c>
      <c r="GQ43" s="18">
        <f t="shared" si="257"/>
        <v>26326.38095238095</v>
      </c>
      <c r="GR43" s="18">
        <f t="shared" si="258"/>
        <v>25641.428571428576</v>
      </c>
      <c r="GS43" s="18">
        <f t="shared" si="259"/>
        <v>25892.38095238095</v>
      </c>
      <c r="GT43" s="18">
        <f t="shared" si="260"/>
        <v>31084.285714285714</v>
      </c>
      <c r="GU43" s="18">
        <f t="shared" si="261"/>
        <v>34224</v>
      </c>
      <c r="GV43" s="18">
        <f t="shared" si="262"/>
        <v>31756.178571428576</v>
      </c>
      <c r="GW43" s="18">
        <f t="shared" si="263"/>
        <v>29928.571428571431</v>
      </c>
      <c r="GX43" s="18">
        <f t="shared" si="264"/>
        <v>27610.666666666672</v>
      </c>
      <c r="GY43" s="18">
        <f t="shared" si="265"/>
        <v>25635.71428571429</v>
      </c>
      <c r="GZ43" s="19">
        <f t="shared" si="266"/>
        <v>29999.142857142855</v>
      </c>
      <c r="HA43" s="20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9"/>
      <c r="HM43" s="20"/>
      <c r="HN43" s="18"/>
      <c r="HO43" s="18"/>
      <c r="HP43" s="18"/>
      <c r="HQ43" s="18"/>
      <c r="HR43" s="18"/>
      <c r="HS43" s="18"/>
      <c r="HT43" s="18"/>
      <c r="HU43" s="18"/>
      <c r="HV43" s="18"/>
      <c r="HW43" s="18"/>
      <c r="HX43" s="19"/>
      <c r="HY43" s="20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9"/>
      <c r="IK43" s="20"/>
      <c r="IL43" s="18"/>
      <c r="IM43" s="18"/>
      <c r="IN43" s="18"/>
      <c r="IO43" s="18"/>
      <c r="IP43" s="18"/>
      <c r="IQ43" s="18"/>
      <c r="IR43" s="18"/>
      <c r="IS43" s="18"/>
      <c r="IT43" s="18"/>
      <c r="IU43" s="18"/>
      <c r="IV43" s="19"/>
      <c r="IY43" s="17"/>
      <c r="IZ43" s="17"/>
      <c r="JA43" s="14">
        <f t="shared" si="267"/>
        <v>346036.98809523811</v>
      </c>
      <c r="JB43" s="15">
        <f t="shared" si="268"/>
        <v>346036.98809523811</v>
      </c>
      <c r="JC43" s="15">
        <f t="shared" si="269"/>
        <v>346036.98809523811</v>
      </c>
      <c r="JD43" s="15">
        <f t="shared" si="270"/>
        <v>346036.98809523811</v>
      </c>
      <c r="JE43" s="15">
        <f t="shared" si="271"/>
        <v>346036.98809523811</v>
      </c>
      <c r="JF43" s="15">
        <f t="shared" si="272"/>
        <v>0</v>
      </c>
      <c r="JG43" s="15">
        <f t="shared" si="273"/>
        <v>0</v>
      </c>
      <c r="JH43" s="15">
        <f t="shared" si="274"/>
        <v>0</v>
      </c>
      <c r="JI43" s="15">
        <f t="shared" si="275"/>
        <v>0</v>
      </c>
      <c r="JJ43" s="14"/>
    </row>
    <row r="44" spans="1:270" x14ac:dyDescent="0.25">
      <c r="A44" s="5" t="s">
        <v>151</v>
      </c>
      <c r="B44" s="2">
        <v>690</v>
      </c>
      <c r="C44" s="3">
        <v>40287</v>
      </c>
      <c r="D44" s="3" t="s">
        <v>152</v>
      </c>
      <c r="E44" s="4">
        <v>44469</v>
      </c>
      <c r="F44">
        <f t="shared" si="337"/>
        <v>2021</v>
      </c>
      <c r="G44">
        <f t="shared" si="338"/>
        <v>9</v>
      </c>
      <c r="H44">
        <f t="shared" si="339"/>
        <v>2018</v>
      </c>
      <c r="I44">
        <f t="shared" si="340"/>
        <v>9</v>
      </c>
      <c r="J44">
        <f t="shared" si="203"/>
        <v>2022</v>
      </c>
      <c r="K44">
        <f t="shared" si="204"/>
        <v>1</v>
      </c>
      <c r="L44">
        <f t="shared" si="110"/>
        <v>2026</v>
      </c>
      <c r="M44">
        <f t="shared" si="205"/>
        <v>12</v>
      </c>
      <c r="O44" s="14"/>
      <c r="P44" s="17"/>
      <c r="Q44" s="17"/>
      <c r="R44" s="17"/>
      <c r="S44" s="17"/>
      <c r="T44" s="17"/>
      <c r="U44" s="17"/>
      <c r="V44" s="17">
        <f>IF(AND($F44=O$4,$I44=V$5),AVERAGE('Потребление ЭЭ_факт'!R43,'Потребление ЭЭ_факт'!AD43,'Потребление ЭЭ_факт'!AP43),IF(U44&lt;&gt;0,AVERAGE('Потребление ЭЭ_факт'!R43,'Потребление ЭЭ_факт'!AD43,'Потребление ЭЭ_факт'!AP43),0))</f>
        <v>0</v>
      </c>
      <c r="W44" s="17">
        <f>IF(AND($F44=O$4,$I44=W$5),AVERAGE('Потребление ЭЭ_факт'!S43,'Потребление ЭЭ_факт'!AE43,'Потребление ЭЭ_факт'!AQ43),IF(V44&lt;&gt;0,AVERAGE('Потребление ЭЭ_факт'!S43,'Потребление ЭЭ_факт'!AE43,'Потребление ЭЭ_факт'!AQ43),0))</f>
        <v>0</v>
      </c>
      <c r="X44" s="17">
        <f>IF(AND($F44=O$4,$I44=X$5),AVERAGE('Потребление ЭЭ_факт'!T43,'Потребление ЭЭ_факт'!AF43,'Потребление ЭЭ_факт'!AR43),IF(W44&lt;&gt;0,AVERAGE('Потребление ЭЭ_факт'!T43,'Потребление ЭЭ_факт'!AF43,'Потребление ЭЭ_факт'!AR43),0))</f>
        <v>0</v>
      </c>
      <c r="Y44" s="17">
        <f>IF(AND($F44=O$4,$I44=Y$5),AVERAGE('Потребление ЭЭ_факт'!U43,'Потребление ЭЭ_факт'!AG43,'Потребление ЭЭ_факт'!AS43),IF(X44&lt;&gt;0,AVERAGE('Потребление ЭЭ_факт'!U43,'Потребление ЭЭ_факт'!AG43,'Потребление ЭЭ_факт'!AS43),0))</f>
        <v>0</v>
      </c>
      <c r="Z44" s="17">
        <f>IF(AND($F44=O$4,$I44=Z$5),AVERAGE('Потребление ЭЭ_факт'!V43,'Потребление ЭЭ_факт'!AH43,'Потребление ЭЭ_факт'!AT43),IF(Y44&lt;&gt;0,AVERAGE('Потребление ЭЭ_факт'!V43,'Потребление ЭЭ_факт'!AH43,'Потребление ЭЭ_факт'!AT43),0))</f>
        <v>0</v>
      </c>
      <c r="AA44" s="14">
        <f>IF(AND($F44=AA$4,$I44=AA$5),AVERAGE('Потребление ЭЭ_факт'!W43,'Потребление ЭЭ_факт'!AI43,'Потребление ЭЭ_факт'!AU43),IF(Z44&lt;&gt;0,AVERAGE('Потребление ЭЭ_факт'!W43,'Потребление ЭЭ_факт'!AI43,'Потребление ЭЭ_факт'!AU43),0))</f>
        <v>0</v>
      </c>
      <c r="AB44" s="17">
        <f>IF(AND($F44=AA$4,$I44=AB$5),AVERAGE('Потребление ЭЭ_факт'!X43,'Потребление ЭЭ_факт'!AJ43,'Потребление ЭЭ_факт'!AV43),IF(AA44&lt;&gt;0,AVERAGE('Потребление ЭЭ_факт'!X43,'Потребление ЭЭ_факт'!AJ43,'Потребление ЭЭ_факт'!AV43),0))</f>
        <v>0</v>
      </c>
      <c r="AC44" s="17">
        <f>IF(AND($F44=AA$4,$I44=AC$5),AVERAGE('Потребление ЭЭ_факт'!Y43,'Потребление ЭЭ_факт'!AK43,'Потребление ЭЭ_факт'!AW43),IF(AB44&lt;&gt;0,AVERAGE('Потребление ЭЭ_факт'!Y43,'Потребление ЭЭ_факт'!AK43,'Потребление ЭЭ_факт'!AW43),0))</f>
        <v>0</v>
      </c>
      <c r="AD44" s="17">
        <f>IF(AND($F44=AA$4,$I44=AD$5),AVERAGE('Потребление ЭЭ_факт'!Z43,'Потребление ЭЭ_факт'!AL43,'Потребление ЭЭ_факт'!AX43),IF(AC44&lt;&gt;0,AVERAGE('Потребление ЭЭ_факт'!Z43,'Потребление ЭЭ_факт'!AL43,'Потребление ЭЭ_факт'!AX43),0))</f>
        <v>0</v>
      </c>
      <c r="AE44" s="17">
        <f>IF(AND($F44=AA$4,$I44=AE$5),AVERAGE('Потребление ЭЭ_факт'!AA43,'Потребление ЭЭ_факт'!AM43,'Потребление ЭЭ_факт'!AY43),IF(AD44&lt;&gt;0,AVERAGE('Потребление ЭЭ_факт'!AA43,'Потребление ЭЭ_факт'!AM43,'Потребление ЭЭ_факт'!AY43),0))</f>
        <v>0</v>
      </c>
      <c r="AF44" s="17">
        <f>IF(AND($F44=AA$4,$I44=AF$5),AVERAGE('Потребление ЭЭ_факт'!AB43,'Потребление ЭЭ_факт'!AN43,'Потребление ЭЭ_факт'!AZ43),IF(AE44&lt;&gt;0,AVERAGE('Потребление ЭЭ_факт'!AB43,'Потребление ЭЭ_факт'!AN43,'Потребление ЭЭ_факт'!AZ43),0))</f>
        <v>0</v>
      </c>
      <c r="AG44" s="17">
        <f>IF(AND($F44=AA$4,$I44=AG$5),AVERAGE('Потребление ЭЭ_факт'!AC43,'Потребление ЭЭ_факт'!AO43,'Потребление ЭЭ_факт'!BA43),IF(AF44&lt;&gt;0,AVERAGE('Потребление ЭЭ_факт'!AC43,'Потребление ЭЭ_факт'!AO43,'Потребление ЭЭ_факт'!BA43),0))</f>
        <v>0</v>
      </c>
      <c r="AH44" s="17">
        <f>IF(AND($F44=AA$4,$I44=AH$5),AVERAGE('Потребление ЭЭ_факт'!AD43,'Потребление ЭЭ_факт'!AP43,'Потребление ЭЭ_факт'!BB43),IF(AG44&lt;&gt;0,AVERAGE('Потребление ЭЭ_факт'!AD43,'Потребление ЭЭ_факт'!AP43,'Потребление ЭЭ_факт'!BB43),0))</f>
        <v>0</v>
      </c>
      <c r="AI44" s="17">
        <f>IF(AND($F44=AA$4,$I44=AI$5),AVERAGE('Потребление ЭЭ_факт'!AE43,'Потребление ЭЭ_факт'!AQ43,'Потребление ЭЭ_факт'!BC43),IF(AH44&lt;&gt;0,AVERAGE('Потребление ЭЭ_факт'!AE43,'Потребление ЭЭ_факт'!AQ43,'Потребление ЭЭ_факт'!BC43),0))</f>
        <v>17486.877500000002</v>
      </c>
      <c r="AJ44" s="17">
        <f>IF(AND($F44=AA$4,$I44=AJ$5),AVERAGE('Потребление ЭЭ_факт'!AF43,'Потребление ЭЭ_факт'!AR43,'Потребление ЭЭ_факт'!BD43),IF(AI44&lt;&gt;0,AVERAGE('Потребление ЭЭ_факт'!AF43,'Потребление ЭЭ_факт'!AR43,'Потребление ЭЭ_факт'!BD43),0))</f>
        <v>16828.727904761905</v>
      </c>
      <c r="AK44" s="17">
        <f>IF(AND($F44=AA$4,$I44=AK$5),AVERAGE('Потребление ЭЭ_факт'!AG43,'Потребление ЭЭ_факт'!AS43,'Потребление ЭЭ_факт'!BE43),IF(AJ44&lt;&gt;0,AVERAGE('Потребление ЭЭ_факт'!AG43,'Потребление ЭЭ_факт'!AS43,'Потребление ЭЭ_факт'!BE43),0))</f>
        <v>15899.194642857139</v>
      </c>
      <c r="AL44" s="17">
        <f>IF(AND($F44=AA$4,$I44=AL$5),AVERAGE('Потребление ЭЭ_факт'!AH43,'Потребление ЭЭ_факт'!AT43,'Потребление ЭЭ_факт'!BF43),IF(AK44&lt;&gt;0,AVERAGE('Потребление ЭЭ_факт'!AH43,'Потребление ЭЭ_факт'!AT43,'Потребление ЭЭ_факт'!BF43),0))</f>
        <v>16888.316695238089</v>
      </c>
      <c r="AM44" s="14">
        <f>IF(AND($F44=AM$4,$I44=AM$5),AVERAGE('Потребление ЭЭ_факт'!AI43,'Потребление ЭЭ_факт'!AU43,'Потребление ЭЭ_факт'!BG43),IF(AL44&lt;&gt;0,AVERAGE('Потребление ЭЭ_факт'!AI43,'Потребление ЭЭ_факт'!AU43,'Потребление ЭЭ_факт'!BG43),0))</f>
        <v>17458.609523809526</v>
      </c>
      <c r="AN44" s="15">
        <f>IF(AND($F44=$AM$4,$I44=AN$5),AVERAGE('Потребление ЭЭ_факт'!AJ43,'Потребление ЭЭ_факт'!AV43,'Потребление ЭЭ_факт'!BH43),IF(AM44&lt;&gt;0,AVERAGE('Потребление ЭЭ_факт'!AJ43,'Потребление ЭЭ_факт'!AV43,'Потребление ЭЭ_факт'!BH43),0))</f>
        <v>16645.350190476191</v>
      </c>
      <c r="AO44" s="15">
        <f>IF(AND($F44=$AM$4,$I44=AO$5),AVERAGE('Потребление ЭЭ_факт'!AK43,'Потребление ЭЭ_факт'!AW43,'Потребление ЭЭ_факт'!BI43),IF(AN44&lt;&gt;0,AVERAGE('Потребление ЭЭ_факт'!AK43,'Потребление ЭЭ_факт'!AW43,'Потребление ЭЭ_факт'!BI43),0))</f>
        <v>16163.365899999999</v>
      </c>
      <c r="AP44" s="15">
        <f>IF(AND($F44=$AM$4,$I44=AP$5),AVERAGE('Потребление ЭЭ_факт'!AL43,'Потребление ЭЭ_факт'!AX43,'Потребление ЭЭ_факт'!BJ43),IF(AO44&lt;&gt;0,AVERAGE('Потребление ЭЭ_факт'!AL43,'Потребление ЭЭ_факт'!AX43,'Потребление ЭЭ_факт'!BJ43),0))</f>
        <v>15399.297428571428</v>
      </c>
      <c r="AQ44" s="15">
        <f>IF(AND($F44=$AM$4,$I44=AQ$5),AVERAGE('Потребление ЭЭ_факт'!AM43,'Потребление ЭЭ_факт'!AY43,'Потребление ЭЭ_факт'!BK43),IF(AP44&lt;&gt;0,AVERAGE('Потребление ЭЭ_факт'!AM43,'Потребление ЭЭ_факт'!AY43,'Потребление ЭЭ_факт'!BK43),0))</f>
        <v>17071.361583333328</v>
      </c>
      <c r="AR44" s="15">
        <f>IF(AND($F44=$AM$4,$I44=AR$5),AVERAGE('Потребление ЭЭ_факт'!AN43,'Потребление ЭЭ_факт'!AZ43,'Потребление ЭЭ_факт'!BL43),IF(AQ44&lt;&gt;0,AVERAGE('Потребление ЭЭ_факт'!AN43,'Потребление ЭЭ_факт'!AZ43,'Потребление ЭЭ_факт'!BL43),0))</f>
        <v>19854.096428571444</v>
      </c>
      <c r="AS44" s="15">
        <f>IF(AND($F44=$AM$4,$I44=AS$5),AVERAGE('Потребление ЭЭ_факт'!AO43,'Потребление ЭЭ_факт'!BA43,'Потребление ЭЭ_факт'!BM43),IF(AR44&lt;&gt;0,AVERAGE('Потребление ЭЭ_факт'!AO43,'Потребление ЭЭ_факт'!BA43,'Потребление ЭЭ_факт'!BM43),0))</f>
        <v>20079.359857142852</v>
      </c>
      <c r="AT44" s="15">
        <f>IF(AND($F44=$AM$4,$I44=AT$5),AVERAGE('Потребление ЭЭ_факт'!AP43,'Потребление ЭЭ_факт'!BB43,'Потребление ЭЭ_факт'!BN43),IF(AS44&lt;&gt;0,AVERAGE('Потребление ЭЭ_факт'!AP43,'Потребление ЭЭ_факт'!BB43,'Потребление ЭЭ_факт'!BN43),0))</f>
        <v>19467.35933333333</v>
      </c>
      <c r="AU44" s="31">
        <f t="shared" si="352"/>
        <v>17486.877500000002</v>
      </c>
      <c r="AV44" s="31">
        <f t="shared" si="353"/>
        <v>16828.727904761905</v>
      </c>
      <c r="AW44" s="31">
        <f t="shared" si="354"/>
        <v>15899.194642857139</v>
      </c>
      <c r="AX44" s="32">
        <f t="shared" si="355"/>
        <v>16888.316695238089</v>
      </c>
      <c r="AY44" s="30">
        <f t="shared" si="341"/>
        <v>17458.609523809526</v>
      </c>
      <c r="AZ44" s="31">
        <f t="shared" si="380"/>
        <v>16645.350190476191</v>
      </c>
      <c r="BA44" s="31">
        <f t="shared" si="356"/>
        <v>16163.365899999999</v>
      </c>
      <c r="BB44" s="31">
        <f t="shared" si="357"/>
        <v>15399.297428571428</v>
      </c>
      <c r="BC44" s="31">
        <f t="shared" si="358"/>
        <v>17071.361583333328</v>
      </c>
      <c r="BD44" s="31">
        <f t="shared" si="359"/>
        <v>19854.096428571444</v>
      </c>
      <c r="BE44" s="31">
        <f t="shared" si="360"/>
        <v>20079.359857142852</v>
      </c>
      <c r="BF44" s="31">
        <f t="shared" si="361"/>
        <v>19467.35933333333</v>
      </c>
      <c r="BG44" s="31">
        <f t="shared" si="362"/>
        <v>17486.877500000002</v>
      </c>
      <c r="BH44" s="31">
        <f t="shared" si="363"/>
        <v>16828.727904761905</v>
      </c>
      <c r="BI44" s="31">
        <f t="shared" si="364"/>
        <v>15899.194642857139</v>
      </c>
      <c r="BJ44" s="32">
        <f t="shared" si="365"/>
        <v>16888.316695238089</v>
      </c>
      <c r="BK44" s="30">
        <f t="shared" si="342"/>
        <v>17458.609523809526</v>
      </c>
      <c r="BL44" s="31">
        <f t="shared" si="381"/>
        <v>16645.350190476191</v>
      </c>
      <c r="BM44" s="31">
        <f t="shared" si="366"/>
        <v>16163.365899999999</v>
      </c>
      <c r="BN44" s="31">
        <f t="shared" si="367"/>
        <v>15399.297428571428</v>
      </c>
      <c r="BO44" s="31">
        <f t="shared" si="368"/>
        <v>17071.361583333328</v>
      </c>
      <c r="BP44" s="31">
        <f t="shared" si="369"/>
        <v>19854.096428571444</v>
      </c>
      <c r="BQ44" s="31">
        <f t="shared" si="370"/>
        <v>20079.359857142852</v>
      </c>
      <c r="BR44" s="31">
        <f t="shared" si="371"/>
        <v>19467.35933333333</v>
      </c>
      <c r="BS44" s="31">
        <f t="shared" si="372"/>
        <v>17486.877500000002</v>
      </c>
      <c r="BT44" s="31">
        <f t="shared" si="373"/>
        <v>16828.727904761905</v>
      </c>
      <c r="BU44" s="31">
        <f t="shared" si="374"/>
        <v>15899.194642857139</v>
      </c>
      <c r="BV44" s="32">
        <f t="shared" si="375"/>
        <v>16888.316695238089</v>
      </c>
      <c r="BW44" s="30">
        <f t="shared" si="343"/>
        <v>17458.609523809526</v>
      </c>
      <c r="BX44" s="31">
        <f t="shared" si="382"/>
        <v>16645.350190476191</v>
      </c>
      <c r="BY44" s="31">
        <f t="shared" si="376"/>
        <v>16163.365899999999</v>
      </c>
      <c r="BZ44" s="31">
        <f t="shared" si="377"/>
        <v>15399.297428571428</v>
      </c>
      <c r="CA44" s="31">
        <f t="shared" si="378"/>
        <v>17071.361583333328</v>
      </c>
      <c r="CB44" s="31">
        <f t="shared" si="379"/>
        <v>19854.096428571444</v>
      </c>
      <c r="CC44" s="31">
        <f t="shared" si="344"/>
        <v>20079.359857142852</v>
      </c>
      <c r="CD44" s="31">
        <f t="shared" si="345"/>
        <v>19467.35933333333</v>
      </c>
      <c r="CE44" s="31">
        <f t="shared" si="346"/>
        <v>17486.877500000002</v>
      </c>
      <c r="CF44" s="31">
        <f t="shared" si="347"/>
        <v>16828.727904761905</v>
      </c>
      <c r="CG44" s="31">
        <f t="shared" si="348"/>
        <v>15899.194642857139</v>
      </c>
      <c r="CH44" s="32">
        <f t="shared" si="349"/>
        <v>16888.316695238089</v>
      </c>
      <c r="CI44" s="30">
        <f t="shared" si="206"/>
        <v>17458.609523809526</v>
      </c>
      <c r="CJ44" s="31">
        <f t="shared" si="4"/>
        <v>16645.350190476191</v>
      </c>
      <c r="CK44" s="31">
        <f t="shared" si="5"/>
        <v>16163.365899999999</v>
      </c>
      <c r="CL44" s="31">
        <f t="shared" si="281"/>
        <v>15399.297428571428</v>
      </c>
      <c r="CM44" s="31">
        <f t="shared" si="282"/>
        <v>17071.361583333328</v>
      </c>
      <c r="CN44" s="31">
        <f t="shared" si="283"/>
        <v>19854.096428571444</v>
      </c>
      <c r="CO44" s="31">
        <f t="shared" si="284"/>
        <v>20079.359857142852</v>
      </c>
      <c r="CP44" s="31">
        <f t="shared" si="285"/>
        <v>19467.35933333333</v>
      </c>
      <c r="CQ44" s="31">
        <f t="shared" si="286"/>
        <v>17486.877500000002</v>
      </c>
      <c r="CR44" s="31">
        <f t="shared" si="287"/>
        <v>16828.727904761905</v>
      </c>
      <c r="CS44" s="31">
        <f t="shared" si="288"/>
        <v>15899.194642857139</v>
      </c>
      <c r="CT44" s="32">
        <f t="shared" si="289"/>
        <v>16888.316695238089</v>
      </c>
      <c r="CU44" s="30">
        <f t="shared" si="290"/>
        <v>17458.609523809526</v>
      </c>
      <c r="CV44" s="31">
        <f t="shared" si="291"/>
        <v>16645.350190476191</v>
      </c>
      <c r="CW44" s="31">
        <f t="shared" si="292"/>
        <v>16163.365899999999</v>
      </c>
      <c r="CX44" s="31">
        <f t="shared" si="293"/>
        <v>15399.297428571428</v>
      </c>
      <c r="CY44" s="31">
        <f t="shared" si="294"/>
        <v>17071.361583333328</v>
      </c>
      <c r="CZ44" s="31">
        <f t="shared" si="295"/>
        <v>19854.096428571444</v>
      </c>
      <c r="DA44" s="31">
        <f t="shared" si="296"/>
        <v>20079.359857142852</v>
      </c>
      <c r="DB44" s="31">
        <f t="shared" si="297"/>
        <v>19467.35933333333</v>
      </c>
      <c r="DC44" s="31">
        <f t="shared" si="298"/>
        <v>17486.877500000002</v>
      </c>
      <c r="DD44" s="31">
        <f t="shared" si="299"/>
        <v>16828.727904761905</v>
      </c>
      <c r="DE44" s="31">
        <f t="shared" si="300"/>
        <v>15899.194642857139</v>
      </c>
      <c r="DF44" s="32">
        <f t="shared" si="301"/>
        <v>16888.316695238089</v>
      </c>
      <c r="DG44" s="30">
        <f t="shared" si="302"/>
        <v>17458.609523809526</v>
      </c>
      <c r="DH44" s="31">
        <f t="shared" si="303"/>
        <v>16645.350190476191</v>
      </c>
      <c r="DI44" s="31">
        <f t="shared" si="304"/>
        <v>16163.365899999999</v>
      </c>
      <c r="DJ44" s="31">
        <f t="shared" si="305"/>
        <v>15399.297428571428</v>
      </c>
      <c r="DK44" s="31">
        <f t="shared" si="306"/>
        <v>17071.361583333328</v>
      </c>
      <c r="DL44" s="31">
        <f t="shared" si="307"/>
        <v>19854.096428571444</v>
      </c>
      <c r="DM44" s="31">
        <f t="shared" si="308"/>
        <v>20079.359857142852</v>
      </c>
      <c r="DN44" s="31">
        <f t="shared" si="309"/>
        <v>19467.35933333333</v>
      </c>
      <c r="DO44" s="31">
        <f t="shared" si="310"/>
        <v>17486.877500000002</v>
      </c>
      <c r="DP44" s="31">
        <f t="shared" si="311"/>
        <v>16828.727904761905</v>
      </c>
      <c r="DQ44" s="31">
        <f t="shared" si="280"/>
        <v>15899.194642857139</v>
      </c>
      <c r="DR44" s="32">
        <f t="shared" si="314"/>
        <v>16888.316695238089</v>
      </c>
      <c r="DS44" s="30">
        <f t="shared" si="315"/>
        <v>17458.609523809526</v>
      </c>
      <c r="DT44" s="31">
        <f t="shared" si="316"/>
        <v>16645.350190476191</v>
      </c>
      <c r="DU44" s="31">
        <f t="shared" si="317"/>
        <v>16163.365899999999</v>
      </c>
      <c r="DV44" s="31">
        <f t="shared" si="318"/>
        <v>15399.297428571428</v>
      </c>
      <c r="DW44" s="31">
        <f t="shared" si="319"/>
        <v>17071.361583333328</v>
      </c>
      <c r="DX44" s="31">
        <f t="shared" si="320"/>
        <v>19854.096428571444</v>
      </c>
      <c r="DY44" s="31">
        <f t="shared" si="321"/>
        <v>20079.359857142852</v>
      </c>
      <c r="DZ44" s="31">
        <f t="shared" si="322"/>
        <v>19467.35933333333</v>
      </c>
      <c r="EA44" s="31">
        <f t="shared" si="323"/>
        <v>17486.877500000002</v>
      </c>
      <c r="EB44" s="31">
        <f t="shared" si="324"/>
        <v>16828.727904761905</v>
      </c>
      <c r="EC44" s="31">
        <f t="shared" si="325"/>
        <v>15899.194642857139</v>
      </c>
      <c r="ED44" s="32">
        <f t="shared" si="326"/>
        <v>16888.316695238089</v>
      </c>
      <c r="EE44" s="30">
        <f t="shared" si="327"/>
        <v>17458.609523809526</v>
      </c>
      <c r="EF44" s="31">
        <f t="shared" si="328"/>
        <v>16645.350190476191</v>
      </c>
      <c r="EG44" s="31">
        <f t="shared" si="329"/>
        <v>16163.365899999999</v>
      </c>
      <c r="EH44" s="31">
        <f t="shared" si="330"/>
        <v>15399.297428571428</v>
      </c>
      <c r="EI44" s="31">
        <f t="shared" si="331"/>
        <v>17071.361583333328</v>
      </c>
      <c r="EJ44" s="31">
        <f t="shared" si="332"/>
        <v>19854.096428571444</v>
      </c>
      <c r="EK44" s="31">
        <f t="shared" si="333"/>
        <v>20079.359857142852</v>
      </c>
      <c r="EL44" s="31">
        <f t="shared" si="334"/>
        <v>19467.35933333333</v>
      </c>
      <c r="EM44" s="31">
        <f t="shared" si="335"/>
        <v>17486.877500000002</v>
      </c>
      <c r="EN44" s="31">
        <f t="shared" si="336"/>
        <v>16828.727904761905</v>
      </c>
      <c r="EO44" s="31">
        <f t="shared" si="312"/>
        <v>15899.194642857139</v>
      </c>
      <c r="EP44" s="32">
        <f t="shared" si="313"/>
        <v>16888.316695238089</v>
      </c>
      <c r="ES44" s="20">
        <f t="shared" si="207"/>
        <v>17458.609523809526</v>
      </c>
      <c r="ET44" s="18">
        <f t="shared" si="208"/>
        <v>16645.350190476191</v>
      </c>
      <c r="EU44" s="18">
        <f t="shared" si="209"/>
        <v>16163.365899999999</v>
      </c>
      <c r="EV44" s="18">
        <f t="shared" si="210"/>
        <v>15399.297428571428</v>
      </c>
      <c r="EW44" s="18">
        <f t="shared" si="211"/>
        <v>17071.361583333328</v>
      </c>
      <c r="EX44" s="18">
        <f t="shared" si="212"/>
        <v>19854.096428571444</v>
      </c>
      <c r="EY44" s="18">
        <f t="shared" si="213"/>
        <v>20079.359857142852</v>
      </c>
      <c r="EZ44" s="18">
        <f t="shared" si="214"/>
        <v>19467.35933333333</v>
      </c>
      <c r="FA44" s="18">
        <f t="shared" si="215"/>
        <v>17486.877500000002</v>
      </c>
      <c r="FB44" s="18">
        <f t="shared" si="216"/>
        <v>16828.727904761905</v>
      </c>
      <c r="FC44" s="18">
        <f t="shared" si="217"/>
        <v>15899.194642857139</v>
      </c>
      <c r="FD44" s="19">
        <f t="shared" si="218"/>
        <v>16888.316695238089</v>
      </c>
      <c r="FE44" s="20">
        <f t="shared" si="219"/>
        <v>17458.609523809526</v>
      </c>
      <c r="FF44" s="18">
        <f t="shared" si="220"/>
        <v>16645.350190476191</v>
      </c>
      <c r="FG44" s="18">
        <f t="shared" si="221"/>
        <v>16163.365899999999</v>
      </c>
      <c r="FH44" s="18">
        <f t="shared" si="222"/>
        <v>15399.297428571428</v>
      </c>
      <c r="FI44" s="18">
        <f t="shared" si="223"/>
        <v>17071.361583333328</v>
      </c>
      <c r="FJ44" s="18">
        <f t="shared" si="224"/>
        <v>19854.096428571444</v>
      </c>
      <c r="FK44" s="18">
        <f t="shared" si="225"/>
        <v>20079.359857142852</v>
      </c>
      <c r="FL44" s="18">
        <f t="shared" si="226"/>
        <v>19467.35933333333</v>
      </c>
      <c r="FM44" s="18">
        <f t="shared" si="227"/>
        <v>17486.877500000002</v>
      </c>
      <c r="FN44" s="18">
        <f t="shared" si="228"/>
        <v>16828.727904761905</v>
      </c>
      <c r="FO44" s="18">
        <f t="shared" si="229"/>
        <v>15899.194642857139</v>
      </c>
      <c r="FP44" s="19">
        <f t="shared" si="230"/>
        <v>16888.316695238089</v>
      </c>
      <c r="FQ44" s="20">
        <f t="shared" si="231"/>
        <v>17458.609523809526</v>
      </c>
      <c r="FR44" s="18">
        <f t="shared" si="232"/>
        <v>16645.350190476191</v>
      </c>
      <c r="FS44" s="18">
        <f t="shared" si="233"/>
        <v>16163.365899999999</v>
      </c>
      <c r="FT44" s="18">
        <f t="shared" si="234"/>
        <v>15399.297428571428</v>
      </c>
      <c r="FU44" s="18">
        <f t="shared" si="235"/>
        <v>17071.361583333328</v>
      </c>
      <c r="FV44" s="18">
        <f t="shared" si="236"/>
        <v>19854.096428571444</v>
      </c>
      <c r="FW44" s="18">
        <f t="shared" si="237"/>
        <v>20079.359857142852</v>
      </c>
      <c r="FX44" s="18">
        <f t="shared" si="238"/>
        <v>19467.35933333333</v>
      </c>
      <c r="FY44" s="18">
        <f t="shared" si="239"/>
        <v>17486.877500000002</v>
      </c>
      <c r="FZ44" s="18">
        <f t="shared" si="240"/>
        <v>16828.727904761905</v>
      </c>
      <c r="GA44" s="18">
        <f t="shared" si="241"/>
        <v>15899.194642857139</v>
      </c>
      <c r="GB44" s="19">
        <f t="shared" si="242"/>
        <v>16888.316695238089</v>
      </c>
      <c r="GC44" s="20">
        <f t="shared" si="243"/>
        <v>17458.609523809526</v>
      </c>
      <c r="GD44" s="18">
        <f t="shared" si="244"/>
        <v>16645.350190476191</v>
      </c>
      <c r="GE44" s="18">
        <f t="shared" si="245"/>
        <v>16163.365899999999</v>
      </c>
      <c r="GF44" s="18">
        <f t="shared" si="246"/>
        <v>15399.297428571428</v>
      </c>
      <c r="GG44" s="18">
        <f t="shared" si="247"/>
        <v>17071.361583333328</v>
      </c>
      <c r="GH44" s="18">
        <f t="shared" si="248"/>
        <v>19854.096428571444</v>
      </c>
      <c r="GI44" s="18">
        <f t="shared" si="249"/>
        <v>20079.359857142852</v>
      </c>
      <c r="GJ44" s="18">
        <f t="shared" si="250"/>
        <v>19467.35933333333</v>
      </c>
      <c r="GK44" s="18">
        <f t="shared" si="251"/>
        <v>17486.877500000002</v>
      </c>
      <c r="GL44" s="18">
        <f t="shared" si="252"/>
        <v>16828.727904761905</v>
      </c>
      <c r="GM44" s="18">
        <f t="shared" si="253"/>
        <v>15899.194642857139</v>
      </c>
      <c r="GN44" s="19">
        <f t="shared" si="254"/>
        <v>16888.316695238089</v>
      </c>
      <c r="GO44" s="20">
        <f t="shared" si="255"/>
        <v>17458.609523809526</v>
      </c>
      <c r="GP44" s="18">
        <f t="shared" si="256"/>
        <v>16645.350190476191</v>
      </c>
      <c r="GQ44" s="18">
        <f t="shared" si="257"/>
        <v>16163.365899999999</v>
      </c>
      <c r="GR44" s="18">
        <f t="shared" si="258"/>
        <v>15399.297428571428</v>
      </c>
      <c r="GS44" s="18">
        <f t="shared" si="259"/>
        <v>17071.361583333328</v>
      </c>
      <c r="GT44" s="18">
        <f t="shared" si="260"/>
        <v>19854.096428571444</v>
      </c>
      <c r="GU44" s="18">
        <f t="shared" si="261"/>
        <v>20079.359857142852</v>
      </c>
      <c r="GV44" s="18">
        <f t="shared" si="262"/>
        <v>19467.35933333333</v>
      </c>
      <c r="GW44" s="18">
        <f t="shared" si="263"/>
        <v>17486.877500000002</v>
      </c>
      <c r="GX44" s="18">
        <f t="shared" si="264"/>
        <v>16828.727904761905</v>
      </c>
      <c r="GY44" s="18">
        <f t="shared" si="265"/>
        <v>15899.194642857139</v>
      </c>
      <c r="GZ44" s="19">
        <f t="shared" si="266"/>
        <v>16888.316695238089</v>
      </c>
      <c r="HA44" s="20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9"/>
      <c r="HM44" s="20"/>
      <c r="HN44" s="18"/>
      <c r="HO44" s="18"/>
      <c r="HP44" s="18"/>
      <c r="HQ44" s="18"/>
      <c r="HR44" s="18"/>
      <c r="HS44" s="18"/>
      <c r="HT44" s="18"/>
      <c r="HU44" s="18"/>
      <c r="HV44" s="18"/>
      <c r="HW44" s="18"/>
      <c r="HX44" s="19"/>
      <c r="HY44" s="20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9"/>
      <c r="IK44" s="20"/>
      <c r="IL44" s="18"/>
      <c r="IM44" s="18"/>
      <c r="IN44" s="18"/>
      <c r="IO44" s="18"/>
      <c r="IP44" s="18"/>
      <c r="IQ44" s="18"/>
      <c r="IR44" s="18"/>
      <c r="IS44" s="18"/>
      <c r="IT44" s="18"/>
      <c r="IU44" s="18"/>
      <c r="IV44" s="19"/>
      <c r="IY44" s="17"/>
      <c r="IZ44" s="17"/>
      <c r="JA44" s="14">
        <f t="shared" si="267"/>
        <v>209241.91698809524</v>
      </c>
      <c r="JB44" s="15">
        <f t="shared" si="268"/>
        <v>209241.91698809524</v>
      </c>
      <c r="JC44" s="15">
        <f t="shared" si="269"/>
        <v>209241.91698809524</v>
      </c>
      <c r="JD44" s="15">
        <f t="shared" si="270"/>
        <v>209241.91698809524</v>
      </c>
      <c r="JE44" s="15">
        <f t="shared" si="271"/>
        <v>209241.91698809524</v>
      </c>
      <c r="JF44" s="15">
        <f t="shared" si="272"/>
        <v>0</v>
      </c>
      <c r="JG44" s="15">
        <f t="shared" si="273"/>
        <v>0</v>
      </c>
      <c r="JH44" s="15">
        <f t="shared" si="274"/>
        <v>0</v>
      </c>
      <c r="JI44" s="15">
        <f t="shared" si="275"/>
        <v>0</v>
      </c>
      <c r="JJ44" s="14"/>
    </row>
    <row r="45" spans="1:270" x14ac:dyDescent="0.25">
      <c r="A45" s="5" t="s">
        <v>163</v>
      </c>
      <c r="B45" s="2">
        <v>915</v>
      </c>
      <c r="C45" s="3">
        <v>39660</v>
      </c>
      <c r="D45" s="3" t="s">
        <v>164</v>
      </c>
      <c r="E45" s="4">
        <v>44448</v>
      </c>
      <c r="F45">
        <f t="shared" si="337"/>
        <v>2021</v>
      </c>
      <c r="G45">
        <f t="shared" si="338"/>
        <v>9</v>
      </c>
      <c r="H45">
        <f t="shared" si="339"/>
        <v>2018</v>
      </c>
      <c r="I45">
        <f t="shared" si="340"/>
        <v>9</v>
      </c>
      <c r="J45">
        <f t="shared" si="203"/>
        <v>2022</v>
      </c>
      <c r="K45">
        <f t="shared" si="204"/>
        <v>1</v>
      </c>
      <c r="L45">
        <f t="shared" ref="L45:L108" si="383">IF(F45=2021,2026,F45+5)</f>
        <v>2026</v>
      </c>
      <c r="M45">
        <f t="shared" si="205"/>
        <v>12</v>
      </c>
      <c r="O45" s="14"/>
      <c r="P45" s="17"/>
      <c r="Q45" s="17"/>
      <c r="R45" s="17"/>
      <c r="S45" s="17"/>
      <c r="T45" s="17"/>
      <c r="U45" s="17"/>
      <c r="V45" s="17">
        <f>IF(AND($F45=O$4,$I45=V$5),AVERAGE('Потребление ЭЭ_факт'!R44,'Потребление ЭЭ_факт'!AD44,'Потребление ЭЭ_факт'!AP44),IF(U45&lt;&gt;0,AVERAGE('Потребление ЭЭ_факт'!R44,'Потребление ЭЭ_факт'!AD44,'Потребление ЭЭ_факт'!AP44),0))</f>
        <v>0</v>
      </c>
      <c r="W45" s="17">
        <f>IF(AND($F45=O$4,$I45=W$5),AVERAGE('Потребление ЭЭ_факт'!S44,'Потребление ЭЭ_факт'!AE44,'Потребление ЭЭ_факт'!AQ44),IF(V45&lt;&gt;0,AVERAGE('Потребление ЭЭ_факт'!S44,'Потребление ЭЭ_факт'!AE44,'Потребление ЭЭ_факт'!AQ44),0))</f>
        <v>0</v>
      </c>
      <c r="X45" s="17">
        <f>IF(AND($F45=O$4,$I45=X$5),AVERAGE('Потребление ЭЭ_факт'!T44,'Потребление ЭЭ_факт'!AF44,'Потребление ЭЭ_факт'!AR44),IF(W45&lt;&gt;0,AVERAGE('Потребление ЭЭ_факт'!T44,'Потребление ЭЭ_факт'!AF44,'Потребление ЭЭ_факт'!AR44),0))</f>
        <v>0</v>
      </c>
      <c r="Y45" s="17">
        <f>IF(AND($F45=O$4,$I45=Y$5),AVERAGE('Потребление ЭЭ_факт'!U44,'Потребление ЭЭ_факт'!AG44,'Потребление ЭЭ_факт'!AS44),IF(X45&lt;&gt;0,AVERAGE('Потребление ЭЭ_факт'!U44,'Потребление ЭЭ_факт'!AG44,'Потребление ЭЭ_факт'!AS44),0))</f>
        <v>0</v>
      </c>
      <c r="Z45" s="17">
        <f>IF(AND($F45=O$4,$I45=Z$5),AVERAGE('Потребление ЭЭ_факт'!V44,'Потребление ЭЭ_факт'!AH44,'Потребление ЭЭ_факт'!AT44),IF(Y45&lt;&gt;0,AVERAGE('Потребление ЭЭ_факт'!V44,'Потребление ЭЭ_факт'!AH44,'Потребление ЭЭ_факт'!AT44),0))</f>
        <v>0</v>
      </c>
      <c r="AA45" s="14">
        <f>IF(AND($F45=AA$4,$I45=AA$5),AVERAGE('Потребление ЭЭ_факт'!W44,'Потребление ЭЭ_факт'!AI44,'Потребление ЭЭ_факт'!AU44),IF(Z45&lt;&gt;0,AVERAGE('Потребление ЭЭ_факт'!W44,'Потребление ЭЭ_факт'!AI44,'Потребление ЭЭ_факт'!AU44),0))</f>
        <v>0</v>
      </c>
      <c r="AB45" s="17">
        <f>IF(AND($F45=AA$4,$I45=AB$5),AVERAGE('Потребление ЭЭ_факт'!X44,'Потребление ЭЭ_факт'!AJ44,'Потребление ЭЭ_факт'!AV44),IF(AA45&lt;&gt;0,AVERAGE('Потребление ЭЭ_факт'!X44,'Потребление ЭЭ_факт'!AJ44,'Потребление ЭЭ_факт'!AV44),0))</f>
        <v>0</v>
      </c>
      <c r="AC45" s="17">
        <f>IF(AND($F45=AA$4,$I45=AC$5),AVERAGE('Потребление ЭЭ_факт'!Y44,'Потребление ЭЭ_факт'!AK44,'Потребление ЭЭ_факт'!AW44),IF(AB45&lt;&gt;0,AVERAGE('Потребление ЭЭ_факт'!Y44,'Потребление ЭЭ_факт'!AK44,'Потребление ЭЭ_факт'!AW44),0))</f>
        <v>0</v>
      </c>
      <c r="AD45" s="17">
        <f>IF(AND($F45=AA$4,$I45=AD$5),AVERAGE('Потребление ЭЭ_факт'!Z44,'Потребление ЭЭ_факт'!AL44,'Потребление ЭЭ_факт'!AX44),IF(AC45&lt;&gt;0,AVERAGE('Потребление ЭЭ_факт'!Z44,'Потребление ЭЭ_факт'!AL44,'Потребление ЭЭ_факт'!AX44),0))</f>
        <v>0</v>
      </c>
      <c r="AE45" s="17">
        <f>IF(AND($F45=AA$4,$I45=AE$5),AVERAGE('Потребление ЭЭ_факт'!AA44,'Потребление ЭЭ_факт'!AM44,'Потребление ЭЭ_факт'!AY44),IF(AD45&lt;&gt;0,AVERAGE('Потребление ЭЭ_факт'!AA44,'Потребление ЭЭ_факт'!AM44,'Потребление ЭЭ_факт'!AY44),0))</f>
        <v>0</v>
      </c>
      <c r="AF45" s="17">
        <f>IF(AND($F45=AA$4,$I45=AF$5),AVERAGE('Потребление ЭЭ_факт'!AB44,'Потребление ЭЭ_факт'!AN44,'Потребление ЭЭ_факт'!AZ44),IF(AE45&lt;&gt;0,AVERAGE('Потребление ЭЭ_факт'!AB44,'Потребление ЭЭ_факт'!AN44,'Потребление ЭЭ_факт'!AZ44),0))</f>
        <v>0</v>
      </c>
      <c r="AG45" s="17">
        <f>IF(AND($F45=AA$4,$I45=AG$5),AVERAGE('Потребление ЭЭ_факт'!AC44,'Потребление ЭЭ_факт'!AO44,'Потребление ЭЭ_факт'!BA44),IF(AF45&lt;&gt;0,AVERAGE('Потребление ЭЭ_факт'!AC44,'Потребление ЭЭ_факт'!AO44,'Потребление ЭЭ_факт'!BA44),0))</f>
        <v>0</v>
      </c>
      <c r="AH45" s="17">
        <f>IF(AND($F45=AA$4,$I45=AH$5),AVERAGE('Потребление ЭЭ_факт'!AD44,'Потребление ЭЭ_факт'!AP44,'Потребление ЭЭ_факт'!BB44),IF(AG45&lt;&gt;0,AVERAGE('Потребление ЭЭ_факт'!AD44,'Потребление ЭЭ_факт'!AP44,'Потребление ЭЭ_факт'!BB44),0))</f>
        <v>0</v>
      </c>
      <c r="AI45" s="17">
        <f>IF(AND($F45=AA$4,$I45=AI$5),AVERAGE('Потребление ЭЭ_факт'!AE44,'Потребление ЭЭ_факт'!AQ44,'Потребление ЭЭ_факт'!BC44),IF(AH45&lt;&gt;0,AVERAGE('Потребление ЭЭ_факт'!AE44,'Потребление ЭЭ_факт'!AQ44,'Потребление ЭЭ_факт'!BC44),0))</f>
        <v>17332.964285714286</v>
      </c>
      <c r="AJ45" s="17">
        <f>IF(AND($F45=AA$4,$I45=AJ$5),AVERAGE('Потребление ЭЭ_факт'!AF44,'Потребление ЭЭ_факт'!AR44,'Потребление ЭЭ_факт'!BD44),IF(AI45&lt;&gt;0,AVERAGE('Потребление ЭЭ_факт'!AF44,'Потребление ЭЭ_факт'!AR44,'Потребление ЭЭ_факт'!BD44),0))</f>
        <v>16454.469333333334</v>
      </c>
      <c r="AK45" s="17">
        <f>IF(AND($F45=AA$4,$I45=AK$5),AVERAGE('Потребление ЭЭ_факт'!AG44,'Потребление ЭЭ_факт'!AS44,'Потребление ЭЭ_факт'!BE44),IF(AJ45&lt;&gt;0,AVERAGE('Потребление ЭЭ_факт'!AG44,'Потребление ЭЭ_факт'!AS44,'Потребление ЭЭ_факт'!BE44),0))</f>
        <v>17707.228571428568</v>
      </c>
      <c r="AL45" s="17">
        <f>IF(AND($F45=AA$4,$I45=AL$5),AVERAGE('Потребление ЭЭ_факт'!AH44,'Потребление ЭЭ_факт'!AT44,'Потребление ЭЭ_факт'!BF44),IF(AK45&lt;&gt;0,AVERAGE('Потребление ЭЭ_факт'!AH44,'Потребление ЭЭ_факт'!AT44,'Потребление ЭЭ_факт'!BF44),0))</f>
        <v>19507.083619047615</v>
      </c>
      <c r="AM45" s="14">
        <f>IF(AND($F45=AM$4,$I45=AM$5),AVERAGE('Потребление ЭЭ_факт'!AI44,'Потребление ЭЭ_факт'!AU44,'Потребление ЭЭ_факт'!BG44),IF(AL45&lt;&gt;0,AVERAGE('Потребление ЭЭ_факт'!AI44,'Потребление ЭЭ_факт'!AU44,'Потребление ЭЭ_факт'!BG44),0))</f>
        <v>19836.427619047619</v>
      </c>
      <c r="AN45" s="15">
        <f>IF(AND($F45=$AM$4,$I45=AN$5),AVERAGE('Потребление ЭЭ_факт'!AJ44,'Потребление ЭЭ_факт'!AV44,'Потребление ЭЭ_факт'!BH44),IF(AM45&lt;&gt;0,AVERAGE('Потребление ЭЭ_факт'!AJ44,'Потребление ЭЭ_факт'!AV44,'Потребление ЭЭ_факт'!BH44),0))</f>
        <v>21586.856190476192</v>
      </c>
      <c r="AO45" s="15">
        <f>IF(AND($F45=$AM$4,$I45=AO$5),AVERAGE('Потребление ЭЭ_факт'!AK44,'Потребление ЭЭ_факт'!AW44,'Потребление ЭЭ_факт'!BI44),IF(AN45&lt;&gt;0,AVERAGE('Потребление ЭЭ_факт'!AK44,'Потребление ЭЭ_факт'!AW44,'Потребление ЭЭ_факт'!BI44),0))</f>
        <v>21188.703714285715</v>
      </c>
      <c r="AP45" s="15">
        <f>IF(AND($F45=$AM$4,$I45=AP$5),AVERAGE('Потребление ЭЭ_факт'!AL44,'Потребление ЭЭ_факт'!AX44,'Потребление ЭЭ_факт'!BJ44),IF(AO45&lt;&gt;0,AVERAGE('Потребление ЭЭ_факт'!AL44,'Потребление ЭЭ_факт'!AX44,'Потребление ЭЭ_факт'!BJ44),0))</f>
        <v>16835.125714285718</v>
      </c>
      <c r="AQ45" s="15">
        <f>IF(AND($F45=$AM$4,$I45=AQ$5),AVERAGE('Потребление ЭЭ_факт'!AM44,'Потребление ЭЭ_факт'!AY44,'Потребление ЭЭ_факт'!BK44),IF(AP45&lt;&gt;0,AVERAGE('Потребление ЭЭ_факт'!AM44,'Потребление ЭЭ_факт'!AY44,'Потребление ЭЭ_факт'!BK44),0))</f>
        <v>17260.571190476192</v>
      </c>
      <c r="AR45" s="15">
        <f>IF(AND($F45=$AM$4,$I45=AR$5),AVERAGE('Потребление ЭЭ_факт'!AN44,'Потребление ЭЭ_факт'!AZ44,'Потребление ЭЭ_факт'!BL44),IF(AQ45&lt;&gt;0,AVERAGE('Потребление ЭЭ_факт'!AN44,'Потребление ЭЭ_факт'!AZ44,'Потребление ЭЭ_факт'!BL44),0))</f>
        <v>19313.864285714284</v>
      </c>
      <c r="AS45" s="15">
        <f>IF(AND($F45=$AM$4,$I45=AS$5),AVERAGE('Потребление ЭЭ_факт'!AO44,'Потребление ЭЭ_факт'!BA44,'Потребление ЭЭ_факт'!BM44),IF(AR45&lt;&gt;0,AVERAGE('Потребление ЭЭ_факт'!AO44,'Потребление ЭЭ_факт'!BA44,'Потребление ЭЭ_факт'!BM44),0))</f>
        <v>19746.899619047617</v>
      </c>
      <c r="AT45" s="15">
        <f>IF(AND($F45=$AM$4,$I45=AT$5),AVERAGE('Потребление ЭЭ_факт'!AP44,'Потребление ЭЭ_факт'!BB44,'Потребление ЭЭ_факт'!BN44),IF(AS45&lt;&gt;0,AVERAGE('Потребление ЭЭ_факт'!AP44,'Потребление ЭЭ_факт'!BB44,'Потребление ЭЭ_факт'!BN44),0))</f>
        <v>15889.677380952382</v>
      </c>
      <c r="AU45" s="31">
        <f t="shared" si="352"/>
        <v>17332.964285714286</v>
      </c>
      <c r="AV45" s="31">
        <f t="shared" si="353"/>
        <v>16454.469333333334</v>
      </c>
      <c r="AW45" s="31">
        <f t="shared" si="354"/>
        <v>17707.228571428568</v>
      </c>
      <c r="AX45" s="32">
        <f t="shared" si="355"/>
        <v>19507.083619047615</v>
      </c>
      <c r="AY45" s="30">
        <f t="shared" si="341"/>
        <v>19836.427619047619</v>
      </c>
      <c r="AZ45" s="31">
        <f t="shared" si="380"/>
        <v>21586.856190476192</v>
      </c>
      <c r="BA45" s="31">
        <f t="shared" si="356"/>
        <v>21188.703714285715</v>
      </c>
      <c r="BB45" s="31">
        <f t="shared" si="357"/>
        <v>16835.125714285718</v>
      </c>
      <c r="BC45" s="31">
        <f t="shared" si="358"/>
        <v>17260.571190476192</v>
      </c>
      <c r="BD45" s="31">
        <f t="shared" si="359"/>
        <v>19313.864285714284</v>
      </c>
      <c r="BE45" s="31">
        <f t="shared" si="360"/>
        <v>19746.899619047617</v>
      </c>
      <c r="BF45" s="31">
        <f t="shared" si="361"/>
        <v>15889.677380952382</v>
      </c>
      <c r="BG45" s="31">
        <f t="shared" si="362"/>
        <v>17332.964285714286</v>
      </c>
      <c r="BH45" s="31">
        <f t="shared" si="363"/>
        <v>16454.469333333334</v>
      </c>
      <c r="BI45" s="31">
        <f t="shared" si="364"/>
        <v>17707.228571428568</v>
      </c>
      <c r="BJ45" s="32">
        <f t="shared" si="365"/>
        <v>19507.083619047615</v>
      </c>
      <c r="BK45" s="30">
        <f t="shared" si="342"/>
        <v>19836.427619047619</v>
      </c>
      <c r="BL45" s="31">
        <f t="shared" si="381"/>
        <v>21586.856190476192</v>
      </c>
      <c r="BM45" s="31">
        <f t="shared" si="366"/>
        <v>21188.703714285715</v>
      </c>
      <c r="BN45" s="31">
        <f t="shared" si="367"/>
        <v>16835.125714285718</v>
      </c>
      <c r="BO45" s="31">
        <f t="shared" si="368"/>
        <v>17260.571190476192</v>
      </c>
      <c r="BP45" s="31">
        <f t="shared" si="369"/>
        <v>19313.864285714284</v>
      </c>
      <c r="BQ45" s="31">
        <f t="shared" si="370"/>
        <v>19746.899619047617</v>
      </c>
      <c r="BR45" s="31">
        <f t="shared" si="371"/>
        <v>15889.677380952382</v>
      </c>
      <c r="BS45" s="31">
        <f t="shared" si="372"/>
        <v>17332.964285714286</v>
      </c>
      <c r="BT45" s="31">
        <f t="shared" si="373"/>
        <v>16454.469333333334</v>
      </c>
      <c r="BU45" s="31">
        <f t="shared" si="374"/>
        <v>17707.228571428568</v>
      </c>
      <c r="BV45" s="32">
        <f t="shared" si="375"/>
        <v>19507.083619047615</v>
      </c>
      <c r="BW45" s="30">
        <f t="shared" si="343"/>
        <v>19836.427619047619</v>
      </c>
      <c r="BX45" s="31">
        <f t="shared" si="382"/>
        <v>21586.856190476192</v>
      </c>
      <c r="BY45" s="31">
        <f t="shared" si="376"/>
        <v>21188.703714285715</v>
      </c>
      <c r="BZ45" s="31">
        <f t="shared" si="377"/>
        <v>16835.125714285718</v>
      </c>
      <c r="CA45" s="31">
        <f t="shared" si="378"/>
        <v>17260.571190476192</v>
      </c>
      <c r="CB45" s="31">
        <f t="shared" si="379"/>
        <v>19313.864285714284</v>
      </c>
      <c r="CC45" s="31">
        <f t="shared" si="344"/>
        <v>19746.899619047617</v>
      </c>
      <c r="CD45" s="31">
        <f t="shared" si="345"/>
        <v>15889.677380952382</v>
      </c>
      <c r="CE45" s="31">
        <f t="shared" si="346"/>
        <v>17332.964285714286</v>
      </c>
      <c r="CF45" s="31">
        <f t="shared" si="347"/>
        <v>16454.469333333334</v>
      </c>
      <c r="CG45" s="31">
        <f t="shared" si="348"/>
        <v>17707.228571428568</v>
      </c>
      <c r="CH45" s="32">
        <f t="shared" si="349"/>
        <v>19507.083619047615</v>
      </c>
      <c r="CI45" s="30">
        <f t="shared" si="206"/>
        <v>19836.427619047619</v>
      </c>
      <c r="CJ45" s="31">
        <f t="shared" si="4"/>
        <v>21586.856190476192</v>
      </c>
      <c r="CK45" s="31">
        <f t="shared" si="5"/>
        <v>21188.703714285715</v>
      </c>
      <c r="CL45" s="31">
        <f t="shared" si="281"/>
        <v>16835.125714285718</v>
      </c>
      <c r="CM45" s="31">
        <f t="shared" si="282"/>
        <v>17260.571190476192</v>
      </c>
      <c r="CN45" s="31">
        <f t="shared" si="283"/>
        <v>19313.864285714284</v>
      </c>
      <c r="CO45" s="31">
        <f t="shared" si="284"/>
        <v>19746.899619047617</v>
      </c>
      <c r="CP45" s="31">
        <f t="shared" si="285"/>
        <v>15889.677380952382</v>
      </c>
      <c r="CQ45" s="31">
        <f t="shared" si="286"/>
        <v>17332.964285714286</v>
      </c>
      <c r="CR45" s="31">
        <f t="shared" si="287"/>
        <v>16454.469333333334</v>
      </c>
      <c r="CS45" s="31">
        <f t="shared" si="288"/>
        <v>17707.228571428568</v>
      </c>
      <c r="CT45" s="32">
        <f t="shared" si="289"/>
        <v>19507.083619047615</v>
      </c>
      <c r="CU45" s="30">
        <f t="shared" si="290"/>
        <v>19836.427619047619</v>
      </c>
      <c r="CV45" s="31">
        <f t="shared" si="291"/>
        <v>21586.856190476192</v>
      </c>
      <c r="CW45" s="31">
        <f t="shared" si="292"/>
        <v>21188.703714285715</v>
      </c>
      <c r="CX45" s="31">
        <f t="shared" si="293"/>
        <v>16835.125714285718</v>
      </c>
      <c r="CY45" s="31">
        <f t="shared" si="294"/>
        <v>17260.571190476192</v>
      </c>
      <c r="CZ45" s="31">
        <f t="shared" si="295"/>
        <v>19313.864285714284</v>
      </c>
      <c r="DA45" s="31">
        <f t="shared" si="296"/>
        <v>19746.899619047617</v>
      </c>
      <c r="DB45" s="31">
        <f t="shared" si="297"/>
        <v>15889.677380952382</v>
      </c>
      <c r="DC45" s="31">
        <f t="shared" si="298"/>
        <v>17332.964285714286</v>
      </c>
      <c r="DD45" s="31">
        <f t="shared" si="299"/>
        <v>16454.469333333334</v>
      </c>
      <c r="DE45" s="31">
        <f t="shared" si="300"/>
        <v>17707.228571428568</v>
      </c>
      <c r="DF45" s="32">
        <f t="shared" si="301"/>
        <v>19507.083619047615</v>
      </c>
      <c r="DG45" s="30">
        <f t="shared" si="302"/>
        <v>19836.427619047619</v>
      </c>
      <c r="DH45" s="31">
        <f t="shared" si="303"/>
        <v>21586.856190476192</v>
      </c>
      <c r="DI45" s="31">
        <f t="shared" si="304"/>
        <v>21188.703714285715</v>
      </c>
      <c r="DJ45" s="31">
        <f t="shared" si="305"/>
        <v>16835.125714285718</v>
      </c>
      <c r="DK45" s="31">
        <f t="shared" si="306"/>
        <v>17260.571190476192</v>
      </c>
      <c r="DL45" s="31">
        <f t="shared" si="307"/>
        <v>19313.864285714284</v>
      </c>
      <c r="DM45" s="31">
        <f t="shared" si="308"/>
        <v>19746.899619047617</v>
      </c>
      <c r="DN45" s="31">
        <f t="shared" si="309"/>
        <v>15889.677380952382</v>
      </c>
      <c r="DO45" s="31">
        <f t="shared" si="310"/>
        <v>17332.964285714286</v>
      </c>
      <c r="DP45" s="31">
        <f t="shared" si="311"/>
        <v>16454.469333333334</v>
      </c>
      <c r="DQ45" s="31">
        <f t="shared" si="280"/>
        <v>17707.228571428568</v>
      </c>
      <c r="DR45" s="32">
        <f t="shared" si="314"/>
        <v>19507.083619047615</v>
      </c>
      <c r="DS45" s="30">
        <f t="shared" si="315"/>
        <v>19836.427619047619</v>
      </c>
      <c r="DT45" s="31">
        <f t="shared" si="316"/>
        <v>21586.856190476192</v>
      </c>
      <c r="DU45" s="31">
        <f t="shared" si="317"/>
        <v>21188.703714285715</v>
      </c>
      <c r="DV45" s="31">
        <f t="shared" si="318"/>
        <v>16835.125714285718</v>
      </c>
      <c r="DW45" s="31">
        <f t="shared" si="319"/>
        <v>17260.571190476192</v>
      </c>
      <c r="DX45" s="31">
        <f t="shared" si="320"/>
        <v>19313.864285714284</v>
      </c>
      <c r="DY45" s="31">
        <f t="shared" si="321"/>
        <v>19746.899619047617</v>
      </c>
      <c r="DZ45" s="31">
        <f t="shared" si="322"/>
        <v>15889.677380952382</v>
      </c>
      <c r="EA45" s="31">
        <f t="shared" si="323"/>
        <v>17332.964285714286</v>
      </c>
      <c r="EB45" s="31">
        <f t="shared" si="324"/>
        <v>16454.469333333334</v>
      </c>
      <c r="EC45" s="31">
        <f t="shared" si="325"/>
        <v>17707.228571428568</v>
      </c>
      <c r="ED45" s="32">
        <f t="shared" si="326"/>
        <v>19507.083619047615</v>
      </c>
      <c r="EE45" s="30">
        <f t="shared" si="327"/>
        <v>19836.427619047619</v>
      </c>
      <c r="EF45" s="31">
        <f t="shared" si="328"/>
        <v>21586.856190476192</v>
      </c>
      <c r="EG45" s="31">
        <f t="shared" si="329"/>
        <v>21188.703714285715</v>
      </c>
      <c r="EH45" s="31">
        <f t="shared" si="330"/>
        <v>16835.125714285718</v>
      </c>
      <c r="EI45" s="31">
        <f t="shared" si="331"/>
        <v>17260.571190476192</v>
      </c>
      <c r="EJ45" s="31">
        <f t="shared" si="332"/>
        <v>19313.864285714284</v>
      </c>
      <c r="EK45" s="31">
        <f t="shared" si="333"/>
        <v>19746.899619047617</v>
      </c>
      <c r="EL45" s="31">
        <f t="shared" si="334"/>
        <v>15889.677380952382</v>
      </c>
      <c r="EM45" s="31">
        <f t="shared" si="335"/>
        <v>17332.964285714286</v>
      </c>
      <c r="EN45" s="31">
        <f t="shared" si="336"/>
        <v>16454.469333333334</v>
      </c>
      <c r="EO45" s="31">
        <f t="shared" si="312"/>
        <v>17707.228571428568</v>
      </c>
      <c r="EP45" s="32">
        <f t="shared" si="313"/>
        <v>19507.083619047615</v>
      </c>
      <c r="ES45" s="20">
        <f t="shared" si="207"/>
        <v>19836.427619047619</v>
      </c>
      <c r="ET45" s="18">
        <f t="shared" si="208"/>
        <v>21586.856190476192</v>
      </c>
      <c r="EU45" s="18">
        <f t="shared" si="209"/>
        <v>21188.703714285715</v>
      </c>
      <c r="EV45" s="18">
        <f t="shared" si="210"/>
        <v>16835.125714285718</v>
      </c>
      <c r="EW45" s="18">
        <f t="shared" si="211"/>
        <v>17260.571190476192</v>
      </c>
      <c r="EX45" s="18">
        <f t="shared" si="212"/>
        <v>19313.864285714284</v>
      </c>
      <c r="EY45" s="18">
        <f t="shared" si="213"/>
        <v>19746.899619047617</v>
      </c>
      <c r="EZ45" s="18">
        <f t="shared" si="214"/>
        <v>15889.677380952382</v>
      </c>
      <c r="FA45" s="18">
        <f t="shared" si="215"/>
        <v>17332.964285714286</v>
      </c>
      <c r="FB45" s="18">
        <f t="shared" si="216"/>
        <v>16454.469333333334</v>
      </c>
      <c r="FC45" s="18">
        <f t="shared" si="217"/>
        <v>17707.228571428568</v>
      </c>
      <c r="FD45" s="19">
        <f t="shared" si="218"/>
        <v>19507.083619047615</v>
      </c>
      <c r="FE45" s="20">
        <f t="shared" si="219"/>
        <v>19836.427619047619</v>
      </c>
      <c r="FF45" s="18">
        <f t="shared" si="220"/>
        <v>21586.856190476192</v>
      </c>
      <c r="FG45" s="18">
        <f t="shared" si="221"/>
        <v>21188.703714285715</v>
      </c>
      <c r="FH45" s="18">
        <f t="shared" si="222"/>
        <v>16835.125714285718</v>
      </c>
      <c r="FI45" s="18">
        <f t="shared" si="223"/>
        <v>17260.571190476192</v>
      </c>
      <c r="FJ45" s="18">
        <f t="shared" si="224"/>
        <v>19313.864285714284</v>
      </c>
      <c r="FK45" s="18">
        <f t="shared" si="225"/>
        <v>19746.899619047617</v>
      </c>
      <c r="FL45" s="18">
        <f t="shared" si="226"/>
        <v>15889.677380952382</v>
      </c>
      <c r="FM45" s="18">
        <f t="shared" si="227"/>
        <v>17332.964285714286</v>
      </c>
      <c r="FN45" s="18">
        <f t="shared" si="228"/>
        <v>16454.469333333334</v>
      </c>
      <c r="FO45" s="18">
        <f t="shared" si="229"/>
        <v>17707.228571428568</v>
      </c>
      <c r="FP45" s="19">
        <f t="shared" si="230"/>
        <v>19507.083619047615</v>
      </c>
      <c r="FQ45" s="20">
        <f t="shared" si="231"/>
        <v>19836.427619047619</v>
      </c>
      <c r="FR45" s="18">
        <f t="shared" si="232"/>
        <v>21586.856190476192</v>
      </c>
      <c r="FS45" s="18">
        <f t="shared" si="233"/>
        <v>21188.703714285715</v>
      </c>
      <c r="FT45" s="18">
        <f t="shared" si="234"/>
        <v>16835.125714285718</v>
      </c>
      <c r="FU45" s="18">
        <f t="shared" si="235"/>
        <v>17260.571190476192</v>
      </c>
      <c r="FV45" s="18">
        <f t="shared" si="236"/>
        <v>19313.864285714284</v>
      </c>
      <c r="FW45" s="18">
        <f t="shared" si="237"/>
        <v>19746.899619047617</v>
      </c>
      <c r="FX45" s="18">
        <f t="shared" si="238"/>
        <v>15889.677380952382</v>
      </c>
      <c r="FY45" s="18">
        <f t="shared" si="239"/>
        <v>17332.964285714286</v>
      </c>
      <c r="FZ45" s="18">
        <f t="shared" si="240"/>
        <v>16454.469333333334</v>
      </c>
      <c r="GA45" s="18">
        <f t="shared" si="241"/>
        <v>17707.228571428568</v>
      </c>
      <c r="GB45" s="19">
        <f t="shared" si="242"/>
        <v>19507.083619047615</v>
      </c>
      <c r="GC45" s="20">
        <f t="shared" si="243"/>
        <v>19836.427619047619</v>
      </c>
      <c r="GD45" s="18">
        <f t="shared" si="244"/>
        <v>21586.856190476192</v>
      </c>
      <c r="GE45" s="18">
        <f t="shared" si="245"/>
        <v>21188.703714285715</v>
      </c>
      <c r="GF45" s="18">
        <f t="shared" si="246"/>
        <v>16835.125714285718</v>
      </c>
      <c r="GG45" s="18">
        <f t="shared" si="247"/>
        <v>17260.571190476192</v>
      </c>
      <c r="GH45" s="18">
        <f t="shared" si="248"/>
        <v>19313.864285714284</v>
      </c>
      <c r="GI45" s="18">
        <f t="shared" si="249"/>
        <v>19746.899619047617</v>
      </c>
      <c r="GJ45" s="18">
        <f t="shared" si="250"/>
        <v>15889.677380952382</v>
      </c>
      <c r="GK45" s="18">
        <f t="shared" si="251"/>
        <v>17332.964285714286</v>
      </c>
      <c r="GL45" s="18">
        <f t="shared" si="252"/>
        <v>16454.469333333334</v>
      </c>
      <c r="GM45" s="18">
        <f t="shared" si="253"/>
        <v>17707.228571428568</v>
      </c>
      <c r="GN45" s="19">
        <f t="shared" si="254"/>
        <v>19507.083619047615</v>
      </c>
      <c r="GO45" s="20">
        <f t="shared" si="255"/>
        <v>19836.427619047619</v>
      </c>
      <c r="GP45" s="18">
        <f t="shared" si="256"/>
        <v>21586.856190476192</v>
      </c>
      <c r="GQ45" s="18">
        <f t="shared" si="257"/>
        <v>21188.703714285715</v>
      </c>
      <c r="GR45" s="18">
        <f t="shared" si="258"/>
        <v>16835.125714285718</v>
      </c>
      <c r="GS45" s="18">
        <f t="shared" si="259"/>
        <v>17260.571190476192</v>
      </c>
      <c r="GT45" s="18">
        <f t="shared" si="260"/>
        <v>19313.864285714284</v>
      </c>
      <c r="GU45" s="18">
        <f t="shared" si="261"/>
        <v>19746.899619047617</v>
      </c>
      <c r="GV45" s="18">
        <f t="shared" si="262"/>
        <v>15889.677380952382</v>
      </c>
      <c r="GW45" s="18">
        <f t="shared" si="263"/>
        <v>17332.964285714286</v>
      </c>
      <c r="GX45" s="18">
        <f t="shared" si="264"/>
        <v>16454.469333333334</v>
      </c>
      <c r="GY45" s="18">
        <f t="shared" si="265"/>
        <v>17707.228571428568</v>
      </c>
      <c r="GZ45" s="19">
        <f t="shared" si="266"/>
        <v>19507.083619047615</v>
      </c>
      <c r="HA45" s="20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9"/>
      <c r="HM45" s="20"/>
      <c r="HN45" s="18"/>
      <c r="HO45" s="18"/>
      <c r="HP45" s="18"/>
      <c r="HQ45" s="18"/>
      <c r="HR45" s="18"/>
      <c r="HS45" s="18"/>
      <c r="HT45" s="18"/>
      <c r="HU45" s="18"/>
      <c r="HV45" s="18"/>
      <c r="HW45" s="18"/>
      <c r="HX45" s="19"/>
      <c r="HY45" s="20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9"/>
      <c r="IK45" s="20"/>
      <c r="IL45" s="18"/>
      <c r="IM45" s="18"/>
      <c r="IN45" s="18"/>
      <c r="IO45" s="18"/>
      <c r="IP45" s="18"/>
      <c r="IQ45" s="18"/>
      <c r="IR45" s="18"/>
      <c r="IS45" s="18"/>
      <c r="IT45" s="18"/>
      <c r="IU45" s="18"/>
      <c r="IV45" s="19"/>
      <c r="IY45" s="17"/>
      <c r="IZ45" s="17"/>
      <c r="JA45" s="14">
        <f t="shared" si="267"/>
        <v>222659.87152380953</v>
      </c>
      <c r="JB45" s="15">
        <f t="shared" si="268"/>
        <v>222659.87152380953</v>
      </c>
      <c r="JC45" s="15">
        <f t="shared" si="269"/>
        <v>222659.87152380953</v>
      </c>
      <c r="JD45" s="15">
        <f t="shared" si="270"/>
        <v>222659.87152380953</v>
      </c>
      <c r="JE45" s="15">
        <f t="shared" si="271"/>
        <v>222659.87152380953</v>
      </c>
      <c r="JF45" s="15">
        <f t="shared" si="272"/>
        <v>0</v>
      </c>
      <c r="JG45" s="15">
        <f t="shared" si="273"/>
        <v>0</v>
      </c>
      <c r="JH45" s="15">
        <f t="shared" si="274"/>
        <v>0</v>
      </c>
      <c r="JI45" s="15">
        <f t="shared" si="275"/>
        <v>0</v>
      </c>
      <c r="JJ45" s="14"/>
    </row>
    <row r="46" spans="1:270" x14ac:dyDescent="0.25">
      <c r="A46" s="5" t="s">
        <v>153</v>
      </c>
      <c r="B46" s="2">
        <v>692</v>
      </c>
      <c r="C46" s="3">
        <v>40430</v>
      </c>
      <c r="D46" s="3" t="s">
        <v>154</v>
      </c>
      <c r="E46" s="4">
        <v>44469</v>
      </c>
      <c r="F46">
        <f t="shared" si="337"/>
        <v>2021</v>
      </c>
      <c r="G46">
        <f t="shared" si="338"/>
        <v>9</v>
      </c>
      <c r="H46">
        <f t="shared" si="339"/>
        <v>2018</v>
      </c>
      <c r="I46">
        <f t="shared" si="340"/>
        <v>9</v>
      </c>
      <c r="J46">
        <f t="shared" si="203"/>
        <v>2022</v>
      </c>
      <c r="K46">
        <f t="shared" si="204"/>
        <v>1</v>
      </c>
      <c r="L46">
        <f t="shared" si="383"/>
        <v>2026</v>
      </c>
      <c r="M46">
        <f t="shared" si="205"/>
        <v>12</v>
      </c>
      <c r="O46" s="14"/>
      <c r="P46" s="17"/>
      <c r="Q46" s="17"/>
      <c r="R46" s="17"/>
      <c r="S46" s="17"/>
      <c r="T46" s="17"/>
      <c r="U46" s="17"/>
      <c r="V46" s="17">
        <f>IF(AND($F46=O$4,$I46=V$5),AVERAGE('Потребление ЭЭ_факт'!R45,'Потребление ЭЭ_факт'!AD45,'Потребление ЭЭ_факт'!AP45),IF(U46&lt;&gt;0,AVERAGE('Потребление ЭЭ_факт'!R45,'Потребление ЭЭ_факт'!AD45,'Потребление ЭЭ_факт'!AP45),0))</f>
        <v>0</v>
      </c>
      <c r="W46" s="17">
        <f>IF(AND($F46=O$4,$I46=W$5),AVERAGE('Потребление ЭЭ_факт'!S45,'Потребление ЭЭ_факт'!AE45,'Потребление ЭЭ_факт'!AQ45),IF(V46&lt;&gt;0,AVERAGE('Потребление ЭЭ_факт'!S45,'Потребление ЭЭ_факт'!AE45,'Потребление ЭЭ_факт'!AQ45),0))</f>
        <v>0</v>
      </c>
      <c r="X46" s="17">
        <f>IF(AND($F46=O$4,$I46=X$5),AVERAGE('Потребление ЭЭ_факт'!T45,'Потребление ЭЭ_факт'!AF45,'Потребление ЭЭ_факт'!AR45),IF(W46&lt;&gt;0,AVERAGE('Потребление ЭЭ_факт'!T45,'Потребление ЭЭ_факт'!AF45,'Потребление ЭЭ_факт'!AR45),0))</f>
        <v>0</v>
      </c>
      <c r="Y46" s="17">
        <f>IF(AND($F46=O$4,$I46=Y$5),AVERAGE('Потребление ЭЭ_факт'!U45,'Потребление ЭЭ_факт'!AG45,'Потребление ЭЭ_факт'!AS45),IF(X46&lt;&gt;0,AVERAGE('Потребление ЭЭ_факт'!U45,'Потребление ЭЭ_факт'!AG45,'Потребление ЭЭ_факт'!AS45),0))</f>
        <v>0</v>
      </c>
      <c r="Z46" s="17">
        <f>IF(AND($F46=O$4,$I46=Z$5),AVERAGE('Потребление ЭЭ_факт'!V45,'Потребление ЭЭ_факт'!AH45,'Потребление ЭЭ_факт'!AT45),IF(Y46&lt;&gt;0,AVERAGE('Потребление ЭЭ_факт'!V45,'Потребление ЭЭ_факт'!AH45,'Потребление ЭЭ_факт'!AT45),0))</f>
        <v>0</v>
      </c>
      <c r="AA46" s="14">
        <f>IF(AND($F46=AA$4,$I46=AA$5),AVERAGE('Потребление ЭЭ_факт'!W45,'Потребление ЭЭ_факт'!AI45,'Потребление ЭЭ_факт'!AU45),IF(Z46&lt;&gt;0,AVERAGE('Потребление ЭЭ_факт'!W45,'Потребление ЭЭ_факт'!AI45,'Потребление ЭЭ_факт'!AU45),0))</f>
        <v>0</v>
      </c>
      <c r="AB46" s="17">
        <f>IF(AND($F46=AA$4,$I46=AB$5),AVERAGE('Потребление ЭЭ_факт'!X45,'Потребление ЭЭ_факт'!AJ45,'Потребление ЭЭ_факт'!AV45),IF(AA46&lt;&gt;0,AVERAGE('Потребление ЭЭ_факт'!X45,'Потребление ЭЭ_факт'!AJ45,'Потребление ЭЭ_факт'!AV45),0))</f>
        <v>0</v>
      </c>
      <c r="AC46" s="17">
        <f>IF(AND($F46=AA$4,$I46=AC$5),AVERAGE('Потребление ЭЭ_факт'!Y45,'Потребление ЭЭ_факт'!AK45,'Потребление ЭЭ_факт'!AW45),IF(AB46&lt;&gt;0,AVERAGE('Потребление ЭЭ_факт'!Y45,'Потребление ЭЭ_факт'!AK45,'Потребление ЭЭ_факт'!AW45),0))</f>
        <v>0</v>
      </c>
      <c r="AD46" s="17">
        <f>IF(AND($F46=AA$4,$I46=AD$5),AVERAGE('Потребление ЭЭ_факт'!Z45,'Потребление ЭЭ_факт'!AL45,'Потребление ЭЭ_факт'!AX45),IF(AC46&lt;&gt;0,AVERAGE('Потребление ЭЭ_факт'!Z45,'Потребление ЭЭ_факт'!AL45,'Потребление ЭЭ_факт'!AX45),0))</f>
        <v>0</v>
      </c>
      <c r="AE46" s="17">
        <f>IF(AND($F46=AA$4,$I46=AE$5),AVERAGE('Потребление ЭЭ_факт'!AA45,'Потребление ЭЭ_факт'!AM45,'Потребление ЭЭ_факт'!AY45),IF(AD46&lt;&gt;0,AVERAGE('Потребление ЭЭ_факт'!AA45,'Потребление ЭЭ_факт'!AM45,'Потребление ЭЭ_факт'!AY45),0))</f>
        <v>0</v>
      </c>
      <c r="AF46" s="17">
        <f>IF(AND($F46=AA$4,$I46=AF$5),AVERAGE('Потребление ЭЭ_факт'!AB45,'Потребление ЭЭ_факт'!AN45,'Потребление ЭЭ_факт'!AZ45),IF(AE46&lt;&gt;0,AVERAGE('Потребление ЭЭ_факт'!AB45,'Потребление ЭЭ_факт'!AN45,'Потребление ЭЭ_факт'!AZ45),0))</f>
        <v>0</v>
      </c>
      <c r="AG46" s="17">
        <f>IF(AND($F46=AA$4,$I46=AG$5),AVERAGE('Потребление ЭЭ_факт'!AC45,'Потребление ЭЭ_факт'!AO45,'Потребление ЭЭ_факт'!BA45),IF(AF46&lt;&gt;0,AVERAGE('Потребление ЭЭ_факт'!AC45,'Потребление ЭЭ_факт'!AO45,'Потребление ЭЭ_факт'!BA45),0))</f>
        <v>0</v>
      </c>
      <c r="AH46" s="17">
        <f>IF(AND($F46=AA$4,$I46=AH$5),AVERAGE('Потребление ЭЭ_факт'!AD45,'Потребление ЭЭ_факт'!AP45,'Потребление ЭЭ_факт'!BB45),IF(AG46&lt;&gt;0,AVERAGE('Потребление ЭЭ_факт'!AD45,'Потребление ЭЭ_факт'!AP45,'Потребление ЭЭ_факт'!BB45),0))</f>
        <v>0</v>
      </c>
      <c r="AI46" s="17">
        <f>IF(AND($F46=AA$4,$I46=AI$5),AVERAGE('Потребление ЭЭ_факт'!AE45,'Потребление ЭЭ_факт'!AQ45,'Потребление ЭЭ_факт'!BC45),IF(AH46&lt;&gt;0,AVERAGE('Потребление ЭЭ_факт'!AE45,'Потребление ЭЭ_факт'!AQ45,'Потребление ЭЭ_факт'!BC45),0))</f>
        <v>11962.5</v>
      </c>
      <c r="AJ46" s="17">
        <f>IF(AND($F46=AA$4,$I46=AJ$5),AVERAGE('Потребление ЭЭ_факт'!AF45,'Потребление ЭЭ_факт'!AR45,'Потребление ЭЭ_факт'!BD45),IF(AI46&lt;&gt;0,AVERAGE('Потребление ЭЭ_факт'!AF45,'Потребление ЭЭ_факт'!AR45,'Потребление ЭЭ_факт'!BD45),0))</f>
        <v>13348.895238095238</v>
      </c>
      <c r="AK46" s="17">
        <f>IF(AND($F46=AA$4,$I46=AK$5),AVERAGE('Потребление ЭЭ_факт'!AG45,'Потребление ЭЭ_факт'!AS45,'Потребление ЭЭ_факт'!BE45),IF(AJ46&lt;&gt;0,AVERAGE('Потребление ЭЭ_факт'!AG45,'Потребление ЭЭ_факт'!AS45,'Потребление ЭЭ_факт'!BE45),0))</f>
        <v>13177.142857142857</v>
      </c>
      <c r="AL46" s="17">
        <f>IF(AND($F46=AA$4,$I46=AL$5),AVERAGE('Потребление ЭЭ_факт'!AH45,'Потребление ЭЭ_факт'!AT45,'Потребление ЭЭ_факт'!BF45),IF(AK46&lt;&gt;0,AVERAGE('Потребление ЭЭ_факт'!AH45,'Потребление ЭЭ_факт'!AT45,'Потребление ЭЭ_факт'!BF45),0))</f>
        <v>14175.130857142858</v>
      </c>
      <c r="AM46" s="14">
        <f>IF(AND($F46=AM$4,$I46=AM$5),AVERAGE('Потребление ЭЭ_факт'!AI45,'Потребление ЭЭ_факт'!AU45,'Потребление ЭЭ_факт'!BG45),IF(AL46&lt;&gt;0,AVERAGE('Потребление ЭЭ_факт'!AI45,'Потребление ЭЭ_факт'!AU45,'Потребление ЭЭ_факт'!BG45),0))</f>
        <v>13775.403571428571</v>
      </c>
      <c r="AN46" s="15">
        <f>IF(AND($F46=$AM$4,$I46=AN$5),AVERAGE('Потребление ЭЭ_факт'!AJ45,'Потребление ЭЭ_факт'!AV45,'Потребление ЭЭ_факт'!BH45),IF(AM46&lt;&gt;0,AVERAGE('Потребление ЭЭ_факт'!AJ45,'Потребление ЭЭ_факт'!AV45,'Потребление ЭЭ_факт'!BH45),0))</f>
        <v>12559.785714285716</v>
      </c>
      <c r="AO46" s="15">
        <f>IF(AND($F46=$AM$4,$I46=AO$5),AVERAGE('Потребление ЭЭ_факт'!AK45,'Потребление ЭЭ_факт'!AW45,'Потребление ЭЭ_факт'!BI45),IF(AN46&lt;&gt;0,AVERAGE('Потребление ЭЭ_факт'!AK45,'Потребление ЭЭ_факт'!AW45,'Потребление ЭЭ_факт'!BI45),0))</f>
        <v>12865.113961904763</v>
      </c>
      <c r="AP46" s="15">
        <f>IF(AND($F46=$AM$4,$I46=AP$5),AVERAGE('Потребление ЭЭ_факт'!AL45,'Потребление ЭЭ_факт'!AX45,'Потребление ЭЭ_факт'!BJ45),IF(AO46&lt;&gt;0,AVERAGE('Потребление ЭЭ_факт'!AL45,'Потребление ЭЭ_факт'!AX45,'Потребление ЭЭ_факт'!BJ45),0))</f>
        <v>10678</v>
      </c>
      <c r="AQ46" s="15">
        <f>IF(AND($F46=$AM$4,$I46=AQ$5),AVERAGE('Потребление ЭЭ_факт'!AM45,'Потребление ЭЭ_факт'!AY45,'Потребление ЭЭ_факт'!BK45),IF(AP46&lt;&gt;0,AVERAGE('Потребление ЭЭ_факт'!AM45,'Потребление ЭЭ_факт'!AY45,'Потребление ЭЭ_факт'!BK45),0))</f>
        <v>10498.071023809525</v>
      </c>
      <c r="AR46" s="15">
        <f>IF(AND($F46=$AM$4,$I46=AR$5),AVERAGE('Потребление ЭЭ_факт'!AN45,'Потребление ЭЭ_факт'!AZ45,'Потребление ЭЭ_факт'!BL45),IF(AQ46&lt;&gt;0,AVERAGE('Потребление ЭЭ_факт'!AN45,'Потребление ЭЭ_факт'!AZ45,'Потребление ЭЭ_факт'!BL45),0))</f>
        <v>11460.857142857143</v>
      </c>
      <c r="AS46" s="15">
        <f>IF(AND($F46=$AM$4,$I46=AS$5),AVERAGE('Потребление ЭЭ_факт'!AO45,'Потребление ЭЭ_факт'!BA45,'Потребление ЭЭ_факт'!BM45),IF(AR46&lt;&gt;0,AVERAGE('Потребление ЭЭ_факт'!AO45,'Потребление ЭЭ_факт'!BA45,'Потребление ЭЭ_факт'!BM45),0))</f>
        <v>12199.828571428572</v>
      </c>
      <c r="AT46" s="15">
        <f>IF(AND($F46=$AM$4,$I46=AT$5),AVERAGE('Потребление ЭЭ_факт'!AP45,'Потребление ЭЭ_факт'!BB45,'Потребление ЭЭ_факт'!BN45),IF(AS46&lt;&gt;0,AVERAGE('Потребление ЭЭ_факт'!AP45,'Потребление ЭЭ_факт'!BB45,'Потребление ЭЭ_факт'!BN45),0))</f>
        <v>11653.416666666666</v>
      </c>
      <c r="AU46" s="31">
        <f t="shared" si="352"/>
        <v>11962.5</v>
      </c>
      <c r="AV46" s="31">
        <f t="shared" si="353"/>
        <v>13348.895238095238</v>
      </c>
      <c r="AW46" s="31">
        <f t="shared" si="354"/>
        <v>13177.142857142857</v>
      </c>
      <c r="AX46" s="32">
        <f t="shared" si="355"/>
        <v>14175.130857142858</v>
      </c>
      <c r="AY46" s="30">
        <f t="shared" si="341"/>
        <v>13775.403571428571</v>
      </c>
      <c r="AZ46" s="31">
        <f t="shared" si="380"/>
        <v>12559.785714285716</v>
      </c>
      <c r="BA46" s="31">
        <f t="shared" si="356"/>
        <v>12865.113961904763</v>
      </c>
      <c r="BB46" s="31">
        <f t="shared" si="357"/>
        <v>10678</v>
      </c>
      <c r="BC46" s="31">
        <f t="shared" si="358"/>
        <v>10498.071023809525</v>
      </c>
      <c r="BD46" s="31">
        <f t="shared" si="359"/>
        <v>11460.857142857143</v>
      </c>
      <c r="BE46" s="31">
        <f t="shared" si="360"/>
        <v>12199.828571428572</v>
      </c>
      <c r="BF46" s="31">
        <f t="shared" si="361"/>
        <v>11653.416666666666</v>
      </c>
      <c r="BG46" s="31">
        <f t="shared" si="362"/>
        <v>11962.5</v>
      </c>
      <c r="BH46" s="31">
        <f t="shared" si="363"/>
        <v>13348.895238095238</v>
      </c>
      <c r="BI46" s="31">
        <f t="shared" si="364"/>
        <v>13177.142857142857</v>
      </c>
      <c r="BJ46" s="32">
        <f t="shared" si="365"/>
        <v>14175.130857142858</v>
      </c>
      <c r="BK46" s="30">
        <f t="shared" si="342"/>
        <v>13775.403571428571</v>
      </c>
      <c r="BL46" s="31">
        <f t="shared" si="381"/>
        <v>12559.785714285716</v>
      </c>
      <c r="BM46" s="31">
        <f t="shared" si="366"/>
        <v>12865.113961904763</v>
      </c>
      <c r="BN46" s="31">
        <f t="shared" si="367"/>
        <v>10678</v>
      </c>
      <c r="BO46" s="31">
        <f t="shared" si="368"/>
        <v>10498.071023809525</v>
      </c>
      <c r="BP46" s="31">
        <f t="shared" si="369"/>
        <v>11460.857142857143</v>
      </c>
      <c r="BQ46" s="31">
        <f t="shared" si="370"/>
        <v>12199.828571428572</v>
      </c>
      <c r="BR46" s="31">
        <f t="shared" si="371"/>
        <v>11653.416666666666</v>
      </c>
      <c r="BS46" s="31">
        <f t="shared" si="372"/>
        <v>11962.5</v>
      </c>
      <c r="BT46" s="31">
        <f t="shared" si="373"/>
        <v>13348.895238095238</v>
      </c>
      <c r="BU46" s="31">
        <f t="shared" si="374"/>
        <v>13177.142857142857</v>
      </c>
      <c r="BV46" s="32">
        <f t="shared" si="375"/>
        <v>14175.130857142858</v>
      </c>
      <c r="BW46" s="30">
        <f t="shared" si="343"/>
        <v>13775.403571428571</v>
      </c>
      <c r="BX46" s="31">
        <f t="shared" si="382"/>
        <v>12559.785714285716</v>
      </c>
      <c r="BY46" s="31">
        <f t="shared" si="376"/>
        <v>12865.113961904763</v>
      </c>
      <c r="BZ46" s="31">
        <f t="shared" si="377"/>
        <v>10678</v>
      </c>
      <c r="CA46" s="31">
        <f t="shared" si="378"/>
        <v>10498.071023809525</v>
      </c>
      <c r="CB46" s="31">
        <f t="shared" si="379"/>
        <v>11460.857142857143</v>
      </c>
      <c r="CC46" s="31">
        <f t="shared" si="344"/>
        <v>12199.828571428572</v>
      </c>
      <c r="CD46" s="31">
        <f t="shared" si="345"/>
        <v>11653.416666666666</v>
      </c>
      <c r="CE46" s="31">
        <f t="shared" si="346"/>
        <v>11962.5</v>
      </c>
      <c r="CF46" s="31">
        <f t="shared" si="347"/>
        <v>13348.895238095238</v>
      </c>
      <c r="CG46" s="31">
        <f t="shared" si="348"/>
        <v>13177.142857142857</v>
      </c>
      <c r="CH46" s="32">
        <f t="shared" si="349"/>
        <v>14175.130857142858</v>
      </c>
      <c r="CI46" s="30">
        <f t="shared" si="206"/>
        <v>13775.403571428571</v>
      </c>
      <c r="CJ46" s="31">
        <f t="shared" si="4"/>
        <v>12559.785714285716</v>
      </c>
      <c r="CK46" s="31">
        <f t="shared" si="5"/>
        <v>12865.113961904763</v>
      </c>
      <c r="CL46" s="31">
        <f t="shared" si="281"/>
        <v>10678</v>
      </c>
      <c r="CM46" s="31">
        <f t="shared" si="282"/>
        <v>10498.071023809525</v>
      </c>
      <c r="CN46" s="31">
        <f t="shared" si="283"/>
        <v>11460.857142857143</v>
      </c>
      <c r="CO46" s="31">
        <f t="shared" si="284"/>
        <v>12199.828571428572</v>
      </c>
      <c r="CP46" s="31">
        <f t="shared" si="285"/>
        <v>11653.416666666666</v>
      </c>
      <c r="CQ46" s="31">
        <f t="shared" si="286"/>
        <v>11962.5</v>
      </c>
      <c r="CR46" s="31">
        <f t="shared" si="287"/>
        <v>13348.895238095238</v>
      </c>
      <c r="CS46" s="31">
        <f t="shared" si="288"/>
        <v>13177.142857142857</v>
      </c>
      <c r="CT46" s="32">
        <f t="shared" si="289"/>
        <v>14175.130857142858</v>
      </c>
      <c r="CU46" s="30">
        <f t="shared" si="290"/>
        <v>13775.403571428571</v>
      </c>
      <c r="CV46" s="31">
        <f t="shared" si="291"/>
        <v>12559.785714285716</v>
      </c>
      <c r="CW46" s="31">
        <f t="shared" si="292"/>
        <v>12865.113961904763</v>
      </c>
      <c r="CX46" s="31">
        <f t="shared" si="293"/>
        <v>10678</v>
      </c>
      <c r="CY46" s="31">
        <f t="shared" si="294"/>
        <v>10498.071023809525</v>
      </c>
      <c r="CZ46" s="31">
        <f t="shared" si="295"/>
        <v>11460.857142857143</v>
      </c>
      <c r="DA46" s="31">
        <f t="shared" si="296"/>
        <v>12199.828571428572</v>
      </c>
      <c r="DB46" s="31">
        <f t="shared" si="297"/>
        <v>11653.416666666666</v>
      </c>
      <c r="DC46" s="31">
        <f t="shared" si="298"/>
        <v>11962.5</v>
      </c>
      <c r="DD46" s="31">
        <f t="shared" si="299"/>
        <v>13348.895238095238</v>
      </c>
      <c r="DE46" s="31">
        <f t="shared" si="300"/>
        <v>13177.142857142857</v>
      </c>
      <c r="DF46" s="32">
        <f t="shared" si="301"/>
        <v>14175.130857142858</v>
      </c>
      <c r="DG46" s="30">
        <f t="shared" si="302"/>
        <v>13775.403571428571</v>
      </c>
      <c r="DH46" s="31">
        <f t="shared" si="303"/>
        <v>12559.785714285716</v>
      </c>
      <c r="DI46" s="31">
        <f t="shared" si="304"/>
        <v>12865.113961904763</v>
      </c>
      <c r="DJ46" s="31">
        <f t="shared" si="305"/>
        <v>10678</v>
      </c>
      <c r="DK46" s="31">
        <f t="shared" si="306"/>
        <v>10498.071023809525</v>
      </c>
      <c r="DL46" s="31">
        <f t="shared" si="307"/>
        <v>11460.857142857143</v>
      </c>
      <c r="DM46" s="31">
        <f t="shared" si="308"/>
        <v>12199.828571428572</v>
      </c>
      <c r="DN46" s="31">
        <f t="shared" si="309"/>
        <v>11653.416666666666</v>
      </c>
      <c r="DO46" s="31">
        <f t="shared" si="310"/>
        <v>11962.5</v>
      </c>
      <c r="DP46" s="31">
        <f t="shared" si="311"/>
        <v>13348.895238095238</v>
      </c>
      <c r="DQ46" s="31">
        <f t="shared" si="280"/>
        <v>13177.142857142857</v>
      </c>
      <c r="DR46" s="32">
        <f t="shared" si="314"/>
        <v>14175.130857142858</v>
      </c>
      <c r="DS46" s="30">
        <f t="shared" si="315"/>
        <v>13775.403571428571</v>
      </c>
      <c r="DT46" s="31">
        <f t="shared" si="316"/>
        <v>12559.785714285716</v>
      </c>
      <c r="DU46" s="31">
        <f t="shared" si="317"/>
        <v>12865.113961904763</v>
      </c>
      <c r="DV46" s="31">
        <f t="shared" si="318"/>
        <v>10678</v>
      </c>
      <c r="DW46" s="31">
        <f t="shared" si="319"/>
        <v>10498.071023809525</v>
      </c>
      <c r="DX46" s="31">
        <f t="shared" si="320"/>
        <v>11460.857142857143</v>
      </c>
      <c r="DY46" s="31">
        <f t="shared" si="321"/>
        <v>12199.828571428572</v>
      </c>
      <c r="DZ46" s="31">
        <f t="shared" si="322"/>
        <v>11653.416666666666</v>
      </c>
      <c r="EA46" s="31">
        <f t="shared" si="323"/>
        <v>11962.5</v>
      </c>
      <c r="EB46" s="31">
        <f t="shared" si="324"/>
        <v>13348.895238095238</v>
      </c>
      <c r="EC46" s="31">
        <f t="shared" si="325"/>
        <v>13177.142857142857</v>
      </c>
      <c r="ED46" s="32">
        <f t="shared" si="326"/>
        <v>14175.130857142858</v>
      </c>
      <c r="EE46" s="30">
        <f t="shared" si="327"/>
        <v>13775.403571428571</v>
      </c>
      <c r="EF46" s="31">
        <f t="shared" si="328"/>
        <v>12559.785714285716</v>
      </c>
      <c r="EG46" s="31">
        <f t="shared" si="329"/>
        <v>12865.113961904763</v>
      </c>
      <c r="EH46" s="31">
        <f t="shared" si="330"/>
        <v>10678</v>
      </c>
      <c r="EI46" s="31">
        <f t="shared" si="331"/>
        <v>10498.071023809525</v>
      </c>
      <c r="EJ46" s="31">
        <f t="shared" si="332"/>
        <v>11460.857142857143</v>
      </c>
      <c r="EK46" s="31">
        <f t="shared" si="333"/>
        <v>12199.828571428572</v>
      </c>
      <c r="EL46" s="31">
        <f t="shared" si="334"/>
        <v>11653.416666666666</v>
      </c>
      <c r="EM46" s="31">
        <f t="shared" si="335"/>
        <v>11962.5</v>
      </c>
      <c r="EN46" s="31">
        <f t="shared" si="336"/>
        <v>13348.895238095238</v>
      </c>
      <c r="EO46" s="31">
        <f t="shared" si="312"/>
        <v>13177.142857142857</v>
      </c>
      <c r="EP46" s="32">
        <f t="shared" si="313"/>
        <v>14175.130857142858</v>
      </c>
      <c r="ES46" s="20">
        <f t="shared" si="207"/>
        <v>13775.403571428571</v>
      </c>
      <c r="ET46" s="18">
        <f t="shared" si="208"/>
        <v>12559.785714285716</v>
      </c>
      <c r="EU46" s="18">
        <f t="shared" si="209"/>
        <v>12865.113961904763</v>
      </c>
      <c r="EV46" s="18">
        <f t="shared" si="210"/>
        <v>10678</v>
      </c>
      <c r="EW46" s="18">
        <f t="shared" si="211"/>
        <v>10498.071023809525</v>
      </c>
      <c r="EX46" s="18">
        <f t="shared" si="212"/>
        <v>11460.857142857143</v>
      </c>
      <c r="EY46" s="18">
        <f t="shared" si="213"/>
        <v>12199.828571428572</v>
      </c>
      <c r="EZ46" s="18">
        <f t="shared" si="214"/>
        <v>11653.416666666666</v>
      </c>
      <c r="FA46" s="18">
        <f t="shared" si="215"/>
        <v>11962.5</v>
      </c>
      <c r="FB46" s="18">
        <f t="shared" si="216"/>
        <v>13348.895238095238</v>
      </c>
      <c r="FC46" s="18">
        <f t="shared" si="217"/>
        <v>13177.142857142857</v>
      </c>
      <c r="FD46" s="19">
        <f t="shared" si="218"/>
        <v>14175.130857142858</v>
      </c>
      <c r="FE46" s="20">
        <f t="shared" si="219"/>
        <v>13775.403571428571</v>
      </c>
      <c r="FF46" s="18">
        <f t="shared" si="220"/>
        <v>12559.785714285716</v>
      </c>
      <c r="FG46" s="18">
        <f t="shared" si="221"/>
        <v>12865.113961904763</v>
      </c>
      <c r="FH46" s="18">
        <f t="shared" si="222"/>
        <v>10678</v>
      </c>
      <c r="FI46" s="18">
        <f t="shared" si="223"/>
        <v>10498.071023809525</v>
      </c>
      <c r="FJ46" s="18">
        <f t="shared" si="224"/>
        <v>11460.857142857143</v>
      </c>
      <c r="FK46" s="18">
        <f t="shared" si="225"/>
        <v>12199.828571428572</v>
      </c>
      <c r="FL46" s="18">
        <f t="shared" si="226"/>
        <v>11653.416666666666</v>
      </c>
      <c r="FM46" s="18">
        <f t="shared" si="227"/>
        <v>11962.5</v>
      </c>
      <c r="FN46" s="18">
        <f t="shared" si="228"/>
        <v>13348.895238095238</v>
      </c>
      <c r="FO46" s="18">
        <f t="shared" si="229"/>
        <v>13177.142857142857</v>
      </c>
      <c r="FP46" s="19">
        <f t="shared" si="230"/>
        <v>14175.130857142858</v>
      </c>
      <c r="FQ46" s="20">
        <f t="shared" si="231"/>
        <v>13775.403571428571</v>
      </c>
      <c r="FR46" s="18">
        <f t="shared" si="232"/>
        <v>12559.785714285716</v>
      </c>
      <c r="FS46" s="18">
        <f t="shared" si="233"/>
        <v>12865.113961904763</v>
      </c>
      <c r="FT46" s="18">
        <f t="shared" si="234"/>
        <v>10678</v>
      </c>
      <c r="FU46" s="18">
        <f t="shared" si="235"/>
        <v>10498.071023809525</v>
      </c>
      <c r="FV46" s="18">
        <f t="shared" si="236"/>
        <v>11460.857142857143</v>
      </c>
      <c r="FW46" s="18">
        <f t="shared" si="237"/>
        <v>12199.828571428572</v>
      </c>
      <c r="FX46" s="18">
        <f t="shared" si="238"/>
        <v>11653.416666666666</v>
      </c>
      <c r="FY46" s="18">
        <f t="shared" si="239"/>
        <v>11962.5</v>
      </c>
      <c r="FZ46" s="18">
        <f t="shared" si="240"/>
        <v>13348.895238095238</v>
      </c>
      <c r="GA46" s="18">
        <f t="shared" si="241"/>
        <v>13177.142857142857</v>
      </c>
      <c r="GB46" s="19">
        <f t="shared" si="242"/>
        <v>14175.130857142858</v>
      </c>
      <c r="GC46" s="20">
        <f t="shared" si="243"/>
        <v>13775.403571428571</v>
      </c>
      <c r="GD46" s="18">
        <f t="shared" si="244"/>
        <v>12559.785714285716</v>
      </c>
      <c r="GE46" s="18">
        <f t="shared" si="245"/>
        <v>12865.113961904763</v>
      </c>
      <c r="GF46" s="18">
        <f t="shared" si="246"/>
        <v>10678</v>
      </c>
      <c r="GG46" s="18">
        <f t="shared" si="247"/>
        <v>10498.071023809525</v>
      </c>
      <c r="GH46" s="18">
        <f t="shared" si="248"/>
        <v>11460.857142857143</v>
      </c>
      <c r="GI46" s="18">
        <f t="shared" si="249"/>
        <v>12199.828571428572</v>
      </c>
      <c r="GJ46" s="18">
        <f t="shared" si="250"/>
        <v>11653.416666666666</v>
      </c>
      <c r="GK46" s="18">
        <f t="shared" si="251"/>
        <v>11962.5</v>
      </c>
      <c r="GL46" s="18">
        <f t="shared" si="252"/>
        <v>13348.895238095238</v>
      </c>
      <c r="GM46" s="18">
        <f t="shared" si="253"/>
        <v>13177.142857142857</v>
      </c>
      <c r="GN46" s="19">
        <f t="shared" si="254"/>
        <v>14175.130857142858</v>
      </c>
      <c r="GO46" s="20">
        <f t="shared" si="255"/>
        <v>13775.403571428571</v>
      </c>
      <c r="GP46" s="18">
        <f t="shared" si="256"/>
        <v>12559.785714285716</v>
      </c>
      <c r="GQ46" s="18">
        <f t="shared" si="257"/>
        <v>12865.113961904763</v>
      </c>
      <c r="GR46" s="18">
        <f t="shared" si="258"/>
        <v>10678</v>
      </c>
      <c r="GS46" s="18">
        <f t="shared" si="259"/>
        <v>10498.071023809525</v>
      </c>
      <c r="GT46" s="18">
        <f t="shared" si="260"/>
        <v>11460.857142857143</v>
      </c>
      <c r="GU46" s="18">
        <f t="shared" si="261"/>
        <v>12199.828571428572</v>
      </c>
      <c r="GV46" s="18">
        <f t="shared" si="262"/>
        <v>11653.416666666666</v>
      </c>
      <c r="GW46" s="18">
        <f t="shared" si="263"/>
        <v>11962.5</v>
      </c>
      <c r="GX46" s="18">
        <f t="shared" si="264"/>
        <v>13348.895238095238</v>
      </c>
      <c r="GY46" s="18">
        <f t="shared" si="265"/>
        <v>13177.142857142857</v>
      </c>
      <c r="GZ46" s="19">
        <f t="shared" si="266"/>
        <v>14175.130857142858</v>
      </c>
      <c r="HA46" s="20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9"/>
      <c r="HM46" s="20"/>
      <c r="HN46" s="18"/>
      <c r="HO46" s="18"/>
      <c r="HP46" s="18"/>
      <c r="HQ46" s="18"/>
      <c r="HR46" s="18"/>
      <c r="HS46" s="18"/>
      <c r="HT46" s="18"/>
      <c r="HU46" s="18"/>
      <c r="HV46" s="18"/>
      <c r="HW46" s="18"/>
      <c r="HX46" s="19"/>
      <c r="HY46" s="20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9"/>
      <c r="IK46" s="20"/>
      <c r="IL46" s="18"/>
      <c r="IM46" s="18"/>
      <c r="IN46" s="18"/>
      <c r="IO46" s="18"/>
      <c r="IP46" s="18"/>
      <c r="IQ46" s="18"/>
      <c r="IR46" s="18"/>
      <c r="IS46" s="18"/>
      <c r="IT46" s="18"/>
      <c r="IU46" s="18"/>
      <c r="IV46" s="19"/>
      <c r="IY46" s="17"/>
      <c r="IZ46" s="17"/>
      <c r="JA46" s="14">
        <f t="shared" si="267"/>
        <v>148354.14560476193</v>
      </c>
      <c r="JB46" s="15">
        <f t="shared" si="268"/>
        <v>148354.14560476193</v>
      </c>
      <c r="JC46" s="15">
        <f t="shared" si="269"/>
        <v>148354.14560476193</v>
      </c>
      <c r="JD46" s="15">
        <f t="shared" si="270"/>
        <v>148354.14560476193</v>
      </c>
      <c r="JE46" s="15">
        <f t="shared" si="271"/>
        <v>148354.14560476193</v>
      </c>
      <c r="JF46" s="15">
        <f t="shared" si="272"/>
        <v>0</v>
      </c>
      <c r="JG46" s="15">
        <f t="shared" si="273"/>
        <v>0</v>
      </c>
      <c r="JH46" s="15">
        <f t="shared" si="274"/>
        <v>0</v>
      </c>
      <c r="JI46" s="15">
        <f t="shared" si="275"/>
        <v>0</v>
      </c>
      <c r="JJ46" s="14"/>
    </row>
    <row r="47" spans="1:270" x14ac:dyDescent="0.25">
      <c r="A47" s="1" t="s">
        <v>61</v>
      </c>
      <c r="B47" s="2">
        <v>293</v>
      </c>
      <c r="C47" s="3">
        <v>37919</v>
      </c>
      <c r="D47" s="3" t="s">
        <v>62</v>
      </c>
      <c r="E47" s="4">
        <v>44512</v>
      </c>
      <c r="F47">
        <f t="shared" si="337"/>
        <v>2021</v>
      </c>
      <c r="G47">
        <f t="shared" si="338"/>
        <v>11</v>
      </c>
      <c r="H47">
        <f t="shared" si="339"/>
        <v>2018</v>
      </c>
      <c r="I47">
        <f t="shared" si="340"/>
        <v>11</v>
      </c>
      <c r="J47">
        <f t="shared" si="203"/>
        <v>2022</v>
      </c>
      <c r="K47">
        <f t="shared" si="204"/>
        <v>1</v>
      </c>
      <c r="L47">
        <f t="shared" si="383"/>
        <v>2026</v>
      </c>
      <c r="M47">
        <f t="shared" si="205"/>
        <v>12</v>
      </c>
      <c r="O47" s="14"/>
      <c r="P47" s="17"/>
      <c r="Q47" s="17"/>
      <c r="R47" s="17"/>
      <c r="S47" s="17"/>
      <c r="T47" s="17"/>
      <c r="U47" s="17"/>
      <c r="V47" s="17">
        <f>IF(AND($F47=O$4,$I47=V$5),AVERAGE('Потребление ЭЭ_факт'!R46,'Потребление ЭЭ_факт'!AD46,'Потребление ЭЭ_факт'!AP46),IF(U47&lt;&gt;0,AVERAGE('Потребление ЭЭ_факт'!R46,'Потребление ЭЭ_факт'!AD46,'Потребление ЭЭ_факт'!AP46),0))</f>
        <v>0</v>
      </c>
      <c r="W47" s="17">
        <f>IF(AND($F47=O$4,$I47=W$5),AVERAGE('Потребление ЭЭ_факт'!S46,'Потребление ЭЭ_факт'!AE46,'Потребление ЭЭ_факт'!AQ46),IF(V47&lt;&gt;0,AVERAGE('Потребление ЭЭ_факт'!S46,'Потребление ЭЭ_факт'!AE46,'Потребление ЭЭ_факт'!AQ46),0))</f>
        <v>0</v>
      </c>
      <c r="X47" s="17">
        <f>IF(AND($F47=O$4,$I47=X$5),AVERAGE('Потребление ЭЭ_факт'!T46,'Потребление ЭЭ_факт'!AF46,'Потребление ЭЭ_факт'!AR46),IF(W47&lt;&gt;0,AVERAGE('Потребление ЭЭ_факт'!T46,'Потребление ЭЭ_факт'!AF46,'Потребление ЭЭ_факт'!AR46),0))</f>
        <v>0</v>
      </c>
      <c r="Y47" s="17">
        <f>IF(AND($F47=O$4,$I47=Y$5),AVERAGE('Потребление ЭЭ_факт'!U46,'Потребление ЭЭ_факт'!AG46,'Потребление ЭЭ_факт'!AS46),IF(X47&lt;&gt;0,AVERAGE('Потребление ЭЭ_факт'!U46,'Потребление ЭЭ_факт'!AG46,'Потребление ЭЭ_факт'!AS46),0))</f>
        <v>0</v>
      </c>
      <c r="Z47" s="17">
        <f>IF(AND($F47=O$4,$I47=Z$5),AVERAGE('Потребление ЭЭ_факт'!V46,'Потребление ЭЭ_факт'!AH46,'Потребление ЭЭ_факт'!AT46),IF(Y47&lt;&gt;0,AVERAGE('Потребление ЭЭ_факт'!V46,'Потребление ЭЭ_факт'!AH46,'Потребление ЭЭ_факт'!AT46),0))</f>
        <v>0</v>
      </c>
      <c r="AA47" s="14">
        <f>IF(AND($F47=AA$4,$I47=AA$5),AVERAGE('Потребление ЭЭ_факт'!W46,'Потребление ЭЭ_факт'!AI46,'Потребление ЭЭ_факт'!AU46),IF(Z47&lt;&gt;0,AVERAGE('Потребление ЭЭ_факт'!W46,'Потребление ЭЭ_факт'!AI46,'Потребление ЭЭ_факт'!AU46),0))</f>
        <v>0</v>
      </c>
      <c r="AB47" s="17">
        <f>IF(AND($F47=AA$4,$I47=AB$5),AVERAGE('Потребление ЭЭ_факт'!X46,'Потребление ЭЭ_факт'!AJ46,'Потребление ЭЭ_факт'!AV46),IF(AA47&lt;&gt;0,AVERAGE('Потребление ЭЭ_факт'!X46,'Потребление ЭЭ_факт'!AJ46,'Потребление ЭЭ_факт'!AV46),0))</f>
        <v>0</v>
      </c>
      <c r="AC47" s="17">
        <f>IF(AND($F47=AA$4,$I47=AC$5),AVERAGE('Потребление ЭЭ_факт'!Y46,'Потребление ЭЭ_факт'!AK46,'Потребление ЭЭ_факт'!AW46),IF(AB47&lt;&gt;0,AVERAGE('Потребление ЭЭ_факт'!Y46,'Потребление ЭЭ_факт'!AK46,'Потребление ЭЭ_факт'!AW46),0))</f>
        <v>0</v>
      </c>
      <c r="AD47" s="17">
        <f>IF(AND($F47=AA$4,$I47=AD$5),AVERAGE('Потребление ЭЭ_факт'!Z46,'Потребление ЭЭ_факт'!AL46,'Потребление ЭЭ_факт'!AX46),IF(AC47&lt;&gt;0,AVERAGE('Потребление ЭЭ_факт'!Z46,'Потребление ЭЭ_факт'!AL46,'Потребление ЭЭ_факт'!AX46),0))</f>
        <v>0</v>
      </c>
      <c r="AE47" s="17">
        <f>IF(AND($F47=AA$4,$I47=AE$5),AVERAGE('Потребление ЭЭ_факт'!AA46,'Потребление ЭЭ_факт'!AM46,'Потребление ЭЭ_факт'!AY46),IF(AD47&lt;&gt;0,AVERAGE('Потребление ЭЭ_факт'!AA46,'Потребление ЭЭ_факт'!AM46,'Потребление ЭЭ_факт'!AY46),0))</f>
        <v>0</v>
      </c>
      <c r="AF47" s="17">
        <f>IF(AND($F47=AA$4,$I47=AF$5),AVERAGE('Потребление ЭЭ_факт'!AB46,'Потребление ЭЭ_факт'!AN46,'Потребление ЭЭ_факт'!AZ46),IF(AE47&lt;&gt;0,AVERAGE('Потребление ЭЭ_факт'!AB46,'Потребление ЭЭ_факт'!AN46,'Потребление ЭЭ_факт'!AZ46),0))</f>
        <v>0</v>
      </c>
      <c r="AG47" s="17">
        <f>IF(AND($F47=AA$4,$I47=AG$5),AVERAGE('Потребление ЭЭ_факт'!AC46,'Потребление ЭЭ_факт'!AO46,'Потребление ЭЭ_факт'!BA46),IF(AF47&lt;&gt;0,AVERAGE('Потребление ЭЭ_факт'!AC46,'Потребление ЭЭ_факт'!AO46,'Потребление ЭЭ_факт'!BA46),0))</f>
        <v>0</v>
      </c>
      <c r="AH47" s="17">
        <f>IF(AND($F47=AA$4,$I47=AH$5),AVERAGE('Потребление ЭЭ_факт'!AD46,'Потребление ЭЭ_факт'!AP46,'Потребление ЭЭ_факт'!BB46),IF(AG47&lt;&gt;0,AVERAGE('Потребление ЭЭ_факт'!AD46,'Потребление ЭЭ_факт'!AP46,'Потребление ЭЭ_факт'!BB46),0))</f>
        <v>0</v>
      </c>
      <c r="AI47" s="17">
        <f>IF(AND($F47=AA$4,$I47=AI$5),AVERAGE('Потребление ЭЭ_факт'!AE46,'Потребление ЭЭ_факт'!AQ46,'Потребление ЭЭ_факт'!BC46),IF(AH47&lt;&gt;0,AVERAGE('Потребление ЭЭ_факт'!AE46,'Потребление ЭЭ_факт'!AQ46,'Потребление ЭЭ_факт'!BC46),0))</f>
        <v>0</v>
      </c>
      <c r="AJ47" s="17">
        <f>IF(AND($F47=AA$4,$I47=AJ$5),AVERAGE('Потребление ЭЭ_факт'!AF46,'Потребление ЭЭ_факт'!AR46,'Потребление ЭЭ_факт'!BD46),IF(AI47&lt;&gt;0,AVERAGE('Потребление ЭЭ_факт'!AF46,'Потребление ЭЭ_факт'!AR46,'Потребление ЭЭ_факт'!BD46),0))</f>
        <v>0</v>
      </c>
      <c r="AK47" s="17">
        <f>IF(AND($F47=AA$4,$I47=AK$5),AVERAGE('Потребление ЭЭ_факт'!AG46,'Потребление ЭЭ_факт'!AS46,'Потребление ЭЭ_факт'!BE46),IF(AJ47&lt;&gt;0,AVERAGE('Потребление ЭЭ_факт'!AG46,'Потребление ЭЭ_факт'!AS46,'Потребление ЭЭ_факт'!BE46),0))</f>
        <v>46864.692857142858</v>
      </c>
      <c r="AL47" s="17">
        <f>IF(AND($F47=AA$4,$I47=AL$5),AVERAGE('Потребление ЭЭ_факт'!AH46,'Потребление ЭЭ_факт'!AT46,'Потребление ЭЭ_факт'!BF46),IF(AK47&lt;&gt;0,AVERAGE('Потребление ЭЭ_факт'!AH46,'Потребление ЭЭ_факт'!AT46,'Потребление ЭЭ_факт'!BF46),0))</f>
        <v>48351.104652380956</v>
      </c>
      <c r="AM47" s="14">
        <f>IF(AND($F47=AM$4,$I47=AM$5),AVERAGE('Потребление ЭЭ_факт'!AI46,'Потребление ЭЭ_факт'!AU46,'Потребление ЭЭ_факт'!BG46),IF(AL47&lt;&gt;0,AVERAGE('Потребление ЭЭ_факт'!AI46,'Потребление ЭЭ_факт'!AU46,'Потребление ЭЭ_факт'!BG46),0))</f>
        <v>47451.345714285715</v>
      </c>
      <c r="AN47" s="15">
        <f>IF(AND($F47=$AM$4,$I47=AN$5),AVERAGE('Потребление ЭЭ_факт'!AJ46,'Потребление ЭЭ_факт'!AV46,'Потребление ЭЭ_факт'!BH46),IF(AM47&lt;&gt;0,AVERAGE('Потребление ЭЭ_факт'!AJ46,'Потребление ЭЭ_факт'!AV46,'Потребление ЭЭ_факт'!BH46),0))</f>
        <v>42810.807999999997</v>
      </c>
      <c r="AO47" s="15">
        <f>IF(AND($F47=$AM$4,$I47=AO$5),AVERAGE('Потребление ЭЭ_факт'!AK46,'Потребление ЭЭ_факт'!AW46,'Потребление ЭЭ_факт'!BI46),IF(AN47&lt;&gt;0,AVERAGE('Потребление ЭЭ_факт'!AK46,'Потребление ЭЭ_факт'!AW46,'Потребление ЭЭ_факт'!BI46),0))</f>
        <v>43393.109880952376</v>
      </c>
      <c r="AP47" s="15">
        <f>IF(AND($F47=$AM$4,$I47=AP$5),AVERAGE('Потребление ЭЭ_факт'!AL46,'Потребление ЭЭ_факт'!AX46,'Потребление ЭЭ_факт'!BJ46),IF(AO47&lt;&gt;0,AVERAGE('Потребление ЭЭ_факт'!AL46,'Потребление ЭЭ_факт'!AX46,'Потребление ЭЭ_факт'!BJ46),0))</f>
        <v>37379.378214285716</v>
      </c>
      <c r="AQ47" s="15">
        <f>IF(AND($F47=$AM$4,$I47=AQ$5),AVERAGE('Потребление ЭЭ_факт'!AM46,'Потребление ЭЭ_факт'!AY46,'Потребление ЭЭ_факт'!BK46),IF(AP47&lt;&gt;0,AVERAGE('Потребление ЭЭ_факт'!AM46,'Потребление ЭЭ_факт'!AY46,'Потребление ЭЭ_факт'!BK46),0))</f>
        <v>37577.178107142856</v>
      </c>
      <c r="AR47" s="15">
        <f>IF(AND($F47=$AM$4,$I47=AR$5),AVERAGE('Потребление ЭЭ_факт'!AN46,'Потребление ЭЭ_факт'!AZ46,'Потребление ЭЭ_факт'!BL46),IF(AQ47&lt;&gt;0,AVERAGE('Потребление ЭЭ_факт'!AN46,'Потребление ЭЭ_факт'!AZ46,'Потребление ЭЭ_факт'!BL46),0))</f>
        <v>41050.567476190474</v>
      </c>
      <c r="AS47" s="15">
        <f>IF(AND($F47=$AM$4,$I47=AS$5),AVERAGE('Потребление ЭЭ_факт'!AO46,'Потребление ЭЭ_факт'!BA46,'Потребление ЭЭ_факт'!BM46),IF(AR47&lt;&gt;0,AVERAGE('Потребление ЭЭ_факт'!AO46,'Потребление ЭЭ_факт'!BA46,'Потребление ЭЭ_факт'!BM46),0))</f>
        <v>40296.059383333333</v>
      </c>
      <c r="AT47" s="15">
        <f>IF(AND($F47=$AM$4,$I47=AT$5),AVERAGE('Потребление ЭЭ_факт'!AP46,'Потребление ЭЭ_факт'!BB46,'Потребление ЭЭ_факт'!BN46),IF(AS47&lt;&gt;0,AVERAGE('Потребление ЭЭ_факт'!AP46,'Потребление ЭЭ_факт'!BB46,'Потребление ЭЭ_факт'!BN46),0))</f>
        <v>38141.078071428572</v>
      </c>
      <c r="AU47" s="15">
        <f>IF(AND($F47=$AM$4,$I47=AU$5),AVERAGE('Потребление ЭЭ_факт'!AQ46,'Потребление ЭЭ_факт'!BC46,'Потребление ЭЭ_факт'!BO46),IF(AT47&lt;&gt;0,AVERAGE('Потребление ЭЭ_факт'!AQ46,'Потребление ЭЭ_факт'!BC46,'Потребление ЭЭ_факт'!BO46),0))</f>
        <v>36273.770714285711</v>
      </c>
      <c r="AV47" s="15">
        <f>IF(AND($F47=$AM$4,$I47=AV$5),AVERAGE('Потребление ЭЭ_факт'!AR46,'Потребление ЭЭ_факт'!BD46,'Потребление ЭЭ_факт'!BP46),IF(AU47&lt;&gt;0,AVERAGE('Потребление ЭЭ_факт'!AR46,'Потребление ЭЭ_факт'!BD46,'Потребление ЭЭ_факт'!BP46),0))</f>
        <v>37376.038223809526</v>
      </c>
      <c r="AW47" s="31">
        <f t="shared" si="354"/>
        <v>46864.692857142858</v>
      </c>
      <c r="AX47" s="32">
        <f t="shared" si="355"/>
        <v>48351.104652380956</v>
      </c>
      <c r="AY47" s="30">
        <f t="shared" si="341"/>
        <v>47451.345714285715</v>
      </c>
      <c r="AZ47" s="31">
        <f t="shared" si="380"/>
        <v>42810.807999999997</v>
      </c>
      <c r="BA47" s="31">
        <f t="shared" si="356"/>
        <v>43393.109880952376</v>
      </c>
      <c r="BB47" s="31">
        <f t="shared" si="357"/>
        <v>37379.378214285716</v>
      </c>
      <c r="BC47" s="31">
        <f t="shared" si="358"/>
        <v>37577.178107142856</v>
      </c>
      <c r="BD47" s="31">
        <f t="shared" si="359"/>
        <v>41050.567476190474</v>
      </c>
      <c r="BE47" s="31">
        <f t="shared" si="360"/>
        <v>40296.059383333333</v>
      </c>
      <c r="BF47" s="31">
        <f t="shared" si="361"/>
        <v>38141.078071428572</v>
      </c>
      <c r="BG47" s="31">
        <f t="shared" si="362"/>
        <v>36273.770714285711</v>
      </c>
      <c r="BH47" s="31">
        <f t="shared" si="363"/>
        <v>37376.038223809526</v>
      </c>
      <c r="BI47" s="31">
        <f t="shared" si="364"/>
        <v>46864.692857142858</v>
      </c>
      <c r="BJ47" s="32">
        <f t="shared" si="365"/>
        <v>48351.104652380956</v>
      </c>
      <c r="BK47" s="30">
        <f t="shared" si="342"/>
        <v>47451.345714285715</v>
      </c>
      <c r="BL47" s="31">
        <f t="shared" si="381"/>
        <v>42810.807999999997</v>
      </c>
      <c r="BM47" s="31">
        <f t="shared" si="366"/>
        <v>43393.109880952376</v>
      </c>
      <c r="BN47" s="31">
        <f t="shared" si="367"/>
        <v>37379.378214285716</v>
      </c>
      <c r="BO47" s="31">
        <f t="shared" si="368"/>
        <v>37577.178107142856</v>
      </c>
      <c r="BP47" s="31">
        <f t="shared" si="369"/>
        <v>41050.567476190474</v>
      </c>
      <c r="BQ47" s="31">
        <f t="shared" si="370"/>
        <v>40296.059383333333</v>
      </c>
      <c r="BR47" s="31">
        <f t="shared" si="371"/>
        <v>38141.078071428572</v>
      </c>
      <c r="BS47" s="31">
        <f t="shared" si="372"/>
        <v>36273.770714285711</v>
      </c>
      <c r="BT47" s="31">
        <f t="shared" si="373"/>
        <v>37376.038223809526</v>
      </c>
      <c r="BU47" s="31">
        <f t="shared" si="374"/>
        <v>46864.692857142858</v>
      </c>
      <c r="BV47" s="32">
        <f t="shared" si="375"/>
        <v>48351.104652380956</v>
      </c>
      <c r="BW47" s="30">
        <f t="shared" si="343"/>
        <v>47451.345714285715</v>
      </c>
      <c r="BX47" s="31">
        <f t="shared" si="382"/>
        <v>42810.807999999997</v>
      </c>
      <c r="BY47" s="31">
        <f t="shared" si="376"/>
        <v>43393.109880952376</v>
      </c>
      <c r="BZ47" s="31">
        <f t="shared" si="377"/>
        <v>37379.378214285716</v>
      </c>
      <c r="CA47" s="31">
        <f t="shared" si="378"/>
        <v>37577.178107142856</v>
      </c>
      <c r="CB47" s="31">
        <f t="shared" si="379"/>
        <v>41050.567476190474</v>
      </c>
      <c r="CC47" s="31">
        <f t="shared" si="344"/>
        <v>40296.059383333333</v>
      </c>
      <c r="CD47" s="31">
        <f t="shared" si="345"/>
        <v>38141.078071428572</v>
      </c>
      <c r="CE47" s="31">
        <f t="shared" si="346"/>
        <v>36273.770714285711</v>
      </c>
      <c r="CF47" s="31">
        <f t="shared" si="347"/>
        <v>37376.038223809526</v>
      </c>
      <c r="CG47" s="31">
        <f t="shared" si="348"/>
        <v>46864.692857142858</v>
      </c>
      <c r="CH47" s="32">
        <f t="shared" si="349"/>
        <v>48351.104652380956</v>
      </c>
      <c r="CI47" s="30">
        <f t="shared" si="206"/>
        <v>47451.345714285715</v>
      </c>
      <c r="CJ47" s="31">
        <f t="shared" si="4"/>
        <v>42810.807999999997</v>
      </c>
      <c r="CK47" s="31">
        <f t="shared" si="5"/>
        <v>43393.109880952376</v>
      </c>
      <c r="CL47" s="31">
        <f t="shared" si="281"/>
        <v>37379.378214285716</v>
      </c>
      <c r="CM47" s="31">
        <f t="shared" si="282"/>
        <v>37577.178107142856</v>
      </c>
      <c r="CN47" s="31">
        <f t="shared" si="283"/>
        <v>41050.567476190474</v>
      </c>
      <c r="CO47" s="31">
        <f t="shared" si="284"/>
        <v>40296.059383333333</v>
      </c>
      <c r="CP47" s="31">
        <f t="shared" si="285"/>
        <v>38141.078071428572</v>
      </c>
      <c r="CQ47" s="31">
        <f t="shared" si="286"/>
        <v>36273.770714285711</v>
      </c>
      <c r="CR47" s="31">
        <f t="shared" si="287"/>
        <v>37376.038223809526</v>
      </c>
      <c r="CS47" s="31">
        <f t="shared" si="288"/>
        <v>46864.692857142858</v>
      </c>
      <c r="CT47" s="32">
        <f t="shared" si="289"/>
        <v>48351.104652380956</v>
      </c>
      <c r="CU47" s="30">
        <f t="shared" si="290"/>
        <v>47451.345714285715</v>
      </c>
      <c r="CV47" s="31">
        <f t="shared" si="291"/>
        <v>42810.807999999997</v>
      </c>
      <c r="CW47" s="31">
        <f t="shared" si="292"/>
        <v>43393.109880952376</v>
      </c>
      <c r="CX47" s="31">
        <f t="shared" si="293"/>
        <v>37379.378214285716</v>
      </c>
      <c r="CY47" s="31">
        <f t="shared" si="294"/>
        <v>37577.178107142856</v>
      </c>
      <c r="CZ47" s="31">
        <f t="shared" si="295"/>
        <v>41050.567476190474</v>
      </c>
      <c r="DA47" s="31">
        <f t="shared" si="296"/>
        <v>40296.059383333333</v>
      </c>
      <c r="DB47" s="31">
        <f t="shared" si="297"/>
        <v>38141.078071428572</v>
      </c>
      <c r="DC47" s="31">
        <f t="shared" si="298"/>
        <v>36273.770714285711</v>
      </c>
      <c r="DD47" s="31">
        <f t="shared" si="299"/>
        <v>37376.038223809526</v>
      </c>
      <c r="DE47" s="31">
        <f t="shared" si="300"/>
        <v>46864.692857142858</v>
      </c>
      <c r="DF47" s="32">
        <f t="shared" si="301"/>
        <v>48351.104652380956</v>
      </c>
      <c r="DG47" s="30">
        <f t="shared" si="302"/>
        <v>47451.345714285715</v>
      </c>
      <c r="DH47" s="31">
        <f t="shared" si="303"/>
        <v>42810.807999999997</v>
      </c>
      <c r="DI47" s="31">
        <f t="shared" si="304"/>
        <v>43393.109880952376</v>
      </c>
      <c r="DJ47" s="31">
        <f t="shared" si="305"/>
        <v>37379.378214285716</v>
      </c>
      <c r="DK47" s="31">
        <f t="shared" si="306"/>
        <v>37577.178107142856</v>
      </c>
      <c r="DL47" s="31">
        <f t="shared" si="307"/>
        <v>41050.567476190474</v>
      </c>
      <c r="DM47" s="31">
        <f t="shared" si="308"/>
        <v>40296.059383333333</v>
      </c>
      <c r="DN47" s="31">
        <f t="shared" si="309"/>
        <v>38141.078071428572</v>
      </c>
      <c r="DO47" s="31">
        <f t="shared" si="310"/>
        <v>36273.770714285711</v>
      </c>
      <c r="DP47" s="31">
        <f t="shared" si="311"/>
        <v>37376.038223809526</v>
      </c>
      <c r="DQ47" s="31">
        <f t="shared" si="280"/>
        <v>46864.692857142858</v>
      </c>
      <c r="DR47" s="32">
        <f t="shared" si="314"/>
        <v>48351.104652380956</v>
      </c>
      <c r="DS47" s="30">
        <f t="shared" si="315"/>
        <v>47451.345714285715</v>
      </c>
      <c r="DT47" s="31">
        <f t="shared" si="316"/>
        <v>42810.807999999997</v>
      </c>
      <c r="DU47" s="31">
        <f t="shared" si="317"/>
        <v>43393.109880952376</v>
      </c>
      <c r="DV47" s="31">
        <f t="shared" si="318"/>
        <v>37379.378214285716</v>
      </c>
      <c r="DW47" s="31">
        <f t="shared" si="319"/>
        <v>37577.178107142856</v>
      </c>
      <c r="DX47" s="31">
        <f t="shared" si="320"/>
        <v>41050.567476190474</v>
      </c>
      <c r="DY47" s="31">
        <f t="shared" si="321"/>
        <v>40296.059383333333</v>
      </c>
      <c r="DZ47" s="31">
        <f t="shared" si="322"/>
        <v>38141.078071428572</v>
      </c>
      <c r="EA47" s="31">
        <f t="shared" si="323"/>
        <v>36273.770714285711</v>
      </c>
      <c r="EB47" s="31">
        <f t="shared" si="324"/>
        <v>37376.038223809526</v>
      </c>
      <c r="EC47" s="31">
        <f t="shared" si="325"/>
        <v>46864.692857142858</v>
      </c>
      <c r="ED47" s="32">
        <f t="shared" si="326"/>
        <v>48351.104652380956</v>
      </c>
      <c r="EE47" s="30">
        <f t="shared" si="327"/>
        <v>47451.345714285715</v>
      </c>
      <c r="EF47" s="31">
        <f t="shared" si="328"/>
        <v>42810.807999999997</v>
      </c>
      <c r="EG47" s="31">
        <f t="shared" si="329"/>
        <v>43393.109880952376</v>
      </c>
      <c r="EH47" s="31">
        <f t="shared" si="330"/>
        <v>37379.378214285716</v>
      </c>
      <c r="EI47" s="31">
        <f t="shared" si="331"/>
        <v>37577.178107142856</v>
      </c>
      <c r="EJ47" s="31">
        <f t="shared" si="332"/>
        <v>41050.567476190474</v>
      </c>
      <c r="EK47" s="31">
        <f t="shared" si="333"/>
        <v>40296.059383333333</v>
      </c>
      <c r="EL47" s="31">
        <f t="shared" si="334"/>
        <v>38141.078071428572</v>
      </c>
      <c r="EM47" s="31">
        <f t="shared" si="335"/>
        <v>36273.770714285711</v>
      </c>
      <c r="EN47" s="31">
        <f t="shared" si="336"/>
        <v>37376.038223809526</v>
      </c>
      <c r="EO47" s="31">
        <f t="shared" si="312"/>
        <v>46864.692857142858</v>
      </c>
      <c r="EP47" s="32">
        <f t="shared" si="313"/>
        <v>48351.104652380956</v>
      </c>
      <c r="ES47" s="20">
        <f t="shared" si="207"/>
        <v>47451.345714285715</v>
      </c>
      <c r="ET47" s="18">
        <f t="shared" si="208"/>
        <v>42810.807999999997</v>
      </c>
      <c r="EU47" s="18">
        <f t="shared" si="209"/>
        <v>43393.109880952376</v>
      </c>
      <c r="EV47" s="18">
        <f t="shared" si="210"/>
        <v>37379.378214285716</v>
      </c>
      <c r="EW47" s="18">
        <f t="shared" si="211"/>
        <v>37577.178107142856</v>
      </c>
      <c r="EX47" s="18">
        <f t="shared" si="212"/>
        <v>41050.567476190474</v>
      </c>
      <c r="EY47" s="18">
        <f t="shared" si="213"/>
        <v>40296.059383333333</v>
      </c>
      <c r="EZ47" s="18">
        <f t="shared" si="214"/>
        <v>38141.078071428572</v>
      </c>
      <c r="FA47" s="18">
        <f t="shared" si="215"/>
        <v>36273.770714285711</v>
      </c>
      <c r="FB47" s="18">
        <f t="shared" si="216"/>
        <v>37376.038223809526</v>
      </c>
      <c r="FC47" s="18">
        <f t="shared" si="217"/>
        <v>46864.692857142858</v>
      </c>
      <c r="FD47" s="19">
        <f t="shared" si="218"/>
        <v>48351.104652380956</v>
      </c>
      <c r="FE47" s="20">
        <f t="shared" si="219"/>
        <v>47451.345714285715</v>
      </c>
      <c r="FF47" s="18">
        <f t="shared" si="220"/>
        <v>42810.807999999997</v>
      </c>
      <c r="FG47" s="18">
        <f t="shared" si="221"/>
        <v>43393.109880952376</v>
      </c>
      <c r="FH47" s="18">
        <f t="shared" si="222"/>
        <v>37379.378214285716</v>
      </c>
      <c r="FI47" s="18">
        <f t="shared" si="223"/>
        <v>37577.178107142856</v>
      </c>
      <c r="FJ47" s="18">
        <f t="shared" si="224"/>
        <v>41050.567476190474</v>
      </c>
      <c r="FK47" s="18">
        <f t="shared" si="225"/>
        <v>40296.059383333333</v>
      </c>
      <c r="FL47" s="18">
        <f t="shared" si="226"/>
        <v>38141.078071428572</v>
      </c>
      <c r="FM47" s="18">
        <f t="shared" si="227"/>
        <v>36273.770714285711</v>
      </c>
      <c r="FN47" s="18">
        <f t="shared" si="228"/>
        <v>37376.038223809526</v>
      </c>
      <c r="FO47" s="18">
        <f t="shared" si="229"/>
        <v>46864.692857142858</v>
      </c>
      <c r="FP47" s="19">
        <f t="shared" si="230"/>
        <v>48351.104652380956</v>
      </c>
      <c r="FQ47" s="20">
        <f t="shared" si="231"/>
        <v>47451.345714285715</v>
      </c>
      <c r="FR47" s="18">
        <f t="shared" si="232"/>
        <v>42810.807999999997</v>
      </c>
      <c r="FS47" s="18">
        <f t="shared" si="233"/>
        <v>43393.109880952376</v>
      </c>
      <c r="FT47" s="18">
        <f t="shared" si="234"/>
        <v>37379.378214285716</v>
      </c>
      <c r="FU47" s="18">
        <f t="shared" si="235"/>
        <v>37577.178107142856</v>
      </c>
      <c r="FV47" s="18">
        <f t="shared" si="236"/>
        <v>41050.567476190474</v>
      </c>
      <c r="FW47" s="18">
        <f t="shared" si="237"/>
        <v>40296.059383333333</v>
      </c>
      <c r="FX47" s="18">
        <f t="shared" si="238"/>
        <v>38141.078071428572</v>
      </c>
      <c r="FY47" s="18">
        <f t="shared" si="239"/>
        <v>36273.770714285711</v>
      </c>
      <c r="FZ47" s="18">
        <f t="shared" si="240"/>
        <v>37376.038223809526</v>
      </c>
      <c r="GA47" s="18">
        <f t="shared" si="241"/>
        <v>46864.692857142858</v>
      </c>
      <c r="GB47" s="19">
        <f t="shared" si="242"/>
        <v>48351.104652380956</v>
      </c>
      <c r="GC47" s="20">
        <f t="shared" si="243"/>
        <v>47451.345714285715</v>
      </c>
      <c r="GD47" s="18">
        <f t="shared" si="244"/>
        <v>42810.807999999997</v>
      </c>
      <c r="GE47" s="18">
        <f t="shared" si="245"/>
        <v>43393.109880952376</v>
      </c>
      <c r="GF47" s="18">
        <f t="shared" si="246"/>
        <v>37379.378214285716</v>
      </c>
      <c r="GG47" s="18">
        <f t="shared" si="247"/>
        <v>37577.178107142856</v>
      </c>
      <c r="GH47" s="18">
        <f t="shared" si="248"/>
        <v>41050.567476190474</v>
      </c>
      <c r="GI47" s="18">
        <f t="shared" si="249"/>
        <v>40296.059383333333</v>
      </c>
      <c r="GJ47" s="18">
        <f t="shared" si="250"/>
        <v>38141.078071428572</v>
      </c>
      <c r="GK47" s="18">
        <f t="shared" si="251"/>
        <v>36273.770714285711</v>
      </c>
      <c r="GL47" s="18">
        <f t="shared" si="252"/>
        <v>37376.038223809526</v>
      </c>
      <c r="GM47" s="18">
        <f t="shared" si="253"/>
        <v>46864.692857142858</v>
      </c>
      <c r="GN47" s="19">
        <f t="shared" si="254"/>
        <v>48351.104652380956</v>
      </c>
      <c r="GO47" s="20">
        <f t="shared" si="255"/>
        <v>47451.345714285715</v>
      </c>
      <c r="GP47" s="18">
        <f t="shared" si="256"/>
        <v>42810.807999999997</v>
      </c>
      <c r="GQ47" s="18">
        <f t="shared" si="257"/>
        <v>43393.109880952376</v>
      </c>
      <c r="GR47" s="18">
        <f t="shared" si="258"/>
        <v>37379.378214285716</v>
      </c>
      <c r="GS47" s="18">
        <f t="shared" si="259"/>
        <v>37577.178107142856</v>
      </c>
      <c r="GT47" s="18">
        <f t="shared" si="260"/>
        <v>41050.567476190474</v>
      </c>
      <c r="GU47" s="18">
        <f t="shared" si="261"/>
        <v>40296.059383333333</v>
      </c>
      <c r="GV47" s="18">
        <f t="shared" si="262"/>
        <v>38141.078071428572</v>
      </c>
      <c r="GW47" s="18">
        <f t="shared" si="263"/>
        <v>36273.770714285711</v>
      </c>
      <c r="GX47" s="18">
        <f t="shared" si="264"/>
        <v>37376.038223809526</v>
      </c>
      <c r="GY47" s="18">
        <f t="shared" si="265"/>
        <v>46864.692857142858</v>
      </c>
      <c r="GZ47" s="19">
        <f t="shared" si="266"/>
        <v>48351.104652380956</v>
      </c>
      <c r="HA47" s="20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9"/>
      <c r="HM47" s="20"/>
      <c r="HN47" s="18"/>
      <c r="HO47" s="18"/>
      <c r="HP47" s="18"/>
      <c r="HQ47" s="18"/>
      <c r="HR47" s="18"/>
      <c r="HS47" s="18"/>
      <c r="HT47" s="18"/>
      <c r="HU47" s="18"/>
      <c r="HV47" s="18"/>
      <c r="HW47" s="18"/>
      <c r="HX47" s="19"/>
      <c r="HY47" s="20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9"/>
      <c r="IK47" s="20"/>
      <c r="IL47" s="18"/>
      <c r="IM47" s="18"/>
      <c r="IN47" s="18"/>
      <c r="IO47" s="18"/>
      <c r="IP47" s="18"/>
      <c r="IQ47" s="18"/>
      <c r="IR47" s="18"/>
      <c r="IS47" s="18"/>
      <c r="IT47" s="18"/>
      <c r="IU47" s="18"/>
      <c r="IV47" s="19"/>
      <c r="IY47" s="17"/>
      <c r="IZ47" s="17"/>
      <c r="JA47" s="14">
        <f t="shared" si="267"/>
        <v>496965.1312952381</v>
      </c>
      <c r="JB47" s="15">
        <f t="shared" si="268"/>
        <v>496965.1312952381</v>
      </c>
      <c r="JC47" s="15">
        <f t="shared" si="269"/>
        <v>496965.1312952381</v>
      </c>
      <c r="JD47" s="15">
        <f t="shared" si="270"/>
        <v>496965.1312952381</v>
      </c>
      <c r="JE47" s="15">
        <f t="shared" si="271"/>
        <v>496965.1312952381</v>
      </c>
      <c r="JF47" s="15">
        <f t="shared" si="272"/>
        <v>0</v>
      </c>
      <c r="JG47" s="15">
        <f t="shared" si="273"/>
        <v>0</v>
      </c>
      <c r="JH47" s="15">
        <f t="shared" si="274"/>
        <v>0</v>
      </c>
      <c r="JI47" s="15">
        <f t="shared" si="275"/>
        <v>0</v>
      </c>
      <c r="JJ47" s="14"/>
    </row>
    <row r="48" spans="1:270" x14ac:dyDescent="0.25">
      <c r="A48" s="1" t="s">
        <v>75</v>
      </c>
      <c r="B48" s="2">
        <v>7911</v>
      </c>
      <c r="C48" s="3">
        <v>42636</v>
      </c>
      <c r="D48" s="3" t="s">
        <v>76</v>
      </c>
      <c r="E48" s="4">
        <v>44501</v>
      </c>
      <c r="F48">
        <f t="shared" si="337"/>
        <v>2021</v>
      </c>
      <c r="G48">
        <f t="shared" si="338"/>
        <v>11</v>
      </c>
      <c r="H48">
        <f t="shared" si="339"/>
        <v>2018</v>
      </c>
      <c r="I48">
        <f t="shared" si="340"/>
        <v>11</v>
      </c>
      <c r="J48">
        <f t="shared" si="203"/>
        <v>2022</v>
      </c>
      <c r="K48">
        <f t="shared" si="204"/>
        <v>1</v>
      </c>
      <c r="L48">
        <f t="shared" si="383"/>
        <v>2026</v>
      </c>
      <c r="M48">
        <f t="shared" si="205"/>
        <v>12</v>
      </c>
      <c r="O48" s="14"/>
      <c r="P48" s="17"/>
      <c r="Q48" s="17"/>
      <c r="R48" s="17"/>
      <c r="S48" s="17"/>
      <c r="T48" s="17"/>
      <c r="U48" s="17"/>
      <c r="V48" s="17">
        <f>IF(AND($F48=O$4,$I48=V$5),AVERAGE('Потребление ЭЭ_факт'!R47,'Потребление ЭЭ_факт'!AD47,'Потребление ЭЭ_факт'!AP47),IF(U48&lt;&gt;0,AVERAGE('Потребление ЭЭ_факт'!R47,'Потребление ЭЭ_факт'!AD47,'Потребление ЭЭ_факт'!AP47),0))</f>
        <v>0</v>
      </c>
      <c r="W48" s="17">
        <f>IF(AND($F48=O$4,$I48=W$5),AVERAGE('Потребление ЭЭ_факт'!S47,'Потребление ЭЭ_факт'!AE47,'Потребление ЭЭ_факт'!AQ47),IF(V48&lt;&gt;0,AVERAGE('Потребление ЭЭ_факт'!S47,'Потребление ЭЭ_факт'!AE47,'Потребление ЭЭ_факт'!AQ47),0))</f>
        <v>0</v>
      </c>
      <c r="X48" s="17">
        <f>IF(AND($F48=O$4,$I48=X$5),AVERAGE('Потребление ЭЭ_факт'!T47,'Потребление ЭЭ_факт'!AF47,'Потребление ЭЭ_факт'!AR47),IF(W48&lt;&gt;0,AVERAGE('Потребление ЭЭ_факт'!T47,'Потребление ЭЭ_факт'!AF47,'Потребление ЭЭ_факт'!AR47),0))</f>
        <v>0</v>
      </c>
      <c r="Y48" s="17">
        <f>IF(AND($F48=O$4,$I48=Y$5),AVERAGE('Потребление ЭЭ_факт'!U47,'Потребление ЭЭ_факт'!AG47,'Потребление ЭЭ_факт'!AS47),IF(X48&lt;&gt;0,AVERAGE('Потребление ЭЭ_факт'!U47,'Потребление ЭЭ_факт'!AG47,'Потребление ЭЭ_факт'!AS47),0))</f>
        <v>0</v>
      </c>
      <c r="Z48" s="17">
        <f>IF(AND($F48=O$4,$I48=Z$5),AVERAGE('Потребление ЭЭ_факт'!V47,'Потребление ЭЭ_факт'!AH47,'Потребление ЭЭ_факт'!AT47),IF(Y48&lt;&gt;0,AVERAGE('Потребление ЭЭ_факт'!V47,'Потребление ЭЭ_факт'!AH47,'Потребление ЭЭ_факт'!AT47),0))</f>
        <v>0</v>
      </c>
      <c r="AA48" s="14">
        <f>IF(AND($F48=AA$4,$I48=AA$5),AVERAGE('Потребление ЭЭ_факт'!W47,'Потребление ЭЭ_факт'!AI47,'Потребление ЭЭ_факт'!AU47),IF(Z48&lt;&gt;0,AVERAGE('Потребление ЭЭ_факт'!W47,'Потребление ЭЭ_факт'!AI47,'Потребление ЭЭ_факт'!AU47),0))</f>
        <v>0</v>
      </c>
      <c r="AB48" s="17">
        <f>IF(AND($F48=AA$4,$I48=AB$5),AVERAGE('Потребление ЭЭ_факт'!X47,'Потребление ЭЭ_факт'!AJ47,'Потребление ЭЭ_факт'!AV47),IF(AA48&lt;&gt;0,AVERAGE('Потребление ЭЭ_факт'!X47,'Потребление ЭЭ_факт'!AJ47,'Потребление ЭЭ_факт'!AV47),0))</f>
        <v>0</v>
      </c>
      <c r="AC48" s="17">
        <f>IF(AND($F48=AA$4,$I48=AC$5),AVERAGE('Потребление ЭЭ_факт'!Y47,'Потребление ЭЭ_факт'!AK47,'Потребление ЭЭ_факт'!AW47),IF(AB48&lt;&gt;0,AVERAGE('Потребление ЭЭ_факт'!Y47,'Потребление ЭЭ_факт'!AK47,'Потребление ЭЭ_факт'!AW47),0))</f>
        <v>0</v>
      </c>
      <c r="AD48" s="17">
        <f>IF(AND($F48=AA$4,$I48=AD$5),AVERAGE('Потребление ЭЭ_факт'!Z47,'Потребление ЭЭ_факт'!AL47,'Потребление ЭЭ_факт'!AX47),IF(AC48&lt;&gt;0,AVERAGE('Потребление ЭЭ_факт'!Z47,'Потребление ЭЭ_факт'!AL47,'Потребление ЭЭ_факт'!AX47),0))</f>
        <v>0</v>
      </c>
      <c r="AE48" s="17">
        <f>IF(AND($F48=AA$4,$I48=AE$5),AVERAGE('Потребление ЭЭ_факт'!AA47,'Потребление ЭЭ_факт'!AM47,'Потребление ЭЭ_факт'!AY47),IF(AD48&lt;&gt;0,AVERAGE('Потребление ЭЭ_факт'!AA47,'Потребление ЭЭ_факт'!AM47,'Потребление ЭЭ_факт'!AY47),0))</f>
        <v>0</v>
      </c>
      <c r="AF48" s="17">
        <f>IF(AND($F48=AA$4,$I48=AF$5),AVERAGE('Потребление ЭЭ_факт'!AB47,'Потребление ЭЭ_факт'!AN47,'Потребление ЭЭ_факт'!AZ47),IF(AE48&lt;&gt;0,AVERAGE('Потребление ЭЭ_факт'!AB47,'Потребление ЭЭ_факт'!AN47,'Потребление ЭЭ_факт'!AZ47),0))</f>
        <v>0</v>
      </c>
      <c r="AG48" s="17">
        <f>IF(AND($F48=AA$4,$I48=AG$5),AVERAGE('Потребление ЭЭ_факт'!AC47,'Потребление ЭЭ_факт'!AO47,'Потребление ЭЭ_факт'!BA47),IF(AF48&lt;&gt;0,AVERAGE('Потребление ЭЭ_факт'!AC47,'Потребление ЭЭ_факт'!AO47,'Потребление ЭЭ_факт'!BA47),0))</f>
        <v>0</v>
      </c>
      <c r="AH48" s="17">
        <f>IF(AND($F48=AA$4,$I48=AH$5),AVERAGE('Потребление ЭЭ_факт'!AD47,'Потребление ЭЭ_факт'!AP47,'Потребление ЭЭ_факт'!BB47),IF(AG48&lt;&gt;0,AVERAGE('Потребление ЭЭ_факт'!AD47,'Потребление ЭЭ_факт'!AP47,'Потребление ЭЭ_факт'!BB47),0))</f>
        <v>0</v>
      </c>
      <c r="AI48" s="17">
        <f>IF(AND($F48=AA$4,$I48=AI$5),AVERAGE('Потребление ЭЭ_факт'!AE47,'Потребление ЭЭ_факт'!AQ47,'Потребление ЭЭ_факт'!BC47),IF(AH48&lt;&gt;0,AVERAGE('Потребление ЭЭ_факт'!AE47,'Потребление ЭЭ_факт'!AQ47,'Потребление ЭЭ_факт'!BC47),0))</f>
        <v>0</v>
      </c>
      <c r="AJ48" s="17">
        <f>IF(AND($F48=AA$4,$I48=AJ$5),AVERAGE('Потребление ЭЭ_факт'!AF47,'Потребление ЭЭ_факт'!AR47,'Потребление ЭЭ_факт'!BD47),IF(AI48&lt;&gt;0,AVERAGE('Потребление ЭЭ_факт'!AF47,'Потребление ЭЭ_факт'!AR47,'Потребление ЭЭ_факт'!BD47),0))</f>
        <v>0</v>
      </c>
      <c r="AK48" s="17">
        <f>IF(AND($F48=AA$4,$I48=AK$5),AVERAGE('Потребление ЭЭ_факт'!AG47,'Потребление ЭЭ_факт'!AS47,'Потребление ЭЭ_факт'!BE47),IF(AJ48&lt;&gt;0,AVERAGE('Потребление ЭЭ_факт'!AG47,'Потребление ЭЭ_факт'!AS47,'Потребление ЭЭ_факт'!BE47),0))</f>
        <v>19678.621977535717</v>
      </c>
      <c r="AL48" s="17">
        <f>IF(AND($F48=AA$4,$I48=AL$5),AVERAGE('Потребление ЭЭ_факт'!AH47,'Потребление ЭЭ_факт'!AT47,'Потребление ЭЭ_факт'!BF47),IF(AK48&lt;&gt;0,AVERAGE('Потребление ЭЭ_факт'!AH47,'Потребление ЭЭ_факт'!AT47,'Потребление ЭЭ_факт'!BF47),0))</f>
        <v>21050.180709619995</v>
      </c>
      <c r="AM48" s="14">
        <f>IF(AND($F48=AM$4,$I48=AM$5),AVERAGE('Потребление ЭЭ_факт'!AI47,'Потребление ЭЭ_факт'!AU47,'Потребление ЭЭ_факт'!BG47),IF(AL48&lt;&gt;0,AVERAGE('Потребление ЭЭ_факт'!AI47,'Потребление ЭЭ_факт'!AU47,'Потребление ЭЭ_факт'!BG47),0))</f>
        <v>21465.950484854762</v>
      </c>
      <c r="AN48" s="15">
        <f>IF(AND($F48=$AM$4,$I48=AN$5),AVERAGE('Потребление ЭЭ_факт'!AJ47,'Потребление ЭЭ_факт'!AV47,'Потребление ЭЭ_факт'!BH47),IF(AM48&lt;&gt;0,AVERAGE('Потребление ЭЭ_факт'!AJ47,'Потребление ЭЭ_факт'!AV47,'Потребление ЭЭ_факт'!BH47),0))</f>
        <v>19653.587893166667</v>
      </c>
      <c r="AO48" s="15">
        <f>IF(AND($F48=$AM$4,$I48=AO$5),AVERAGE('Потребление ЭЭ_факт'!AK47,'Потребление ЭЭ_факт'!AW47,'Потребление ЭЭ_факт'!BI47),IF(AN48&lt;&gt;0,AVERAGE('Потребление ЭЭ_факт'!AK47,'Потребление ЭЭ_факт'!AW47,'Потребление ЭЭ_факт'!BI47),0))</f>
        <v>20420.241958311904</v>
      </c>
      <c r="AP48" s="15">
        <f>IF(AND($F48=$AM$4,$I48=AP$5),AVERAGE('Потребление ЭЭ_факт'!AL47,'Потребление ЭЭ_факт'!AX47,'Потребление ЭЭ_факт'!BJ47),IF(AO48&lt;&gt;0,AVERAGE('Потребление ЭЭ_факт'!AL47,'Потребление ЭЭ_факт'!AX47,'Потребление ЭЭ_факт'!BJ47),0))</f>
        <v>16280.561941392858</v>
      </c>
      <c r="AQ48" s="15">
        <f>IF(AND($F48=$AM$4,$I48=AQ$5),AVERAGE('Потребление ЭЭ_факт'!AM47,'Потребление ЭЭ_факт'!AY47,'Потребление ЭЭ_факт'!BK47),IF(AP48&lt;&gt;0,AVERAGE('Потребление ЭЭ_факт'!AM47,'Потребление ЭЭ_факт'!AY47,'Потребление ЭЭ_факт'!BK47),0))</f>
        <v>14636.158087571428</v>
      </c>
      <c r="AR48" s="15">
        <f>IF(AND($F48=$AM$4,$I48=AR$5),AVERAGE('Потребление ЭЭ_факт'!AN47,'Потребление ЭЭ_факт'!AZ47,'Потребление ЭЭ_факт'!BL47),IF(AQ48&lt;&gt;0,AVERAGE('Потребление ЭЭ_факт'!AN47,'Потребление ЭЭ_факт'!AZ47,'Потребление ЭЭ_факт'!BL47),0))</f>
        <v>16230.672429855951</v>
      </c>
      <c r="AS48" s="15">
        <f>IF(AND($F48=$AM$4,$I48=AS$5),AVERAGE('Потребление ЭЭ_факт'!AO47,'Потребление ЭЭ_факт'!BA47,'Потребление ЭЭ_факт'!BM47),IF(AR48&lt;&gt;0,AVERAGE('Потребление ЭЭ_факт'!AO47,'Потребление ЭЭ_факт'!BA47,'Потребление ЭЭ_факт'!BM47),0))</f>
        <v>17510.462653926668</v>
      </c>
      <c r="AT48" s="15">
        <f>IF(AND($F48=$AM$4,$I48=AT$5),AVERAGE('Потребление ЭЭ_факт'!AP47,'Потребление ЭЭ_факт'!BB47,'Потребление ЭЭ_факт'!BN47),IF(AS48&lt;&gt;0,AVERAGE('Потребление ЭЭ_факт'!AP47,'Потребление ЭЭ_факт'!BB47,'Потребление ЭЭ_факт'!BN47),0))</f>
        <v>17281.303058667861</v>
      </c>
      <c r="AU48" s="15">
        <f>IF(AND($F48=$AM$4,$I48=AU$5),AVERAGE('Потребление ЭЭ_факт'!AQ47,'Потребление ЭЭ_факт'!BC47,'Потребление ЭЭ_факт'!BO47),IF(AT48&lt;&gt;0,AVERAGE('Потребление ЭЭ_факт'!AQ47,'Потребление ЭЭ_факт'!BC47,'Потребление ЭЭ_факт'!BO47),0))</f>
        <v>15471.55755314286</v>
      </c>
      <c r="AV48" s="15">
        <f>IF(AND($F48=$AM$4,$I48=AV$5),AVERAGE('Потребление ЭЭ_факт'!AR47,'Потребление ЭЭ_факт'!BD47,'Потребление ЭЭ_факт'!BP47),IF(AU48&lt;&gt;0,AVERAGE('Потребление ЭЭ_факт'!AR47,'Потребление ЭЭ_факт'!BD47,'Потребление ЭЭ_факт'!BP47),0))</f>
        <v>15207.657250076431</v>
      </c>
      <c r="AW48" s="31">
        <f t="shared" si="354"/>
        <v>19678.621977535717</v>
      </c>
      <c r="AX48" s="32">
        <f t="shared" si="355"/>
        <v>21050.180709619995</v>
      </c>
      <c r="AY48" s="30">
        <f t="shared" si="341"/>
        <v>21465.950484854762</v>
      </c>
      <c r="AZ48" s="31">
        <f t="shared" si="380"/>
        <v>19653.587893166667</v>
      </c>
      <c r="BA48" s="31">
        <f t="shared" si="356"/>
        <v>20420.241958311904</v>
      </c>
      <c r="BB48" s="31">
        <f t="shared" si="357"/>
        <v>16280.561941392858</v>
      </c>
      <c r="BC48" s="31">
        <f t="shared" si="358"/>
        <v>14636.158087571428</v>
      </c>
      <c r="BD48" s="31">
        <f t="shared" si="359"/>
        <v>16230.672429855951</v>
      </c>
      <c r="BE48" s="31">
        <f t="shared" si="360"/>
        <v>17510.462653926668</v>
      </c>
      <c r="BF48" s="31">
        <f t="shared" si="361"/>
        <v>17281.303058667861</v>
      </c>
      <c r="BG48" s="31">
        <f t="shared" si="362"/>
        <v>15471.55755314286</v>
      </c>
      <c r="BH48" s="31">
        <f t="shared" si="363"/>
        <v>15207.657250076431</v>
      </c>
      <c r="BI48" s="31">
        <f t="shared" si="364"/>
        <v>19678.621977535717</v>
      </c>
      <c r="BJ48" s="32">
        <f t="shared" si="365"/>
        <v>21050.180709619995</v>
      </c>
      <c r="BK48" s="30">
        <f t="shared" si="342"/>
        <v>21465.950484854762</v>
      </c>
      <c r="BL48" s="31">
        <f t="shared" si="381"/>
        <v>19653.587893166667</v>
      </c>
      <c r="BM48" s="31">
        <f t="shared" si="366"/>
        <v>20420.241958311904</v>
      </c>
      <c r="BN48" s="31">
        <f t="shared" si="367"/>
        <v>16280.561941392858</v>
      </c>
      <c r="BO48" s="31">
        <f t="shared" si="368"/>
        <v>14636.158087571428</v>
      </c>
      <c r="BP48" s="31">
        <f t="shared" si="369"/>
        <v>16230.672429855951</v>
      </c>
      <c r="BQ48" s="31">
        <f t="shared" si="370"/>
        <v>17510.462653926668</v>
      </c>
      <c r="BR48" s="31">
        <f t="shared" si="371"/>
        <v>17281.303058667861</v>
      </c>
      <c r="BS48" s="31">
        <f t="shared" si="372"/>
        <v>15471.55755314286</v>
      </c>
      <c r="BT48" s="31">
        <f t="shared" si="373"/>
        <v>15207.657250076431</v>
      </c>
      <c r="BU48" s="31">
        <f t="shared" si="374"/>
        <v>19678.621977535717</v>
      </c>
      <c r="BV48" s="32">
        <f t="shared" si="375"/>
        <v>21050.180709619995</v>
      </c>
      <c r="BW48" s="30">
        <f t="shared" si="343"/>
        <v>21465.950484854762</v>
      </c>
      <c r="BX48" s="31">
        <f t="shared" si="382"/>
        <v>19653.587893166667</v>
      </c>
      <c r="BY48" s="31">
        <f t="shared" si="376"/>
        <v>20420.241958311904</v>
      </c>
      <c r="BZ48" s="31">
        <f t="shared" si="377"/>
        <v>16280.561941392858</v>
      </c>
      <c r="CA48" s="31">
        <f t="shared" si="378"/>
        <v>14636.158087571428</v>
      </c>
      <c r="CB48" s="31">
        <f t="shared" si="379"/>
        <v>16230.672429855951</v>
      </c>
      <c r="CC48" s="31">
        <f t="shared" si="344"/>
        <v>17510.462653926668</v>
      </c>
      <c r="CD48" s="31">
        <f t="shared" si="345"/>
        <v>17281.303058667861</v>
      </c>
      <c r="CE48" s="31">
        <f t="shared" si="346"/>
        <v>15471.55755314286</v>
      </c>
      <c r="CF48" s="31">
        <f t="shared" si="347"/>
        <v>15207.657250076431</v>
      </c>
      <c r="CG48" s="31">
        <f t="shared" si="348"/>
        <v>19678.621977535717</v>
      </c>
      <c r="CH48" s="32">
        <f t="shared" si="349"/>
        <v>21050.180709619995</v>
      </c>
      <c r="CI48" s="30">
        <f t="shared" si="206"/>
        <v>21465.950484854762</v>
      </c>
      <c r="CJ48" s="31">
        <f t="shared" si="4"/>
        <v>19653.587893166667</v>
      </c>
      <c r="CK48" s="31">
        <f t="shared" si="5"/>
        <v>20420.241958311904</v>
      </c>
      <c r="CL48" s="31">
        <f t="shared" si="281"/>
        <v>16280.561941392858</v>
      </c>
      <c r="CM48" s="31">
        <f t="shared" si="282"/>
        <v>14636.158087571428</v>
      </c>
      <c r="CN48" s="31">
        <f t="shared" si="283"/>
        <v>16230.672429855951</v>
      </c>
      <c r="CO48" s="31">
        <f t="shared" si="284"/>
        <v>17510.462653926668</v>
      </c>
      <c r="CP48" s="31">
        <f t="shared" si="285"/>
        <v>17281.303058667861</v>
      </c>
      <c r="CQ48" s="31">
        <f t="shared" si="286"/>
        <v>15471.55755314286</v>
      </c>
      <c r="CR48" s="31">
        <f t="shared" si="287"/>
        <v>15207.657250076431</v>
      </c>
      <c r="CS48" s="31">
        <f t="shared" si="288"/>
        <v>19678.621977535717</v>
      </c>
      <c r="CT48" s="32">
        <f t="shared" si="289"/>
        <v>21050.180709619995</v>
      </c>
      <c r="CU48" s="30">
        <f t="shared" si="290"/>
        <v>21465.950484854762</v>
      </c>
      <c r="CV48" s="31">
        <f t="shared" si="291"/>
        <v>19653.587893166667</v>
      </c>
      <c r="CW48" s="31">
        <f t="shared" si="292"/>
        <v>20420.241958311904</v>
      </c>
      <c r="CX48" s="31">
        <f t="shared" si="293"/>
        <v>16280.561941392858</v>
      </c>
      <c r="CY48" s="31">
        <f t="shared" si="294"/>
        <v>14636.158087571428</v>
      </c>
      <c r="CZ48" s="31">
        <f t="shared" si="295"/>
        <v>16230.672429855951</v>
      </c>
      <c r="DA48" s="31">
        <f t="shared" si="296"/>
        <v>17510.462653926668</v>
      </c>
      <c r="DB48" s="31">
        <f t="shared" si="297"/>
        <v>17281.303058667861</v>
      </c>
      <c r="DC48" s="31">
        <f t="shared" si="298"/>
        <v>15471.55755314286</v>
      </c>
      <c r="DD48" s="31">
        <f t="shared" si="299"/>
        <v>15207.657250076431</v>
      </c>
      <c r="DE48" s="31">
        <f t="shared" si="300"/>
        <v>19678.621977535717</v>
      </c>
      <c r="DF48" s="32">
        <f t="shared" si="301"/>
        <v>21050.180709619995</v>
      </c>
      <c r="DG48" s="30">
        <f t="shared" si="302"/>
        <v>21465.950484854762</v>
      </c>
      <c r="DH48" s="31">
        <f t="shared" si="303"/>
        <v>19653.587893166667</v>
      </c>
      <c r="DI48" s="31">
        <f t="shared" si="304"/>
        <v>20420.241958311904</v>
      </c>
      <c r="DJ48" s="31">
        <f t="shared" si="305"/>
        <v>16280.561941392858</v>
      </c>
      <c r="DK48" s="31">
        <f t="shared" si="306"/>
        <v>14636.158087571428</v>
      </c>
      <c r="DL48" s="31">
        <f t="shared" si="307"/>
        <v>16230.672429855951</v>
      </c>
      <c r="DM48" s="31">
        <f t="shared" si="308"/>
        <v>17510.462653926668</v>
      </c>
      <c r="DN48" s="31">
        <f t="shared" si="309"/>
        <v>17281.303058667861</v>
      </c>
      <c r="DO48" s="31">
        <f t="shared" si="310"/>
        <v>15471.55755314286</v>
      </c>
      <c r="DP48" s="31">
        <f t="shared" si="311"/>
        <v>15207.657250076431</v>
      </c>
      <c r="DQ48" s="31">
        <f t="shared" si="280"/>
        <v>19678.621977535717</v>
      </c>
      <c r="DR48" s="32">
        <f t="shared" si="314"/>
        <v>21050.180709619995</v>
      </c>
      <c r="DS48" s="30">
        <f t="shared" si="315"/>
        <v>21465.950484854762</v>
      </c>
      <c r="DT48" s="31">
        <f t="shared" si="316"/>
        <v>19653.587893166667</v>
      </c>
      <c r="DU48" s="31">
        <f t="shared" si="317"/>
        <v>20420.241958311904</v>
      </c>
      <c r="DV48" s="31">
        <f t="shared" si="318"/>
        <v>16280.561941392858</v>
      </c>
      <c r="DW48" s="31">
        <f t="shared" si="319"/>
        <v>14636.158087571428</v>
      </c>
      <c r="DX48" s="31">
        <f t="shared" si="320"/>
        <v>16230.672429855951</v>
      </c>
      <c r="DY48" s="31">
        <f t="shared" si="321"/>
        <v>17510.462653926668</v>
      </c>
      <c r="DZ48" s="31">
        <f t="shared" si="322"/>
        <v>17281.303058667861</v>
      </c>
      <c r="EA48" s="31">
        <f t="shared" si="323"/>
        <v>15471.55755314286</v>
      </c>
      <c r="EB48" s="31">
        <f t="shared" si="324"/>
        <v>15207.657250076431</v>
      </c>
      <c r="EC48" s="31">
        <f t="shared" si="325"/>
        <v>19678.621977535717</v>
      </c>
      <c r="ED48" s="32">
        <f t="shared" si="326"/>
        <v>21050.180709619995</v>
      </c>
      <c r="EE48" s="30">
        <f t="shared" si="327"/>
        <v>21465.950484854762</v>
      </c>
      <c r="EF48" s="31">
        <f t="shared" si="328"/>
        <v>19653.587893166667</v>
      </c>
      <c r="EG48" s="31">
        <f t="shared" si="329"/>
        <v>20420.241958311904</v>
      </c>
      <c r="EH48" s="31">
        <f t="shared" si="330"/>
        <v>16280.561941392858</v>
      </c>
      <c r="EI48" s="31">
        <f t="shared" si="331"/>
        <v>14636.158087571428</v>
      </c>
      <c r="EJ48" s="31">
        <f t="shared" si="332"/>
        <v>16230.672429855951</v>
      </c>
      <c r="EK48" s="31">
        <f t="shared" si="333"/>
        <v>17510.462653926668</v>
      </c>
      <c r="EL48" s="31">
        <f t="shared" si="334"/>
        <v>17281.303058667861</v>
      </c>
      <c r="EM48" s="31">
        <f t="shared" si="335"/>
        <v>15471.55755314286</v>
      </c>
      <c r="EN48" s="31">
        <f t="shared" si="336"/>
        <v>15207.657250076431</v>
      </c>
      <c r="EO48" s="31">
        <f t="shared" si="312"/>
        <v>19678.621977535717</v>
      </c>
      <c r="EP48" s="32">
        <f t="shared" si="313"/>
        <v>21050.180709619995</v>
      </c>
      <c r="ES48" s="20">
        <f t="shared" si="207"/>
        <v>21465.950484854762</v>
      </c>
      <c r="ET48" s="18">
        <f t="shared" si="208"/>
        <v>19653.587893166667</v>
      </c>
      <c r="EU48" s="18">
        <f t="shared" si="209"/>
        <v>20420.241958311904</v>
      </c>
      <c r="EV48" s="18">
        <f t="shared" si="210"/>
        <v>16280.561941392858</v>
      </c>
      <c r="EW48" s="18">
        <f t="shared" si="211"/>
        <v>14636.158087571428</v>
      </c>
      <c r="EX48" s="18">
        <f t="shared" si="212"/>
        <v>16230.672429855951</v>
      </c>
      <c r="EY48" s="18">
        <f t="shared" si="213"/>
        <v>17510.462653926668</v>
      </c>
      <c r="EZ48" s="18">
        <f t="shared" si="214"/>
        <v>17281.303058667861</v>
      </c>
      <c r="FA48" s="18">
        <f t="shared" si="215"/>
        <v>15471.55755314286</v>
      </c>
      <c r="FB48" s="18">
        <f t="shared" si="216"/>
        <v>15207.657250076431</v>
      </c>
      <c r="FC48" s="18">
        <f t="shared" si="217"/>
        <v>19678.621977535717</v>
      </c>
      <c r="FD48" s="19">
        <f t="shared" si="218"/>
        <v>21050.180709619995</v>
      </c>
      <c r="FE48" s="20">
        <f t="shared" si="219"/>
        <v>21465.950484854762</v>
      </c>
      <c r="FF48" s="18">
        <f t="shared" si="220"/>
        <v>19653.587893166667</v>
      </c>
      <c r="FG48" s="18">
        <f t="shared" si="221"/>
        <v>20420.241958311904</v>
      </c>
      <c r="FH48" s="18">
        <f t="shared" si="222"/>
        <v>16280.561941392858</v>
      </c>
      <c r="FI48" s="18">
        <f t="shared" si="223"/>
        <v>14636.158087571428</v>
      </c>
      <c r="FJ48" s="18">
        <f t="shared" si="224"/>
        <v>16230.672429855951</v>
      </c>
      <c r="FK48" s="18">
        <f t="shared" si="225"/>
        <v>17510.462653926668</v>
      </c>
      <c r="FL48" s="18">
        <f t="shared" si="226"/>
        <v>17281.303058667861</v>
      </c>
      <c r="FM48" s="18">
        <f t="shared" si="227"/>
        <v>15471.55755314286</v>
      </c>
      <c r="FN48" s="18">
        <f t="shared" si="228"/>
        <v>15207.657250076431</v>
      </c>
      <c r="FO48" s="18">
        <f t="shared" si="229"/>
        <v>19678.621977535717</v>
      </c>
      <c r="FP48" s="19">
        <f t="shared" si="230"/>
        <v>21050.180709619995</v>
      </c>
      <c r="FQ48" s="20">
        <f t="shared" si="231"/>
        <v>21465.950484854762</v>
      </c>
      <c r="FR48" s="18">
        <f t="shared" si="232"/>
        <v>19653.587893166667</v>
      </c>
      <c r="FS48" s="18">
        <f t="shared" si="233"/>
        <v>20420.241958311904</v>
      </c>
      <c r="FT48" s="18">
        <f t="shared" si="234"/>
        <v>16280.561941392858</v>
      </c>
      <c r="FU48" s="18">
        <f t="shared" si="235"/>
        <v>14636.158087571428</v>
      </c>
      <c r="FV48" s="18">
        <f t="shared" si="236"/>
        <v>16230.672429855951</v>
      </c>
      <c r="FW48" s="18">
        <f t="shared" si="237"/>
        <v>17510.462653926668</v>
      </c>
      <c r="FX48" s="18">
        <f t="shared" si="238"/>
        <v>17281.303058667861</v>
      </c>
      <c r="FY48" s="18">
        <f t="shared" si="239"/>
        <v>15471.55755314286</v>
      </c>
      <c r="FZ48" s="18">
        <f t="shared" si="240"/>
        <v>15207.657250076431</v>
      </c>
      <c r="GA48" s="18">
        <f t="shared" si="241"/>
        <v>19678.621977535717</v>
      </c>
      <c r="GB48" s="19">
        <f t="shared" si="242"/>
        <v>21050.180709619995</v>
      </c>
      <c r="GC48" s="20">
        <f t="shared" si="243"/>
        <v>21465.950484854762</v>
      </c>
      <c r="GD48" s="18">
        <f t="shared" si="244"/>
        <v>19653.587893166667</v>
      </c>
      <c r="GE48" s="18">
        <f t="shared" si="245"/>
        <v>20420.241958311904</v>
      </c>
      <c r="GF48" s="18">
        <f t="shared" si="246"/>
        <v>16280.561941392858</v>
      </c>
      <c r="GG48" s="18">
        <f t="shared" si="247"/>
        <v>14636.158087571428</v>
      </c>
      <c r="GH48" s="18">
        <f t="shared" si="248"/>
        <v>16230.672429855951</v>
      </c>
      <c r="GI48" s="18">
        <f t="shared" si="249"/>
        <v>17510.462653926668</v>
      </c>
      <c r="GJ48" s="18">
        <f t="shared" si="250"/>
        <v>17281.303058667861</v>
      </c>
      <c r="GK48" s="18">
        <f t="shared" si="251"/>
        <v>15471.55755314286</v>
      </c>
      <c r="GL48" s="18">
        <f t="shared" si="252"/>
        <v>15207.657250076431</v>
      </c>
      <c r="GM48" s="18">
        <f t="shared" si="253"/>
        <v>19678.621977535717</v>
      </c>
      <c r="GN48" s="19">
        <f t="shared" si="254"/>
        <v>21050.180709619995</v>
      </c>
      <c r="GO48" s="20">
        <f t="shared" si="255"/>
        <v>21465.950484854762</v>
      </c>
      <c r="GP48" s="18">
        <f t="shared" si="256"/>
        <v>19653.587893166667</v>
      </c>
      <c r="GQ48" s="18">
        <f t="shared" si="257"/>
        <v>20420.241958311904</v>
      </c>
      <c r="GR48" s="18">
        <f t="shared" si="258"/>
        <v>16280.561941392858</v>
      </c>
      <c r="GS48" s="18">
        <f t="shared" si="259"/>
        <v>14636.158087571428</v>
      </c>
      <c r="GT48" s="18">
        <f t="shared" si="260"/>
        <v>16230.672429855951</v>
      </c>
      <c r="GU48" s="18">
        <f t="shared" si="261"/>
        <v>17510.462653926668</v>
      </c>
      <c r="GV48" s="18">
        <f t="shared" si="262"/>
        <v>17281.303058667861</v>
      </c>
      <c r="GW48" s="18">
        <f t="shared" si="263"/>
        <v>15471.55755314286</v>
      </c>
      <c r="GX48" s="18">
        <f t="shared" si="264"/>
        <v>15207.657250076431</v>
      </c>
      <c r="GY48" s="18">
        <f t="shared" si="265"/>
        <v>19678.621977535717</v>
      </c>
      <c r="GZ48" s="19">
        <f t="shared" si="266"/>
        <v>21050.180709619995</v>
      </c>
      <c r="HA48" s="20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9"/>
      <c r="HM48" s="20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9"/>
      <c r="HY48" s="20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9"/>
      <c r="IK48" s="20"/>
      <c r="IL48" s="18"/>
      <c r="IM48" s="18"/>
      <c r="IN48" s="18"/>
      <c r="IO48" s="18"/>
      <c r="IP48" s="18"/>
      <c r="IQ48" s="18"/>
      <c r="IR48" s="18"/>
      <c r="IS48" s="18"/>
      <c r="IT48" s="18"/>
      <c r="IU48" s="18"/>
      <c r="IV48" s="19"/>
      <c r="IY48" s="17"/>
      <c r="IZ48" s="17"/>
      <c r="JA48" s="14">
        <f t="shared" si="267"/>
        <v>214886.9559981231</v>
      </c>
      <c r="JB48" s="15">
        <f t="shared" si="268"/>
        <v>214886.9559981231</v>
      </c>
      <c r="JC48" s="15">
        <f t="shared" si="269"/>
        <v>214886.9559981231</v>
      </c>
      <c r="JD48" s="15">
        <f t="shared" si="270"/>
        <v>214886.9559981231</v>
      </c>
      <c r="JE48" s="15">
        <f t="shared" si="271"/>
        <v>214886.9559981231</v>
      </c>
      <c r="JF48" s="15">
        <f t="shared" si="272"/>
        <v>0</v>
      </c>
      <c r="JG48" s="15">
        <f t="shared" si="273"/>
        <v>0</v>
      </c>
      <c r="JH48" s="15">
        <f t="shared" si="274"/>
        <v>0</v>
      </c>
      <c r="JI48" s="15">
        <f t="shared" si="275"/>
        <v>0</v>
      </c>
      <c r="JJ48" s="14"/>
    </row>
    <row r="49" spans="1:270" x14ac:dyDescent="0.25">
      <c r="A49" s="5" t="s">
        <v>155</v>
      </c>
      <c r="B49" s="2">
        <v>783</v>
      </c>
      <c r="C49" s="3">
        <v>40451</v>
      </c>
      <c r="D49" s="3" t="s">
        <v>156</v>
      </c>
      <c r="E49" s="4">
        <v>44550</v>
      </c>
      <c r="F49">
        <f t="shared" si="337"/>
        <v>2021</v>
      </c>
      <c r="G49">
        <f t="shared" si="338"/>
        <v>12</v>
      </c>
      <c r="H49">
        <f t="shared" si="339"/>
        <v>2019</v>
      </c>
      <c r="I49">
        <f>IF(G49&lt;&gt;12,G49,12)</f>
        <v>12</v>
      </c>
      <c r="J49">
        <f t="shared" si="203"/>
        <v>2022</v>
      </c>
      <c r="K49">
        <f t="shared" si="204"/>
        <v>1</v>
      </c>
      <c r="L49">
        <f t="shared" si="383"/>
        <v>2026</v>
      </c>
      <c r="M49">
        <f t="shared" si="205"/>
        <v>12</v>
      </c>
      <c r="O49" s="14"/>
      <c r="P49" s="17"/>
      <c r="Q49" s="17"/>
      <c r="R49" s="17"/>
      <c r="S49" s="17"/>
      <c r="T49" s="17"/>
      <c r="U49" s="17"/>
      <c r="V49" s="17">
        <f>IF(AND($F49=O$4,$I49=V$5),AVERAGE('Потребление ЭЭ_факт'!R48,'Потребление ЭЭ_факт'!AD48,'Потребление ЭЭ_факт'!AP48),IF(U49&lt;&gt;0,AVERAGE('Потребление ЭЭ_факт'!R48,'Потребление ЭЭ_факт'!AD48,'Потребление ЭЭ_факт'!AP48),0))</f>
        <v>0</v>
      </c>
      <c r="W49" s="17">
        <f>IF(AND($F49=O$4,$I49=W$5),AVERAGE('Потребление ЭЭ_факт'!S48,'Потребление ЭЭ_факт'!AE48,'Потребление ЭЭ_факт'!AQ48),IF(V49&lt;&gt;0,AVERAGE('Потребление ЭЭ_факт'!S48,'Потребление ЭЭ_факт'!AE48,'Потребление ЭЭ_факт'!AQ48),0))</f>
        <v>0</v>
      </c>
      <c r="X49" s="17">
        <f>IF(AND($F49=O$4,$I49=X$5),AVERAGE('Потребление ЭЭ_факт'!T48,'Потребление ЭЭ_факт'!AF48,'Потребление ЭЭ_факт'!AR48),IF(W49&lt;&gt;0,AVERAGE('Потребление ЭЭ_факт'!T48,'Потребление ЭЭ_факт'!AF48,'Потребление ЭЭ_факт'!AR48),0))</f>
        <v>0</v>
      </c>
      <c r="Y49" s="17">
        <f>IF(AND($F49=O$4,$I49=Y$5),AVERAGE('Потребление ЭЭ_факт'!U48,'Потребление ЭЭ_факт'!AG48,'Потребление ЭЭ_факт'!AS48),IF(X49&lt;&gt;0,AVERAGE('Потребление ЭЭ_факт'!U48,'Потребление ЭЭ_факт'!AG48,'Потребление ЭЭ_факт'!AS48),0))</f>
        <v>0</v>
      </c>
      <c r="Z49" s="17">
        <f>IF(AND($F49=O$4,$I49=Z$5),AVERAGE('Потребление ЭЭ_факт'!V48,'Потребление ЭЭ_факт'!AH48,'Потребление ЭЭ_факт'!AT48),IF(Y49&lt;&gt;0,AVERAGE('Потребление ЭЭ_факт'!V48,'Потребление ЭЭ_факт'!AH48,'Потребление ЭЭ_факт'!AT48),0))</f>
        <v>0</v>
      </c>
      <c r="AA49" s="14">
        <f>IF(AND($F49=AA$4,$I49=AA$5),AVERAGE('Потребление ЭЭ_факт'!W48,'Потребление ЭЭ_факт'!AI48,'Потребление ЭЭ_факт'!AU48),IF(Z49&lt;&gt;0,AVERAGE('Потребление ЭЭ_факт'!W48,'Потребление ЭЭ_факт'!AI48,'Потребление ЭЭ_факт'!AU48),0))</f>
        <v>0</v>
      </c>
      <c r="AB49" s="17">
        <f>IF(AND($F49=AA$4,$I49=AB$5),AVERAGE('Потребление ЭЭ_факт'!X48,'Потребление ЭЭ_факт'!AJ48,'Потребление ЭЭ_факт'!AV48),IF(AA49&lt;&gt;0,AVERAGE('Потребление ЭЭ_факт'!X48,'Потребление ЭЭ_факт'!AJ48,'Потребление ЭЭ_факт'!AV48),0))</f>
        <v>0</v>
      </c>
      <c r="AC49" s="17">
        <f>IF(AND($F49=AA$4,$I49=AC$5),AVERAGE('Потребление ЭЭ_факт'!Y48,'Потребление ЭЭ_факт'!AK48,'Потребление ЭЭ_факт'!AW48),IF(AB49&lt;&gt;0,AVERAGE('Потребление ЭЭ_факт'!Y48,'Потребление ЭЭ_факт'!AK48,'Потребление ЭЭ_факт'!AW48),0))</f>
        <v>0</v>
      </c>
      <c r="AD49" s="17">
        <f>IF(AND($F49=AA$4,$I49=AD$5),AVERAGE('Потребление ЭЭ_факт'!Z48,'Потребление ЭЭ_факт'!AL48,'Потребление ЭЭ_факт'!AX48),IF(AC49&lt;&gt;0,AVERAGE('Потребление ЭЭ_факт'!Z48,'Потребление ЭЭ_факт'!AL48,'Потребление ЭЭ_факт'!AX48),0))</f>
        <v>0</v>
      </c>
      <c r="AE49" s="17">
        <f>IF(AND($F49=AA$4,$I49=AE$5),AVERAGE('Потребление ЭЭ_факт'!AA48,'Потребление ЭЭ_факт'!AM48,'Потребление ЭЭ_факт'!AY48),IF(AD49&lt;&gt;0,AVERAGE('Потребление ЭЭ_факт'!AA48,'Потребление ЭЭ_факт'!AM48,'Потребление ЭЭ_факт'!AY48),0))</f>
        <v>0</v>
      </c>
      <c r="AF49" s="17">
        <f>IF(AND($F49=AA$4,$I49=AF$5),AVERAGE('Потребление ЭЭ_факт'!AB48,'Потребление ЭЭ_факт'!AN48,'Потребление ЭЭ_факт'!AZ48),IF(AE49&lt;&gt;0,AVERAGE('Потребление ЭЭ_факт'!AB48,'Потребление ЭЭ_факт'!AN48,'Потребление ЭЭ_факт'!AZ48),0))</f>
        <v>0</v>
      </c>
      <c r="AG49" s="17">
        <f>IF(AND($F49=AA$4,$I49=AG$5),AVERAGE('Потребление ЭЭ_факт'!AC48,'Потребление ЭЭ_факт'!AO48,'Потребление ЭЭ_факт'!BA48),IF(AF49&lt;&gt;0,AVERAGE('Потребление ЭЭ_факт'!AC48,'Потребление ЭЭ_факт'!AO48,'Потребление ЭЭ_факт'!BA48),0))</f>
        <v>0</v>
      </c>
      <c r="AH49" s="17">
        <f>IF(AND($F49=AA$4,$I49=AH$5),AVERAGE('Потребление ЭЭ_факт'!AD48,'Потребление ЭЭ_факт'!AP48,'Потребление ЭЭ_факт'!BB48),IF(AG49&lt;&gt;0,AVERAGE('Потребление ЭЭ_факт'!AD48,'Потребление ЭЭ_факт'!AP48,'Потребление ЭЭ_факт'!BB48),0))</f>
        <v>0</v>
      </c>
      <c r="AI49" s="17">
        <f>IF(AND($F49=AA$4,$I49=AI$5),AVERAGE('Потребление ЭЭ_факт'!AE48,'Потребление ЭЭ_факт'!AQ48,'Потребление ЭЭ_факт'!BC48),IF(AH49&lt;&gt;0,AVERAGE('Потребление ЭЭ_факт'!AE48,'Потребление ЭЭ_факт'!AQ48,'Потребление ЭЭ_факт'!BC48),0))</f>
        <v>0</v>
      </c>
      <c r="AJ49" s="17">
        <f>IF(AND($F49=AA$4,$I49=AJ$5),AVERAGE('Потребление ЭЭ_факт'!AF48,'Потребление ЭЭ_факт'!AR48,'Потребление ЭЭ_факт'!BD48),IF(AI49&lt;&gt;0,AVERAGE('Потребление ЭЭ_факт'!AF48,'Потребление ЭЭ_факт'!AR48,'Потребление ЭЭ_факт'!BD48),0))</f>
        <v>0</v>
      </c>
      <c r="AK49" s="17">
        <f>IF(AND($F49=AA$4,$I49=AK$5),AVERAGE('Потребление ЭЭ_факт'!AG48,'Потребление ЭЭ_факт'!AS48,'Потребление ЭЭ_факт'!BE48),IF(AJ49&lt;&gt;0,AVERAGE('Потребление ЭЭ_факт'!AG48,'Потребление ЭЭ_факт'!AS48,'Потребление ЭЭ_факт'!BE48),0))</f>
        <v>0</v>
      </c>
      <c r="AL49" s="17">
        <f>IF(AND($F49=AA$4,$I49=AL$5),AVERAGE('Потребление ЭЭ_факт'!AH48,'Потребление ЭЭ_факт'!AT48,'Потребление ЭЭ_факт'!BF48),IF(AK49&lt;&gt;0,AVERAGE('Потребление ЭЭ_факт'!AH48,'Потребление ЭЭ_факт'!AT48,'Потребление ЭЭ_факт'!BF48),0))</f>
        <v>13485.590476190477</v>
      </c>
      <c r="AM49" s="14">
        <f>IF(AND($F49=AM$4,$I49=AM$5),AVERAGE('Потребление ЭЭ_факт'!AI48,'Потребление ЭЭ_факт'!AU48,'Потребление ЭЭ_факт'!BG48),IF(AL49&lt;&gt;0,AVERAGE('Потребление ЭЭ_факт'!AI48,'Потребление ЭЭ_факт'!AU48,'Потребление ЭЭ_факт'!BG48),0))</f>
        <v>21341.765476190474</v>
      </c>
      <c r="AN49" s="15">
        <f>IF(AND($F49=$AM$4,$I49=AN$5),AVERAGE('Потребление ЭЭ_факт'!AJ48,'Потребление ЭЭ_факт'!AV48,'Потребление ЭЭ_факт'!BH48),IF(AM49&lt;&gt;0,AVERAGE('Потребление ЭЭ_факт'!AJ48,'Потребление ЭЭ_факт'!AV48,'Потребление ЭЭ_факт'!BH48),0))</f>
        <v>20877.13095238095</v>
      </c>
      <c r="AO49" s="15">
        <f>IF(AND($F49=$AM$4,$I49=AO$5),AVERAGE('Потребление ЭЭ_факт'!AK48,'Потребление ЭЭ_факт'!AW48,'Потребление ЭЭ_факт'!BI48),IF(AN49&lt;&gt;0,AVERAGE('Потребление ЭЭ_факт'!AK48,'Потребление ЭЭ_факт'!AW48,'Потребление ЭЭ_факт'!BI48),0))</f>
        <v>20449.519047619047</v>
      </c>
      <c r="AP49" s="15">
        <f>IF(AND($F49=$AM$4,$I49=AP$5),AVERAGE('Потребление ЭЭ_факт'!AL48,'Потребление ЭЭ_факт'!AX48,'Потребление ЭЭ_факт'!BJ48),IF(AO49&lt;&gt;0,AVERAGE('Потребление ЭЭ_факт'!AL48,'Потребление ЭЭ_факт'!AX48,'Потребление ЭЭ_факт'!BJ48),0))</f>
        <v>15987.714285714284</v>
      </c>
      <c r="AQ49" s="15">
        <f>IF(AND($F49=$AM$4,$I49=AQ$5),AVERAGE('Потребление ЭЭ_факт'!AM48,'Потребление ЭЭ_факт'!AY48,'Потребление ЭЭ_факт'!BK48),IF(AP49&lt;&gt;0,AVERAGE('Потребление ЭЭ_факт'!AM48,'Потребление ЭЭ_факт'!AY48,'Потребление ЭЭ_факт'!BK48),0))</f>
        <v>16494.512845238096</v>
      </c>
      <c r="AR49" s="15">
        <f>IF(AND($F49=$AM$4,$I49=AR$5),AVERAGE('Потребление ЭЭ_факт'!AN48,'Потребление ЭЭ_факт'!AZ48,'Потребление ЭЭ_факт'!BL48),IF(AQ49&lt;&gt;0,AVERAGE('Потребление ЭЭ_факт'!AN48,'Потребление ЭЭ_факт'!AZ48,'Потребление ЭЭ_факт'!BL48),0))</f>
        <v>16553.642857142859</v>
      </c>
      <c r="AS49" s="15">
        <f>IF(AND($F49=$AM$4,$I49=AS$5),AVERAGE('Потребление ЭЭ_факт'!AO48,'Потребление ЭЭ_факт'!BA48,'Потребление ЭЭ_факт'!BM48),IF(AR49&lt;&gt;0,AVERAGE('Потребление ЭЭ_факт'!AO48,'Потребление ЭЭ_факт'!BA48,'Потребление ЭЭ_факт'!BM48),0))</f>
        <v>16549.423809523811</v>
      </c>
      <c r="AT49" s="15">
        <f>IF(AND($F49=$AM$4,$I49=AT$5),AVERAGE('Потребление ЭЭ_факт'!AP48,'Потребление ЭЭ_факт'!BB48,'Потребление ЭЭ_факт'!BN48),IF(AS49&lt;&gt;0,AVERAGE('Потребление ЭЭ_факт'!AP48,'Потребление ЭЭ_факт'!BB48,'Потребление ЭЭ_факт'!BN48),0))</f>
        <v>16415.607142857141</v>
      </c>
      <c r="AU49" s="15">
        <f>IF(AND($F49=$AM$4,$I49=AU$5),AVERAGE('Потребление ЭЭ_факт'!AQ48,'Потребление ЭЭ_факт'!BC48,'Потребление ЭЭ_факт'!BO48),IF(AT49&lt;&gt;0,AVERAGE('Потребление ЭЭ_факт'!AQ48,'Потребление ЭЭ_факт'!BC48,'Потребление ЭЭ_факт'!BO48),0))</f>
        <v>15528.5</v>
      </c>
      <c r="AV49" s="15">
        <f>IF(AND($F49=$AM$4,$I49=AV$5),AVERAGE('Потребление ЭЭ_факт'!AR48,'Потребление ЭЭ_факт'!BD48,'Потребление ЭЭ_факт'!BP48),IF(AU49&lt;&gt;0,AVERAGE('Потребление ЭЭ_факт'!AR48,'Потребление ЭЭ_факт'!BD48,'Потребление ЭЭ_факт'!BP48),0))</f>
        <v>16063.535714285712</v>
      </c>
      <c r="AW49" s="15">
        <f>IF(AND($F49=$AM$4,$I49=AW$5),AVERAGE('Потребление ЭЭ_факт'!AS48,'Потребление ЭЭ_факт'!BE48,'Потребление ЭЭ_факт'!BQ48),IF(AV49&lt;&gt;0,AVERAGE('Потребление ЭЭ_факт'!AS48,'Потребление ЭЭ_факт'!BE48,'Потребление ЭЭ_факт'!BQ48),0))</f>
        <v>17541.428571428569</v>
      </c>
      <c r="AX49" s="32">
        <f t="shared" si="355"/>
        <v>13485.590476190477</v>
      </c>
      <c r="AY49" s="30">
        <f t="shared" si="341"/>
        <v>21341.765476190474</v>
      </c>
      <c r="AZ49" s="31">
        <f t="shared" si="380"/>
        <v>20877.13095238095</v>
      </c>
      <c r="BA49" s="31">
        <f t="shared" si="356"/>
        <v>20449.519047619047</v>
      </c>
      <c r="BB49" s="31">
        <f t="shared" si="357"/>
        <v>15987.714285714284</v>
      </c>
      <c r="BC49" s="31">
        <f t="shared" si="358"/>
        <v>16494.512845238096</v>
      </c>
      <c r="BD49" s="31">
        <f t="shared" si="359"/>
        <v>16553.642857142859</v>
      </c>
      <c r="BE49" s="31">
        <f t="shared" si="360"/>
        <v>16549.423809523811</v>
      </c>
      <c r="BF49" s="31">
        <f t="shared" si="361"/>
        <v>16415.607142857141</v>
      </c>
      <c r="BG49" s="31">
        <f t="shared" si="362"/>
        <v>15528.5</v>
      </c>
      <c r="BH49" s="31">
        <f t="shared" si="363"/>
        <v>16063.535714285712</v>
      </c>
      <c r="BI49" s="31">
        <f t="shared" si="364"/>
        <v>17541.428571428569</v>
      </c>
      <c r="BJ49" s="32">
        <f t="shared" si="365"/>
        <v>13485.590476190477</v>
      </c>
      <c r="BK49" s="30">
        <f t="shared" si="342"/>
        <v>21341.765476190474</v>
      </c>
      <c r="BL49" s="31">
        <f t="shared" si="381"/>
        <v>20877.13095238095</v>
      </c>
      <c r="BM49" s="31">
        <f t="shared" si="366"/>
        <v>20449.519047619047</v>
      </c>
      <c r="BN49" s="31">
        <f t="shared" si="367"/>
        <v>15987.714285714284</v>
      </c>
      <c r="BO49" s="31">
        <f t="shared" si="368"/>
        <v>16494.512845238096</v>
      </c>
      <c r="BP49" s="31">
        <f t="shared" si="369"/>
        <v>16553.642857142859</v>
      </c>
      <c r="BQ49" s="31">
        <f t="shared" si="370"/>
        <v>16549.423809523811</v>
      </c>
      <c r="BR49" s="31">
        <f t="shared" si="371"/>
        <v>16415.607142857141</v>
      </c>
      <c r="BS49" s="31">
        <f t="shared" si="372"/>
        <v>15528.5</v>
      </c>
      <c r="BT49" s="31">
        <f t="shared" si="373"/>
        <v>16063.535714285712</v>
      </c>
      <c r="BU49" s="31">
        <f t="shared" si="374"/>
        <v>17541.428571428569</v>
      </c>
      <c r="BV49" s="32">
        <f t="shared" si="375"/>
        <v>13485.590476190477</v>
      </c>
      <c r="BW49" s="30">
        <f t="shared" si="343"/>
        <v>21341.765476190474</v>
      </c>
      <c r="BX49" s="31">
        <f t="shared" si="382"/>
        <v>20877.13095238095</v>
      </c>
      <c r="BY49" s="31">
        <f t="shared" si="376"/>
        <v>20449.519047619047</v>
      </c>
      <c r="BZ49" s="31">
        <f t="shared" si="377"/>
        <v>15987.714285714284</v>
      </c>
      <c r="CA49" s="31">
        <f t="shared" si="378"/>
        <v>16494.512845238096</v>
      </c>
      <c r="CB49" s="31">
        <f t="shared" si="379"/>
        <v>16553.642857142859</v>
      </c>
      <c r="CC49" s="31">
        <f t="shared" si="344"/>
        <v>16549.423809523811</v>
      </c>
      <c r="CD49" s="31">
        <f t="shared" si="345"/>
        <v>16415.607142857141</v>
      </c>
      <c r="CE49" s="31">
        <f t="shared" si="346"/>
        <v>15528.5</v>
      </c>
      <c r="CF49" s="31">
        <f t="shared" si="347"/>
        <v>16063.535714285712</v>
      </c>
      <c r="CG49" s="31">
        <f t="shared" si="348"/>
        <v>17541.428571428569</v>
      </c>
      <c r="CH49" s="32">
        <f t="shared" si="349"/>
        <v>13485.590476190477</v>
      </c>
      <c r="CI49" s="30">
        <f t="shared" si="206"/>
        <v>21341.765476190474</v>
      </c>
      <c r="CJ49" s="31">
        <f t="shared" si="4"/>
        <v>20877.13095238095</v>
      </c>
      <c r="CK49" s="31">
        <f t="shared" si="5"/>
        <v>20449.519047619047</v>
      </c>
      <c r="CL49" s="31">
        <f t="shared" si="281"/>
        <v>15987.714285714284</v>
      </c>
      <c r="CM49" s="31">
        <f t="shared" si="282"/>
        <v>16494.512845238096</v>
      </c>
      <c r="CN49" s="31">
        <f t="shared" si="283"/>
        <v>16553.642857142859</v>
      </c>
      <c r="CO49" s="31">
        <f t="shared" si="284"/>
        <v>16549.423809523811</v>
      </c>
      <c r="CP49" s="31">
        <f t="shared" si="285"/>
        <v>16415.607142857141</v>
      </c>
      <c r="CQ49" s="31">
        <f t="shared" si="286"/>
        <v>15528.5</v>
      </c>
      <c r="CR49" s="31">
        <f t="shared" si="287"/>
        <v>16063.535714285712</v>
      </c>
      <c r="CS49" s="31">
        <f t="shared" si="288"/>
        <v>17541.428571428569</v>
      </c>
      <c r="CT49" s="32">
        <f t="shared" si="289"/>
        <v>13485.590476190477</v>
      </c>
      <c r="CU49" s="30">
        <f t="shared" si="290"/>
        <v>21341.765476190474</v>
      </c>
      <c r="CV49" s="31">
        <f t="shared" si="291"/>
        <v>20877.13095238095</v>
      </c>
      <c r="CW49" s="31">
        <f t="shared" si="292"/>
        <v>20449.519047619047</v>
      </c>
      <c r="CX49" s="31">
        <f t="shared" si="293"/>
        <v>15987.714285714284</v>
      </c>
      <c r="CY49" s="31">
        <f t="shared" si="294"/>
        <v>16494.512845238096</v>
      </c>
      <c r="CZ49" s="31">
        <f t="shared" si="295"/>
        <v>16553.642857142859</v>
      </c>
      <c r="DA49" s="31">
        <f t="shared" si="296"/>
        <v>16549.423809523811</v>
      </c>
      <c r="DB49" s="31">
        <f t="shared" si="297"/>
        <v>16415.607142857141</v>
      </c>
      <c r="DC49" s="31">
        <f t="shared" si="298"/>
        <v>15528.5</v>
      </c>
      <c r="DD49" s="31">
        <f t="shared" si="299"/>
        <v>16063.535714285712</v>
      </c>
      <c r="DE49" s="31">
        <f t="shared" si="300"/>
        <v>17541.428571428569</v>
      </c>
      <c r="DF49" s="32">
        <f t="shared" si="301"/>
        <v>13485.590476190477</v>
      </c>
      <c r="DG49" s="30">
        <f t="shared" si="302"/>
        <v>21341.765476190474</v>
      </c>
      <c r="DH49" s="31">
        <f t="shared" si="303"/>
        <v>20877.13095238095</v>
      </c>
      <c r="DI49" s="31">
        <f t="shared" si="304"/>
        <v>20449.519047619047</v>
      </c>
      <c r="DJ49" s="31">
        <f t="shared" si="305"/>
        <v>15987.714285714284</v>
      </c>
      <c r="DK49" s="31">
        <f t="shared" si="306"/>
        <v>16494.512845238096</v>
      </c>
      <c r="DL49" s="31">
        <f t="shared" si="307"/>
        <v>16553.642857142859</v>
      </c>
      <c r="DM49" s="31">
        <f t="shared" si="308"/>
        <v>16549.423809523811</v>
      </c>
      <c r="DN49" s="31">
        <f t="shared" si="309"/>
        <v>16415.607142857141</v>
      </c>
      <c r="DO49" s="31">
        <f t="shared" si="310"/>
        <v>15528.5</v>
      </c>
      <c r="DP49" s="31">
        <f t="shared" si="311"/>
        <v>16063.535714285712</v>
      </c>
      <c r="DQ49" s="31">
        <f t="shared" si="280"/>
        <v>17541.428571428569</v>
      </c>
      <c r="DR49" s="32">
        <f t="shared" si="314"/>
        <v>13485.590476190477</v>
      </c>
      <c r="DS49" s="30">
        <f t="shared" si="315"/>
        <v>21341.765476190474</v>
      </c>
      <c r="DT49" s="31">
        <f t="shared" si="316"/>
        <v>20877.13095238095</v>
      </c>
      <c r="DU49" s="31">
        <f t="shared" si="317"/>
        <v>20449.519047619047</v>
      </c>
      <c r="DV49" s="31">
        <f t="shared" si="318"/>
        <v>15987.714285714284</v>
      </c>
      <c r="DW49" s="31">
        <f t="shared" si="319"/>
        <v>16494.512845238096</v>
      </c>
      <c r="DX49" s="31">
        <f t="shared" si="320"/>
        <v>16553.642857142859</v>
      </c>
      <c r="DY49" s="31">
        <f t="shared" si="321"/>
        <v>16549.423809523811</v>
      </c>
      <c r="DZ49" s="31">
        <f t="shared" si="322"/>
        <v>16415.607142857141</v>
      </c>
      <c r="EA49" s="31">
        <f t="shared" si="323"/>
        <v>15528.5</v>
      </c>
      <c r="EB49" s="31">
        <f t="shared" si="324"/>
        <v>16063.535714285712</v>
      </c>
      <c r="EC49" s="31">
        <f t="shared" si="325"/>
        <v>17541.428571428569</v>
      </c>
      <c r="ED49" s="32">
        <f t="shared" si="326"/>
        <v>13485.590476190477</v>
      </c>
      <c r="EE49" s="30">
        <f t="shared" si="327"/>
        <v>21341.765476190474</v>
      </c>
      <c r="EF49" s="31">
        <f t="shared" si="328"/>
        <v>20877.13095238095</v>
      </c>
      <c r="EG49" s="31">
        <f t="shared" si="329"/>
        <v>20449.519047619047</v>
      </c>
      <c r="EH49" s="31">
        <f t="shared" si="330"/>
        <v>15987.714285714284</v>
      </c>
      <c r="EI49" s="31">
        <f t="shared" si="331"/>
        <v>16494.512845238096</v>
      </c>
      <c r="EJ49" s="31">
        <f t="shared" si="332"/>
        <v>16553.642857142859</v>
      </c>
      <c r="EK49" s="31">
        <f t="shared" si="333"/>
        <v>16549.423809523811</v>
      </c>
      <c r="EL49" s="31">
        <f t="shared" si="334"/>
        <v>16415.607142857141</v>
      </c>
      <c r="EM49" s="31">
        <f t="shared" si="335"/>
        <v>15528.5</v>
      </c>
      <c r="EN49" s="31">
        <f t="shared" si="336"/>
        <v>16063.535714285712</v>
      </c>
      <c r="EO49" s="31">
        <f t="shared" si="312"/>
        <v>17541.428571428569</v>
      </c>
      <c r="EP49" s="32">
        <f t="shared" si="313"/>
        <v>13485.590476190477</v>
      </c>
      <c r="ES49" s="20">
        <f t="shared" si="207"/>
        <v>21341.765476190474</v>
      </c>
      <c r="ET49" s="18">
        <f t="shared" si="208"/>
        <v>20877.13095238095</v>
      </c>
      <c r="EU49" s="18">
        <f t="shared" si="209"/>
        <v>20449.519047619047</v>
      </c>
      <c r="EV49" s="18">
        <f t="shared" si="210"/>
        <v>15987.714285714284</v>
      </c>
      <c r="EW49" s="18">
        <f t="shared" si="211"/>
        <v>16494.512845238096</v>
      </c>
      <c r="EX49" s="18">
        <f t="shared" si="212"/>
        <v>16553.642857142859</v>
      </c>
      <c r="EY49" s="18">
        <f t="shared" si="213"/>
        <v>16549.423809523811</v>
      </c>
      <c r="EZ49" s="18">
        <f t="shared" si="214"/>
        <v>16415.607142857141</v>
      </c>
      <c r="FA49" s="18">
        <f t="shared" si="215"/>
        <v>15528.5</v>
      </c>
      <c r="FB49" s="18">
        <f t="shared" si="216"/>
        <v>16063.535714285712</v>
      </c>
      <c r="FC49" s="18">
        <f t="shared" si="217"/>
        <v>17541.428571428569</v>
      </c>
      <c r="FD49" s="19">
        <f t="shared" si="218"/>
        <v>13485.590476190477</v>
      </c>
      <c r="FE49" s="20">
        <f t="shared" si="219"/>
        <v>21341.765476190474</v>
      </c>
      <c r="FF49" s="18">
        <f t="shared" si="220"/>
        <v>20877.13095238095</v>
      </c>
      <c r="FG49" s="18">
        <f t="shared" si="221"/>
        <v>20449.519047619047</v>
      </c>
      <c r="FH49" s="18">
        <f t="shared" si="222"/>
        <v>15987.714285714284</v>
      </c>
      <c r="FI49" s="18">
        <f t="shared" si="223"/>
        <v>16494.512845238096</v>
      </c>
      <c r="FJ49" s="18">
        <f t="shared" si="224"/>
        <v>16553.642857142859</v>
      </c>
      <c r="FK49" s="18">
        <f t="shared" si="225"/>
        <v>16549.423809523811</v>
      </c>
      <c r="FL49" s="18">
        <f t="shared" si="226"/>
        <v>16415.607142857141</v>
      </c>
      <c r="FM49" s="18">
        <f t="shared" si="227"/>
        <v>15528.5</v>
      </c>
      <c r="FN49" s="18">
        <f t="shared" si="228"/>
        <v>16063.535714285712</v>
      </c>
      <c r="FO49" s="18">
        <f t="shared" si="229"/>
        <v>17541.428571428569</v>
      </c>
      <c r="FP49" s="19">
        <f t="shared" si="230"/>
        <v>13485.590476190477</v>
      </c>
      <c r="FQ49" s="20">
        <f t="shared" si="231"/>
        <v>21341.765476190474</v>
      </c>
      <c r="FR49" s="18">
        <f t="shared" si="232"/>
        <v>20877.13095238095</v>
      </c>
      <c r="FS49" s="18">
        <f t="shared" si="233"/>
        <v>20449.519047619047</v>
      </c>
      <c r="FT49" s="18">
        <f t="shared" si="234"/>
        <v>15987.714285714284</v>
      </c>
      <c r="FU49" s="18">
        <f t="shared" si="235"/>
        <v>16494.512845238096</v>
      </c>
      <c r="FV49" s="18">
        <f t="shared" si="236"/>
        <v>16553.642857142859</v>
      </c>
      <c r="FW49" s="18">
        <f t="shared" si="237"/>
        <v>16549.423809523811</v>
      </c>
      <c r="FX49" s="18">
        <f t="shared" si="238"/>
        <v>16415.607142857141</v>
      </c>
      <c r="FY49" s="18">
        <f t="shared" si="239"/>
        <v>15528.5</v>
      </c>
      <c r="FZ49" s="18">
        <f t="shared" si="240"/>
        <v>16063.535714285712</v>
      </c>
      <c r="GA49" s="18">
        <f t="shared" si="241"/>
        <v>17541.428571428569</v>
      </c>
      <c r="GB49" s="19">
        <f t="shared" si="242"/>
        <v>13485.590476190477</v>
      </c>
      <c r="GC49" s="20">
        <f t="shared" si="243"/>
        <v>21341.765476190474</v>
      </c>
      <c r="GD49" s="18">
        <f t="shared" si="244"/>
        <v>20877.13095238095</v>
      </c>
      <c r="GE49" s="18">
        <f t="shared" si="245"/>
        <v>20449.519047619047</v>
      </c>
      <c r="GF49" s="18">
        <f t="shared" si="246"/>
        <v>15987.714285714284</v>
      </c>
      <c r="GG49" s="18">
        <f t="shared" si="247"/>
        <v>16494.512845238096</v>
      </c>
      <c r="GH49" s="18">
        <f t="shared" si="248"/>
        <v>16553.642857142859</v>
      </c>
      <c r="GI49" s="18">
        <f t="shared" si="249"/>
        <v>16549.423809523811</v>
      </c>
      <c r="GJ49" s="18">
        <f t="shared" si="250"/>
        <v>16415.607142857141</v>
      </c>
      <c r="GK49" s="18">
        <f t="shared" si="251"/>
        <v>15528.5</v>
      </c>
      <c r="GL49" s="18">
        <f t="shared" si="252"/>
        <v>16063.535714285712</v>
      </c>
      <c r="GM49" s="18">
        <f t="shared" si="253"/>
        <v>17541.428571428569</v>
      </c>
      <c r="GN49" s="19">
        <f t="shared" si="254"/>
        <v>13485.590476190477</v>
      </c>
      <c r="GO49" s="20">
        <f t="shared" si="255"/>
        <v>21341.765476190474</v>
      </c>
      <c r="GP49" s="18">
        <f t="shared" si="256"/>
        <v>20877.13095238095</v>
      </c>
      <c r="GQ49" s="18">
        <f t="shared" si="257"/>
        <v>20449.519047619047</v>
      </c>
      <c r="GR49" s="18">
        <f t="shared" si="258"/>
        <v>15987.714285714284</v>
      </c>
      <c r="GS49" s="18">
        <f t="shared" si="259"/>
        <v>16494.512845238096</v>
      </c>
      <c r="GT49" s="18">
        <f t="shared" si="260"/>
        <v>16553.642857142859</v>
      </c>
      <c r="GU49" s="18">
        <f t="shared" si="261"/>
        <v>16549.423809523811</v>
      </c>
      <c r="GV49" s="18">
        <f t="shared" si="262"/>
        <v>16415.607142857141</v>
      </c>
      <c r="GW49" s="18">
        <f t="shared" si="263"/>
        <v>15528.5</v>
      </c>
      <c r="GX49" s="18">
        <f t="shared" si="264"/>
        <v>16063.535714285712</v>
      </c>
      <c r="GY49" s="18">
        <f t="shared" si="265"/>
        <v>17541.428571428569</v>
      </c>
      <c r="GZ49" s="19">
        <f t="shared" si="266"/>
        <v>13485.590476190477</v>
      </c>
      <c r="HA49" s="20"/>
      <c r="HB49" s="18"/>
      <c r="HC49" s="18"/>
      <c r="HD49" s="18"/>
      <c r="HE49" s="18"/>
      <c r="HF49" s="18"/>
      <c r="HG49" s="18"/>
      <c r="HH49" s="18"/>
      <c r="HI49" s="18"/>
      <c r="HJ49" s="18"/>
      <c r="HK49" s="18"/>
      <c r="HL49" s="19"/>
      <c r="HM49" s="20"/>
      <c r="HN49" s="18"/>
      <c r="HO49" s="18"/>
      <c r="HP49" s="18"/>
      <c r="HQ49" s="18"/>
      <c r="HR49" s="18"/>
      <c r="HS49" s="18"/>
      <c r="HT49" s="18"/>
      <c r="HU49" s="18"/>
      <c r="HV49" s="18"/>
      <c r="HW49" s="18"/>
      <c r="HX49" s="19"/>
      <c r="HY49" s="20"/>
      <c r="HZ49" s="18"/>
      <c r="IA49" s="18"/>
      <c r="IB49" s="18"/>
      <c r="IC49" s="18"/>
      <c r="ID49" s="18"/>
      <c r="IE49" s="18"/>
      <c r="IF49" s="18"/>
      <c r="IG49" s="18"/>
      <c r="IH49" s="18"/>
      <c r="II49" s="18"/>
      <c r="IJ49" s="19"/>
      <c r="IK49" s="20"/>
      <c r="IL49" s="18"/>
      <c r="IM49" s="18"/>
      <c r="IN49" s="18"/>
      <c r="IO49" s="18"/>
      <c r="IP49" s="18"/>
      <c r="IQ49" s="18"/>
      <c r="IR49" s="18"/>
      <c r="IS49" s="18"/>
      <c r="IT49" s="18"/>
      <c r="IU49" s="18"/>
      <c r="IV49" s="19"/>
      <c r="IY49" s="17"/>
      <c r="IZ49" s="17"/>
      <c r="JA49" s="14">
        <f t="shared" si="267"/>
        <v>207288.37117857143</v>
      </c>
      <c r="JB49" s="15">
        <f t="shared" si="268"/>
        <v>207288.37117857143</v>
      </c>
      <c r="JC49" s="15">
        <f t="shared" si="269"/>
        <v>207288.37117857143</v>
      </c>
      <c r="JD49" s="15">
        <f t="shared" si="270"/>
        <v>207288.37117857143</v>
      </c>
      <c r="JE49" s="15">
        <f t="shared" si="271"/>
        <v>207288.37117857143</v>
      </c>
      <c r="JF49" s="15">
        <f t="shared" si="272"/>
        <v>0</v>
      </c>
      <c r="JG49" s="15">
        <f t="shared" si="273"/>
        <v>0</v>
      </c>
      <c r="JH49" s="15">
        <f t="shared" si="274"/>
        <v>0</v>
      </c>
      <c r="JI49" s="15">
        <f t="shared" si="275"/>
        <v>0</v>
      </c>
      <c r="JJ49" s="14"/>
    </row>
    <row r="50" spans="1:270" x14ac:dyDescent="0.25">
      <c r="A50" s="5" t="s">
        <v>239</v>
      </c>
      <c r="B50" s="2">
        <v>3635</v>
      </c>
      <c r="C50" s="3">
        <v>41759</v>
      </c>
      <c r="D50" s="3" t="s">
        <v>240</v>
      </c>
      <c r="E50" s="4">
        <v>44589</v>
      </c>
      <c r="F50">
        <f t="shared" si="337"/>
        <v>2022</v>
      </c>
      <c r="G50">
        <f t="shared" si="338"/>
        <v>1</v>
      </c>
      <c r="H50">
        <f t="shared" si="339"/>
        <v>2019</v>
      </c>
      <c r="I50">
        <f t="shared" ref="I50:I106" si="384">IF(G50&lt;&gt;12,G50,12)</f>
        <v>1</v>
      </c>
      <c r="J50">
        <f t="shared" si="203"/>
        <v>2022</v>
      </c>
      <c r="K50">
        <f t="shared" si="204"/>
        <v>2</v>
      </c>
      <c r="L50">
        <f>IF(F50=2021,2026,F50+5)</f>
        <v>2027</v>
      </c>
      <c r="M50">
        <f t="shared" si="205"/>
        <v>1</v>
      </c>
      <c r="O50" s="14"/>
      <c r="P50" s="17"/>
      <c r="Q50" s="17"/>
      <c r="R50" s="17"/>
      <c r="S50" s="17"/>
      <c r="T50" s="17"/>
      <c r="U50" s="17"/>
      <c r="V50" s="17">
        <f>IF(AND($F50=O$4,$I50=V$5),AVERAGE('Потребление ЭЭ_факт'!R49,'Потребление ЭЭ_факт'!AD49,'Потребление ЭЭ_факт'!AP49),IF(U50&lt;&gt;0,AVERAGE('Потребление ЭЭ_факт'!R49,'Потребление ЭЭ_факт'!AD49,'Потребление ЭЭ_факт'!AP49),0))</f>
        <v>0</v>
      </c>
      <c r="W50" s="17">
        <f>IF(AND($F50=O$4,$I50=W$5),AVERAGE('Потребление ЭЭ_факт'!S49,'Потребление ЭЭ_факт'!AE49,'Потребление ЭЭ_факт'!AQ49),IF(V50&lt;&gt;0,AVERAGE('Потребление ЭЭ_факт'!S49,'Потребление ЭЭ_факт'!AE49,'Потребление ЭЭ_факт'!AQ49),0))</f>
        <v>0</v>
      </c>
      <c r="X50" s="17">
        <f>IF(AND($F50=O$4,$I50=X$5),AVERAGE('Потребление ЭЭ_факт'!T49,'Потребление ЭЭ_факт'!AF49,'Потребление ЭЭ_факт'!AR49),IF(W50&lt;&gt;0,AVERAGE('Потребление ЭЭ_факт'!T49,'Потребление ЭЭ_факт'!AF49,'Потребление ЭЭ_факт'!AR49),0))</f>
        <v>0</v>
      </c>
      <c r="Y50" s="17">
        <f>IF(AND($F50=O$4,$I50=Y$5),AVERAGE('Потребление ЭЭ_факт'!U49,'Потребление ЭЭ_факт'!AG49,'Потребление ЭЭ_факт'!AS49),IF(X50&lt;&gt;0,AVERAGE('Потребление ЭЭ_факт'!U49,'Потребление ЭЭ_факт'!AG49,'Потребление ЭЭ_факт'!AS49),0))</f>
        <v>0</v>
      </c>
      <c r="Z50" s="17">
        <f>IF(AND($F50=O$4,$I50=Z$5),AVERAGE('Потребление ЭЭ_факт'!V49,'Потребление ЭЭ_факт'!AH49,'Потребление ЭЭ_факт'!AT49),IF(Y50&lt;&gt;0,AVERAGE('Потребление ЭЭ_факт'!V49,'Потребление ЭЭ_факт'!AH49,'Потребление ЭЭ_факт'!AT49),0))</f>
        <v>0</v>
      </c>
      <c r="AA50" s="14">
        <f>IF(AND($F50=AA$4,$I50=AA$5),AVERAGE('Потребление ЭЭ_факт'!W49,'Потребление ЭЭ_факт'!AI49,'Потребление ЭЭ_факт'!AU49),IF(Z50&lt;&gt;0,AVERAGE('Потребление ЭЭ_факт'!W49,'Потребление ЭЭ_факт'!AI49,'Потребление ЭЭ_факт'!AU49),0))</f>
        <v>0</v>
      </c>
      <c r="AB50" s="17">
        <f>IF(AND($F50=AA$4,$I50=AB$5),AVERAGE('Потребление ЭЭ_факт'!X49,'Потребление ЭЭ_факт'!AJ49,'Потребление ЭЭ_факт'!AV49),IF(AA50&lt;&gt;0,AVERAGE('Потребление ЭЭ_факт'!X49,'Потребление ЭЭ_факт'!AJ49,'Потребление ЭЭ_факт'!AV49),0))</f>
        <v>0</v>
      </c>
      <c r="AC50" s="17">
        <f>IF(AND($F50=AA$4,$I50=AC$5),AVERAGE('Потребление ЭЭ_факт'!Y49,'Потребление ЭЭ_факт'!AK49,'Потребление ЭЭ_факт'!AW49),IF(AB50&lt;&gt;0,AVERAGE('Потребление ЭЭ_факт'!Y49,'Потребление ЭЭ_факт'!AK49,'Потребление ЭЭ_факт'!AW49),0))</f>
        <v>0</v>
      </c>
      <c r="AD50" s="17">
        <f>IF(AND($F50=AA$4,$I50=AD$5),AVERAGE('Потребление ЭЭ_факт'!Z49,'Потребление ЭЭ_факт'!AL49,'Потребление ЭЭ_факт'!AX49),IF(AC50&lt;&gt;0,AVERAGE('Потребление ЭЭ_факт'!Z49,'Потребление ЭЭ_факт'!AL49,'Потребление ЭЭ_факт'!AX49),0))</f>
        <v>0</v>
      </c>
      <c r="AE50" s="17">
        <f>IF(AND($F50=AA$4,$I50=AE$5),AVERAGE('Потребление ЭЭ_факт'!AA49,'Потребление ЭЭ_факт'!AM49,'Потребление ЭЭ_факт'!AY49),IF(AD50&lt;&gt;0,AVERAGE('Потребление ЭЭ_факт'!AA49,'Потребление ЭЭ_факт'!AM49,'Потребление ЭЭ_факт'!AY49),0))</f>
        <v>0</v>
      </c>
      <c r="AF50" s="17">
        <f>IF(AND($F50=AA$4,$I50=AF$5),AVERAGE('Потребление ЭЭ_факт'!AB49,'Потребление ЭЭ_факт'!AN49,'Потребление ЭЭ_факт'!AZ49),IF(AE50&lt;&gt;0,AVERAGE('Потребление ЭЭ_факт'!AB49,'Потребление ЭЭ_факт'!AN49,'Потребление ЭЭ_факт'!AZ49),0))</f>
        <v>0</v>
      </c>
      <c r="AG50" s="17">
        <f>IF(AND($F50=AA$4,$I50=AG$5),AVERAGE('Потребление ЭЭ_факт'!AC49,'Потребление ЭЭ_факт'!AO49,'Потребление ЭЭ_факт'!BA49),IF(AF50&lt;&gt;0,AVERAGE('Потребление ЭЭ_факт'!AC49,'Потребление ЭЭ_факт'!AO49,'Потребление ЭЭ_факт'!BA49),0))</f>
        <v>0</v>
      </c>
      <c r="AH50" s="17">
        <f>IF(AND($F50=AA$4,$I50=AH$5),AVERAGE('Потребление ЭЭ_факт'!AD49,'Потребление ЭЭ_факт'!AP49,'Потребление ЭЭ_факт'!BB49),IF(AG50&lt;&gt;0,AVERAGE('Потребление ЭЭ_факт'!AD49,'Потребление ЭЭ_факт'!AP49,'Потребление ЭЭ_факт'!BB49),0))</f>
        <v>0</v>
      </c>
      <c r="AI50" s="17">
        <f>IF(AND($F50=AA$4,$I50=AI$5),AVERAGE('Потребление ЭЭ_факт'!AE49,'Потребление ЭЭ_факт'!AQ49,'Потребление ЭЭ_факт'!BC49),IF(AH50&lt;&gt;0,AVERAGE('Потребление ЭЭ_факт'!AE49,'Потребление ЭЭ_факт'!AQ49,'Потребление ЭЭ_факт'!BC49),0))</f>
        <v>0</v>
      </c>
      <c r="AJ50" s="17">
        <f>IF(AND($F50=AA$4,$I50=AJ$5),AVERAGE('Потребление ЭЭ_факт'!AF49,'Потребление ЭЭ_факт'!AR49,'Потребление ЭЭ_факт'!BD49),IF(AI50&lt;&gt;0,AVERAGE('Потребление ЭЭ_факт'!AF49,'Потребление ЭЭ_факт'!AR49,'Потребление ЭЭ_факт'!BD49),0))</f>
        <v>0</v>
      </c>
      <c r="AK50" s="17">
        <f>IF(AND($F50=AA$4,$I50=AK$5),AVERAGE('Потребление ЭЭ_факт'!AG49,'Потребление ЭЭ_факт'!AS49,'Потребление ЭЭ_факт'!BE49),IF(AJ50&lt;&gt;0,AVERAGE('Потребление ЭЭ_факт'!AG49,'Потребление ЭЭ_факт'!AS49,'Потребление ЭЭ_факт'!BE49),0))</f>
        <v>0</v>
      </c>
      <c r="AL50" s="17">
        <f>IF(AND($F50=AA$4,$I50=AL$5),AVERAGE('Потребление ЭЭ_факт'!AH49,'Потребление ЭЭ_факт'!AT49,'Потребление ЭЭ_факт'!BF49),IF(AK50&lt;&gt;0,AVERAGE('Потребление ЭЭ_факт'!AH49,'Потребление ЭЭ_факт'!AT49,'Потребление ЭЭ_факт'!BF49),0))</f>
        <v>0</v>
      </c>
      <c r="AM50" s="14">
        <f>IF(AND($F50=AM$4,$I50=AM$5),AVERAGE('Потребление ЭЭ_факт'!AI49,'Потребление ЭЭ_факт'!AU49,'Потребление ЭЭ_факт'!BG49),IF(AL50&lt;&gt;0,AVERAGE('Потребление ЭЭ_факт'!AI49,'Потребление ЭЭ_факт'!AU49,'Потребление ЭЭ_факт'!BG49),0))</f>
        <v>14757.530485559524</v>
      </c>
      <c r="AN50" s="15">
        <f>IF(AND($F50=$AM$4,$I50=AN$5),AVERAGE('Потребление ЭЭ_факт'!AJ49,'Потребление ЭЭ_факт'!AV49,'Потребление ЭЭ_факт'!BH49),IF(AM50&lt;&gt;0,AVERAGE('Потребление ЭЭ_факт'!AJ49,'Потребление ЭЭ_факт'!AV49,'Потребление ЭЭ_факт'!BH49),0))</f>
        <v>12980.697471666668</v>
      </c>
      <c r="AO50" s="15">
        <f>IF(AND($F50=$AM$4,$I50=AO$5),AVERAGE('Потребление ЭЭ_факт'!AK49,'Потребление ЭЭ_факт'!AW49,'Потребление ЭЭ_факт'!BI49),IF(AN50&lt;&gt;0,AVERAGE('Потребление ЭЭ_факт'!AK49,'Потребление ЭЭ_факт'!AW49,'Потребление ЭЭ_факт'!BI49),0))</f>
        <v>11796.099470369047</v>
      </c>
      <c r="AP50" s="15">
        <f>IF(AND($F50=$AM$4,$I50=AP$5),AVERAGE('Потребление ЭЭ_факт'!AL49,'Потребление ЭЭ_факт'!AX49,'Потребление ЭЭ_факт'!BJ49),IF(AO50&lt;&gt;0,AVERAGE('Потребление ЭЭ_факт'!AL49,'Потребление ЭЭ_факт'!AX49,'Потребление ЭЭ_факт'!BJ49),0))</f>
        <v>11535.767927166666</v>
      </c>
      <c r="AQ50" s="15">
        <f>IF(AND($F50=$AM$4,$I50=AQ$5),AVERAGE('Потребление ЭЭ_факт'!AM49,'Потребление ЭЭ_факт'!AY49,'Потребление ЭЭ_факт'!BK49),IF(AP50&lt;&gt;0,AVERAGE('Потребление ЭЭ_факт'!AM49,'Потребление ЭЭ_факт'!AY49,'Потребление ЭЭ_факт'!BK49),0))</f>
        <v>11666.749987059526</v>
      </c>
      <c r="AR50" s="15">
        <f>IF(AND($F50=$AM$4,$I50=AR$5),AVERAGE('Потребление ЭЭ_факт'!AN49,'Потребление ЭЭ_факт'!AZ49,'Потребление ЭЭ_факт'!BL49),IF(AQ50&lt;&gt;0,AVERAGE('Потребление ЭЭ_факт'!AN49,'Потребление ЭЭ_факт'!AZ49,'Потребление ЭЭ_факт'!BL49),0))</f>
        <v>13173.400984372876</v>
      </c>
      <c r="AS50" s="15">
        <f>IF(AND($F50=$AM$4,$I50=AS$5),AVERAGE('Потребление ЭЭ_факт'!AO49,'Потребление ЭЭ_факт'!BA49,'Потребление ЭЭ_факт'!BM49),IF(AR50&lt;&gt;0,AVERAGE('Потребление ЭЭ_факт'!AO49,'Потребление ЭЭ_факт'!BA49,'Потребление ЭЭ_факт'!BM49),0))</f>
        <v>14041.771134125715</v>
      </c>
      <c r="AT50" s="15">
        <f>IF(AND($F50=$AM$4,$I50=AT$5),AVERAGE('Потребление ЭЭ_факт'!AP49,'Потребление ЭЭ_факт'!BB49,'Потребление ЭЭ_факт'!BN49),IF(AS50&lt;&gt;0,AVERAGE('Потребление ЭЭ_факт'!AP49,'Потребление ЭЭ_факт'!BB49,'Потребление ЭЭ_факт'!BN49),0))</f>
        <v>13801.081242023809</v>
      </c>
      <c r="AU50" s="15">
        <f>IF(AND($F50=$AM$4,$I50=AU$5),AVERAGE('Потребление ЭЭ_факт'!AQ49,'Потребление ЭЭ_факт'!BC49,'Потребление ЭЭ_факт'!BO49),IF(AT50&lt;&gt;0,AVERAGE('Потребление ЭЭ_факт'!AQ49,'Потребление ЭЭ_факт'!BC49,'Потребление ЭЭ_факт'!BO49),0))</f>
        <v>11485.572298642857</v>
      </c>
      <c r="AV50" s="15">
        <f>IF(AND($F50=$AM$4,$I50=AV$5),AVERAGE('Потребление ЭЭ_факт'!AR49,'Потребление ЭЭ_факт'!BD49,'Потребление ЭЭ_факт'!BP49),IF(AU50&lt;&gt;0,AVERAGE('Потребление ЭЭ_факт'!AR49,'Потребление ЭЭ_факт'!BD49,'Потребление ЭЭ_факт'!BP49),0))</f>
        <v>11967.230945440539</v>
      </c>
      <c r="AW50" s="15">
        <f>IF(AND($F50=$AM$4,$I50=AW$5),AVERAGE('Потребление ЭЭ_факт'!AS49,'Потребление ЭЭ_факт'!BE49,'Потребление ЭЭ_факт'!BQ49),IF(AV50&lt;&gt;0,AVERAGE('Потребление ЭЭ_факт'!AS49,'Потребление ЭЭ_факт'!BE49,'Потребление ЭЭ_факт'!BQ49),0))</f>
        <v>11149.108792535144</v>
      </c>
      <c r="AX50" s="16">
        <f>IF(AND($F50=$AM$4,$I50=AX$5),AVERAGE('Потребление ЭЭ_факт'!AT49,'Потребление ЭЭ_факт'!BF49,'Потребление ЭЭ_факт'!BR49),IF(AW50&lt;&gt;0,AVERAGE('Потребление ЭЭ_факт'!AT49,'Потребление ЭЭ_факт'!BF49,'Потребление ЭЭ_факт'!BR49),0))</f>
        <v>11339.370821181321</v>
      </c>
      <c r="AY50" s="30">
        <f t="shared" si="341"/>
        <v>14757.530485559524</v>
      </c>
      <c r="AZ50" s="31">
        <f t="shared" si="380"/>
        <v>12980.697471666668</v>
      </c>
      <c r="BA50" s="31">
        <f t="shared" si="356"/>
        <v>11796.099470369047</v>
      </c>
      <c r="BB50" s="31">
        <f t="shared" si="357"/>
        <v>11535.767927166666</v>
      </c>
      <c r="BC50" s="31">
        <f t="shared" si="358"/>
        <v>11666.749987059526</v>
      </c>
      <c r="BD50" s="31">
        <f t="shared" si="359"/>
        <v>13173.400984372876</v>
      </c>
      <c r="BE50" s="31">
        <f t="shared" si="360"/>
        <v>14041.771134125715</v>
      </c>
      <c r="BF50" s="31">
        <f t="shared" si="361"/>
        <v>13801.081242023809</v>
      </c>
      <c r="BG50" s="31">
        <f t="shared" si="362"/>
        <v>11485.572298642857</v>
      </c>
      <c r="BH50" s="31">
        <f t="shared" si="363"/>
        <v>11967.230945440539</v>
      </c>
      <c r="BI50" s="31">
        <f t="shared" si="364"/>
        <v>11149.108792535144</v>
      </c>
      <c r="BJ50" s="32">
        <f t="shared" si="365"/>
        <v>11339.370821181321</v>
      </c>
      <c r="BK50" s="30">
        <f t="shared" si="342"/>
        <v>14757.530485559524</v>
      </c>
      <c r="BL50" s="31">
        <f t="shared" si="381"/>
        <v>12980.697471666668</v>
      </c>
      <c r="BM50" s="31">
        <f t="shared" si="366"/>
        <v>11796.099470369047</v>
      </c>
      <c r="BN50" s="31">
        <f t="shared" si="367"/>
        <v>11535.767927166666</v>
      </c>
      <c r="BO50" s="31">
        <f t="shared" si="368"/>
        <v>11666.749987059526</v>
      </c>
      <c r="BP50" s="31">
        <f t="shared" si="369"/>
        <v>13173.400984372876</v>
      </c>
      <c r="BQ50" s="31">
        <f t="shared" si="370"/>
        <v>14041.771134125715</v>
      </c>
      <c r="BR50" s="31">
        <f t="shared" si="371"/>
        <v>13801.081242023809</v>
      </c>
      <c r="BS50" s="31">
        <f t="shared" si="372"/>
        <v>11485.572298642857</v>
      </c>
      <c r="BT50" s="31">
        <f t="shared" si="373"/>
        <v>11967.230945440539</v>
      </c>
      <c r="BU50" s="31">
        <f t="shared" si="374"/>
        <v>11149.108792535144</v>
      </c>
      <c r="BV50" s="32">
        <f t="shared" si="375"/>
        <v>11339.370821181321</v>
      </c>
      <c r="BW50" s="30">
        <f t="shared" si="343"/>
        <v>14757.530485559524</v>
      </c>
      <c r="BX50" s="31">
        <f t="shared" si="382"/>
        <v>12980.697471666668</v>
      </c>
      <c r="BY50" s="31">
        <f t="shared" si="376"/>
        <v>11796.099470369047</v>
      </c>
      <c r="BZ50" s="31">
        <f t="shared" si="377"/>
        <v>11535.767927166666</v>
      </c>
      <c r="CA50" s="31">
        <f t="shared" si="378"/>
        <v>11666.749987059526</v>
      </c>
      <c r="CB50" s="31">
        <f t="shared" si="379"/>
        <v>13173.400984372876</v>
      </c>
      <c r="CC50" s="31">
        <f t="shared" si="344"/>
        <v>14041.771134125715</v>
      </c>
      <c r="CD50" s="31">
        <f t="shared" si="345"/>
        <v>13801.081242023809</v>
      </c>
      <c r="CE50" s="31">
        <f t="shared" si="346"/>
        <v>11485.572298642857</v>
      </c>
      <c r="CF50" s="31">
        <f t="shared" si="347"/>
        <v>11967.230945440539</v>
      </c>
      <c r="CG50" s="31">
        <f t="shared" si="348"/>
        <v>11149.108792535144</v>
      </c>
      <c r="CH50" s="32">
        <f t="shared" si="349"/>
        <v>11339.370821181321</v>
      </c>
      <c r="CI50" s="30">
        <f t="shared" si="206"/>
        <v>14757.530485559524</v>
      </c>
      <c r="CJ50" s="31">
        <f t="shared" si="4"/>
        <v>12980.697471666668</v>
      </c>
      <c r="CK50" s="31">
        <f t="shared" si="5"/>
        <v>11796.099470369047</v>
      </c>
      <c r="CL50" s="31">
        <f t="shared" si="281"/>
        <v>11535.767927166666</v>
      </c>
      <c r="CM50" s="31">
        <f t="shared" si="282"/>
        <v>11666.749987059526</v>
      </c>
      <c r="CN50" s="31">
        <f t="shared" si="283"/>
        <v>13173.400984372876</v>
      </c>
      <c r="CO50" s="31">
        <f t="shared" si="284"/>
        <v>14041.771134125715</v>
      </c>
      <c r="CP50" s="31">
        <f t="shared" si="285"/>
        <v>13801.081242023809</v>
      </c>
      <c r="CQ50" s="31">
        <f t="shared" si="286"/>
        <v>11485.572298642857</v>
      </c>
      <c r="CR50" s="31">
        <f t="shared" si="287"/>
        <v>11967.230945440539</v>
      </c>
      <c r="CS50" s="31">
        <f t="shared" si="288"/>
        <v>11149.108792535144</v>
      </c>
      <c r="CT50" s="32">
        <f t="shared" si="289"/>
        <v>11339.370821181321</v>
      </c>
      <c r="CU50" s="30">
        <f t="shared" si="290"/>
        <v>14757.530485559524</v>
      </c>
      <c r="CV50" s="31">
        <f t="shared" si="291"/>
        <v>12980.697471666668</v>
      </c>
      <c r="CW50" s="31">
        <f t="shared" si="292"/>
        <v>11796.099470369047</v>
      </c>
      <c r="CX50" s="31">
        <f t="shared" si="293"/>
        <v>11535.767927166666</v>
      </c>
      <c r="CY50" s="31">
        <f t="shared" si="294"/>
        <v>11666.749987059526</v>
      </c>
      <c r="CZ50" s="31">
        <f t="shared" si="295"/>
        <v>13173.400984372876</v>
      </c>
      <c r="DA50" s="31">
        <f t="shared" si="296"/>
        <v>14041.771134125715</v>
      </c>
      <c r="DB50" s="31">
        <f t="shared" si="297"/>
        <v>13801.081242023809</v>
      </c>
      <c r="DC50" s="31">
        <f t="shared" si="298"/>
        <v>11485.572298642857</v>
      </c>
      <c r="DD50" s="31">
        <f t="shared" si="299"/>
        <v>11967.230945440539</v>
      </c>
      <c r="DE50" s="31">
        <f t="shared" si="300"/>
        <v>11149.108792535144</v>
      </c>
      <c r="DF50" s="32">
        <f t="shared" si="301"/>
        <v>11339.370821181321</v>
      </c>
      <c r="DG50" s="30">
        <f t="shared" si="302"/>
        <v>14757.530485559524</v>
      </c>
      <c r="DH50" s="31">
        <f t="shared" si="303"/>
        <v>12980.697471666668</v>
      </c>
      <c r="DI50" s="31">
        <f t="shared" si="304"/>
        <v>11796.099470369047</v>
      </c>
      <c r="DJ50" s="31">
        <f t="shared" si="305"/>
        <v>11535.767927166666</v>
      </c>
      <c r="DK50" s="31">
        <f t="shared" si="306"/>
        <v>11666.749987059526</v>
      </c>
      <c r="DL50" s="31">
        <f t="shared" si="307"/>
        <v>13173.400984372876</v>
      </c>
      <c r="DM50" s="31">
        <f t="shared" si="308"/>
        <v>14041.771134125715</v>
      </c>
      <c r="DN50" s="31">
        <f t="shared" si="309"/>
        <v>13801.081242023809</v>
      </c>
      <c r="DO50" s="31">
        <f t="shared" si="310"/>
        <v>11485.572298642857</v>
      </c>
      <c r="DP50" s="31">
        <f t="shared" si="311"/>
        <v>11967.230945440539</v>
      </c>
      <c r="DQ50" s="31">
        <f t="shared" si="280"/>
        <v>11149.108792535144</v>
      </c>
      <c r="DR50" s="32">
        <f t="shared" si="314"/>
        <v>11339.370821181321</v>
      </c>
      <c r="DS50" s="30">
        <f t="shared" si="315"/>
        <v>14757.530485559524</v>
      </c>
      <c r="DT50" s="31">
        <f t="shared" si="316"/>
        <v>12980.697471666668</v>
      </c>
      <c r="DU50" s="31">
        <f t="shared" si="317"/>
        <v>11796.099470369047</v>
      </c>
      <c r="DV50" s="31">
        <f t="shared" si="318"/>
        <v>11535.767927166666</v>
      </c>
      <c r="DW50" s="31">
        <f t="shared" si="319"/>
        <v>11666.749987059526</v>
      </c>
      <c r="DX50" s="31">
        <f t="shared" si="320"/>
        <v>13173.400984372876</v>
      </c>
      <c r="DY50" s="31">
        <f t="shared" si="321"/>
        <v>14041.771134125715</v>
      </c>
      <c r="DZ50" s="31">
        <f t="shared" si="322"/>
        <v>13801.081242023809</v>
      </c>
      <c r="EA50" s="31">
        <f t="shared" si="323"/>
        <v>11485.572298642857</v>
      </c>
      <c r="EB50" s="31">
        <f t="shared" si="324"/>
        <v>11967.230945440539</v>
      </c>
      <c r="EC50" s="31">
        <f t="shared" si="325"/>
        <v>11149.108792535144</v>
      </c>
      <c r="ED50" s="32">
        <f t="shared" si="326"/>
        <v>11339.370821181321</v>
      </c>
      <c r="EE50" s="30">
        <f t="shared" si="327"/>
        <v>14757.530485559524</v>
      </c>
      <c r="EF50" s="31">
        <f t="shared" si="328"/>
        <v>12980.697471666668</v>
      </c>
      <c r="EG50" s="31">
        <f t="shared" si="329"/>
        <v>11796.099470369047</v>
      </c>
      <c r="EH50" s="31">
        <f t="shared" si="330"/>
        <v>11535.767927166666</v>
      </c>
      <c r="EI50" s="31">
        <f t="shared" si="331"/>
        <v>11666.749987059526</v>
      </c>
      <c r="EJ50" s="31">
        <f t="shared" si="332"/>
        <v>13173.400984372876</v>
      </c>
      <c r="EK50" s="31">
        <f t="shared" si="333"/>
        <v>14041.771134125715</v>
      </c>
      <c r="EL50" s="31">
        <f t="shared" si="334"/>
        <v>13801.081242023809</v>
      </c>
      <c r="EM50" s="31">
        <f t="shared" si="335"/>
        <v>11485.572298642857</v>
      </c>
      <c r="EN50" s="31">
        <f t="shared" si="336"/>
        <v>11967.230945440539</v>
      </c>
      <c r="EO50" s="31">
        <f t="shared" si="312"/>
        <v>11149.108792535144</v>
      </c>
      <c r="EP50" s="32">
        <f t="shared" si="313"/>
        <v>11339.370821181321</v>
      </c>
      <c r="ES50" s="20">
        <f t="shared" si="207"/>
        <v>14757.530485559524</v>
      </c>
      <c r="ET50" s="18">
        <f t="shared" si="208"/>
        <v>12980.697471666668</v>
      </c>
      <c r="EU50" s="18">
        <f t="shared" si="209"/>
        <v>11796.099470369047</v>
      </c>
      <c r="EV50" s="18">
        <f t="shared" si="210"/>
        <v>11535.767927166666</v>
      </c>
      <c r="EW50" s="18">
        <f t="shared" si="211"/>
        <v>11666.749987059526</v>
      </c>
      <c r="EX50" s="18">
        <f t="shared" si="212"/>
        <v>13173.400984372876</v>
      </c>
      <c r="EY50" s="18">
        <f t="shared" si="213"/>
        <v>14041.771134125715</v>
      </c>
      <c r="EZ50" s="18">
        <f t="shared" si="214"/>
        <v>13801.081242023809</v>
      </c>
      <c r="FA50" s="18">
        <f t="shared" si="215"/>
        <v>11485.572298642857</v>
      </c>
      <c r="FB50" s="18">
        <f t="shared" si="216"/>
        <v>11967.230945440539</v>
      </c>
      <c r="FC50" s="18">
        <f t="shared" si="217"/>
        <v>11149.108792535144</v>
      </c>
      <c r="FD50" s="19">
        <f t="shared" si="218"/>
        <v>11339.370821181321</v>
      </c>
      <c r="FE50" s="20">
        <f t="shared" si="219"/>
        <v>14757.530485559524</v>
      </c>
      <c r="FF50" s="18">
        <f t="shared" si="220"/>
        <v>12980.697471666668</v>
      </c>
      <c r="FG50" s="18">
        <f t="shared" si="221"/>
        <v>11796.099470369047</v>
      </c>
      <c r="FH50" s="18">
        <f t="shared" si="222"/>
        <v>11535.767927166666</v>
      </c>
      <c r="FI50" s="18">
        <f t="shared" si="223"/>
        <v>11666.749987059526</v>
      </c>
      <c r="FJ50" s="18">
        <f t="shared" si="224"/>
        <v>13173.400984372876</v>
      </c>
      <c r="FK50" s="18">
        <f t="shared" si="225"/>
        <v>14041.771134125715</v>
      </c>
      <c r="FL50" s="18">
        <f t="shared" si="226"/>
        <v>13801.081242023809</v>
      </c>
      <c r="FM50" s="18">
        <f t="shared" si="227"/>
        <v>11485.572298642857</v>
      </c>
      <c r="FN50" s="18">
        <f t="shared" si="228"/>
        <v>11967.230945440539</v>
      </c>
      <c r="FO50" s="18">
        <f t="shared" si="229"/>
        <v>11149.108792535144</v>
      </c>
      <c r="FP50" s="19">
        <f t="shared" si="230"/>
        <v>11339.370821181321</v>
      </c>
      <c r="FQ50" s="20">
        <f t="shared" si="231"/>
        <v>14757.530485559524</v>
      </c>
      <c r="FR50" s="18">
        <f t="shared" si="232"/>
        <v>12980.697471666668</v>
      </c>
      <c r="FS50" s="18">
        <f t="shared" si="233"/>
        <v>11796.099470369047</v>
      </c>
      <c r="FT50" s="18">
        <f t="shared" si="234"/>
        <v>11535.767927166666</v>
      </c>
      <c r="FU50" s="18">
        <f t="shared" si="235"/>
        <v>11666.749987059526</v>
      </c>
      <c r="FV50" s="18">
        <f t="shared" si="236"/>
        <v>13173.400984372876</v>
      </c>
      <c r="FW50" s="18">
        <f t="shared" si="237"/>
        <v>14041.771134125715</v>
      </c>
      <c r="FX50" s="18">
        <f t="shared" si="238"/>
        <v>13801.081242023809</v>
      </c>
      <c r="FY50" s="18">
        <f t="shared" si="239"/>
        <v>11485.572298642857</v>
      </c>
      <c r="FZ50" s="18">
        <f t="shared" si="240"/>
        <v>11967.230945440539</v>
      </c>
      <c r="GA50" s="18">
        <f t="shared" si="241"/>
        <v>11149.108792535144</v>
      </c>
      <c r="GB50" s="19">
        <f t="shared" si="242"/>
        <v>11339.370821181321</v>
      </c>
      <c r="GC50" s="20">
        <f t="shared" si="243"/>
        <v>14757.530485559524</v>
      </c>
      <c r="GD50" s="18">
        <f t="shared" si="244"/>
        <v>12980.697471666668</v>
      </c>
      <c r="GE50" s="18">
        <f t="shared" si="245"/>
        <v>11796.099470369047</v>
      </c>
      <c r="GF50" s="18">
        <f t="shared" si="246"/>
        <v>11535.767927166666</v>
      </c>
      <c r="GG50" s="18">
        <f t="shared" si="247"/>
        <v>11666.749987059526</v>
      </c>
      <c r="GH50" s="18">
        <f t="shared" si="248"/>
        <v>13173.400984372876</v>
      </c>
      <c r="GI50" s="18">
        <f t="shared" si="249"/>
        <v>14041.771134125715</v>
      </c>
      <c r="GJ50" s="18">
        <f t="shared" si="250"/>
        <v>13801.081242023809</v>
      </c>
      <c r="GK50" s="18">
        <f t="shared" si="251"/>
        <v>11485.572298642857</v>
      </c>
      <c r="GL50" s="18">
        <f t="shared" si="252"/>
        <v>11967.230945440539</v>
      </c>
      <c r="GM50" s="18">
        <f t="shared" si="253"/>
        <v>11149.108792535144</v>
      </c>
      <c r="GN50" s="19">
        <f t="shared" si="254"/>
        <v>11339.370821181321</v>
      </c>
      <c r="GO50" s="20">
        <f t="shared" si="255"/>
        <v>14757.530485559524</v>
      </c>
      <c r="GP50" s="18">
        <f t="shared" si="256"/>
        <v>12980.697471666668</v>
      </c>
      <c r="GQ50" s="18">
        <f t="shared" si="257"/>
        <v>11796.099470369047</v>
      </c>
      <c r="GR50" s="18">
        <f t="shared" si="258"/>
        <v>11535.767927166666</v>
      </c>
      <c r="GS50" s="18">
        <f t="shared" si="259"/>
        <v>11666.749987059526</v>
      </c>
      <c r="GT50" s="18">
        <f t="shared" si="260"/>
        <v>13173.400984372876</v>
      </c>
      <c r="GU50" s="18">
        <f t="shared" si="261"/>
        <v>14041.771134125715</v>
      </c>
      <c r="GV50" s="18">
        <f t="shared" si="262"/>
        <v>13801.081242023809</v>
      </c>
      <c r="GW50" s="18">
        <f t="shared" si="263"/>
        <v>11485.572298642857</v>
      </c>
      <c r="GX50" s="18">
        <f t="shared" si="264"/>
        <v>11967.230945440539</v>
      </c>
      <c r="GY50" s="18">
        <f t="shared" si="265"/>
        <v>11149.108792535144</v>
      </c>
      <c r="GZ50" s="19">
        <f t="shared" si="266"/>
        <v>11339.370821181321</v>
      </c>
      <c r="HA50" s="20">
        <f t="shared" ref="HA50:HA70" si="385">CU50</f>
        <v>14757.530485559524</v>
      </c>
      <c r="HB50" s="18"/>
      <c r="HC50" s="18"/>
      <c r="HD50" s="18"/>
      <c r="HE50" s="18"/>
      <c r="HF50" s="18"/>
      <c r="HG50" s="18"/>
      <c r="HH50" s="18"/>
      <c r="HI50" s="18"/>
      <c r="HJ50" s="18"/>
      <c r="HK50" s="18"/>
      <c r="HL50" s="19"/>
      <c r="HM50" s="20"/>
      <c r="HN50" s="18"/>
      <c r="HO50" s="18"/>
      <c r="HP50" s="18"/>
      <c r="HQ50" s="18"/>
      <c r="HR50" s="18"/>
      <c r="HS50" s="18"/>
      <c r="HT50" s="18"/>
      <c r="HU50" s="18"/>
      <c r="HV50" s="18"/>
      <c r="HW50" s="18"/>
      <c r="HX50" s="19"/>
      <c r="HY50" s="20"/>
      <c r="HZ50" s="18"/>
      <c r="IA50" s="18"/>
      <c r="IB50" s="18"/>
      <c r="IC50" s="18"/>
      <c r="ID50" s="18"/>
      <c r="IE50" s="18"/>
      <c r="IF50" s="18"/>
      <c r="IG50" s="18"/>
      <c r="IH50" s="18"/>
      <c r="II50" s="18"/>
      <c r="IJ50" s="19"/>
      <c r="IK50" s="20"/>
      <c r="IL50" s="18"/>
      <c r="IM50" s="18"/>
      <c r="IN50" s="18"/>
      <c r="IO50" s="18"/>
      <c r="IP50" s="18"/>
      <c r="IQ50" s="18"/>
      <c r="IR50" s="18"/>
      <c r="IS50" s="18"/>
      <c r="IT50" s="18"/>
      <c r="IU50" s="18"/>
      <c r="IV50" s="19"/>
      <c r="IY50" s="17"/>
      <c r="IZ50" s="17"/>
      <c r="JA50" s="14">
        <f t="shared" si="267"/>
        <v>149694.38156014367</v>
      </c>
      <c r="JB50" s="15">
        <f t="shared" si="268"/>
        <v>149694.38156014367</v>
      </c>
      <c r="JC50" s="15">
        <f t="shared" si="269"/>
        <v>149694.38156014367</v>
      </c>
      <c r="JD50" s="15">
        <f t="shared" si="270"/>
        <v>149694.38156014367</v>
      </c>
      <c r="JE50" s="15">
        <f t="shared" si="271"/>
        <v>149694.38156014367</v>
      </c>
      <c r="JF50" s="15">
        <f t="shared" si="272"/>
        <v>14757.530485559524</v>
      </c>
      <c r="JG50" s="15">
        <f t="shared" si="273"/>
        <v>0</v>
      </c>
      <c r="JH50" s="15">
        <f t="shared" si="274"/>
        <v>0</v>
      </c>
      <c r="JI50" s="15">
        <f t="shared" si="275"/>
        <v>0</v>
      </c>
      <c r="JJ50" s="14"/>
    </row>
    <row r="51" spans="1:270" x14ac:dyDescent="0.25">
      <c r="A51" s="5" t="s">
        <v>93</v>
      </c>
      <c r="B51" s="2">
        <v>6851</v>
      </c>
      <c r="C51" s="3">
        <v>42399</v>
      </c>
      <c r="D51" s="3" t="s">
        <v>94</v>
      </c>
      <c r="E51" s="4">
        <v>44589</v>
      </c>
      <c r="F51">
        <f t="shared" si="337"/>
        <v>2022</v>
      </c>
      <c r="G51">
        <f t="shared" si="338"/>
        <v>1</v>
      </c>
      <c r="H51">
        <f t="shared" si="339"/>
        <v>2019</v>
      </c>
      <c r="I51">
        <f t="shared" si="384"/>
        <v>1</v>
      </c>
      <c r="J51">
        <f t="shared" si="203"/>
        <v>2022</v>
      </c>
      <c r="K51">
        <f t="shared" si="204"/>
        <v>2</v>
      </c>
      <c r="L51">
        <f t="shared" si="383"/>
        <v>2027</v>
      </c>
      <c r="M51">
        <f t="shared" si="205"/>
        <v>1</v>
      </c>
      <c r="O51" s="14"/>
      <c r="P51" s="17"/>
      <c r="Q51" s="17"/>
      <c r="R51" s="17"/>
      <c r="S51" s="17"/>
      <c r="T51" s="17"/>
      <c r="U51" s="17"/>
      <c r="V51" s="17">
        <f>IF(AND($F51=O$4,$I51=V$5),AVERAGE('Потребление ЭЭ_факт'!R50,'Потребление ЭЭ_факт'!AD50,'Потребление ЭЭ_факт'!AP50),IF(U51&lt;&gt;0,AVERAGE('Потребление ЭЭ_факт'!R50,'Потребление ЭЭ_факт'!AD50,'Потребление ЭЭ_факт'!AP50),0))</f>
        <v>0</v>
      </c>
      <c r="W51" s="17">
        <f>IF(AND($F51=O$4,$I51=W$5),AVERAGE('Потребление ЭЭ_факт'!S50,'Потребление ЭЭ_факт'!AE50,'Потребление ЭЭ_факт'!AQ50),IF(V51&lt;&gt;0,AVERAGE('Потребление ЭЭ_факт'!S50,'Потребление ЭЭ_факт'!AE50,'Потребление ЭЭ_факт'!AQ50),0))</f>
        <v>0</v>
      </c>
      <c r="X51" s="17">
        <f>IF(AND($F51=O$4,$I51=X$5),AVERAGE('Потребление ЭЭ_факт'!T50,'Потребление ЭЭ_факт'!AF50,'Потребление ЭЭ_факт'!AR50),IF(W51&lt;&gt;0,AVERAGE('Потребление ЭЭ_факт'!T50,'Потребление ЭЭ_факт'!AF50,'Потребление ЭЭ_факт'!AR50),0))</f>
        <v>0</v>
      </c>
      <c r="Y51" s="17">
        <f>IF(AND($F51=O$4,$I51=Y$5),AVERAGE('Потребление ЭЭ_факт'!U50,'Потребление ЭЭ_факт'!AG50,'Потребление ЭЭ_факт'!AS50),IF(X51&lt;&gt;0,AVERAGE('Потребление ЭЭ_факт'!U50,'Потребление ЭЭ_факт'!AG50,'Потребление ЭЭ_факт'!AS50),0))</f>
        <v>0</v>
      </c>
      <c r="Z51" s="17">
        <f>IF(AND($F51=O$4,$I51=Z$5),AVERAGE('Потребление ЭЭ_факт'!V50,'Потребление ЭЭ_факт'!AH50,'Потребление ЭЭ_факт'!AT50),IF(Y51&lt;&gt;0,AVERAGE('Потребление ЭЭ_факт'!V50,'Потребление ЭЭ_факт'!AH50,'Потребление ЭЭ_факт'!AT50),0))</f>
        <v>0</v>
      </c>
      <c r="AA51" s="14">
        <f>IF(AND($F51=AA$4,$I51=AA$5),AVERAGE('Потребление ЭЭ_факт'!W50,'Потребление ЭЭ_факт'!AI50,'Потребление ЭЭ_факт'!AU50),IF(Z51&lt;&gt;0,AVERAGE('Потребление ЭЭ_факт'!W50,'Потребление ЭЭ_факт'!AI50,'Потребление ЭЭ_факт'!AU50),0))</f>
        <v>0</v>
      </c>
      <c r="AB51" s="17">
        <f>IF(AND($F51=AA$4,$I51=AB$5),AVERAGE('Потребление ЭЭ_факт'!X50,'Потребление ЭЭ_факт'!AJ50,'Потребление ЭЭ_факт'!AV50),IF(AA51&lt;&gt;0,AVERAGE('Потребление ЭЭ_факт'!X50,'Потребление ЭЭ_факт'!AJ50,'Потребление ЭЭ_факт'!AV50),0))</f>
        <v>0</v>
      </c>
      <c r="AC51" s="17">
        <f>IF(AND($F51=AA$4,$I51=AC$5),AVERAGE('Потребление ЭЭ_факт'!Y50,'Потребление ЭЭ_факт'!AK50,'Потребление ЭЭ_факт'!AW50),IF(AB51&lt;&gt;0,AVERAGE('Потребление ЭЭ_факт'!Y50,'Потребление ЭЭ_факт'!AK50,'Потребление ЭЭ_факт'!AW50),0))</f>
        <v>0</v>
      </c>
      <c r="AD51" s="17">
        <f>IF(AND($F51=AA$4,$I51=AD$5),AVERAGE('Потребление ЭЭ_факт'!Z50,'Потребление ЭЭ_факт'!AL50,'Потребление ЭЭ_факт'!AX50),IF(AC51&lt;&gt;0,AVERAGE('Потребление ЭЭ_факт'!Z50,'Потребление ЭЭ_факт'!AL50,'Потребление ЭЭ_факт'!AX50),0))</f>
        <v>0</v>
      </c>
      <c r="AE51" s="17">
        <f>IF(AND($F51=AA$4,$I51=AE$5),AVERAGE('Потребление ЭЭ_факт'!AA50,'Потребление ЭЭ_факт'!AM50,'Потребление ЭЭ_факт'!AY50),IF(AD51&lt;&gt;0,AVERAGE('Потребление ЭЭ_факт'!AA50,'Потребление ЭЭ_факт'!AM50,'Потребление ЭЭ_факт'!AY50),0))</f>
        <v>0</v>
      </c>
      <c r="AF51" s="17">
        <f>IF(AND($F51=AA$4,$I51=AF$5),AVERAGE('Потребление ЭЭ_факт'!AB50,'Потребление ЭЭ_факт'!AN50,'Потребление ЭЭ_факт'!AZ50),IF(AE51&lt;&gt;0,AVERAGE('Потребление ЭЭ_факт'!AB50,'Потребление ЭЭ_факт'!AN50,'Потребление ЭЭ_факт'!AZ50),0))</f>
        <v>0</v>
      </c>
      <c r="AG51" s="17">
        <f>IF(AND($F51=AA$4,$I51=AG$5),AVERAGE('Потребление ЭЭ_факт'!AC50,'Потребление ЭЭ_факт'!AO50,'Потребление ЭЭ_факт'!BA50),IF(AF51&lt;&gt;0,AVERAGE('Потребление ЭЭ_факт'!AC50,'Потребление ЭЭ_факт'!AO50,'Потребление ЭЭ_факт'!BA50),0))</f>
        <v>0</v>
      </c>
      <c r="AH51" s="17">
        <f>IF(AND($F51=AA$4,$I51=AH$5),AVERAGE('Потребление ЭЭ_факт'!AD50,'Потребление ЭЭ_факт'!AP50,'Потребление ЭЭ_факт'!BB50),IF(AG51&lt;&gt;0,AVERAGE('Потребление ЭЭ_факт'!AD50,'Потребление ЭЭ_факт'!AP50,'Потребление ЭЭ_факт'!BB50),0))</f>
        <v>0</v>
      </c>
      <c r="AI51" s="17">
        <f>IF(AND($F51=AA$4,$I51=AI$5),AVERAGE('Потребление ЭЭ_факт'!AE50,'Потребление ЭЭ_факт'!AQ50,'Потребление ЭЭ_факт'!BC50),IF(AH51&lt;&gt;0,AVERAGE('Потребление ЭЭ_факт'!AE50,'Потребление ЭЭ_факт'!AQ50,'Потребление ЭЭ_факт'!BC50),0))</f>
        <v>0</v>
      </c>
      <c r="AJ51" s="17">
        <f>IF(AND($F51=AA$4,$I51=AJ$5),AVERAGE('Потребление ЭЭ_факт'!AF50,'Потребление ЭЭ_факт'!AR50,'Потребление ЭЭ_факт'!BD50),IF(AI51&lt;&gt;0,AVERAGE('Потребление ЭЭ_факт'!AF50,'Потребление ЭЭ_факт'!AR50,'Потребление ЭЭ_факт'!BD50),0))</f>
        <v>0</v>
      </c>
      <c r="AK51" s="17">
        <f>IF(AND($F51=AA$4,$I51=AK$5),AVERAGE('Потребление ЭЭ_факт'!AG50,'Потребление ЭЭ_факт'!AS50,'Потребление ЭЭ_факт'!BE50),IF(AJ51&lt;&gt;0,AVERAGE('Потребление ЭЭ_факт'!AG50,'Потребление ЭЭ_факт'!AS50,'Потребление ЭЭ_факт'!BE50),0))</f>
        <v>0</v>
      </c>
      <c r="AL51" s="17">
        <f>IF(AND($F51=AA$4,$I51=AL$5),AVERAGE('Потребление ЭЭ_факт'!AH50,'Потребление ЭЭ_факт'!AT50,'Потребление ЭЭ_факт'!BF50),IF(AK51&lt;&gt;0,AVERAGE('Потребление ЭЭ_факт'!AH50,'Потребление ЭЭ_факт'!AT50,'Потребление ЭЭ_факт'!BF50),0))</f>
        <v>0</v>
      </c>
      <c r="AM51" s="14">
        <f>IF(AND($F51=AM$4,$I51=AM$5),AVERAGE('Потребление ЭЭ_факт'!AI50,'Потребление ЭЭ_факт'!AU50,'Потребление ЭЭ_факт'!BG50),IF(AL51&lt;&gt;0,AVERAGE('Потребление ЭЭ_факт'!AI50,'Потребление ЭЭ_факт'!AU50,'Потребление ЭЭ_факт'!BG50),0))</f>
        <v>11107.695362438093</v>
      </c>
      <c r="AN51" s="15">
        <f>IF(AND($F51=$AM$4,$I51=AN$5),AVERAGE('Потребление ЭЭ_факт'!AJ50,'Потребление ЭЭ_факт'!AV50,'Потребление ЭЭ_факт'!BH50),IF(AM51&lt;&gt;0,AVERAGE('Потребление ЭЭ_факт'!AJ50,'Потребление ЭЭ_факт'!AV50,'Потребление ЭЭ_факт'!BH50),0))</f>
        <v>10035.044459995239</v>
      </c>
      <c r="AO51" s="15">
        <f>IF(AND($F51=$AM$4,$I51=AO$5),AVERAGE('Потребление ЭЭ_факт'!AK50,'Потребление ЭЭ_факт'!AW50,'Потребление ЭЭ_факт'!BI50),IF(AN51&lt;&gt;0,AVERAGE('Потребление ЭЭ_факт'!AK50,'Потребление ЭЭ_факт'!AW50,'Потребление ЭЭ_факт'!BI50),0))</f>
        <v>10980.870958280657</v>
      </c>
      <c r="AP51" s="15">
        <f>IF(AND($F51=$AM$4,$I51=AP$5),AVERAGE('Потребление ЭЭ_факт'!AL50,'Потребление ЭЭ_факт'!AX50,'Потребление ЭЭ_факт'!BJ50),IF(AO51&lt;&gt;0,AVERAGE('Потребление ЭЭ_факт'!AL50,'Потребление ЭЭ_факт'!AX50,'Потребление ЭЭ_факт'!BJ50),0))</f>
        <v>11148.528356979043</v>
      </c>
      <c r="AQ51" s="15">
        <f>IF(AND($F51=$AM$4,$I51=AQ$5),AVERAGE('Потребление ЭЭ_факт'!AM50,'Потребление ЭЭ_факт'!AY50,'Потребление ЭЭ_факт'!BK50),IF(AP51&lt;&gt;0,AVERAGE('Потребление ЭЭ_факт'!AM50,'Потребление ЭЭ_факт'!AY50,'Потребление ЭЭ_факт'!BK50),0))</f>
        <v>12242.668384216076</v>
      </c>
      <c r="AR51" s="15">
        <f>IF(AND($F51=$AM$4,$I51=AR$5),AVERAGE('Потребление ЭЭ_факт'!AN50,'Потребление ЭЭ_факт'!AZ50,'Потребление ЭЭ_факт'!BL50),IF(AQ51&lt;&gt;0,AVERAGE('Потребление ЭЭ_факт'!AN50,'Потребление ЭЭ_факт'!AZ50,'Потребление ЭЭ_факт'!BL50),0))</f>
        <v>14127.366261273806</v>
      </c>
      <c r="AS51" s="15">
        <f>IF(AND($F51=$AM$4,$I51=AS$5),AVERAGE('Потребление ЭЭ_факт'!AO50,'Потребление ЭЭ_факт'!BA50,'Потребление ЭЭ_факт'!BM50),IF(AR51&lt;&gt;0,AVERAGE('Потребление ЭЭ_факт'!AO50,'Потребление ЭЭ_факт'!BA50,'Потребление ЭЭ_факт'!BM50),0))</f>
        <v>13740.794036120124</v>
      </c>
      <c r="AT51" s="15">
        <f>IF(AND($F51=$AM$4,$I51=AT$5),AVERAGE('Потребление ЭЭ_факт'!AP50,'Потребление ЭЭ_факт'!BB50,'Потребление ЭЭ_факт'!BN50),IF(AS51&lt;&gt;0,AVERAGE('Потребление ЭЭ_факт'!AP50,'Потребление ЭЭ_факт'!BB50,'Потребление ЭЭ_факт'!BN50),0))</f>
        <v>13473.685203169252</v>
      </c>
      <c r="AU51" s="15">
        <f>IF(AND($F51=$AM$4,$I51=AU$5),AVERAGE('Потребление ЭЭ_факт'!AQ50,'Потребление ЭЭ_факт'!BC50,'Потребление ЭЭ_факт'!BO50),IF(AT51&lt;&gt;0,AVERAGE('Потребление ЭЭ_факт'!AQ50,'Потребление ЭЭ_факт'!BC50,'Потребление ЭЭ_факт'!BO50),0))</f>
        <v>11635.363426814825</v>
      </c>
      <c r="AV51" s="15">
        <f>IF(AND($F51=$AM$4,$I51=AV$5),AVERAGE('Потребление ЭЭ_факт'!AR50,'Потребление ЭЭ_факт'!BD50,'Потребление ЭЭ_факт'!BP50),IF(AU51&lt;&gt;0,AVERAGE('Потребление ЭЭ_факт'!AR50,'Потребление ЭЭ_факт'!BD50,'Потребление ЭЭ_факт'!BP50),0))</f>
        <v>11660.337758730726</v>
      </c>
      <c r="AW51" s="15">
        <f>IF(AND($F51=$AM$4,$I51=AW$5),AVERAGE('Потребление ЭЭ_факт'!AS50,'Потребление ЭЭ_факт'!BE50,'Потребление ЭЭ_факт'!BQ50),IF(AV51&lt;&gt;0,AVERAGE('Потребление ЭЭ_факт'!AS50,'Потребление ЭЭ_факт'!BE50,'Потребление ЭЭ_факт'!BQ50),0))</f>
        <v>10421.173099384287</v>
      </c>
      <c r="AX51" s="16">
        <f>IF(AND($F51=$AM$4,$I51=AX$5),AVERAGE('Потребление ЭЭ_факт'!AT50,'Потребление ЭЭ_факт'!BF50,'Потребление ЭЭ_факт'!BR50),IF(AW51&lt;&gt;0,AVERAGE('Потребление ЭЭ_факт'!AT50,'Потребление ЭЭ_факт'!BF50,'Потребление ЭЭ_факт'!BR50),0))</f>
        <v>10949.666974230202</v>
      </c>
      <c r="AY51" s="30">
        <f t="shared" si="341"/>
        <v>11107.695362438093</v>
      </c>
      <c r="AZ51" s="31">
        <f t="shared" si="380"/>
        <v>10035.044459995239</v>
      </c>
      <c r="BA51" s="31">
        <f t="shared" si="356"/>
        <v>10980.870958280657</v>
      </c>
      <c r="BB51" s="31">
        <f t="shared" si="357"/>
        <v>11148.528356979043</v>
      </c>
      <c r="BC51" s="31">
        <f t="shared" si="358"/>
        <v>12242.668384216076</v>
      </c>
      <c r="BD51" s="31">
        <f t="shared" si="359"/>
        <v>14127.366261273806</v>
      </c>
      <c r="BE51" s="31">
        <f t="shared" si="360"/>
        <v>13740.794036120124</v>
      </c>
      <c r="BF51" s="31">
        <f t="shared" si="361"/>
        <v>13473.685203169252</v>
      </c>
      <c r="BG51" s="31">
        <f t="shared" si="362"/>
        <v>11635.363426814825</v>
      </c>
      <c r="BH51" s="31">
        <f t="shared" si="363"/>
        <v>11660.337758730726</v>
      </c>
      <c r="BI51" s="31">
        <f t="shared" si="364"/>
        <v>10421.173099384287</v>
      </c>
      <c r="BJ51" s="32">
        <f t="shared" si="365"/>
        <v>10949.666974230202</v>
      </c>
      <c r="BK51" s="30">
        <f t="shared" si="342"/>
        <v>11107.695362438093</v>
      </c>
      <c r="BL51" s="31">
        <f t="shared" si="381"/>
        <v>10035.044459995239</v>
      </c>
      <c r="BM51" s="31">
        <f t="shared" si="366"/>
        <v>10980.870958280657</v>
      </c>
      <c r="BN51" s="31">
        <f t="shared" si="367"/>
        <v>11148.528356979043</v>
      </c>
      <c r="BO51" s="31">
        <f t="shared" si="368"/>
        <v>12242.668384216076</v>
      </c>
      <c r="BP51" s="31">
        <f t="shared" si="369"/>
        <v>14127.366261273806</v>
      </c>
      <c r="BQ51" s="31">
        <f t="shared" si="370"/>
        <v>13740.794036120124</v>
      </c>
      <c r="BR51" s="31">
        <f t="shared" si="371"/>
        <v>13473.685203169252</v>
      </c>
      <c r="BS51" s="31">
        <f t="shared" si="372"/>
        <v>11635.363426814825</v>
      </c>
      <c r="BT51" s="31">
        <f t="shared" si="373"/>
        <v>11660.337758730726</v>
      </c>
      <c r="BU51" s="31">
        <f t="shared" si="374"/>
        <v>10421.173099384287</v>
      </c>
      <c r="BV51" s="32">
        <f t="shared" si="375"/>
        <v>10949.666974230202</v>
      </c>
      <c r="BW51" s="30">
        <f t="shared" si="343"/>
        <v>11107.695362438093</v>
      </c>
      <c r="BX51" s="31">
        <f t="shared" si="382"/>
        <v>10035.044459995239</v>
      </c>
      <c r="BY51" s="31">
        <f t="shared" si="376"/>
        <v>10980.870958280657</v>
      </c>
      <c r="BZ51" s="31">
        <f t="shared" si="377"/>
        <v>11148.528356979043</v>
      </c>
      <c r="CA51" s="31">
        <f t="shared" si="378"/>
        <v>12242.668384216076</v>
      </c>
      <c r="CB51" s="31">
        <f t="shared" si="379"/>
        <v>14127.366261273806</v>
      </c>
      <c r="CC51" s="31">
        <f t="shared" si="344"/>
        <v>13740.794036120124</v>
      </c>
      <c r="CD51" s="31">
        <f t="shared" si="345"/>
        <v>13473.685203169252</v>
      </c>
      <c r="CE51" s="31">
        <f t="shared" si="346"/>
        <v>11635.363426814825</v>
      </c>
      <c r="CF51" s="31">
        <f t="shared" si="347"/>
        <v>11660.337758730726</v>
      </c>
      <c r="CG51" s="31">
        <f t="shared" si="348"/>
        <v>10421.173099384287</v>
      </c>
      <c r="CH51" s="32">
        <f t="shared" si="349"/>
        <v>10949.666974230202</v>
      </c>
      <c r="CI51" s="30">
        <f t="shared" si="206"/>
        <v>11107.695362438093</v>
      </c>
      <c r="CJ51" s="31">
        <f t="shared" si="4"/>
        <v>10035.044459995239</v>
      </c>
      <c r="CK51" s="31">
        <f t="shared" si="5"/>
        <v>10980.870958280657</v>
      </c>
      <c r="CL51" s="31">
        <f t="shared" si="281"/>
        <v>11148.528356979043</v>
      </c>
      <c r="CM51" s="31">
        <f t="shared" si="282"/>
        <v>12242.668384216076</v>
      </c>
      <c r="CN51" s="31">
        <f t="shared" si="283"/>
        <v>14127.366261273806</v>
      </c>
      <c r="CO51" s="31">
        <f t="shared" si="284"/>
        <v>13740.794036120124</v>
      </c>
      <c r="CP51" s="31">
        <f t="shared" si="285"/>
        <v>13473.685203169252</v>
      </c>
      <c r="CQ51" s="31">
        <f t="shared" si="286"/>
        <v>11635.363426814825</v>
      </c>
      <c r="CR51" s="31">
        <f t="shared" si="287"/>
        <v>11660.337758730726</v>
      </c>
      <c r="CS51" s="31">
        <f t="shared" si="288"/>
        <v>10421.173099384287</v>
      </c>
      <c r="CT51" s="32">
        <f t="shared" si="289"/>
        <v>10949.666974230202</v>
      </c>
      <c r="CU51" s="30">
        <f t="shared" si="290"/>
        <v>11107.695362438093</v>
      </c>
      <c r="CV51" s="31">
        <f t="shared" si="291"/>
        <v>10035.044459995239</v>
      </c>
      <c r="CW51" s="31">
        <f t="shared" si="292"/>
        <v>10980.870958280657</v>
      </c>
      <c r="CX51" s="31">
        <f t="shared" si="293"/>
        <v>11148.528356979043</v>
      </c>
      <c r="CY51" s="31">
        <f t="shared" si="294"/>
        <v>12242.668384216076</v>
      </c>
      <c r="CZ51" s="31">
        <f t="shared" si="295"/>
        <v>14127.366261273806</v>
      </c>
      <c r="DA51" s="31">
        <f t="shared" si="296"/>
        <v>13740.794036120124</v>
      </c>
      <c r="DB51" s="31">
        <f t="shared" si="297"/>
        <v>13473.685203169252</v>
      </c>
      <c r="DC51" s="31">
        <f t="shared" si="298"/>
        <v>11635.363426814825</v>
      </c>
      <c r="DD51" s="31">
        <f t="shared" si="299"/>
        <v>11660.337758730726</v>
      </c>
      <c r="DE51" s="31">
        <f t="shared" si="300"/>
        <v>10421.173099384287</v>
      </c>
      <c r="DF51" s="32">
        <f t="shared" si="301"/>
        <v>10949.666974230202</v>
      </c>
      <c r="DG51" s="30">
        <f t="shared" si="302"/>
        <v>11107.695362438093</v>
      </c>
      <c r="DH51" s="31">
        <f t="shared" si="303"/>
        <v>10035.044459995239</v>
      </c>
      <c r="DI51" s="31">
        <f t="shared" si="304"/>
        <v>10980.870958280657</v>
      </c>
      <c r="DJ51" s="31">
        <f t="shared" si="305"/>
        <v>11148.528356979043</v>
      </c>
      <c r="DK51" s="31">
        <f t="shared" si="306"/>
        <v>12242.668384216076</v>
      </c>
      <c r="DL51" s="31">
        <f t="shared" si="307"/>
        <v>14127.366261273806</v>
      </c>
      <c r="DM51" s="31">
        <f t="shared" si="308"/>
        <v>13740.794036120124</v>
      </c>
      <c r="DN51" s="31">
        <f t="shared" si="309"/>
        <v>13473.685203169252</v>
      </c>
      <c r="DO51" s="31">
        <f t="shared" si="310"/>
        <v>11635.363426814825</v>
      </c>
      <c r="DP51" s="31">
        <f t="shared" si="311"/>
        <v>11660.337758730726</v>
      </c>
      <c r="DQ51" s="31">
        <f t="shared" si="280"/>
        <v>10421.173099384287</v>
      </c>
      <c r="DR51" s="32">
        <f t="shared" si="314"/>
        <v>10949.666974230202</v>
      </c>
      <c r="DS51" s="30">
        <f t="shared" si="315"/>
        <v>11107.695362438093</v>
      </c>
      <c r="DT51" s="31">
        <f t="shared" si="316"/>
        <v>10035.044459995239</v>
      </c>
      <c r="DU51" s="31">
        <f t="shared" si="317"/>
        <v>10980.870958280657</v>
      </c>
      <c r="DV51" s="31">
        <f t="shared" si="318"/>
        <v>11148.528356979043</v>
      </c>
      <c r="DW51" s="31">
        <f t="shared" si="319"/>
        <v>12242.668384216076</v>
      </c>
      <c r="DX51" s="31">
        <f t="shared" si="320"/>
        <v>14127.366261273806</v>
      </c>
      <c r="DY51" s="31">
        <f t="shared" si="321"/>
        <v>13740.794036120124</v>
      </c>
      <c r="DZ51" s="31">
        <f t="shared" si="322"/>
        <v>13473.685203169252</v>
      </c>
      <c r="EA51" s="31">
        <f t="shared" si="323"/>
        <v>11635.363426814825</v>
      </c>
      <c r="EB51" s="31">
        <f t="shared" si="324"/>
        <v>11660.337758730726</v>
      </c>
      <c r="EC51" s="31">
        <f t="shared" si="325"/>
        <v>10421.173099384287</v>
      </c>
      <c r="ED51" s="32">
        <f t="shared" si="326"/>
        <v>10949.666974230202</v>
      </c>
      <c r="EE51" s="30">
        <f t="shared" si="327"/>
        <v>11107.695362438093</v>
      </c>
      <c r="EF51" s="31">
        <f t="shared" si="328"/>
        <v>10035.044459995239</v>
      </c>
      <c r="EG51" s="31">
        <f t="shared" si="329"/>
        <v>10980.870958280657</v>
      </c>
      <c r="EH51" s="31">
        <f t="shared" si="330"/>
        <v>11148.528356979043</v>
      </c>
      <c r="EI51" s="31">
        <f t="shared" si="331"/>
        <v>12242.668384216076</v>
      </c>
      <c r="EJ51" s="31">
        <f t="shared" si="332"/>
        <v>14127.366261273806</v>
      </c>
      <c r="EK51" s="31">
        <f t="shared" si="333"/>
        <v>13740.794036120124</v>
      </c>
      <c r="EL51" s="31">
        <f t="shared" si="334"/>
        <v>13473.685203169252</v>
      </c>
      <c r="EM51" s="31">
        <f t="shared" si="335"/>
        <v>11635.363426814825</v>
      </c>
      <c r="EN51" s="31">
        <f t="shared" si="336"/>
        <v>11660.337758730726</v>
      </c>
      <c r="EO51" s="31">
        <f t="shared" si="312"/>
        <v>10421.173099384287</v>
      </c>
      <c r="EP51" s="32">
        <f t="shared" si="313"/>
        <v>10949.666974230202</v>
      </c>
      <c r="ES51" s="20">
        <f t="shared" si="207"/>
        <v>11107.695362438093</v>
      </c>
      <c r="ET51" s="18">
        <f t="shared" si="208"/>
        <v>10035.044459995239</v>
      </c>
      <c r="EU51" s="18">
        <f t="shared" si="209"/>
        <v>10980.870958280657</v>
      </c>
      <c r="EV51" s="18">
        <f t="shared" si="210"/>
        <v>11148.528356979043</v>
      </c>
      <c r="EW51" s="18">
        <f t="shared" si="211"/>
        <v>12242.668384216076</v>
      </c>
      <c r="EX51" s="18">
        <f t="shared" si="212"/>
        <v>14127.366261273806</v>
      </c>
      <c r="EY51" s="18">
        <f t="shared" si="213"/>
        <v>13740.794036120124</v>
      </c>
      <c r="EZ51" s="18">
        <f t="shared" si="214"/>
        <v>13473.685203169252</v>
      </c>
      <c r="FA51" s="18">
        <f t="shared" si="215"/>
        <v>11635.363426814825</v>
      </c>
      <c r="FB51" s="18">
        <f t="shared" si="216"/>
        <v>11660.337758730726</v>
      </c>
      <c r="FC51" s="18">
        <f t="shared" si="217"/>
        <v>10421.173099384287</v>
      </c>
      <c r="FD51" s="19">
        <f t="shared" si="218"/>
        <v>10949.666974230202</v>
      </c>
      <c r="FE51" s="20">
        <f t="shared" si="219"/>
        <v>11107.695362438093</v>
      </c>
      <c r="FF51" s="18">
        <f t="shared" si="220"/>
        <v>10035.044459995239</v>
      </c>
      <c r="FG51" s="18">
        <f t="shared" si="221"/>
        <v>10980.870958280657</v>
      </c>
      <c r="FH51" s="18">
        <f t="shared" si="222"/>
        <v>11148.528356979043</v>
      </c>
      <c r="FI51" s="18">
        <f t="shared" si="223"/>
        <v>12242.668384216076</v>
      </c>
      <c r="FJ51" s="18">
        <f t="shared" si="224"/>
        <v>14127.366261273806</v>
      </c>
      <c r="FK51" s="18">
        <f t="shared" si="225"/>
        <v>13740.794036120124</v>
      </c>
      <c r="FL51" s="18">
        <f t="shared" si="226"/>
        <v>13473.685203169252</v>
      </c>
      <c r="FM51" s="18">
        <f t="shared" si="227"/>
        <v>11635.363426814825</v>
      </c>
      <c r="FN51" s="18">
        <f t="shared" si="228"/>
        <v>11660.337758730726</v>
      </c>
      <c r="FO51" s="18">
        <f t="shared" si="229"/>
        <v>10421.173099384287</v>
      </c>
      <c r="FP51" s="19">
        <f t="shared" si="230"/>
        <v>10949.666974230202</v>
      </c>
      <c r="FQ51" s="20">
        <f t="shared" si="231"/>
        <v>11107.695362438093</v>
      </c>
      <c r="FR51" s="18">
        <f t="shared" si="232"/>
        <v>10035.044459995239</v>
      </c>
      <c r="FS51" s="18">
        <f t="shared" si="233"/>
        <v>10980.870958280657</v>
      </c>
      <c r="FT51" s="18">
        <f t="shared" si="234"/>
        <v>11148.528356979043</v>
      </c>
      <c r="FU51" s="18">
        <f t="shared" si="235"/>
        <v>12242.668384216076</v>
      </c>
      <c r="FV51" s="18">
        <f t="shared" si="236"/>
        <v>14127.366261273806</v>
      </c>
      <c r="FW51" s="18">
        <f t="shared" si="237"/>
        <v>13740.794036120124</v>
      </c>
      <c r="FX51" s="18">
        <f t="shared" si="238"/>
        <v>13473.685203169252</v>
      </c>
      <c r="FY51" s="18">
        <f t="shared" si="239"/>
        <v>11635.363426814825</v>
      </c>
      <c r="FZ51" s="18">
        <f t="shared" si="240"/>
        <v>11660.337758730726</v>
      </c>
      <c r="GA51" s="18">
        <f t="shared" si="241"/>
        <v>10421.173099384287</v>
      </c>
      <c r="GB51" s="19">
        <f t="shared" si="242"/>
        <v>10949.666974230202</v>
      </c>
      <c r="GC51" s="20">
        <f t="shared" si="243"/>
        <v>11107.695362438093</v>
      </c>
      <c r="GD51" s="18">
        <f t="shared" si="244"/>
        <v>10035.044459995239</v>
      </c>
      <c r="GE51" s="18">
        <f t="shared" si="245"/>
        <v>10980.870958280657</v>
      </c>
      <c r="GF51" s="18">
        <f t="shared" si="246"/>
        <v>11148.528356979043</v>
      </c>
      <c r="GG51" s="18">
        <f t="shared" si="247"/>
        <v>12242.668384216076</v>
      </c>
      <c r="GH51" s="18">
        <f t="shared" si="248"/>
        <v>14127.366261273806</v>
      </c>
      <c r="GI51" s="18">
        <f t="shared" si="249"/>
        <v>13740.794036120124</v>
      </c>
      <c r="GJ51" s="18">
        <f t="shared" si="250"/>
        <v>13473.685203169252</v>
      </c>
      <c r="GK51" s="18">
        <f t="shared" si="251"/>
        <v>11635.363426814825</v>
      </c>
      <c r="GL51" s="18">
        <f t="shared" si="252"/>
        <v>11660.337758730726</v>
      </c>
      <c r="GM51" s="18">
        <f t="shared" si="253"/>
        <v>10421.173099384287</v>
      </c>
      <c r="GN51" s="19">
        <f t="shared" si="254"/>
        <v>10949.666974230202</v>
      </c>
      <c r="GO51" s="20">
        <f t="shared" si="255"/>
        <v>11107.695362438093</v>
      </c>
      <c r="GP51" s="18">
        <f t="shared" si="256"/>
        <v>10035.044459995239</v>
      </c>
      <c r="GQ51" s="18">
        <f t="shared" si="257"/>
        <v>10980.870958280657</v>
      </c>
      <c r="GR51" s="18">
        <f t="shared" si="258"/>
        <v>11148.528356979043</v>
      </c>
      <c r="GS51" s="18">
        <f t="shared" si="259"/>
        <v>12242.668384216076</v>
      </c>
      <c r="GT51" s="18">
        <f t="shared" si="260"/>
        <v>14127.366261273806</v>
      </c>
      <c r="GU51" s="18">
        <f t="shared" si="261"/>
        <v>13740.794036120124</v>
      </c>
      <c r="GV51" s="18">
        <f t="shared" si="262"/>
        <v>13473.685203169252</v>
      </c>
      <c r="GW51" s="18">
        <f t="shared" si="263"/>
        <v>11635.363426814825</v>
      </c>
      <c r="GX51" s="18">
        <f t="shared" si="264"/>
        <v>11660.337758730726</v>
      </c>
      <c r="GY51" s="18">
        <f t="shared" si="265"/>
        <v>10421.173099384287</v>
      </c>
      <c r="GZ51" s="19">
        <f t="shared" si="266"/>
        <v>10949.666974230202</v>
      </c>
      <c r="HA51" s="20">
        <f t="shared" si="385"/>
        <v>11107.695362438093</v>
      </c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9"/>
      <c r="HM51" s="20"/>
      <c r="HN51" s="18"/>
      <c r="HO51" s="18"/>
      <c r="HP51" s="18"/>
      <c r="HQ51" s="18"/>
      <c r="HR51" s="18"/>
      <c r="HS51" s="18"/>
      <c r="HT51" s="18"/>
      <c r="HU51" s="18"/>
      <c r="HV51" s="18"/>
      <c r="HW51" s="18"/>
      <c r="HX51" s="19"/>
      <c r="HY51" s="20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9"/>
      <c r="IK51" s="20"/>
      <c r="IL51" s="18"/>
      <c r="IM51" s="18"/>
      <c r="IN51" s="18"/>
      <c r="IO51" s="18"/>
      <c r="IP51" s="18"/>
      <c r="IQ51" s="18"/>
      <c r="IR51" s="18"/>
      <c r="IS51" s="18"/>
      <c r="IT51" s="18"/>
      <c r="IU51" s="18"/>
      <c r="IV51" s="19"/>
      <c r="IY51" s="17"/>
      <c r="IZ51" s="17"/>
      <c r="JA51" s="14">
        <f t="shared" si="267"/>
        <v>141523.19428163234</v>
      </c>
      <c r="JB51" s="15">
        <f t="shared" si="268"/>
        <v>141523.19428163234</v>
      </c>
      <c r="JC51" s="15">
        <f t="shared" si="269"/>
        <v>141523.19428163234</v>
      </c>
      <c r="JD51" s="15">
        <f t="shared" si="270"/>
        <v>141523.19428163234</v>
      </c>
      <c r="JE51" s="15">
        <f t="shared" si="271"/>
        <v>141523.19428163234</v>
      </c>
      <c r="JF51" s="15">
        <f t="shared" si="272"/>
        <v>11107.695362438093</v>
      </c>
      <c r="JG51" s="15">
        <f t="shared" si="273"/>
        <v>0</v>
      </c>
      <c r="JH51" s="15">
        <f t="shared" si="274"/>
        <v>0</v>
      </c>
      <c r="JI51" s="15">
        <f t="shared" si="275"/>
        <v>0</v>
      </c>
      <c r="JJ51" s="14"/>
    </row>
    <row r="52" spans="1:270" x14ac:dyDescent="0.25">
      <c r="A52" s="5" t="s">
        <v>35</v>
      </c>
      <c r="B52" s="2">
        <v>1603</v>
      </c>
      <c r="C52" s="3">
        <v>41053</v>
      </c>
      <c r="D52" s="3" t="s">
        <v>36</v>
      </c>
      <c r="E52" s="4">
        <v>44582</v>
      </c>
      <c r="F52">
        <f t="shared" si="337"/>
        <v>2022</v>
      </c>
      <c r="G52">
        <f t="shared" si="338"/>
        <v>1</v>
      </c>
      <c r="H52">
        <f t="shared" si="339"/>
        <v>2019</v>
      </c>
      <c r="I52">
        <f t="shared" si="384"/>
        <v>1</v>
      </c>
      <c r="J52">
        <f t="shared" si="203"/>
        <v>2022</v>
      </c>
      <c r="K52">
        <f t="shared" si="204"/>
        <v>2</v>
      </c>
      <c r="L52">
        <f t="shared" si="383"/>
        <v>2027</v>
      </c>
      <c r="M52">
        <f t="shared" si="205"/>
        <v>1</v>
      </c>
      <c r="O52" s="14"/>
      <c r="P52" s="17"/>
      <c r="Q52" s="17"/>
      <c r="R52" s="17"/>
      <c r="S52" s="17"/>
      <c r="T52" s="17"/>
      <c r="U52" s="17"/>
      <c r="V52" s="17">
        <f>IF(AND($F52=O$4,$I52=V$5),AVERAGE('Потребление ЭЭ_факт'!R51,'Потребление ЭЭ_факт'!AD51,'Потребление ЭЭ_факт'!AP51),IF(U52&lt;&gt;0,AVERAGE('Потребление ЭЭ_факт'!R51,'Потребление ЭЭ_факт'!AD51,'Потребление ЭЭ_факт'!AP51),0))</f>
        <v>0</v>
      </c>
      <c r="W52" s="17">
        <f>IF(AND($F52=O$4,$I52=W$5),AVERAGE('Потребление ЭЭ_факт'!S51,'Потребление ЭЭ_факт'!AE51,'Потребление ЭЭ_факт'!AQ51),IF(V52&lt;&gt;0,AVERAGE('Потребление ЭЭ_факт'!S51,'Потребление ЭЭ_факт'!AE51,'Потребление ЭЭ_факт'!AQ51),0))</f>
        <v>0</v>
      </c>
      <c r="X52" s="17">
        <f>IF(AND($F52=O$4,$I52=X$5),AVERAGE('Потребление ЭЭ_факт'!T51,'Потребление ЭЭ_факт'!AF51,'Потребление ЭЭ_факт'!AR51),IF(W52&lt;&gt;0,AVERAGE('Потребление ЭЭ_факт'!T51,'Потребление ЭЭ_факт'!AF51,'Потребление ЭЭ_факт'!AR51),0))</f>
        <v>0</v>
      </c>
      <c r="Y52" s="17">
        <f>IF(AND($F52=O$4,$I52=Y$5),AVERAGE('Потребление ЭЭ_факт'!U51,'Потребление ЭЭ_факт'!AG51,'Потребление ЭЭ_факт'!AS51),IF(X52&lt;&gt;0,AVERAGE('Потребление ЭЭ_факт'!U51,'Потребление ЭЭ_факт'!AG51,'Потребление ЭЭ_факт'!AS51),0))</f>
        <v>0</v>
      </c>
      <c r="Z52" s="17">
        <f>IF(AND($F52=O$4,$I52=Z$5),AVERAGE('Потребление ЭЭ_факт'!V51,'Потребление ЭЭ_факт'!AH51,'Потребление ЭЭ_факт'!AT51),IF(Y52&lt;&gt;0,AVERAGE('Потребление ЭЭ_факт'!V51,'Потребление ЭЭ_факт'!AH51,'Потребление ЭЭ_факт'!AT51),0))</f>
        <v>0</v>
      </c>
      <c r="AA52" s="14">
        <f>IF(AND($F52=AA$4,$I52=AA$5),AVERAGE('Потребление ЭЭ_факт'!W51,'Потребление ЭЭ_факт'!AI51,'Потребление ЭЭ_факт'!AU51),IF(Z52&lt;&gt;0,AVERAGE('Потребление ЭЭ_факт'!W51,'Потребление ЭЭ_факт'!AI51,'Потребление ЭЭ_факт'!AU51),0))</f>
        <v>0</v>
      </c>
      <c r="AB52" s="17">
        <f>IF(AND($F52=AA$4,$I52=AB$5),AVERAGE('Потребление ЭЭ_факт'!X51,'Потребление ЭЭ_факт'!AJ51,'Потребление ЭЭ_факт'!AV51),IF(AA52&lt;&gt;0,AVERAGE('Потребление ЭЭ_факт'!X51,'Потребление ЭЭ_факт'!AJ51,'Потребление ЭЭ_факт'!AV51),0))</f>
        <v>0</v>
      </c>
      <c r="AC52" s="17">
        <f>IF(AND($F52=AA$4,$I52=AC$5),AVERAGE('Потребление ЭЭ_факт'!Y51,'Потребление ЭЭ_факт'!AK51,'Потребление ЭЭ_факт'!AW51),IF(AB52&lt;&gt;0,AVERAGE('Потребление ЭЭ_факт'!Y51,'Потребление ЭЭ_факт'!AK51,'Потребление ЭЭ_факт'!AW51),0))</f>
        <v>0</v>
      </c>
      <c r="AD52" s="17">
        <f>IF(AND($F52=AA$4,$I52=AD$5),AVERAGE('Потребление ЭЭ_факт'!Z51,'Потребление ЭЭ_факт'!AL51,'Потребление ЭЭ_факт'!AX51),IF(AC52&lt;&gt;0,AVERAGE('Потребление ЭЭ_факт'!Z51,'Потребление ЭЭ_факт'!AL51,'Потребление ЭЭ_факт'!AX51),0))</f>
        <v>0</v>
      </c>
      <c r="AE52" s="17">
        <f>IF(AND($F52=AA$4,$I52=AE$5),AVERAGE('Потребление ЭЭ_факт'!AA51,'Потребление ЭЭ_факт'!AM51,'Потребление ЭЭ_факт'!AY51),IF(AD52&lt;&gt;0,AVERAGE('Потребление ЭЭ_факт'!AA51,'Потребление ЭЭ_факт'!AM51,'Потребление ЭЭ_факт'!AY51),0))</f>
        <v>0</v>
      </c>
      <c r="AF52" s="17">
        <f>IF(AND($F52=AA$4,$I52=AF$5),AVERAGE('Потребление ЭЭ_факт'!AB51,'Потребление ЭЭ_факт'!AN51,'Потребление ЭЭ_факт'!AZ51),IF(AE52&lt;&gt;0,AVERAGE('Потребление ЭЭ_факт'!AB51,'Потребление ЭЭ_факт'!AN51,'Потребление ЭЭ_факт'!AZ51),0))</f>
        <v>0</v>
      </c>
      <c r="AG52" s="17">
        <f>IF(AND($F52=AA$4,$I52=AG$5),AVERAGE('Потребление ЭЭ_факт'!AC51,'Потребление ЭЭ_факт'!AO51,'Потребление ЭЭ_факт'!BA51),IF(AF52&lt;&gt;0,AVERAGE('Потребление ЭЭ_факт'!AC51,'Потребление ЭЭ_факт'!AO51,'Потребление ЭЭ_факт'!BA51),0))</f>
        <v>0</v>
      </c>
      <c r="AH52" s="17">
        <f>IF(AND($F52=AA$4,$I52=AH$5),AVERAGE('Потребление ЭЭ_факт'!AD51,'Потребление ЭЭ_факт'!AP51,'Потребление ЭЭ_факт'!BB51),IF(AG52&lt;&gt;0,AVERAGE('Потребление ЭЭ_факт'!AD51,'Потребление ЭЭ_факт'!AP51,'Потребление ЭЭ_факт'!BB51),0))</f>
        <v>0</v>
      </c>
      <c r="AI52" s="17">
        <f>IF(AND($F52=AA$4,$I52=AI$5),AVERAGE('Потребление ЭЭ_факт'!AE51,'Потребление ЭЭ_факт'!AQ51,'Потребление ЭЭ_факт'!BC51),IF(AH52&lt;&gt;0,AVERAGE('Потребление ЭЭ_факт'!AE51,'Потребление ЭЭ_факт'!AQ51,'Потребление ЭЭ_факт'!BC51),0))</f>
        <v>0</v>
      </c>
      <c r="AJ52" s="17">
        <f>IF(AND($F52=AA$4,$I52=AJ$5),AVERAGE('Потребление ЭЭ_факт'!AF51,'Потребление ЭЭ_факт'!AR51,'Потребление ЭЭ_факт'!BD51),IF(AI52&lt;&gt;0,AVERAGE('Потребление ЭЭ_факт'!AF51,'Потребление ЭЭ_факт'!AR51,'Потребление ЭЭ_факт'!BD51),0))</f>
        <v>0</v>
      </c>
      <c r="AK52" s="17">
        <f>IF(AND($F52=AA$4,$I52=AK$5),AVERAGE('Потребление ЭЭ_факт'!AG51,'Потребление ЭЭ_факт'!AS51,'Потребление ЭЭ_факт'!BE51),IF(AJ52&lt;&gt;0,AVERAGE('Потребление ЭЭ_факт'!AG51,'Потребление ЭЭ_факт'!AS51,'Потребление ЭЭ_факт'!BE51),0))</f>
        <v>0</v>
      </c>
      <c r="AL52" s="17">
        <f>IF(AND($F52=AA$4,$I52=AL$5),AVERAGE('Потребление ЭЭ_факт'!AH51,'Потребление ЭЭ_факт'!AT51,'Потребление ЭЭ_факт'!BF51),IF(AK52&lt;&gt;0,AVERAGE('Потребление ЭЭ_факт'!AH51,'Потребление ЭЭ_факт'!AT51,'Потребление ЭЭ_факт'!BF51),0))</f>
        <v>0</v>
      </c>
      <c r="AM52" s="14">
        <f>IF(AND($F52=AM$4,$I52=AM$5),AVERAGE('Потребление ЭЭ_факт'!AI51,'Потребление ЭЭ_факт'!AU51,'Потребление ЭЭ_факт'!BG51),IF(AL52&lt;&gt;0,AVERAGE('Потребление ЭЭ_факт'!AI51,'Потребление ЭЭ_факт'!AU51,'Потребление ЭЭ_факт'!BG51),0))</f>
        <v>16917.762226190476</v>
      </c>
      <c r="AN52" s="15">
        <f>IF(AND($F52=$AM$4,$I52=AN$5),AVERAGE('Потребление ЭЭ_факт'!AJ51,'Потребление ЭЭ_факт'!AV51,'Потребление ЭЭ_факт'!BH51),IF(AM52&lt;&gt;0,AVERAGE('Потребление ЭЭ_факт'!AJ51,'Потребление ЭЭ_факт'!AV51,'Потребление ЭЭ_факт'!BH51),0))</f>
        <v>15387.704752380952</v>
      </c>
      <c r="AO52" s="15">
        <f>IF(AND($F52=$AM$4,$I52=AO$5),AVERAGE('Потребление ЭЭ_факт'!AK51,'Потребление ЭЭ_факт'!AW51,'Потребление ЭЭ_факт'!BI51),IF(AN52&lt;&gt;0,AVERAGE('Потребление ЭЭ_факт'!AK51,'Потребление ЭЭ_факт'!AW51,'Потребление ЭЭ_факт'!BI51),0))</f>
        <v>16051.281771523811</v>
      </c>
      <c r="AP52" s="15">
        <f>IF(AND($F52=$AM$4,$I52=AP$5),AVERAGE('Потребление ЭЭ_факт'!AL51,'Потребление ЭЭ_факт'!AX51,'Потребление ЭЭ_факт'!BJ51),IF(AO52&lt;&gt;0,AVERAGE('Потребление ЭЭ_факт'!AL51,'Потребление ЭЭ_факт'!AX51,'Потребление ЭЭ_факт'!BJ51),0))</f>
        <v>14582.03275</v>
      </c>
      <c r="AQ52" s="15">
        <f>IF(AND($F52=$AM$4,$I52=AQ$5),AVERAGE('Потребление ЭЭ_факт'!AM51,'Потребление ЭЭ_факт'!AY51,'Потребление ЭЭ_факт'!BK51),IF(AP52&lt;&gt;0,AVERAGE('Потребление ЭЭ_факт'!AM51,'Потребление ЭЭ_факт'!AY51,'Потребление ЭЭ_факт'!BK51),0))</f>
        <v>15355.925452380952</v>
      </c>
      <c r="AR52" s="15">
        <f>IF(AND($F52=$AM$4,$I52=AR$5),AVERAGE('Потребление ЭЭ_факт'!AN51,'Потребление ЭЭ_факт'!AZ51,'Потребление ЭЭ_факт'!BL51),IF(AQ52&lt;&gt;0,AVERAGE('Потребление ЭЭ_факт'!AN51,'Потребление ЭЭ_факт'!AZ51,'Потребление ЭЭ_факт'!BL51),0))</f>
        <v>15984.504785714287</v>
      </c>
      <c r="AS52" s="15">
        <f>IF(AND($F52=$AM$4,$I52=AS$5),AVERAGE('Потребление ЭЭ_факт'!AO51,'Потребление ЭЭ_факт'!BA51,'Потребление ЭЭ_факт'!BM51),IF(AR52&lt;&gt;0,AVERAGE('Потребление ЭЭ_факт'!AO51,'Потребление ЭЭ_факт'!BA51,'Потребление ЭЭ_факт'!BM51),0))</f>
        <v>17543.140649847624</v>
      </c>
      <c r="AT52" s="15">
        <f>IF(AND($F52=$AM$4,$I52=AT$5),AVERAGE('Потребление ЭЭ_факт'!AP51,'Потребление ЭЭ_факт'!BB51,'Потребление ЭЭ_факт'!BN51),IF(AS52&lt;&gt;0,AVERAGE('Потребление ЭЭ_факт'!AP51,'Потребление ЭЭ_факт'!BB51,'Потребление ЭЭ_факт'!BN51),0))</f>
        <v>16920.858369047619</v>
      </c>
      <c r="AU52" s="15">
        <f>IF(AND($F52=$AM$4,$I52=AU$5),AVERAGE('Потребление ЭЭ_факт'!AQ51,'Потребление ЭЭ_факт'!BC51,'Потребление ЭЭ_факт'!BO51),IF(AT52&lt;&gt;0,AVERAGE('Потребление ЭЭ_факт'!AQ51,'Потребление ЭЭ_факт'!BC51,'Потребление ЭЭ_факт'!BO51),0))</f>
        <v>14180.533952380953</v>
      </c>
      <c r="AV52" s="15">
        <f>IF(AND($F52=$AM$4,$I52=AV$5),AVERAGE('Потребление ЭЭ_факт'!AR51,'Потребление ЭЭ_факт'!BD51,'Потребление ЭЭ_факт'!BP51),IF(AU52&lt;&gt;0,AVERAGE('Потребление ЭЭ_факт'!AR51,'Потребление ЭЭ_факт'!BD51,'Потребление ЭЭ_факт'!BP51),0))</f>
        <v>14483.188654761907</v>
      </c>
      <c r="AW52" s="15">
        <f>IF(AND($F52=$AM$4,$I52=AW$5),AVERAGE('Потребление ЭЭ_факт'!AS51,'Потребление ЭЭ_факт'!BE51,'Потребление ЭЭ_факт'!BQ51),IF(AV52&lt;&gt;0,AVERAGE('Потребление ЭЭ_факт'!AS51,'Потребление ЭЭ_факт'!BE51,'Потребление ЭЭ_факт'!BQ51),0))</f>
        <v>14131.462142857143</v>
      </c>
      <c r="AX52" s="16">
        <f>IF(AND($F52=$AM$4,$I52=AX$5),AVERAGE('Потребление ЭЭ_факт'!AT51,'Потребление ЭЭ_факт'!BF51,'Потребление ЭЭ_факт'!BR51),IF(AW52&lt;&gt;0,AVERAGE('Потребление ЭЭ_факт'!AT51,'Потребление ЭЭ_факт'!BF51,'Потребление ЭЭ_факт'!BR51),0))</f>
        <v>16318.033504761906</v>
      </c>
      <c r="AY52" s="30">
        <f t="shared" si="341"/>
        <v>16917.762226190476</v>
      </c>
      <c r="AZ52" s="31">
        <f t="shared" si="380"/>
        <v>15387.704752380952</v>
      </c>
      <c r="BA52" s="31">
        <f t="shared" si="356"/>
        <v>16051.281771523811</v>
      </c>
      <c r="BB52" s="31">
        <f t="shared" si="357"/>
        <v>14582.03275</v>
      </c>
      <c r="BC52" s="31">
        <f t="shared" si="358"/>
        <v>15355.925452380952</v>
      </c>
      <c r="BD52" s="31">
        <f t="shared" si="359"/>
        <v>15984.504785714287</v>
      </c>
      <c r="BE52" s="31">
        <f t="shared" si="360"/>
        <v>17543.140649847624</v>
      </c>
      <c r="BF52" s="31">
        <f t="shared" si="361"/>
        <v>16920.858369047619</v>
      </c>
      <c r="BG52" s="31">
        <f t="shared" si="362"/>
        <v>14180.533952380953</v>
      </c>
      <c r="BH52" s="31">
        <f t="shared" si="363"/>
        <v>14483.188654761907</v>
      </c>
      <c r="BI52" s="31">
        <f t="shared" si="364"/>
        <v>14131.462142857143</v>
      </c>
      <c r="BJ52" s="32">
        <f t="shared" si="365"/>
        <v>16318.033504761906</v>
      </c>
      <c r="BK52" s="30">
        <f t="shared" si="342"/>
        <v>16917.762226190476</v>
      </c>
      <c r="BL52" s="31">
        <f t="shared" si="381"/>
        <v>15387.704752380952</v>
      </c>
      <c r="BM52" s="31">
        <f t="shared" si="366"/>
        <v>16051.281771523811</v>
      </c>
      <c r="BN52" s="31">
        <f t="shared" si="367"/>
        <v>14582.03275</v>
      </c>
      <c r="BO52" s="31">
        <f t="shared" si="368"/>
        <v>15355.925452380952</v>
      </c>
      <c r="BP52" s="31">
        <f t="shared" si="369"/>
        <v>15984.504785714287</v>
      </c>
      <c r="BQ52" s="31">
        <f t="shared" si="370"/>
        <v>17543.140649847624</v>
      </c>
      <c r="BR52" s="31">
        <f t="shared" si="371"/>
        <v>16920.858369047619</v>
      </c>
      <c r="BS52" s="31">
        <f t="shared" si="372"/>
        <v>14180.533952380953</v>
      </c>
      <c r="BT52" s="31">
        <f t="shared" si="373"/>
        <v>14483.188654761907</v>
      </c>
      <c r="BU52" s="31">
        <f t="shared" si="374"/>
        <v>14131.462142857143</v>
      </c>
      <c r="BV52" s="32">
        <f t="shared" si="375"/>
        <v>16318.033504761906</v>
      </c>
      <c r="BW52" s="30">
        <f t="shared" si="343"/>
        <v>16917.762226190476</v>
      </c>
      <c r="BX52" s="31">
        <f t="shared" si="382"/>
        <v>15387.704752380952</v>
      </c>
      <c r="BY52" s="31">
        <f t="shared" si="376"/>
        <v>16051.281771523811</v>
      </c>
      <c r="BZ52" s="31">
        <f t="shared" si="377"/>
        <v>14582.03275</v>
      </c>
      <c r="CA52" s="31">
        <f t="shared" si="378"/>
        <v>15355.925452380952</v>
      </c>
      <c r="CB52" s="31">
        <f t="shared" si="379"/>
        <v>15984.504785714287</v>
      </c>
      <c r="CC52" s="31">
        <f t="shared" si="344"/>
        <v>17543.140649847624</v>
      </c>
      <c r="CD52" s="31">
        <f t="shared" si="345"/>
        <v>16920.858369047619</v>
      </c>
      <c r="CE52" s="31">
        <f t="shared" si="346"/>
        <v>14180.533952380953</v>
      </c>
      <c r="CF52" s="31">
        <f t="shared" si="347"/>
        <v>14483.188654761907</v>
      </c>
      <c r="CG52" s="31">
        <f t="shared" si="348"/>
        <v>14131.462142857143</v>
      </c>
      <c r="CH52" s="32">
        <f t="shared" si="349"/>
        <v>16318.033504761906</v>
      </c>
      <c r="CI52" s="30">
        <f t="shared" si="206"/>
        <v>16917.762226190476</v>
      </c>
      <c r="CJ52" s="31">
        <f t="shared" si="4"/>
        <v>15387.704752380952</v>
      </c>
      <c r="CK52" s="31">
        <f t="shared" si="5"/>
        <v>16051.281771523811</v>
      </c>
      <c r="CL52" s="31">
        <f t="shared" si="281"/>
        <v>14582.03275</v>
      </c>
      <c r="CM52" s="31">
        <f t="shared" si="282"/>
        <v>15355.925452380952</v>
      </c>
      <c r="CN52" s="31">
        <f t="shared" si="283"/>
        <v>15984.504785714287</v>
      </c>
      <c r="CO52" s="31">
        <f t="shared" si="284"/>
        <v>17543.140649847624</v>
      </c>
      <c r="CP52" s="31">
        <f t="shared" si="285"/>
        <v>16920.858369047619</v>
      </c>
      <c r="CQ52" s="31">
        <f t="shared" si="286"/>
        <v>14180.533952380953</v>
      </c>
      <c r="CR52" s="31">
        <f t="shared" si="287"/>
        <v>14483.188654761907</v>
      </c>
      <c r="CS52" s="31">
        <f t="shared" si="288"/>
        <v>14131.462142857143</v>
      </c>
      <c r="CT52" s="32">
        <f t="shared" si="289"/>
        <v>16318.033504761906</v>
      </c>
      <c r="CU52" s="30">
        <f t="shared" si="290"/>
        <v>16917.762226190476</v>
      </c>
      <c r="CV52" s="31">
        <f t="shared" si="291"/>
        <v>15387.704752380952</v>
      </c>
      <c r="CW52" s="31">
        <f t="shared" si="292"/>
        <v>16051.281771523811</v>
      </c>
      <c r="CX52" s="31">
        <f t="shared" si="293"/>
        <v>14582.03275</v>
      </c>
      <c r="CY52" s="31">
        <f t="shared" si="294"/>
        <v>15355.925452380952</v>
      </c>
      <c r="CZ52" s="31">
        <f t="shared" si="295"/>
        <v>15984.504785714287</v>
      </c>
      <c r="DA52" s="31">
        <f t="shared" si="296"/>
        <v>17543.140649847624</v>
      </c>
      <c r="DB52" s="31">
        <f t="shared" si="297"/>
        <v>16920.858369047619</v>
      </c>
      <c r="DC52" s="31">
        <f t="shared" si="298"/>
        <v>14180.533952380953</v>
      </c>
      <c r="DD52" s="31">
        <f t="shared" si="299"/>
        <v>14483.188654761907</v>
      </c>
      <c r="DE52" s="31">
        <f t="shared" si="300"/>
        <v>14131.462142857143</v>
      </c>
      <c r="DF52" s="32">
        <f t="shared" si="301"/>
        <v>16318.033504761906</v>
      </c>
      <c r="DG52" s="30">
        <f t="shared" si="302"/>
        <v>16917.762226190476</v>
      </c>
      <c r="DH52" s="31">
        <f t="shared" si="303"/>
        <v>15387.704752380952</v>
      </c>
      <c r="DI52" s="31">
        <f t="shared" si="304"/>
        <v>16051.281771523811</v>
      </c>
      <c r="DJ52" s="31">
        <f t="shared" si="305"/>
        <v>14582.03275</v>
      </c>
      <c r="DK52" s="31">
        <f t="shared" si="306"/>
        <v>15355.925452380952</v>
      </c>
      <c r="DL52" s="31">
        <f t="shared" si="307"/>
        <v>15984.504785714287</v>
      </c>
      <c r="DM52" s="31">
        <f t="shared" si="308"/>
        <v>17543.140649847624</v>
      </c>
      <c r="DN52" s="31">
        <f t="shared" si="309"/>
        <v>16920.858369047619</v>
      </c>
      <c r="DO52" s="31">
        <f t="shared" si="310"/>
        <v>14180.533952380953</v>
      </c>
      <c r="DP52" s="31">
        <f t="shared" si="311"/>
        <v>14483.188654761907</v>
      </c>
      <c r="DQ52" s="31">
        <f t="shared" si="280"/>
        <v>14131.462142857143</v>
      </c>
      <c r="DR52" s="32">
        <f t="shared" si="314"/>
        <v>16318.033504761906</v>
      </c>
      <c r="DS52" s="30">
        <f t="shared" si="315"/>
        <v>16917.762226190476</v>
      </c>
      <c r="DT52" s="31">
        <f t="shared" si="316"/>
        <v>15387.704752380952</v>
      </c>
      <c r="DU52" s="31">
        <f t="shared" si="317"/>
        <v>16051.281771523811</v>
      </c>
      <c r="DV52" s="31">
        <f t="shared" si="318"/>
        <v>14582.03275</v>
      </c>
      <c r="DW52" s="31">
        <f t="shared" si="319"/>
        <v>15355.925452380952</v>
      </c>
      <c r="DX52" s="31">
        <f t="shared" si="320"/>
        <v>15984.504785714287</v>
      </c>
      <c r="DY52" s="31">
        <f t="shared" si="321"/>
        <v>17543.140649847624</v>
      </c>
      <c r="DZ52" s="31">
        <f t="shared" si="322"/>
        <v>16920.858369047619</v>
      </c>
      <c r="EA52" s="31">
        <f t="shared" si="323"/>
        <v>14180.533952380953</v>
      </c>
      <c r="EB52" s="31">
        <f t="shared" si="324"/>
        <v>14483.188654761907</v>
      </c>
      <c r="EC52" s="31">
        <f t="shared" si="325"/>
        <v>14131.462142857143</v>
      </c>
      <c r="ED52" s="32">
        <f t="shared" si="326"/>
        <v>16318.033504761906</v>
      </c>
      <c r="EE52" s="30">
        <f t="shared" si="327"/>
        <v>16917.762226190476</v>
      </c>
      <c r="EF52" s="31">
        <f t="shared" si="328"/>
        <v>15387.704752380952</v>
      </c>
      <c r="EG52" s="31">
        <f t="shared" si="329"/>
        <v>16051.281771523811</v>
      </c>
      <c r="EH52" s="31">
        <f t="shared" si="330"/>
        <v>14582.03275</v>
      </c>
      <c r="EI52" s="31">
        <f t="shared" si="331"/>
        <v>15355.925452380952</v>
      </c>
      <c r="EJ52" s="31">
        <f t="shared" si="332"/>
        <v>15984.504785714287</v>
      </c>
      <c r="EK52" s="31">
        <f t="shared" si="333"/>
        <v>17543.140649847624</v>
      </c>
      <c r="EL52" s="31">
        <f t="shared" si="334"/>
        <v>16920.858369047619</v>
      </c>
      <c r="EM52" s="31">
        <f t="shared" si="335"/>
        <v>14180.533952380953</v>
      </c>
      <c r="EN52" s="31">
        <f t="shared" si="336"/>
        <v>14483.188654761907</v>
      </c>
      <c r="EO52" s="31">
        <f t="shared" si="312"/>
        <v>14131.462142857143</v>
      </c>
      <c r="EP52" s="32">
        <f t="shared" si="313"/>
        <v>16318.033504761906</v>
      </c>
      <c r="ES52" s="20">
        <f t="shared" si="207"/>
        <v>16917.762226190476</v>
      </c>
      <c r="ET52" s="18">
        <f t="shared" si="208"/>
        <v>15387.704752380952</v>
      </c>
      <c r="EU52" s="18">
        <f t="shared" si="209"/>
        <v>16051.281771523811</v>
      </c>
      <c r="EV52" s="18">
        <f t="shared" si="210"/>
        <v>14582.03275</v>
      </c>
      <c r="EW52" s="18">
        <f t="shared" si="211"/>
        <v>15355.925452380952</v>
      </c>
      <c r="EX52" s="18">
        <f t="shared" si="212"/>
        <v>15984.504785714287</v>
      </c>
      <c r="EY52" s="18">
        <f t="shared" si="213"/>
        <v>17543.140649847624</v>
      </c>
      <c r="EZ52" s="18">
        <f t="shared" si="214"/>
        <v>16920.858369047619</v>
      </c>
      <c r="FA52" s="18">
        <f t="shared" si="215"/>
        <v>14180.533952380953</v>
      </c>
      <c r="FB52" s="18">
        <f t="shared" si="216"/>
        <v>14483.188654761907</v>
      </c>
      <c r="FC52" s="18">
        <f t="shared" si="217"/>
        <v>14131.462142857143</v>
      </c>
      <c r="FD52" s="19">
        <f t="shared" si="218"/>
        <v>16318.033504761906</v>
      </c>
      <c r="FE52" s="20">
        <f t="shared" si="219"/>
        <v>16917.762226190476</v>
      </c>
      <c r="FF52" s="18">
        <f t="shared" si="220"/>
        <v>15387.704752380952</v>
      </c>
      <c r="FG52" s="18">
        <f t="shared" si="221"/>
        <v>16051.281771523811</v>
      </c>
      <c r="FH52" s="18">
        <f t="shared" si="222"/>
        <v>14582.03275</v>
      </c>
      <c r="FI52" s="18">
        <f t="shared" si="223"/>
        <v>15355.925452380952</v>
      </c>
      <c r="FJ52" s="18">
        <f t="shared" si="224"/>
        <v>15984.504785714287</v>
      </c>
      <c r="FK52" s="18">
        <f t="shared" si="225"/>
        <v>17543.140649847624</v>
      </c>
      <c r="FL52" s="18">
        <f t="shared" si="226"/>
        <v>16920.858369047619</v>
      </c>
      <c r="FM52" s="18">
        <f t="shared" si="227"/>
        <v>14180.533952380953</v>
      </c>
      <c r="FN52" s="18">
        <f t="shared" si="228"/>
        <v>14483.188654761907</v>
      </c>
      <c r="FO52" s="18">
        <f t="shared" si="229"/>
        <v>14131.462142857143</v>
      </c>
      <c r="FP52" s="19">
        <f t="shared" si="230"/>
        <v>16318.033504761906</v>
      </c>
      <c r="FQ52" s="20">
        <f t="shared" si="231"/>
        <v>16917.762226190476</v>
      </c>
      <c r="FR52" s="18">
        <f t="shared" si="232"/>
        <v>15387.704752380952</v>
      </c>
      <c r="FS52" s="18">
        <f t="shared" si="233"/>
        <v>16051.281771523811</v>
      </c>
      <c r="FT52" s="18">
        <f t="shared" si="234"/>
        <v>14582.03275</v>
      </c>
      <c r="FU52" s="18">
        <f t="shared" si="235"/>
        <v>15355.925452380952</v>
      </c>
      <c r="FV52" s="18">
        <f t="shared" si="236"/>
        <v>15984.504785714287</v>
      </c>
      <c r="FW52" s="18">
        <f t="shared" si="237"/>
        <v>17543.140649847624</v>
      </c>
      <c r="FX52" s="18">
        <f t="shared" si="238"/>
        <v>16920.858369047619</v>
      </c>
      <c r="FY52" s="18">
        <f t="shared" si="239"/>
        <v>14180.533952380953</v>
      </c>
      <c r="FZ52" s="18">
        <f t="shared" si="240"/>
        <v>14483.188654761907</v>
      </c>
      <c r="GA52" s="18">
        <f t="shared" si="241"/>
        <v>14131.462142857143</v>
      </c>
      <c r="GB52" s="19">
        <f t="shared" si="242"/>
        <v>16318.033504761906</v>
      </c>
      <c r="GC52" s="20">
        <f t="shared" si="243"/>
        <v>16917.762226190476</v>
      </c>
      <c r="GD52" s="18">
        <f t="shared" si="244"/>
        <v>15387.704752380952</v>
      </c>
      <c r="GE52" s="18">
        <f t="shared" si="245"/>
        <v>16051.281771523811</v>
      </c>
      <c r="GF52" s="18">
        <f t="shared" si="246"/>
        <v>14582.03275</v>
      </c>
      <c r="GG52" s="18">
        <f t="shared" si="247"/>
        <v>15355.925452380952</v>
      </c>
      <c r="GH52" s="18">
        <f t="shared" si="248"/>
        <v>15984.504785714287</v>
      </c>
      <c r="GI52" s="18">
        <f t="shared" si="249"/>
        <v>17543.140649847624</v>
      </c>
      <c r="GJ52" s="18">
        <f t="shared" si="250"/>
        <v>16920.858369047619</v>
      </c>
      <c r="GK52" s="18">
        <f t="shared" si="251"/>
        <v>14180.533952380953</v>
      </c>
      <c r="GL52" s="18">
        <f t="shared" si="252"/>
        <v>14483.188654761907</v>
      </c>
      <c r="GM52" s="18">
        <f t="shared" si="253"/>
        <v>14131.462142857143</v>
      </c>
      <c r="GN52" s="19">
        <f t="shared" si="254"/>
        <v>16318.033504761906</v>
      </c>
      <c r="GO52" s="20">
        <f t="shared" si="255"/>
        <v>16917.762226190476</v>
      </c>
      <c r="GP52" s="18">
        <f t="shared" si="256"/>
        <v>15387.704752380952</v>
      </c>
      <c r="GQ52" s="18">
        <f t="shared" si="257"/>
        <v>16051.281771523811</v>
      </c>
      <c r="GR52" s="18">
        <f t="shared" si="258"/>
        <v>14582.03275</v>
      </c>
      <c r="GS52" s="18">
        <f t="shared" si="259"/>
        <v>15355.925452380952</v>
      </c>
      <c r="GT52" s="18">
        <f t="shared" si="260"/>
        <v>15984.504785714287</v>
      </c>
      <c r="GU52" s="18">
        <f t="shared" si="261"/>
        <v>17543.140649847624</v>
      </c>
      <c r="GV52" s="18">
        <f t="shared" si="262"/>
        <v>16920.858369047619</v>
      </c>
      <c r="GW52" s="18">
        <f t="shared" si="263"/>
        <v>14180.533952380953</v>
      </c>
      <c r="GX52" s="18">
        <f t="shared" si="264"/>
        <v>14483.188654761907</v>
      </c>
      <c r="GY52" s="18">
        <f t="shared" si="265"/>
        <v>14131.462142857143</v>
      </c>
      <c r="GZ52" s="19">
        <f t="shared" si="266"/>
        <v>16318.033504761906</v>
      </c>
      <c r="HA52" s="20">
        <f t="shared" si="385"/>
        <v>16917.762226190476</v>
      </c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9"/>
      <c r="HM52" s="20"/>
      <c r="HN52" s="18"/>
      <c r="HO52" s="18"/>
      <c r="HP52" s="18"/>
      <c r="HQ52" s="18"/>
      <c r="HR52" s="18"/>
      <c r="HS52" s="18"/>
      <c r="HT52" s="18"/>
      <c r="HU52" s="18"/>
      <c r="HV52" s="18"/>
      <c r="HW52" s="18"/>
      <c r="HX52" s="19"/>
      <c r="HY52" s="20"/>
      <c r="HZ52" s="18"/>
      <c r="IA52" s="18"/>
      <c r="IB52" s="18"/>
      <c r="IC52" s="18"/>
      <c r="ID52" s="18"/>
      <c r="IE52" s="18"/>
      <c r="IF52" s="18"/>
      <c r="IG52" s="18"/>
      <c r="IH52" s="18"/>
      <c r="II52" s="18"/>
      <c r="IJ52" s="19"/>
      <c r="IK52" s="20"/>
      <c r="IL52" s="18"/>
      <c r="IM52" s="18"/>
      <c r="IN52" s="18"/>
      <c r="IO52" s="18"/>
      <c r="IP52" s="18"/>
      <c r="IQ52" s="18"/>
      <c r="IR52" s="18"/>
      <c r="IS52" s="18"/>
      <c r="IT52" s="18"/>
      <c r="IU52" s="18"/>
      <c r="IV52" s="19"/>
      <c r="IY52" s="17"/>
      <c r="IZ52" s="17"/>
      <c r="JA52" s="14">
        <f t="shared" si="267"/>
        <v>187856.42901184765</v>
      </c>
      <c r="JB52" s="15">
        <f t="shared" si="268"/>
        <v>187856.42901184765</v>
      </c>
      <c r="JC52" s="15">
        <f t="shared" si="269"/>
        <v>187856.42901184765</v>
      </c>
      <c r="JD52" s="15">
        <f t="shared" si="270"/>
        <v>187856.42901184765</v>
      </c>
      <c r="JE52" s="15">
        <f t="shared" si="271"/>
        <v>187856.42901184765</v>
      </c>
      <c r="JF52" s="15">
        <f t="shared" si="272"/>
        <v>16917.762226190476</v>
      </c>
      <c r="JG52" s="15">
        <f t="shared" si="273"/>
        <v>0</v>
      </c>
      <c r="JH52" s="15">
        <f t="shared" si="274"/>
        <v>0</v>
      </c>
      <c r="JI52" s="15">
        <f t="shared" si="275"/>
        <v>0</v>
      </c>
      <c r="JJ52" s="14"/>
    </row>
    <row r="53" spans="1:270" x14ac:dyDescent="0.25">
      <c r="A53" s="5" t="s">
        <v>223</v>
      </c>
      <c r="B53" s="2">
        <v>3537</v>
      </c>
      <c r="C53" s="3">
        <v>41630</v>
      </c>
      <c r="D53" s="3" t="s">
        <v>224</v>
      </c>
      <c r="E53" s="4">
        <v>44614</v>
      </c>
      <c r="F53">
        <f t="shared" si="337"/>
        <v>2022</v>
      </c>
      <c r="G53">
        <f t="shared" si="338"/>
        <v>2</v>
      </c>
      <c r="H53">
        <f t="shared" si="339"/>
        <v>2019</v>
      </c>
      <c r="I53">
        <f t="shared" si="384"/>
        <v>2</v>
      </c>
      <c r="J53">
        <f t="shared" si="203"/>
        <v>2022</v>
      </c>
      <c r="K53">
        <f t="shared" si="204"/>
        <v>3</v>
      </c>
      <c r="L53">
        <f t="shared" si="383"/>
        <v>2027</v>
      </c>
      <c r="M53">
        <f t="shared" si="205"/>
        <v>2</v>
      </c>
      <c r="O53" s="14"/>
      <c r="P53" s="17"/>
      <c r="Q53" s="17"/>
      <c r="R53" s="17"/>
      <c r="S53" s="17"/>
      <c r="T53" s="17"/>
      <c r="U53" s="17"/>
      <c r="V53" s="17">
        <f>IF(AND($F53=O$4,$I53=V$5),AVERAGE('Потребление ЭЭ_факт'!R52,'Потребление ЭЭ_факт'!AD52,'Потребление ЭЭ_факт'!AP52),IF(U53&lt;&gt;0,AVERAGE('Потребление ЭЭ_факт'!R52,'Потребление ЭЭ_факт'!AD52,'Потребление ЭЭ_факт'!AP52),0))</f>
        <v>0</v>
      </c>
      <c r="W53" s="17">
        <f>IF(AND($F53=O$4,$I53=W$5),AVERAGE('Потребление ЭЭ_факт'!S52,'Потребление ЭЭ_факт'!AE52,'Потребление ЭЭ_факт'!AQ52),IF(V53&lt;&gt;0,AVERAGE('Потребление ЭЭ_факт'!S52,'Потребление ЭЭ_факт'!AE52,'Потребление ЭЭ_факт'!AQ52),0))</f>
        <v>0</v>
      </c>
      <c r="X53" s="17">
        <f>IF(AND($F53=O$4,$I53=X$5),AVERAGE('Потребление ЭЭ_факт'!T52,'Потребление ЭЭ_факт'!AF52,'Потребление ЭЭ_факт'!AR52),IF(W53&lt;&gt;0,AVERAGE('Потребление ЭЭ_факт'!T52,'Потребление ЭЭ_факт'!AF52,'Потребление ЭЭ_факт'!AR52),0))</f>
        <v>0</v>
      </c>
      <c r="Y53" s="17">
        <f>IF(AND($F53=O$4,$I53=Y$5),AVERAGE('Потребление ЭЭ_факт'!U52,'Потребление ЭЭ_факт'!AG52,'Потребление ЭЭ_факт'!AS52),IF(X53&lt;&gt;0,AVERAGE('Потребление ЭЭ_факт'!U52,'Потребление ЭЭ_факт'!AG52,'Потребление ЭЭ_факт'!AS52),0))</f>
        <v>0</v>
      </c>
      <c r="Z53" s="17">
        <f>IF(AND($F53=O$4,$I53=Z$5),AVERAGE('Потребление ЭЭ_факт'!V52,'Потребление ЭЭ_факт'!AH52,'Потребление ЭЭ_факт'!AT52),IF(Y53&lt;&gt;0,AVERAGE('Потребление ЭЭ_факт'!V52,'Потребление ЭЭ_факт'!AH52,'Потребление ЭЭ_факт'!AT52),0))</f>
        <v>0</v>
      </c>
      <c r="AA53" s="14">
        <f>IF(AND($F53=AA$4,$I53=AA$5),AVERAGE('Потребление ЭЭ_факт'!W52,'Потребление ЭЭ_факт'!AI52,'Потребление ЭЭ_факт'!AU52),IF(Z53&lt;&gt;0,AVERAGE('Потребление ЭЭ_факт'!W52,'Потребление ЭЭ_факт'!AI52,'Потребление ЭЭ_факт'!AU52),0))</f>
        <v>0</v>
      </c>
      <c r="AB53" s="17">
        <f>IF(AND($F53=AA$4,$I53=AB$5),AVERAGE('Потребление ЭЭ_факт'!X52,'Потребление ЭЭ_факт'!AJ52,'Потребление ЭЭ_факт'!AV52),IF(AA53&lt;&gt;0,AVERAGE('Потребление ЭЭ_факт'!X52,'Потребление ЭЭ_факт'!AJ52,'Потребление ЭЭ_факт'!AV52),0))</f>
        <v>0</v>
      </c>
      <c r="AC53" s="17">
        <f>IF(AND($F53=AA$4,$I53=AC$5),AVERAGE('Потребление ЭЭ_факт'!Y52,'Потребление ЭЭ_факт'!AK52,'Потребление ЭЭ_факт'!AW52),IF(AB53&lt;&gt;0,AVERAGE('Потребление ЭЭ_факт'!Y52,'Потребление ЭЭ_факт'!AK52,'Потребление ЭЭ_факт'!AW52),0))</f>
        <v>0</v>
      </c>
      <c r="AD53" s="17">
        <f>IF(AND($F53=AA$4,$I53=AD$5),AVERAGE('Потребление ЭЭ_факт'!Z52,'Потребление ЭЭ_факт'!AL52,'Потребление ЭЭ_факт'!AX52),IF(AC53&lt;&gt;0,AVERAGE('Потребление ЭЭ_факт'!Z52,'Потребление ЭЭ_факт'!AL52,'Потребление ЭЭ_факт'!AX52),0))</f>
        <v>0</v>
      </c>
      <c r="AE53" s="17">
        <f>IF(AND($F53=AA$4,$I53=AE$5),AVERAGE('Потребление ЭЭ_факт'!AA52,'Потребление ЭЭ_факт'!AM52,'Потребление ЭЭ_факт'!AY52),IF(AD53&lt;&gt;0,AVERAGE('Потребление ЭЭ_факт'!AA52,'Потребление ЭЭ_факт'!AM52,'Потребление ЭЭ_факт'!AY52),0))</f>
        <v>0</v>
      </c>
      <c r="AF53" s="17">
        <f>IF(AND($F53=AA$4,$I53=AF$5),AVERAGE('Потребление ЭЭ_факт'!AB52,'Потребление ЭЭ_факт'!AN52,'Потребление ЭЭ_факт'!AZ52),IF(AE53&lt;&gt;0,AVERAGE('Потребление ЭЭ_факт'!AB52,'Потребление ЭЭ_факт'!AN52,'Потребление ЭЭ_факт'!AZ52),0))</f>
        <v>0</v>
      </c>
      <c r="AG53" s="17">
        <f>IF(AND($F53=AA$4,$I53=AG$5),AVERAGE('Потребление ЭЭ_факт'!AC52,'Потребление ЭЭ_факт'!AO52,'Потребление ЭЭ_факт'!BA52),IF(AF53&lt;&gt;0,AVERAGE('Потребление ЭЭ_факт'!AC52,'Потребление ЭЭ_факт'!AO52,'Потребление ЭЭ_факт'!BA52),0))</f>
        <v>0</v>
      </c>
      <c r="AH53" s="17">
        <f>IF(AND($F53=AA$4,$I53=AH$5),AVERAGE('Потребление ЭЭ_факт'!AD52,'Потребление ЭЭ_факт'!AP52,'Потребление ЭЭ_факт'!BB52),IF(AG53&lt;&gt;0,AVERAGE('Потребление ЭЭ_факт'!AD52,'Потребление ЭЭ_факт'!AP52,'Потребление ЭЭ_факт'!BB52),0))</f>
        <v>0</v>
      </c>
      <c r="AI53" s="17">
        <f>IF(AND($F53=AA$4,$I53=AI$5),AVERAGE('Потребление ЭЭ_факт'!AE52,'Потребление ЭЭ_факт'!AQ52,'Потребление ЭЭ_факт'!BC52),IF(AH53&lt;&gt;0,AVERAGE('Потребление ЭЭ_факт'!AE52,'Потребление ЭЭ_факт'!AQ52,'Потребление ЭЭ_факт'!BC52),0))</f>
        <v>0</v>
      </c>
      <c r="AJ53" s="17">
        <f>IF(AND($F53=AA$4,$I53=AJ$5),AVERAGE('Потребление ЭЭ_факт'!AF52,'Потребление ЭЭ_факт'!AR52,'Потребление ЭЭ_факт'!BD52),IF(AI53&lt;&gt;0,AVERAGE('Потребление ЭЭ_факт'!AF52,'Потребление ЭЭ_факт'!AR52,'Потребление ЭЭ_факт'!BD52),0))</f>
        <v>0</v>
      </c>
      <c r="AK53" s="17">
        <f>IF(AND($F53=AA$4,$I53=AK$5),AVERAGE('Потребление ЭЭ_факт'!AG52,'Потребление ЭЭ_факт'!AS52,'Потребление ЭЭ_факт'!BE52),IF(AJ53&lt;&gt;0,AVERAGE('Потребление ЭЭ_факт'!AG52,'Потребление ЭЭ_факт'!AS52,'Потребление ЭЭ_факт'!BE52),0))</f>
        <v>0</v>
      </c>
      <c r="AL53" s="17">
        <f>IF(AND($F53=AA$4,$I53=AL$5),AVERAGE('Потребление ЭЭ_факт'!AH52,'Потребление ЭЭ_факт'!AT52,'Потребление ЭЭ_факт'!BF52),IF(AK53&lt;&gt;0,AVERAGE('Потребление ЭЭ_факт'!AH52,'Потребление ЭЭ_факт'!AT52,'Потребление ЭЭ_факт'!BF52),0))</f>
        <v>0</v>
      </c>
      <c r="AM53" s="14">
        <f>IF(AND($F53=AM$4,$I53=AM$5),AVERAGE('Потребление ЭЭ_факт'!AI52,'Потребление ЭЭ_факт'!AU52,'Потребление ЭЭ_факт'!BG52),IF(AL53&lt;&gt;0,AVERAGE('Потребление ЭЭ_факт'!AI52,'Потребление ЭЭ_факт'!AU52,'Потребление ЭЭ_факт'!BG52),0))</f>
        <v>0</v>
      </c>
      <c r="AN53" s="15">
        <f>IF(AND($F53=$AM$4,$I53=AN$5),AVERAGE('Потребление ЭЭ_факт'!AJ52,'Потребление ЭЭ_факт'!AV52,'Потребление ЭЭ_факт'!BH52),IF(AM53&lt;&gt;0,AVERAGE('Потребление ЭЭ_факт'!AJ52,'Потребление ЭЭ_факт'!AV52,'Потребление ЭЭ_факт'!BH52),0))</f>
        <v>13347.508089133335</v>
      </c>
      <c r="AO53" s="15">
        <f>IF(AND($F53=$AM$4,$I53=AO$5),AVERAGE('Потребление ЭЭ_факт'!AK52,'Потребление ЭЭ_факт'!AW52,'Потребление ЭЭ_факт'!BI52),IF(AN53&lt;&gt;0,AVERAGE('Потребление ЭЭ_факт'!AK52,'Потребление ЭЭ_факт'!AW52,'Потребление ЭЭ_факт'!BI52),0))</f>
        <v>15077.64154403336</v>
      </c>
      <c r="AP53" s="15">
        <f>IF(AND($F53=$AM$4,$I53=AP$5),AVERAGE('Потребление ЭЭ_факт'!AL52,'Потребление ЭЭ_факт'!AX52,'Потребление ЭЭ_факт'!BJ52),IF(AO53&lt;&gt;0,AVERAGE('Потребление ЭЭ_факт'!AL52,'Потребление ЭЭ_факт'!AX52,'Потребление ЭЭ_факт'!BJ52),0))</f>
        <v>15489.112215466632</v>
      </c>
      <c r="AQ53" s="15">
        <f>IF(AND($F53=$AM$4,$I53=AQ$5),AVERAGE('Потребление ЭЭ_факт'!AM52,'Потребление ЭЭ_факт'!AY52,'Потребление ЭЭ_факт'!BK52),IF(AP53&lt;&gt;0,AVERAGE('Потребление ЭЭ_факт'!AM52,'Потребление ЭЭ_факт'!AY52,'Потребление ЭЭ_факт'!BK52),0))</f>
        <v>16938.489793233337</v>
      </c>
      <c r="AR53" s="15">
        <f>IF(AND($F53=$AM$4,$I53=AR$5),AVERAGE('Потребление ЭЭ_факт'!AN52,'Потребление ЭЭ_факт'!AZ52,'Потребление ЭЭ_факт'!BL52),IF(AQ53&lt;&gt;0,AVERAGE('Потребление ЭЭ_факт'!AN52,'Потребление ЭЭ_факт'!AZ52,'Потребление ЭЭ_факт'!BL52),0))</f>
        <v>16978.808891033361</v>
      </c>
      <c r="AS53" s="15">
        <f>IF(AND($F53=$AM$4,$I53=AS$5),AVERAGE('Потребление ЭЭ_факт'!AO52,'Потребление ЭЭ_факт'!BA52,'Потребление ЭЭ_факт'!BM52),IF(AR53&lt;&gt;0,AVERAGE('Потребление ЭЭ_факт'!AO52,'Потребление ЭЭ_факт'!BA52,'Потребление ЭЭ_факт'!BM52),0))</f>
        <v>18704.187319891313</v>
      </c>
      <c r="AT53" s="15">
        <f>IF(AND($F53=$AM$4,$I53=AT$5),AVERAGE('Потребление ЭЭ_факт'!AP52,'Потребление ЭЭ_факт'!BB52,'Потребление ЭЭ_факт'!BN52),IF(AS53&lt;&gt;0,AVERAGE('Потребление ЭЭ_факт'!AP52,'Потребление ЭЭ_факт'!BB52,'Потребление ЭЭ_факт'!BN52),0))</f>
        <v>17142.512540133353</v>
      </c>
      <c r="AU53" s="15">
        <f>IF(AND($F53=$AM$4,$I53=AU$5),AVERAGE('Потребление ЭЭ_факт'!AQ52,'Потребление ЭЭ_факт'!BC52,'Потребление ЭЭ_факт'!BO52),IF(AT53&lt;&gt;0,AVERAGE('Потребление ЭЭ_факт'!AQ52,'Потребление ЭЭ_факт'!BC52,'Потребление ЭЭ_факт'!BO52),0))</f>
        <v>15245.84141517617</v>
      </c>
      <c r="AV53" s="15">
        <f>IF(AND($F53=$AM$4,$I53=AV$5),AVERAGE('Потребление ЭЭ_факт'!AR52,'Потребление ЭЭ_факт'!BD52,'Потребление ЭЭ_факт'!BP52),IF(AU53&lt;&gt;0,AVERAGE('Потребление ЭЭ_факт'!AR52,'Потребление ЭЭ_факт'!BD52,'Потребление ЭЭ_факт'!BP52),0))</f>
        <v>16824.647548633326</v>
      </c>
      <c r="AW53" s="15">
        <f>IF(AND($F53=$AM$4,$I53=AW$5),AVERAGE('Потребление ЭЭ_факт'!AS52,'Потребление ЭЭ_факт'!BE52,'Потребление ЭЭ_факт'!BQ52),IF(AV53&lt;&gt;0,AVERAGE('Потребление ЭЭ_факт'!AS52,'Потребление ЭЭ_факт'!BE52,'Потребление ЭЭ_факт'!BQ52),0))</f>
        <v>14323.563439008343</v>
      </c>
      <c r="AX53" s="16">
        <f>IF(AND($F53=$AM$4,$I53=AX$5),AVERAGE('Потребление ЭЭ_факт'!AT52,'Потребление ЭЭ_факт'!BF52,'Потребление ЭЭ_факт'!BR52),IF(AW53&lt;&gt;0,AVERAGE('Потребление ЭЭ_факт'!AT52,'Потребление ЭЭ_факт'!BF52,'Потребление ЭЭ_факт'!BR52),0))</f>
        <v>14556.66485859997</v>
      </c>
      <c r="AY53" s="14">
        <f>IF(AND($F53=$AY$4,$I53=AY$5),AVERAGE('Потребление ЭЭ_факт'!AU52,'Потребление ЭЭ_факт'!BG52,'Потребление ЭЭ_факт'!BS52),IF(AX53&lt;&gt;0,AVERAGE('Потребление ЭЭ_факт'!AU52,'Потребление ЭЭ_факт'!BG52,'Потребление ЭЭ_факт'!BS52),0))</f>
        <v>14062.291147766669</v>
      </c>
      <c r="AZ53" s="31">
        <f t="shared" si="380"/>
        <v>13347.508089133335</v>
      </c>
      <c r="BA53" s="31">
        <f t="shared" si="356"/>
        <v>15077.64154403336</v>
      </c>
      <c r="BB53" s="31">
        <f t="shared" si="357"/>
        <v>15489.112215466632</v>
      </c>
      <c r="BC53" s="31">
        <f t="shared" si="358"/>
        <v>16938.489793233337</v>
      </c>
      <c r="BD53" s="31">
        <f t="shared" si="359"/>
        <v>16978.808891033361</v>
      </c>
      <c r="BE53" s="31">
        <f t="shared" si="360"/>
        <v>18704.187319891313</v>
      </c>
      <c r="BF53" s="31">
        <f t="shared" si="361"/>
        <v>17142.512540133353</v>
      </c>
      <c r="BG53" s="31">
        <f t="shared" si="362"/>
        <v>15245.84141517617</v>
      </c>
      <c r="BH53" s="31">
        <f t="shared" si="363"/>
        <v>16824.647548633326</v>
      </c>
      <c r="BI53" s="31">
        <f t="shared" si="364"/>
        <v>14323.563439008343</v>
      </c>
      <c r="BJ53" s="32">
        <f t="shared" si="365"/>
        <v>14556.66485859997</v>
      </c>
      <c r="BK53" s="30">
        <f t="shared" si="342"/>
        <v>14062.291147766669</v>
      </c>
      <c r="BL53" s="31">
        <f t="shared" si="381"/>
        <v>13347.508089133335</v>
      </c>
      <c r="BM53" s="31">
        <f t="shared" si="366"/>
        <v>15077.64154403336</v>
      </c>
      <c r="BN53" s="31">
        <f t="shared" si="367"/>
        <v>15489.112215466632</v>
      </c>
      <c r="BO53" s="31">
        <f t="shared" si="368"/>
        <v>16938.489793233337</v>
      </c>
      <c r="BP53" s="31">
        <f t="shared" si="369"/>
        <v>16978.808891033361</v>
      </c>
      <c r="BQ53" s="31">
        <f t="shared" si="370"/>
        <v>18704.187319891313</v>
      </c>
      <c r="BR53" s="31">
        <f t="shared" si="371"/>
        <v>17142.512540133353</v>
      </c>
      <c r="BS53" s="31">
        <f t="shared" si="372"/>
        <v>15245.84141517617</v>
      </c>
      <c r="BT53" s="31">
        <f t="shared" si="373"/>
        <v>16824.647548633326</v>
      </c>
      <c r="BU53" s="31">
        <f t="shared" si="374"/>
        <v>14323.563439008343</v>
      </c>
      <c r="BV53" s="32">
        <f t="shared" si="375"/>
        <v>14556.66485859997</v>
      </c>
      <c r="BW53" s="30">
        <f t="shared" si="343"/>
        <v>14062.291147766669</v>
      </c>
      <c r="BX53" s="31">
        <f t="shared" si="382"/>
        <v>13347.508089133335</v>
      </c>
      <c r="BY53" s="31">
        <f t="shared" si="376"/>
        <v>15077.64154403336</v>
      </c>
      <c r="BZ53" s="31">
        <f t="shared" si="377"/>
        <v>15489.112215466632</v>
      </c>
      <c r="CA53" s="31">
        <f t="shared" si="378"/>
        <v>16938.489793233337</v>
      </c>
      <c r="CB53" s="31">
        <f t="shared" si="379"/>
        <v>16978.808891033361</v>
      </c>
      <c r="CC53" s="31">
        <f t="shared" si="344"/>
        <v>18704.187319891313</v>
      </c>
      <c r="CD53" s="31">
        <f t="shared" si="345"/>
        <v>17142.512540133353</v>
      </c>
      <c r="CE53" s="31">
        <f t="shared" si="346"/>
        <v>15245.84141517617</v>
      </c>
      <c r="CF53" s="31">
        <f t="shared" si="347"/>
        <v>16824.647548633326</v>
      </c>
      <c r="CG53" s="31">
        <f t="shared" si="348"/>
        <v>14323.563439008343</v>
      </c>
      <c r="CH53" s="32">
        <f t="shared" si="349"/>
        <v>14556.66485859997</v>
      </c>
      <c r="CI53" s="30">
        <f t="shared" si="206"/>
        <v>14062.291147766669</v>
      </c>
      <c r="CJ53" s="31">
        <f t="shared" si="4"/>
        <v>13347.508089133335</v>
      </c>
      <c r="CK53" s="31">
        <f t="shared" si="5"/>
        <v>15077.64154403336</v>
      </c>
      <c r="CL53" s="31">
        <f t="shared" si="281"/>
        <v>15489.112215466632</v>
      </c>
      <c r="CM53" s="31">
        <f t="shared" si="282"/>
        <v>16938.489793233337</v>
      </c>
      <c r="CN53" s="31">
        <f t="shared" si="283"/>
        <v>16978.808891033361</v>
      </c>
      <c r="CO53" s="31">
        <f t="shared" si="284"/>
        <v>18704.187319891313</v>
      </c>
      <c r="CP53" s="31">
        <f t="shared" si="285"/>
        <v>17142.512540133353</v>
      </c>
      <c r="CQ53" s="31">
        <f t="shared" si="286"/>
        <v>15245.84141517617</v>
      </c>
      <c r="CR53" s="31">
        <f t="shared" si="287"/>
        <v>16824.647548633326</v>
      </c>
      <c r="CS53" s="31">
        <f t="shared" si="288"/>
        <v>14323.563439008343</v>
      </c>
      <c r="CT53" s="32">
        <f t="shared" si="289"/>
        <v>14556.66485859997</v>
      </c>
      <c r="CU53" s="30">
        <f t="shared" si="290"/>
        <v>14062.291147766669</v>
      </c>
      <c r="CV53" s="31">
        <f t="shared" si="291"/>
        <v>13347.508089133335</v>
      </c>
      <c r="CW53" s="31">
        <f t="shared" si="292"/>
        <v>15077.64154403336</v>
      </c>
      <c r="CX53" s="31">
        <f t="shared" si="293"/>
        <v>15489.112215466632</v>
      </c>
      <c r="CY53" s="31">
        <f t="shared" si="294"/>
        <v>16938.489793233337</v>
      </c>
      <c r="CZ53" s="31">
        <f t="shared" si="295"/>
        <v>16978.808891033361</v>
      </c>
      <c r="DA53" s="31">
        <f t="shared" si="296"/>
        <v>18704.187319891313</v>
      </c>
      <c r="DB53" s="31">
        <f t="shared" si="297"/>
        <v>17142.512540133353</v>
      </c>
      <c r="DC53" s="31">
        <f t="shared" si="298"/>
        <v>15245.84141517617</v>
      </c>
      <c r="DD53" s="31">
        <f t="shared" si="299"/>
        <v>16824.647548633326</v>
      </c>
      <c r="DE53" s="31">
        <f t="shared" si="300"/>
        <v>14323.563439008343</v>
      </c>
      <c r="DF53" s="32">
        <f t="shared" si="301"/>
        <v>14556.66485859997</v>
      </c>
      <c r="DG53" s="30">
        <f t="shared" si="302"/>
        <v>14062.291147766669</v>
      </c>
      <c r="DH53" s="31">
        <f t="shared" si="303"/>
        <v>13347.508089133335</v>
      </c>
      <c r="DI53" s="31">
        <f t="shared" si="304"/>
        <v>15077.64154403336</v>
      </c>
      <c r="DJ53" s="31">
        <f t="shared" si="305"/>
        <v>15489.112215466632</v>
      </c>
      <c r="DK53" s="31">
        <f t="shared" si="306"/>
        <v>16938.489793233337</v>
      </c>
      <c r="DL53" s="31">
        <f t="shared" si="307"/>
        <v>16978.808891033361</v>
      </c>
      <c r="DM53" s="31">
        <f t="shared" si="308"/>
        <v>18704.187319891313</v>
      </c>
      <c r="DN53" s="31">
        <f t="shared" si="309"/>
        <v>17142.512540133353</v>
      </c>
      <c r="DO53" s="31">
        <f t="shared" si="310"/>
        <v>15245.84141517617</v>
      </c>
      <c r="DP53" s="31">
        <f t="shared" si="311"/>
        <v>16824.647548633326</v>
      </c>
      <c r="DQ53" s="31">
        <f t="shared" si="280"/>
        <v>14323.563439008343</v>
      </c>
      <c r="DR53" s="32">
        <f t="shared" si="314"/>
        <v>14556.66485859997</v>
      </c>
      <c r="DS53" s="30">
        <f t="shared" si="315"/>
        <v>14062.291147766669</v>
      </c>
      <c r="DT53" s="31">
        <f t="shared" si="316"/>
        <v>13347.508089133335</v>
      </c>
      <c r="DU53" s="31">
        <f t="shared" si="317"/>
        <v>15077.64154403336</v>
      </c>
      <c r="DV53" s="31">
        <f t="shared" si="318"/>
        <v>15489.112215466632</v>
      </c>
      <c r="DW53" s="31">
        <f t="shared" si="319"/>
        <v>16938.489793233337</v>
      </c>
      <c r="DX53" s="31">
        <f t="shared" si="320"/>
        <v>16978.808891033361</v>
      </c>
      <c r="DY53" s="31">
        <f t="shared" si="321"/>
        <v>18704.187319891313</v>
      </c>
      <c r="DZ53" s="31">
        <f t="shared" si="322"/>
        <v>17142.512540133353</v>
      </c>
      <c r="EA53" s="31">
        <f t="shared" si="323"/>
        <v>15245.84141517617</v>
      </c>
      <c r="EB53" s="31">
        <f t="shared" si="324"/>
        <v>16824.647548633326</v>
      </c>
      <c r="EC53" s="31">
        <f t="shared" si="325"/>
        <v>14323.563439008343</v>
      </c>
      <c r="ED53" s="32">
        <f t="shared" si="326"/>
        <v>14556.66485859997</v>
      </c>
      <c r="EE53" s="30">
        <f t="shared" si="327"/>
        <v>14062.291147766669</v>
      </c>
      <c r="EF53" s="31">
        <f t="shared" si="328"/>
        <v>13347.508089133335</v>
      </c>
      <c r="EG53" s="31">
        <f t="shared" si="329"/>
        <v>15077.64154403336</v>
      </c>
      <c r="EH53" s="31">
        <f t="shared" si="330"/>
        <v>15489.112215466632</v>
      </c>
      <c r="EI53" s="31">
        <f t="shared" si="331"/>
        <v>16938.489793233337</v>
      </c>
      <c r="EJ53" s="31">
        <f t="shared" si="332"/>
        <v>16978.808891033361</v>
      </c>
      <c r="EK53" s="31">
        <f t="shared" si="333"/>
        <v>18704.187319891313</v>
      </c>
      <c r="EL53" s="31">
        <f t="shared" si="334"/>
        <v>17142.512540133353</v>
      </c>
      <c r="EM53" s="31">
        <f t="shared" si="335"/>
        <v>15245.84141517617</v>
      </c>
      <c r="EN53" s="31">
        <f t="shared" si="336"/>
        <v>16824.647548633326</v>
      </c>
      <c r="EO53" s="31">
        <f t="shared" si="312"/>
        <v>14323.563439008343</v>
      </c>
      <c r="EP53" s="32">
        <f t="shared" si="313"/>
        <v>14556.66485859997</v>
      </c>
      <c r="ES53" s="20"/>
      <c r="ET53" s="18"/>
      <c r="EU53" s="18">
        <f t="shared" si="209"/>
        <v>15077.64154403336</v>
      </c>
      <c r="EV53" s="18">
        <f t="shared" si="210"/>
        <v>15489.112215466632</v>
      </c>
      <c r="EW53" s="18">
        <f t="shared" si="211"/>
        <v>16938.489793233337</v>
      </c>
      <c r="EX53" s="18">
        <f t="shared" si="212"/>
        <v>16978.808891033361</v>
      </c>
      <c r="EY53" s="18">
        <f t="shared" si="213"/>
        <v>18704.187319891313</v>
      </c>
      <c r="EZ53" s="18">
        <f t="shared" si="214"/>
        <v>17142.512540133353</v>
      </c>
      <c r="FA53" s="18">
        <f t="shared" si="215"/>
        <v>15245.84141517617</v>
      </c>
      <c r="FB53" s="18">
        <f t="shared" si="216"/>
        <v>16824.647548633326</v>
      </c>
      <c r="FC53" s="18">
        <f t="shared" si="217"/>
        <v>14323.563439008343</v>
      </c>
      <c r="FD53" s="19">
        <f t="shared" si="218"/>
        <v>14556.66485859997</v>
      </c>
      <c r="FE53" s="20">
        <f t="shared" si="219"/>
        <v>14062.291147766669</v>
      </c>
      <c r="FF53" s="18">
        <f t="shared" si="220"/>
        <v>13347.508089133335</v>
      </c>
      <c r="FG53" s="18">
        <f t="shared" si="221"/>
        <v>15077.64154403336</v>
      </c>
      <c r="FH53" s="18">
        <f t="shared" si="222"/>
        <v>15489.112215466632</v>
      </c>
      <c r="FI53" s="18">
        <f t="shared" si="223"/>
        <v>16938.489793233337</v>
      </c>
      <c r="FJ53" s="18">
        <f t="shared" si="224"/>
        <v>16978.808891033361</v>
      </c>
      <c r="FK53" s="18">
        <f t="shared" si="225"/>
        <v>18704.187319891313</v>
      </c>
      <c r="FL53" s="18">
        <f t="shared" si="226"/>
        <v>17142.512540133353</v>
      </c>
      <c r="FM53" s="18">
        <f t="shared" si="227"/>
        <v>15245.84141517617</v>
      </c>
      <c r="FN53" s="18">
        <f t="shared" si="228"/>
        <v>16824.647548633326</v>
      </c>
      <c r="FO53" s="18">
        <f t="shared" si="229"/>
        <v>14323.563439008343</v>
      </c>
      <c r="FP53" s="19">
        <f t="shared" si="230"/>
        <v>14556.66485859997</v>
      </c>
      <c r="FQ53" s="20">
        <f t="shared" si="231"/>
        <v>14062.291147766669</v>
      </c>
      <c r="FR53" s="18">
        <f t="shared" si="232"/>
        <v>13347.508089133335</v>
      </c>
      <c r="FS53" s="18">
        <f t="shared" si="233"/>
        <v>15077.64154403336</v>
      </c>
      <c r="FT53" s="18">
        <f t="shared" si="234"/>
        <v>15489.112215466632</v>
      </c>
      <c r="FU53" s="18">
        <f t="shared" si="235"/>
        <v>16938.489793233337</v>
      </c>
      <c r="FV53" s="18">
        <f t="shared" si="236"/>
        <v>16978.808891033361</v>
      </c>
      <c r="FW53" s="18">
        <f t="shared" si="237"/>
        <v>18704.187319891313</v>
      </c>
      <c r="FX53" s="18">
        <f t="shared" si="238"/>
        <v>17142.512540133353</v>
      </c>
      <c r="FY53" s="18">
        <f t="shared" si="239"/>
        <v>15245.84141517617</v>
      </c>
      <c r="FZ53" s="18">
        <f t="shared" si="240"/>
        <v>16824.647548633326</v>
      </c>
      <c r="GA53" s="18">
        <f t="shared" si="241"/>
        <v>14323.563439008343</v>
      </c>
      <c r="GB53" s="19">
        <f t="shared" si="242"/>
        <v>14556.66485859997</v>
      </c>
      <c r="GC53" s="20">
        <f t="shared" si="243"/>
        <v>14062.291147766669</v>
      </c>
      <c r="GD53" s="18">
        <f t="shared" si="244"/>
        <v>13347.508089133335</v>
      </c>
      <c r="GE53" s="18">
        <f t="shared" si="245"/>
        <v>15077.64154403336</v>
      </c>
      <c r="GF53" s="18">
        <f t="shared" si="246"/>
        <v>15489.112215466632</v>
      </c>
      <c r="GG53" s="18">
        <f t="shared" si="247"/>
        <v>16938.489793233337</v>
      </c>
      <c r="GH53" s="18">
        <f t="shared" si="248"/>
        <v>16978.808891033361</v>
      </c>
      <c r="GI53" s="18">
        <f t="shared" si="249"/>
        <v>18704.187319891313</v>
      </c>
      <c r="GJ53" s="18">
        <f t="shared" si="250"/>
        <v>17142.512540133353</v>
      </c>
      <c r="GK53" s="18">
        <f t="shared" si="251"/>
        <v>15245.84141517617</v>
      </c>
      <c r="GL53" s="18">
        <f t="shared" si="252"/>
        <v>16824.647548633326</v>
      </c>
      <c r="GM53" s="18">
        <f t="shared" si="253"/>
        <v>14323.563439008343</v>
      </c>
      <c r="GN53" s="19">
        <f t="shared" si="254"/>
        <v>14556.66485859997</v>
      </c>
      <c r="GO53" s="20">
        <f t="shared" si="255"/>
        <v>14062.291147766669</v>
      </c>
      <c r="GP53" s="18">
        <f t="shared" si="256"/>
        <v>13347.508089133335</v>
      </c>
      <c r="GQ53" s="18">
        <f t="shared" si="257"/>
        <v>15077.64154403336</v>
      </c>
      <c r="GR53" s="18">
        <f t="shared" si="258"/>
        <v>15489.112215466632</v>
      </c>
      <c r="GS53" s="18">
        <f t="shared" si="259"/>
        <v>16938.489793233337</v>
      </c>
      <c r="GT53" s="18">
        <f t="shared" si="260"/>
        <v>16978.808891033361</v>
      </c>
      <c r="GU53" s="18">
        <f t="shared" si="261"/>
        <v>18704.187319891313</v>
      </c>
      <c r="GV53" s="18">
        <f t="shared" si="262"/>
        <v>17142.512540133353</v>
      </c>
      <c r="GW53" s="18">
        <f t="shared" si="263"/>
        <v>15245.84141517617</v>
      </c>
      <c r="GX53" s="18">
        <f t="shared" si="264"/>
        <v>16824.647548633326</v>
      </c>
      <c r="GY53" s="18">
        <f t="shared" si="265"/>
        <v>14323.563439008343</v>
      </c>
      <c r="GZ53" s="19">
        <f t="shared" si="266"/>
        <v>14556.66485859997</v>
      </c>
      <c r="HA53" s="20">
        <f t="shared" si="385"/>
        <v>14062.291147766669</v>
      </c>
      <c r="HB53" s="18">
        <f t="shared" ref="HB53:HB70" si="386">CV53</f>
        <v>13347.508089133335</v>
      </c>
      <c r="HC53" s="18"/>
      <c r="HD53" s="18"/>
      <c r="HE53" s="18"/>
      <c r="HF53" s="18"/>
      <c r="HG53" s="18"/>
      <c r="HH53" s="18"/>
      <c r="HI53" s="18"/>
      <c r="HJ53" s="18"/>
      <c r="HK53" s="18"/>
      <c r="HL53" s="19"/>
      <c r="HM53" s="20"/>
      <c r="HN53" s="18"/>
      <c r="HO53" s="18"/>
      <c r="HP53" s="18"/>
      <c r="HQ53" s="18"/>
      <c r="HR53" s="18"/>
      <c r="HS53" s="18"/>
      <c r="HT53" s="18"/>
      <c r="HU53" s="18"/>
      <c r="HV53" s="18"/>
      <c r="HW53" s="18"/>
      <c r="HX53" s="19"/>
      <c r="HY53" s="20"/>
      <c r="HZ53" s="18"/>
      <c r="IA53" s="18"/>
      <c r="IB53" s="18"/>
      <c r="IC53" s="18"/>
      <c r="ID53" s="18"/>
      <c r="IE53" s="18"/>
      <c r="IF53" s="18"/>
      <c r="IG53" s="18"/>
      <c r="IH53" s="18"/>
      <c r="II53" s="18"/>
      <c r="IJ53" s="19"/>
      <c r="IK53" s="20"/>
      <c r="IL53" s="18"/>
      <c r="IM53" s="18"/>
      <c r="IN53" s="18"/>
      <c r="IO53" s="18"/>
      <c r="IP53" s="18"/>
      <c r="IQ53" s="18"/>
      <c r="IR53" s="18"/>
      <c r="IS53" s="18"/>
      <c r="IT53" s="18"/>
      <c r="IU53" s="18"/>
      <c r="IV53" s="19"/>
      <c r="IY53" s="17"/>
      <c r="IZ53" s="17"/>
      <c r="JA53" s="14">
        <f t="shared" si="267"/>
        <v>161281.46956520918</v>
      </c>
      <c r="JB53" s="15">
        <f t="shared" si="268"/>
        <v>188691.26880210917</v>
      </c>
      <c r="JC53" s="15">
        <f t="shared" si="269"/>
        <v>188691.26880210917</v>
      </c>
      <c r="JD53" s="15">
        <f t="shared" si="270"/>
        <v>188691.26880210917</v>
      </c>
      <c r="JE53" s="15">
        <f t="shared" si="271"/>
        <v>188691.26880210917</v>
      </c>
      <c r="JF53" s="15">
        <f t="shared" si="272"/>
        <v>27409.799236900006</v>
      </c>
      <c r="JG53" s="15">
        <f t="shared" si="273"/>
        <v>0</v>
      </c>
      <c r="JH53" s="15">
        <f t="shared" si="274"/>
        <v>0</v>
      </c>
      <c r="JI53" s="15">
        <f t="shared" si="275"/>
        <v>0</v>
      </c>
      <c r="JJ53" s="14"/>
    </row>
    <row r="54" spans="1:270" x14ac:dyDescent="0.25">
      <c r="A54" s="5" t="s">
        <v>111</v>
      </c>
      <c r="B54" s="2">
        <v>1551</v>
      </c>
      <c r="C54" s="3">
        <v>42464</v>
      </c>
      <c r="D54" s="3" t="s">
        <v>112</v>
      </c>
      <c r="E54" s="4">
        <v>44625</v>
      </c>
      <c r="F54">
        <f t="shared" si="337"/>
        <v>2022</v>
      </c>
      <c r="G54">
        <f t="shared" si="338"/>
        <v>3</v>
      </c>
      <c r="H54">
        <f t="shared" si="339"/>
        <v>2019</v>
      </c>
      <c r="I54">
        <f t="shared" si="384"/>
        <v>3</v>
      </c>
      <c r="J54">
        <f t="shared" si="203"/>
        <v>2022</v>
      </c>
      <c r="K54">
        <f t="shared" si="204"/>
        <v>4</v>
      </c>
      <c r="L54">
        <f t="shared" si="383"/>
        <v>2027</v>
      </c>
      <c r="M54">
        <f t="shared" si="205"/>
        <v>3</v>
      </c>
      <c r="O54" s="14"/>
      <c r="P54" s="17"/>
      <c r="Q54" s="17"/>
      <c r="R54" s="17"/>
      <c r="S54" s="17"/>
      <c r="T54" s="17"/>
      <c r="U54" s="17"/>
      <c r="V54" s="17">
        <f>IF(AND($F54=O$4,$I54=V$5),AVERAGE('Потребление ЭЭ_факт'!R53,'Потребление ЭЭ_факт'!AD53,'Потребление ЭЭ_факт'!AP53),IF(U54&lt;&gt;0,AVERAGE('Потребление ЭЭ_факт'!R53,'Потребление ЭЭ_факт'!AD53,'Потребление ЭЭ_факт'!AP53),0))</f>
        <v>0</v>
      </c>
      <c r="W54" s="17">
        <f>IF(AND($F54=O$4,$I54=W$5),AVERAGE('Потребление ЭЭ_факт'!S53,'Потребление ЭЭ_факт'!AE53,'Потребление ЭЭ_факт'!AQ53),IF(V54&lt;&gt;0,AVERAGE('Потребление ЭЭ_факт'!S53,'Потребление ЭЭ_факт'!AE53,'Потребление ЭЭ_факт'!AQ53),0))</f>
        <v>0</v>
      </c>
      <c r="X54" s="17">
        <f>IF(AND($F54=O$4,$I54=X$5),AVERAGE('Потребление ЭЭ_факт'!T53,'Потребление ЭЭ_факт'!AF53,'Потребление ЭЭ_факт'!AR53),IF(W54&lt;&gt;0,AVERAGE('Потребление ЭЭ_факт'!T53,'Потребление ЭЭ_факт'!AF53,'Потребление ЭЭ_факт'!AR53),0))</f>
        <v>0</v>
      </c>
      <c r="Y54" s="17">
        <f>IF(AND($F54=O$4,$I54=Y$5),AVERAGE('Потребление ЭЭ_факт'!U53,'Потребление ЭЭ_факт'!AG53,'Потребление ЭЭ_факт'!AS53),IF(X54&lt;&gt;0,AVERAGE('Потребление ЭЭ_факт'!U53,'Потребление ЭЭ_факт'!AG53,'Потребление ЭЭ_факт'!AS53),0))</f>
        <v>0</v>
      </c>
      <c r="Z54" s="17">
        <f>IF(AND($F54=O$4,$I54=Z$5),AVERAGE('Потребление ЭЭ_факт'!V53,'Потребление ЭЭ_факт'!AH53,'Потребление ЭЭ_факт'!AT53),IF(Y54&lt;&gt;0,AVERAGE('Потребление ЭЭ_факт'!V53,'Потребление ЭЭ_факт'!AH53,'Потребление ЭЭ_факт'!AT53),0))</f>
        <v>0</v>
      </c>
      <c r="AA54" s="14">
        <f>IF(AND($F54=AA$4,$I54=AA$5),AVERAGE('Потребление ЭЭ_факт'!W53,'Потребление ЭЭ_факт'!AI53,'Потребление ЭЭ_факт'!AU53),IF(Z54&lt;&gt;0,AVERAGE('Потребление ЭЭ_факт'!W53,'Потребление ЭЭ_факт'!AI53,'Потребление ЭЭ_факт'!AU53),0))</f>
        <v>0</v>
      </c>
      <c r="AB54" s="17">
        <f>IF(AND($F54=AA$4,$I54=AB$5),AVERAGE('Потребление ЭЭ_факт'!X53,'Потребление ЭЭ_факт'!AJ53,'Потребление ЭЭ_факт'!AV53),IF(AA54&lt;&gt;0,AVERAGE('Потребление ЭЭ_факт'!X53,'Потребление ЭЭ_факт'!AJ53,'Потребление ЭЭ_факт'!AV53),0))</f>
        <v>0</v>
      </c>
      <c r="AC54" s="17">
        <f>IF(AND($F54=AA$4,$I54=AC$5),AVERAGE('Потребление ЭЭ_факт'!Y53,'Потребление ЭЭ_факт'!AK53,'Потребление ЭЭ_факт'!AW53),IF(AB54&lt;&gt;0,AVERAGE('Потребление ЭЭ_факт'!Y53,'Потребление ЭЭ_факт'!AK53,'Потребление ЭЭ_факт'!AW53),0))</f>
        <v>0</v>
      </c>
      <c r="AD54" s="17">
        <f>IF(AND($F54=AA$4,$I54=AD$5),AVERAGE('Потребление ЭЭ_факт'!Z53,'Потребление ЭЭ_факт'!AL53,'Потребление ЭЭ_факт'!AX53),IF(AC54&lt;&gt;0,AVERAGE('Потребление ЭЭ_факт'!Z53,'Потребление ЭЭ_факт'!AL53,'Потребление ЭЭ_факт'!AX53),0))</f>
        <v>0</v>
      </c>
      <c r="AE54" s="17">
        <f>IF(AND($F54=AA$4,$I54=AE$5),AVERAGE('Потребление ЭЭ_факт'!AA53,'Потребление ЭЭ_факт'!AM53,'Потребление ЭЭ_факт'!AY53),IF(AD54&lt;&gt;0,AVERAGE('Потребление ЭЭ_факт'!AA53,'Потребление ЭЭ_факт'!AM53,'Потребление ЭЭ_факт'!AY53),0))</f>
        <v>0</v>
      </c>
      <c r="AF54" s="17">
        <f>IF(AND($F54=AA$4,$I54=AF$5),AVERAGE('Потребление ЭЭ_факт'!AB53,'Потребление ЭЭ_факт'!AN53,'Потребление ЭЭ_факт'!AZ53),IF(AE54&lt;&gt;0,AVERAGE('Потребление ЭЭ_факт'!AB53,'Потребление ЭЭ_факт'!AN53,'Потребление ЭЭ_факт'!AZ53),0))</f>
        <v>0</v>
      </c>
      <c r="AG54" s="17">
        <f>IF(AND($F54=AA$4,$I54=AG$5),AVERAGE('Потребление ЭЭ_факт'!AC53,'Потребление ЭЭ_факт'!AO53,'Потребление ЭЭ_факт'!BA53),IF(AF54&lt;&gt;0,AVERAGE('Потребление ЭЭ_факт'!AC53,'Потребление ЭЭ_факт'!AO53,'Потребление ЭЭ_факт'!BA53),0))</f>
        <v>0</v>
      </c>
      <c r="AH54" s="17">
        <f>IF(AND($F54=AA$4,$I54=AH$5),AVERAGE('Потребление ЭЭ_факт'!AD53,'Потребление ЭЭ_факт'!AP53,'Потребление ЭЭ_факт'!BB53),IF(AG54&lt;&gt;0,AVERAGE('Потребление ЭЭ_факт'!AD53,'Потребление ЭЭ_факт'!AP53,'Потребление ЭЭ_факт'!BB53),0))</f>
        <v>0</v>
      </c>
      <c r="AI54" s="17">
        <f>IF(AND($F54=AA$4,$I54=AI$5),AVERAGE('Потребление ЭЭ_факт'!AE53,'Потребление ЭЭ_факт'!AQ53,'Потребление ЭЭ_факт'!BC53),IF(AH54&lt;&gt;0,AVERAGE('Потребление ЭЭ_факт'!AE53,'Потребление ЭЭ_факт'!AQ53,'Потребление ЭЭ_факт'!BC53),0))</f>
        <v>0</v>
      </c>
      <c r="AJ54" s="17">
        <f>IF(AND($F54=AA$4,$I54=AJ$5),AVERAGE('Потребление ЭЭ_факт'!AF53,'Потребление ЭЭ_факт'!AR53,'Потребление ЭЭ_факт'!BD53),IF(AI54&lt;&gt;0,AVERAGE('Потребление ЭЭ_факт'!AF53,'Потребление ЭЭ_факт'!AR53,'Потребление ЭЭ_факт'!BD53),0))</f>
        <v>0</v>
      </c>
      <c r="AK54" s="17">
        <f>IF(AND($F54=AA$4,$I54=AK$5),AVERAGE('Потребление ЭЭ_факт'!AG53,'Потребление ЭЭ_факт'!AS53,'Потребление ЭЭ_факт'!BE53),IF(AJ54&lt;&gt;0,AVERAGE('Потребление ЭЭ_факт'!AG53,'Потребление ЭЭ_факт'!AS53,'Потребление ЭЭ_факт'!BE53),0))</f>
        <v>0</v>
      </c>
      <c r="AL54" s="17">
        <f>IF(AND($F54=AA$4,$I54=AL$5),AVERAGE('Потребление ЭЭ_факт'!AH53,'Потребление ЭЭ_факт'!AT53,'Потребление ЭЭ_факт'!BF53),IF(AK54&lt;&gt;0,AVERAGE('Потребление ЭЭ_факт'!AH53,'Потребление ЭЭ_факт'!AT53,'Потребление ЭЭ_факт'!BF53),0))</f>
        <v>0</v>
      </c>
      <c r="AM54" s="14">
        <f>IF(AND($F54=AM$4,$I54=AM$5),AVERAGE('Потребление ЭЭ_факт'!AI53,'Потребление ЭЭ_факт'!AU53,'Потребление ЭЭ_факт'!BG53),IF(AL54&lt;&gt;0,AVERAGE('Потребление ЭЭ_факт'!AI53,'Потребление ЭЭ_факт'!AU53,'Потребление ЭЭ_факт'!BG53),0))</f>
        <v>0</v>
      </c>
      <c r="AN54" s="15">
        <f>IF(AND($F54=$AM$4,$I54=AN$5),AVERAGE('Потребление ЭЭ_факт'!AJ53,'Потребление ЭЭ_факт'!AV53,'Потребление ЭЭ_факт'!BH53),IF(AM54&lt;&gt;0,AVERAGE('Потребление ЭЭ_факт'!AJ53,'Потребление ЭЭ_факт'!AV53,'Потребление ЭЭ_факт'!BH53),0))</f>
        <v>0</v>
      </c>
      <c r="AO54" s="15">
        <f>IF(AND($F54=$AM$4,$I54=AO$5),AVERAGE('Потребление ЭЭ_факт'!AK53,'Потребление ЭЭ_факт'!AW53,'Потребление ЭЭ_факт'!BI53),IF(AN54&lt;&gt;0,AVERAGE('Потребление ЭЭ_факт'!AK53,'Потребление ЭЭ_факт'!AW53,'Потребление ЭЭ_факт'!BI53),0))</f>
        <v>21424.551520904763</v>
      </c>
      <c r="AP54" s="15">
        <f>IF(AND($F54=$AM$4,$I54=AP$5),AVERAGE('Потребление ЭЭ_факт'!AL53,'Потребление ЭЭ_факт'!AX53,'Потребление ЭЭ_факт'!BJ53),IF(AO54&lt;&gt;0,AVERAGE('Потребление ЭЭ_факт'!AL53,'Потребление ЭЭ_факт'!AX53,'Потребление ЭЭ_факт'!BJ53),0))</f>
        <v>20964.871675428571</v>
      </c>
      <c r="AQ54" s="15">
        <f>IF(AND($F54=$AM$4,$I54=AQ$5),AVERAGE('Потребление ЭЭ_факт'!AM53,'Потребление ЭЭ_факт'!AY53,'Потребление ЭЭ_факт'!BK53),IF(AP54&lt;&gt;0,AVERAGE('Потребление ЭЭ_факт'!AM53,'Потребление ЭЭ_факт'!AY53,'Потребление ЭЭ_факт'!BK53),0))</f>
        <v>22483.693861133332</v>
      </c>
      <c r="AR54" s="15">
        <f>IF(AND($F54=$AM$4,$I54=AR$5),AVERAGE('Потребление ЭЭ_факт'!AN53,'Потребление ЭЭ_факт'!AZ53,'Потребление ЭЭ_факт'!BL53),IF(AQ54&lt;&gt;0,AVERAGE('Потребление ЭЭ_факт'!AN53,'Потребление ЭЭ_факт'!AZ53,'Потребление ЭЭ_факт'!BL53),0))</f>
        <v>26842.775996761906</v>
      </c>
      <c r="AS54" s="15">
        <f>IF(AND($F54=$AM$4,$I54=AS$5),AVERAGE('Потребление ЭЭ_факт'!AO53,'Потребление ЭЭ_факт'!BA53,'Потребление ЭЭ_факт'!BM53),IF(AR54&lt;&gt;0,AVERAGE('Потребление ЭЭ_факт'!AO53,'Потребление ЭЭ_факт'!BA53,'Потребление ЭЭ_факт'!BM53),0))</f>
        <v>29290.808207276194</v>
      </c>
      <c r="AT54" s="15">
        <f>IF(AND($F54=$AM$4,$I54=AT$5),AVERAGE('Потребление ЭЭ_факт'!AP53,'Потребление ЭЭ_факт'!BB53,'Потребление ЭЭ_факт'!BN53),IF(AS54&lt;&gt;0,AVERAGE('Потребление ЭЭ_факт'!AP53,'Потребление ЭЭ_факт'!BB53,'Потребление ЭЭ_факт'!BN53),0))</f>
        <v>28880.05332185714</v>
      </c>
      <c r="AU54" s="15">
        <f>IF(AND($F54=$AM$4,$I54=AU$5),AVERAGE('Потребление ЭЭ_факт'!AQ53,'Потребление ЭЭ_факт'!BC53,'Потребление ЭЭ_факт'!BO53),IF(AT54&lt;&gt;0,AVERAGE('Потребление ЭЭ_факт'!AQ53,'Потребление ЭЭ_факт'!BC53,'Потребление ЭЭ_факт'!BO53),0))</f>
        <v>25071.994005428569</v>
      </c>
      <c r="AV54" s="15">
        <f>IF(AND($F54=$AM$4,$I54=AV$5),AVERAGE('Потребление ЭЭ_факт'!AR53,'Потребление ЭЭ_факт'!BD53,'Потребление ЭЭ_факт'!BP53),IF(AU54&lt;&gt;0,AVERAGE('Потребление ЭЭ_факт'!AR53,'Потребление ЭЭ_факт'!BD53,'Потребление ЭЭ_факт'!BP53),0))</f>
        <v>24914.018335685716</v>
      </c>
      <c r="AW54" s="15">
        <f>IF(AND($F54=$AM$4,$I54=AW$5),AVERAGE('Потребление ЭЭ_факт'!AS53,'Потребление ЭЭ_факт'!BE53,'Потребление ЭЭ_факт'!BQ53),IF(AV54&lt;&gt;0,AVERAGE('Потребление ЭЭ_факт'!AS53,'Потребление ЭЭ_факт'!BE53,'Потребление ЭЭ_факт'!BQ53),0))</f>
        <v>25771.55733704762</v>
      </c>
      <c r="AX54" s="16">
        <f>IF(AND($F54=$AM$4,$I54=AX$5),AVERAGE('Потребление ЭЭ_факт'!AT53,'Потребление ЭЭ_факт'!BF53,'Потребление ЭЭ_факт'!BR53),IF(AW54&lt;&gt;0,AVERAGE('Потребление ЭЭ_факт'!AT53,'Потребление ЭЭ_факт'!BF53,'Потребление ЭЭ_факт'!BR53),0))</f>
        <v>27124.342451904758</v>
      </c>
      <c r="AY54" s="14">
        <f>IF(AND($F54=$AY$4,$I54=AY$5),AVERAGE('Потребление ЭЭ_факт'!AU53,'Потребление ЭЭ_факт'!BG53,'Потребление ЭЭ_факт'!BS53),IF(AX54&lt;&gt;0,AVERAGE('Потребление ЭЭ_факт'!AU53,'Потребление ЭЭ_факт'!BG53,'Потребление ЭЭ_факт'!BS53),0))</f>
        <v>25497.330695714289</v>
      </c>
      <c r="AZ54" s="15">
        <f>IF(AND($F54=$AY$4,$I54=AZ$5),AVERAGE('Потребление ЭЭ_факт'!AV53,'Потребление ЭЭ_факт'!BH53,'Потребление ЭЭ_факт'!BT53),IF(AY54&lt;&gt;0,AVERAGE('Потребление ЭЭ_факт'!AV53,'Потребление ЭЭ_факт'!BH53,'Потребление ЭЭ_факт'!BT53),0))</f>
        <v>21949.658776</v>
      </c>
      <c r="BA54" s="31">
        <f t="shared" si="356"/>
        <v>21424.551520904763</v>
      </c>
      <c r="BB54" s="31">
        <f t="shared" si="357"/>
        <v>20964.871675428571</v>
      </c>
      <c r="BC54" s="31">
        <f t="shared" si="358"/>
        <v>22483.693861133332</v>
      </c>
      <c r="BD54" s="31">
        <f t="shared" si="359"/>
        <v>26842.775996761906</v>
      </c>
      <c r="BE54" s="31">
        <f t="shared" si="360"/>
        <v>29290.808207276194</v>
      </c>
      <c r="BF54" s="31">
        <f t="shared" si="361"/>
        <v>28880.05332185714</v>
      </c>
      <c r="BG54" s="31">
        <f t="shared" si="362"/>
        <v>25071.994005428569</v>
      </c>
      <c r="BH54" s="31">
        <f t="shared" si="363"/>
        <v>24914.018335685716</v>
      </c>
      <c r="BI54" s="31">
        <f t="shared" si="364"/>
        <v>25771.55733704762</v>
      </c>
      <c r="BJ54" s="32">
        <f t="shared" si="365"/>
        <v>27124.342451904758</v>
      </c>
      <c r="BK54" s="30">
        <f t="shared" si="342"/>
        <v>25497.330695714289</v>
      </c>
      <c r="BL54" s="31">
        <f t="shared" si="381"/>
        <v>21949.658776</v>
      </c>
      <c r="BM54" s="31">
        <f t="shared" si="366"/>
        <v>21424.551520904763</v>
      </c>
      <c r="BN54" s="31">
        <f t="shared" si="367"/>
        <v>20964.871675428571</v>
      </c>
      <c r="BO54" s="31">
        <f t="shared" si="368"/>
        <v>22483.693861133332</v>
      </c>
      <c r="BP54" s="31">
        <f t="shared" si="369"/>
        <v>26842.775996761906</v>
      </c>
      <c r="BQ54" s="31">
        <f t="shared" si="370"/>
        <v>29290.808207276194</v>
      </c>
      <c r="BR54" s="31">
        <f t="shared" si="371"/>
        <v>28880.05332185714</v>
      </c>
      <c r="BS54" s="31">
        <f t="shared" si="372"/>
        <v>25071.994005428569</v>
      </c>
      <c r="BT54" s="31">
        <f t="shared" si="373"/>
        <v>24914.018335685716</v>
      </c>
      <c r="BU54" s="31">
        <f t="shared" si="374"/>
        <v>25771.55733704762</v>
      </c>
      <c r="BV54" s="32">
        <f t="shared" si="375"/>
        <v>27124.342451904758</v>
      </c>
      <c r="BW54" s="30">
        <f t="shared" si="343"/>
        <v>25497.330695714289</v>
      </c>
      <c r="BX54" s="31">
        <f t="shared" si="382"/>
        <v>21949.658776</v>
      </c>
      <c r="BY54" s="31">
        <f t="shared" si="376"/>
        <v>21424.551520904763</v>
      </c>
      <c r="BZ54" s="31">
        <f t="shared" si="377"/>
        <v>20964.871675428571</v>
      </c>
      <c r="CA54" s="31">
        <f t="shared" si="378"/>
        <v>22483.693861133332</v>
      </c>
      <c r="CB54" s="31">
        <f t="shared" si="379"/>
        <v>26842.775996761906</v>
      </c>
      <c r="CC54" s="31">
        <f t="shared" si="344"/>
        <v>29290.808207276194</v>
      </c>
      <c r="CD54" s="31">
        <f t="shared" si="345"/>
        <v>28880.05332185714</v>
      </c>
      <c r="CE54" s="31">
        <f t="shared" si="346"/>
        <v>25071.994005428569</v>
      </c>
      <c r="CF54" s="31">
        <f t="shared" si="347"/>
        <v>24914.018335685716</v>
      </c>
      <c r="CG54" s="31">
        <f t="shared" si="348"/>
        <v>25771.55733704762</v>
      </c>
      <c r="CH54" s="32">
        <f t="shared" si="349"/>
        <v>27124.342451904758</v>
      </c>
      <c r="CI54" s="30">
        <f t="shared" si="206"/>
        <v>25497.330695714289</v>
      </c>
      <c r="CJ54" s="31">
        <f t="shared" si="4"/>
        <v>21949.658776</v>
      </c>
      <c r="CK54" s="31">
        <f t="shared" si="5"/>
        <v>21424.551520904763</v>
      </c>
      <c r="CL54" s="31">
        <f t="shared" si="281"/>
        <v>20964.871675428571</v>
      </c>
      <c r="CM54" s="31">
        <f t="shared" si="282"/>
        <v>22483.693861133332</v>
      </c>
      <c r="CN54" s="31">
        <f t="shared" si="283"/>
        <v>26842.775996761906</v>
      </c>
      <c r="CO54" s="31">
        <f t="shared" si="284"/>
        <v>29290.808207276194</v>
      </c>
      <c r="CP54" s="31">
        <f t="shared" si="285"/>
        <v>28880.05332185714</v>
      </c>
      <c r="CQ54" s="31">
        <f t="shared" si="286"/>
        <v>25071.994005428569</v>
      </c>
      <c r="CR54" s="31">
        <f t="shared" si="287"/>
        <v>24914.018335685716</v>
      </c>
      <c r="CS54" s="31">
        <f t="shared" si="288"/>
        <v>25771.55733704762</v>
      </c>
      <c r="CT54" s="32">
        <f t="shared" si="289"/>
        <v>27124.342451904758</v>
      </c>
      <c r="CU54" s="30">
        <f t="shared" si="290"/>
        <v>25497.330695714289</v>
      </c>
      <c r="CV54" s="31">
        <f t="shared" si="291"/>
        <v>21949.658776</v>
      </c>
      <c r="CW54" s="31">
        <f t="shared" si="292"/>
        <v>21424.551520904763</v>
      </c>
      <c r="CX54" s="31">
        <f t="shared" si="293"/>
        <v>20964.871675428571</v>
      </c>
      <c r="CY54" s="31">
        <f t="shared" si="294"/>
        <v>22483.693861133332</v>
      </c>
      <c r="CZ54" s="31">
        <f t="shared" si="295"/>
        <v>26842.775996761906</v>
      </c>
      <c r="DA54" s="31">
        <f t="shared" si="296"/>
        <v>29290.808207276194</v>
      </c>
      <c r="DB54" s="31">
        <f t="shared" si="297"/>
        <v>28880.05332185714</v>
      </c>
      <c r="DC54" s="31">
        <f t="shared" si="298"/>
        <v>25071.994005428569</v>
      </c>
      <c r="DD54" s="31">
        <f t="shared" si="299"/>
        <v>24914.018335685716</v>
      </c>
      <c r="DE54" s="31">
        <f t="shared" si="300"/>
        <v>25771.55733704762</v>
      </c>
      <c r="DF54" s="32">
        <f t="shared" si="301"/>
        <v>27124.342451904758</v>
      </c>
      <c r="DG54" s="30">
        <f t="shared" si="302"/>
        <v>25497.330695714289</v>
      </c>
      <c r="DH54" s="31">
        <f t="shared" si="303"/>
        <v>21949.658776</v>
      </c>
      <c r="DI54" s="31">
        <f t="shared" si="304"/>
        <v>21424.551520904763</v>
      </c>
      <c r="DJ54" s="31">
        <f t="shared" si="305"/>
        <v>20964.871675428571</v>
      </c>
      <c r="DK54" s="31">
        <f t="shared" si="306"/>
        <v>22483.693861133332</v>
      </c>
      <c r="DL54" s="31">
        <f t="shared" si="307"/>
        <v>26842.775996761906</v>
      </c>
      <c r="DM54" s="31">
        <f t="shared" si="308"/>
        <v>29290.808207276194</v>
      </c>
      <c r="DN54" s="31">
        <f t="shared" si="309"/>
        <v>28880.05332185714</v>
      </c>
      <c r="DO54" s="31">
        <f t="shared" si="310"/>
        <v>25071.994005428569</v>
      </c>
      <c r="DP54" s="31">
        <f t="shared" si="311"/>
        <v>24914.018335685716</v>
      </c>
      <c r="DQ54" s="31">
        <f t="shared" si="280"/>
        <v>25771.55733704762</v>
      </c>
      <c r="DR54" s="32">
        <f t="shared" si="314"/>
        <v>27124.342451904758</v>
      </c>
      <c r="DS54" s="30">
        <f t="shared" si="315"/>
        <v>25497.330695714289</v>
      </c>
      <c r="DT54" s="31">
        <f t="shared" si="316"/>
        <v>21949.658776</v>
      </c>
      <c r="DU54" s="31">
        <f t="shared" si="317"/>
        <v>21424.551520904763</v>
      </c>
      <c r="DV54" s="31">
        <f t="shared" si="318"/>
        <v>20964.871675428571</v>
      </c>
      <c r="DW54" s="31">
        <f t="shared" si="319"/>
        <v>22483.693861133332</v>
      </c>
      <c r="DX54" s="31">
        <f t="shared" si="320"/>
        <v>26842.775996761906</v>
      </c>
      <c r="DY54" s="31">
        <f t="shared" si="321"/>
        <v>29290.808207276194</v>
      </c>
      <c r="DZ54" s="31">
        <f t="shared" si="322"/>
        <v>28880.05332185714</v>
      </c>
      <c r="EA54" s="31">
        <f t="shared" si="323"/>
        <v>25071.994005428569</v>
      </c>
      <c r="EB54" s="31">
        <f t="shared" si="324"/>
        <v>24914.018335685716</v>
      </c>
      <c r="EC54" s="31">
        <f t="shared" si="325"/>
        <v>25771.55733704762</v>
      </c>
      <c r="ED54" s="32">
        <f t="shared" si="326"/>
        <v>27124.342451904758</v>
      </c>
      <c r="EE54" s="30">
        <f t="shared" si="327"/>
        <v>25497.330695714289</v>
      </c>
      <c r="EF54" s="31">
        <f t="shared" si="328"/>
        <v>21949.658776</v>
      </c>
      <c r="EG54" s="31">
        <f t="shared" si="329"/>
        <v>21424.551520904763</v>
      </c>
      <c r="EH54" s="31">
        <f t="shared" si="330"/>
        <v>20964.871675428571</v>
      </c>
      <c r="EI54" s="31">
        <f t="shared" si="331"/>
        <v>22483.693861133332</v>
      </c>
      <c r="EJ54" s="31">
        <f t="shared" si="332"/>
        <v>26842.775996761906</v>
      </c>
      <c r="EK54" s="31">
        <f t="shared" si="333"/>
        <v>29290.808207276194</v>
      </c>
      <c r="EL54" s="31">
        <f t="shared" si="334"/>
        <v>28880.05332185714</v>
      </c>
      <c r="EM54" s="31">
        <f t="shared" si="335"/>
        <v>25071.994005428569</v>
      </c>
      <c r="EN54" s="31">
        <f t="shared" si="336"/>
        <v>24914.018335685716</v>
      </c>
      <c r="EO54" s="31">
        <f t="shared" si="312"/>
        <v>25771.55733704762</v>
      </c>
      <c r="EP54" s="32">
        <f t="shared" si="313"/>
        <v>27124.342451904758</v>
      </c>
      <c r="ES54" s="20"/>
      <c r="ET54" s="18"/>
      <c r="EU54" s="18"/>
      <c r="EV54" s="18">
        <f t="shared" si="210"/>
        <v>20964.871675428571</v>
      </c>
      <c r="EW54" s="18">
        <f t="shared" si="211"/>
        <v>22483.693861133332</v>
      </c>
      <c r="EX54" s="18">
        <f t="shared" si="212"/>
        <v>26842.775996761906</v>
      </c>
      <c r="EY54" s="18">
        <f t="shared" si="213"/>
        <v>29290.808207276194</v>
      </c>
      <c r="EZ54" s="18">
        <f t="shared" si="214"/>
        <v>28880.05332185714</v>
      </c>
      <c r="FA54" s="18">
        <f t="shared" si="215"/>
        <v>25071.994005428569</v>
      </c>
      <c r="FB54" s="18">
        <f t="shared" si="216"/>
        <v>24914.018335685716</v>
      </c>
      <c r="FC54" s="18">
        <f t="shared" si="217"/>
        <v>25771.55733704762</v>
      </c>
      <c r="FD54" s="19">
        <f t="shared" si="218"/>
        <v>27124.342451904758</v>
      </c>
      <c r="FE54" s="20">
        <f t="shared" si="219"/>
        <v>25497.330695714289</v>
      </c>
      <c r="FF54" s="18">
        <f t="shared" si="220"/>
        <v>21949.658776</v>
      </c>
      <c r="FG54" s="18">
        <f t="shared" si="221"/>
        <v>21424.551520904763</v>
      </c>
      <c r="FH54" s="18">
        <f t="shared" si="222"/>
        <v>20964.871675428571</v>
      </c>
      <c r="FI54" s="18">
        <f t="shared" si="223"/>
        <v>22483.693861133332</v>
      </c>
      <c r="FJ54" s="18">
        <f t="shared" si="224"/>
        <v>26842.775996761906</v>
      </c>
      <c r="FK54" s="18">
        <f t="shared" si="225"/>
        <v>29290.808207276194</v>
      </c>
      <c r="FL54" s="18">
        <f t="shared" si="226"/>
        <v>28880.05332185714</v>
      </c>
      <c r="FM54" s="18">
        <f t="shared" si="227"/>
        <v>25071.994005428569</v>
      </c>
      <c r="FN54" s="18">
        <f t="shared" si="228"/>
        <v>24914.018335685716</v>
      </c>
      <c r="FO54" s="18">
        <f t="shared" si="229"/>
        <v>25771.55733704762</v>
      </c>
      <c r="FP54" s="19">
        <f t="shared" si="230"/>
        <v>27124.342451904758</v>
      </c>
      <c r="FQ54" s="20">
        <f t="shared" si="231"/>
        <v>25497.330695714289</v>
      </c>
      <c r="FR54" s="18">
        <f t="shared" si="232"/>
        <v>21949.658776</v>
      </c>
      <c r="FS54" s="18">
        <f t="shared" si="233"/>
        <v>21424.551520904763</v>
      </c>
      <c r="FT54" s="18">
        <f t="shared" si="234"/>
        <v>20964.871675428571</v>
      </c>
      <c r="FU54" s="18">
        <f t="shared" si="235"/>
        <v>22483.693861133332</v>
      </c>
      <c r="FV54" s="18">
        <f t="shared" si="236"/>
        <v>26842.775996761906</v>
      </c>
      <c r="FW54" s="18">
        <f t="shared" si="237"/>
        <v>29290.808207276194</v>
      </c>
      <c r="FX54" s="18">
        <f t="shared" si="238"/>
        <v>28880.05332185714</v>
      </c>
      <c r="FY54" s="18">
        <f t="shared" si="239"/>
        <v>25071.994005428569</v>
      </c>
      <c r="FZ54" s="18">
        <f t="shared" si="240"/>
        <v>24914.018335685716</v>
      </c>
      <c r="GA54" s="18">
        <f t="shared" si="241"/>
        <v>25771.55733704762</v>
      </c>
      <c r="GB54" s="19">
        <f t="shared" si="242"/>
        <v>27124.342451904758</v>
      </c>
      <c r="GC54" s="20">
        <f t="shared" si="243"/>
        <v>25497.330695714289</v>
      </c>
      <c r="GD54" s="18">
        <f t="shared" si="244"/>
        <v>21949.658776</v>
      </c>
      <c r="GE54" s="18">
        <f t="shared" si="245"/>
        <v>21424.551520904763</v>
      </c>
      <c r="GF54" s="18">
        <f t="shared" si="246"/>
        <v>20964.871675428571</v>
      </c>
      <c r="GG54" s="18">
        <f t="shared" si="247"/>
        <v>22483.693861133332</v>
      </c>
      <c r="GH54" s="18">
        <f t="shared" si="248"/>
        <v>26842.775996761906</v>
      </c>
      <c r="GI54" s="18">
        <f t="shared" si="249"/>
        <v>29290.808207276194</v>
      </c>
      <c r="GJ54" s="18">
        <f t="shared" si="250"/>
        <v>28880.05332185714</v>
      </c>
      <c r="GK54" s="18">
        <f t="shared" si="251"/>
        <v>25071.994005428569</v>
      </c>
      <c r="GL54" s="18">
        <f t="shared" si="252"/>
        <v>24914.018335685716</v>
      </c>
      <c r="GM54" s="18">
        <f t="shared" si="253"/>
        <v>25771.55733704762</v>
      </c>
      <c r="GN54" s="19">
        <f t="shared" si="254"/>
        <v>27124.342451904758</v>
      </c>
      <c r="GO54" s="20">
        <f t="shared" si="255"/>
        <v>25497.330695714289</v>
      </c>
      <c r="GP54" s="18">
        <f t="shared" si="256"/>
        <v>21949.658776</v>
      </c>
      <c r="GQ54" s="18">
        <f t="shared" si="257"/>
        <v>21424.551520904763</v>
      </c>
      <c r="GR54" s="18">
        <f t="shared" si="258"/>
        <v>20964.871675428571</v>
      </c>
      <c r="GS54" s="18">
        <f t="shared" si="259"/>
        <v>22483.693861133332</v>
      </c>
      <c r="GT54" s="18">
        <f t="shared" si="260"/>
        <v>26842.775996761906</v>
      </c>
      <c r="GU54" s="18">
        <f t="shared" si="261"/>
        <v>29290.808207276194</v>
      </c>
      <c r="GV54" s="18">
        <f t="shared" si="262"/>
        <v>28880.05332185714</v>
      </c>
      <c r="GW54" s="18">
        <f t="shared" si="263"/>
        <v>25071.994005428569</v>
      </c>
      <c r="GX54" s="18">
        <f t="shared" si="264"/>
        <v>24914.018335685716</v>
      </c>
      <c r="GY54" s="18">
        <f t="shared" si="265"/>
        <v>25771.55733704762</v>
      </c>
      <c r="GZ54" s="19">
        <f t="shared" si="266"/>
        <v>27124.342451904758</v>
      </c>
      <c r="HA54" s="20">
        <f t="shared" si="385"/>
        <v>25497.330695714289</v>
      </c>
      <c r="HB54" s="18">
        <f t="shared" si="386"/>
        <v>21949.658776</v>
      </c>
      <c r="HC54" s="18">
        <f t="shared" ref="HC54:HC70" si="387">CW54</f>
        <v>21424.551520904763</v>
      </c>
      <c r="HD54" s="18"/>
      <c r="HE54" s="18"/>
      <c r="HF54" s="18"/>
      <c r="HG54" s="18"/>
      <c r="HH54" s="18"/>
      <c r="HI54" s="18"/>
      <c r="HJ54" s="18"/>
      <c r="HK54" s="18"/>
      <c r="HL54" s="19"/>
      <c r="HM54" s="20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9"/>
      <c r="HY54" s="20"/>
      <c r="HZ54" s="18"/>
      <c r="IA54" s="18"/>
      <c r="IB54" s="18"/>
      <c r="IC54" s="18"/>
      <c r="ID54" s="18"/>
      <c r="IE54" s="18"/>
      <c r="IF54" s="18"/>
      <c r="IG54" s="18"/>
      <c r="IH54" s="18"/>
      <c r="II54" s="18"/>
      <c r="IJ54" s="19"/>
      <c r="IK54" s="20"/>
      <c r="IL54" s="18"/>
      <c r="IM54" s="18"/>
      <c r="IN54" s="18"/>
      <c r="IO54" s="18"/>
      <c r="IP54" s="18"/>
      <c r="IQ54" s="18"/>
      <c r="IR54" s="18"/>
      <c r="IS54" s="18"/>
      <c r="IT54" s="18"/>
      <c r="IU54" s="18"/>
      <c r="IV54" s="19"/>
      <c r="IY54" s="17"/>
      <c r="IZ54" s="17"/>
      <c r="JA54" s="14">
        <f t="shared" si="267"/>
        <v>231344.11519252381</v>
      </c>
      <c r="JB54" s="15">
        <f t="shared" si="268"/>
        <v>300215.65618514293</v>
      </c>
      <c r="JC54" s="15">
        <f t="shared" si="269"/>
        <v>300215.65618514293</v>
      </c>
      <c r="JD54" s="15">
        <f t="shared" si="270"/>
        <v>300215.65618514293</v>
      </c>
      <c r="JE54" s="15">
        <f t="shared" si="271"/>
        <v>300215.65618514293</v>
      </c>
      <c r="JF54" s="15">
        <f t="shared" si="272"/>
        <v>68871.540992619048</v>
      </c>
      <c r="JG54" s="15">
        <f t="shared" si="273"/>
        <v>0</v>
      </c>
      <c r="JH54" s="15">
        <f t="shared" si="274"/>
        <v>0</v>
      </c>
      <c r="JI54" s="15">
        <f t="shared" si="275"/>
        <v>0</v>
      </c>
      <c r="JJ54" s="14"/>
    </row>
    <row r="55" spans="1:270" x14ac:dyDescent="0.25">
      <c r="A55" s="5" t="s">
        <v>115</v>
      </c>
      <c r="B55" s="2">
        <v>3104</v>
      </c>
      <c r="C55" s="3">
        <v>42229</v>
      </c>
      <c r="D55" s="3" t="s">
        <v>116</v>
      </c>
      <c r="E55" s="4">
        <v>44649</v>
      </c>
      <c r="F55">
        <f t="shared" si="337"/>
        <v>2022</v>
      </c>
      <c r="G55">
        <f t="shared" si="338"/>
        <v>3</v>
      </c>
      <c r="H55">
        <f t="shared" si="339"/>
        <v>2019</v>
      </c>
      <c r="I55">
        <f t="shared" si="384"/>
        <v>3</v>
      </c>
      <c r="J55">
        <f t="shared" si="203"/>
        <v>2022</v>
      </c>
      <c r="K55">
        <f t="shared" si="204"/>
        <v>4</v>
      </c>
      <c r="L55">
        <f t="shared" si="383"/>
        <v>2027</v>
      </c>
      <c r="M55">
        <f t="shared" si="205"/>
        <v>3</v>
      </c>
      <c r="O55" s="14"/>
      <c r="P55" s="17"/>
      <c r="Q55" s="17"/>
      <c r="R55" s="17"/>
      <c r="S55" s="17"/>
      <c r="T55" s="17"/>
      <c r="U55" s="17"/>
      <c r="V55" s="17">
        <f>IF(AND($F55=O$4,$I55=V$5),AVERAGE('Потребление ЭЭ_факт'!R54,'Потребление ЭЭ_факт'!AD54,'Потребление ЭЭ_факт'!AP54),IF(U55&lt;&gt;0,AVERAGE('Потребление ЭЭ_факт'!R54,'Потребление ЭЭ_факт'!AD54,'Потребление ЭЭ_факт'!AP54),0))</f>
        <v>0</v>
      </c>
      <c r="W55" s="17">
        <f>IF(AND($F55=O$4,$I55=W$5),AVERAGE('Потребление ЭЭ_факт'!S54,'Потребление ЭЭ_факт'!AE54,'Потребление ЭЭ_факт'!AQ54),IF(V55&lt;&gt;0,AVERAGE('Потребление ЭЭ_факт'!S54,'Потребление ЭЭ_факт'!AE54,'Потребление ЭЭ_факт'!AQ54),0))</f>
        <v>0</v>
      </c>
      <c r="X55" s="17">
        <f>IF(AND($F55=O$4,$I55=X$5),AVERAGE('Потребление ЭЭ_факт'!T54,'Потребление ЭЭ_факт'!AF54,'Потребление ЭЭ_факт'!AR54),IF(W55&lt;&gt;0,AVERAGE('Потребление ЭЭ_факт'!T54,'Потребление ЭЭ_факт'!AF54,'Потребление ЭЭ_факт'!AR54),0))</f>
        <v>0</v>
      </c>
      <c r="Y55" s="17">
        <f>IF(AND($F55=O$4,$I55=Y$5),AVERAGE('Потребление ЭЭ_факт'!U54,'Потребление ЭЭ_факт'!AG54,'Потребление ЭЭ_факт'!AS54),IF(X55&lt;&gt;0,AVERAGE('Потребление ЭЭ_факт'!U54,'Потребление ЭЭ_факт'!AG54,'Потребление ЭЭ_факт'!AS54),0))</f>
        <v>0</v>
      </c>
      <c r="Z55" s="17">
        <f>IF(AND($F55=O$4,$I55=Z$5),AVERAGE('Потребление ЭЭ_факт'!V54,'Потребление ЭЭ_факт'!AH54,'Потребление ЭЭ_факт'!AT54),IF(Y55&lt;&gt;0,AVERAGE('Потребление ЭЭ_факт'!V54,'Потребление ЭЭ_факт'!AH54,'Потребление ЭЭ_факт'!AT54),0))</f>
        <v>0</v>
      </c>
      <c r="AA55" s="14">
        <f>IF(AND($F55=AA$4,$I55=AA$5),AVERAGE('Потребление ЭЭ_факт'!W54,'Потребление ЭЭ_факт'!AI54,'Потребление ЭЭ_факт'!AU54),IF(Z55&lt;&gt;0,AVERAGE('Потребление ЭЭ_факт'!W54,'Потребление ЭЭ_факт'!AI54,'Потребление ЭЭ_факт'!AU54),0))</f>
        <v>0</v>
      </c>
      <c r="AB55" s="17">
        <f>IF(AND($F55=AA$4,$I55=AB$5),AVERAGE('Потребление ЭЭ_факт'!X54,'Потребление ЭЭ_факт'!AJ54,'Потребление ЭЭ_факт'!AV54),IF(AA55&lt;&gt;0,AVERAGE('Потребление ЭЭ_факт'!X54,'Потребление ЭЭ_факт'!AJ54,'Потребление ЭЭ_факт'!AV54),0))</f>
        <v>0</v>
      </c>
      <c r="AC55" s="17">
        <f>IF(AND($F55=AA$4,$I55=AC$5),AVERAGE('Потребление ЭЭ_факт'!Y54,'Потребление ЭЭ_факт'!AK54,'Потребление ЭЭ_факт'!AW54),IF(AB55&lt;&gt;0,AVERAGE('Потребление ЭЭ_факт'!Y54,'Потребление ЭЭ_факт'!AK54,'Потребление ЭЭ_факт'!AW54),0))</f>
        <v>0</v>
      </c>
      <c r="AD55" s="17">
        <f>IF(AND($F55=AA$4,$I55=AD$5),AVERAGE('Потребление ЭЭ_факт'!Z54,'Потребление ЭЭ_факт'!AL54,'Потребление ЭЭ_факт'!AX54),IF(AC55&lt;&gt;0,AVERAGE('Потребление ЭЭ_факт'!Z54,'Потребление ЭЭ_факт'!AL54,'Потребление ЭЭ_факт'!AX54),0))</f>
        <v>0</v>
      </c>
      <c r="AE55" s="17">
        <f>IF(AND($F55=AA$4,$I55=AE$5),AVERAGE('Потребление ЭЭ_факт'!AA54,'Потребление ЭЭ_факт'!AM54,'Потребление ЭЭ_факт'!AY54),IF(AD55&lt;&gt;0,AVERAGE('Потребление ЭЭ_факт'!AA54,'Потребление ЭЭ_факт'!AM54,'Потребление ЭЭ_факт'!AY54),0))</f>
        <v>0</v>
      </c>
      <c r="AF55" s="17">
        <f>IF(AND($F55=AA$4,$I55=AF$5),AVERAGE('Потребление ЭЭ_факт'!AB54,'Потребление ЭЭ_факт'!AN54,'Потребление ЭЭ_факт'!AZ54),IF(AE55&lt;&gt;0,AVERAGE('Потребление ЭЭ_факт'!AB54,'Потребление ЭЭ_факт'!AN54,'Потребление ЭЭ_факт'!AZ54),0))</f>
        <v>0</v>
      </c>
      <c r="AG55" s="17">
        <f>IF(AND($F55=AA$4,$I55=AG$5),AVERAGE('Потребление ЭЭ_факт'!AC54,'Потребление ЭЭ_факт'!AO54,'Потребление ЭЭ_факт'!BA54),IF(AF55&lt;&gt;0,AVERAGE('Потребление ЭЭ_факт'!AC54,'Потребление ЭЭ_факт'!AO54,'Потребление ЭЭ_факт'!BA54),0))</f>
        <v>0</v>
      </c>
      <c r="AH55" s="17">
        <f>IF(AND($F55=AA$4,$I55=AH$5),AVERAGE('Потребление ЭЭ_факт'!AD54,'Потребление ЭЭ_факт'!AP54,'Потребление ЭЭ_факт'!BB54),IF(AG55&lt;&gt;0,AVERAGE('Потребление ЭЭ_факт'!AD54,'Потребление ЭЭ_факт'!AP54,'Потребление ЭЭ_факт'!BB54),0))</f>
        <v>0</v>
      </c>
      <c r="AI55" s="17">
        <f>IF(AND($F55=AA$4,$I55=AI$5),AVERAGE('Потребление ЭЭ_факт'!AE54,'Потребление ЭЭ_факт'!AQ54,'Потребление ЭЭ_факт'!BC54),IF(AH55&lt;&gt;0,AVERAGE('Потребление ЭЭ_факт'!AE54,'Потребление ЭЭ_факт'!AQ54,'Потребление ЭЭ_факт'!BC54),0))</f>
        <v>0</v>
      </c>
      <c r="AJ55" s="17">
        <f>IF(AND($F55=AA$4,$I55=AJ$5),AVERAGE('Потребление ЭЭ_факт'!AF54,'Потребление ЭЭ_факт'!AR54,'Потребление ЭЭ_факт'!BD54),IF(AI55&lt;&gt;0,AVERAGE('Потребление ЭЭ_факт'!AF54,'Потребление ЭЭ_факт'!AR54,'Потребление ЭЭ_факт'!BD54),0))</f>
        <v>0</v>
      </c>
      <c r="AK55" s="17">
        <f>IF(AND($F55=AA$4,$I55=AK$5),AVERAGE('Потребление ЭЭ_факт'!AG54,'Потребление ЭЭ_факт'!AS54,'Потребление ЭЭ_факт'!BE54),IF(AJ55&lt;&gt;0,AVERAGE('Потребление ЭЭ_факт'!AG54,'Потребление ЭЭ_факт'!AS54,'Потребление ЭЭ_факт'!BE54),0))</f>
        <v>0</v>
      </c>
      <c r="AL55" s="17">
        <f>IF(AND($F55=AA$4,$I55=AL$5),AVERAGE('Потребление ЭЭ_факт'!AH54,'Потребление ЭЭ_факт'!AT54,'Потребление ЭЭ_факт'!BF54),IF(AK55&lt;&gt;0,AVERAGE('Потребление ЭЭ_факт'!AH54,'Потребление ЭЭ_факт'!AT54,'Потребление ЭЭ_факт'!BF54),0))</f>
        <v>0</v>
      </c>
      <c r="AM55" s="14">
        <f>IF(AND($F55=AM$4,$I55=AM$5),AVERAGE('Потребление ЭЭ_факт'!AI54,'Потребление ЭЭ_факт'!AU54,'Потребление ЭЭ_факт'!BG54),IF(AL55&lt;&gt;0,AVERAGE('Потребление ЭЭ_факт'!AI54,'Потребление ЭЭ_факт'!AU54,'Потребление ЭЭ_факт'!BG54),0))</f>
        <v>0</v>
      </c>
      <c r="AN55" s="15">
        <f>IF(AND($F55=$AM$4,$I55=AN$5),AVERAGE('Потребление ЭЭ_факт'!AJ54,'Потребление ЭЭ_факт'!AV54,'Потребление ЭЭ_факт'!BH54),IF(AM55&lt;&gt;0,AVERAGE('Потребление ЭЭ_факт'!AJ54,'Потребление ЭЭ_факт'!AV54,'Потребление ЭЭ_факт'!BH54),0))</f>
        <v>0</v>
      </c>
      <c r="AO55" s="15">
        <f>IF(AND($F55=$AM$4,$I55=AO$5),AVERAGE('Потребление ЭЭ_факт'!AK54,'Потребление ЭЭ_факт'!AW54,'Потребление ЭЭ_факт'!BI54),IF(AN55&lt;&gt;0,AVERAGE('Потребление ЭЭ_факт'!AK54,'Потребление ЭЭ_факт'!AW54,'Потребление ЭЭ_факт'!BI54),0))</f>
        <v>13428.926907714287</v>
      </c>
      <c r="AP55" s="15">
        <f>IF(AND($F55=$AM$4,$I55=AP$5),AVERAGE('Потребление ЭЭ_факт'!AL54,'Потребление ЭЭ_факт'!AX54,'Потребление ЭЭ_факт'!BJ54),IF(AO55&lt;&gt;0,AVERAGE('Потребление ЭЭ_факт'!AL54,'Потребление ЭЭ_факт'!AX54,'Потребление ЭЭ_факт'!BJ54),0))</f>
        <v>11061.756587714286</v>
      </c>
      <c r="AQ55" s="15">
        <f>IF(AND($F55=$AM$4,$I55=AQ$5),AVERAGE('Потребление ЭЭ_факт'!AM54,'Потребление ЭЭ_факт'!AY54,'Потребление ЭЭ_факт'!BK54),IF(AP55&lt;&gt;0,AVERAGE('Потребление ЭЭ_факт'!AM54,'Потребление ЭЭ_факт'!AY54,'Потребление ЭЭ_факт'!BK54),0))</f>
        <v>11147.159909238095</v>
      </c>
      <c r="AR55" s="15">
        <f>IF(AND($F55=$AM$4,$I55=AR$5),AVERAGE('Потребление ЭЭ_факт'!AN54,'Потребление ЭЭ_факт'!AZ54,'Потребление ЭЭ_факт'!BL54),IF(AQ55&lt;&gt;0,AVERAGE('Потребление ЭЭ_факт'!AN54,'Потребление ЭЭ_факт'!AZ54,'Потребление ЭЭ_факт'!BL54),0))</f>
        <v>12195.602724857141</v>
      </c>
      <c r="AS55" s="15">
        <f>IF(AND($F55=$AM$4,$I55=AS$5),AVERAGE('Потребление ЭЭ_факт'!AO54,'Потребление ЭЭ_факт'!BA54,'Потребление ЭЭ_факт'!BM54),IF(AR55&lt;&gt;0,AVERAGE('Потребление ЭЭ_факт'!AO54,'Потребление ЭЭ_факт'!BA54,'Потребление ЭЭ_факт'!BM54),0))</f>
        <v>13083.644232647619</v>
      </c>
      <c r="AT55" s="15">
        <f>IF(AND($F55=$AM$4,$I55=AT$5),AVERAGE('Потребление ЭЭ_факт'!AP54,'Потребление ЭЭ_факт'!BB54,'Потребление ЭЭ_факт'!BN54),IF(AS55&lt;&gt;0,AVERAGE('Потребление ЭЭ_факт'!AP54,'Потребление ЭЭ_факт'!BB54,'Потребление ЭЭ_факт'!BN54),0))</f>
        <v>12375.233351571427</v>
      </c>
      <c r="AU55" s="15">
        <f>IF(AND($F55=$AM$4,$I55=AU$5),AVERAGE('Потребление ЭЭ_факт'!AQ54,'Потребление ЭЭ_факт'!BC54,'Потребление ЭЭ_факт'!BO54),IF(AT55&lt;&gt;0,AVERAGE('Потребление ЭЭ_факт'!AQ54,'Потребление ЭЭ_факт'!BC54,'Потребление ЭЭ_факт'!BO54),0))</f>
        <v>10860.744943428572</v>
      </c>
      <c r="AV55" s="15">
        <f>IF(AND($F55=$AM$4,$I55=AV$5),AVERAGE('Потребление ЭЭ_факт'!AR54,'Потребление ЭЭ_факт'!BD54,'Потребление ЭЭ_факт'!BP54),IF(AU55&lt;&gt;0,AVERAGE('Потребление ЭЭ_факт'!AR54,'Потребление ЭЭ_факт'!BD54,'Потребление ЭЭ_факт'!BP54),0))</f>
        <v>10568.493649409524</v>
      </c>
      <c r="AW55" s="15">
        <f>IF(AND($F55=$AM$4,$I55=AW$5),AVERAGE('Потребление ЭЭ_факт'!AS54,'Потребление ЭЭ_факт'!BE54,'Потребление ЭЭ_факт'!BQ54),IF(AV55&lt;&gt;0,AVERAGE('Потребление ЭЭ_факт'!AS54,'Потребление ЭЭ_факт'!BE54,'Потребление ЭЭ_факт'!BQ54),0))</f>
        <v>11775.642250238096</v>
      </c>
      <c r="AX55" s="16">
        <f>IF(AND($F55=$AM$4,$I55=AX$5),AVERAGE('Потребление ЭЭ_факт'!AT54,'Потребление ЭЭ_факт'!BF54,'Потребление ЭЭ_факт'!BR54),IF(AW55&lt;&gt;0,AVERAGE('Потребление ЭЭ_факт'!AT54,'Потребление ЭЭ_факт'!BF54,'Потребление ЭЭ_факт'!BR54),0))</f>
        <v>12067.983828838094</v>
      </c>
      <c r="AY55" s="14">
        <f>IF(AND($F55=$AY$4,$I55=AY$5),AVERAGE('Потребление ЭЭ_факт'!AU54,'Потребление ЭЭ_факт'!BG54,'Потребление ЭЭ_факт'!BS54),IF(AX55&lt;&gt;0,AVERAGE('Потребление ЭЭ_факт'!AU54,'Потребление ЭЭ_факт'!BG54,'Потребление ЭЭ_факт'!BS54),0))</f>
        <v>12561.588388666669</v>
      </c>
      <c r="AZ55" s="15">
        <f>IF(AND($F55=$AY$4,$I55=AZ$5),AVERAGE('Потребление ЭЭ_факт'!AV54,'Потребление ЭЭ_факт'!BH54,'Потребление ЭЭ_факт'!BT54),IF(AY55&lt;&gt;0,AVERAGE('Потребление ЭЭ_факт'!AV54,'Потребление ЭЭ_факт'!BH54,'Потребление ЭЭ_факт'!BT54),0))</f>
        <v>12563.807780761903</v>
      </c>
      <c r="BA55" s="31">
        <f t="shared" si="356"/>
        <v>13428.926907714287</v>
      </c>
      <c r="BB55" s="31">
        <f t="shared" si="357"/>
        <v>11061.756587714286</v>
      </c>
      <c r="BC55" s="31">
        <f t="shared" si="358"/>
        <v>11147.159909238095</v>
      </c>
      <c r="BD55" s="31">
        <f t="shared" si="359"/>
        <v>12195.602724857141</v>
      </c>
      <c r="BE55" s="31">
        <f t="shared" si="360"/>
        <v>13083.644232647619</v>
      </c>
      <c r="BF55" s="31">
        <f t="shared" si="361"/>
        <v>12375.233351571427</v>
      </c>
      <c r="BG55" s="31">
        <f t="shared" si="362"/>
        <v>10860.744943428572</v>
      </c>
      <c r="BH55" s="31">
        <f t="shared" si="363"/>
        <v>10568.493649409524</v>
      </c>
      <c r="BI55" s="31">
        <f t="shared" si="364"/>
        <v>11775.642250238096</v>
      </c>
      <c r="BJ55" s="32">
        <f t="shared" si="365"/>
        <v>12067.983828838094</v>
      </c>
      <c r="BK55" s="30">
        <f t="shared" si="342"/>
        <v>12561.588388666669</v>
      </c>
      <c r="BL55" s="31">
        <f t="shared" si="381"/>
        <v>12563.807780761903</v>
      </c>
      <c r="BM55" s="31">
        <f t="shared" si="366"/>
        <v>13428.926907714287</v>
      </c>
      <c r="BN55" s="31">
        <f t="shared" si="367"/>
        <v>11061.756587714286</v>
      </c>
      <c r="BO55" s="31">
        <f t="shared" si="368"/>
        <v>11147.159909238095</v>
      </c>
      <c r="BP55" s="31">
        <f t="shared" si="369"/>
        <v>12195.602724857141</v>
      </c>
      <c r="BQ55" s="31">
        <f t="shared" si="370"/>
        <v>13083.644232647619</v>
      </c>
      <c r="BR55" s="31">
        <f t="shared" si="371"/>
        <v>12375.233351571427</v>
      </c>
      <c r="BS55" s="31">
        <f t="shared" si="372"/>
        <v>10860.744943428572</v>
      </c>
      <c r="BT55" s="31">
        <f t="shared" si="373"/>
        <v>10568.493649409524</v>
      </c>
      <c r="BU55" s="31">
        <f t="shared" si="374"/>
        <v>11775.642250238096</v>
      </c>
      <c r="BV55" s="32">
        <f t="shared" si="375"/>
        <v>12067.983828838094</v>
      </c>
      <c r="BW55" s="30">
        <f t="shared" si="343"/>
        <v>12561.588388666669</v>
      </c>
      <c r="BX55" s="31">
        <f t="shared" si="382"/>
        <v>12563.807780761903</v>
      </c>
      <c r="BY55" s="31">
        <f t="shared" si="376"/>
        <v>13428.926907714287</v>
      </c>
      <c r="BZ55" s="31">
        <f t="shared" si="377"/>
        <v>11061.756587714286</v>
      </c>
      <c r="CA55" s="31">
        <f t="shared" si="378"/>
        <v>11147.159909238095</v>
      </c>
      <c r="CB55" s="31">
        <f t="shared" si="379"/>
        <v>12195.602724857141</v>
      </c>
      <c r="CC55" s="31">
        <f t="shared" si="344"/>
        <v>13083.644232647619</v>
      </c>
      <c r="CD55" s="31">
        <f t="shared" si="345"/>
        <v>12375.233351571427</v>
      </c>
      <c r="CE55" s="31">
        <f t="shared" si="346"/>
        <v>10860.744943428572</v>
      </c>
      <c r="CF55" s="31">
        <f t="shared" si="347"/>
        <v>10568.493649409524</v>
      </c>
      <c r="CG55" s="31">
        <f t="shared" si="348"/>
        <v>11775.642250238096</v>
      </c>
      <c r="CH55" s="32">
        <f t="shared" si="349"/>
        <v>12067.983828838094</v>
      </c>
      <c r="CI55" s="30">
        <f t="shared" si="206"/>
        <v>12561.588388666669</v>
      </c>
      <c r="CJ55" s="31">
        <f t="shared" si="4"/>
        <v>12563.807780761903</v>
      </c>
      <c r="CK55" s="31">
        <f t="shared" si="5"/>
        <v>13428.926907714287</v>
      </c>
      <c r="CL55" s="31">
        <f t="shared" si="281"/>
        <v>11061.756587714286</v>
      </c>
      <c r="CM55" s="31">
        <f t="shared" si="282"/>
        <v>11147.159909238095</v>
      </c>
      <c r="CN55" s="31">
        <f t="shared" si="283"/>
        <v>12195.602724857141</v>
      </c>
      <c r="CO55" s="31">
        <f t="shared" si="284"/>
        <v>13083.644232647619</v>
      </c>
      <c r="CP55" s="31">
        <f t="shared" si="285"/>
        <v>12375.233351571427</v>
      </c>
      <c r="CQ55" s="31">
        <f t="shared" si="286"/>
        <v>10860.744943428572</v>
      </c>
      <c r="CR55" s="31">
        <f t="shared" si="287"/>
        <v>10568.493649409524</v>
      </c>
      <c r="CS55" s="31">
        <f t="shared" si="288"/>
        <v>11775.642250238096</v>
      </c>
      <c r="CT55" s="32">
        <f t="shared" si="289"/>
        <v>12067.983828838094</v>
      </c>
      <c r="CU55" s="30">
        <f t="shared" si="290"/>
        <v>12561.588388666669</v>
      </c>
      <c r="CV55" s="31">
        <f t="shared" si="291"/>
        <v>12563.807780761903</v>
      </c>
      <c r="CW55" s="31">
        <f t="shared" si="292"/>
        <v>13428.926907714287</v>
      </c>
      <c r="CX55" s="31">
        <f t="shared" si="293"/>
        <v>11061.756587714286</v>
      </c>
      <c r="CY55" s="31">
        <f t="shared" si="294"/>
        <v>11147.159909238095</v>
      </c>
      <c r="CZ55" s="31">
        <f t="shared" si="295"/>
        <v>12195.602724857141</v>
      </c>
      <c r="DA55" s="31">
        <f t="shared" si="296"/>
        <v>13083.644232647619</v>
      </c>
      <c r="DB55" s="31">
        <f t="shared" si="297"/>
        <v>12375.233351571427</v>
      </c>
      <c r="DC55" s="31">
        <f t="shared" si="298"/>
        <v>10860.744943428572</v>
      </c>
      <c r="DD55" s="31">
        <f t="shared" si="299"/>
        <v>10568.493649409524</v>
      </c>
      <c r="DE55" s="31">
        <f t="shared" si="300"/>
        <v>11775.642250238096</v>
      </c>
      <c r="DF55" s="32">
        <f t="shared" si="301"/>
        <v>12067.983828838094</v>
      </c>
      <c r="DG55" s="30">
        <f t="shared" si="302"/>
        <v>12561.588388666669</v>
      </c>
      <c r="DH55" s="31">
        <f t="shared" si="303"/>
        <v>12563.807780761903</v>
      </c>
      <c r="DI55" s="31">
        <f t="shared" si="304"/>
        <v>13428.926907714287</v>
      </c>
      <c r="DJ55" s="31">
        <f t="shared" si="305"/>
        <v>11061.756587714286</v>
      </c>
      <c r="DK55" s="31">
        <f t="shared" si="306"/>
        <v>11147.159909238095</v>
      </c>
      <c r="DL55" s="31">
        <f t="shared" si="307"/>
        <v>12195.602724857141</v>
      </c>
      <c r="DM55" s="31">
        <f t="shared" si="308"/>
        <v>13083.644232647619</v>
      </c>
      <c r="DN55" s="31">
        <f t="shared" si="309"/>
        <v>12375.233351571427</v>
      </c>
      <c r="DO55" s="31">
        <f t="shared" si="310"/>
        <v>10860.744943428572</v>
      </c>
      <c r="DP55" s="31">
        <f t="shared" si="311"/>
        <v>10568.493649409524</v>
      </c>
      <c r="DQ55" s="31">
        <f t="shared" si="280"/>
        <v>11775.642250238096</v>
      </c>
      <c r="DR55" s="32">
        <f t="shared" si="314"/>
        <v>12067.983828838094</v>
      </c>
      <c r="DS55" s="30">
        <f t="shared" si="315"/>
        <v>12561.588388666669</v>
      </c>
      <c r="DT55" s="31">
        <f t="shared" si="316"/>
        <v>12563.807780761903</v>
      </c>
      <c r="DU55" s="31">
        <f t="shared" si="317"/>
        <v>13428.926907714287</v>
      </c>
      <c r="DV55" s="31">
        <f t="shared" si="318"/>
        <v>11061.756587714286</v>
      </c>
      <c r="DW55" s="31">
        <f t="shared" si="319"/>
        <v>11147.159909238095</v>
      </c>
      <c r="DX55" s="31">
        <f t="shared" si="320"/>
        <v>12195.602724857141</v>
      </c>
      <c r="DY55" s="31">
        <f t="shared" si="321"/>
        <v>13083.644232647619</v>
      </c>
      <c r="DZ55" s="31">
        <f t="shared" si="322"/>
        <v>12375.233351571427</v>
      </c>
      <c r="EA55" s="31">
        <f t="shared" si="323"/>
        <v>10860.744943428572</v>
      </c>
      <c r="EB55" s="31">
        <f t="shared" si="324"/>
        <v>10568.493649409524</v>
      </c>
      <c r="EC55" s="31">
        <f t="shared" si="325"/>
        <v>11775.642250238096</v>
      </c>
      <c r="ED55" s="32">
        <f t="shared" si="326"/>
        <v>12067.983828838094</v>
      </c>
      <c r="EE55" s="30">
        <f t="shared" si="327"/>
        <v>12561.588388666669</v>
      </c>
      <c r="EF55" s="31">
        <f t="shared" si="328"/>
        <v>12563.807780761903</v>
      </c>
      <c r="EG55" s="31">
        <f t="shared" si="329"/>
        <v>13428.926907714287</v>
      </c>
      <c r="EH55" s="31">
        <f t="shared" si="330"/>
        <v>11061.756587714286</v>
      </c>
      <c r="EI55" s="31">
        <f t="shared" si="331"/>
        <v>11147.159909238095</v>
      </c>
      <c r="EJ55" s="31">
        <f t="shared" si="332"/>
        <v>12195.602724857141</v>
      </c>
      <c r="EK55" s="31">
        <f t="shared" si="333"/>
        <v>13083.644232647619</v>
      </c>
      <c r="EL55" s="31">
        <f t="shared" si="334"/>
        <v>12375.233351571427</v>
      </c>
      <c r="EM55" s="31">
        <f t="shared" si="335"/>
        <v>10860.744943428572</v>
      </c>
      <c r="EN55" s="31">
        <f t="shared" si="336"/>
        <v>10568.493649409524</v>
      </c>
      <c r="EO55" s="31">
        <f t="shared" si="312"/>
        <v>11775.642250238096</v>
      </c>
      <c r="EP55" s="32">
        <f t="shared" si="313"/>
        <v>12067.983828838094</v>
      </c>
      <c r="ES55" s="20"/>
      <c r="ET55" s="18"/>
      <c r="EU55" s="18"/>
      <c r="EV55" s="18">
        <f t="shared" si="210"/>
        <v>11061.756587714286</v>
      </c>
      <c r="EW55" s="18">
        <f t="shared" si="211"/>
        <v>11147.159909238095</v>
      </c>
      <c r="EX55" s="18">
        <f t="shared" si="212"/>
        <v>12195.602724857141</v>
      </c>
      <c r="EY55" s="18">
        <f t="shared" si="213"/>
        <v>13083.644232647619</v>
      </c>
      <c r="EZ55" s="18">
        <f t="shared" si="214"/>
        <v>12375.233351571427</v>
      </c>
      <c r="FA55" s="18">
        <f t="shared" si="215"/>
        <v>10860.744943428572</v>
      </c>
      <c r="FB55" s="18">
        <f t="shared" si="216"/>
        <v>10568.493649409524</v>
      </c>
      <c r="FC55" s="18">
        <f t="shared" si="217"/>
        <v>11775.642250238096</v>
      </c>
      <c r="FD55" s="19">
        <f t="shared" si="218"/>
        <v>12067.983828838094</v>
      </c>
      <c r="FE55" s="20">
        <f t="shared" si="219"/>
        <v>12561.588388666669</v>
      </c>
      <c r="FF55" s="18">
        <f t="shared" si="220"/>
        <v>12563.807780761903</v>
      </c>
      <c r="FG55" s="18">
        <f t="shared" si="221"/>
        <v>13428.926907714287</v>
      </c>
      <c r="FH55" s="18">
        <f t="shared" si="222"/>
        <v>11061.756587714286</v>
      </c>
      <c r="FI55" s="18">
        <f t="shared" si="223"/>
        <v>11147.159909238095</v>
      </c>
      <c r="FJ55" s="18">
        <f t="shared" si="224"/>
        <v>12195.602724857141</v>
      </c>
      <c r="FK55" s="18">
        <f t="shared" si="225"/>
        <v>13083.644232647619</v>
      </c>
      <c r="FL55" s="18">
        <f t="shared" si="226"/>
        <v>12375.233351571427</v>
      </c>
      <c r="FM55" s="18">
        <f t="shared" si="227"/>
        <v>10860.744943428572</v>
      </c>
      <c r="FN55" s="18">
        <f t="shared" si="228"/>
        <v>10568.493649409524</v>
      </c>
      <c r="FO55" s="18">
        <f t="shared" si="229"/>
        <v>11775.642250238096</v>
      </c>
      <c r="FP55" s="19">
        <f t="shared" si="230"/>
        <v>12067.983828838094</v>
      </c>
      <c r="FQ55" s="20">
        <f t="shared" si="231"/>
        <v>12561.588388666669</v>
      </c>
      <c r="FR55" s="18">
        <f t="shared" si="232"/>
        <v>12563.807780761903</v>
      </c>
      <c r="FS55" s="18">
        <f t="shared" si="233"/>
        <v>13428.926907714287</v>
      </c>
      <c r="FT55" s="18">
        <f t="shared" si="234"/>
        <v>11061.756587714286</v>
      </c>
      <c r="FU55" s="18">
        <f t="shared" si="235"/>
        <v>11147.159909238095</v>
      </c>
      <c r="FV55" s="18">
        <f t="shared" si="236"/>
        <v>12195.602724857141</v>
      </c>
      <c r="FW55" s="18">
        <f t="shared" si="237"/>
        <v>13083.644232647619</v>
      </c>
      <c r="FX55" s="18">
        <f t="shared" si="238"/>
        <v>12375.233351571427</v>
      </c>
      <c r="FY55" s="18">
        <f t="shared" si="239"/>
        <v>10860.744943428572</v>
      </c>
      <c r="FZ55" s="18">
        <f t="shared" si="240"/>
        <v>10568.493649409524</v>
      </c>
      <c r="GA55" s="18">
        <f t="shared" si="241"/>
        <v>11775.642250238096</v>
      </c>
      <c r="GB55" s="19">
        <f t="shared" si="242"/>
        <v>12067.983828838094</v>
      </c>
      <c r="GC55" s="20">
        <f t="shared" si="243"/>
        <v>12561.588388666669</v>
      </c>
      <c r="GD55" s="18">
        <f t="shared" si="244"/>
        <v>12563.807780761903</v>
      </c>
      <c r="GE55" s="18">
        <f t="shared" si="245"/>
        <v>13428.926907714287</v>
      </c>
      <c r="GF55" s="18">
        <f t="shared" si="246"/>
        <v>11061.756587714286</v>
      </c>
      <c r="GG55" s="18">
        <f t="shared" si="247"/>
        <v>11147.159909238095</v>
      </c>
      <c r="GH55" s="18">
        <f t="shared" si="248"/>
        <v>12195.602724857141</v>
      </c>
      <c r="GI55" s="18">
        <f t="shared" si="249"/>
        <v>13083.644232647619</v>
      </c>
      <c r="GJ55" s="18">
        <f t="shared" si="250"/>
        <v>12375.233351571427</v>
      </c>
      <c r="GK55" s="18">
        <f t="shared" si="251"/>
        <v>10860.744943428572</v>
      </c>
      <c r="GL55" s="18">
        <f t="shared" si="252"/>
        <v>10568.493649409524</v>
      </c>
      <c r="GM55" s="18">
        <f t="shared" si="253"/>
        <v>11775.642250238096</v>
      </c>
      <c r="GN55" s="19">
        <f t="shared" si="254"/>
        <v>12067.983828838094</v>
      </c>
      <c r="GO55" s="20">
        <f t="shared" si="255"/>
        <v>12561.588388666669</v>
      </c>
      <c r="GP55" s="18">
        <f t="shared" si="256"/>
        <v>12563.807780761903</v>
      </c>
      <c r="GQ55" s="18">
        <f t="shared" si="257"/>
        <v>13428.926907714287</v>
      </c>
      <c r="GR55" s="18">
        <f t="shared" si="258"/>
        <v>11061.756587714286</v>
      </c>
      <c r="GS55" s="18">
        <f t="shared" si="259"/>
        <v>11147.159909238095</v>
      </c>
      <c r="GT55" s="18">
        <f t="shared" si="260"/>
        <v>12195.602724857141</v>
      </c>
      <c r="GU55" s="18">
        <f t="shared" si="261"/>
        <v>13083.644232647619</v>
      </c>
      <c r="GV55" s="18">
        <f t="shared" si="262"/>
        <v>12375.233351571427</v>
      </c>
      <c r="GW55" s="18">
        <f t="shared" si="263"/>
        <v>10860.744943428572</v>
      </c>
      <c r="GX55" s="18">
        <f t="shared" si="264"/>
        <v>10568.493649409524</v>
      </c>
      <c r="GY55" s="18">
        <f t="shared" si="265"/>
        <v>11775.642250238096</v>
      </c>
      <c r="GZ55" s="19">
        <f t="shared" si="266"/>
        <v>12067.983828838094</v>
      </c>
      <c r="HA55" s="20">
        <f t="shared" si="385"/>
        <v>12561.588388666669</v>
      </c>
      <c r="HB55" s="18">
        <f t="shared" si="386"/>
        <v>12563.807780761903</v>
      </c>
      <c r="HC55" s="18">
        <f t="shared" si="387"/>
        <v>13428.926907714287</v>
      </c>
      <c r="HD55" s="18"/>
      <c r="HE55" s="18"/>
      <c r="HF55" s="18"/>
      <c r="HG55" s="18"/>
      <c r="HH55" s="18"/>
      <c r="HI55" s="18"/>
      <c r="HJ55" s="18"/>
      <c r="HK55" s="18"/>
      <c r="HL55" s="19"/>
      <c r="HM55" s="20"/>
      <c r="HN55" s="18"/>
      <c r="HO55" s="18"/>
      <c r="HP55" s="18"/>
      <c r="HQ55" s="18"/>
      <c r="HR55" s="18"/>
      <c r="HS55" s="18"/>
      <c r="HT55" s="18"/>
      <c r="HU55" s="18"/>
      <c r="HV55" s="18"/>
      <c r="HW55" s="18"/>
      <c r="HX55" s="19"/>
      <c r="HY55" s="20"/>
      <c r="HZ55" s="18"/>
      <c r="IA55" s="18"/>
      <c r="IB55" s="18"/>
      <c r="IC55" s="18"/>
      <c r="ID55" s="18"/>
      <c r="IE55" s="18"/>
      <c r="IF55" s="18"/>
      <c r="IG55" s="18"/>
      <c r="IH55" s="18"/>
      <c r="II55" s="18"/>
      <c r="IJ55" s="19"/>
      <c r="IK55" s="20"/>
      <c r="IL55" s="18"/>
      <c r="IM55" s="18"/>
      <c r="IN55" s="18"/>
      <c r="IO55" s="18"/>
      <c r="IP55" s="18"/>
      <c r="IQ55" s="18"/>
      <c r="IR55" s="18"/>
      <c r="IS55" s="18"/>
      <c r="IT55" s="18"/>
      <c r="IU55" s="18"/>
      <c r="IV55" s="19"/>
      <c r="IY55" s="17"/>
      <c r="IZ55" s="17"/>
      <c r="JA55" s="14">
        <f t="shared" si="267"/>
        <v>105136.26147794287</v>
      </c>
      <c r="JB55" s="15">
        <f t="shared" si="268"/>
        <v>143690.58455508572</v>
      </c>
      <c r="JC55" s="15">
        <f t="shared" si="269"/>
        <v>143690.58455508572</v>
      </c>
      <c r="JD55" s="15">
        <f t="shared" si="270"/>
        <v>143690.58455508572</v>
      </c>
      <c r="JE55" s="15">
        <f t="shared" si="271"/>
        <v>143690.58455508572</v>
      </c>
      <c r="JF55" s="15">
        <f t="shared" si="272"/>
        <v>38554.323077142857</v>
      </c>
      <c r="JG55" s="15">
        <f t="shared" si="273"/>
        <v>0</v>
      </c>
      <c r="JH55" s="15">
        <f t="shared" si="274"/>
        <v>0</v>
      </c>
      <c r="JI55" s="15">
        <f t="shared" si="275"/>
        <v>0</v>
      </c>
      <c r="JJ55" s="14"/>
    </row>
    <row r="56" spans="1:270" x14ac:dyDescent="0.25">
      <c r="A56" s="5" t="s">
        <v>41</v>
      </c>
      <c r="B56" s="2">
        <v>6902</v>
      </c>
      <c r="C56" s="3">
        <v>42440</v>
      </c>
      <c r="D56" s="3" t="s">
        <v>42</v>
      </c>
      <c r="E56" s="4">
        <v>44645</v>
      </c>
      <c r="F56">
        <f t="shared" si="337"/>
        <v>2022</v>
      </c>
      <c r="G56">
        <f t="shared" si="338"/>
        <v>3</v>
      </c>
      <c r="H56">
        <f t="shared" si="339"/>
        <v>2019</v>
      </c>
      <c r="I56">
        <f t="shared" si="384"/>
        <v>3</v>
      </c>
      <c r="J56">
        <f t="shared" si="203"/>
        <v>2022</v>
      </c>
      <c r="K56">
        <f t="shared" si="204"/>
        <v>4</v>
      </c>
      <c r="L56">
        <f t="shared" si="383"/>
        <v>2027</v>
      </c>
      <c r="M56">
        <f t="shared" si="205"/>
        <v>3</v>
      </c>
      <c r="O56" s="14"/>
      <c r="P56" s="17"/>
      <c r="Q56" s="17"/>
      <c r="R56" s="17"/>
      <c r="S56" s="17"/>
      <c r="T56" s="17"/>
      <c r="U56" s="17"/>
      <c r="V56" s="17">
        <f>IF(AND($F56=O$4,$I56=V$5),AVERAGE('Потребление ЭЭ_факт'!R55,'Потребление ЭЭ_факт'!AD55,'Потребление ЭЭ_факт'!AP55),IF(U56&lt;&gt;0,AVERAGE('Потребление ЭЭ_факт'!R55,'Потребление ЭЭ_факт'!AD55,'Потребление ЭЭ_факт'!AP55),0))</f>
        <v>0</v>
      </c>
      <c r="W56" s="17">
        <f>IF(AND($F56=O$4,$I56=W$5),AVERAGE('Потребление ЭЭ_факт'!S55,'Потребление ЭЭ_факт'!AE55,'Потребление ЭЭ_факт'!AQ55),IF(V56&lt;&gt;0,AVERAGE('Потребление ЭЭ_факт'!S55,'Потребление ЭЭ_факт'!AE55,'Потребление ЭЭ_факт'!AQ55),0))</f>
        <v>0</v>
      </c>
      <c r="X56" s="17">
        <f>IF(AND($F56=O$4,$I56=X$5),AVERAGE('Потребление ЭЭ_факт'!T55,'Потребление ЭЭ_факт'!AF55,'Потребление ЭЭ_факт'!AR55),IF(W56&lt;&gt;0,AVERAGE('Потребление ЭЭ_факт'!T55,'Потребление ЭЭ_факт'!AF55,'Потребление ЭЭ_факт'!AR55),0))</f>
        <v>0</v>
      </c>
      <c r="Y56" s="17">
        <f>IF(AND($F56=O$4,$I56=Y$5),AVERAGE('Потребление ЭЭ_факт'!U55,'Потребление ЭЭ_факт'!AG55,'Потребление ЭЭ_факт'!AS55),IF(X56&lt;&gt;0,AVERAGE('Потребление ЭЭ_факт'!U55,'Потребление ЭЭ_факт'!AG55,'Потребление ЭЭ_факт'!AS55),0))</f>
        <v>0</v>
      </c>
      <c r="Z56" s="17">
        <f>IF(AND($F56=O$4,$I56=Z$5),AVERAGE('Потребление ЭЭ_факт'!V55,'Потребление ЭЭ_факт'!AH55,'Потребление ЭЭ_факт'!AT55),IF(Y56&lt;&gt;0,AVERAGE('Потребление ЭЭ_факт'!V55,'Потребление ЭЭ_факт'!AH55,'Потребление ЭЭ_факт'!AT55),0))</f>
        <v>0</v>
      </c>
      <c r="AA56" s="14">
        <f>IF(AND($F56=AA$4,$I56=AA$5),AVERAGE('Потребление ЭЭ_факт'!W55,'Потребление ЭЭ_факт'!AI55,'Потребление ЭЭ_факт'!AU55),IF(Z56&lt;&gt;0,AVERAGE('Потребление ЭЭ_факт'!W55,'Потребление ЭЭ_факт'!AI55,'Потребление ЭЭ_факт'!AU55),0))</f>
        <v>0</v>
      </c>
      <c r="AB56" s="17">
        <f>IF(AND($F56=AA$4,$I56=AB$5),AVERAGE('Потребление ЭЭ_факт'!X55,'Потребление ЭЭ_факт'!AJ55,'Потребление ЭЭ_факт'!AV55),IF(AA56&lt;&gt;0,AVERAGE('Потребление ЭЭ_факт'!X55,'Потребление ЭЭ_факт'!AJ55,'Потребление ЭЭ_факт'!AV55),0))</f>
        <v>0</v>
      </c>
      <c r="AC56" s="17">
        <f>IF(AND($F56=AA$4,$I56=AC$5),AVERAGE('Потребление ЭЭ_факт'!Y55,'Потребление ЭЭ_факт'!AK55,'Потребление ЭЭ_факт'!AW55),IF(AB56&lt;&gt;0,AVERAGE('Потребление ЭЭ_факт'!Y55,'Потребление ЭЭ_факт'!AK55,'Потребление ЭЭ_факт'!AW55),0))</f>
        <v>0</v>
      </c>
      <c r="AD56" s="17">
        <f>IF(AND($F56=AA$4,$I56=AD$5),AVERAGE('Потребление ЭЭ_факт'!Z55,'Потребление ЭЭ_факт'!AL55,'Потребление ЭЭ_факт'!AX55),IF(AC56&lt;&gt;0,AVERAGE('Потребление ЭЭ_факт'!Z55,'Потребление ЭЭ_факт'!AL55,'Потребление ЭЭ_факт'!AX55),0))</f>
        <v>0</v>
      </c>
      <c r="AE56" s="17">
        <f>IF(AND($F56=AA$4,$I56=AE$5),AVERAGE('Потребление ЭЭ_факт'!AA55,'Потребление ЭЭ_факт'!AM55,'Потребление ЭЭ_факт'!AY55),IF(AD56&lt;&gt;0,AVERAGE('Потребление ЭЭ_факт'!AA55,'Потребление ЭЭ_факт'!AM55,'Потребление ЭЭ_факт'!AY55),0))</f>
        <v>0</v>
      </c>
      <c r="AF56" s="17">
        <f>IF(AND($F56=AA$4,$I56=AF$5),AVERAGE('Потребление ЭЭ_факт'!AB55,'Потребление ЭЭ_факт'!AN55,'Потребление ЭЭ_факт'!AZ55),IF(AE56&lt;&gt;0,AVERAGE('Потребление ЭЭ_факт'!AB55,'Потребление ЭЭ_факт'!AN55,'Потребление ЭЭ_факт'!AZ55),0))</f>
        <v>0</v>
      </c>
      <c r="AG56" s="17">
        <f>IF(AND($F56=AA$4,$I56=AG$5),AVERAGE('Потребление ЭЭ_факт'!AC55,'Потребление ЭЭ_факт'!AO55,'Потребление ЭЭ_факт'!BA55),IF(AF56&lt;&gt;0,AVERAGE('Потребление ЭЭ_факт'!AC55,'Потребление ЭЭ_факт'!AO55,'Потребление ЭЭ_факт'!BA55),0))</f>
        <v>0</v>
      </c>
      <c r="AH56" s="17">
        <f>IF(AND($F56=AA$4,$I56=AH$5),AVERAGE('Потребление ЭЭ_факт'!AD55,'Потребление ЭЭ_факт'!AP55,'Потребление ЭЭ_факт'!BB55),IF(AG56&lt;&gt;0,AVERAGE('Потребление ЭЭ_факт'!AD55,'Потребление ЭЭ_факт'!AP55,'Потребление ЭЭ_факт'!BB55),0))</f>
        <v>0</v>
      </c>
      <c r="AI56" s="17">
        <f>IF(AND($F56=AA$4,$I56=AI$5),AVERAGE('Потребление ЭЭ_факт'!AE55,'Потребление ЭЭ_факт'!AQ55,'Потребление ЭЭ_факт'!BC55),IF(AH56&lt;&gt;0,AVERAGE('Потребление ЭЭ_факт'!AE55,'Потребление ЭЭ_факт'!AQ55,'Потребление ЭЭ_факт'!BC55),0))</f>
        <v>0</v>
      </c>
      <c r="AJ56" s="17">
        <f>IF(AND($F56=AA$4,$I56=AJ$5),AVERAGE('Потребление ЭЭ_факт'!AF55,'Потребление ЭЭ_факт'!AR55,'Потребление ЭЭ_факт'!BD55),IF(AI56&lt;&gt;0,AVERAGE('Потребление ЭЭ_факт'!AF55,'Потребление ЭЭ_факт'!AR55,'Потребление ЭЭ_факт'!BD55),0))</f>
        <v>0</v>
      </c>
      <c r="AK56" s="17">
        <f>IF(AND($F56=AA$4,$I56=AK$5),AVERAGE('Потребление ЭЭ_факт'!AG55,'Потребление ЭЭ_факт'!AS55,'Потребление ЭЭ_факт'!BE55),IF(AJ56&lt;&gt;0,AVERAGE('Потребление ЭЭ_факт'!AG55,'Потребление ЭЭ_факт'!AS55,'Потребление ЭЭ_факт'!BE55),0))</f>
        <v>0</v>
      </c>
      <c r="AL56" s="17">
        <f>IF(AND($F56=AA$4,$I56=AL$5),AVERAGE('Потребление ЭЭ_факт'!AH55,'Потребление ЭЭ_факт'!AT55,'Потребление ЭЭ_факт'!BF55),IF(AK56&lt;&gt;0,AVERAGE('Потребление ЭЭ_факт'!AH55,'Потребление ЭЭ_факт'!AT55,'Потребление ЭЭ_факт'!BF55),0))</f>
        <v>0</v>
      </c>
      <c r="AM56" s="14">
        <f>IF(AND($F56=AM$4,$I56=AM$5),AVERAGE('Потребление ЭЭ_факт'!AI55,'Потребление ЭЭ_факт'!AU55,'Потребление ЭЭ_факт'!BG55),IF(AL56&lt;&gt;0,AVERAGE('Потребление ЭЭ_факт'!AI55,'Потребление ЭЭ_факт'!AU55,'Потребление ЭЭ_факт'!BG55),0))</f>
        <v>0</v>
      </c>
      <c r="AN56" s="15">
        <f>IF(AND($F56=$AM$4,$I56=AN$5),AVERAGE('Потребление ЭЭ_факт'!AJ55,'Потребление ЭЭ_факт'!AV55,'Потребление ЭЭ_факт'!BH55),IF(AM56&lt;&gt;0,AVERAGE('Потребление ЭЭ_факт'!AJ55,'Потребление ЭЭ_факт'!AV55,'Потребление ЭЭ_факт'!BH55),0))</f>
        <v>0</v>
      </c>
      <c r="AO56" s="15">
        <f>IF(AND($F56=$AM$4,$I56=AO$5),AVERAGE('Потребление ЭЭ_факт'!AK55,'Потребление ЭЭ_факт'!AW55,'Потребление ЭЭ_факт'!BI55),IF(AN56&lt;&gt;0,AVERAGE('Потребление ЭЭ_факт'!AK55,'Потребление ЭЭ_факт'!AW55,'Потребление ЭЭ_факт'!BI55),0))</f>
        <v>17868.917977954858</v>
      </c>
      <c r="AP56" s="15">
        <f>IF(AND($F56=$AM$4,$I56=AP$5),AVERAGE('Потребление ЭЭ_факт'!AL55,'Потребление ЭЭ_факт'!AX55,'Потребление ЭЭ_факт'!BJ55),IF(AO56&lt;&gt;0,AVERAGE('Потребление ЭЭ_факт'!AL55,'Потребление ЭЭ_факт'!AX55,'Потребление ЭЭ_факт'!BJ55),0))</f>
        <v>17407.481315138095</v>
      </c>
      <c r="AQ56" s="15">
        <f>IF(AND($F56=$AM$4,$I56=AQ$5),AVERAGE('Потребление ЭЭ_факт'!AM55,'Потребление ЭЭ_факт'!AY55,'Потребление ЭЭ_факт'!BK55),IF(AP56&lt;&gt;0,AVERAGE('Потребление ЭЭ_факт'!AM55,'Потребление ЭЭ_факт'!AY55,'Потребление ЭЭ_факт'!BK55),0))</f>
        <v>16843.021006571427</v>
      </c>
      <c r="AR56" s="15">
        <f>IF(AND($F56=$AM$4,$I56=AR$5),AVERAGE('Потребление ЭЭ_факт'!AN55,'Потребление ЭЭ_факт'!AZ55,'Потребление ЭЭ_факт'!BL55),IF(AQ56&lt;&gt;0,AVERAGE('Потребление ЭЭ_факт'!AN55,'Потребление ЭЭ_факт'!AZ55,'Потребление ЭЭ_факт'!BL55),0))</f>
        <v>18092.984021333334</v>
      </c>
      <c r="AS56" s="15">
        <f>IF(AND($F56=$AM$4,$I56=AS$5),AVERAGE('Потребление ЭЭ_факт'!AO55,'Потребление ЭЭ_факт'!BA55,'Потребление ЭЭ_факт'!BM55),IF(AR56&lt;&gt;0,AVERAGE('Потребление ЭЭ_факт'!AO55,'Потребление ЭЭ_факт'!BA55,'Потребление ЭЭ_факт'!BM55),0))</f>
        <v>17113.065951238092</v>
      </c>
      <c r="AT56" s="15">
        <f>IF(AND($F56=$AM$4,$I56=AT$5),AVERAGE('Потребление ЭЭ_факт'!AP55,'Потребление ЭЭ_факт'!BB55,'Потребление ЭЭ_факт'!BN55),IF(AS56&lt;&gt;0,AVERAGE('Потребление ЭЭ_факт'!AP55,'Потребление ЭЭ_факт'!BB55,'Потребление ЭЭ_факт'!BN55),0))</f>
        <v>18364.200466404767</v>
      </c>
      <c r="AU56" s="15">
        <f>IF(AND($F56=$AM$4,$I56=AU$5),AVERAGE('Потребление ЭЭ_факт'!AQ55,'Потребление ЭЭ_факт'!BC55,'Потребление ЭЭ_факт'!BO55),IF(AT56&lt;&gt;0,AVERAGE('Потребление ЭЭ_факт'!AQ55,'Потребление ЭЭ_факт'!BC55,'Потребление ЭЭ_факт'!BO55),0))</f>
        <v>16389.01108409524</v>
      </c>
      <c r="AV56" s="15">
        <f>IF(AND($F56=$AM$4,$I56=AV$5),AVERAGE('Потребление ЭЭ_факт'!AR55,'Потребление ЭЭ_факт'!BD55,'Потребление ЭЭ_факт'!BP55),IF(AU56&lt;&gt;0,AVERAGE('Потребление ЭЭ_факт'!AR55,'Потребление ЭЭ_факт'!BD55,'Потребление ЭЭ_факт'!BP55),0))</f>
        <v>15733.44681807143</v>
      </c>
      <c r="AW56" s="15">
        <f>IF(AND($F56=$AM$4,$I56=AW$5),AVERAGE('Потребление ЭЭ_факт'!AS55,'Потребление ЭЭ_факт'!BE55,'Потребление ЭЭ_факт'!BQ55),IF(AV56&lt;&gt;0,AVERAGE('Потребление ЭЭ_факт'!AS55,'Потребление ЭЭ_факт'!BE55,'Потребление ЭЭ_факт'!BQ55),0))</f>
        <v>16148.17961142857</v>
      </c>
      <c r="AX56" s="16">
        <f>IF(AND($F56=$AM$4,$I56=AX$5),AVERAGE('Потребление ЭЭ_факт'!AT55,'Потребление ЭЭ_факт'!BF55,'Потребление ЭЭ_факт'!BR55),IF(AW56&lt;&gt;0,AVERAGE('Потребление ЭЭ_факт'!AT55,'Потребление ЭЭ_факт'!BF55,'Потребление ЭЭ_факт'!BR55),0))</f>
        <v>18177.678051257142</v>
      </c>
      <c r="AY56" s="14">
        <f>IF(AND($F56=$AY$4,$I56=AY$5),AVERAGE('Потребление ЭЭ_факт'!AU55,'Потребление ЭЭ_факт'!BG55,'Потребление ЭЭ_факт'!BS55),IF(AX56&lt;&gt;0,AVERAGE('Потребление ЭЭ_факт'!AU55,'Потребление ЭЭ_факт'!BG55,'Потребление ЭЭ_факт'!BS55),0))</f>
        <v>18426.454734119048</v>
      </c>
      <c r="AZ56" s="15">
        <f>IF(AND($F56=$AY$4,$I56=AZ$5),AVERAGE('Потребление ЭЭ_факт'!AV55,'Потребление ЭЭ_факт'!BH55,'Потребление ЭЭ_факт'!BT55),IF(AY56&lt;&gt;0,AVERAGE('Потребление ЭЭ_факт'!AV55,'Потребление ЭЭ_факт'!BH55,'Потребление ЭЭ_факт'!BT55),0))</f>
        <v>15735.712776</v>
      </c>
      <c r="BA56" s="31">
        <f t="shared" si="356"/>
        <v>17868.917977954858</v>
      </c>
      <c r="BB56" s="31">
        <f t="shared" si="357"/>
        <v>17407.481315138095</v>
      </c>
      <c r="BC56" s="31">
        <f t="shared" si="358"/>
        <v>16843.021006571427</v>
      </c>
      <c r="BD56" s="31">
        <f t="shared" si="359"/>
        <v>18092.984021333334</v>
      </c>
      <c r="BE56" s="31">
        <f t="shared" si="360"/>
        <v>17113.065951238092</v>
      </c>
      <c r="BF56" s="31">
        <f t="shared" si="361"/>
        <v>18364.200466404767</v>
      </c>
      <c r="BG56" s="31">
        <f t="shared" si="362"/>
        <v>16389.01108409524</v>
      </c>
      <c r="BH56" s="31">
        <f t="shared" si="363"/>
        <v>15733.44681807143</v>
      </c>
      <c r="BI56" s="31">
        <f t="shared" si="364"/>
        <v>16148.17961142857</v>
      </c>
      <c r="BJ56" s="32">
        <f t="shared" si="365"/>
        <v>18177.678051257142</v>
      </c>
      <c r="BK56" s="30">
        <f t="shared" si="342"/>
        <v>18426.454734119048</v>
      </c>
      <c r="BL56" s="31">
        <f t="shared" si="381"/>
        <v>15735.712776</v>
      </c>
      <c r="BM56" s="31">
        <f t="shared" si="366"/>
        <v>17868.917977954858</v>
      </c>
      <c r="BN56" s="31">
        <f t="shared" si="367"/>
        <v>17407.481315138095</v>
      </c>
      <c r="BO56" s="31">
        <f t="shared" si="368"/>
        <v>16843.021006571427</v>
      </c>
      <c r="BP56" s="31">
        <f t="shared" si="369"/>
        <v>18092.984021333334</v>
      </c>
      <c r="BQ56" s="31">
        <f t="shared" si="370"/>
        <v>17113.065951238092</v>
      </c>
      <c r="BR56" s="31">
        <f t="shared" si="371"/>
        <v>18364.200466404767</v>
      </c>
      <c r="BS56" s="31">
        <f t="shared" si="372"/>
        <v>16389.01108409524</v>
      </c>
      <c r="BT56" s="31">
        <f t="shared" si="373"/>
        <v>15733.44681807143</v>
      </c>
      <c r="BU56" s="31">
        <f t="shared" si="374"/>
        <v>16148.17961142857</v>
      </c>
      <c r="BV56" s="32">
        <f t="shared" si="375"/>
        <v>18177.678051257142</v>
      </c>
      <c r="BW56" s="30">
        <f t="shared" si="343"/>
        <v>18426.454734119048</v>
      </c>
      <c r="BX56" s="31">
        <f t="shared" si="382"/>
        <v>15735.712776</v>
      </c>
      <c r="BY56" s="31">
        <f t="shared" si="376"/>
        <v>17868.917977954858</v>
      </c>
      <c r="BZ56" s="31">
        <f t="shared" si="377"/>
        <v>17407.481315138095</v>
      </c>
      <c r="CA56" s="31">
        <f t="shared" si="378"/>
        <v>16843.021006571427</v>
      </c>
      <c r="CB56" s="31">
        <f t="shared" si="379"/>
        <v>18092.984021333334</v>
      </c>
      <c r="CC56" s="31">
        <f t="shared" si="344"/>
        <v>17113.065951238092</v>
      </c>
      <c r="CD56" s="31">
        <f t="shared" si="345"/>
        <v>18364.200466404767</v>
      </c>
      <c r="CE56" s="31">
        <f t="shared" si="346"/>
        <v>16389.01108409524</v>
      </c>
      <c r="CF56" s="31">
        <f t="shared" si="347"/>
        <v>15733.44681807143</v>
      </c>
      <c r="CG56" s="31">
        <f t="shared" si="348"/>
        <v>16148.17961142857</v>
      </c>
      <c r="CH56" s="32">
        <f t="shared" si="349"/>
        <v>18177.678051257142</v>
      </c>
      <c r="CI56" s="30">
        <f t="shared" si="206"/>
        <v>18426.454734119048</v>
      </c>
      <c r="CJ56" s="31">
        <f t="shared" si="4"/>
        <v>15735.712776</v>
      </c>
      <c r="CK56" s="31">
        <f t="shared" si="5"/>
        <v>17868.917977954858</v>
      </c>
      <c r="CL56" s="31">
        <f t="shared" si="281"/>
        <v>17407.481315138095</v>
      </c>
      <c r="CM56" s="31">
        <f t="shared" si="282"/>
        <v>16843.021006571427</v>
      </c>
      <c r="CN56" s="31">
        <f t="shared" si="283"/>
        <v>18092.984021333334</v>
      </c>
      <c r="CO56" s="31">
        <f t="shared" si="284"/>
        <v>17113.065951238092</v>
      </c>
      <c r="CP56" s="31">
        <f t="shared" si="285"/>
        <v>18364.200466404767</v>
      </c>
      <c r="CQ56" s="31">
        <f t="shared" si="286"/>
        <v>16389.01108409524</v>
      </c>
      <c r="CR56" s="31">
        <f t="shared" si="287"/>
        <v>15733.44681807143</v>
      </c>
      <c r="CS56" s="31">
        <f t="shared" si="288"/>
        <v>16148.17961142857</v>
      </c>
      <c r="CT56" s="32">
        <f t="shared" si="289"/>
        <v>18177.678051257142</v>
      </c>
      <c r="CU56" s="30">
        <f t="shared" si="290"/>
        <v>18426.454734119048</v>
      </c>
      <c r="CV56" s="31">
        <f t="shared" si="291"/>
        <v>15735.712776</v>
      </c>
      <c r="CW56" s="31">
        <f t="shared" si="292"/>
        <v>17868.917977954858</v>
      </c>
      <c r="CX56" s="31">
        <f t="shared" si="293"/>
        <v>17407.481315138095</v>
      </c>
      <c r="CY56" s="31">
        <f t="shared" si="294"/>
        <v>16843.021006571427</v>
      </c>
      <c r="CZ56" s="31">
        <f t="shared" si="295"/>
        <v>18092.984021333334</v>
      </c>
      <c r="DA56" s="31">
        <f t="shared" si="296"/>
        <v>17113.065951238092</v>
      </c>
      <c r="DB56" s="31">
        <f t="shared" si="297"/>
        <v>18364.200466404767</v>
      </c>
      <c r="DC56" s="31">
        <f t="shared" si="298"/>
        <v>16389.01108409524</v>
      </c>
      <c r="DD56" s="31">
        <f t="shared" si="299"/>
        <v>15733.44681807143</v>
      </c>
      <c r="DE56" s="31">
        <f t="shared" si="300"/>
        <v>16148.17961142857</v>
      </c>
      <c r="DF56" s="32">
        <f t="shared" si="301"/>
        <v>18177.678051257142</v>
      </c>
      <c r="DG56" s="30">
        <f t="shared" si="302"/>
        <v>18426.454734119048</v>
      </c>
      <c r="DH56" s="31">
        <f t="shared" si="303"/>
        <v>15735.712776</v>
      </c>
      <c r="DI56" s="31">
        <f t="shared" si="304"/>
        <v>17868.917977954858</v>
      </c>
      <c r="DJ56" s="31">
        <f t="shared" si="305"/>
        <v>17407.481315138095</v>
      </c>
      <c r="DK56" s="31">
        <f t="shared" si="306"/>
        <v>16843.021006571427</v>
      </c>
      <c r="DL56" s="31">
        <f t="shared" si="307"/>
        <v>18092.984021333334</v>
      </c>
      <c r="DM56" s="31">
        <f t="shared" si="308"/>
        <v>17113.065951238092</v>
      </c>
      <c r="DN56" s="31">
        <f t="shared" si="309"/>
        <v>18364.200466404767</v>
      </c>
      <c r="DO56" s="31">
        <f t="shared" si="310"/>
        <v>16389.01108409524</v>
      </c>
      <c r="DP56" s="31">
        <f t="shared" si="311"/>
        <v>15733.44681807143</v>
      </c>
      <c r="DQ56" s="31">
        <f t="shared" si="280"/>
        <v>16148.17961142857</v>
      </c>
      <c r="DR56" s="32">
        <f t="shared" si="314"/>
        <v>18177.678051257142</v>
      </c>
      <c r="DS56" s="30">
        <f t="shared" si="315"/>
        <v>18426.454734119048</v>
      </c>
      <c r="DT56" s="31">
        <f t="shared" si="316"/>
        <v>15735.712776</v>
      </c>
      <c r="DU56" s="31">
        <f t="shared" si="317"/>
        <v>17868.917977954858</v>
      </c>
      <c r="DV56" s="31">
        <f t="shared" si="318"/>
        <v>17407.481315138095</v>
      </c>
      <c r="DW56" s="31">
        <f t="shared" si="319"/>
        <v>16843.021006571427</v>
      </c>
      <c r="DX56" s="31">
        <f t="shared" si="320"/>
        <v>18092.984021333334</v>
      </c>
      <c r="DY56" s="31">
        <f t="shared" si="321"/>
        <v>17113.065951238092</v>
      </c>
      <c r="DZ56" s="31">
        <f t="shared" si="322"/>
        <v>18364.200466404767</v>
      </c>
      <c r="EA56" s="31">
        <f t="shared" si="323"/>
        <v>16389.01108409524</v>
      </c>
      <c r="EB56" s="31">
        <f t="shared" si="324"/>
        <v>15733.44681807143</v>
      </c>
      <c r="EC56" s="31">
        <f t="shared" si="325"/>
        <v>16148.17961142857</v>
      </c>
      <c r="ED56" s="32">
        <f t="shared" si="326"/>
        <v>18177.678051257142</v>
      </c>
      <c r="EE56" s="30">
        <f t="shared" si="327"/>
        <v>18426.454734119048</v>
      </c>
      <c r="EF56" s="31">
        <f t="shared" si="328"/>
        <v>15735.712776</v>
      </c>
      <c r="EG56" s="31">
        <f t="shared" si="329"/>
        <v>17868.917977954858</v>
      </c>
      <c r="EH56" s="31">
        <f t="shared" si="330"/>
        <v>17407.481315138095</v>
      </c>
      <c r="EI56" s="31">
        <f t="shared" si="331"/>
        <v>16843.021006571427</v>
      </c>
      <c r="EJ56" s="31">
        <f t="shared" si="332"/>
        <v>18092.984021333334</v>
      </c>
      <c r="EK56" s="31">
        <f t="shared" si="333"/>
        <v>17113.065951238092</v>
      </c>
      <c r="EL56" s="31">
        <f t="shared" si="334"/>
        <v>18364.200466404767</v>
      </c>
      <c r="EM56" s="31">
        <f t="shared" si="335"/>
        <v>16389.01108409524</v>
      </c>
      <c r="EN56" s="31">
        <f t="shared" si="336"/>
        <v>15733.44681807143</v>
      </c>
      <c r="EO56" s="31">
        <f t="shared" si="312"/>
        <v>16148.17961142857</v>
      </c>
      <c r="EP56" s="32">
        <f t="shared" si="313"/>
        <v>18177.678051257142</v>
      </c>
      <c r="ES56" s="20"/>
      <c r="ET56" s="18"/>
      <c r="EU56" s="18"/>
      <c r="EV56" s="18">
        <f t="shared" si="210"/>
        <v>17407.481315138095</v>
      </c>
      <c r="EW56" s="18">
        <f t="shared" si="211"/>
        <v>16843.021006571427</v>
      </c>
      <c r="EX56" s="18">
        <f t="shared" si="212"/>
        <v>18092.984021333334</v>
      </c>
      <c r="EY56" s="18">
        <f t="shared" si="213"/>
        <v>17113.065951238092</v>
      </c>
      <c r="EZ56" s="18">
        <f t="shared" si="214"/>
        <v>18364.200466404767</v>
      </c>
      <c r="FA56" s="18">
        <f t="shared" si="215"/>
        <v>16389.01108409524</v>
      </c>
      <c r="FB56" s="18">
        <f t="shared" si="216"/>
        <v>15733.44681807143</v>
      </c>
      <c r="FC56" s="18">
        <f t="shared" si="217"/>
        <v>16148.17961142857</v>
      </c>
      <c r="FD56" s="19">
        <f t="shared" si="218"/>
        <v>18177.678051257142</v>
      </c>
      <c r="FE56" s="20">
        <f t="shared" si="219"/>
        <v>18426.454734119048</v>
      </c>
      <c r="FF56" s="18">
        <f t="shared" si="220"/>
        <v>15735.712776</v>
      </c>
      <c r="FG56" s="18">
        <f t="shared" si="221"/>
        <v>17868.917977954858</v>
      </c>
      <c r="FH56" s="18">
        <f t="shared" si="222"/>
        <v>17407.481315138095</v>
      </c>
      <c r="FI56" s="18">
        <f t="shared" si="223"/>
        <v>16843.021006571427</v>
      </c>
      <c r="FJ56" s="18">
        <f t="shared" si="224"/>
        <v>18092.984021333334</v>
      </c>
      <c r="FK56" s="18">
        <f t="shared" si="225"/>
        <v>17113.065951238092</v>
      </c>
      <c r="FL56" s="18">
        <f t="shared" si="226"/>
        <v>18364.200466404767</v>
      </c>
      <c r="FM56" s="18">
        <f t="shared" si="227"/>
        <v>16389.01108409524</v>
      </c>
      <c r="FN56" s="18">
        <f t="shared" si="228"/>
        <v>15733.44681807143</v>
      </c>
      <c r="FO56" s="18">
        <f t="shared" si="229"/>
        <v>16148.17961142857</v>
      </c>
      <c r="FP56" s="19">
        <f t="shared" si="230"/>
        <v>18177.678051257142</v>
      </c>
      <c r="FQ56" s="20">
        <f t="shared" si="231"/>
        <v>18426.454734119048</v>
      </c>
      <c r="FR56" s="18">
        <f t="shared" si="232"/>
        <v>15735.712776</v>
      </c>
      <c r="FS56" s="18">
        <f t="shared" si="233"/>
        <v>17868.917977954858</v>
      </c>
      <c r="FT56" s="18">
        <f t="shared" si="234"/>
        <v>17407.481315138095</v>
      </c>
      <c r="FU56" s="18">
        <f t="shared" si="235"/>
        <v>16843.021006571427</v>
      </c>
      <c r="FV56" s="18">
        <f t="shared" si="236"/>
        <v>18092.984021333334</v>
      </c>
      <c r="FW56" s="18">
        <f t="shared" si="237"/>
        <v>17113.065951238092</v>
      </c>
      <c r="FX56" s="18">
        <f t="shared" si="238"/>
        <v>18364.200466404767</v>
      </c>
      <c r="FY56" s="18">
        <f t="shared" si="239"/>
        <v>16389.01108409524</v>
      </c>
      <c r="FZ56" s="18">
        <f t="shared" si="240"/>
        <v>15733.44681807143</v>
      </c>
      <c r="GA56" s="18">
        <f t="shared" si="241"/>
        <v>16148.17961142857</v>
      </c>
      <c r="GB56" s="19">
        <f t="shared" si="242"/>
        <v>18177.678051257142</v>
      </c>
      <c r="GC56" s="20">
        <f t="shared" si="243"/>
        <v>18426.454734119048</v>
      </c>
      <c r="GD56" s="18">
        <f t="shared" si="244"/>
        <v>15735.712776</v>
      </c>
      <c r="GE56" s="18">
        <f t="shared" si="245"/>
        <v>17868.917977954858</v>
      </c>
      <c r="GF56" s="18">
        <f t="shared" si="246"/>
        <v>17407.481315138095</v>
      </c>
      <c r="GG56" s="18">
        <f t="shared" si="247"/>
        <v>16843.021006571427</v>
      </c>
      <c r="GH56" s="18">
        <f t="shared" si="248"/>
        <v>18092.984021333334</v>
      </c>
      <c r="GI56" s="18">
        <f t="shared" si="249"/>
        <v>17113.065951238092</v>
      </c>
      <c r="GJ56" s="18">
        <f t="shared" si="250"/>
        <v>18364.200466404767</v>
      </c>
      <c r="GK56" s="18">
        <f t="shared" si="251"/>
        <v>16389.01108409524</v>
      </c>
      <c r="GL56" s="18">
        <f t="shared" si="252"/>
        <v>15733.44681807143</v>
      </c>
      <c r="GM56" s="18">
        <f t="shared" si="253"/>
        <v>16148.17961142857</v>
      </c>
      <c r="GN56" s="19">
        <f t="shared" si="254"/>
        <v>18177.678051257142</v>
      </c>
      <c r="GO56" s="20">
        <f t="shared" si="255"/>
        <v>18426.454734119048</v>
      </c>
      <c r="GP56" s="18">
        <f t="shared" si="256"/>
        <v>15735.712776</v>
      </c>
      <c r="GQ56" s="18">
        <f t="shared" si="257"/>
        <v>17868.917977954858</v>
      </c>
      <c r="GR56" s="18">
        <f t="shared" si="258"/>
        <v>17407.481315138095</v>
      </c>
      <c r="GS56" s="18">
        <f t="shared" si="259"/>
        <v>16843.021006571427</v>
      </c>
      <c r="GT56" s="18">
        <f t="shared" si="260"/>
        <v>18092.984021333334</v>
      </c>
      <c r="GU56" s="18">
        <f t="shared" si="261"/>
        <v>17113.065951238092</v>
      </c>
      <c r="GV56" s="18">
        <f t="shared" si="262"/>
        <v>18364.200466404767</v>
      </c>
      <c r="GW56" s="18">
        <f t="shared" si="263"/>
        <v>16389.01108409524</v>
      </c>
      <c r="GX56" s="18">
        <f t="shared" si="264"/>
        <v>15733.44681807143</v>
      </c>
      <c r="GY56" s="18">
        <f t="shared" si="265"/>
        <v>16148.17961142857</v>
      </c>
      <c r="GZ56" s="19">
        <f t="shared" si="266"/>
        <v>18177.678051257142</v>
      </c>
      <c r="HA56" s="20">
        <f t="shared" si="385"/>
        <v>18426.454734119048</v>
      </c>
      <c r="HB56" s="18">
        <f t="shared" si="386"/>
        <v>15735.712776</v>
      </c>
      <c r="HC56" s="18">
        <f t="shared" si="387"/>
        <v>17868.917977954858</v>
      </c>
      <c r="HD56" s="18"/>
      <c r="HE56" s="18"/>
      <c r="HF56" s="18"/>
      <c r="HG56" s="18"/>
      <c r="HH56" s="18"/>
      <c r="HI56" s="18"/>
      <c r="HJ56" s="18"/>
      <c r="HK56" s="18"/>
      <c r="HL56" s="19"/>
      <c r="HM56" s="20"/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9"/>
      <c r="HY56" s="20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9"/>
      <c r="IK56" s="20"/>
      <c r="IL56" s="18"/>
      <c r="IM56" s="18"/>
      <c r="IN56" s="18"/>
      <c r="IO56" s="18"/>
      <c r="IP56" s="18"/>
      <c r="IQ56" s="18"/>
      <c r="IR56" s="18"/>
      <c r="IS56" s="18"/>
      <c r="IT56" s="18"/>
      <c r="IU56" s="18"/>
      <c r="IV56" s="19"/>
      <c r="IY56" s="17"/>
      <c r="IZ56" s="17"/>
      <c r="JA56" s="14">
        <f t="shared" si="267"/>
        <v>154269.06832553813</v>
      </c>
      <c r="JB56" s="15">
        <f t="shared" si="268"/>
        <v>206300.15381361201</v>
      </c>
      <c r="JC56" s="15">
        <f t="shared" si="269"/>
        <v>206300.15381361201</v>
      </c>
      <c r="JD56" s="15">
        <f t="shared" si="270"/>
        <v>206300.15381361201</v>
      </c>
      <c r="JE56" s="15">
        <f t="shared" si="271"/>
        <v>206300.15381361201</v>
      </c>
      <c r="JF56" s="15">
        <f t="shared" si="272"/>
        <v>52031.085488073906</v>
      </c>
      <c r="JG56" s="15">
        <f t="shared" si="273"/>
        <v>0</v>
      </c>
      <c r="JH56" s="15">
        <f t="shared" si="274"/>
        <v>0</v>
      </c>
      <c r="JI56" s="15">
        <f t="shared" si="275"/>
        <v>0</v>
      </c>
      <c r="JJ56" s="14"/>
    </row>
    <row r="57" spans="1:270" x14ac:dyDescent="0.25">
      <c r="A57" s="5" t="s">
        <v>109</v>
      </c>
      <c r="B57" s="2">
        <v>1549</v>
      </c>
      <c r="C57" s="3">
        <v>42443</v>
      </c>
      <c r="D57" s="3" t="s">
        <v>110</v>
      </c>
      <c r="E57" s="4">
        <v>44624</v>
      </c>
      <c r="F57">
        <f t="shared" si="337"/>
        <v>2022</v>
      </c>
      <c r="G57">
        <f t="shared" si="338"/>
        <v>3</v>
      </c>
      <c r="H57">
        <f t="shared" si="339"/>
        <v>2019</v>
      </c>
      <c r="I57">
        <f t="shared" si="384"/>
        <v>3</v>
      </c>
      <c r="J57">
        <f t="shared" si="203"/>
        <v>2022</v>
      </c>
      <c r="K57">
        <f t="shared" si="204"/>
        <v>4</v>
      </c>
      <c r="L57">
        <f t="shared" si="383"/>
        <v>2027</v>
      </c>
      <c r="M57">
        <f t="shared" si="205"/>
        <v>3</v>
      </c>
      <c r="O57" s="14"/>
      <c r="P57" s="17"/>
      <c r="Q57" s="17"/>
      <c r="R57" s="17"/>
      <c r="S57" s="17"/>
      <c r="T57" s="17"/>
      <c r="U57" s="17"/>
      <c r="V57" s="17">
        <f>IF(AND($F57=O$4,$I57=V$5),AVERAGE('Потребление ЭЭ_факт'!R56,'Потребление ЭЭ_факт'!AD56,'Потребление ЭЭ_факт'!AP56),IF(U57&lt;&gt;0,AVERAGE('Потребление ЭЭ_факт'!R56,'Потребление ЭЭ_факт'!AD56,'Потребление ЭЭ_факт'!AP56),0))</f>
        <v>0</v>
      </c>
      <c r="W57" s="17">
        <f>IF(AND($F57=O$4,$I57=W$5),AVERAGE('Потребление ЭЭ_факт'!S56,'Потребление ЭЭ_факт'!AE56,'Потребление ЭЭ_факт'!AQ56),IF(V57&lt;&gt;0,AVERAGE('Потребление ЭЭ_факт'!S56,'Потребление ЭЭ_факт'!AE56,'Потребление ЭЭ_факт'!AQ56),0))</f>
        <v>0</v>
      </c>
      <c r="X57" s="17">
        <f>IF(AND($F57=O$4,$I57=X$5),AVERAGE('Потребление ЭЭ_факт'!T56,'Потребление ЭЭ_факт'!AF56,'Потребление ЭЭ_факт'!AR56),IF(W57&lt;&gt;0,AVERAGE('Потребление ЭЭ_факт'!T56,'Потребление ЭЭ_факт'!AF56,'Потребление ЭЭ_факт'!AR56),0))</f>
        <v>0</v>
      </c>
      <c r="Y57" s="17">
        <f>IF(AND($F57=O$4,$I57=Y$5),AVERAGE('Потребление ЭЭ_факт'!U56,'Потребление ЭЭ_факт'!AG56,'Потребление ЭЭ_факт'!AS56),IF(X57&lt;&gt;0,AVERAGE('Потребление ЭЭ_факт'!U56,'Потребление ЭЭ_факт'!AG56,'Потребление ЭЭ_факт'!AS56),0))</f>
        <v>0</v>
      </c>
      <c r="Z57" s="17">
        <f>IF(AND($F57=O$4,$I57=Z$5),AVERAGE('Потребление ЭЭ_факт'!V56,'Потребление ЭЭ_факт'!AH56,'Потребление ЭЭ_факт'!AT56),IF(Y57&lt;&gt;0,AVERAGE('Потребление ЭЭ_факт'!V56,'Потребление ЭЭ_факт'!AH56,'Потребление ЭЭ_факт'!AT56),0))</f>
        <v>0</v>
      </c>
      <c r="AA57" s="14">
        <f>IF(AND($F57=AA$4,$I57=AA$5),AVERAGE('Потребление ЭЭ_факт'!W56,'Потребление ЭЭ_факт'!AI56,'Потребление ЭЭ_факт'!AU56),IF(Z57&lt;&gt;0,AVERAGE('Потребление ЭЭ_факт'!W56,'Потребление ЭЭ_факт'!AI56,'Потребление ЭЭ_факт'!AU56),0))</f>
        <v>0</v>
      </c>
      <c r="AB57" s="17">
        <f>IF(AND($F57=AA$4,$I57=AB$5),AVERAGE('Потребление ЭЭ_факт'!X56,'Потребление ЭЭ_факт'!AJ56,'Потребление ЭЭ_факт'!AV56),IF(AA57&lt;&gt;0,AVERAGE('Потребление ЭЭ_факт'!X56,'Потребление ЭЭ_факт'!AJ56,'Потребление ЭЭ_факт'!AV56),0))</f>
        <v>0</v>
      </c>
      <c r="AC57" s="17">
        <f>IF(AND($F57=AA$4,$I57=AC$5),AVERAGE('Потребление ЭЭ_факт'!Y56,'Потребление ЭЭ_факт'!AK56,'Потребление ЭЭ_факт'!AW56),IF(AB57&lt;&gt;0,AVERAGE('Потребление ЭЭ_факт'!Y56,'Потребление ЭЭ_факт'!AK56,'Потребление ЭЭ_факт'!AW56),0))</f>
        <v>0</v>
      </c>
      <c r="AD57" s="17">
        <f>IF(AND($F57=AA$4,$I57=AD$5),AVERAGE('Потребление ЭЭ_факт'!Z56,'Потребление ЭЭ_факт'!AL56,'Потребление ЭЭ_факт'!AX56),IF(AC57&lt;&gt;0,AVERAGE('Потребление ЭЭ_факт'!Z56,'Потребление ЭЭ_факт'!AL56,'Потребление ЭЭ_факт'!AX56),0))</f>
        <v>0</v>
      </c>
      <c r="AE57" s="17">
        <f>IF(AND($F57=AA$4,$I57=AE$5),AVERAGE('Потребление ЭЭ_факт'!AA56,'Потребление ЭЭ_факт'!AM56,'Потребление ЭЭ_факт'!AY56),IF(AD57&lt;&gt;0,AVERAGE('Потребление ЭЭ_факт'!AA56,'Потребление ЭЭ_факт'!AM56,'Потребление ЭЭ_факт'!AY56),0))</f>
        <v>0</v>
      </c>
      <c r="AF57" s="17">
        <f>IF(AND($F57=AA$4,$I57=AF$5),AVERAGE('Потребление ЭЭ_факт'!AB56,'Потребление ЭЭ_факт'!AN56,'Потребление ЭЭ_факт'!AZ56),IF(AE57&lt;&gt;0,AVERAGE('Потребление ЭЭ_факт'!AB56,'Потребление ЭЭ_факт'!AN56,'Потребление ЭЭ_факт'!AZ56),0))</f>
        <v>0</v>
      </c>
      <c r="AG57" s="17">
        <f>IF(AND($F57=AA$4,$I57=AG$5),AVERAGE('Потребление ЭЭ_факт'!AC56,'Потребление ЭЭ_факт'!AO56,'Потребление ЭЭ_факт'!BA56),IF(AF57&lt;&gt;0,AVERAGE('Потребление ЭЭ_факт'!AC56,'Потребление ЭЭ_факт'!AO56,'Потребление ЭЭ_факт'!BA56),0))</f>
        <v>0</v>
      </c>
      <c r="AH57" s="17">
        <f>IF(AND($F57=AA$4,$I57=AH$5),AVERAGE('Потребление ЭЭ_факт'!AD56,'Потребление ЭЭ_факт'!AP56,'Потребление ЭЭ_факт'!BB56),IF(AG57&lt;&gt;0,AVERAGE('Потребление ЭЭ_факт'!AD56,'Потребление ЭЭ_факт'!AP56,'Потребление ЭЭ_факт'!BB56),0))</f>
        <v>0</v>
      </c>
      <c r="AI57" s="17">
        <f>IF(AND($F57=AA$4,$I57=AI$5),AVERAGE('Потребление ЭЭ_факт'!AE56,'Потребление ЭЭ_факт'!AQ56,'Потребление ЭЭ_факт'!BC56),IF(AH57&lt;&gt;0,AVERAGE('Потребление ЭЭ_факт'!AE56,'Потребление ЭЭ_факт'!AQ56,'Потребление ЭЭ_факт'!BC56),0))</f>
        <v>0</v>
      </c>
      <c r="AJ57" s="17">
        <f>IF(AND($F57=AA$4,$I57=AJ$5),AVERAGE('Потребление ЭЭ_факт'!AF56,'Потребление ЭЭ_факт'!AR56,'Потребление ЭЭ_факт'!BD56),IF(AI57&lt;&gt;0,AVERAGE('Потребление ЭЭ_факт'!AF56,'Потребление ЭЭ_факт'!AR56,'Потребление ЭЭ_факт'!BD56),0))</f>
        <v>0</v>
      </c>
      <c r="AK57" s="17">
        <f>IF(AND($F57=AA$4,$I57=AK$5),AVERAGE('Потребление ЭЭ_факт'!AG56,'Потребление ЭЭ_факт'!AS56,'Потребление ЭЭ_факт'!BE56),IF(AJ57&lt;&gt;0,AVERAGE('Потребление ЭЭ_факт'!AG56,'Потребление ЭЭ_факт'!AS56,'Потребление ЭЭ_факт'!BE56),0))</f>
        <v>0</v>
      </c>
      <c r="AL57" s="17">
        <f>IF(AND($F57=AA$4,$I57=AL$5),AVERAGE('Потребление ЭЭ_факт'!AH56,'Потребление ЭЭ_факт'!AT56,'Потребление ЭЭ_факт'!BF56),IF(AK57&lt;&gt;0,AVERAGE('Потребление ЭЭ_факт'!AH56,'Потребление ЭЭ_факт'!AT56,'Потребление ЭЭ_факт'!BF56),0))</f>
        <v>0</v>
      </c>
      <c r="AM57" s="14">
        <f>IF(AND($F57=AM$4,$I57=AM$5),AVERAGE('Потребление ЭЭ_факт'!AI56,'Потребление ЭЭ_факт'!AU56,'Потребление ЭЭ_факт'!BG56),IF(AL57&lt;&gt;0,AVERAGE('Потребление ЭЭ_факт'!AI56,'Потребление ЭЭ_факт'!AU56,'Потребление ЭЭ_факт'!BG56),0))</f>
        <v>0</v>
      </c>
      <c r="AN57" s="15">
        <f>IF(AND($F57=$AM$4,$I57=AN$5),AVERAGE('Потребление ЭЭ_факт'!AJ56,'Потребление ЭЭ_факт'!AV56,'Потребление ЭЭ_факт'!BH56),IF(AM57&lt;&gt;0,AVERAGE('Потребление ЭЭ_факт'!AJ56,'Потребление ЭЭ_факт'!AV56,'Потребление ЭЭ_факт'!BH56),0))</f>
        <v>0</v>
      </c>
      <c r="AO57" s="15">
        <f>IF(AND($F57=$AM$4,$I57=AO$5),AVERAGE('Потребление ЭЭ_факт'!AK56,'Потребление ЭЭ_факт'!AW56,'Потребление ЭЭ_факт'!BI56),IF(AN57&lt;&gt;0,AVERAGE('Потребление ЭЭ_факт'!AK56,'Потребление ЭЭ_факт'!AW56,'Потребление ЭЭ_факт'!BI56),0))</f>
        <v>14972.108749999999</v>
      </c>
      <c r="AP57" s="15">
        <f>IF(AND($F57=$AM$4,$I57=AP$5),AVERAGE('Потребление ЭЭ_факт'!AL56,'Потребление ЭЭ_факт'!AX56,'Потребление ЭЭ_факт'!BJ56),IF(AO57&lt;&gt;0,AVERAGE('Потребление ЭЭ_факт'!AL56,'Потребление ЭЭ_факт'!AX56,'Потребление ЭЭ_факт'!BJ56),0))</f>
        <v>13077.113750000002</v>
      </c>
      <c r="AQ57" s="15">
        <f>IF(AND($F57=$AM$4,$I57=AQ$5),AVERAGE('Потребление ЭЭ_факт'!AM56,'Потребление ЭЭ_факт'!AY56,'Потребление ЭЭ_факт'!BK56),IF(AP57&lt;&gt;0,AVERAGE('Потребление ЭЭ_факт'!AM56,'Потребление ЭЭ_факт'!AY56,'Потребление ЭЭ_факт'!BK56),0))</f>
        <v>13322.791392857143</v>
      </c>
      <c r="AR57" s="15">
        <f>IF(AND($F57=$AM$4,$I57=AR$5),AVERAGE('Потребление ЭЭ_факт'!AN56,'Потребление ЭЭ_факт'!AZ56,'Потребление ЭЭ_факт'!BL56),IF(AQ57&lt;&gt;0,AVERAGE('Потребление ЭЭ_факт'!AN56,'Потребление ЭЭ_факт'!AZ56,'Потребление ЭЭ_факт'!BL56),0))</f>
        <v>14475.519464285715</v>
      </c>
      <c r="AS57" s="15">
        <f>IF(AND($F57=$AM$4,$I57=AS$5),AVERAGE('Потребление ЭЭ_факт'!AO56,'Потребление ЭЭ_факт'!BA56,'Потребление ЭЭ_факт'!BM56),IF(AR57&lt;&gt;0,AVERAGE('Потребление ЭЭ_факт'!AO56,'Потребление ЭЭ_факт'!BA56,'Потребление ЭЭ_факт'!BM56),0))</f>
        <v>14957.516428571427</v>
      </c>
      <c r="AT57" s="15">
        <f>IF(AND($F57=$AM$4,$I57=AT$5),AVERAGE('Потребление ЭЭ_факт'!AP56,'Потребление ЭЭ_факт'!BB56,'Потребление ЭЭ_факт'!BN56),IF(AS57&lt;&gt;0,AVERAGE('Потребление ЭЭ_факт'!AP56,'Потребление ЭЭ_факт'!BB56,'Потребление ЭЭ_факт'!BN56),0))</f>
        <v>14449.260535714287</v>
      </c>
      <c r="AU57" s="15">
        <f>IF(AND($F57=$AM$4,$I57=AU$5),AVERAGE('Потребление ЭЭ_факт'!AQ56,'Потребление ЭЭ_факт'!BC56,'Потребление ЭЭ_факт'!BO56),IF(AT57&lt;&gt;0,AVERAGE('Потребление ЭЭ_факт'!AQ56,'Потребление ЭЭ_факт'!BC56,'Потребление ЭЭ_факт'!BO56),0))</f>
        <v>12985.107857142857</v>
      </c>
      <c r="AV57" s="15">
        <f>IF(AND($F57=$AM$4,$I57=AV$5),AVERAGE('Потребление ЭЭ_факт'!AR56,'Потребление ЭЭ_факт'!BD56,'Потребление ЭЭ_факт'!BP56),IF(AU57&lt;&gt;0,AVERAGE('Потребление ЭЭ_факт'!AR56,'Потребление ЭЭ_факт'!BD56,'Потребление ЭЭ_факт'!BP56),0))</f>
        <v>13456.130142857141</v>
      </c>
      <c r="AW57" s="15">
        <f>IF(AND($F57=$AM$4,$I57=AW$5),AVERAGE('Потребление ЭЭ_факт'!AS56,'Потребление ЭЭ_факт'!BE56,'Потребление ЭЭ_факт'!BQ56),IF(AV57&lt;&gt;0,AVERAGE('Потребление ЭЭ_факт'!AS56,'Потребление ЭЭ_факт'!BE56,'Потребление ЭЭ_факт'!BQ56),0))</f>
        <v>14695.808928571429</v>
      </c>
      <c r="AX57" s="16">
        <f>IF(AND($F57=$AM$4,$I57=AX$5),AVERAGE('Потребление ЭЭ_факт'!AT56,'Потребление ЭЭ_факт'!BF56,'Потребление ЭЭ_факт'!BR56),IF(AW57&lt;&gt;0,AVERAGE('Потребление ЭЭ_факт'!AT56,'Потребление ЭЭ_факт'!BF56,'Потребление ЭЭ_факт'!BR56),0))</f>
        <v>16110.476071428575</v>
      </c>
      <c r="AY57" s="14">
        <f>IF(AND($F57=$AY$4,$I57=AY$5),AVERAGE('Потребление ЭЭ_факт'!AU56,'Потребление ЭЭ_факт'!BG56,'Потребление ЭЭ_факт'!BS56),IF(AX57&lt;&gt;0,AVERAGE('Потребление ЭЭ_факт'!AU56,'Потребление ЭЭ_факт'!BG56,'Потребление ЭЭ_факт'!BS56),0))</f>
        <v>16699.325416666663</v>
      </c>
      <c r="AZ57" s="15">
        <f>IF(AND($F57=$AY$4,$I57=AZ$5),AVERAGE('Потребление ЭЭ_факт'!AV56,'Потребление ЭЭ_факт'!BH56,'Потребление ЭЭ_факт'!BT56),IF(AY57&lt;&gt;0,AVERAGE('Потребление ЭЭ_факт'!AV56,'Потребление ЭЭ_факт'!BH56,'Потребление ЭЭ_факт'!BT56),0))</f>
        <v>15250.148452380954</v>
      </c>
      <c r="BA57" s="31">
        <f t="shared" si="356"/>
        <v>14972.108749999999</v>
      </c>
      <c r="BB57" s="31">
        <f t="shared" si="357"/>
        <v>13077.113750000002</v>
      </c>
      <c r="BC57" s="31">
        <f t="shared" si="358"/>
        <v>13322.791392857143</v>
      </c>
      <c r="BD57" s="31">
        <f t="shared" si="359"/>
        <v>14475.519464285715</v>
      </c>
      <c r="BE57" s="31">
        <f t="shared" si="360"/>
        <v>14957.516428571427</v>
      </c>
      <c r="BF57" s="31">
        <f t="shared" si="361"/>
        <v>14449.260535714287</v>
      </c>
      <c r="BG57" s="31">
        <f t="shared" si="362"/>
        <v>12985.107857142857</v>
      </c>
      <c r="BH57" s="31">
        <f t="shared" si="363"/>
        <v>13456.130142857141</v>
      </c>
      <c r="BI57" s="31">
        <f t="shared" si="364"/>
        <v>14695.808928571429</v>
      </c>
      <c r="BJ57" s="32">
        <f t="shared" si="365"/>
        <v>16110.476071428575</v>
      </c>
      <c r="BK57" s="30">
        <f t="shared" si="342"/>
        <v>16699.325416666663</v>
      </c>
      <c r="BL57" s="31">
        <f t="shared" si="381"/>
        <v>15250.148452380954</v>
      </c>
      <c r="BM57" s="31">
        <f t="shared" si="366"/>
        <v>14972.108749999999</v>
      </c>
      <c r="BN57" s="31">
        <f t="shared" si="367"/>
        <v>13077.113750000002</v>
      </c>
      <c r="BO57" s="31">
        <f t="shared" si="368"/>
        <v>13322.791392857143</v>
      </c>
      <c r="BP57" s="31">
        <f t="shared" si="369"/>
        <v>14475.519464285715</v>
      </c>
      <c r="BQ57" s="31">
        <f t="shared" si="370"/>
        <v>14957.516428571427</v>
      </c>
      <c r="BR57" s="31">
        <f t="shared" si="371"/>
        <v>14449.260535714287</v>
      </c>
      <c r="BS57" s="31">
        <f t="shared" si="372"/>
        <v>12985.107857142857</v>
      </c>
      <c r="BT57" s="31">
        <f t="shared" si="373"/>
        <v>13456.130142857141</v>
      </c>
      <c r="BU57" s="31">
        <f t="shared" si="374"/>
        <v>14695.808928571429</v>
      </c>
      <c r="BV57" s="32">
        <f t="shared" si="375"/>
        <v>16110.476071428575</v>
      </c>
      <c r="BW57" s="30">
        <f t="shared" si="343"/>
        <v>16699.325416666663</v>
      </c>
      <c r="BX57" s="31">
        <f t="shared" si="382"/>
        <v>15250.148452380954</v>
      </c>
      <c r="BY57" s="31">
        <f t="shared" si="376"/>
        <v>14972.108749999999</v>
      </c>
      <c r="BZ57" s="31">
        <f t="shared" si="377"/>
        <v>13077.113750000002</v>
      </c>
      <c r="CA57" s="31">
        <f t="shared" si="378"/>
        <v>13322.791392857143</v>
      </c>
      <c r="CB57" s="31">
        <f t="shared" si="379"/>
        <v>14475.519464285715</v>
      </c>
      <c r="CC57" s="31">
        <f t="shared" si="344"/>
        <v>14957.516428571427</v>
      </c>
      <c r="CD57" s="31">
        <f t="shared" si="345"/>
        <v>14449.260535714287</v>
      </c>
      <c r="CE57" s="31">
        <f t="shared" si="346"/>
        <v>12985.107857142857</v>
      </c>
      <c r="CF57" s="31">
        <f t="shared" si="347"/>
        <v>13456.130142857141</v>
      </c>
      <c r="CG57" s="31">
        <f t="shared" si="348"/>
        <v>14695.808928571429</v>
      </c>
      <c r="CH57" s="32">
        <f t="shared" si="349"/>
        <v>16110.476071428575</v>
      </c>
      <c r="CI57" s="30">
        <f t="shared" si="206"/>
        <v>16699.325416666663</v>
      </c>
      <c r="CJ57" s="31">
        <f t="shared" si="4"/>
        <v>15250.148452380954</v>
      </c>
      <c r="CK57" s="31">
        <f t="shared" si="5"/>
        <v>14972.108749999999</v>
      </c>
      <c r="CL57" s="31">
        <f t="shared" si="281"/>
        <v>13077.113750000002</v>
      </c>
      <c r="CM57" s="31">
        <f t="shared" si="282"/>
        <v>13322.791392857143</v>
      </c>
      <c r="CN57" s="31">
        <f t="shared" si="283"/>
        <v>14475.519464285715</v>
      </c>
      <c r="CO57" s="31">
        <f t="shared" si="284"/>
        <v>14957.516428571427</v>
      </c>
      <c r="CP57" s="31">
        <f t="shared" si="285"/>
        <v>14449.260535714287</v>
      </c>
      <c r="CQ57" s="31">
        <f t="shared" si="286"/>
        <v>12985.107857142857</v>
      </c>
      <c r="CR57" s="31">
        <f t="shared" si="287"/>
        <v>13456.130142857141</v>
      </c>
      <c r="CS57" s="31">
        <f t="shared" si="288"/>
        <v>14695.808928571429</v>
      </c>
      <c r="CT57" s="32">
        <f t="shared" si="289"/>
        <v>16110.476071428575</v>
      </c>
      <c r="CU57" s="30">
        <f t="shared" si="290"/>
        <v>16699.325416666663</v>
      </c>
      <c r="CV57" s="31">
        <f t="shared" si="291"/>
        <v>15250.148452380954</v>
      </c>
      <c r="CW57" s="31">
        <f t="shared" si="292"/>
        <v>14972.108749999999</v>
      </c>
      <c r="CX57" s="31">
        <f t="shared" si="293"/>
        <v>13077.113750000002</v>
      </c>
      <c r="CY57" s="31">
        <f t="shared" si="294"/>
        <v>13322.791392857143</v>
      </c>
      <c r="CZ57" s="31">
        <f t="shared" si="295"/>
        <v>14475.519464285715</v>
      </c>
      <c r="DA57" s="31">
        <f t="shared" si="296"/>
        <v>14957.516428571427</v>
      </c>
      <c r="DB57" s="31">
        <f t="shared" si="297"/>
        <v>14449.260535714287</v>
      </c>
      <c r="DC57" s="31">
        <f t="shared" si="298"/>
        <v>12985.107857142857</v>
      </c>
      <c r="DD57" s="31">
        <f t="shared" si="299"/>
        <v>13456.130142857141</v>
      </c>
      <c r="DE57" s="31">
        <f t="shared" si="300"/>
        <v>14695.808928571429</v>
      </c>
      <c r="DF57" s="32">
        <f t="shared" si="301"/>
        <v>16110.476071428575</v>
      </c>
      <c r="DG57" s="30">
        <f t="shared" si="302"/>
        <v>16699.325416666663</v>
      </c>
      <c r="DH57" s="31">
        <f t="shared" si="303"/>
        <v>15250.148452380954</v>
      </c>
      <c r="DI57" s="31">
        <f t="shared" si="304"/>
        <v>14972.108749999999</v>
      </c>
      <c r="DJ57" s="31">
        <f t="shared" si="305"/>
        <v>13077.113750000002</v>
      </c>
      <c r="DK57" s="31">
        <f t="shared" si="306"/>
        <v>13322.791392857143</v>
      </c>
      <c r="DL57" s="31">
        <f t="shared" si="307"/>
        <v>14475.519464285715</v>
      </c>
      <c r="DM57" s="31">
        <f t="shared" si="308"/>
        <v>14957.516428571427</v>
      </c>
      <c r="DN57" s="31">
        <f t="shared" si="309"/>
        <v>14449.260535714287</v>
      </c>
      <c r="DO57" s="31">
        <f t="shared" si="310"/>
        <v>12985.107857142857</v>
      </c>
      <c r="DP57" s="31">
        <f t="shared" si="311"/>
        <v>13456.130142857141</v>
      </c>
      <c r="DQ57" s="31">
        <f t="shared" si="280"/>
        <v>14695.808928571429</v>
      </c>
      <c r="DR57" s="32">
        <f t="shared" si="314"/>
        <v>16110.476071428575</v>
      </c>
      <c r="DS57" s="30">
        <f t="shared" si="315"/>
        <v>16699.325416666663</v>
      </c>
      <c r="DT57" s="31">
        <f t="shared" si="316"/>
        <v>15250.148452380954</v>
      </c>
      <c r="DU57" s="31">
        <f t="shared" si="317"/>
        <v>14972.108749999999</v>
      </c>
      <c r="DV57" s="31">
        <f t="shared" si="318"/>
        <v>13077.113750000002</v>
      </c>
      <c r="DW57" s="31">
        <f t="shared" si="319"/>
        <v>13322.791392857143</v>
      </c>
      <c r="DX57" s="31">
        <f t="shared" si="320"/>
        <v>14475.519464285715</v>
      </c>
      <c r="DY57" s="31">
        <f t="shared" si="321"/>
        <v>14957.516428571427</v>
      </c>
      <c r="DZ57" s="31">
        <f t="shared" si="322"/>
        <v>14449.260535714287</v>
      </c>
      <c r="EA57" s="31">
        <f t="shared" si="323"/>
        <v>12985.107857142857</v>
      </c>
      <c r="EB57" s="31">
        <f t="shared" si="324"/>
        <v>13456.130142857141</v>
      </c>
      <c r="EC57" s="31">
        <f t="shared" si="325"/>
        <v>14695.808928571429</v>
      </c>
      <c r="ED57" s="32">
        <f t="shared" si="326"/>
        <v>16110.476071428575</v>
      </c>
      <c r="EE57" s="30">
        <f t="shared" si="327"/>
        <v>16699.325416666663</v>
      </c>
      <c r="EF57" s="31">
        <f t="shared" si="328"/>
        <v>15250.148452380954</v>
      </c>
      <c r="EG57" s="31">
        <f t="shared" si="329"/>
        <v>14972.108749999999</v>
      </c>
      <c r="EH57" s="31">
        <f t="shared" si="330"/>
        <v>13077.113750000002</v>
      </c>
      <c r="EI57" s="31">
        <f t="shared" si="331"/>
        <v>13322.791392857143</v>
      </c>
      <c r="EJ57" s="31">
        <f t="shared" si="332"/>
        <v>14475.519464285715</v>
      </c>
      <c r="EK57" s="31">
        <f t="shared" si="333"/>
        <v>14957.516428571427</v>
      </c>
      <c r="EL57" s="31">
        <f t="shared" si="334"/>
        <v>14449.260535714287</v>
      </c>
      <c r="EM57" s="31">
        <f t="shared" si="335"/>
        <v>12985.107857142857</v>
      </c>
      <c r="EN57" s="31">
        <f t="shared" si="336"/>
        <v>13456.130142857141</v>
      </c>
      <c r="EO57" s="31">
        <f t="shared" si="312"/>
        <v>14695.808928571429</v>
      </c>
      <c r="EP57" s="32">
        <f t="shared" si="313"/>
        <v>16110.476071428575</v>
      </c>
      <c r="ES57" s="20"/>
      <c r="ET57" s="18"/>
      <c r="EU57" s="18"/>
      <c r="EV57" s="18">
        <f t="shared" si="210"/>
        <v>13077.113750000002</v>
      </c>
      <c r="EW57" s="18">
        <f t="shared" si="211"/>
        <v>13322.791392857143</v>
      </c>
      <c r="EX57" s="18">
        <f t="shared" si="212"/>
        <v>14475.519464285715</v>
      </c>
      <c r="EY57" s="18">
        <f t="shared" si="213"/>
        <v>14957.516428571427</v>
      </c>
      <c r="EZ57" s="18">
        <f t="shared" si="214"/>
        <v>14449.260535714287</v>
      </c>
      <c r="FA57" s="18">
        <f t="shared" si="215"/>
        <v>12985.107857142857</v>
      </c>
      <c r="FB57" s="18">
        <f t="shared" si="216"/>
        <v>13456.130142857141</v>
      </c>
      <c r="FC57" s="18">
        <f t="shared" si="217"/>
        <v>14695.808928571429</v>
      </c>
      <c r="FD57" s="19">
        <f t="shared" si="218"/>
        <v>16110.476071428575</v>
      </c>
      <c r="FE57" s="20">
        <f t="shared" si="219"/>
        <v>16699.325416666663</v>
      </c>
      <c r="FF57" s="18">
        <f t="shared" si="220"/>
        <v>15250.148452380954</v>
      </c>
      <c r="FG57" s="18">
        <f t="shared" si="221"/>
        <v>14972.108749999999</v>
      </c>
      <c r="FH57" s="18">
        <f t="shared" si="222"/>
        <v>13077.113750000002</v>
      </c>
      <c r="FI57" s="18">
        <f t="shared" si="223"/>
        <v>13322.791392857143</v>
      </c>
      <c r="FJ57" s="18">
        <f t="shared" si="224"/>
        <v>14475.519464285715</v>
      </c>
      <c r="FK57" s="18">
        <f t="shared" si="225"/>
        <v>14957.516428571427</v>
      </c>
      <c r="FL57" s="18">
        <f t="shared" si="226"/>
        <v>14449.260535714287</v>
      </c>
      <c r="FM57" s="18">
        <f t="shared" si="227"/>
        <v>12985.107857142857</v>
      </c>
      <c r="FN57" s="18">
        <f t="shared" si="228"/>
        <v>13456.130142857141</v>
      </c>
      <c r="FO57" s="18">
        <f t="shared" si="229"/>
        <v>14695.808928571429</v>
      </c>
      <c r="FP57" s="19">
        <f t="shared" si="230"/>
        <v>16110.476071428575</v>
      </c>
      <c r="FQ57" s="20">
        <f t="shared" si="231"/>
        <v>16699.325416666663</v>
      </c>
      <c r="FR57" s="18">
        <f t="shared" si="232"/>
        <v>15250.148452380954</v>
      </c>
      <c r="FS57" s="18">
        <f t="shared" si="233"/>
        <v>14972.108749999999</v>
      </c>
      <c r="FT57" s="18">
        <f t="shared" si="234"/>
        <v>13077.113750000002</v>
      </c>
      <c r="FU57" s="18">
        <f t="shared" si="235"/>
        <v>13322.791392857143</v>
      </c>
      <c r="FV57" s="18">
        <f t="shared" si="236"/>
        <v>14475.519464285715</v>
      </c>
      <c r="FW57" s="18">
        <f t="shared" si="237"/>
        <v>14957.516428571427</v>
      </c>
      <c r="FX57" s="18">
        <f t="shared" si="238"/>
        <v>14449.260535714287</v>
      </c>
      <c r="FY57" s="18">
        <f t="shared" si="239"/>
        <v>12985.107857142857</v>
      </c>
      <c r="FZ57" s="18">
        <f t="shared" si="240"/>
        <v>13456.130142857141</v>
      </c>
      <c r="GA57" s="18">
        <f t="shared" si="241"/>
        <v>14695.808928571429</v>
      </c>
      <c r="GB57" s="19">
        <f t="shared" si="242"/>
        <v>16110.476071428575</v>
      </c>
      <c r="GC57" s="20">
        <f t="shared" si="243"/>
        <v>16699.325416666663</v>
      </c>
      <c r="GD57" s="18">
        <f t="shared" si="244"/>
        <v>15250.148452380954</v>
      </c>
      <c r="GE57" s="18">
        <f t="shared" si="245"/>
        <v>14972.108749999999</v>
      </c>
      <c r="GF57" s="18">
        <f t="shared" si="246"/>
        <v>13077.113750000002</v>
      </c>
      <c r="GG57" s="18">
        <f t="shared" si="247"/>
        <v>13322.791392857143</v>
      </c>
      <c r="GH57" s="18">
        <f t="shared" si="248"/>
        <v>14475.519464285715</v>
      </c>
      <c r="GI57" s="18">
        <f t="shared" si="249"/>
        <v>14957.516428571427</v>
      </c>
      <c r="GJ57" s="18">
        <f t="shared" si="250"/>
        <v>14449.260535714287</v>
      </c>
      <c r="GK57" s="18">
        <f t="shared" si="251"/>
        <v>12985.107857142857</v>
      </c>
      <c r="GL57" s="18">
        <f t="shared" si="252"/>
        <v>13456.130142857141</v>
      </c>
      <c r="GM57" s="18">
        <f t="shared" si="253"/>
        <v>14695.808928571429</v>
      </c>
      <c r="GN57" s="19">
        <f t="shared" si="254"/>
        <v>16110.476071428575</v>
      </c>
      <c r="GO57" s="20">
        <f t="shared" si="255"/>
        <v>16699.325416666663</v>
      </c>
      <c r="GP57" s="18">
        <f t="shared" si="256"/>
        <v>15250.148452380954</v>
      </c>
      <c r="GQ57" s="18">
        <f t="shared" si="257"/>
        <v>14972.108749999999</v>
      </c>
      <c r="GR57" s="18">
        <f t="shared" si="258"/>
        <v>13077.113750000002</v>
      </c>
      <c r="GS57" s="18">
        <f t="shared" si="259"/>
        <v>13322.791392857143</v>
      </c>
      <c r="GT57" s="18">
        <f t="shared" si="260"/>
        <v>14475.519464285715</v>
      </c>
      <c r="GU57" s="18">
        <f t="shared" si="261"/>
        <v>14957.516428571427</v>
      </c>
      <c r="GV57" s="18">
        <f t="shared" si="262"/>
        <v>14449.260535714287</v>
      </c>
      <c r="GW57" s="18">
        <f t="shared" si="263"/>
        <v>12985.107857142857</v>
      </c>
      <c r="GX57" s="18">
        <f t="shared" si="264"/>
        <v>13456.130142857141</v>
      </c>
      <c r="GY57" s="18">
        <f t="shared" si="265"/>
        <v>14695.808928571429</v>
      </c>
      <c r="GZ57" s="19">
        <f t="shared" si="266"/>
        <v>16110.476071428575</v>
      </c>
      <c r="HA57" s="20">
        <f t="shared" si="385"/>
        <v>16699.325416666663</v>
      </c>
      <c r="HB57" s="18">
        <f t="shared" si="386"/>
        <v>15250.148452380954</v>
      </c>
      <c r="HC57" s="18">
        <f t="shared" si="387"/>
        <v>14972.108749999999</v>
      </c>
      <c r="HD57" s="18"/>
      <c r="HE57" s="18"/>
      <c r="HF57" s="18"/>
      <c r="HG57" s="18"/>
      <c r="HH57" s="18"/>
      <c r="HI57" s="18"/>
      <c r="HJ57" s="18"/>
      <c r="HK57" s="18"/>
      <c r="HL57" s="19"/>
      <c r="HM57" s="20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9"/>
      <c r="HY57" s="20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9"/>
      <c r="IK57" s="20"/>
      <c r="IL57" s="18"/>
      <c r="IM57" s="18"/>
      <c r="IN57" s="18"/>
      <c r="IO57" s="18"/>
      <c r="IP57" s="18"/>
      <c r="IQ57" s="18"/>
      <c r="IR57" s="18"/>
      <c r="IS57" s="18"/>
      <c r="IT57" s="18"/>
      <c r="IU57" s="18"/>
      <c r="IV57" s="19"/>
      <c r="IY57" s="17"/>
      <c r="IZ57" s="17"/>
      <c r="JA57" s="14">
        <f t="shared" si="267"/>
        <v>127529.72457142858</v>
      </c>
      <c r="JB57" s="15">
        <f t="shared" si="268"/>
        <v>174451.30719047619</v>
      </c>
      <c r="JC57" s="15">
        <f t="shared" si="269"/>
        <v>174451.30719047619</v>
      </c>
      <c r="JD57" s="15">
        <f t="shared" si="270"/>
        <v>174451.30719047619</v>
      </c>
      <c r="JE57" s="15">
        <f t="shared" si="271"/>
        <v>174451.30719047619</v>
      </c>
      <c r="JF57" s="15">
        <f t="shared" si="272"/>
        <v>46921.582619047615</v>
      </c>
      <c r="JG57" s="15">
        <f t="shared" si="273"/>
        <v>0</v>
      </c>
      <c r="JH57" s="15">
        <f t="shared" si="274"/>
        <v>0</v>
      </c>
      <c r="JI57" s="15">
        <f t="shared" si="275"/>
        <v>0</v>
      </c>
      <c r="JJ57" s="14"/>
    </row>
    <row r="58" spans="1:270" x14ac:dyDescent="0.25">
      <c r="A58" s="5" t="s">
        <v>295</v>
      </c>
      <c r="B58" s="2">
        <v>4946</v>
      </c>
      <c r="C58" s="3">
        <v>42273</v>
      </c>
      <c r="D58" s="3" t="s">
        <v>296</v>
      </c>
      <c r="E58" s="4">
        <v>44624</v>
      </c>
      <c r="F58">
        <f t="shared" si="337"/>
        <v>2022</v>
      </c>
      <c r="G58">
        <f t="shared" si="338"/>
        <v>3</v>
      </c>
      <c r="H58">
        <f t="shared" si="339"/>
        <v>2019</v>
      </c>
      <c r="I58">
        <f t="shared" si="384"/>
        <v>3</v>
      </c>
      <c r="J58">
        <f t="shared" si="203"/>
        <v>2022</v>
      </c>
      <c r="K58">
        <f t="shared" si="204"/>
        <v>4</v>
      </c>
      <c r="L58">
        <f t="shared" si="383"/>
        <v>2027</v>
      </c>
      <c r="M58">
        <f t="shared" si="205"/>
        <v>3</v>
      </c>
      <c r="O58" s="14"/>
      <c r="P58" s="17"/>
      <c r="Q58" s="17"/>
      <c r="R58" s="17"/>
      <c r="S58" s="17"/>
      <c r="T58" s="17"/>
      <c r="U58" s="17"/>
      <c r="V58" s="17">
        <f>IF(AND($F58=O$4,$I58=V$5),AVERAGE('Потребление ЭЭ_факт'!R57,'Потребление ЭЭ_факт'!AD57,'Потребление ЭЭ_факт'!AP57),IF(U58&lt;&gt;0,AVERAGE('Потребление ЭЭ_факт'!R57,'Потребление ЭЭ_факт'!AD57,'Потребление ЭЭ_факт'!AP57),0))</f>
        <v>0</v>
      </c>
      <c r="W58" s="17">
        <f>IF(AND($F58=O$4,$I58=W$5),AVERAGE('Потребление ЭЭ_факт'!S57,'Потребление ЭЭ_факт'!AE57,'Потребление ЭЭ_факт'!AQ57),IF(V58&lt;&gt;0,AVERAGE('Потребление ЭЭ_факт'!S57,'Потребление ЭЭ_факт'!AE57,'Потребление ЭЭ_факт'!AQ57),0))</f>
        <v>0</v>
      </c>
      <c r="X58" s="17">
        <f>IF(AND($F58=O$4,$I58=X$5),AVERAGE('Потребление ЭЭ_факт'!T57,'Потребление ЭЭ_факт'!AF57,'Потребление ЭЭ_факт'!AR57),IF(W58&lt;&gt;0,AVERAGE('Потребление ЭЭ_факт'!T57,'Потребление ЭЭ_факт'!AF57,'Потребление ЭЭ_факт'!AR57),0))</f>
        <v>0</v>
      </c>
      <c r="Y58" s="17">
        <f>IF(AND($F58=O$4,$I58=Y$5),AVERAGE('Потребление ЭЭ_факт'!U57,'Потребление ЭЭ_факт'!AG57,'Потребление ЭЭ_факт'!AS57),IF(X58&lt;&gt;0,AVERAGE('Потребление ЭЭ_факт'!U57,'Потребление ЭЭ_факт'!AG57,'Потребление ЭЭ_факт'!AS57),0))</f>
        <v>0</v>
      </c>
      <c r="Z58" s="17">
        <f>IF(AND($F58=O$4,$I58=Z$5),AVERAGE('Потребление ЭЭ_факт'!V57,'Потребление ЭЭ_факт'!AH57,'Потребление ЭЭ_факт'!AT57),IF(Y58&lt;&gt;0,AVERAGE('Потребление ЭЭ_факт'!V57,'Потребление ЭЭ_факт'!AH57,'Потребление ЭЭ_факт'!AT57),0))</f>
        <v>0</v>
      </c>
      <c r="AA58" s="14">
        <f>IF(AND($F58=AA$4,$I58=AA$5),AVERAGE('Потребление ЭЭ_факт'!W57,'Потребление ЭЭ_факт'!AI57,'Потребление ЭЭ_факт'!AU57),IF(Z58&lt;&gt;0,AVERAGE('Потребление ЭЭ_факт'!W57,'Потребление ЭЭ_факт'!AI57,'Потребление ЭЭ_факт'!AU57),0))</f>
        <v>0</v>
      </c>
      <c r="AB58" s="17">
        <f>IF(AND($F58=AA$4,$I58=AB$5),AVERAGE('Потребление ЭЭ_факт'!X57,'Потребление ЭЭ_факт'!AJ57,'Потребление ЭЭ_факт'!AV57),IF(AA58&lt;&gt;0,AVERAGE('Потребление ЭЭ_факт'!X57,'Потребление ЭЭ_факт'!AJ57,'Потребление ЭЭ_факт'!AV57),0))</f>
        <v>0</v>
      </c>
      <c r="AC58" s="17">
        <f>IF(AND($F58=AA$4,$I58=AC$5),AVERAGE('Потребление ЭЭ_факт'!Y57,'Потребление ЭЭ_факт'!AK57,'Потребление ЭЭ_факт'!AW57),IF(AB58&lt;&gt;0,AVERAGE('Потребление ЭЭ_факт'!Y57,'Потребление ЭЭ_факт'!AK57,'Потребление ЭЭ_факт'!AW57),0))</f>
        <v>0</v>
      </c>
      <c r="AD58" s="17">
        <f>IF(AND($F58=AA$4,$I58=AD$5),AVERAGE('Потребление ЭЭ_факт'!Z57,'Потребление ЭЭ_факт'!AL57,'Потребление ЭЭ_факт'!AX57),IF(AC58&lt;&gt;0,AVERAGE('Потребление ЭЭ_факт'!Z57,'Потребление ЭЭ_факт'!AL57,'Потребление ЭЭ_факт'!AX57),0))</f>
        <v>0</v>
      </c>
      <c r="AE58" s="17">
        <f>IF(AND($F58=AA$4,$I58=AE$5),AVERAGE('Потребление ЭЭ_факт'!AA57,'Потребление ЭЭ_факт'!AM57,'Потребление ЭЭ_факт'!AY57),IF(AD58&lt;&gt;0,AVERAGE('Потребление ЭЭ_факт'!AA57,'Потребление ЭЭ_факт'!AM57,'Потребление ЭЭ_факт'!AY57),0))</f>
        <v>0</v>
      </c>
      <c r="AF58" s="17">
        <f>IF(AND($F58=AA$4,$I58=AF$5),AVERAGE('Потребление ЭЭ_факт'!AB57,'Потребление ЭЭ_факт'!AN57,'Потребление ЭЭ_факт'!AZ57),IF(AE58&lt;&gt;0,AVERAGE('Потребление ЭЭ_факт'!AB57,'Потребление ЭЭ_факт'!AN57,'Потребление ЭЭ_факт'!AZ57),0))</f>
        <v>0</v>
      </c>
      <c r="AG58" s="17">
        <f>IF(AND($F58=AA$4,$I58=AG$5),AVERAGE('Потребление ЭЭ_факт'!AC57,'Потребление ЭЭ_факт'!AO57,'Потребление ЭЭ_факт'!BA57),IF(AF58&lt;&gt;0,AVERAGE('Потребление ЭЭ_факт'!AC57,'Потребление ЭЭ_факт'!AO57,'Потребление ЭЭ_факт'!BA57),0))</f>
        <v>0</v>
      </c>
      <c r="AH58" s="17">
        <f>IF(AND($F58=AA$4,$I58=AH$5),AVERAGE('Потребление ЭЭ_факт'!AD57,'Потребление ЭЭ_факт'!AP57,'Потребление ЭЭ_факт'!BB57),IF(AG58&lt;&gt;0,AVERAGE('Потребление ЭЭ_факт'!AD57,'Потребление ЭЭ_факт'!AP57,'Потребление ЭЭ_факт'!BB57),0))</f>
        <v>0</v>
      </c>
      <c r="AI58" s="17">
        <f>IF(AND($F58=AA$4,$I58=AI$5),AVERAGE('Потребление ЭЭ_факт'!AE57,'Потребление ЭЭ_факт'!AQ57,'Потребление ЭЭ_факт'!BC57),IF(AH58&lt;&gt;0,AVERAGE('Потребление ЭЭ_факт'!AE57,'Потребление ЭЭ_факт'!AQ57,'Потребление ЭЭ_факт'!BC57),0))</f>
        <v>0</v>
      </c>
      <c r="AJ58" s="17">
        <f>IF(AND($F58=AA$4,$I58=AJ$5),AVERAGE('Потребление ЭЭ_факт'!AF57,'Потребление ЭЭ_факт'!AR57,'Потребление ЭЭ_факт'!BD57),IF(AI58&lt;&gt;0,AVERAGE('Потребление ЭЭ_факт'!AF57,'Потребление ЭЭ_факт'!AR57,'Потребление ЭЭ_факт'!BD57),0))</f>
        <v>0</v>
      </c>
      <c r="AK58" s="17">
        <f>IF(AND($F58=AA$4,$I58=AK$5),AVERAGE('Потребление ЭЭ_факт'!AG57,'Потребление ЭЭ_факт'!AS57,'Потребление ЭЭ_факт'!BE57),IF(AJ58&lt;&gt;0,AVERAGE('Потребление ЭЭ_факт'!AG57,'Потребление ЭЭ_факт'!AS57,'Потребление ЭЭ_факт'!BE57),0))</f>
        <v>0</v>
      </c>
      <c r="AL58" s="17">
        <f>IF(AND($F58=AA$4,$I58=AL$5),AVERAGE('Потребление ЭЭ_факт'!AH57,'Потребление ЭЭ_факт'!AT57,'Потребление ЭЭ_факт'!BF57),IF(AK58&lt;&gt;0,AVERAGE('Потребление ЭЭ_факт'!AH57,'Потребление ЭЭ_факт'!AT57,'Потребление ЭЭ_факт'!BF57),0))</f>
        <v>0</v>
      </c>
      <c r="AM58" s="14">
        <f>IF(AND($F58=AM$4,$I58=AM$5),AVERAGE('Потребление ЭЭ_факт'!AI57,'Потребление ЭЭ_факт'!AU57,'Потребление ЭЭ_факт'!BG57),IF(AL58&lt;&gt;0,AVERAGE('Потребление ЭЭ_факт'!AI57,'Потребление ЭЭ_факт'!AU57,'Потребление ЭЭ_факт'!BG57),0))</f>
        <v>0</v>
      </c>
      <c r="AN58" s="15">
        <f>IF(AND($F58=$AM$4,$I58=AN$5),AVERAGE('Потребление ЭЭ_факт'!AJ57,'Потребление ЭЭ_факт'!AV57,'Потребление ЭЭ_факт'!BH57),IF(AM58&lt;&gt;0,AVERAGE('Потребление ЭЭ_факт'!AJ57,'Потребление ЭЭ_факт'!AV57,'Потребление ЭЭ_факт'!BH57),0))</f>
        <v>0</v>
      </c>
      <c r="AO58" s="15">
        <f>IF(AND($F58=$AM$4,$I58=AO$5),AVERAGE('Потребление ЭЭ_факт'!AK57,'Потребление ЭЭ_факт'!AW57,'Потребление ЭЭ_факт'!BI57),IF(AN58&lt;&gt;0,AVERAGE('Потребление ЭЭ_факт'!AK57,'Потребление ЭЭ_факт'!AW57,'Потребление ЭЭ_факт'!BI57),0))</f>
        <v>17379.146107142853</v>
      </c>
      <c r="AP58" s="15">
        <f>IF(AND($F58=$AM$4,$I58=AP$5),AVERAGE('Потребление ЭЭ_факт'!AL57,'Потребление ЭЭ_факт'!AX57,'Потребление ЭЭ_факт'!BJ57),IF(AO58&lt;&gt;0,AVERAGE('Потребление ЭЭ_факт'!AL57,'Потребление ЭЭ_факт'!AX57,'Потребление ЭЭ_факт'!BJ57),0))</f>
        <v>16108.333333333334</v>
      </c>
      <c r="AQ58" s="15">
        <f>IF(AND($F58=$AM$4,$I58=AQ$5),AVERAGE('Потребление ЭЭ_факт'!AM57,'Потребление ЭЭ_факт'!AY57,'Потребление ЭЭ_факт'!BK57),IF(AP58&lt;&gt;0,AVERAGE('Потребление ЭЭ_факт'!AM57,'Потребление ЭЭ_факт'!AY57,'Потребление ЭЭ_факт'!BK57),0))</f>
        <v>18048.059523809523</v>
      </c>
      <c r="AR58" s="15">
        <f>IF(AND($F58=$AM$4,$I58=AR$5),AVERAGE('Потребление ЭЭ_факт'!AN57,'Потребление ЭЭ_факт'!AZ57,'Потребление ЭЭ_факт'!BL57),IF(AQ58&lt;&gt;0,AVERAGE('Потребление ЭЭ_факт'!AN57,'Потребление ЭЭ_факт'!AZ57,'Потребление ЭЭ_факт'!BL57),0))</f>
        <v>18793</v>
      </c>
      <c r="AS58" s="15">
        <f>IF(AND($F58=$AM$4,$I58=AS$5),AVERAGE('Потребление ЭЭ_факт'!AO57,'Потребление ЭЭ_факт'!BA57,'Потребление ЭЭ_факт'!BM57),IF(AR58&lt;&gt;0,AVERAGE('Потребление ЭЭ_факт'!AO57,'Потребление ЭЭ_факт'!BA57,'Потребление ЭЭ_факт'!BM57),0))</f>
        <v>18618.334190476191</v>
      </c>
      <c r="AT58" s="15">
        <f>IF(AND($F58=$AM$4,$I58=AT$5),AVERAGE('Потребление ЭЭ_факт'!AP57,'Потребление ЭЭ_факт'!BB57,'Потребление ЭЭ_факт'!BN57),IF(AS58&lt;&gt;0,AVERAGE('Потребление ЭЭ_факт'!AP57,'Потребление ЭЭ_факт'!BB57,'Потребление ЭЭ_факт'!BN57),0))</f>
        <v>18392.666666666668</v>
      </c>
      <c r="AU58" s="15">
        <f>IF(AND($F58=$AM$4,$I58=AU$5),AVERAGE('Потребление ЭЭ_факт'!AQ57,'Потребление ЭЭ_факт'!BC57,'Потребление ЭЭ_факт'!BO57),IF(AT58&lt;&gt;0,AVERAGE('Потребление ЭЭ_факт'!AQ57,'Потребление ЭЭ_факт'!BC57,'Потребление ЭЭ_факт'!BO57),0))</f>
        <v>17035.452380952382</v>
      </c>
      <c r="AV58" s="15">
        <f>IF(AND($F58=$AM$4,$I58=AV$5),AVERAGE('Потребление ЭЭ_факт'!AR57,'Потребление ЭЭ_факт'!BD57,'Потребление ЭЭ_факт'!BP57),IF(AU58&lt;&gt;0,AVERAGE('Потребление ЭЭ_факт'!AR57,'Потребление ЭЭ_факт'!BD57,'Потребление ЭЭ_факт'!BP57),0))</f>
        <v>18351</v>
      </c>
      <c r="AW58" s="15">
        <f>IF(AND($F58=$AM$4,$I58=AW$5),AVERAGE('Потребление ЭЭ_факт'!AS57,'Потребление ЭЭ_факт'!BE57,'Потребление ЭЭ_факт'!BQ57),IF(AV58&lt;&gt;0,AVERAGE('Потребление ЭЭ_факт'!AS57,'Потребление ЭЭ_факт'!BE57,'Потребление ЭЭ_факт'!BQ57),0))</f>
        <v>18366.976190476187</v>
      </c>
      <c r="AX58" s="16">
        <f>IF(AND($F58=$AM$4,$I58=AX$5),AVERAGE('Потребление ЭЭ_факт'!AT57,'Потребление ЭЭ_факт'!BF57,'Потребление ЭЭ_факт'!BR57),IF(AW58&lt;&gt;0,AVERAGE('Потребление ЭЭ_факт'!AT57,'Потребление ЭЭ_факт'!BF57,'Потребление ЭЭ_факт'!BR57),0))</f>
        <v>17870.690476190477</v>
      </c>
      <c r="AY58" s="14">
        <f>IF(AND($F58=$AY$4,$I58=AY$5),AVERAGE('Потребление ЭЭ_факт'!AU57,'Потребление ЭЭ_факт'!BG57,'Потребление ЭЭ_факт'!BS57),IF(AX58&lt;&gt;0,AVERAGE('Потребление ЭЭ_факт'!AU57,'Потребление ЭЭ_факт'!BG57,'Потребление ЭЭ_факт'!BS57),0))</f>
        <v>17108.333333333332</v>
      </c>
      <c r="AZ58" s="15">
        <f>IF(AND($F58=$AY$4,$I58=AZ$5),AVERAGE('Потребление ЭЭ_факт'!AV57,'Потребление ЭЭ_факт'!BH57,'Потребление ЭЭ_факт'!BT57),IF(AY58&lt;&gt;0,AVERAGE('Потребление ЭЭ_факт'!AV57,'Потребление ЭЭ_факт'!BH57,'Потребление ЭЭ_факт'!BT57),0))</f>
        <v>15613.099666666667</v>
      </c>
      <c r="BA58" s="31">
        <f t="shared" si="356"/>
        <v>17379.146107142853</v>
      </c>
      <c r="BB58" s="31">
        <f t="shared" si="357"/>
        <v>16108.333333333334</v>
      </c>
      <c r="BC58" s="31">
        <f t="shared" si="358"/>
        <v>18048.059523809523</v>
      </c>
      <c r="BD58" s="31">
        <f t="shared" si="359"/>
        <v>18793</v>
      </c>
      <c r="BE58" s="31">
        <f t="shared" si="360"/>
        <v>18618.334190476191</v>
      </c>
      <c r="BF58" s="31">
        <f t="shared" si="361"/>
        <v>18392.666666666668</v>
      </c>
      <c r="BG58" s="31">
        <f t="shared" si="362"/>
        <v>17035.452380952382</v>
      </c>
      <c r="BH58" s="31">
        <f t="shared" si="363"/>
        <v>18351</v>
      </c>
      <c r="BI58" s="31">
        <f t="shared" si="364"/>
        <v>18366.976190476187</v>
      </c>
      <c r="BJ58" s="32">
        <f t="shared" si="365"/>
        <v>17870.690476190477</v>
      </c>
      <c r="BK58" s="30">
        <f t="shared" si="342"/>
        <v>17108.333333333332</v>
      </c>
      <c r="BL58" s="31">
        <f t="shared" si="381"/>
        <v>15613.099666666667</v>
      </c>
      <c r="BM58" s="31">
        <f t="shared" si="366"/>
        <v>17379.146107142853</v>
      </c>
      <c r="BN58" s="31">
        <f t="shared" si="367"/>
        <v>16108.333333333334</v>
      </c>
      <c r="BO58" s="31">
        <f t="shared" si="368"/>
        <v>18048.059523809523</v>
      </c>
      <c r="BP58" s="31">
        <f t="shared" si="369"/>
        <v>18793</v>
      </c>
      <c r="BQ58" s="31">
        <f t="shared" si="370"/>
        <v>18618.334190476191</v>
      </c>
      <c r="BR58" s="31">
        <f t="shared" si="371"/>
        <v>18392.666666666668</v>
      </c>
      <c r="BS58" s="31">
        <f t="shared" si="372"/>
        <v>17035.452380952382</v>
      </c>
      <c r="BT58" s="31">
        <f t="shared" si="373"/>
        <v>18351</v>
      </c>
      <c r="BU58" s="31">
        <f t="shared" si="374"/>
        <v>18366.976190476187</v>
      </c>
      <c r="BV58" s="32">
        <f t="shared" si="375"/>
        <v>17870.690476190477</v>
      </c>
      <c r="BW58" s="30">
        <f t="shared" si="343"/>
        <v>17108.333333333332</v>
      </c>
      <c r="BX58" s="31">
        <f t="shared" si="382"/>
        <v>15613.099666666667</v>
      </c>
      <c r="BY58" s="31">
        <f t="shared" si="376"/>
        <v>17379.146107142853</v>
      </c>
      <c r="BZ58" s="31">
        <f t="shared" si="377"/>
        <v>16108.333333333334</v>
      </c>
      <c r="CA58" s="31">
        <f t="shared" si="378"/>
        <v>18048.059523809523</v>
      </c>
      <c r="CB58" s="31">
        <f t="shared" si="379"/>
        <v>18793</v>
      </c>
      <c r="CC58" s="31">
        <f t="shared" si="344"/>
        <v>18618.334190476191</v>
      </c>
      <c r="CD58" s="31">
        <f t="shared" si="345"/>
        <v>18392.666666666668</v>
      </c>
      <c r="CE58" s="31">
        <f t="shared" si="346"/>
        <v>17035.452380952382</v>
      </c>
      <c r="CF58" s="31">
        <f t="shared" si="347"/>
        <v>18351</v>
      </c>
      <c r="CG58" s="31">
        <f t="shared" si="348"/>
        <v>18366.976190476187</v>
      </c>
      <c r="CH58" s="32">
        <f t="shared" si="349"/>
        <v>17870.690476190477</v>
      </c>
      <c r="CI58" s="30">
        <f t="shared" si="206"/>
        <v>17108.333333333332</v>
      </c>
      <c r="CJ58" s="31">
        <f t="shared" si="4"/>
        <v>15613.099666666667</v>
      </c>
      <c r="CK58" s="31">
        <f t="shared" si="5"/>
        <v>17379.146107142853</v>
      </c>
      <c r="CL58" s="31">
        <f t="shared" si="281"/>
        <v>16108.333333333334</v>
      </c>
      <c r="CM58" s="31">
        <f t="shared" si="282"/>
        <v>18048.059523809523</v>
      </c>
      <c r="CN58" s="31">
        <f t="shared" si="283"/>
        <v>18793</v>
      </c>
      <c r="CO58" s="31">
        <f t="shared" si="284"/>
        <v>18618.334190476191</v>
      </c>
      <c r="CP58" s="31">
        <f t="shared" si="285"/>
        <v>18392.666666666668</v>
      </c>
      <c r="CQ58" s="31">
        <f t="shared" si="286"/>
        <v>17035.452380952382</v>
      </c>
      <c r="CR58" s="31">
        <f t="shared" si="287"/>
        <v>18351</v>
      </c>
      <c r="CS58" s="31">
        <f t="shared" si="288"/>
        <v>18366.976190476187</v>
      </c>
      <c r="CT58" s="32">
        <f t="shared" si="289"/>
        <v>17870.690476190477</v>
      </c>
      <c r="CU58" s="30">
        <f t="shared" si="290"/>
        <v>17108.333333333332</v>
      </c>
      <c r="CV58" s="31">
        <f t="shared" si="291"/>
        <v>15613.099666666667</v>
      </c>
      <c r="CW58" s="31">
        <f t="shared" si="292"/>
        <v>17379.146107142853</v>
      </c>
      <c r="CX58" s="31">
        <f t="shared" si="293"/>
        <v>16108.333333333334</v>
      </c>
      <c r="CY58" s="31">
        <f t="shared" si="294"/>
        <v>18048.059523809523</v>
      </c>
      <c r="CZ58" s="31">
        <f t="shared" si="295"/>
        <v>18793</v>
      </c>
      <c r="DA58" s="31">
        <f t="shared" si="296"/>
        <v>18618.334190476191</v>
      </c>
      <c r="DB58" s="31">
        <f t="shared" si="297"/>
        <v>18392.666666666668</v>
      </c>
      <c r="DC58" s="31">
        <f t="shared" si="298"/>
        <v>17035.452380952382</v>
      </c>
      <c r="DD58" s="31">
        <f t="shared" si="299"/>
        <v>18351</v>
      </c>
      <c r="DE58" s="31">
        <f t="shared" si="300"/>
        <v>18366.976190476187</v>
      </c>
      <c r="DF58" s="32">
        <f t="shared" si="301"/>
        <v>17870.690476190477</v>
      </c>
      <c r="DG58" s="30">
        <f t="shared" si="302"/>
        <v>17108.333333333332</v>
      </c>
      <c r="DH58" s="31">
        <f t="shared" si="303"/>
        <v>15613.099666666667</v>
      </c>
      <c r="DI58" s="31">
        <f t="shared" si="304"/>
        <v>17379.146107142853</v>
      </c>
      <c r="DJ58" s="31">
        <f t="shared" si="305"/>
        <v>16108.333333333334</v>
      </c>
      <c r="DK58" s="31">
        <f t="shared" si="306"/>
        <v>18048.059523809523</v>
      </c>
      <c r="DL58" s="31">
        <f t="shared" si="307"/>
        <v>18793</v>
      </c>
      <c r="DM58" s="31">
        <f t="shared" si="308"/>
        <v>18618.334190476191</v>
      </c>
      <c r="DN58" s="31">
        <f t="shared" si="309"/>
        <v>18392.666666666668</v>
      </c>
      <c r="DO58" s="31">
        <f t="shared" si="310"/>
        <v>17035.452380952382</v>
      </c>
      <c r="DP58" s="31">
        <f t="shared" si="311"/>
        <v>18351</v>
      </c>
      <c r="DQ58" s="31">
        <f t="shared" si="280"/>
        <v>18366.976190476187</v>
      </c>
      <c r="DR58" s="32">
        <f t="shared" si="314"/>
        <v>17870.690476190477</v>
      </c>
      <c r="DS58" s="30">
        <f t="shared" si="315"/>
        <v>17108.333333333332</v>
      </c>
      <c r="DT58" s="31">
        <f t="shared" si="316"/>
        <v>15613.099666666667</v>
      </c>
      <c r="DU58" s="31">
        <f t="shared" si="317"/>
        <v>17379.146107142853</v>
      </c>
      <c r="DV58" s="31">
        <f t="shared" si="318"/>
        <v>16108.333333333334</v>
      </c>
      <c r="DW58" s="31">
        <f t="shared" si="319"/>
        <v>18048.059523809523</v>
      </c>
      <c r="DX58" s="31">
        <f t="shared" si="320"/>
        <v>18793</v>
      </c>
      <c r="DY58" s="31">
        <f t="shared" si="321"/>
        <v>18618.334190476191</v>
      </c>
      <c r="DZ58" s="31">
        <f t="shared" si="322"/>
        <v>18392.666666666668</v>
      </c>
      <c r="EA58" s="31">
        <f t="shared" si="323"/>
        <v>17035.452380952382</v>
      </c>
      <c r="EB58" s="31">
        <f t="shared" si="324"/>
        <v>18351</v>
      </c>
      <c r="EC58" s="31">
        <f t="shared" si="325"/>
        <v>18366.976190476187</v>
      </c>
      <c r="ED58" s="32">
        <f t="shared" si="326"/>
        <v>17870.690476190477</v>
      </c>
      <c r="EE58" s="30">
        <f t="shared" si="327"/>
        <v>17108.333333333332</v>
      </c>
      <c r="EF58" s="31">
        <f t="shared" si="328"/>
        <v>15613.099666666667</v>
      </c>
      <c r="EG58" s="31">
        <f t="shared" si="329"/>
        <v>17379.146107142853</v>
      </c>
      <c r="EH58" s="31">
        <f t="shared" si="330"/>
        <v>16108.333333333334</v>
      </c>
      <c r="EI58" s="31">
        <f t="shared" si="331"/>
        <v>18048.059523809523</v>
      </c>
      <c r="EJ58" s="31">
        <f t="shared" si="332"/>
        <v>18793</v>
      </c>
      <c r="EK58" s="31">
        <f t="shared" si="333"/>
        <v>18618.334190476191</v>
      </c>
      <c r="EL58" s="31">
        <f t="shared" si="334"/>
        <v>18392.666666666668</v>
      </c>
      <c r="EM58" s="31">
        <f t="shared" si="335"/>
        <v>17035.452380952382</v>
      </c>
      <c r="EN58" s="31">
        <f t="shared" si="336"/>
        <v>18351</v>
      </c>
      <c r="EO58" s="31">
        <f t="shared" si="312"/>
        <v>18366.976190476187</v>
      </c>
      <c r="EP58" s="32">
        <f t="shared" si="313"/>
        <v>17870.690476190477</v>
      </c>
      <c r="ES58" s="20"/>
      <c r="ET58" s="18"/>
      <c r="EU58" s="18"/>
      <c r="EV58" s="18">
        <f t="shared" si="210"/>
        <v>16108.333333333334</v>
      </c>
      <c r="EW58" s="18">
        <f t="shared" si="211"/>
        <v>18048.059523809523</v>
      </c>
      <c r="EX58" s="18">
        <f t="shared" si="212"/>
        <v>18793</v>
      </c>
      <c r="EY58" s="18">
        <f t="shared" si="213"/>
        <v>18618.334190476191</v>
      </c>
      <c r="EZ58" s="18">
        <f t="shared" si="214"/>
        <v>18392.666666666668</v>
      </c>
      <c r="FA58" s="18">
        <f t="shared" si="215"/>
        <v>17035.452380952382</v>
      </c>
      <c r="FB58" s="18">
        <f t="shared" si="216"/>
        <v>18351</v>
      </c>
      <c r="FC58" s="18">
        <f t="shared" si="217"/>
        <v>18366.976190476187</v>
      </c>
      <c r="FD58" s="19">
        <f t="shared" si="218"/>
        <v>17870.690476190477</v>
      </c>
      <c r="FE58" s="20">
        <f t="shared" si="219"/>
        <v>17108.333333333332</v>
      </c>
      <c r="FF58" s="18">
        <f t="shared" si="220"/>
        <v>15613.099666666667</v>
      </c>
      <c r="FG58" s="18">
        <f t="shared" si="221"/>
        <v>17379.146107142853</v>
      </c>
      <c r="FH58" s="18">
        <f t="shared" si="222"/>
        <v>16108.333333333334</v>
      </c>
      <c r="FI58" s="18">
        <f t="shared" si="223"/>
        <v>18048.059523809523</v>
      </c>
      <c r="FJ58" s="18">
        <f t="shared" si="224"/>
        <v>18793</v>
      </c>
      <c r="FK58" s="18">
        <f t="shared" si="225"/>
        <v>18618.334190476191</v>
      </c>
      <c r="FL58" s="18">
        <f t="shared" si="226"/>
        <v>18392.666666666668</v>
      </c>
      <c r="FM58" s="18">
        <f t="shared" si="227"/>
        <v>17035.452380952382</v>
      </c>
      <c r="FN58" s="18">
        <f t="shared" si="228"/>
        <v>18351</v>
      </c>
      <c r="FO58" s="18">
        <f t="shared" si="229"/>
        <v>18366.976190476187</v>
      </c>
      <c r="FP58" s="19">
        <f t="shared" si="230"/>
        <v>17870.690476190477</v>
      </c>
      <c r="FQ58" s="20">
        <f t="shared" si="231"/>
        <v>17108.333333333332</v>
      </c>
      <c r="FR58" s="18">
        <f t="shared" si="232"/>
        <v>15613.099666666667</v>
      </c>
      <c r="FS58" s="18">
        <f t="shared" si="233"/>
        <v>17379.146107142853</v>
      </c>
      <c r="FT58" s="18">
        <f t="shared" si="234"/>
        <v>16108.333333333334</v>
      </c>
      <c r="FU58" s="18">
        <f t="shared" si="235"/>
        <v>18048.059523809523</v>
      </c>
      <c r="FV58" s="18">
        <f t="shared" si="236"/>
        <v>18793</v>
      </c>
      <c r="FW58" s="18">
        <f t="shared" si="237"/>
        <v>18618.334190476191</v>
      </c>
      <c r="FX58" s="18">
        <f t="shared" si="238"/>
        <v>18392.666666666668</v>
      </c>
      <c r="FY58" s="18">
        <f t="shared" si="239"/>
        <v>17035.452380952382</v>
      </c>
      <c r="FZ58" s="18">
        <f t="shared" si="240"/>
        <v>18351</v>
      </c>
      <c r="GA58" s="18">
        <f t="shared" si="241"/>
        <v>18366.976190476187</v>
      </c>
      <c r="GB58" s="19">
        <f t="shared" si="242"/>
        <v>17870.690476190477</v>
      </c>
      <c r="GC58" s="20">
        <f t="shared" si="243"/>
        <v>17108.333333333332</v>
      </c>
      <c r="GD58" s="18">
        <f t="shared" si="244"/>
        <v>15613.099666666667</v>
      </c>
      <c r="GE58" s="18">
        <f t="shared" si="245"/>
        <v>17379.146107142853</v>
      </c>
      <c r="GF58" s="18">
        <f t="shared" si="246"/>
        <v>16108.333333333334</v>
      </c>
      <c r="GG58" s="18">
        <f t="shared" si="247"/>
        <v>18048.059523809523</v>
      </c>
      <c r="GH58" s="18">
        <f t="shared" si="248"/>
        <v>18793</v>
      </c>
      <c r="GI58" s="18">
        <f t="shared" si="249"/>
        <v>18618.334190476191</v>
      </c>
      <c r="GJ58" s="18">
        <f t="shared" si="250"/>
        <v>18392.666666666668</v>
      </c>
      <c r="GK58" s="18">
        <f t="shared" si="251"/>
        <v>17035.452380952382</v>
      </c>
      <c r="GL58" s="18">
        <f t="shared" si="252"/>
        <v>18351</v>
      </c>
      <c r="GM58" s="18">
        <f t="shared" si="253"/>
        <v>18366.976190476187</v>
      </c>
      <c r="GN58" s="19">
        <f t="shared" si="254"/>
        <v>17870.690476190477</v>
      </c>
      <c r="GO58" s="20">
        <f t="shared" si="255"/>
        <v>17108.333333333332</v>
      </c>
      <c r="GP58" s="18">
        <f t="shared" si="256"/>
        <v>15613.099666666667</v>
      </c>
      <c r="GQ58" s="18">
        <f t="shared" si="257"/>
        <v>17379.146107142853</v>
      </c>
      <c r="GR58" s="18">
        <f t="shared" si="258"/>
        <v>16108.333333333334</v>
      </c>
      <c r="GS58" s="18">
        <f t="shared" si="259"/>
        <v>18048.059523809523</v>
      </c>
      <c r="GT58" s="18">
        <f t="shared" si="260"/>
        <v>18793</v>
      </c>
      <c r="GU58" s="18">
        <f t="shared" si="261"/>
        <v>18618.334190476191</v>
      </c>
      <c r="GV58" s="18">
        <f t="shared" si="262"/>
        <v>18392.666666666668</v>
      </c>
      <c r="GW58" s="18">
        <f t="shared" si="263"/>
        <v>17035.452380952382</v>
      </c>
      <c r="GX58" s="18">
        <f t="shared" si="264"/>
        <v>18351</v>
      </c>
      <c r="GY58" s="18">
        <f t="shared" si="265"/>
        <v>18366.976190476187</v>
      </c>
      <c r="GZ58" s="19">
        <f t="shared" si="266"/>
        <v>17870.690476190477</v>
      </c>
      <c r="HA58" s="20">
        <f t="shared" si="385"/>
        <v>17108.333333333332</v>
      </c>
      <c r="HB58" s="18">
        <f t="shared" si="386"/>
        <v>15613.099666666667</v>
      </c>
      <c r="HC58" s="18">
        <f t="shared" si="387"/>
        <v>17379.146107142853</v>
      </c>
      <c r="HD58" s="18"/>
      <c r="HE58" s="18"/>
      <c r="HF58" s="18"/>
      <c r="HG58" s="18"/>
      <c r="HH58" s="18"/>
      <c r="HI58" s="18"/>
      <c r="HJ58" s="18"/>
      <c r="HK58" s="18"/>
      <c r="HL58" s="19"/>
      <c r="HM58" s="20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9"/>
      <c r="HY58" s="20"/>
      <c r="HZ58" s="18"/>
      <c r="IA58" s="18"/>
      <c r="IB58" s="18"/>
      <c r="IC58" s="18"/>
      <c r="ID58" s="18"/>
      <c r="IE58" s="18"/>
      <c r="IF58" s="18"/>
      <c r="IG58" s="18"/>
      <c r="IH58" s="18"/>
      <c r="II58" s="18"/>
      <c r="IJ58" s="19"/>
      <c r="IK58" s="20"/>
      <c r="IL58" s="18"/>
      <c r="IM58" s="18"/>
      <c r="IN58" s="18"/>
      <c r="IO58" s="18"/>
      <c r="IP58" s="18"/>
      <c r="IQ58" s="18"/>
      <c r="IR58" s="18"/>
      <c r="IS58" s="18"/>
      <c r="IT58" s="18"/>
      <c r="IU58" s="18"/>
      <c r="IV58" s="19"/>
      <c r="IY58" s="17"/>
      <c r="IZ58" s="17"/>
      <c r="JA58" s="14">
        <f t="shared" si="267"/>
        <v>161584.51276190477</v>
      </c>
      <c r="JB58" s="15">
        <f t="shared" si="268"/>
        <v>211685.09186904758</v>
      </c>
      <c r="JC58" s="15">
        <f t="shared" si="269"/>
        <v>211685.09186904758</v>
      </c>
      <c r="JD58" s="15">
        <f t="shared" si="270"/>
        <v>211685.09186904758</v>
      </c>
      <c r="JE58" s="15">
        <f t="shared" si="271"/>
        <v>211685.09186904758</v>
      </c>
      <c r="JF58" s="15">
        <f t="shared" si="272"/>
        <v>50100.579107142854</v>
      </c>
      <c r="JG58" s="15">
        <f t="shared" si="273"/>
        <v>0</v>
      </c>
      <c r="JH58" s="15">
        <f t="shared" si="274"/>
        <v>0</v>
      </c>
      <c r="JI58" s="15">
        <f t="shared" si="275"/>
        <v>0</v>
      </c>
      <c r="JJ58" s="14"/>
    </row>
    <row r="59" spans="1:270" x14ac:dyDescent="0.25">
      <c r="A59" s="5" t="s">
        <v>27</v>
      </c>
      <c r="B59" s="2">
        <v>11235</v>
      </c>
      <c r="C59" s="3">
        <v>43206</v>
      </c>
      <c r="D59" s="3" t="s">
        <v>28</v>
      </c>
      <c r="E59" s="4">
        <v>44650</v>
      </c>
      <c r="F59">
        <f t="shared" si="337"/>
        <v>2022</v>
      </c>
      <c r="G59">
        <f t="shared" si="338"/>
        <v>3</v>
      </c>
      <c r="H59">
        <f t="shared" si="339"/>
        <v>2019</v>
      </c>
      <c r="I59">
        <f t="shared" si="384"/>
        <v>3</v>
      </c>
      <c r="J59">
        <f t="shared" si="203"/>
        <v>2022</v>
      </c>
      <c r="K59">
        <f t="shared" si="204"/>
        <v>4</v>
      </c>
      <c r="L59">
        <f t="shared" si="383"/>
        <v>2027</v>
      </c>
      <c r="M59">
        <f t="shared" si="205"/>
        <v>3</v>
      </c>
      <c r="O59" s="14"/>
      <c r="P59" s="17"/>
      <c r="Q59" s="17"/>
      <c r="R59" s="17"/>
      <c r="S59" s="17"/>
      <c r="T59" s="17"/>
      <c r="U59" s="17"/>
      <c r="V59" s="17">
        <f>IF(AND($F59=O$4,$I59=V$5),AVERAGE('Потребление ЭЭ_факт'!R58,'Потребление ЭЭ_факт'!AD58,'Потребление ЭЭ_факт'!AP58),IF(U59&lt;&gt;0,AVERAGE('Потребление ЭЭ_факт'!R58,'Потребление ЭЭ_факт'!AD58,'Потребление ЭЭ_факт'!AP58),0))</f>
        <v>0</v>
      </c>
      <c r="W59" s="17">
        <f>IF(AND($F59=O$4,$I59=W$5),AVERAGE('Потребление ЭЭ_факт'!S58,'Потребление ЭЭ_факт'!AE58,'Потребление ЭЭ_факт'!AQ58),IF(V59&lt;&gt;0,AVERAGE('Потребление ЭЭ_факт'!S58,'Потребление ЭЭ_факт'!AE58,'Потребление ЭЭ_факт'!AQ58),0))</f>
        <v>0</v>
      </c>
      <c r="X59" s="17">
        <f>IF(AND($F59=O$4,$I59=X$5),AVERAGE('Потребление ЭЭ_факт'!T58,'Потребление ЭЭ_факт'!AF58,'Потребление ЭЭ_факт'!AR58),IF(W59&lt;&gt;0,AVERAGE('Потребление ЭЭ_факт'!T58,'Потребление ЭЭ_факт'!AF58,'Потребление ЭЭ_факт'!AR58),0))</f>
        <v>0</v>
      </c>
      <c r="Y59" s="17">
        <f>IF(AND($F59=O$4,$I59=Y$5),AVERAGE('Потребление ЭЭ_факт'!U58,'Потребление ЭЭ_факт'!AG58,'Потребление ЭЭ_факт'!AS58),IF(X59&lt;&gt;0,AVERAGE('Потребление ЭЭ_факт'!U58,'Потребление ЭЭ_факт'!AG58,'Потребление ЭЭ_факт'!AS58),0))</f>
        <v>0</v>
      </c>
      <c r="Z59" s="17">
        <f>IF(AND($F59=O$4,$I59=Z$5),AVERAGE('Потребление ЭЭ_факт'!V58,'Потребление ЭЭ_факт'!AH58,'Потребление ЭЭ_факт'!AT58),IF(Y59&lt;&gt;0,AVERAGE('Потребление ЭЭ_факт'!V58,'Потребление ЭЭ_факт'!AH58,'Потребление ЭЭ_факт'!AT58),0))</f>
        <v>0</v>
      </c>
      <c r="AA59" s="14">
        <f>IF(AND($F59=AA$4,$I59=AA$5),AVERAGE('Потребление ЭЭ_факт'!W58,'Потребление ЭЭ_факт'!AI58,'Потребление ЭЭ_факт'!AU58),IF(Z59&lt;&gt;0,AVERAGE('Потребление ЭЭ_факт'!W58,'Потребление ЭЭ_факт'!AI58,'Потребление ЭЭ_факт'!AU58),0))</f>
        <v>0</v>
      </c>
      <c r="AB59" s="17">
        <f>IF(AND($F59=AA$4,$I59=AB$5),AVERAGE('Потребление ЭЭ_факт'!X58,'Потребление ЭЭ_факт'!AJ58,'Потребление ЭЭ_факт'!AV58),IF(AA59&lt;&gt;0,AVERAGE('Потребление ЭЭ_факт'!X58,'Потребление ЭЭ_факт'!AJ58,'Потребление ЭЭ_факт'!AV58),0))</f>
        <v>0</v>
      </c>
      <c r="AC59" s="17">
        <f>IF(AND($F59=AA$4,$I59=AC$5),AVERAGE('Потребление ЭЭ_факт'!Y58,'Потребление ЭЭ_факт'!AK58,'Потребление ЭЭ_факт'!AW58),IF(AB59&lt;&gt;0,AVERAGE('Потребление ЭЭ_факт'!Y58,'Потребление ЭЭ_факт'!AK58,'Потребление ЭЭ_факт'!AW58),0))</f>
        <v>0</v>
      </c>
      <c r="AD59" s="17">
        <f>IF(AND($F59=AA$4,$I59=AD$5),AVERAGE('Потребление ЭЭ_факт'!Z58,'Потребление ЭЭ_факт'!AL58,'Потребление ЭЭ_факт'!AX58),IF(AC59&lt;&gt;0,AVERAGE('Потребление ЭЭ_факт'!Z58,'Потребление ЭЭ_факт'!AL58,'Потребление ЭЭ_факт'!AX58),0))</f>
        <v>0</v>
      </c>
      <c r="AE59" s="17">
        <f>IF(AND($F59=AA$4,$I59=AE$5),AVERAGE('Потребление ЭЭ_факт'!AA58,'Потребление ЭЭ_факт'!AM58,'Потребление ЭЭ_факт'!AY58),IF(AD59&lt;&gt;0,AVERAGE('Потребление ЭЭ_факт'!AA58,'Потребление ЭЭ_факт'!AM58,'Потребление ЭЭ_факт'!AY58),0))</f>
        <v>0</v>
      </c>
      <c r="AF59" s="17">
        <f>IF(AND($F59=AA$4,$I59=AF$5),AVERAGE('Потребление ЭЭ_факт'!AB58,'Потребление ЭЭ_факт'!AN58,'Потребление ЭЭ_факт'!AZ58),IF(AE59&lt;&gt;0,AVERAGE('Потребление ЭЭ_факт'!AB58,'Потребление ЭЭ_факт'!AN58,'Потребление ЭЭ_факт'!AZ58),0))</f>
        <v>0</v>
      </c>
      <c r="AG59" s="17">
        <f>IF(AND($F59=AA$4,$I59=AG$5),AVERAGE('Потребление ЭЭ_факт'!AC58,'Потребление ЭЭ_факт'!AO58,'Потребление ЭЭ_факт'!BA58),IF(AF59&lt;&gt;0,AVERAGE('Потребление ЭЭ_факт'!AC58,'Потребление ЭЭ_факт'!AO58,'Потребление ЭЭ_факт'!BA58),0))</f>
        <v>0</v>
      </c>
      <c r="AH59" s="17">
        <f>IF(AND($F59=AA$4,$I59=AH$5),AVERAGE('Потребление ЭЭ_факт'!AD58,'Потребление ЭЭ_факт'!AP58,'Потребление ЭЭ_факт'!BB58),IF(AG59&lt;&gt;0,AVERAGE('Потребление ЭЭ_факт'!AD58,'Потребление ЭЭ_факт'!AP58,'Потребление ЭЭ_факт'!BB58),0))</f>
        <v>0</v>
      </c>
      <c r="AI59" s="17">
        <f>IF(AND($F59=AA$4,$I59=AI$5),AVERAGE('Потребление ЭЭ_факт'!AE58,'Потребление ЭЭ_факт'!AQ58,'Потребление ЭЭ_факт'!BC58),IF(AH59&lt;&gt;0,AVERAGE('Потребление ЭЭ_факт'!AE58,'Потребление ЭЭ_факт'!AQ58,'Потребление ЭЭ_факт'!BC58),0))</f>
        <v>0</v>
      </c>
      <c r="AJ59" s="17">
        <f>IF(AND($F59=AA$4,$I59=AJ$5),AVERAGE('Потребление ЭЭ_факт'!AF58,'Потребление ЭЭ_факт'!AR58,'Потребление ЭЭ_факт'!BD58),IF(AI59&lt;&gt;0,AVERAGE('Потребление ЭЭ_факт'!AF58,'Потребление ЭЭ_факт'!AR58,'Потребление ЭЭ_факт'!BD58),0))</f>
        <v>0</v>
      </c>
      <c r="AK59" s="17">
        <f>IF(AND($F59=AA$4,$I59=AK$5),AVERAGE('Потребление ЭЭ_факт'!AG58,'Потребление ЭЭ_факт'!AS58,'Потребление ЭЭ_факт'!BE58),IF(AJ59&lt;&gt;0,AVERAGE('Потребление ЭЭ_факт'!AG58,'Потребление ЭЭ_факт'!AS58,'Потребление ЭЭ_факт'!BE58),0))</f>
        <v>0</v>
      </c>
      <c r="AL59" s="17">
        <f>IF(AND($F59=AA$4,$I59=AL$5),AVERAGE('Потребление ЭЭ_факт'!AH58,'Потребление ЭЭ_факт'!AT58,'Потребление ЭЭ_факт'!BF58),IF(AK59&lt;&gt;0,AVERAGE('Потребление ЭЭ_факт'!AH58,'Потребление ЭЭ_факт'!AT58,'Потребление ЭЭ_факт'!BF58),0))</f>
        <v>0</v>
      </c>
      <c r="AM59" s="14">
        <f>IF(AND($F59=AM$4,$I59=AM$5),AVERAGE('Потребление ЭЭ_факт'!AI58,'Потребление ЭЭ_факт'!AU58,'Потребление ЭЭ_факт'!BG58),IF(AL59&lt;&gt;0,AVERAGE('Потребление ЭЭ_факт'!AI58,'Потребление ЭЭ_факт'!AU58,'Потребление ЭЭ_факт'!BG58),0))</f>
        <v>0</v>
      </c>
      <c r="AN59" s="15">
        <f>IF(AND($F59=$AM$4,$I59=AN$5),AVERAGE('Потребление ЭЭ_факт'!AJ58,'Потребление ЭЭ_факт'!AV58,'Потребление ЭЭ_факт'!BH58),IF(AM59&lt;&gt;0,AVERAGE('Потребление ЭЭ_факт'!AJ58,'Потребление ЭЭ_факт'!AV58,'Потребление ЭЭ_факт'!BH58),0))</f>
        <v>0</v>
      </c>
      <c r="AO59" s="15">
        <f>IF(AND($F59=$AM$4,$I59=AO$5),AVERAGE('Потребление ЭЭ_факт'!AK58,'Потребление ЭЭ_факт'!AW58,'Потребление ЭЭ_факт'!BI58),IF(AN59&lt;&gt;0,AVERAGE('Потребление ЭЭ_факт'!AK58,'Потребление ЭЭ_факт'!AW58,'Потребление ЭЭ_факт'!BI58),0))</f>
        <v>23732.236000000004</v>
      </c>
      <c r="AP59" s="15">
        <f>IF(AND($F59=$AM$4,$I59=AP$5),AVERAGE('Потребление ЭЭ_факт'!AL58,'Потребление ЭЭ_факт'!AX58,'Потребление ЭЭ_факт'!BJ58),IF(AO59&lt;&gt;0,AVERAGE('Потребление ЭЭ_факт'!AL58,'Потребление ЭЭ_факт'!AX58,'Потребление ЭЭ_факт'!BJ58),0))</f>
        <v>21789.38</v>
      </c>
      <c r="AQ59" s="15">
        <f>IF(AND($F59=$AM$4,$I59=AQ$5),AVERAGE('Потребление ЭЭ_факт'!AM58,'Потребление ЭЭ_факт'!AY58,'Потребление ЭЭ_факт'!BK58),IF(AP59&lt;&gt;0,AVERAGE('Потребление ЭЭ_факт'!AM58,'Потребление ЭЭ_факт'!AY58,'Потребление ЭЭ_факт'!BK58),0))</f>
        <v>19781.952499999999</v>
      </c>
      <c r="AR59" s="15">
        <f>IF(AND($F59=$AM$4,$I59=AR$5),AVERAGE('Потребление ЭЭ_факт'!AN58,'Потребление ЭЭ_факт'!AZ58,'Потребление ЭЭ_факт'!BL58),IF(AQ59&lt;&gt;0,AVERAGE('Потребление ЭЭ_факт'!AN58,'Потребление ЭЭ_факт'!AZ58,'Потребление ЭЭ_факт'!BL58),0))</f>
        <v>21364.767142857141</v>
      </c>
      <c r="AS59" s="15">
        <f>IF(AND($F59=$AM$4,$I59=AS$5),AVERAGE('Потребление ЭЭ_факт'!AO58,'Потребление ЭЭ_факт'!BA58,'Потребление ЭЭ_факт'!BM58),IF(AR59&lt;&gt;0,AVERAGE('Потребление ЭЭ_факт'!AO58,'Потребление ЭЭ_факт'!BA58,'Потребление ЭЭ_факт'!BM58),0))</f>
        <v>21528.422142857144</v>
      </c>
      <c r="AT59" s="15">
        <f>IF(AND($F59=$AM$4,$I59=AT$5),AVERAGE('Потребление ЭЭ_факт'!AP58,'Потребление ЭЭ_факт'!BB58,'Потребление ЭЭ_факт'!BN58),IF(AS59&lt;&gt;0,AVERAGE('Потребление ЭЭ_факт'!AP58,'Потребление ЭЭ_факт'!BB58,'Потребление ЭЭ_факт'!BN58),0))</f>
        <v>21164.718571428573</v>
      </c>
      <c r="AU59" s="15">
        <f>IF(AND($F59=$AM$4,$I59=AU$5),AVERAGE('Потребление ЭЭ_факт'!AQ58,'Потребление ЭЭ_факт'!BC58,'Потребление ЭЭ_факт'!BO58),IF(AT59&lt;&gt;0,AVERAGE('Потребление ЭЭ_факт'!AQ58,'Потребление ЭЭ_факт'!BC58,'Потребление ЭЭ_факт'!BO58),0))</f>
        <v>17840.693571428568</v>
      </c>
      <c r="AV59" s="15">
        <f>IF(AND($F59=$AM$4,$I59=AV$5),AVERAGE('Потребление ЭЭ_факт'!AR58,'Потребление ЭЭ_факт'!BD58,'Потребление ЭЭ_факт'!BP58),IF(AU59&lt;&gt;0,AVERAGE('Потребление ЭЭ_факт'!AR58,'Потребление ЭЭ_факт'!BD58,'Потребление ЭЭ_факт'!BP58),0))</f>
        <v>19623.038380952381</v>
      </c>
      <c r="AW59" s="15">
        <f>IF(AND($F59=$AM$4,$I59=AW$5),AVERAGE('Потребление ЭЭ_факт'!AS58,'Потребление ЭЭ_факт'!BE58,'Потребление ЭЭ_факт'!BQ58),IF(AV59&lt;&gt;0,AVERAGE('Потребление ЭЭ_факт'!AS58,'Потребление ЭЭ_факт'!BE58,'Потребление ЭЭ_факт'!BQ58),0))</f>
        <v>20713.340714285714</v>
      </c>
      <c r="AX59" s="16">
        <f>IF(AND($F59=$AM$4,$I59=AX$5),AVERAGE('Потребление ЭЭ_факт'!AT58,'Потребление ЭЭ_факт'!BF58,'Потребление ЭЭ_факт'!BR58),IF(AW59&lt;&gt;0,AVERAGE('Потребление ЭЭ_факт'!AT58,'Потребление ЭЭ_факт'!BF58,'Потребление ЭЭ_факт'!BR58),0))</f>
        <v>23277.308142857142</v>
      </c>
      <c r="AY59" s="14">
        <f>IF(AND($F59=$AY$4,$I59=AY$5),AVERAGE('Потребление ЭЭ_факт'!AU58,'Потребление ЭЭ_факт'!BG58,'Потребление ЭЭ_факт'!BS58),IF(AX59&lt;&gt;0,AVERAGE('Потребление ЭЭ_факт'!AU58,'Потребление ЭЭ_факт'!BG58,'Потребление ЭЭ_факт'!BS58),0))</f>
        <v>23749.908214285719</v>
      </c>
      <c r="AZ59" s="15">
        <f>IF(AND($F59=$AY$4,$I59=AZ$5),AVERAGE('Потребление ЭЭ_факт'!AV58,'Потребление ЭЭ_факт'!BH58,'Потребление ЭЭ_факт'!BT58),IF(AY59&lt;&gt;0,AVERAGE('Потребление ЭЭ_факт'!AV58,'Потребление ЭЭ_факт'!BH58,'Потребление ЭЭ_факт'!BT58),0))</f>
        <v>21446.292142857146</v>
      </c>
      <c r="BA59" s="31">
        <f t="shared" si="356"/>
        <v>23732.236000000004</v>
      </c>
      <c r="BB59" s="31">
        <f t="shared" si="357"/>
        <v>21789.38</v>
      </c>
      <c r="BC59" s="31">
        <f t="shared" si="358"/>
        <v>19781.952499999999</v>
      </c>
      <c r="BD59" s="31">
        <f t="shared" si="359"/>
        <v>21364.767142857141</v>
      </c>
      <c r="BE59" s="31">
        <f t="shared" si="360"/>
        <v>21528.422142857144</v>
      </c>
      <c r="BF59" s="31">
        <f t="shared" si="361"/>
        <v>21164.718571428573</v>
      </c>
      <c r="BG59" s="31">
        <f t="shared" si="362"/>
        <v>17840.693571428568</v>
      </c>
      <c r="BH59" s="31">
        <f t="shared" si="363"/>
        <v>19623.038380952381</v>
      </c>
      <c r="BI59" s="31">
        <f t="shared" si="364"/>
        <v>20713.340714285714</v>
      </c>
      <c r="BJ59" s="32">
        <f t="shared" si="365"/>
        <v>23277.308142857142</v>
      </c>
      <c r="BK59" s="30">
        <f t="shared" si="342"/>
        <v>23749.908214285719</v>
      </c>
      <c r="BL59" s="31">
        <f t="shared" si="381"/>
        <v>21446.292142857146</v>
      </c>
      <c r="BM59" s="31">
        <f t="shared" si="366"/>
        <v>23732.236000000004</v>
      </c>
      <c r="BN59" s="31">
        <f t="shared" si="367"/>
        <v>21789.38</v>
      </c>
      <c r="BO59" s="31">
        <f t="shared" si="368"/>
        <v>19781.952499999999</v>
      </c>
      <c r="BP59" s="31">
        <f t="shared" si="369"/>
        <v>21364.767142857141</v>
      </c>
      <c r="BQ59" s="31">
        <f t="shared" si="370"/>
        <v>21528.422142857144</v>
      </c>
      <c r="BR59" s="31">
        <f t="shared" si="371"/>
        <v>21164.718571428573</v>
      </c>
      <c r="BS59" s="31">
        <f t="shared" si="372"/>
        <v>17840.693571428568</v>
      </c>
      <c r="BT59" s="31">
        <f t="shared" si="373"/>
        <v>19623.038380952381</v>
      </c>
      <c r="BU59" s="31">
        <f t="shared" si="374"/>
        <v>20713.340714285714</v>
      </c>
      <c r="BV59" s="32">
        <f t="shared" si="375"/>
        <v>23277.308142857142</v>
      </c>
      <c r="BW59" s="30">
        <f t="shared" si="343"/>
        <v>23749.908214285719</v>
      </c>
      <c r="BX59" s="31">
        <f t="shared" si="382"/>
        <v>21446.292142857146</v>
      </c>
      <c r="BY59" s="31">
        <f t="shared" si="376"/>
        <v>23732.236000000004</v>
      </c>
      <c r="BZ59" s="31">
        <f t="shared" si="377"/>
        <v>21789.38</v>
      </c>
      <c r="CA59" s="31">
        <f t="shared" si="378"/>
        <v>19781.952499999999</v>
      </c>
      <c r="CB59" s="31">
        <f t="shared" si="379"/>
        <v>21364.767142857141</v>
      </c>
      <c r="CC59" s="31">
        <f t="shared" si="344"/>
        <v>21528.422142857144</v>
      </c>
      <c r="CD59" s="31">
        <f t="shared" si="345"/>
        <v>21164.718571428573</v>
      </c>
      <c r="CE59" s="31">
        <f t="shared" si="346"/>
        <v>17840.693571428568</v>
      </c>
      <c r="CF59" s="31">
        <f t="shared" si="347"/>
        <v>19623.038380952381</v>
      </c>
      <c r="CG59" s="31">
        <f t="shared" si="348"/>
        <v>20713.340714285714</v>
      </c>
      <c r="CH59" s="32">
        <f t="shared" si="349"/>
        <v>23277.308142857142</v>
      </c>
      <c r="CI59" s="30">
        <f t="shared" si="206"/>
        <v>23749.908214285719</v>
      </c>
      <c r="CJ59" s="31">
        <f t="shared" si="4"/>
        <v>21446.292142857146</v>
      </c>
      <c r="CK59" s="31">
        <f t="shared" si="5"/>
        <v>23732.236000000004</v>
      </c>
      <c r="CL59" s="31">
        <f t="shared" si="281"/>
        <v>21789.38</v>
      </c>
      <c r="CM59" s="31">
        <f t="shared" si="282"/>
        <v>19781.952499999999</v>
      </c>
      <c r="CN59" s="31">
        <f t="shared" si="283"/>
        <v>21364.767142857141</v>
      </c>
      <c r="CO59" s="31">
        <f t="shared" si="284"/>
        <v>21528.422142857144</v>
      </c>
      <c r="CP59" s="31">
        <f t="shared" si="285"/>
        <v>21164.718571428573</v>
      </c>
      <c r="CQ59" s="31">
        <f t="shared" si="286"/>
        <v>17840.693571428568</v>
      </c>
      <c r="CR59" s="31">
        <f t="shared" si="287"/>
        <v>19623.038380952381</v>
      </c>
      <c r="CS59" s="31">
        <f t="shared" si="288"/>
        <v>20713.340714285714</v>
      </c>
      <c r="CT59" s="32">
        <f t="shared" si="289"/>
        <v>23277.308142857142</v>
      </c>
      <c r="CU59" s="30">
        <f t="shared" si="290"/>
        <v>23749.908214285719</v>
      </c>
      <c r="CV59" s="31">
        <f t="shared" si="291"/>
        <v>21446.292142857146</v>
      </c>
      <c r="CW59" s="31">
        <f t="shared" si="292"/>
        <v>23732.236000000004</v>
      </c>
      <c r="CX59" s="31">
        <f t="shared" si="293"/>
        <v>21789.38</v>
      </c>
      <c r="CY59" s="31">
        <f t="shared" si="294"/>
        <v>19781.952499999999</v>
      </c>
      <c r="CZ59" s="31">
        <f t="shared" si="295"/>
        <v>21364.767142857141</v>
      </c>
      <c r="DA59" s="31">
        <f t="shared" si="296"/>
        <v>21528.422142857144</v>
      </c>
      <c r="DB59" s="31">
        <f t="shared" si="297"/>
        <v>21164.718571428573</v>
      </c>
      <c r="DC59" s="31">
        <f t="shared" si="298"/>
        <v>17840.693571428568</v>
      </c>
      <c r="DD59" s="31">
        <f t="shared" si="299"/>
        <v>19623.038380952381</v>
      </c>
      <c r="DE59" s="31">
        <f t="shared" si="300"/>
        <v>20713.340714285714</v>
      </c>
      <c r="DF59" s="32">
        <f t="shared" si="301"/>
        <v>23277.308142857142</v>
      </c>
      <c r="DG59" s="30">
        <f t="shared" si="302"/>
        <v>23749.908214285719</v>
      </c>
      <c r="DH59" s="31">
        <f t="shared" si="303"/>
        <v>21446.292142857146</v>
      </c>
      <c r="DI59" s="31">
        <f t="shared" si="304"/>
        <v>23732.236000000004</v>
      </c>
      <c r="DJ59" s="31">
        <f t="shared" si="305"/>
        <v>21789.38</v>
      </c>
      <c r="DK59" s="31">
        <f t="shared" si="306"/>
        <v>19781.952499999999</v>
      </c>
      <c r="DL59" s="31">
        <f t="shared" si="307"/>
        <v>21364.767142857141</v>
      </c>
      <c r="DM59" s="31">
        <f t="shared" si="308"/>
        <v>21528.422142857144</v>
      </c>
      <c r="DN59" s="31">
        <f t="shared" si="309"/>
        <v>21164.718571428573</v>
      </c>
      <c r="DO59" s="31">
        <f t="shared" si="310"/>
        <v>17840.693571428568</v>
      </c>
      <c r="DP59" s="31">
        <f t="shared" si="311"/>
        <v>19623.038380952381</v>
      </c>
      <c r="DQ59" s="31">
        <f t="shared" si="280"/>
        <v>20713.340714285714</v>
      </c>
      <c r="DR59" s="32">
        <f t="shared" si="314"/>
        <v>23277.308142857142</v>
      </c>
      <c r="DS59" s="30">
        <f t="shared" si="315"/>
        <v>23749.908214285719</v>
      </c>
      <c r="DT59" s="31">
        <f t="shared" si="316"/>
        <v>21446.292142857146</v>
      </c>
      <c r="DU59" s="31">
        <f t="shared" si="317"/>
        <v>23732.236000000004</v>
      </c>
      <c r="DV59" s="31">
        <f t="shared" si="318"/>
        <v>21789.38</v>
      </c>
      <c r="DW59" s="31">
        <f t="shared" si="319"/>
        <v>19781.952499999999</v>
      </c>
      <c r="DX59" s="31">
        <f t="shared" si="320"/>
        <v>21364.767142857141</v>
      </c>
      <c r="DY59" s="31">
        <f t="shared" si="321"/>
        <v>21528.422142857144</v>
      </c>
      <c r="DZ59" s="31">
        <f t="shared" si="322"/>
        <v>21164.718571428573</v>
      </c>
      <c r="EA59" s="31">
        <f t="shared" si="323"/>
        <v>17840.693571428568</v>
      </c>
      <c r="EB59" s="31">
        <f t="shared" si="324"/>
        <v>19623.038380952381</v>
      </c>
      <c r="EC59" s="31">
        <f t="shared" si="325"/>
        <v>20713.340714285714</v>
      </c>
      <c r="ED59" s="32">
        <f t="shared" si="326"/>
        <v>23277.308142857142</v>
      </c>
      <c r="EE59" s="30">
        <f t="shared" si="327"/>
        <v>23749.908214285719</v>
      </c>
      <c r="EF59" s="31">
        <f t="shared" si="328"/>
        <v>21446.292142857146</v>
      </c>
      <c r="EG59" s="31">
        <f t="shared" si="329"/>
        <v>23732.236000000004</v>
      </c>
      <c r="EH59" s="31">
        <f t="shared" si="330"/>
        <v>21789.38</v>
      </c>
      <c r="EI59" s="31">
        <f t="shared" si="331"/>
        <v>19781.952499999999</v>
      </c>
      <c r="EJ59" s="31">
        <f t="shared" si="332"/>
        <v>21364.767142857141</v>
      </c>
      <c r="EK59" s="31">
        <f t="shared" si="333"/>
        <v>21528.422142857144</v>
      </c>
      <c r="EL59" s="31">
        <f t="shared" si="334"/>
        <v>21164.718571428573</v>
      </c>
      <c r="EM59" s="31">
        <f t="shared" si="335"/>
        <v>17840.693571428568</v>
      </c>
      <c r="EN59" s="31">
        <f t="shared" si="336"/>
        <v>19623.038380952381</v>
      </c>
      <c r="EO59" s="31">
        <f t="shared" si="312"/>
        <v>20713.340714285714</v>
      </c>
      <c r="EP59" s="32">
        <f t="shared" si="313"/>
        <v>23277.308142857142</v>
      </c>
      <c r="ES59" s="20"/>
      <c r="ET59" s="18"/>
      <c r="EU59" s="18"/>
      <c r="EV59" s="18">
        <f t="shared" si="210"/>
        <v>21789.38</v>
      </c>
      <c r="EW59" s="18">
        <f t="shared" si="211"/>
        <v>19781.952499999999</v>
      </c>
      <c r="EX59" s="18">
        <f t="shared" si="212"/>
        <v>21364.767142857141</v>
      </c>
      <c r="EY59" s="18">
        <f t="shared" si="213"/>
        <v>21528.422142857144</v>
      </c>
      <c r="EZ59" s="18">
        <f t="shared" si="214"/>
        <v>21164.718571428573</v>
      </c>
      <c r="FA59" s="18">
        <f t="shared" si="215"/>
        <v>17840.693571428568</v>
      </c>
      <c r="FB59" s="18">
        <f t="shared" si="216"/>
        <v>19623.038380952381</v>
      </c>
      <c r="FC59" s="18">
        <f t="shared" si="217"/>
        <v>20713.340714285714</v>
      </c>
      <c r="FD59" s="19">
        <f t="shared" si="218"/>
        <v>23277.308142857142</v>
      </c>
      <c r="FE59" s="20">
        <f t="shared" si="219"/>
        <v>23749.908214285719</v>
      </c>
      <c r="FF59" s="18">
        <f t="shared" si="220"/>
        <v>21446.292142857146</v>
      </c>
      <c r="FG59" s="18">
        <f t="shared" si="221"/>
        <v>23732.236000000004</v>
      </c>
      <c r="FH59" s="18">
        <f t="shared" si="222"/>
        <v>21789.38</v>
      </c>
      <c r="FI59" s="18">
        <f t="shared" si="223"/>
        <v>19781.952499999999</v>
      </c>
      <c r="FJ59" s="18">
        <f t="shared" si="224"/>
        <v>21364.767142857141</v>
      </c>
      <c r="FK59" s="18">
        <f t="shared" si="225"/>
        <v>21528.422142857144</v>
      </c>
      <c r="FL59" s="18">
        <f t="shared" si="226"/>
        <v>21164.718571428573</v>
      </c>
      <c r="FM59" s="18">
        <f t="shared" si="227"/>
        <v>17840.693571428568</v>
      </c>
      <c r="FN59" s="18">
        <f t="shared" si="228"/>
        <v>19623.038380952381</v>
      </c>
      <c r="FO59" s="18">
        <f t="shared" si="229"/>
        <v>20713.340714285714</v>
      </c>
      <c r="FP59" s="19">
        <f t="shared" si="230"/>
        <v>23277.308142857142</v>
      </c>
      <c r="FQ59" s="20">
        <f t="shared" si="231"/>
        <v>23749.908214285719</v>
      </c>
      <c r="FR59" s="18">
        <f t="shared" si="232"/>
        <v>21446.292142857146</v>
      </c>
      <c r="FS59" s="18">
        <f t="shared" si="233"/>
        <v>23732.236000000004</v>
      </c>
      <c r="FT59" s="18">
        <f t="shared" si="234"/>
        <v>21789.38</v>
      </c>
      <c r="FU59" s="18">
        <f t="shared" si="235"/>
        <v>19781.952499999999</v>
      </c>
      <c r="FV59" s="18">
        <f t="shared" si="236"/>
        <v>21364.767142857141</v>
      </c>
      <c r="FW59" s="18">
        <f t="shared" si="237"/>
        <v>21528.422142857144</v>
      </c>
      <c r="FX59" s="18">
        <f t="shared" si="238"/>
        <v>21164.718571428573</v>
      </c>
      <c r="FY59" s="18">
        <f t="shared" si="239"/>
        <v>17840.693571428568</v>
      </c>
      <c r="FZ59" s="18">
        <f t="shared" si="240"/>
        <v>19623.038380952381</v>
      </c>
      <c r="GA59" s="18">
        <f t="shared" si="241"/>
        <v>20713.340714285714</v>
      </c>
      <c r="GB59" s="19">
        <f t="shared" si="242"/>
        <v>23277.308142857142</v>
      </c>
      <c r="GC59" s="20">
        <f t="shared" si="243"/>
        <v>23749.908214285719</v>
      </c>
      <c r="GD59" s="18">
        <f t="shared" si="244"/>
        <v>21446.292142857146</v>
      </c>
      <c r="GE59" s="18">
        <f t="shared" si="245"/>
        <v>23732.236000000004</v>
      </c>
      <c r="GF59" s="18">
        <f t="shared" si="246"/>
        <v>21789.38</v>
      </c>
      <c r="GG59" s="18">
        <f t="shared" si="247"/>
        <v>19781.952499999999</v>
      </c>
      <c r="GH59" s="18">
        <f t="shared" si="248"/>
        <v>21364.767142857141</v>
      </c>
      <c r="GI59" s="18">
        <f t="shared" si="249"/>
        <v>21528.422142857144</v>
      </c>
      <c r="GJ59" s="18">
        <f t="shared" si="250"/>
        <v>21164.718571428573</v>
      </c>
      <c r="GK59" s="18">
        <f t="shared" si="251"/>
        <v>17840.693571428568</v>
      </c>
      <c r="GL59" s="18">
        <f t="shared" si="252"/>
        <v>19623.038380952381</v>
      </c>
      <c r="GM59" s="18">
        <f t="shared" si="253"/>
        <v>20713.340714285714</v>
      </c>
      <c r="GN59" s="19">
        <f t="shared" si="254"/>
        <v>23277.308142857142</v>
      </c>
      <c r="GO59" s="20">
        <f t="shared" si="255"/>
        <v>23749.908214285719</v>
      </c>
      <c r="GP59" s="18">
        <f t="shared" si="256"/>
        <v>21446.292142857146</v>
      </c>
      <c r="GQ59" s="18">
        <f t="shared" si="257"/>
        <v>23732.236000000004</v>
      </c>
      <c r="GR59" s="18">
        <f t="shared" si="258"/>
        <v>21789.38</v>
      </c>
      <c r="GS59" s="18">
        <f t="shared" si="259"/>
        <v>19781.952499999999</v>
      </c>
      <c r="GT59" s="18">
        <f t="shared" si="260"/>
        <v>21364.767142857141</v>
      </c>
      <c r="GU59" s="18">
        <f t="shared" si="261"/>
        <v>21528.422142857144</v>
      </c>
      <c r="GV59" s="18">
        <f t="shared" si="262"/>
        <v>21164.718571428573</v>
      </c>
      <c r="GW59" s="18">
        <f t="shared" si="263"/>
        <v>17840.693571428568</v>
      </c>
      <c r="GX59" s="18">
        <f t="shared" si="264"/>
        <v>19623.038380952381</v>
      </c>
      <c r="GY59" s="18">
        <f t="shared" si="265"/>
        <v>20713.340714285714</v>
      </c>
      <c r="GZ59" s="19">
        <f t="shared" si="266"/>
        <v>23277.308142857142</v>
      </c>
      <c r="HA59" s="20">
        <f t="shared" si="385"/>
        <v>23749.908214285719</v>
      </c>
      <c r="HB59" s="18">
        <f t="shared" si="386"/>
        <v>21446.292142857146</v>
      </c>
      <c r="HC59" s="18">
        <f t="shared" si="387"/>
        <v>23732.236000000004</v>
      </c>
      <c r="HD59" s="18"/>
      <c r="HE59" s="18"/>
      <c r="HF59" s="18"/>
      <c r="HG59" s="18"/>
      <c r="HH59" s="18"/>
      <c r="HI59" s="18"/>
      <c r="HJ59" s="18"/>
      <c r="HK59" s="18"/>
      <c r="HL59" s="19"/>
      <c r="HM59" s="20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9"/>
      <c r="HY59" s="20"/>
      <c r="HZ59" s="18"/>
      <c r="IA59" s="18"/>
      <c r="IB59" s="18"/>
      <c r="IC59" s="18"/>
      <c r="ID59" s="18"/>
      <c r="IE59" s="18"/>
      <c r="IF59" s="18"/>
      <c r="IG59" s="18"/>
      <c r="IH59" s="18"/>
      <c r="II59" s="18"/>
      <c r="IJ59" s="19"/>
      <c r="IK59" s="20"/>
      <c r="IL59" s="18"/>
      <c r="IM59" s="18"/>
      <c r="IN59" s="18"/>
      <c r="IO59" s="18"/>
      <c r="IP59" s="18"/>
      <c r="IQ59" s="18"/>
      <c r="IR59" s="18"/>
      <c r="IS59" s="18"/>
      <c r="IT59" s="18"/>
      <c r="IU59" s="18"/>
      <c r="IV59" s="19"/>
      <c r="IY59" s="17"/>
      <c r="IZ59" s="17"/>
      <c r="JA59" s="14">
        <f t="shared" si="267"/>
        <v>187083.62116666665</v>
      </c>
      <c r="JB59" s="15">
        <f t="shared" si="268"/>
        <v>256012.05752380952</v>
      </c>
      <c r="JC59" s="15">
        <f t="shared" si="269"/>
        <v>256012.05752380952</v>
      </c>
      <c r="JD59" s="15">
        <f t="shared" si="270"/>
        <v>256012.05752380952</v>
      </c>
      <c r="JE59" s="15">
        <f t="shared" si="271"/>
        <v>256012.05752380952</v>
      </c>
      <c r="JF59" s="15">
        <f t="shared" si="272"/>
        <v>68928.436357142869</v>
      </c>
      <c r="JG59" s="15">
        <f t="shared" si="273"/>
        <v>0</v>
      </c>
      <c r="JH59" s="15">
        <f t="shared" si="274"/>
        <v>0</v>
      </c>
      <c r="JI59" s="15">
        <f t="shared" si="275"/>
        <v>0</v>
      </c>
      <c r="JJ59" s="14"/>
    </row>
    <row r="60" spans="1:270" x14ac:dyDescent="0.25">
      <c r="A60" s="5" t="s">
        <v>103</v>
      </c>
      <c r="B60" s="2">
        <v>5158</v>
      </c>
      <c r="C60" s="3">
        <v>42117</v>
      </c>
      <c r="D60" s="3" t="s">
        <v>104</v>
      </c>
      <c r="E60" s="4">
        <v>44645</v>
      </c>
      <c r="F60">
        <f t="shared" si="337"/>
        <v>2022</v>
      </c>
      <c r="G60">
        <f t="shared" si="338"/>
        <v>3</v>
      </c>
      <c r="H60">
        <f t="shared" si="339"/>
        <v>2019</v>
      </c>
      <c r="I60">
        <f t="shared" si="384"/>
        <v>3</v>
      </c>
      <c r="J60">
        <f t="shared" si="203"/>
        <v>2022</v>
      </c>
      <c r="K60">
        <f t="shared" si="204"/>
        <v>4</v>
      </c>
      <c r="L60">
        <f t="shared" si="383"/>
        <v>2027</v>
      </c>
      <c r="M60">
        <f t="shared" si="205"/>
        <v>3</v>
      </c>
      <c r="O60" s="14"/>
      <c r="P60" s="17"/>
      <c r="Q60" s="17"/>
      <c r="R60" s="17"/>
      <c r="S60" s="17"/>
      <c r="T60" s="17"/>
      <c r="U60" s="17"/>
      <c r="V60" s="17">
        <f>IF(AND($F60=O$4,$I60=V$5),AVERAGE('Потребление ЭЭ_факт'!R59,'Потребление ЭЭ_факт'!AD59,'Потребление ЭЭ_факт'!AP59),IF(U60&lt;&gt;0,AVERAGE('Потребление ЭЭ_факт'!R59,'Потребление ЭЭ_факт'!AD59,'Потребление ЭЭ_факт'!AP59),0))</f>
        <v>0</v>
      </c>
      <c r="W60" s="17">
        <f>IF(AND($F60=O$4,$I60=W$5),AVERAGE('Потребление ЭЭ_факт'!S59,'Потребление ЭЭ_факт'!AE59,'Потребление ЭЭ_факт'!AQ59),IF(V60&lt;&gt;0,AVERAGE('Потребление ЭЭ_факт'!S59,'Потребление ЭЭ_факт'!AE59,'Потребление ЭЭ_факт'!AQ59),0))</f>
        <v>0</v>
      </c>
      <c r="X60" s="17">
        <f>IF(AND($F60=O$4,$I60=X$5),AVERAGE('Потребление ЭЭ_факт'!T59,'Потребление ЭЭ_факт'!AF59,'Потребление ЭЭ_факт'!AR59),IF(W60&lt;&gt;0,AVERAGE('Потребление ЭЭ_факт'!T59,'Потребление ЭЭ_факт'!AF59,'Потребление ЭЭ_факт'!AR59),0))</f>
        <v>0</v>
      </c>
      <c r="Y60" s="17">
        <f>IF(AND($F60=O$4,$I60=Y$5),AVERAGE('Потребление ЭЭ_факт'!U59,'Потребление ЭЭ_факт'!AG59,'Потребление ЭЭ_факт'!AS59),IF(X60&lt;&gt;0,AVERAGE('Потребление ЭЭ_факт'!U59,'Потребление ЭЭ_факт'!AG59,'Потребление ЭЭ_факт'!AS59),0))</f>
        <v>0</v>
      </c>
      <c r="Z60" s="17">
        <f>IF(AND($F60=O$4,$I60=Z$5),AVERAGE('Потребление ЭЭ_факт'!V59,'Потребление ЭЭ_факт'!AH59,'Потребление ЭЭ_факт'!AT59),IF(Y60&lt;&gt;0,AVERAGE('Потребление ЭЭ_факт'!V59,'Потребление ЭЭ_факт'!AH59,'Потребление ЭЭ_факт'!AT59),0))</f>
        <v>0</v>
      </c>
      <c r="AA60" s="14">
        <f>IF(AND($F60=AA$4,$I60=AA$5),AVERAGE('Потребление ЭЭ_факт'!W59,'Потребление ЭЭ_факт'!AI59,'Потребление ЭЭ_факт'!AU59),IF(Z60&lt;&gt;0,AVERAGE('Потребление ЭЭ_факт'!W59,'Потребление ЭЭ_факт'!AI59,'Потребление ЭЭ_факт'!AU59),0))</f>
        <v>0</v>
      </c>
      <c r="AB60" s="17">
        <f>IF(AND($F60=AA$4,$I60=AB$5),AVERAGE('Потребление ЭЭ_факт'!X59,'Потребление ЭЭ_факт'!AJ59,'Потребление ЭЭ_факт'!AV59),IF(AA60&lt;&gt;0,AVERAGE('Потребление ЭЭ_факт'!X59,'Потребление ЭЭ_факт'!AJ59,'Потребление ЭЭ_факт'!AV59),0))</f>
        <v>0</v>
      </c>
      <c r="AC60" s="17">
        <f>IF(AND($F60=AA$4,$I60=AC$5),AVERAGE('Потребление ЭЭ_факт'!Y59,'Потребление ЭЭ_факт'!AK59,'Потребление ЭЭ_факт'!AW59),IF(AB60&lt;&gt;0,AVERAGE('Потребление ЭЭ_факт'!Y59,'Потребление ЭЭ_факт'!AK59,'Потребление ЭЭ_факт'!AW59),0))</f>
        <v>0</v>
      </c>
      <c r="AD60" s="17">
        <f>IF(AND($F60=AA$4,$I60=AD$5),AVERAGE('Потребление ЭЭ_факт'!Z59,'Потребление ЭЭ_факт'!AL59,'Потребление ЭЭ_факт'!AX59),IF(AC60&lt;&gt;0,AVERAGE('Потребление ЭЭ_факт'!Z59,'Потребление ЭЭ_факт'!AL59,'Потребление ЭЭ_факт'!AX59),0))</f>
        <v>0</v>
      </c>
      <c r="AE60" s="17">
        <f>IF(AND($F60=AA$4,$I60=AE$5),AVERAGE('Потребление ЭЭ_факт'!AA59,'Потребление ЭЭ_факт'!AM59,'Потребление ЭЭ_факт'!AY59),IF(AD60&lt;&gt;0,AVERAGE('Потребление ЭЭ_факт'!AA59,'Потребление ЭЭ_факт'!AM59,'Потребление ЭЭ_факт'!AY59),0))</f>
        <v>0</v>
      </c>
      <c r="AF60" s="17">
        <f>IF(AND($F60=AA$4,$I60=AF$5),AVERAGE('Потребление ЭЭ_факт'!AB59,'Потребление ЭЭ_факт'!AN59,'Потребление ЭЭ_факт'!AZ59),IF(AE60&lt;&gt;0,AVERAGE('Потребление ЭЭ_факт'!AB59,'Потребление ЭЭ_факт'!AN59,'Потребление ЭЭ_факт'!AZ59),0))</f>
        <v>0</v>
      </c>
      <c r="AG60" s="17">
        <f>IF(AND($F60=AA$4,$I60=AG$5),AVERAGE('Потребление ЭЭ_факт'!AC59,'Потребление ЭЭ_факт'!AO59,'Потребление ЭЭ_факт'!BA59),IF(AF60&lt;&gt;0,AVERAGE('Потребление ЭЭ_факт'!AC59,'Потребление ЭЭ_факт'!AO59,'Потребление ЭЭ_факт'!BA59),0))</f>
        <v>0</v>
      </c>
      <c r="AH60" s="17">
        <f>IF(AND($F60=AA$4,$I60=AH$5),AVERAGE('Потребление ЭЭ_факт'!AD59,'Потребление ЭЭ_факт'!AP59,'Потребление ЭЭ_факт'!BB59),IF(AG60&lt;&gt;0,AVERAGE('Потребление ЭЭ_факт'!AD59,'Потребление ЭЭ_факт'!AP59,'Потребление ЭЭ_факт'!BB59),0))</f>
        <v>0</v>
      </c>
      <c r="AI60" s="17">
        <f>IF(AND($F60=AA$4,$I60=AI$5),AVERAGE('Потребление ЭЭ_факт'!AE59,'Потребление ЭЭ_факт'!AQ59,'Потребление ЭЭ_факт'!BC59),IF(AH60&lt;&gt;0,AVERAGE('Потребление ЭЭ_факт'!AE59,'Потребление ЭЭ_факт'!AQ59,'Потребление ЭЭ_факт'!BC59),0))</f>
        <v>0</v>
      </c>
      <c r="AJ60" s="17">
        <f>IF(AND($F60=AA$4,$I60=AJ$5),AVERAGE('Потребление ЭЭ_факт'!AF59,'Потребление ЭЭ_факт'!AR59,'Потребление ЭЭ_факт'!BD59),IF(AI60&lt;&gt;0,AVERAGE('Потребление ЭЭ_факт'!AF59,'Потребление ЭЭ_факт'!AR59,'Потребление ЭЭ_факт'!BD59),0))</f>
        <v>0</v>
      </c>
      <c r="AK60" s="17">
        <f>IF(AND($F60=AA$4,$I60=AK$5),AVERAGE('Потребление ЭЭ_факт'!AG59,'Потребление ЭЭ_факт'!AS59,'Потребление ЭЭ_факт'!BE59),IF(AJ60&lt;&gt;0,AVERAGE('Потребление ЭЭ_факт'!AG59,'Потребление ЭЭ_факт'!AS59,'Потребление ЭЭ_факт'!BE59),0))</f>
        <v>0</v>
      </c>
      <c r="AL60" s="17">
        <f>IF(AND($F60=AA$4,$I60=AL$5),AVERAGE('Потребление ЭЭ_факт'!AH59,'Потребление ЭЭ_факт'!AT59,'Потребление ЭЭ_факт'!BF59),IF(AK60&lt;&gt;0,AVERAGE('Потребление ЭЭ_факт'!AH59,'Потребление ЭЭ_факт'!AT59,'Потребление ЭЭ_факт'!BF59),0))</f>
        <v>0</v>
      </c>
      <c r="AM60" s="14">
        <f>IF(AND($F60=AM$4,$I60=AM$5),AVERAGE('Потребление ЭЭ_факт'!AI59,'Потребление ЭЭ_факт'!AU59,'Потребление ЭЭ_факт'!BG59),IF(AL60&lt;&gt;0,AVERAGE('Потребление ЭЭ_факт'!AI59,'Потребление ЭЭ_факт'!AU59,'Потребление ЭЭ_факт'!BG59),0))</f>
        <v>0</v>
      </c>
      <c r="AN60" s="15">
        <f>IF(AND($F60=$AM$4,$I60=AN$5),AVERAGE('Потребление ЭЭ_факт'!AJ59,'Потребление ЭЭ_факт'!AV59,'Потребление ЭЭ_факт'!BH59),IF(AM60&lt;&gt;0,AVERAGE('Потребление ЭЭ_факт'!AJ59,'Потребление ЭЭ_факт'!AV59,'Потребление ЭЭ_факт'!BH59),0))</f>
        <v>0</v>
      </c>
      <c r="AO60" s="15">
        <f>IF(AND($F60=$AM$4,$I60=AO$5),AVERAGE('Потребление ЭЭ_факт'!AK59,'Потребление ЭЭ_факт'!AW59,'Потребление ЭЭ_факт'!BI59),IF(AN60&lt;&gt;0,AVERAGE('Потребление ЭЭ_факт'!AK59,'Потребление ЭЭ_факт'!AW59,'Потребление ЭЭ_факт'!BI59),0))</f>
        <v>25779.719571428574</v>
      </c>
      <c r="AP60" s="15">
        <f>IF(AND($F60=$AM$4,$I60=AP$5),AVERAGE('Потребление ЭЭ_факт'!AL59,'Потребление ЭЭ_факт'!AX59,'Потребление ЭЭ_факт'!BJ59),IF(AO60&lt;&gt;0,AVERAGE('Потребление ЭЭ_факт'!AL59,'Потребление ЭЭ_факт'!AX59,'Потребление ЭЭ_факт'!BJ59),0))</f>
        <v>20423.365733376191</v>
      </c>
      <c r="AQ60" s="15">
        <f>IF(AND($F60=$AM$4,$I60=AQ$5),AVERAGE('Потребление ЭЭ_факт'!AM59,'Потребление ЭЭ_факт'!AY59,'Потребление ЭЭ_факт'!BK59),IF(AP60&lt;&gt;0,AVERAGE('Потребление ЭЭ_факт'!AM59,'Потребление ЭЭ_факт'!AY59,'Потребление ЭЭ_факт'!BK59),0))</f>
        <v>24228.514624619947</v>
      </c>
      <c r="AR60" s="15">
        <f>IF(AND($F60=$AM$4,$I60=AR$5),AVERAGE('Потребление ЭЭ_факт'!AN59,'Потребление ЭЭ_факт'!AZ59,'Потребление ЭЭ_факт'!BL59),IF(AQ60&lt;&gt;0,AVERAGE('Потребление ЭЭ_факт'!AN59,'Потребление ЭЭ_факт'!AZ59,'Потребление ЭЭ_факт'!BL59),0))</f>
        <v>25709.46761904762</v>
      </c>
      <c r="AS60" s="15">
        <f>IF(AND($F60=$AM$4,$I60=AS$5),AVERAGE('Потребление ЭЭ_факт'!AO59,'Потребление ЭЭ_факт'!BA59,'Потребление ЭЭ_факт'!BM59),IF(AR60&lt;&gt;0,AVERAGE('Потребление ЭЭ_факт'!AO59,'Потребление ЭЭ_факт'!BA59,'Потребление ЭЭ_факт'!BM59),0))</f>
        <v>22822.413618582854</v>
      </c>
      <c r="AT60" s="15">
        <f>IF(AND($F60=$AM$4,$I60=AT$5),AVERAGE('Потребление ЭЭ_факт'!AP59,'Потребление ЭЭ_факт'!BB59,'Потребление ЭЭ_факт'!BN59),IF(AS60&lt;&gt;0,AVERAGE('Потребление ЭЭ_факт'!AP59,'Потребление ЭЭ_факт'!BB59,'Потребление ЭЭ_факт'!BN59),0))</f>
        <v>26296.044285714288</v>
      </c>
      <c r="AU60" s="15">
        <f>IF(AND($F60=$AM$4,$I60=AU$5),AVERAGE('Потребление ЭЭ_факт'!AQ59,'Потребление ЭЭ_факт'!BC59,'Потребление ЭЭ_факт'!BO59),IF(AT60&lt;&gt;0,AVERAGE('Потребление ЭЭ_факт'!AQ59,'Потребление ЭЭ_факт'!BC59,'Потребление ЭЭ_факт'!BO59),0))</f>
        <v>21679.203333333338</v>
      </c>
      <c r="AV60" s="15">
        <f>IF(AND($F60=$AM$4,$I60=AV$5),AVERAGE('Потребление ЭЭ_факт'!AR59,'Потребление ЭЭ_факт'!BD59,'Потребление ЭЭ_факт'!BP59),IF(AU60&lt;&gt;0,AVERAGE('Потребление ЭЭ_факт'!AR59,'Потребление ЭЭ_факт'!BD59,'Потребление ЭЭ_факт'!BP59),0))</f>
        <v>22232.772666666668</v>
      </c>
      <c r="AW60" s="15">
        <f>IF(AND($F60=$AM$4,$I60=AW$5),AVERAGE('Потребление ЭЭ_факт'!AS59,'Потребление ЭЭ_факт'!BE59,'Потребление ЭЭ_факт'!BQ59),IF(AV60&lt;&gt;0,AVERAGE('Потребление ЭЭ_факт'!AS59,'Потребление ЭЭ_факт'!BE59,'Потребление ЭЭ_факт'!BQ59),0))</f>
        <v>26853.421428571426</v>
      </c>
      <c r="AX60" s="16">
        <f>IF(AND($F60=$AM$4,$I60=AX$5),AVERAGE('Потребление ЭЭ_факт'!AT59,'Потребление ЭЭ_факт'!BF59,'Потребление ЭЭ_факт'!BR59),IF(AW60&lt;&gt;0,AVERAGE('Потребление ЭЭ_факт'!AT59,'Потребление ЭЭ_факт'!BF59,'Потребление ЭЭ_факт'!BR59),0))</f>
        <v>30301.573095238098</v>
      </c>
      <c r="AY60" s="14">
        <f>IF(AND($F60=$AY$4,$I60=AY$5),AVERAGE('Потребление ЭЭ_факт'!AU59,'Потребление ЭЭ_факт'!BG59,'Потребление ЭЭ_факт'!BS59),IF(AX60&lt;&gt;0,AVERAGE('Потребление ЭЭ_факт'!AU59,'Потребление ЭЭ_факт'!BG59,'Потребление ЭЭ_факт'!BS59),0))</f>
        <v>30022.923333333329</v>
      </c>
      <c r="AZ60" s="15">
        <f>IF(AND($F60=$AY$4,$I60=AZ$5),AVERAGE('Потребление ЭЭ_факт'!AV59,'Потребление ЭЭ_факт'!BH59,'Потребление ЭЭ_факт'!BT59),IF(AY60&lt;&gt;0,AVERAGE('Потребление ЭЭ_факт'!AV59,'Потребление ЭЭ_факт'!BH59,'Потребление ЭЭ_факт'!BT59),0))</f>
        <v>26640.800952380956</v>
      </c>
      <c r="BA60" s="31">
        <f t="shared" si="356"/>
        <v>25779.719571428574</v>
      </c>
      <c r="BB60" s="31">
        <f t="shared" si="357"/>
        <v>20423.365733376191</v>
      </c>
      <c r="BC60" s="31">
        <f t="shared" si="358"/>
        <v>24228.514624619947</v>
      </c>
      <c r="BD60" s="31">
        <f t="shared" si="359"/>
        <v>25709.46761904762</v>
      </c>
      <c r="BE60" s="31">
        <f t="shared" si="360"/>
        <v>22822.413618582854</v>
      </c>
      <c r="BF60" s="31">
        <f t="shared" si="361"/>
        <v>26296.044285714288</v>
      </c>
      <c r="BG60" s="31">
        <f t="shared" si="362"/>
        <v>21679.203333333338</v>
      </c>
      <c r="BH60" s="31">
        <f t="shared" si="363"/>
        <v>22232.772666666668</v>
      </c>
      <c r="BI60" s="31">
        <f t="shared" si="364"/>
        <v>26853.421428571426</v>
      </c>
      <c r="BJ60" s="32">
        <f t="shared" si="365"/>
        <v>30301.573095238098</v>
      </c>
      <c r="BK60" s="30">
        <f t="shared" si="342"/>
        <v>30022.923333333329</v>
      </c>
      <c r="BL60" s="31">
        <f t="shared" si="381"/>
        <v>26640.800952380956</v>
      </c>
      <c r="BM60" s="31">
        <f t="shared" si="366"/>
        <v>25779.719571428574</v>
      </c>
      <c r="BN60" s="31">
        <f t="shared" si="367"/>
        <v>20423.365733376191</v>
      </c>
      <c r="BO60" s="31">
        <f t="shared" si="368"/>
        <v>24228.514624619947</v>
      </c>
      <c r="BP60" s="31">
        <f t="shared" si="369"/>
        <v>25709.46761904762</v>
      </c>
      <c r="BQ60" s="31">
        <f t="shared" si="370"/>
        <v>22822.413618582854</v>
      </c>
      <c r="BR60" s="31">
        <f t="shared" si="371"/>
        <v>26296.044285714288</v>
      </c>
      <c r="BS60" s="31">
        <f t="shared" si="372"/>
        <v>21679.203333333338</v>
      </c>
      <c r="BT60" s="31">
        <f t="shared" si="373"/>
        <v>22232.772666666668</v>
      </c>
      <c r="BU60" s="31">
        <f t="shared" si="374"/>
        <v>26853.421428571426</v>
      </c>
      <c r="BV60" s="32">
        <f t="shared" si="375"/>
        <v>30301.573095238098</v>
      </c>
      <c r="BW60" s="30">
        <f t="shared" si="343"/>
        <v>30022.923333333329</v>
      </c>
      <c r="BX60" s="31">
        <f t="shared" si="382"/>
        <v>26640.800952380956</v>
      </c>
      <c r="BY60" s="31">
        <f t="shared" si="376"/>
        <v>25779.719571428574</v>
      </c>
      <c r="BZ60" s="31">
        <f t="shared" si="377"/>
        <v>20423.365733376191</v>
      </c>
      <c r="CA60" s="31">
        <f t="shared" si="378"/>
        <v>24228.514624619947</v>
      </c>
      <c r="CB60" s="31">
        <f t="shared" si="379"/>
        <v>25709.46761904762</v>
      </c>
      <c r="CC60" s="31">
        <f t="shared" si="344"/>
        <v>22822.413618582854</v>
      </c>
      <c r="CD60" s="31">
        <f t="shared" si="345"/>
        <v>26296.044285714288</v>
      </c>
      <c r="CE60" s="31">
        <f t="shared" si="346"/>
        <v>21679.203333333338</v>
      </c>
      <c r="CF60" s="31">
        <f t="shared" si="347"/>
        <v>22232.772666666668</v>
      </c>
      <c r="CG60" s="31">
        <f t="shared" si="348"/>
        <v>26853.421428571426</v>
      </c>
      <c r="CH60" s="32">
        <f t="shared" si="349"/>
        <v>30301.573095238098</v>
      </c>
      <c r="CI60" s="30">
        <f t="shared" si="206"/>
        <v>30022.923333333329</v>
      </c>
      <c r="CJ60" s="31">
        <f t="shared" si="4"/>
        <v>26640.800952380956</v>
      </c>
      <c r="CK60" s="31">
        <f t="shared" si="5"/>
        <v>25779.719571428574</v>
      </c>
      <c r="CL60" s="31">
        <f t="shared" si="281"/>
        <v>20423.365733376191</v>
      </c>
      <c r="CM60" s="31">
        <f t="shared" si="282"/>
        <v>24228.514624619947</v>
      </c>
      <c r="CN60" s="31">
        <f t="shared" si="283"/>
        <v>25709.46761904762</v>
      </c>
      <c r="CO60" s="31">
        <f t="shared" si="284"/>
        <v>22822.413618582854</v>
      </c>
      <c r="CP60" s="31">
        <f t="shared" si="285"/>
        <v>26296.044285714288</v>
      </c>
      <c r="CQ60" s="31">
        <f t="shared" si="286"/>
        <v>21679.203333333338</v>
      </c>
      <c r="CR60" s="31">
        <f t="shared" si="287"/>
        <v>22232.772666666668</v>
      </c>
      <c r="CS60" s="31">
        <f t="shared" si="288"/>
        <v>26853.421428571426</v>
      </c>
      <c r="CT60" s="32">
        <f t="shared" si="289"/>
        <v>30301.573095238098</v>
      </c>
      <c r="CU60" s="30">
        <f t="shared" si="290"/>
        <v>30022.923333333329</v>
      </c>
      <c r="CV60" s="31">
        <f t="shared" si="291"/>
        <v>26640.800952380956</v>
      </c>
      <c r="CW60" s="31">
        <f t="shared" si="292"/>
        <v>25779.719571428574</v>
      </c>
      <c r="CX60" s="31">
        <f t="shared" si="293"/>
        <v>20423.365733376191</v>
      </c>
      <c r="CY60" s="31">
        <f t="shared" si="294"/>
        <v>24228.514624619947</v>
      </c>
      <c r="CZ60" s="31">
        <f t="shared" si="295"/>
        <v>25709.46761904762</v>
      </c>
      <c r="DA60" s="31">
        <f t="shared" si="296"/>
        <v>22822.413618582854</v>
      </c>
      <c r="DB60" s="31">
        <f t="shared" si="297"/>
        <v>26296.044285714288</v>
      </c>
      <c r="DC60" s="31">
        <f t="shared" si="298"/>
        <v>21679.203333333338</v>
      </c>
      <c r="DD60" s="31">
        <f t="shared" si="299"/>
        <v>22232.772666666668</v>
      </c>
      <c r="DE60" s="31">
        <f t="shared" si="300"/>
        <v>26853.421428571426</v>
      </c>
      <c r="DF60" s="32">
        <f t="shared" si="301"/>
        <v>30301.573095238098</v>
      </c>
      <c r="DG60" s="30">
        <f t="shared" si="302"/>
        <v>30022.923333333329</v>
      </c>
      <c r="DH60" s="31">
        <f t="shared" si="303"/>
        <v>26640.800952380956</v>
      </c>
      <c r="DI60" s="31">
        <f t="shared" si="304"/>
        <v>25779.719571428574</v>
      </c>
      <c r="DJ60" s="31">
        <f t="shared" si="305"/>
        <v>20423.365733376191</v>
      </c>
      <c r="DK60" s="31">
        <f t="shared" si="306"/>
        <v>24228.514624619947</v>
      </c>
      <c r="DL60" s="31">
        <f t="shared" si="307"/>
        <v>25709.46761904762</v>
      </c>
      <c r="DM60" s="31">
        <f t="shared" si="308"/>
        <v>22822.413618582854</v>
      </c>
      <c r="DN60" s="31">
        <f t="shared" si="309"/>
        <v>26296.044285714288</v>
      </c>
      <c r="DO60" s="31">
        <f t="shared" si="310"/>
        <v>21679.203333333338</v>
      </c>
      <c r="DP60" s="31">
        <f t="shared" si="311"/>
        <v>22232.772666666668</v>
      </c>
      <c r="DQ60" s="31">
        <f t="shared" si="280"/>
        <v>26853.421428571426</v>
      </c>
      <c r="DR60" s="32">
        <f t="shared" si="314"/>
        <v>30301.573095238098</v>
      </c>
      <c r="DS60" s="30">
        <f t="shared" si="315"/>
        <v>30022.923333333329</v>
      </c>
      <c r="DT60" s="31">
        <f t="shared" si="316"/>
        <v>26640.800952380956</v>
      </c>
      <c r="DU60" s="31">
        <f t="shared" si="317"/>
        <v>25779.719571428574</v>
      </c>
      <c r="DV60" s="31">
        <f t="shared" si="318"/>
        <v>20423.365733376191</v>
      </c>
      <c r="DW60" s="31">
        <f t="shared" si="319"/>
        <v>24228.514624619947</v>
      </c>
      <c r="DX60" s="31">
        <f t="shared" si="320"/>
        <v>25709.46761904762</v>
      </c>
      <c r="DY60" s="31">
        <f t="shared" si="321"/>
        <v>22822.413618582854</v>
      </c>
      <c r="DZ60" s="31">
        <f t="shared" si="322"/>
        <v>26296.044285714288</v>
      </c>
      <c r="EA60" s="31">
        <f t="shared" si="323"/>
        <v>21679.203333333338</v>
      </c>
      <c r="EB60" s="31">
        <f t="shared" si="324"/>
        <v>22232.772666666668</v>
      </c>
      <c r="EC60" s="31">
        <f t="shared" si="325"/>
        <v>26853.421428571426</v>
      </c>
      <c r="ED60" s="32">
        <f t="shared" si="326"/>
        <v>30301.573095238098</v>
      </c>
      <c r="EE60" s="30">
        <f t="shared" si="327"/>
        <v>30022.923333333329</v>
      </c>
      <c r="EF60" s="31">
        <f t="shared" si="328"/>
        <v>26640.800952380956</v>
      </c>
      <c r="EG60" s="31">
        <f t="shared" si="329"/>
        <v>25779.719571428574</v>
      </c>
      <c r="EH60" s="31">
        <f t="shared" si="330"/>
        <v>20423.365733376191</v>
      </c>
      <c r="EI60" s="31">
        <f t="shared" si="331"/>
        <v>24228.514624619947</v>
      </c>
      <c r="EJ60" s="31">
        <f t="shared" si="332"/>
        <v>25709.46761904762</v>
      </c>
      <c r="EK60" s="31">
        <f t="shared" si="333"/>
        <v>22822.413618582854</v>
      </c>
      <c r="EL60" s="31">
        <f t="shared" si="334"/>
        <v>26296.044285714288</v>
      </c>
      <c r="EM60" s="31">
        <f t="shared" si="335"/>
        <v>21679.203333333338</v>
      </c>
      <c r="EN60" s="31">
        <f t="shared" si="336"/>
        <v>22232.772666666668</v>
      </c>
      <c r="EO60" s="31">
        <f t="shared" si="312"/>
        <v>26853.421428571426</v>
      </c>
      <c r="EP60" s="32">
        <f t="shared" si="313"/>
        <v>30301.573095238098</v>
      </c>
      <c r="ES60" s="20"/>
      <c r="ET60" s="18"/>
      <c r="EU60" s="18"/>
      <c r="EV60" s="18">
        <f t="shared" si="210"/>
        <v>20423.365733376191</v>
      </c>
      <c r="EW60" s="18">
        <f t="shared" si="211"/>
        <v>24228.514624619947</v>
      </c>
      <c r="EX60" s="18">
        <f t="shared" si="212"/>
        <v>25709.46761904762</v>
      </c>
      <c r="EY60" s="18">
        <f t="shared" si="213"/>
        <v>22822.413618582854</v>
      </c>
      <c r="EZ60" s="18">
        <f t="shared" si="214"/>
        <v>26296.044285714288</v>
      </c>
      <c r="FA60" s="18">
        <f t="shared" si="215"/>
        <v>21679.203333333338</v>
      </c>
      <c r="FB60" s="18">
        <f t="shared" si="216"/>
        <v>22232.772666666668</v>
      </c>
      <c r="FC60" s="18">
        <f t="shared" si="217"/>
        <v>26853.421428571426</v>
      </c>
      <c r="FD60" s="19">
        <f t="shared" si="218"/>
        <v>30301.573095238098</v>
      </c>
      <c r="FE60" s="20">
        <f t="shared" si="219"/>
        <v>30022.923333333329</v>
      </c>
      <c r="FF60" s="18">
        <f t="shared" si="220"/>
        <v>26640.800952380956</v>
      </c>
      <c r="FG60" s="18">
        <f t="shared" si="221"/>
        <v>25779.719571428574</v>
      </c>
      <c r="FH60" s="18">
        <f t="shared" si="222"/>
        <v>20423.365733376191</v>
      </c>
      <c r="FI60" s="18">
        <f t="shared" si="223"/>
        <v>24228.514624619947</v>
      </c>
      <c r="FJ60" s="18">
        <f t="shared" si="224"/>
        <v>25709.46761904762</v>
      </c>
      <c r="FK60" s="18">
        <f t="shared" si="225"/>
        <v>22822.413618582854</v>
      </c>
      <c r="FL60" s="18">
        <f t="shared" si="226"/>
        <v>26296.044285714288</v>
      </c>
      <c r="FM60" s="18">
        <f t="shared" si="227"/>
        <v>21679.203333333338</v>
      </c>
      <c r="FN60" s="18">
        <f t="shared" si="228"/>
        <v>22232.772666666668</v>
      </c>
      <c r="FO60" s="18">
        <f t="shared" si="229"/>
        <v>26853.421428571426</v>
      </c>
      <c r="FP60" s="19">
        <f t="shared" si="230"/>
        <v>30301.573095238098</v>
      </c>
      <c r="FQ60" s="20">
        <f t="shared" si="231"/>
        <v>30022.923333333329</v>
      </c>
      <c r="FR60" s="18">
        <f t="shared" si="232"/>
        <v>26640.800952380956</v>
      </c>
      <c r="FS60" s="18">
        <f t="shared" si="233"/>
        <v>25779.719571428574</v>
      </c>
      <c r="FT60" s="18">
        <f t="shared" si="234"/>
        <v>20423.365733376191</v>
      </c>
      <c r="FU60" s="18">
        <f t="shared" si="235"/>
        <v>24228.514624619947</v>
      </c>
      <c r="FV60" s="18">
        <f t="shared" si="236"/>
        <v>25709.46761904762</v>
      </c>
      <c r="FW60" s="18">
        <f t="shared" si="237"/>
        <v>22822.413618582854</v>
      </c>
      <c r="FX60" s="18">
        <f t="shared" si="238"/>
        <v>26296.044285714288</v>
      </c>
      <c r="FY60" s="18">
        <f t="shared" si="239"/>
        <v>21679.203333333338</v>
      </c>
      <c r="FZ60" s="18">
        <f t="shared" si="240"/>
        <v>22232.772666666668</v>
      </c>
      <c r="GA60" s="18">
        <f t="shared" si="241"/>
        <v>26853.421428571426</v>
      </c>
      <c r="GB60" s="19">
        <f t="shared" si="242"/>
        <v>30301.573095238098</v>
      </c>
      <c r="GC60" s="20">
        <f t="shared" si="243"/>
        <v>30022.923333333329</v>
      </c>
      <c r="GD60" s="18">
        <f t="shared" si="244"/>
        <v>26640.800952380956</v>
      </c>
      <c r="GE60" s="18">
        <f t="shared" si="245"/>
        <v>25779.719571428574</v>
      </c>
      <c r="GF60" s="18">
        <f t="shared" si="246"/>
        <v>20423.365733376191</v>
      </c>
      <c r="GG60" s="18">
        <f t="shared" si="247"/>
        <v>24228.514624619947</v>
      </c>
      <c r="GH60" s="18">
        <f t="shared" si="248"/>
        <v>25709.46761904762</v>
      </c>
      <c r="GI60" s="18">
        <f t="shared" si="249"/>
        <v>22822.413618582854</v>
      </c>
      <c r="GJ60" s="18">
        <f t="shared" si="250"/>
        <v>26296.044285714288</v>
      </c>
      <c r="GK60" s="18">
        <f t="shared" si="251"/>
        <v>21679.203333333338</v>
      </c>
      <c r="GL60" s="18">
        <f t="shared" si="252"/>
        <v>22232.772666666668</v>
      </c>
      <c r="GM60" s="18">
        <f t="shared" si="253"/>
        <v>26853.421428571426</v>
      </c>
      <c r="GN60" s="19">
        <f t="shared" si="254"/>
        <v>30301.573095238098</v>
      </c>
      <c r="GO60" s="20">
        <f t="shared" si="255"/>
        <v>30022.923333333329</v>
      </c>
      <c r="GP60" s="18">
        <f t="shared" si="256"/>
        <v>26640.800952380956</v>
      </c>
      <c r="GQ60" s="18">
        <f t="shared" si="257"/>
        <v>25779.719571428574</v>
      </c>
      <c r="GR60" s="18">
        <f t="shared" si="258"/>
        <v>20423.365733376191</v>
      </c>
      <c r="GS60" s="18">
        <f t="shared" si="259"/>
        <v>24228.514624619947</v>
      </c>
      <c r="GT60" s="18">
        <f t="shared" si="260"/>
        <v>25709.46761904762</v>
      </c>
      <c r="GU60" s="18">
        <f t="shared" si="261"/>
        <v>22822.413618582854</v>
      </c>
      <c r="GV60" s="18">
        <f t="shared" si="262"/>
        <v>26296.044285714288</v>
      </c>
      <c r="GW60" s="18">
        <f t="shared" si="263"/>
        <v>21679.203333333338</v>
      </c>
      <c r="GX60" s="18">
        <f t="shared" si="264"/>
        <v>22232.772666666668</v>
      </c>
      <c r="GY60" s="18">
        <f t="shared" si="265"/>
        <v>26853.421428571426</v>
      </c>
      <c r="GZ60" s="19">
        <f t="shared" si="266"/>
        <v>30301.573095238098</v>
      </c>
      <c r="HA60" s="20">
        <f t="shared" si="385"/>
        <v>30022.923333333329</v>
      </c>
      <c r="HB60" s="18">
        <f t="shared" si="386"/>
        <v>26640.800952380956</v>
      </c>
      <c r="HC60" s="18">
        <f t="shared" si="387"/>
        <v>25779.719571428574</v>
      </c>
      <c r="HD60" s="18"/>
      <c r="HE60" s="18"/>
      <c r="HF60" s="18"/>
      <c r="HG60" s="18"/>
      <c r="HH60" s="18"/>
      <c r="HI60" s="18"/>
      <c r="HJ60" s="18"/>
      <c r="HK60" s="18"/>
      <c r="HL60" s="19"/>
      <c r="HM60" s="20"/>
      <c r="HN60" s="18"/>
      <c r="HO60" s="18"/>
      <c r="HP60" s="18"/>
      <c r="HQ60" s="18"/>
      <c r="HR60" s="18"/>
      <c r="HS60" s="18"/>
      <c r="HT60" s="18"/>
      <c r="HU60" s="18"/>
      <c r="HV60" s="18"/>
      <c r="HW60" s="18"/>
      <c r="HX60" s="19"/>
      <c r="HY60" s="20"/>
      <c r="HZ60" s="18"/>
      <c r="IA60" s="18"/>
      <c r="IB60" s="18"/>
      <c r="IC60" s="18"/>
      <c r="ID60" s="18"/>
      <c r="IE60" s="18"/>
      <c r="IF60" s="18"/>
      <c r="IG60" s="18"/>
      <c r="IH60" s="18"/>
      <c r="II60" s="18"/>
      <c r="IJ60" s="19"/>
      <c r="IK60" s="20"/>
      <c r="IL60" s="18"/>
      <c r="IM60" s="18"/>
      <c r="IN60" s="18"/>
      <c r="IO60" s="18"/>
      <c r="IP60" s="18"/>
      <c r="IQ60" s="18"/>
      <c r="IR60" s="18"/>
      <c r="IS60" s="18"/>
      <c r="IT60" s="18"/>
      <c r="IU60" s="18"/>
      <c r="IV60" s="19"/>
      <c r="IY60" s="17"/>
      <c r="IZ60" s="17"/>
      <c r="JA60" s="14">
        <f t="shared" si="267"/>
        <v>220546.77640515042</v>
      </c>
      <c r="JB60" s="15">
        <f t="shared" si="268"/>
        <v>302990.22026229324</v>
      </c>
      <c r="JC60" s="15">
        <f t="shared" si="269"/>
        <v>302990.22026229324</v>
      </c>
      <c r="JD60" s="15">
        <f t="shared" si="270"/>
        <v>302990.22026229324</v>
      </c>
      <c r="JE60" s="15">
        <f t="shared" si="271"/>
        <v>302990.22026229324</v>
      </c>
      <c r="JF60" s="15">
        <f t="shared" si="272"/>
        <v>82443.443857142862</v>
      </c>
      <c r="JG60" s="15">
        <f t="shared" si="273"/>
        <v>0</v>
      </c>
      <c r="JH60" s="15">
        <f t="shared" si="274"/>
        <v>0</v>
      </c>
      <c r="JI60" s="15">
        <f t="shared" si="275"/>
        <v>0</v>
      </c>
      <c r="JJ60" s="14"/>
    </row>
    <row r="61" spans="1:270" x14ac:dyDescent="0.25">
      <c r="A61" s="5" t="s">
        <v>283</v>
      </c>
      <c r="B61" s="2">
        <v>1283</v>
      </c>
      <c r="C61" s="3">
        <v>40585</v>
      </c>
      <c r="D61" s="3" t="s">
        <v>284</v>
      </c>
      <c r="E61" s="4">
        <v>44680</v>
      </c>
      <c r="F61">
        <f t="shared" si="337"/>
        <v>2022</v>
      </c>
      <c r="G61">
        <f t="shared" si="338"/>
        <v>4</v>
      </c>
      <c r="H61">
        <f t="shared" si="339"/>
        <v>2019</v>
      </c>
      <c r="I61">
        <f t="shared" si="384"/>
        <v>4</v>
      </c>
      <c r="J61">
        <f t="shared" si="203"/>
        <v>2022</v>
      </c>
      <c r="K61">
        <f t="shared" si="204"/>
        <v>5</v>
      </c>
      <c r="L61">
        <f t="shared" si="383"/>
        <v>2027</v>
      </c>
      <c r="M61">
        <f t="shared" si="205"/>
        <v>4</v>
      </c>
      <c r="O61" s="14"/>
      <c r="P61" s="17"/>
      <c r="Q61" s="17"/>
      <c r="R61" s="17"/>
      <c r="S61" s="17"/>
      <c r="T61" s="17"/>
      <c r="U61" s="17"/>
      <c r="V61" s="17">
        <f>IF(AND($F61=O$4,$I61=V$5),AVERAGE('Потребление ЭЭ_факт'!R60,'Потребление ЭЭ_факт'!AD60,'Потребление ЭЭ_факт'!AP60),IF(U61&lt;&gt;0,AVERAGE('Потребление ЭЭ_факт'!R60,'Потребление ЭЭ_факт'!AD60,'Потребление ЭЭ_факт'!AP60),0))</f>
        <v>0</v>
      </c>
      <c r="W61" s="17">
        <f>IF(AND($F61=O$4,$I61=W$5),AVERAGE('Потребление ЭЭ_факт'!S60,'Потребление ЭЭ_факт'!AE60,'Потребление ЭЭ_факт'!AQ60),IF(V61&lt;&gt;0,AVERAGE('Потребление ЭЭ_факт'!S60,'Потребление ЭЭ_факт'!AE60,'Потребление ЭЭ_факт'!AQ60),0))</f>
        <v>0</v>
      </c>
      <c r="X61" s="17">
        <f>IF(AND($F61=O$4,$I61=X$5),AVERAGE('Потребление ЭЭ_факт'!T60,'Потребление ЭЭ_факт'!AF60,'Потребление ЭЭ_факт'!AR60),IF(W61&lt;&gt;0,AVERAGE('Потребление ЭЭ_факт'!T60,'Потребление ЭЭ_факт'!AF60,'Потребление ЭЭ_факт'!AR60),0))</f>
        <v>0</v>
      </c>
      <c r="Y61" s="17">
        <f>IF(AND($F61=O$4,$I61=Y$5),AVERAGE('Потребление ЭЭ_факт'!U60,'Потребление ЭЭ_факт'!AG60,'Потребление ЭЭ_факт'!AS60),IF(X61&lt;&gt;0,AVERAGE('Потребление ЭЭ_факт'!U60,'Потребление ЭЭ_факт'!AG60,'Потребление ЭЭ_факт'!AS60),0))</f>
        <v>0</v>
      </c>
      <c r="Z61" s="17">
        <f>IF(AND($F61=O$4,$I61=Z$5),AVERAGE('Потребление ЭЭ_факт'!V60,'Потребление ЭЭ_факт'!AH60,'Потребление ЭЭ_факт'!AT60),IF(Y61&lt;&gt;0,AVERAGE('Потребление ЭЭ_факт'!V60,'Потребление ЭЭ_факт'!AH60,'Потребление ЭЭ_факт'!AT60),0))</f>
        <v>0</v>
      </c>
      <c r="AA61" s="14">
        <f>IF(AND($F61=AA$4,$I61=AA$5),AVERAGE('Потребление ЭЭ_факт'!W60,'Потребление ЭЭ_факт'!AI60,'Потребление ЭЭ_факт'!AU60),IF(Z61&lt;&gt;0,AVERAGE('Потребление ЭЭ_факт'!W60,'Потребление ЭЭ_факт'!AI60,'Потребление ЭЭ_факт'!AU60),0))</f>
        <v>0</v>
      </c>
      <c r="AB61" s="17">
        <f>IF(AND($F61=AA$4,$I61=AB$5),AVERAGE('Потребление ЭЭ_факт'!X60,'Потребление ЭЭ_факт'!AJ60,'Потребление ЭЭ_факт'!AV60),IF(AA61&lt;&gt;0,AVERAGE('Потребление ЭЭ_факт'!X60,'Потребление ЭЭ_факт'!AJ60,'Потребление ЭЭ_факт'!AV60),0))</f>
        <v>0</v>
      </c>
      <c r="AC61" s="17">
        <f>IF(AND($F61=AA$4,$I61=AC$5),AVERAGE('Потребление ЭЭ_факт'!Y60,'Потребление ЭЭ_факт'!AK60,'Потребление ЭЭ_факт'!AW60),IF(AB61&lt;&gt;0,AVERAGE('Потребление ЭЭ_факт'!Y60,'Потребление ЭЭ_факт'!AK60,'Потребление ЭЭ_факт'!AW60),0))</f>
        <v>0</v>
      </c>
      <c r="AD61" s="17">
        <f>IF(AND($F61=AA$4,$I61=AD$5),AVERAGE('Потребление ЭЭ_факт'!Z60,'Потребление ЭЭ_факт'!AL60,'Потребление ЭЭ_факт'!AX60),IF(AC61&lt;&gt;0,AVERAGE('Потребление ЭЭ_факт'!Z60,'Потребление ЭЭ_факт'!AL60,'Потребление ЭЭ_факт'!AX60),0))</f>
        <v>0</v>
      </c>
      <c r="AE61" s="17">
        <f>IF(AND($F61=AA$4,$I61=AE$5),AVERAGE('Потребление ЭЭ_факт'!AA60,'Потребление ЭЭ_факт'!AM60,'Потребление ЭЭ_факт'!AY60),IF(AD61&lt;&gt;0,AVERAGE('Потребление ЭЭ_факт'!AA60,'Потребление ЭЭ_факт'!AM60,'Потребление ЭЭ_факт'!AY60),0))</f>
        <v>0</v>
      </c>
      <c r="AF61" s="17">
        <f>IF(AND($F61=AA$4,$I61=AF$5),AVERAGE('Потребление ЭЭ_факт'!AB60,'Потребление ЭЭ_факт'!AN60,'Потребление ЭЭ_факт'!AZ60),IF(AE61&lt;&gt;0,AVERAGE('Потребление ЭЭ_факт'!AB60,'Потребление ЭЭ_факт'!AN60,'Потребление ЭЭ_факт'!AZ60),0))</f>
        <v>0</v>
      </c>
      <c r="AG61" s="17">
        <f>IF(AND($F61=AA$4,$I61=AG$5),AVERAGE('Потребление ЭЭ_факт'!AC60,'Потребление ЭЭ_факт'!AO60,'Потребление ЭЭ_факт'!BA60),IF(AF61&lt;&gt;0,AVERAGE('Потребление ЭЭ_факт'!AC60,'Потребление ЭЭ_факт'!AO60,'Потребление ЭЭ_факт'!BA60),0))</f>
        <v>0</v>
      </c>
      <c r="AH61" s="17">
        <f>IF(AND($F61=AA$4,$I61=AH$5),AVERAGE('Потребление ЭЭ_факт'!AD60,'Потребление ЭЭ_факт'!AP60,'Потребление ЭЭ_факт'!BB60),IF(AG61&lt;&gt;0,AVERAGE('Потребление ЭЭ_факт'!AD60,'Потребление ЭЭ_факт'!AP60,'Потребление ЭЭ_факт'!BB60),0))</f>
        <v>0</v>
      </c>
      <c r="AI61" s="17">
        <f>IF(AND($F61=AA$4,$I61=AI$5),AVERAGE('Потребление ЭЭ_факт'!AE60,'Потребление ЭЭ_факт'!AQ60,'Потребление ЭЭ_факт'!BC60),IF(AH61&lt;&gt;0,AVERAGE('Потребление ЭЭ_факт'!AE60,'Потребление ЭЭ_факт'!AQ60,'Потребление ЭЭ_факт'!BC60),0))</f>
        <v>0</v>
      </c>
      <c r="AJ61" s="17">
        <f>IF(AND($F61=AA$4,$I61=AJ$5),AVERAGE('Потребление ЭЭ_факт'!AF60,'Потребление ЭЭ_факт'!AR60,'Потребление ЭЭ_факт'!BD60),IF(AI61&lt;&gt;0,AVERAGE('Потребление ЭЭ_факт'!AF60,'Потребление ЭЭ_факт'!AR60,'Потребление ЭЭ_факт'!BD60),0))</f>
        <v>0</v>
      </c>
      <c r="AK61" s="17">
        <f>IF(AND($F61=AA$4,$I61=AK$5),AVERAGE('Потребление ЭЭ_факт'!AG60,'Потребление ЭЭ_факт'!AS60,'Потребление ЭЭ_факт'!BE60),IF(AJ61&lt;&gt;0,AVERAGE('Потребление ЭЭ_факт'!AG60,'Потребление ЭЭ_факт'!AS60,'Потребление ЭЭ_факт'!BE60),0))</f>
        <v>0</v>
      </c>
      <c r="AL61" s="17">
        <f>IF(AND($F61=AA$4,$I61=AL$5),AVERAGE('Потребление ЭЭ_факт'!AH60,'Потребление ЭЭ_факт'!AT60,'Потребление ЭЭ_факт'!BF60),IF(AK61&lt;&gt;0,AVERAGE('Потребление ЭЭ_факт'!AH60,'Потребление ЭЭ_факт'!AT60,'Потребление ЭЭ_факт'!BF60),0))</f>
        <v>0</v>
      </c>
      <c r="AM61" s="14">
        <f>IF(AND($F61=AM$4,$I61=AM$5),AVERAGE('Потребление ЭЭ_факт'!AI60,'Потребление ЭЭ_факт'!AU60,'Потребление ЭЭ_факт'!BG60),IF(AL61&lt;&gt;0,AVERAGE('Потребление ЭЭ_факт'!AI60,'Потребление ЭЭ_факт'!AU60,'Потребление ЭЭ_факт'!BG60),0))</f>
        <v>0</v>
      </c>
      <c r="AN61" s="15">
        <f>IF(AND($F61=$AM$4,$I61=AN$5),AVERAGE('Потребление ЭЭ_факт'!AJ60,'Потребление ЭЭ_факт'!AV60,'Потребление ЭЭ_факт'!BH60),IF(AM61&lt;&gt;0,AVERAGE('Потребление ЭЭ_факт'!AJ60,'Потребление ЭЭ_факт'!AV60,'Потребление ЭЭ_факт'!BH60),0))</f>
        <v>0</v>
      </c>
      <c r="AO61" s="15">
        <f>IF(AND($F61=$AM$4,$I61=AO$5),AVERAGE('Потребление ЭЭ_факт'!AK60,'Потребление ЭЭ_факт'!AW60,'Потребление ЭЭ_факт'!BI60),IF(AN61&lt;&gt;0,AVERAGE('Потребление ЭЭ_факт'!AK60,'Потребление ЭЭ_факт'!AW60,'Потребление ЭЭ_факт'!BI60),0))</f>
        <v>0</v>
      </c>
      <c r="AP61" s="15">
        <f>IF(AND($F61=$AM$4,$I61=AP$5),AVERAGE('Потребление ЭЭ_факт'!AL60,'Потребление ЭЭ_факт'!AX60,'Потребление ЭЭ_факт'!BJ60),IF(AO61&lt;&gt;0,AVERAGE('Потребление ЭЭ_факт'!AL60,'Потребление ЭЭ_факт'!AX60,'Потребление ЭЭ_факт'!BJ60),0))</f>
        <v>11378.333333333334</v>
      </c>
      <c r="AQ61" s="15">
        <f>IF(AND($F61=$AM$4,$I61=AQ$5),AVERAGE('Потребление ЭЭ_факт'!AM60,'Потребление ЭЭ_факт'!AY60,'Потребление ЭЭ_факт'!BK60),IF(AP61&lt;&gt;0,AVERAGE('Потребление ЭЭ_факт'!AM60,'Потребление ЭЭ_факт'!AY60,'Потребление ЭЭ_факт'!BK60),0))</f>
        <v>14207.940476190479</v>
      </c>
      <c r="AR61" s="15">
        <f>IF(AND($F61=$AM$4,$I61=AR$5),AVERAGE('Потребление ЭЭ_факт'!AN60,'Потребление ЭЭ_факт'!AZ60,'Потребление ЭЭ_факт'!BL60),IF(AQ61&lt;&gt;0,AVERAGE('Потребление ЭЭ_факт'!AN60,'Потребление ЭЭ_факт'!AZ60,'Потребление ЭЭ_факт'!BL60),0))</f>
        <v>16509.333333333332</v>
      </c>
      <c r="AS61" s="15">
        <f>IF(AND($F61=$AM$4,$I61=AS$5),AVERAGE('Потребление ЭЭ_факт'!AO60,'Потребление ЭЭ_факт'!BA60,'Потребление ЭЭ_факт'!BM60),IF(AR61&lt;&gt;0,AVERAGE('Потребление ЭЭ_факт'!AO60,'Потребление ЭЭ_факт'!BA60,'Потребление ЭЭ_факт'!BM60),0))</f>
        <v>17702.704571428574</v>
      </c>
      <c r="AT61" s="15">
        <f>IF(AND($F61=$AM$4,$I61=AT$5),AVERAGE('Потребление ЭЭ_факт'!AP60,'Потребление ЭЭ_факт'!BB60,'Потребление ЭЭ_факт'!BN60),IF(AS61&lt;&gt;0,AVERAGE('Потребление ЭЭ_факт'!AP60,'Потребление ЭЭ_факт'!BB60,'Потребление ЭЭ_факт'!BN60),0))</f>
        <v>16467</v>
      </c>
      <c r="AU61" s="15">
        <f>IF(AND($F61=$AM$4,$I61=AU$5),AVERAGE('Потребление ЭЭ_факт'!AQ60,'Потребление ЭЭ_факт'!BC60,'Потребление ЭЭ_факт'!BO60),IF(AT61&lt;&gt;0,AVERAGE('Потребление ЭЭ_факт'!AQ60,'Потребление ЭЭ_факт'!BC60,'Потребление ЭЭ_факт'!BO60),0))</f>
        <v>14426.523809523811</v>
      </c>
      <c r="AV61" s="15">
        <f>IF(AND($F61=$AM$4,$I61=AV$5),AVERAGE('Потребление ЭЭ_факт'!AR60,'Потребление ЭЭ_факт'!BD60,'Потребление ЭЭ_факт'!BP60),IF(AU61&lt;&gt;0,AVERAGE('Потребление ЭЭ_факт'!AR60,'Потребление ЭЭ_факт'!BD60,'Потребление ЭЭ_факт'!BP60),0))</f>
        <v>12889.333333333334</v>
      </c>
      <c r="AW61" s="15">
        <f>IF(AND($F61=$AM$4,$I61=AW$5),AVERAGE('Потребление ЭЭ_факт'!AS60,'Потребление ЭЭ_факт'!BE60,'Потребление ЭЭ_факт'!BQ60),IF(AV61&lt;&gt;0,AVERAGE('Потребление ЭЭ_факт'!AS60,'Потребление ЭЭ_факт'!BE60,'Потребление ЭЭ_факт'!BQ60),0))</f>
        <v>11769.261904761906</v>
      </c>
      <c r="AX61" s="16">
        <f>IF(AND($F61=$AM$4,$I61=AX$5),AVERAGE('Потребление ЭЭ_факт'!AT60,'Потребление ЭЭ_факт'!BF60,'Потребление ЭЭ_факт'!BR60),IF(AW61&lt;&gt;0,AVERAGE('Потребление ЭЭ_факт'!AT60,'Потребление ЭЭ_факт'!BF60,'Потребление ЭЭ_факт'!BR60),0))</f>
        <v>12030.738095238094</v>
      </c>
      <c r="AY61" s="14">
        <f>IF(AND($F61=$AY$4,$I61=AY$5),AVERAGE('Потребление ЭЭ_факт'!AU60,'Потребление ЭЭ_факт'!BG60,'Потребление ЭЭ_факт'!BS60),IF(AX61&lt;&gt;0,AVERAGE('Потребление ЭЭ_факт'!AU60,'Потребление ЭЭ_факт'!BG60,'Потребление ЭЭ_факт'!BS60),0))</f>
        <v>12193.333333333334</v>
      </c>
      <c r="AZ61" s="15">
        <f>IF(AND($F61=$AY$4,$I61=AZ$5),AVERAGE('Потребление ЭЭ_факт'!AV60,'Потребление ЭЭ_факт'!BH60,'Потребление ЭЭ_факт'!BT60),IF(AY61&lt;&gt;0,AVERAGE('Потребление ЭЭ_факт'!AV60,'Потребление ЭЭ_факт'!BH60,'Потребление ЭЭ_факт'!BT60),0))</f>
        <v>11117.326666666666</v>
      </c>
      <c r="BA61" s="15">
        <f>IF(AND($F61=$AY$4,$I61=BA$5),AVERAGE('Потребление ЭЭ_факт'!AW60,'Потребление ЭЭ_факт'!BI60,'Потребление ЭЭ_факт'!BU60),IF(AZ61&lt;&gt;0,AVERAGE('Потребление ЭЭ_факт'!AW60,'Потребление ЭЭ_факт'!BI60,'Потребление ЭЭ_факт'!BU60),0))</f>
        <v>11530.404761904761</v>
      </c>
      <c r="BB61" s="31">
        <f t="shared" si="357"/>
        <v>11378.333333333334</v>
      </c>
      <c r="BC61" s="31">
        <f t="shared" si="358"/>
        <v>14207.940476190479</v>
      </c>
      <c r="BD61" s="31">
        <f t="shared" si="359"/>
        <v>16509.333333333332</v>
      </c>
      <c r="BE61" s="31">
        <f t="shared" si="360"/>
        <v>17702.704571428574</v>
      </c>
      <c r="BF61" s="31">
        <f t="shared" si="361"/>
        <v>16467</v>
      </c>
      <c r="BG61" s="31">
        <f t="shared" si="362"/>
        <v>14426.523809523811</v>
      </c>
      <c r="BH61" s="31">
        <f t="shared" si="363"/>
        <v>12889.333333333334</v>
      </c>
      <c r="BI61" s="31">
        <f t="shared" si="364"/>
        <v>11769.261904761906</v>
      </c>
      <c r="BJ61" s="32">
        <f t="shared" si="365"/>
        <v>12030.738095238094</v>
      </c>
      <c r="BK61" s="30">
        <f t="shared" si="342"/>
        <v>12193.333333333334</v>
      </c>
      <c r="BL61" s="31">
        <f t="shared" si="381"/>
        <v>11117.326666666666</v>
      </c>
      <c r="BM61" s="31">
        <f t="shared" si="366"/>
        <v>11530.404761904761</v>
      </c>
      <c r="BN61" s="31">
        <f t="shared" si="367"/>
        <v>11378.333333333334</v>
      </c>
      <c r="BO61" s="31">
        <f t="shared" si="368"/>
        <v>14207.940476190479</v>
      </c>
      <c r="BP61" s="31">
        <f t="shared" si="369"/>
        <v>16509.333333333332</v>
      </c>
      <c r="BQ61" s="31">
        <f t="shared" si="370"/>
        <v>17702.704571428574</v>
      </c>
      <c r="BR61" s="31">
        <f t="shared" si="371"/>
        <v>16467</v>
      </c>
      <c r="BS61" s="31">
        <f t="shared" si="372"/>
        <v>14426.523809523811</v>
      </c>
      <c r="BT61" s="31">
        <f t="shared" si="373"/>
        <v>12889.333333333334</v>
      </c>
      <c r="BU61" s="31">
        <f t="shared" si="374"/>
        <v>11769.261904761906</v>
      </c>
      <c r="BV61" s="32">
        <f t="shared" si="375"/>
        <v>12030.738095238094</v>
      </c>
      <c r="BW61" s="30">
        <f t="shared" si="343"/>
        <v>12193.333333333334</v>
      </c>
      <c r="BX61" s="31">
        <f t="shared" si="382"/>
        <v>11117.326666666666</v>
      </c>
      <c r="BY61" s="31">
        <f t="shared" si="376"/>
        <v>11530.404761904761</v>
      </c>
      <c r="BZ61" s="31">
        <f t="shared" si="377"/>
        <v>11378.333333333334</v>
      </c>
      <c r="CA61" s="31">
        <f t="shared" si="378"/>
        <v>14207.940476190479</v>
      </c>
      <c r="CB61" s="31">
        <f t="shared" si="379"/>
        <v>16509.333333333332</v>
      </c>
      <c r="CC61" s="31">
        <f t="shared" si="344"/>
        <v>17702.704571428574</v>
      </c>
      <c r="CD61" s="31">
        <f t="shared" si="345"/>
        <v>16467</v>
      </c>
      <c r="CE61" s="31">
        <f t="shared" si="346"/>
        <v>14426.523809523811</v>
      </c>
      <c r="CF61" s="31">
        <f t="shared" si="347"/>
        <v>12889.333333333334</v>
      </c>
      <c r="CG61" s="31">
        <f t="shared" si="348"/>
        <v>11769.261904761906</v>
      </c>
      <c r="CH61" s="32">
        <f t="shared" si="349"/>
        <v>12030.738095238094</v>
      </c>
      <c r="CI61" s="30">
        <f t="shared" si="206"/>
        <v>12193.333333333334</v>
      </c>
      <c r="CJ61" s="31">
        <f t="shared" si="4"/>
        <v>11117.326666666666</v>
      </c>
      <c r="CK61" s="31">
        <f t="shared" si="5"/>
        <v>11530.404761904761</v>
      </c>
      <c r="CL61" s="31">
        <f t="shared" si="281"/>
        <v>11378.333333333334</v>
      </c>
      <c r="CM61" s="31">
        <f t="shared" si="282"/>
        <v>14207.940476190479</v>
      </c>
      <c r="CN61" s="31">
        <f t="shared" si="283"/>
        <v>16509.333333333332</v>
      </c>
      <c r="CO61" s="31">
        <f t="shared" si="284"/>
        <v>17702.704571428574</v>
      </c>
      <c r="CP61" s="31">
        <f t="shared" si="285"/>
        <v>16467</v>
      </c>
      <c r="CQ61" s="31">
        <f t="shared" si="286"/>
        <v>14426.523809523811</v>
      </c>
      <c r="CR61" s="31">
        <f t="shared" si="287"/>
        <v>12889.333333333334</v>
      </c>
      <c r="CS61" s="31">
        <f t="shared" si="288"/>
        <v>11769.261904761906</v>
      </c>
      <c r="CT61" s="32">
        <f t="shared" si="289"/>
        <v>12030.738095238094</v>
      </c>
      <c r="CU61" s="30">
        <f t="shared" si="290"/>
        <v>12193.333333333334</v>
      </c>
      <c r="CV61" s="31">
        <f t="shared" si="291"/>
        <v>11117.326666666666</v>
      </c>
      <c r="CW61" s="31">
        <f t="shared" si="292"/>
        <v>11530.404761904761</v>
      </c>
      <c r="CX61" s="31">
        <f t="shared" si="293"/>
        <v>11378.333333333334</v>
      </c>
      <c r="CY61" s="31">
        <f t="shared" si="294"/>
        <v>14207.940476190479</v>
      </c>
      <c r="CZ61" s="31">
        <f t="shared" si="295"/>
        <v>16509.333333333332</v>
      </c>
      <c r="DA61" s="31">
        <f t="shared" si="296"/>
        <v>17702.704571428574</v>
      </c>
      <c r="DB61" s="31">
        <f t="shared" si="297"/>
        <v>16467</v>
      </c>
      <c r="DC61" s="31">
        <f t="shared" si="298"/>
        <v>14426.523809523811</v>
      </c>
      <c r="DD61" s="31">
        <f t="shared" si="299"/>
        <v>12889.333333333334</v>
      </c>
      <c r="DE61" s="31">
        <f t="shared" si="300"/>
        <v>11769.261904761906</v>
      </c>
      <c r="DF61" s="32">
        <f t="shared" si="301"/>
        <v>12030.738095238094</v>
      </c>
      <c r="DG61" s="30">
        <f t="shared" si="302"/>
        <v>12193.333333333334</v>
      </c>
      <c r="DH61" s="31">
        <f t="shared" si="303"/>
        <v>11117.326666666666</v>
      </c>
      <c r="DI61" s="31">
        <f t="shared" si="304"/>
        <v>11530.404761904761</v>
      </c>
      <c r="DJ61" s="31">
        <f t="shared" si="305"/>
        <v>11378.333333333334</v>
      </c>
      <c r="DK61" s="31">
        <f t="shared" si="306"/>
        <v>14207.940476190479</v>
      </c>
      <c r="DL61" s="31">
        <f t="shared" si="307"/>
        <v>16509.333333333332</v>
      </c>
      <c r="DM61" s="31">
        <f t="shared" si="308"/>
        <v>17702.704571428574</v>
      </c>
      <c r="DN61" s="31">
        <f t="shared" si="309"/>
        <v>16467</v>
      </c>
      <c r="DO61" s="31">
        <f t="shared" si="310"/>
        <v>14426.523809523811</v>
      </c>
      <c r="DP61" s="31">
        <f t="shared" si="311"/>
        <v>12889.333333333334</v>
      </c>
      <c r="DQ61" s="31">
        <f t="shared" si="280"/>
        <v>11769.261904761906</v>
      </c>
      <c r="DR61" s="32">
        <f t="shared" si="314"/>
        <v>12030.738095238094</v>
      </c>
      <c r="DS61" s="30">
        <f t="shared" si="315"/>
        <v>12193.333333333334</v>
      </c>
      <c r="DT61" s="31">
        <f t="shared" si="316"/>
        <v>11117.326666666666</v>
      </c>
      <c r="DU61" s="31">
        <f t="shared" si="317"/>
        <v>11530.404761904761</v>
      </c>
      <c r="DV61" s="31">
        <f t="shared" si="318"/>
        <v>11378.333333333334</v>
      </c>
      <c r="DW61" s="31">
        <f t="shared" si="319"/>
        <v>14207.940476190479</v>
      </c>
      <c r="DX61" s="31">
        <f t="shared" si="320"/>
        <v>16509.333333333332</v>
      </c>
      <c r="DY61" s="31">
        <f t="shared" si="321"/>
        <v>17702.704571428574</v>
      </c>
      <c r="DZ61" s="31">
        <f t="shared" si="322"/>
        <v>16467</v>
      </c>
      <c r="EA61" s="31">
        <f t="shared" si="323"/>
        <v>14426.523809523811</v>
      </c>
      <c r="EB61" s="31">
        <f t="shared" si="324"/>
        <v>12889.333333333334</v>
      </c>
      <c r="EC61" s="31">
        <f t="shared" si="325"/>
        <v>11769.261904761906</v>
      </c>
      <c r="ED61" s="32">
        <f t="shared" si="326"/>
        <v>12030.738095238094</v>
      </c>
      <c r="EE61" s="30">
        <f t="shared" si="327"/>
        <v>12193.333333333334</v>
      </c>
      <c r="EF61" s="31">
        <f t="shared" si="328"/>
        <v>11117.326666666666</v>
      </c>
      <c r="EG61" s="31">
        <f t="shared" si="329"/>
        <v>11530.404761904761</v>
      </c>
      <c r="EH61" s="31">
        <f t="shared" si="330"/>
        <v>11378.333333333334</v>
      </c>
      <c r="EI61" s="31">
        <f t="shared" si="331"/>
        <v>14207.940476190479</v>
      </c>
      <c r="EJ61" s="31">
        <f t="shared" si="332"/>
        <v>16509.333333333332</v>
      </c>
      <c r="EK61" s="31">
        <f t="shared" si="333"/>
        <v>17702.704571428574</v>
      </c>
      <c r="EL61" s="31">
        <f t="shared" si="334"/>
        <v>16467</v>
      </c>
      <c r="EM61" s="31">
        <f t="shared" si="335"/>
        <v>14426.523809523811</v>
      </c>
      <c r="EN61" s="31">
        <f t="shared" si="336"/>
        <v>12889.333333333334</v>
      </c>
      <c r="EO61" s="31">
        <f t="shared" si="312"/>
        <v>11769.261904761906</v>
      </c>
      <c r="EP61" s="32">
        <f t="shared" si="313"/>
        <v>12030.738095238094</v>
      </c>
      <c r="ES61" s="20"/>
      <c r="ET61" s="18"/>
      <c r="EU61" s="18"/>
      <c r="EV61" s="18"/>
      <c r="EW61" s="18">
        <f t="shared" si="211"/>
        <v>14207.940476190479</v>
      </c>
      <c r="EX61" s="18">
        <f t="shared" si="212"/>
        <v>16509.333333333332</v>
      </c>
      <c r="EY61" s="18">
        <f t="shared" si="213"/>
        <v>17702.704571428574</v>
      </c>
      <c r="EZ61" s="18">
        <f t="shared" si="214"/>
        <v>16467</v>
      </c>
      <c r="FA61" s="18">
        <f t="shared" si="215"/>
        <v>14426.523809523811</v>
      </c>
      <c r="FB61" s="18">
        <f t="shared" si="216"/>
        <v>12889.333333333334</v>
      </c>
      <c r="FC61" s="18">
        <f t="shared" si="217"/>
        <v>11769.261904761906</v>
      </c>
      <c r="FD61" s="19">
        <f t="shared" si="218"/>
        <v>12030.738095238094</v>
      </c>
      <c r="FE61" s="20">
        <f t="shared" si="219"/>
        <v>12193.333333333334</v>
      </c>
      <c r="FF61" s="18">
        <f t="shared" si="220"/>
        <v>11117.326666666666</v>
      </c>
      <c r="FG61" s="18">
        <f t="shared" si="221"/>
        <v>11530.404761904761</v>
      </c>
      <c r="FH61" s="18">
        <f t="shared" si="222"/>
        <v>11378.333333333334</v>
      </c>
      <c r="FI61" s="18">
        <f t="shared" si="223"/>
        <v>14207.940476190479</v>
      </c>
      <c r="FJ61" s="18">
        <f t="shared" si="224"/>
        <v>16509.333333333332</v>
      </c>
      <c r="FK61" s="18">
        <f t="shared" si="225"/>
        <v>17702.704571428574</v>
      </c>
      <c r="FL61" s="18">
        <f t="shared" si="226"/>
        <v>16467</v>
      </c>
      <c r="FM61" s="18">
        <f t="shared" si="227"/>
        <v>14426.523809523811</v>
      </c>
      <c r="FN61" s="18">
        <f t="shared" si="228"/>
        <v>12889.333333333334</v>
      </c>
      <c r="FO61" s="18">
        <f t="shared" si="229"/>
        <v>11769.261904761906</v>
      </c>
      <c r="FP61" s="19">
        <f t="shared" si="230"/>
        <v>12030.738095238094</v>
      </c>
      <c r="FQ61" s="20">
        <f t="shared" si="231"/>
        <v>12193.333333333334</v>
      </c>
      <c r="FR61" s="18">
        <f t="shared" si="232"/>
        <v>11117.326666666666</v>
      </c>
      <c r="FS61" s="18">
        <f t="shared" si="233"/>
        <v>11530.404761904761</v>
      </c>
      <c r="FT61" s="18">
        <f t="shared" si="234"/>
        <v>11378.333333333334</v>
      </c>
      <c r="FU61" s="18">
        <f t="shared" si="235"/>
        <v>14207.940476190479</v>
      </c>
      <c r="FV61" s="18">
        <f t="shared" si="236"/>
        <v>16509.333333333332</v>
      </c>
      <c r="FW61" s="18">
        <f t="shared" si="237"/>
        <v>17702.704571428574</v>
      </c>
      <c r="FX61" s="18">
        <f t="shared" si="238"/>
        <v>16467</v>
      </c>
      <c r="FY61" s="18">
        <f t="shared" si="239"/>
        <v>14426.523809523811</v>
      </c>
      <c r="FZ61" s="18">
        <f t="shared" si="240"/>
        <v>12889.333333333334</v>
      </c>
      <c r="GA61" s="18">
        <f t="shared" si="241"/>
        <v>11769.261904761906</v>
      </c>
      <c r="GB61" s="19">
        <f t="shared" si="242"/>
        <v>12030.738095238094</v>
      </c>
      <c r="GC61" s="20">
        <f t="shared" si="243"/>
        <v>12193.333333333334</v>
      </c>
      <c r="GD61" s="18">
        <f t="shared" si="244"/>
        <v>11117.326666666666</v>
      </c>
      <c r="GE61" s="18">
        <f t="shared" si="245"/>
        <v>11530.404761904761</v>
      </c>
      <c r="GF61" s="18">
        <f t="shared" si="246"/>
        <v>11378.333333333334</v>
      </c>
      <c r="GG61" s="18">
        <f t="shared" si="247"/>
        <v>14207.940476190479</v>
      </c>
      <c r="GH61" s="18">
        <f t="shared" si="248"/>
        <v>16509.333333333332</v>
      </c>
      <c r="GI61" s="18">
        <f t="shared" si="249"/>
        <v>17702.704571428574</v>
      </c>
      <c r="GJ61" s="18">
        <f t="shared" si="250"/>
        <v>16467</v>
      </c>
      <c r="GK61" s="18">
        <f t="shared" si="251"/>
        <v>14426.523809523811</v>
      </c>
      <c r="GL61" s="18">
        <f t="shared" si="252"/>
        <v>12889.333333333334</v>
      </c>
      <c r="GM61" s="18">
        <f t="shared" si="253"/>
        <v>11769.261904761906</v>
      </c>
      <c r="GN61" s="19">
        <f t="shared" si="254"/>
        <v>12030.738095238094</v>
      </c>
      <c r="GO61" s="20">
        <f t="shared" si="255"/>
        <v>12193.333333333334</v>
      </c>
      <c r="GP61" s="18">
        <f t="shared" si="256"/>
        <v>11117.326666666666</v>
      </c>
      <c r="GQ61" s="18">
        <f t="shared" si="257"/>
        <v>11530.404761904761</v>
      </c>
      <c r="GR61" s="18">
        <f t="shared" si="258"/>
        <v>11378.333333333334</v>
      </c>
      <c r="GS61" s="18">
        <f t="shared" si="259"/>
        <v>14207.940476190479</v>
      </c>
      <c r="GT61" s="18">
        <f t="shared" si="260"/>
        <v>16509.333333333332</v>
      </c>
      <c r="GU61" s="18">
        <f t="shared" si="261"/>
        <v>17702.704571428574</v>
      </c>
      <c r="GV61" s="18">
        <f t="shared" si="262"/>
        <v>16467</v>
      </c>
      <c r="GW61" s="18">
        <f t="shared" si="263"/>
        <v>14426.523809523811</v>
      </c>
      <c r="GX61" s="18">
        <f t="shared" si="264"/>
        <v>12889.333333333334</v>
      </c>
      <c r="GY61" s="18">
        <f t="shared" si="265"/>
        <v>11769.261904761906</v>
      </c>
      <c r="GZ61" s="19">
        <f t="shared" si="266"/>
        <v>12030.738095238094</v>
      </c>
      <c r="HA61" s="20">
        <f t="shared" si="385"/>
        <v>12193.333333333334</v>
      </c>
      <c r="HB61" s="18">
        <f t="shared" si="386"/>
        <v>11117.326666666666</v>
      </c>
      <c r="HC61" s="18">
        <f t="shared" si="387"/>
        <v>11530.404761904761</v>
      </c>
      <c r="HD61" s="18">
        <f t="shared" ref="HD61:HD70" si="388">CX61</f>
        <v>11378.333333333334</v>
      </c>
      <c r="HE61" s="18"/>
      <c r="HF61" s="18"/>
      <c r="HG61" s="18"/>
      <c r="HH61" s="18"/>
      <c r="HI61" s="18"/>
      <c r="HJ61" s="18"/>
      <c r="HK61" s="18"/>
      <c r="HL61" s="19"/>
      <c r="HM61" s="20"/>
      <c r="HN61" s="18"/>
      <c r="HO61" s="18"/>
      <c r="HP61" s="18"/>
      <c r="HQ61" s="18"/>
      <c r="HR61" s="18"/>
      <c r="HS61" s="18"/>
      <c r="HT61" s="18"/>
      <c r="HU61" s="18"/>
      <c r="HV61" s="18"/>
      <c r="HW61" s="18"/>
      <c r="HX61" s="19"/>
      <c r="HY61" s="20"/>
      <c r="HZ61" s="18"/>
      <c r="IA61" s="18"/>
      <c r="IB61" s="18"/>
      <c r="IC61" s="18"/>
      <c r="ID61" s="18"/>
      <c r="IE61" s="18"/>
      <c r="IF61" s="18"/>
      <c r="IG61" s="18"/>
      <c r="IH61" s="18"/>
      <c r="II61" s="18"/>
      <c r="IJ61" s="19"/>
      <c r="IK61" s="20"/>
      <c r="IL61" s="18"/>
      <c r="IM61" s="18"/>
      <c r="IN61" s="18"/>
      <c r="IO61" s="18"/>
      <c r="IP61" s="18"/>
      <c r="IQ61" s="18"/>
      <c r="IR61" s="18"/>
      <c r="IS61" s="18"/>
      <c r="IT61" s="18"/>
      <c r="IU61" s="18"/>
      <c r="IV61" s="19"/>
      <c r="IY61" s="17"/>
      <c r="IZ61" s="17"/>
      <c r="JA61" s="14">
        <f t="shared" si="267"/>
        <v>116002.83552380952</v>
      </c>
      <c r="JB61" s="15">
        <f t="shared" si="268"/>
        <v>162222.23361904765</v>
      </c>
      <c r="JC61" s="15">
        <f t="shared" si="269"/>
        <v>162222.23361904765</v>
      </c>
      <c r="JD61" s="15">
        <f t="shared" si="270"/>
        <v>162222.23361904765</v>
      </c>
      <c r="JE61" s="15">
        <f t="shared" si="271"/>
        <v>162222.23361904765</v>
      </c>
      <c r="JF61" s="15">
        <f t="shared" si="272"/>
        <v>46219.398095238095</v>
      </c>
      <c r="JG61" s="15">
        <f t="shared" si="273"/>
        <v>0</v>
      </c>
      <c r="JH61" s="15">
        <f t="shared" si="274"/>
        <v>0</v>
      </c>
      <c r="JI61" s="15">
        <f t="shared" si="275"/>
        <v>0</v>
      </c>
      <c r="JJ61" s="14"/>
    </row>
    <row r="62" spans="1:270" x14ac:dyDescent="0.25">
      <c r="A62" s="5" t="s">
        <v>285</v>
      </c>
      <c r="B62" s="2">
        <v>1407</v>
      </c>
      <c r="C62" s="3">
        <v>40724</v>
      </c>
      <c r="D62" s="3" t="s">
        <v>286</v>
      </c>
      <c r="E62" s="4">
        <v>44799</v>
      </c>
      <c r="F62">
        <f t="shared" si="337"/>
        <v>2022</v>
      </c>
      <c r="G62">
        <f t="shared" si="338"/>
        <v>8</v>
      </c>
      <c r="H62">
        <f t="shared" si="339"/>
        <v>2019</v>
      </c>
      <c r="I62">
        <f t="shared" si="384"/>
        <v>8</v>
      </c>
      <c r="J62">
        <f t="shared" si="203"/>
        <v>2022</v>
      </c>
      <c r="K62">
        <f t="shared" si="204"/>
        <v>9</v>
      </c>
      <c r="L62">
        <f t="shared" si="383"/>
        <v>2027</v>
      </c>
      <c r="M62">
        <f t="shared" si="205"/>
        <v>8</v>
      </c>
      <c r="O62" s="14"/>
      <c r="P62" s="17"/>
      <c r="Q62" s="17"/>
      <c r="R62" s="17"/>
      <c r="S62" s="17"/>
      <c r="T62" s="17"/>
      <c r="U62" s="17"/>
      <c r="V62" s="17">
        <f>IF(AND($F62=O$4,$I62=V$5),AVERAGE('Потребление ЭЭ_факт'!R61,'Потребление ЭЭ_факт'!AD61,'Потребление ЭЭ_факт'!AP61),IF(U62&lt;&gt;0,AVERAGE('Потребление ЭЭ_факт'!R61,'Потребление ЭЭ_факт'!AD61,'Потребление ЭЭ_факт'!AP61),0))</f>
        <v>0</v>
      </c>
      <c r="W62" s="17">
        <f>IF(AND($F62=O$4,$I62=W$5),AVERAGE('Потребление ЭЭ_факт'!S61,'Потребление ЭЭ_факт'!AE61,'Потребление ЭЭ_факт'!AQ61),IF(V62&lt;&gt;0,AVERAGE('Потребление ЭЭ_факт'!S61,'Потребление ЭЭ_факт'!AE61,'Потребление ЭЭ_факт'!AQ61),0))</f>
        <v>0</v>
      </c>
      <c r="X62" s="17">
        <f>IF(AND($F62=O$4,$I62=X$5),AVERAGE('Потребление ЭЭ_факт'!T61,'Потребление ЭЭ_факт'!AF61,'Потребление ЭЭ_факт'!AR61),IF(W62&lt;&gt;0,AVERAGE('Потребление ЭЭ_факт'!T61,'Потребление ЭЭ_факт'!AF61,'Потребление ЭЭ_факт'!AR61),0))</f>
        <v>0</v>
      </c>
      <c r="Y62" s="17">
        <f>IF(AND($F62=O$4,$I62=Y$5),AVERAGE('Потребление ЭЭ_факт'!U61,'Потребление ЭЭ_факт'!AG61,'Потребление ЭЭ_факт'!AS61),IF(X62&lt;&gt;0,AVERAGE('Потребление ЭЭ_факт'!U61,'Потребление ЭЭ_факт'!AG61,'Потребление ЭЭ_факт'!AS61),0))</f>
        <v>0</v>
      </c>
      <c r="Z62" s="17">
        <f>IF(AND($F62=O$4,$I62=Z$5),AVERAGE('Потребление ЭЭ_факт'!V61,'Потребление ЭЭ_факт'!AH61,'Потребление ЭЭ_факт'!AT61),IF(Y62&lt;&gt;0,AVERAGE('Потребление ЭЭ_факт'!V61,'Потребление ЭЭ_факт'!AH61,'Потребление ЭЭ_факт'!AT61),0))</f>
        <v>0</v>
      </c>
      <c r="AA62" s="14">
        <f>IF(AND($F62=AA$4,$I62=AA$5),AVERAGE('Потребление ЭЭ_факт'!W61,'Потребление ЭЭ_факт'!AI61,'Потребление ЭЭ_факт'!AU61),IF(Z62&lt;&gt;0,AVERAGE('Потребление ЭЭ_факт'!W61,'Потребление ЭЭ_факт'!AI61,'Потребление ЭЭ_факт'!AU61),0))</f>
        <v>0</v>
      </c>
      <c r="AB62" s="17">
        <f>IF(AND($F62=AA$4,$I62=AB$5),AVERAGE('Потребление ЭЭ_факт'!X61,'Потребление ЭЭ_факт'!AJ61,'Потребление ЭЭ_факт'!AV61),IF(AA62&lt;&gt;0,AVERAGE('Потребление ЭЭ_факт'!X61,'Потребление ЭЭ_факт'!AJ61,'Потребление ЭЭ_факт'!AV61),0))</f>
        <v>0</v>
      </c>
      <c r="AC62" s="17">
        <f>IF(AND($F62=AA$4,$I62=AC$5),AVERAGE('Потребление ЭЭ_факт'!Y61,'Потребление ЭЭ_факт'!AK61,'Потребление ЭЭ_факт'!AW61),IF(AB62&lt;&gt;0,AVERAGE('Потребление ЭЭ_факт'!Y61,'Потребление ЭЭ_факт'!AK61,'Потребление ЭЭ_факт'!AW61),0))</f>
        <v>0</v>
      </c>
      <c r="AD62" s="17">
        <f>IF(AND($F62=AA$4,$I62=AD$5),AVERAGE('Потребление ЭЭ_факт'!Z61,'Потребление ЭЭ_факт'!AL61,'Потребление ЭЭ_факт'!AX61),IF(AC62&lt;&gt;0,AVERAGE('Потребление ЭЭ_факт'!Z61,'Потребление ЭЭ_факт'!AL61,'Потребление ЭЭ_факт'!AX61),0))</f>
        <v>0</v>
      </c>
      <c r="AE62" s="17">
        <f>IF(AND($F62=AA$4,$I62=AE$5),AVERAGE('Потребление ЭЭ_факт'!AA61,'Потребление ЭЭ_факт'!AM61,'Потребление ЭЭ_факт'!AY61),IF(AD62&lt;&gt;0,AVERAGE('Потребление ЭЭ_факт'!AA61,'Потребление ЭЭ_факт'!AM61,'Потребление ЭЭ_факт'!AY61),0))</f>
        <v>0</v>
      </c>
      <c r="AF62" s="17">
        <f>IF(AND($F62=AA$4,$I62=AF$5),AVERAGE('Потребление ЭЭ_факт'!AB61,'Потребление ЭЭ_факт'!AN61,'Потребление ЭЭ_факт'!AZ61),IF(AE62&lt;&gt;0,AVERAGE('Потребление ЭЭ_факт'!AB61,'Потребление ЭЭ_факт'!AN61,'Потребление ЭЭ_факт'!AZ61),0))</f>
        <v>0</v>
      </c>
      <c r="AG62" s="17">
        <f>IF(AND($F62=AA$4,$I62=AG$5),AVERAGE('Потребление ЭЭ_факт'!AC61,'Потребление ЭЭ_факт'!AO61,'Потребление ЭЭ_факт'!BA61),IF(AF62&lt;&gt;0,AVERAGE('Потребление ЭЭ_факт'!AC61,'Потребление ЭЭ_факт'!AO61,'Потребление ЭЭ_факт'!BA61),0))</f>
        <v>0</v>
      </c>
      <c r="AH62" s="17">
        <f>IF(AND($F62=AA$4,$I62=AH$5),AVERAGE('Потребление ЭЭ_факт'!AD61,'Потребление ЭЭ_факт'!AP61,'Потребление ЭЭ_факт'!BB61),IF(AG62&lt;&gt;0,AVERAGE('Потребление ЭЭ_факт'!AD61,'Потребление ЭЭ_факт'!AP61,'Потребление ЭЭ_факт'!BB61),0))</f>
        <v>0</v>
      </c>
      <c r="AI62" s="17">
        <f>IF(AND($F62=AA$4,$I62=AI$5),AVERAGE('Потребление ЭЭ_факт'!AE61,'Потребление ЭЭ_факт'!AQ61,'Потребление ЭЭ_факт'!BC61),IF(AH62&lt;&gt;0,AVERAGE('Потребление ЭЭ_факт'!AE61,'Потребление ЭЭ_факт'!AQ61,'Потребление ЭЭ_факт'!BC61),0))</f>
        <v>0</v>
      </c>
      <c r="AJ62" s="17">
        <f>IF(AND($F62=AA$4,$I62=AJ$5),AVERAGE('Потребление ЭЭ_факт'!AF61,'Потребление ЭЭ_факт'!AR61,'Потребление ЭЭ_факт'!BD61),IF(AI62&lt;&gt;0,AVERAGE('Потребление ЭЭ_факт'!AF61,'Потребление ЭЭ_факт'!AR61,'Потребление ЭЭ_факт'!BD61),0))</f>
        <v>0</v>
      </c>
      <c r="AK62" s="17">
        <f>IF(AND($F62=AA$4,$I62=AK$5),AVERAGE('Потребление ЭЭ_факт'!AG61,'Потребление ЭЭ_факт'!AS61,'Потребление ЭЭ_факт'!BE61),IF(AJ62&lt;&gt;0,AVERAGE('Потребление ЭЭ_факт'!AG61,'Потребление ЭЭ_факт'!AS61,'Потребление ЭЭ_факт'!BE61),0))</f>
        <v>0</v>
      </c>
      <c r="AL62" s="17">
        <f>IF(AND($F62=AA$4,$I62=AL$5),AVERAGE('Потребление ЭЭ_факт'!AH61,'Потребление ЭЭ_факт'!AT61,'Потребление ЭЭ_факт'!BF61),IF(AK62&lt;&gt;0,AVERAGE('Потребление ЭЭ_факт'!AH61,'Потребление ЭЭ_факт'!AT61,'Потребление ЭЭ_факт'!BF61),0))</f>
        <v>0</v>
      </c>
      <c r="AM62" s="14">
        <f>IF(AND($F62=AM$4,$I62=AM$5),AVERAGE('Потребление ЭЭ_факт'!AI61,'Потребление ЭЭ_факт'!AU61,'Потребление ЭЭ_факт'!BG61),IF(AL62&lt;&gt;0,AVERAGE('Потребление ЭЭ_факт'!AI61,'Потребление ЭЭ_факт'!AU61,'Потребление ЭЭ_факт'!BG61),0))</f>
        <v>0</v>
      </c>
      <c r="AN62" s="15">
        <f>IF(AND($F62=$AM$4,$I62=AN$5),AVERAGE('Потребление ЭЭ_факт'!AJ61,'Потребление ЭЭ_факт'!AV61,'Потребление ЭЭ_факт'!BH61),IF(AM62&lt;&gt;0,AVERAGE('Потребление ЭЭ_факт'!AJ61,'Потребление ЭЭ_факт'!AV61,'Потребление ЭЭ_факт'!BH61),0))</f>
        <v>0</v>
      </c>
      <c r="AO62" s="15">
        <f>IF(AND($F62=$AM$4,$I62=AO$5),AVERAGE('Потребление ЭЭ_факт'!AK61,'Потребление ЭЭ_факт'!AW61,'Потребление ЭЭ_факт'!BI61),IF(AN62&lt;&gt;0,AVERAGE('Потребление ЭЭ_факт'!AK61,'Потребление ЭЭ_факт'!AW61,'Потребление ЭЭ_факт'!BI61),0))</f>
        <v>0</v>
      </c>
      <c r="AP62" s="15">
        <f>IF(AND($F62=$AM$4,$I62=AP$5),AVERAGE('Потребление ЭЭ_факт'!AL61,'Потребление ЭЭ_факт'!AX61,'Потребление ЭЭ_факт'!BJ61),IF(AO62&lt;&gt;0,AVERAGE('Потребление ЭЭ_факт'!AL61,'Потребление ЭЭ_факт'!AX61,'Потребление ЭЭ_факт'!BJ61),0))</f>
        <v>0</v>
      </c>
      <c r="AQ62" s="15">
        <f>IF(AND($F62=$AM$4,$I62=AQ$5),AVERAGE('Потребление ЭЭ_факт'!AM61,'Потребление ЭЭ_факт'!AY61,'Потребление ЭЭ_факт'!BK61),IF(AP62&lt;&gt;0,AVERAGE('Потребление ЭЭ_факт'!AM61,'Потребление ЭЭ_факт'!AY61,'Потребление ЭЭ_факт'!BK61),0))</f>
        <v>0</v>
      </c>
      <c r="AR62" s="15">
        <f>IF(AND($F62=$AM$4,$I62=AR$5),AVERAGE('Потребление ЭЭ_факт'!AN61,'Потребление ЭЭ_факт'!AZ61,'Потребление ЭЭ_факт'!BL61),IF(AQ62&lt;&gt;0,AVERAGE('Потребление ЭЭ_факт'!AN61,'Потребление ЭЭ_факт'!AZ61,'Потребление ЭЭ_факт'!BL61),0))</f>
        <v>0</v>
      </c>
      <c r="AS62" s="15">
        <f>IF(AND($F62=$AM$4,$I62=AS$5),AVERAGE('Потребление ЭЭ_факт'!AO61,'Потребление ЭЭ_факт'!BA61,'Потребление ЭЭ_факт'!BM61),IF(AR62&lt;&gt;0,AVERAGE('Потребление ЭЭ_факт'!AO61,'Потребление ЭЭ_факт'!BA61,'Потребление ЭЭ_факт'!BM61),0))</f>
        <v>0</v>
      </c>
      <c r="AT62" s="15">
        <f>IF(AND($F62=$AM$4,$I62=AT$5),AVERAGE('Потребление ЭЭ_факт'!AP61,'Потребление ЭЭ_факт'!BB61,'Потребление ЭЭ_факт'!BN61),IF(AS62&lt;&gt;0,AVERAGE('Потребление ЭЭ_факт'!AP61,'Потребление ЭЭ_факт'!BB61,'Потребление ЭЭ_факт'!BN61),0))</f>
        <v>12867.333333333334</v>
      </c>
      <c r="AU62" s="15">
        <f>IF(AND($F62=$AM$4,$I62=AU$5),AVERAGE('Потребление ЭЭ_факт'!AQ61,'Потребление ЭЭ_факт'!BC61,'Потребление ЭЭ_факт'!BO61),IF(AT62&lt;&gt;0,AVERAGE('Потребление ЭЭ_факт'!AQ61,'Потребление ЭЭ_факт'!BC61,'Потребление ЭЭ_факт'!BO61),0))</f>
        <v>10795.190476190475</v>
      </c>
      <c r="AV62" s="15">
        <f>IF(AND($F62=$AM$4,$I62=AV$5),AVERAGE('Потребление ЭЭ_факт'!AR61,'Потребление ЭЭ_факт'!BD61,'Потребление ЭЭ_факт'!BP61),IF(AU62&lt;&gt;0,AVERAGE('Потребление ЭЭ_факт'!AR61,'Потребление ЭЭ_факт'!BD61,'Потребление ЭЭ_факт'!BP61),0))</f>
        <v>10720</v>
      </c>
      <c r="AW62" s="15">
        <f>IF(AND($F62=$AM$4,$I62=AW$5),AVERAGE('Потребление ЭЭ_факт'!AS61,'Потребление ЭЭ_факт'!BE61,'Потребление ЭЭ_факт'!BQ61),IF(AV62&lt;&gt;0,AVERAGE('Потребление ЭЭ_факт'!AS61,'Потребление ЭЭ_факт'!BE61,'Потребление ЭЭ_факт'!BQ61),0))</f>
        <v>10661.190476190475</v>
      </c>
      <c r="AX62" s="16">
        <f>IF(AND($F62=$AM$4,$I62=AX$5),AVERAGE('Потребление ЭЭ_факт'!AT61,'Потребление ЭЭ_факт'!BF61,'Потребление ЭЭ_факт'!BR61),IF(AW62&lt;&gt;0,AVERAGE('Потребление ЭЭ_факт'!AT61,'Потребление ЭЭ_факт'!BF61,'Потребление ЭЭ_факт'!BR61),0))</f>
        <v>11003.000885291192</v>
      </c>
      <c r="AY62" s="14">
        <f>IF(AND($F62=$AY$4,$I62=AY$5),AVERAGE('Потребление ЭЭ_факт'!AU61,'Потребление ЭЭ_факт'!BG61,'Потребление ЭЭ_факт'!BS61),IF(AX62&lt;&gt;0,AVERAGE('Потребление ЭЭ_факт'!AU61,'Потребление ЭЭ_факт'!BG61,'Потребление ЭЭ_факт'!BS61),0))</f>
        <v>11751.333333333334</v>
      </c>
      <c r="AZ62" s="15">
        <f>IF(AND($F62=$AY$4,$I62=AZ$5),AVERAGE('Потребление ЭЭ_факт'!AV61,'Потребление ЭЭ_факт'!BH61,'Потребление ЭЭ_факт'!BT61),IF(AY62&lt;&gt;0,AVERAGE('Потребление ЭЭ_факт'!AV61,'Потребление ЭЭ_факт'!BH61,'Потребление ЭЭ_факт'!BT61),0))</f>
        <v>10840.867286370501</v>
      </c>
      <c r="BA62" s="15">
        <f>IF(AND($F62=$AY$4,$I62=BA$5),AVERAGE('Потребление ЭЭ_факт'!AW61,'Потребление ЭЭ_факт'!BI61,'Потребление ЭЭ_факт'!BU61),IF(AZ62&lt;&gt;0,AVERAGE('Потребление ЭЭ_факт'!AW61,'Потребление ЭЭ_факт'!BI61,'Потребление ЭЭ_факт'!BU61),0))</f>
        <v>11677.701126416667</v>
      </c>
      <c r="BB62" s="15">
        <f>IF(AND($F62=$AY$4,$I62=BB$5),AVERAGE('Потребление ЭЭ_факт'!AX61,'Потребление ЭЭ_факт'!BJ61,'Потребление ЭЭ_факт'!BV61),IF(BA62&lt;&gt;0,AVERAGE('Потребление ЭЭ_факт'!AX61,'Потребление ЭЭ_факт'!BJ61,'Потребление ЭЭ_факт'!BV61),0))</f>
        <v>10869.333333333334</v>
      </c>
      <c r="BC62" s="15">
        <f>IF(AND($F62=$AY$4,$I62=BC$5),AVERAGE('Потребление ЭЭ_факт'!AY61,'Потребление ЭЭ_факт'!BK61,'Потребление ЭЭ_факт'!BW61),IF(BB62&lt;&gt;0,AVERAGE('Потребление ЭЭ_факт'!AY61,'Потребление ЭЭ_факт'!BK61,'Потребление ЭЭ_факт'!BW61),0))</f>
        <v>11048</v>
      </c>
      <c r="BD62" s="15">
        <f>IF(AND($F62=$AY$4,$I62=BD$5),AVERAGE('Потребление ЭЭ_факт'!AZ61,'Потребление ЭЭ_факт'!BL61,'Потребление ЭЭ_факт'!BX61),IF(BC62&lt;&gt;0,AVERAGE('Потребление ЭЭ_факт'!AZ61,'Потребление ЭЭ_факт'!BL61,'Потребление ЭЭ_факт'!BX61),0))</f>
        <v>12529.666666666666</v>
      </c>
      <c r="BE62" s="15">
        <f>IF(AND($F62=$AY$4,$I62=BE$5),AVERAGE('Потребление ЭЭ_факт'!BA61,'Потребление ЭЭ_факт'!BM61,'Потребление ЭЭ_факт'!BY61),IF(BD62&lt;&gt;0,AVERAGE('Потребление ЭЭ_факт'!BA61,'Потребление ЭЭ_факт'!BM61,'Потребление ЭЭ_факт'!BY61),0))</f>
        <v>13705.952380952382</v>
      </c>
      <c r="BF62" s="31">
        <f t="shared" si="361"/>
        <v>12867.333333333334</v>
      </c>
      <c r="BG62" s="31">
        <f t="shared" si="362"/>
        <v>10795.190476190475</v>
      </c>
      <c r="BH62" s="31">
        <f t="shared" si="363"/>
        <v>10720</v>
      </c>
      <c r="BI62" s="31">
        <f t="shared" si="364"/>
        <v>10661.190476190475</v>
      </c>
      <c r="BJ62" s="32">
        <f t="shared" si="365"/>
        <v>11003.000885291192</v>
      </c>
      <c r="BK62" s="30">
        <f t="shared" si="342"/>
        <v>11751.333333333334</v>
      </c>
      <c r="BL62" s="31">
        <f t="shared" si="381"/>
        <v>10840.867286370501</v>
      </c>
      <c r="BM62" s="31">
        <f t="shared" si="366"/>
        <v>11677.701126416667</v>
      </c>
      <c r="BN62" s="31">
        <f t="shared" si="367"/>
        <v>10869.333333333334</v>
      </c>
      <c r="BO62" s="31">
        <f t="shared" si="368"/>
        <v>11048</v>
      </c>
      <c r="BP62" s="31">
        <f t="shared" si="369"/>
        <v>12529.666666666666</v>
      </c>
      <c r="BQ62" s="31">
        <f t="shared" si="370"/>
        <v>13705.952380952382</v>
      </c>
      <c r="BR62" s="31">
        <f t="shared" si="371"/>
        <v>12867.333333333334</v>
      </c>
      <c r="BS62" s="31">
        <f t="shared" si="372"/>
        <v>10795.190476190475</v>
      </c>
      <c r="BT62" s="31">
        <f t="shared" si="373"/>
        <v>10720</v>
      </c>
      <c r="BU62" s="31">
        <f t="shared" si="374"/>
        <v>10661.190476190475</v>
      </c>
      <c r="BV62" s="32">
        <f t="shared" si="375"/>
        <v>11003.000885291192</v>
      </c>
      <c r="BW62" s="30">
        <f t="shared" si="343"/>
        <v>11751.333333333334</v>
      </c>
      <c r="BX62" s="31">
        <f t="shared" si="382"/>
        <v>10840.867286370501</v>
      </c>
      <c r="BY62" s="31">
        <f t="shared" si="376"/>
        <v>11677.701126416667</v>
      </c>
      <c r="BZ62" s="31">
        <f t="shared" si="377"/>
        <v>10869.333333333334</v>
      </c>
      <c r="CA62" s="31">
        <f t="shared" si="378"/>
        <v>11048</v>
      </c>
      <c r="CB62" s="31">
        <f t="shared" si="379"/>
        <v>12529.666666666666</v>
      </c>
      <c r="CC62" s="31">
        <f t="shared" si="344"/>
        <v>13705.952380952382</v>
      </c>
      <c r="CD62" s="31">
        <f t="shared" si="345"/>
        <v>12867.333333333334</v>
      </c>
      <c r="CE62" s="31">
        <f t="shared" si="346"/>
        <v>10795.190476190475</v>
      </c>
      <c r="CF62" s="31">
        <f t="shared" si="347"/>
        <v>10720</v>
      </c>
      <c r="CG62" s="31">
        <f t="shared" si="348"/>
        <v>10661.190476190475</v>
      </c>
      <c r="CH62" s="32">
        <f t="shared" si="349"/>
        <v>11003.000885291192</v>
      </c>
      <c r="CI62" s="30">
        <f t="shared" si="206"/>
        <v>11751.333333333334</v>
      </c>
      <c r="CJ62" s="31">
        <f t="shared" si="4"/>
        <v>10840.867286370501</v>
      </c>
      <c r="CK62" s="31">
        <f t="shared" si="5"/>
        <v>11677.701126416667</v>
      </c>
      <c r="CL62" s="31">
        <f t="shared" si="281"/>
        <v>10869.333333333334</v>
      </c>
      <c r="CM62" s="31">
        <f t="shared" si="282"/>
        <v>11048</v>
      </c>
      <c r="CN62" s="31">
        <f t="shared" si="283"/>
        <v>12529.666666666666</v>
      </c>
      <c r="CO62" s="31">
        <f t="shared" si="284"/>
        <v>13705.952380952382</v>
      </c>
      <c r="CP62" s="31">
        <f t="shared" si="285"/>
        <v>12867.333333333334</v>
      </c>
      <c r="CQ62" s="31">
        <f t="shared" si="286"/>
        <v>10795.190476190475</v>
      </c>
      <c r="CR62" s="31">
        <f t="shared" si="287"/>
        <v>10720</v>
      </c>
      <c r="CS62" s="31">
        <f t="shared" si="288"/>
        <v>10661.190476190475</v>
      </c>
      <c r="CT62" s="32">
        <f t="shared" si="289"/>
        <v>11003.000885291192</v>
      </c>
      <c r="CU62" s="30">
        <f t="shared" si="290"/>
        <v>11751.333333333334</v>
      </c>
      <c r="CV62" s="31">
        <f t="shared" si="291"/>
        <v>10840.867286370501</v>
      </c>
      <c r="CW62" s="31">
        <f t="shared" si="292"/>
        <v>11677.701126416667</v>
      </c>
      <c r="CX62" s="31">
        <f t="shared" si="293"/>
        <v>10869.333333333334</v>
      </c>
      <c r="CY62" s="31">
        <f t="shared" si="294"/>
        <v>11048</v>
      </c>
      <c r="CZ62" s="31">
        <f t="shared" si="295"/>
        <v>12529.666666666666</v>
      </c>
      <c r="DA62" s="31">
        <f t="shared" si="296"/>
        <v>13705.952380952382</v>
      </c>
      <c r="DB62" s="31">
        <f t="shared" si="297"/>
        <v>12867.333333333334</v>
      </c>
      <c r="DC62" s="31">
        <f t="shared" si="298"/>
        <v>10795.190476190475</v>
      </c>
      <c r="DD62" s="31">
        <f t="shared" si="299"/>
        <v>10720</v>
      </c>
      <c r="DE62" s="31">
        <f t="shared" si="300"/>
        <v>10661.190476190475</v>
      </c>
      <c r="DF62" s="32">
        <f t="shared" si="301"/>
        <v>11003.000885291192</v>
      </c>
      <c r="DG62" s="30">
        <f t="shared" si="302"/>
        <v>11751.333333333334</v>
      </c>
      <c r="DH62" s="31">
        <f t="shared" si="303"/>
        <v>10840.867286370501</v>
      </c>
      <c r="DI62" s="31">
        <f t="shared" si="304"/>
        <v>11677.701126416667</v>
      </c>
      <c r="DJ62" s="31">
        <f t="shared" si="305"/>
        <v>10869.333333333334</v>
      </c>
      <c r="DK62" s="31">
        <f t="shared" si="306"/>
        <v>11048</v>
      </c>
      <c r="DL62" s="31">
        <f t="shared" si="307"/>
        <v>12529.666666666666</v>
      </c>
      <c r="DM62" s="31">
        <f t="shared" si="308"/>
        <v>13705.952380952382</v>
      </c>
      <c r="DN62" s="31">
        <f t="shared" si="309"/>
        <v>12867.333333333334</v>
      </c>
      <c r="DO62" s="31">
        <f t="shared" si="310"/>
        <v>10795.190476190475</v>
      </c>
      <c r="DP62" s="31">
        <f t="shared" si="311"/>
        <v>10720</v>
      </c>
      <c r="DQ62" s="31">
        <f t="shared" si="280"/>
        <v>10661.190476190475</v>
      </c>
      <c r="DR62" s="32">
        <f t="shared" si="314"/>
        <v>11003.000885291192</v>
      </c>
      <c r="DS62" s="30">
        <f t="shared" si="315"/>
        <v>11751.333333333334</v>
      </c>
      <c r="DT62" s="31">
        <f t="shared" si="316"/>
        <v>10840.867286370501</v>
      </c>
      <c r="DU62" s="31">
        <f t="shared" si="317"/>
        <v>11677.701126416667</v>
      </c>
      <c r="DV62" s="31">
        <f t="shared" si="318"/>
        <v>10869.333333333334</v>
      </c>
      <c r="DW62" s="31">
        <f t="shared" si="319"/>
        <v>11048</v>
      </c>
      <c r="DX62" s="31">
        <f t="shared" si="320"/>
        <v>12529.666666666666</v>
      </c>
      <c r="DY62" s="31">
        <f t="shared" si="321"/>
        <v>13705.952380952382</v>
      </c>
      <c r="DZ62" s="31">
        <f t="shared" si="322"/>
        <v>12867.333333333334</v>
      </c>
      <c r="EA62" s="31">
        <f t="shared" si="323"/>
        <v>10795.190476190475</v>
      </c>
      <c r="EB62" s="31">
        <f t="shared" si="324"/>
        <v>10720</v>
      </c>
      <c r="EC62" s="31">
        <f t="shared" si="325"/>
        <v>10661.190476190475</v>
      </c>
      <c r="ED62" s="32">
        <f t="shared" si="326"/>
        <v>11003.000885291192</v>
      </c>
      <c r="EE62" s="30">
        <f t="shared" si="327"/>
        <v>11751.333333333334</v>
      </c>
      <c r="EF62" s="31">
        <f t="shared" si="328"/>
        <v>10840.867286370501</v>
      </c>
      <c r="EG62" s="31">
        <f t="shared" si="329"/>
        <v>11677.701126416667</v>
      </c>
      <c r="EH62" s="31">
        <f t="shared" si="330"/>
        <v>10869.333333333334</v>
      </c>
      <c r="EI62" s="31">
        <f t="shared" si="331"/>
        <v>11048</v>
      </c>
      <c r="EJ62" s="31">
        <f t="shared" si="332"/>
        <v>12529.666666666666</v>
      </c>
      <c r="EK62" s="31">
        <f t="shared" si="333"/>
        <v>13705.952380952382</v>
      </c>
      <c r="EL62" s="31">
        <f t="shared" si="334"/>
        <v>12867.333333333334</v>
      </c>
      <c r="EM62" s="31">
        <f t="shared" si="335"/>
        <v>10795.190476190475</v>
      </c>
      <c r="EN62" s="31">
        <f t="shared" si="336"/>
        <v>10720</v>
      </c>
      <c r="EO62" s="31">
        <f t="shared" si="312"/>
        <v>10661.190476190475</v>
      </c>
      <c r="EP62" s="32">
        <f t="shared" si="313"/>
        <v>11003.000885291192</v>
      </c>
      <c r="ES62" s="20"/>
      <c r="ET62" s="18"/>
      <c r="EU62" s="18"/>
      <c r="EV62" s="18"/>
      <c r="EW62" s="18"/>
      <c r="EX62" s="18"/>
      <c r="EY62" s="18"/>
      <c r="EZ62" s="18"/>
      <c r="FA62" s="18">
        <f t="shared" si="215"/>
        <v>10795.190476190475</v>
      </c>
      <c r="FB62" s="18">
        <f t="shared" si="216"/>
        <v>10720</v>
      </c>
      <c r="FC62" s="18">
        <f t="shared" si="217"/>
        <v>10661.190476190475</v>
      </c>
      <c r="FD62" s="19">
        <f t="shared" si="218"/>
        <v>11003.000885291192</v>
      </c>
      <c r="FE62" s="20">
        <f t="shared" si="219"/>
        <v>11751.333333333334</v>
      </c>
      <c r="FF62" s="18">
        <f t="shared" si="220"/>
        <v>10840.867286370501</v>
      </c>
      <c r="FG62" s="18">
        <f t="shared" si="221"/>
        <v>11677.701126416667</v>
      </c>
      <c r="FH62" s="18">
        <f t="shared" si="222"/>
        <v>10869.333333333334</v>
      </c>
      <c r="FI62" s="18">
        <f t="shared" si="223"/>
        <v>11048</v>
      </c>
      <c r="FJ62" s="18">
        <f t="shared" si="224"/>
        <v>12529.666666666666</v>
      </c>
      <c r="FK62" s="18">
        <f t="shared" si="225"/>
        <v>13705.952380952382</v>
      </c>
      <c r="FL62" s="18">
        <f t="shared" si="226"/>
        <v>12867.333333333334</v>
      </c>
      <c r="FM62" s="18">
        <f t="shared" si="227"/>
        <v>10795.190476190475</v>
      </c>
      <c r="FN62" s="18">
        <f t="shared" si="228"/>
        <v>10720</v>
      </c>
      <c r="FO62" s="18">
        <f t="shared" si="229"/>
        <v>10661.190476190475</v>
      </c>
      <c r="FP62" s="19">
        <f t="shared" si="230"/>
        <v>11003.000885291192</v>
      </c>
      <c r="FQ62" s="20">
        <f t="shared" si="231"/>
        <v>11751.333333333334</v>
      </c>
      <c r="FR62" s="18">
        <f t="shared" si="232"/>
        <v>10840.867286370501</v>
      </c>
      <c r="FS62" s="18">
        <f t="shared" si="233"/>
        <v>11677.701126416667</v>
      </c>
      <c r="FT62" s="18">
        <f t="shared" si="234"/>
        <v>10869.333333333334</v>
      </c>
      <c r="FU62" s="18">
        <f t="shared" si="235"/>
        <v>11048</v>
      </c>
      <c r="FV62" s="18">
        <f t="shared" si="236"/>
        <v>12529.666666666666</v>
      </c>
      <c r="FW62" s="18">
        <f t="shared" si="237"/>
        <v>13705.952380952382</v>
      </c>
      <c r="FX62" s="18">
        <f t="shared" si="238"/>
        <v>12867.333333333334</v>
      </c>
      <c r="FY62" s="18">
        <f t="shared" si="239"/>
        <v>10795.190476190475</v>
      </c>
      <c r="FZ62" s="18">
        <f t="shared" si="240"/>
        <v>10720</v>
      </c>
      <c r="GA62" s="18">
        <f t="shared" si="241"/>
        <v>10661.190476190475</v>
      </c>
      <c r="GB62" s="19">
        <f t="shared" si="242"/>
        <v>11003.000885291192</v>
      </c>
      <c r="GC62" s="20">
        <f t="shared" si="243"/>
        <v>11751.333333333334</v>
      </c>
      <c r="GD62" s="18">
        <f t="shared" si="244"/>
        <v>10840.867286370501</v>
      </c>
      <c r="GE62" s="18">
        <f t="shared" si="245"/>
        <v>11677.701126416667</v>
      </c>
      <c r="GF62" s="18">
        <f t="shared" si="246"/>
        <v>10869.333333333334</v>
      </c>
      <c r="GG62" s="18">
        <f t="shared" si="247"/>
        <v>11048</v>
      </c>
      <c r="GH62" s="18">
        <f t="shared" si="248"/>
        <v>12529.666666666666</v>
      </c>
      <c r="GI62" s="18">
        <f t="shared" si="249"/>
        <v>13705.952380952382</v>
      </c>
      <c r="GJ62" s="18">
        <f t="shared" si="250"/>
        <v>12867.333333333334</v>
      </c>
      <c r="GK62" s="18">
        <f t="shared" si="251"/>
        <v>10795.190476190475</v>
      </c>
      <c r="GL62" s="18">
        <f t="shared" si="252"/>
        <v>10720</v>
      </c>
      <c r="GM62" s="18">
        <f t="shared" si="253"/>
        <v>10661.190476190475</v>
      </c>
      <c r="GN62" s="19">
        <f t="shared" si="254"/>
        <v>11003.000885291192</v>
      </c>
      <c r="GO62" s="20">
        <f t="shared" si="255"/>
        <v>11751.333333333334</v>
      </c>
      <c r="GP62" s="18">
        <f t="shared" si="256"/>
        <v>10840.867286370501</v>
      </c>
      <c r="GQ62" s="18">
        <f t="shared" si="257"/>
        <v>11677.701126416667</v>
      </c>
      <c r="GR62" s="18">
        <f t="shared" si="258"/>
        <v>10869.333333333334</v>
      </c>
      <c r="GS62" s="18">
        <f t="shared" si="259"/>
        <v>11048</v>
      </c>
      <c r="GT62" s="18">
        <f t="shared" si="260"/>
        <v>12529.666666666666</v>
      </c>
      <c r="GU62" s="18">
        <f t="shared" si="261"/>
        <v>13705.952380952382</v>
      </c>
      <c r="GV62" s="18">
        <f t="shared" si="262"/>
        <v>12867.333333333334</v>
      </c>
      <c r="GW62" s="18">
        <f t="shared" si="263"/>
        <v>10795.190476190475</v>
      </c>
      <c r="GX62" s="18">
        <f t="shared" si="264"/>
        <v>10720</v>
      </c>
      <c r="GY62" s="18">
        <f t="shared" si="265"/>
        <v>10661.190476190475</v>
      </c>
      <c r="GZ62" s="19">
        <f t="shared" si="266"/>
        <v>11003.000885291192</v>
      </c>
      <c r="HA62" s="20">
        <f t="shared" si="385"/>
        <v>11751.333333333334</v>
      </c>
      <c r="HB62" s="18">
        <f t="shared" si="386"/>
        <v>10840.867286370501</v>
      </c>
      <c r="HC62" s="18">
        <f t="shared" si="387"/>
        <v>11677.701126416667</v>
      </c>
      <c r="HD62" s="18">
        <f t="shared" si="388"/>
        <v>10869.333333333334</v>
      </c>
      <c r="HE62" s="18">
        <f t="shared" ref="HE62:HE70" si="389">CY62</f>
        <v>11048</v>
      </c>
      <c r="HF62" s="18">
        <f t="shared" ref="HF62:HF70" si="390">CZ62</f>
        <v>12529.666666666666</v>
      </c>
      <c r="HG62" s="18">
        <f t="shared" ref="HG62:HG70" si="391">DA62</f>
        <v>13705.952380952382</v>
      </c>
      <c r="HH62" s="18">
        <f t="shared" ref="HH62:HH70" si="392">DB62</f>
        <v>12867.333333333334</v>
      </c>
      <c r="HI62" s="18"/>
      <c r="HJ62" s="18"/>
      <c r="HK62" s="18"/>
      <c r="HL62" s="19"/>
      <c r="HM62" s="20"/>
      <c r="HN62" s="18"/>
      <c r="HO62" s="18"/>
      <c r="HP62" s="18"/>
      <c r="HQ62" s="18"/>
      <c r="HR62" s="18"/>
      <c r="HS62" s="18"/>
      <c r="HT62" s="18"/>
      <c r="HU62" s="18"/>
      <c r="HV62" s="18"/>
      <c r="HW62" s="18"/>
      <c r="HX62" s="19"/>
      <c r="HY62" s="20"/>
      <c r="HZ62" s="18"/>
      <c r="IA62" s="18"/>
      <c r="IB62" s="18"/>
      <c r="IC62" s="18"/>
      <c r="ID62" s="18"/>
      <c r="IE62" s="18"/>
      <c r="IF62" s="18"/>
      <c r="IG62" s="18"/>
      <c r="IH62" s="18"/>
      <c r="II62" s="18"/>
      <c r="IJ62" s="19"/>
      <c r="IK62" s="20"/>
      <c r="IL62" s="18"/>
      <c r="IM62" s="18"/>
      <c r="IN62" s="18"/>
      <c r="IO62" s="18"/>
      <c r="IP62" s="18"/>
      <c r="IQ62" s="18"/>
      <c r="IR62" s="18"/>
      <c r="IS62" s="18"/>
      <c r="IT62" s="18"/>
      <c r="IU62" s="18"/>
      <c r="IV62" s="19"/>
      <c r="IY62" s="17"/>
      <c r="IZ62" s="17"/>
      <c r="JA62" s="14">
        <f t="shared" si="267"/>
        <v>43179.381837672139</v>
      </c>
      <c r="JB62" s="15">
        <f t="shared" si="268"/>
        <v>138469.56929807836</v>
      </c>
      <c r="JC62" s="15">
        <f t="shared" si="269"/>
        <v>138469.56929807836</v>
      </c>
      <c r="JD62" s="15">
        <f t="shared" si="270"/>
        <v>138469.56929807836</v>
      </c>
      <c r="JE62" s="15">
        <f t="shared" si="271"/>
        <v>138469.56929807836</v>
      </c>
      <c r="JF62" s="15">
        <f t="shared" si="272"/>
        <v>95290.187460406218</v>
      </c>
      <c r="JG62" s="15">
        <f t="shared" si="273"/>
        <v>0</v>
      </c>
      <c r="JH62" s="15">
        <f t="shared" si="274"/>
        <v>0</v>
      </c>
      <c r="JI62" s="15">
        <f t="shared" si="275"/>
        <v>0</v>
      </c>
      <c r="JJ62" s="14"/>
    </row>
    <row r="63" spans="1:270" x14ac:dyDescent="0.25">
      <c r="A63" s="5" t="s">
        <v>221</v>
      </c>
      <c r="B63" s="2">
        <v>2978</v>
      </c>
      <c r="C63" s="3">
        <v>41263</v>
      </c>
      <c r="D63" s="3" t="s">
        <v>222</v>
      </c>
      <c r="E63" s="4">
        <v>44985</v>
      </c>
      <c r="F63">
        <f t="shared" si="337"/>
        <v>2023</v>
      </c>
      <c r="G63">
        <f t="shared" si="338"/>
        <v>2</v>
      </c>
      <c r="H63">
        <f t="shared" si="339"/>
        <v>2020</v>
      </c>
      <c r="I63">
        <f t="shared" si="384"/>
        <v>2</v>
      </c>
      <c r="J63">
        <f t="shared" si="203"/>
        <v>2023</v>
      </c>
      <c r="K63">
        <f t="shared" si="204"/>
        <v>3</v>
      </c>
      <c r="L63">
        <f t="shared" si="383"/>
        <v>2028</v>
      </c>
      <c r="M63">
        <f t="shared" si="205"/>
        <v>2</v>
      </c>
      <c r="O63" s="14"/>
      <c r="P63" s="17"/>
      <c r="Q63" s="17"/>
      <c r="R63" s="17"/>
      <c r="S63" s="17"/>
      <c r="T63" s="17"/>
      <c r="U63" s="17"/>
      <c r="V63" s="17">
        <f>IF(AND($F63=O$4,$I63=V$5),AVERAGE('Потребление ЭЭ_факт'!R62,'Потребление ЭЭ_факт'!AD62,'Потребление ЭЭ_факт'!AP62),IF(U63&lt;&gt;0,AVERAGE('Потребление ЭЭ_факт'!R62,'Потребление ЭЭ_факт'!AD62,'Потребление ЭЭ_факт'!AP62),0))</f>
        <v>0</v>
      </c>
      <c r="W63" s="17">
        <f>IF(AND($F63=O$4,$I63=W$5),AVERAGE('Потребление ЭЭ_факт'!S62,'Потребление ЭЭ_факт'!AE62,'Потребление ЭЭ_факт'!AQ62),IF(V63&lt;&gt;0,AVERAGE('Потребление ЭЭ_факт'!S62,'Потребление ЭЭ_факт'!AE62,'Потребление ЭЭ_факт'!AQ62),0))</f>
        <v>0</v>
      </c>
      <c r="X63" s="17">
        <f>IF(AND($F63=O$4,$I63=X$5),AVERAGE('Потребление ЭЭ_факт'!T62,'Потребление ЭЭ_факт'!AF62,'Потребление ЭЭ_факт'!AR62),IF(W63&lt;&gt;0,AVERAGE('Потребление ЭЭ_факт'!T62,'Потребление ЭЭ_факт'!AF62,'Потребление ЭЭ_факт'!AR62),0))</f>
        <v>0</v>
      </c>
      <c r="Y63" s="17">
        <f>IF(AND($F63=O$4,$I63=Y$5),AVERAGE('Потребление ЭЭ_факт'!U62,'Потребление ЭЭ_факт'!AG62,'Потребление ЭЭ_факт'!AS62),IF(X63&lt;&gt;0,AVERAGE('Потребление ЭЭ_факт'!U62,'Потребление ЭЭ_факт'!AG62,'Потребление ЭЭ_факт'!AS62),0))</f>
        <v>0</v>
      </c>
      <c r="Z63" s="17">
        <f>IF(AND($F63=O$4,$I63=Z$5),AVERAGE('Потребление ЭЭ_факт'!V62,'Потребление ЭЭ_факт'!AH62,'Потребление ЭЭ_факт'!AT62),IF(Y63&lt;&gt;0,AVERAGE('Потребление ЭЭ_факт'!V62,'Потребление ЭЭ_факт'!AH62,'Потребление ЭЭ_факт'!AT62),0))</f>
        <v>0</v>
      </c>
      <c r="AA63" s="14">
        <f>IF(AND($F63=AA$4,$I63=AA$5),AVERAGE('Потребление ЭЭ_факт'!W62,'Потребление ЭЭ_факт'!AI62,'Потребление ЭЭ_факт'!AU62),IF(Z63&lt;&gt;0,AVERAGE('Потребление ЭЭ_факт'!W62,'Потребление ЭЭ_факт'!AI62,'Потребление ЭЭ_факт'!AU62),0))</f>
        <v>0</v>
      </c>
      <c r="AB63" s="17">
        <f>IF(AND($F63=AA$4,$I63=AB$5),AVERAGE('Потребление ЭЭ_факт'!X62,'Потребление ЭЭ_факт'!AJ62,'Потребление ЭЭ_факт'!AV62),IF(AA63&lt;&gt;0,AVERAGE('Потребление ЭЭ_факт'!X62,'Потребление ЭЭ_факт'!AJ62,'Потребление ЭЭ_факт'!AV62),0))</f>
        <v>0</v>
      </c>
      <c r="AC63" s="17">
        <f>IF(AND($F63=AA$4,$I63=AC$5),AVERAGE('Потребление ЭЭ_факт'!Y62,'Потребление ЭЭ_факт'!AK62,'Потребление ЭЭ_факт'!AW62),IF(AB63&lt;&gt;0,AVERAGE('Потребление ЭЭ_факт'!Y62,'Потребление ЭЭ_факт'!AK62,'Потребление ЭЭ_факт'!AW62),0))</f>
        <v>0</v>
      </c>
      <c r="AD63" s="17">
        <f>IF(AND($F63=AA$4,$I63=AD$5),AVERAGE('Потребление ЭЭ_факт'!Z62,'Потребление ЭЭ_факт'!AL62,'Потребление ЭЭ_факт'!AX62),IF(AC63&lt;&gt;0,AVERAGE('Потребление ЭЭ_факт'!Z62,'Потребление ЭЭ_факт'!AL62,'Потребление ЭЭ_факт'!AX62),0))</f>
        <v>0</v>
      </c>
      <c r="AE63" s="17">
        <f>IF(AND($F63=AA$4,$I63=AE$5),AVERAGE('Потребление ЭЭ_факт'!AA62,'Потребление ЭЭ_факт'!AM62,'Потребление ЭЭ_факт'!AY62),IF(AD63&lt;&gt;0,AVERAGE('Потребление ЭЭ_факт'!AA62,'Потребление ЭЭ_факт'!AM62,'Потребление ЭЭ_факт'!AY62),0))</f>
        <v>0</v>
      </c>
      <c r="AF63" s="17">
        <f>IF(AND($F63=AA$4,$I63=AF$5),AVERAGE('Потребление ЭЭ_факт'!AB62,'Потребление ЭЭ_факт'!AN62,'Потребление ЭЭ_факт'!AZ62),IF(AE63&lt;&gt;0,AVERAGE('Потребление ЭЭ_факт'!AB62,'Потребление ЭЭ_факт'!AN62,'Потребление ЭЭ_факт'!AZ62),0))</f>
        <v>0</v>
      </c>
      <c r="AG63" s="17">
        <f>IF(AND($F63=AA$4,$I63=AG$5),AVERAGE('Потребление ЭЭ_факт'!AC62,'Потребление ЭЭ_факт'!AO62,'Потребление ЭЭ_факт'!BA62),IF(AF63&lt;&gt;0,AVERAGE('Потребление ЭЭ_факт'!AC62,'Потребление ЭЭ_факт'!AO62,'Потребление ЭЭ_факт'!BA62),0))</f>
        <v>0</v>
      </c>
      <c r="AH63" s="17">
        <f>IF(AND($F63=AA$4,$I63=AH$5),AVERAGE('Потребление ЭЭ_факт'!AD62,'Потребление ЭЭ_факт'!AP62,'Потребление ЭЭ_факт'!BB62),IF(AG63&lt;&gt;0,AVERAGE('Потребление ЭЭ_факт'!AD62,'Потребление ЭЭ_факт'!AP62,'Потребление ЭЭ_факт'!BB62),0))</f>
        <v>0</v>
      </c>
      <c r="AI63" s="17">
        <f>IF(AND($F63=AA$4,$I63=AI$5),AVERAGE('Потребление ЭЭ_факт'!AE62,'Потребление ЭЭ_факт'!AQ62,'Потребление ЭЭ_факт'!BC62),IF(AH63&lt;&gt;0,AVERAGE('Потребление ЭЭ_факт'!AE62,'Потребление ЭЭ_факт'!AQ62,'Потребление ЭЭ_факт'!BC62),0))</f>
        <v>0</v>
      </c>
      <c r="AJ63" s="17">
        <f>IF(AND($F63=AA$4,$I63=AJ$5),AVERAGE('Потребление ЭЭ_факт'!AF62,'Потребление ЭЭ_факт'!AR62,'Потребление ЭЭ_факт'!BD62),IF(AI63&lt;&gt;0,AVERAGE('Потребление ЭЭ_факт'!AF62,'Потребление ЭЭ_факт'!AR62,'Потребление ЭЭ_факт'!BD62),0))</f>
        <v>0</v>
      </c>
      <c r="AK63" s="17">
        <f>IF(AND($F63=AA$4,$I63=AK$5),AVERAGE('Потребление ЭЭ_факт'!AG62,'Потребление ЭЭ_факт'!AS62,'Потребление ЭЭ_факт'!BE62),IF(AJ63&lt;&gt;0,AVERAGE('Потребление ЭЭ_факт'!AG62,'Потребление ЭЭ_факт'!AS62,'Потребление ЭЭ_факт'!BE62),0))</f>
        <v>0</v>
      </c>
      <c r="AL63" s="17">
        <f>IF(AND($F63=AA$4,$I63=AL$5),AVERAGE('Потребление ЭЭ_факт'!AH62,'Потребление ЭЭ_факт'!AT62,'Потребление ЭЭ_факт'!BF62),IF(AK63&lt;&gt;0,AVERAGE('Потребление ЭЭ_факт'!AH62,'Потребление ЭЭ_факт'!AT62,'Потребление ЭЭ_факт'!BF62),0))</f>
        <v>0</v>
      </c>
      <c r="AM63" s="14">
        <f>IF(AND($F63=AM$4,$I63=AM$5),AVERAGE('Потребление ЭЭ_факт'!AI62,'Потребление ЭЭ_факт'!AU62,'Потребление ЭЭ_факт'!BG62),IF(AL63&lt;&gt;0,AVERAGE('Потребление ЭЭ_факт'!AI62,'Потребление ЭЭ_факт'!AU62,'Потребление ЭЭ_факт'!BG62),0))</f>
        <v>0</v>
      </c>
      <c r="AN63" s="15">
        <f>IF(AND($F63=$AM$4,$I63=AN$5),AVERAGE('Потребление ЭЭ_факт'!AJ62,'Потребление ЭЭ_факт'!AV62,'Потребление ЭЭ_факт'!BH62),IF(AM63&lt;&gt;0,AVERAGE('Потребление ЭЭ_факт'!AJ62,'Потребление ЭЭ_факт'!AV62,'Потребление ЭЭ_факт'!BH62),0))</f>
        <v>0</v>
      </c>
      <c r="AO63" s="15">
        <f>IF(AND($F63=$AM$4,$I63=AO$5),AVERAGE('Потребление ЭЭ_факт'!AK62,'Потребление ЭЭ_факт'!AW62,'Потребление ЭЭ_факт'!BI62),IF(AN63&lt;&gt;0,AVERAGE('Потребление ЭЭ_факт'!AK62,'Потребление ЭЭ_факт'!AW62,'Потребление ЭЭ_факт'!BI62),0))</f>
        <v>0</v>
      </c>
      <c r="AP63" s="15">
        <f>IF(AND($F63=$AM$4,$I63=AP$5),AVERAGE('Потребление ЭЭ_факт'!AL62,'Потребление ЭЭ_факт'!AX62,'Потребление ЭЭ_факт'!BJ62),IF(AO63&lt;&gt;0,AVERAGE('Потребление ЭЭ_факт'!AL62,'Потребление ЭЭ_факт'!AX62,'Потребление ЭЭ_факт'!BJ62),0))</f>
        <v>0</v>
      </c>
      <c r="AQ63" s="15">
        <f>IF(AND($F63=$AM$4,$I63=AQ$5),AVERAGE('Потребление ЭЭ_факт'!AM62,'Потребление ЭЭ_факт'!AY62,'Потребление ЭЭ_факт'!BK62),IF(AP63&lt;&gt;0,AVERAGE('Потребление ЭЭ_факт'!AM62,'Потребление ЭЭ_факт'!AY62,'Потребление ЭЭ_факт'!BK62),0))</f>
        <v>0</v>
      </c>
      <c r="AR63" s="15">
        <f>IF(AND($F63=$AM$4,$I63=AR$5),AVERAGE('Потребление ЭЭ_факт'!AN62,'Потребление ЭЭ_факт'!AZ62,'Потребление ЭЭ_факт'!BL62),IF(AQ63&lt;&gt;0,AVERAGE('Потребление ЭЭ_факт'!AN62,'Потребление ЭЭ_факт'!AZ62,'Потребление ЭЭ_факт'!BL62),0))</f>
        <v>0</v>
      </c>
      <c r="AS63" s="15">
        <f>IF(AND($F63=$AM$4,$I63=AS$5),AVERAGE('Потребление ЭЭ_факт'!AO62,'Потребление ЭЭ_факт'!BA62,'Потребление ЭЭ_факт'!BM62),IF(AR63&lt;&gt;0,AVERAGE('Потребление ЭЭ_факт'!AO62,'Потребление ЭЭ_факт'!BA62,'Потребление ЭЭ_факт'!BM62),0))</f>
        <v>0</v>
      </c>
      <c r="AT63" s="15">
        <f>IF(AND($F63=$AM$4,$I63=AT$5),AVERAGE('Потребление ЭЭ_факт'!AP62,'Потребление ЭЭ_факт'!BB62,'Потребление ЭЭ_факт'!BN62),IF(AS63&lt;&gt;0,AVERAGE('Потребление ЭЭ_факт'!AP62,'Потребление ЭЭ_факт'!BB62,'Потребление ЭЭ_факт'!BN62),0))</f>
        <v>0</v>
      </c>
      <c r="AU63" s="15">
        <f>IF(AND($F63=$AM$4,$I63=AU$5),AVERAGE('Потребление ЭЭ_факт'!AQ62,'Потребление ЭЭ_факт'!BC62,'Потребление ЭЭ_факт'!BO62),IF(AT63&lt;&gt;0,AVERAGE('Потребление ЭЭ_факт'!AQ62,'Потребление ЭЭ_факт'!BC62,'Потребление ЭЭ_факт'!BO62),0))</f>
        <v>0</v>
      </c>
      <c r="AV63" s="15">
        <f>IF(AND($F63=$AM$4,$I63=AV$5),AVERAGE('Потребление ЭЭ_факт'!AR62,'Потребление ЭЭ_факт'!BD62,'Потребление ЭЭ_факт'!BP62),IF(AU63&lt;&gt;0,AVERAGE('Потребление ЭЭ_факт'!AR62,'Потребление ЭЭ_факт'!BD62,'Потребление ЭЭ_факт'!BP62),0))</f>
        <v>0</v>
      </c>
      <c r="AW63" s="15">
        <f>IF(AND($F63=$AM$4,$I63=AW$5),AVERAGE('Потребление ЭЭ_факт'!AS62,'Потребление ЭЭ_факт'!BE62,'Потребление ЭЭ_факт'!BQ62),IF(AV63&lt;&gt;0,AVERAGE('Потребление ЭЭ_факт'!AS62,'Потребление ЭЭ_факт'!BE62,'Потребление ЭЭ_факт'!BQ62),0))</f>
        <v>0</v>
      </c>
      <c r="AX63" s="16">
        <f>IF(AND($F63=$AM$4,$I63=AX$5),AVERAGE('Потребление ЭЭ_факт'!AT62,'Потребление ЭЭ_факт'!BF62,'Потребление ЭЭ_факт'!BR62),IF(AW63&lt;&gt;0,AVERAGE('Потребление ЭЭ_факт'!AT62,'Потребление ЭЭ_факт'!BF62,'Потребление ЭЭ_факт'!BR62),0))</f>
        <v>0</v>
      </c>
      <c r="AY63" s="14">
        <f>IF(AND($F63=$AY$4,$I63=AY$5),AVERAGE('Потребление ЭЭ_факт'!AU62,'Потребление ЭЭ_факт'!BG62,'Потребление ЭЭ_факт'!BS62),IF(AX63&lt;&gt;0,AVERAGE('Потребление ЭЭ_факт'!AU62,'Потребление ЭЭ_факт'!BG62,'Потребление ЭЭ_факт'!BS62),0))</f>
        <v>0</v>
      </c>
      <c r="AZ63" s="15">
        <f>IF(AND($F63=$AY$4,$I63=AZ$5),AVERAGE('Потребление ЭЭ_факт'!AV62,'Потребление ЭЭ_факт'!BH62,'Потребление ЭЭ_факт'!BT62),IF(AY63&lt;&gt;0,AVERAGE('Потребление ЭЭ_факт'!AV62,'Потребление ЭЭ_факт'!BH62,'Потребление ЭЭ_факт'!BT62),0))</f>
        <v>12332.442333333378</v>
      </c>
      <c r="BA63" s="15">
        <f>IF(AND($F63=$AY$4,$I63=BA$5),AVERAGE('Потребление ЭЭ_факт'!AW62,'Потребление ЭЭ_факт'!BI62,'Потребление ЭЭ_факт'!BU62),IF(AZ63&lt;&gt;0,AVERAGE('Потребление ЭЭ_факт'!AW62,'Потребление ЭЭ_факт'!BI62,'Потребление ЭЭ_факт'!BU62),0))</f>
        <v>12281.866666666698</v>
      </c>
      <c r="BB63" s="15">
        <f>IF(AND($F63=$AY$4,$I63=BB$5),AVERAGE('Потребление ЭЭ_факт'!AX62,'Потребление ЭЭ_факт'!BJ62,'Потребление ЭЭ_факт'!BV62),IF(BA63&lt;&gt;0,AVERAGE('Потребление ЭЭ_факт'!AX62,'Потребление ЭЭ_факт'!BJ62,'Потребление ЭЭ_факт'!BV62),0))</f>
        <v>11274.529999999948</v>
      </c>
      <c r="BC63" s="15">
        <f>IF(AND($F63=$AY$4,$I63=BC$5),AVERAGE('Потребление ЭЭ_факт'!AY62,'Потребление ЭЭ_факт'!BK62,'Потребление ЭЭ_факт'!BW62),IF(BB63&lt;&gt;0,AVERAGE('Потребление ЭЭ_факт'!AY62,'Потребление ЭЭ_факт'!BK62,'Потребление ЭЭ_факт'!BW62),0))</f>
        <v>11872.717666666698</v>
      </c>
      <c r="BD63" s="15">
        <f>IF(AND($F63=$AY$4,$I63=BD$5),AVERAGE('Потребление ЭЭ_факт'!AZ62,'Потребление ЭЭ_факт'!BL62,'Потребление ЭЭ_факт'!BX62),IF(BC63&lt;&gt;0,AVERAGE('Потребление ЭЭ_факт'!AZ62,'Потребление ЭЭ_факт'!BL62,'Потребление ЭЭ_факт'!BX62),0))</f>
        <v>12261.714999999991</v>
      </c>
      <c r="BE63" s="15">
        <f>IF(AND($F63=$AY$4,$I63=BE$5),AVERAGE('Потребление ЭЭ_факт'!BA62,'Потребление ЭЭ_факт'!BM62,'Потребление ЭЭ_факт'!BY62),IF(BD63&lt;&gt;0,AVERAGE('Потребление ЭЭ_факт'!BA62,'Потребление ЭЭ_факт'!BM62,'Потребление ЭЭ_факт'!BY62),0))</f>
        <v>14309.641828333331</v>
      </c>
      <c r="BF63" s="15">
        <f>IF(AND($F63=$AY$4,$I63=BF$5),AVERAGE('Потребление ЭЭ_факт'!BB62,'Потребление ЭЭ_факт'!BN62,'Потребление ЭЭ_факт'!BZ62),IF(BE63&lt;&gt;0,AVERAGE('Потребление ЭЭ_факт'!BB62,'Потребление ЭЭ_факт'!BN62,'Потребление ЭЭ_факт'!BZ62),0))</f>
        <v>13590.414666666691</v>
      </c>
      <c r="BG63" s="15">
        <f>IF(AND($F63=$AY$4,$I63=BG$5),AVERAGE('Потребление ЭЭ_факт'!BC62,'Потребление ЭЭ_факт'!BO62,'Потребление ЭЭ_факт'!CA62),IF(BF63&lt;&gt;0,AVERAGE('Потребление ЭЭ_факт'!BC62,'Потребление ЭЭ_факт'!BO62,'Потребление ЭЭ_факт'!CA62),0))</f>
        <v>11511.77585714284</v>
      </c>
      <c r="BH63" s="15">
        <f>IF(AND($F63=$AY$4,$I63=BH$5),AVERAGE('Потребление ЭЭ_факт'!BD62,'Потребление ЭЭ_факт'!BP62,'Потребление ЭЭ_факт'!CB62),IF(BG63&lt;&gt;0,AVERAGE('Потребление ЭЭ_факт'!BD62,'Потребление ЭЭ_факт'!BP62,'Потребление ЭЭ_факт'!CB62),0))</f>
        <v>11693.976999999993</v>
      </c>
      <c r="BI63" s="15">
        <f>IF(AND($F63=$AY$4,$I63=BI$5),AVERAGE('Потребление ЭЭ_факт'!BE62,'Потребление ЭЭ_факт'!BQ62,'Потребление ЭЭ_факт'!CC62),IF(BH63&lt;&gt;0,AVERAGE('Потребление ЭЭ_факт'!BE62,'Потребление ЭЭ_факт'!BQ62,'Потребление ЭЭ_факт'!CC62),0))</f>
        <v>12404.02165833334</v>
      </c>
      <c r="BJ63" s="16">
        <f>IF(AND($F63=$AY$4,$I63=BJ$5),AVERAGE('Потребление ЭЭ_факт'!BF62,'Потребление ЭЭ_факт'!BR62,'Потребление ЭЭ_факт'!CD62),IF(BI63&lt;&gt;0,AVERAGE('Потребление ЭЭ_факт'!BF62,'Потребление ЭЭ_факт'!BR62,'Потребление ЭЭ_факт'!CD62),0))</f>
        <v>13529.068333333358</v>
      </c>
      <c r="BK63" s="14">
        <f>IF(AND($F63=$BK$4,$I63=BK$5),AVERAGE('Потребление ЭЭ_факт'!BG62,'Потребление ЭЭ_факт'!BS62,'Потребление ЭЭ_факт'!CE62),IF(BJ63&lt;&gt;0,AVERAGE('Потребление ЭЭ_факт'!BG62,'Потребление ЭЭ_факт'!BS62,'Потребление ЭЭ_факт'!CE62),0))</f>
        <v>13770.234333333248</v>
      </c>
      <c r="BL63" s="31">
        <f t="shared" si="381"/>
        <v>12332.442333333378</v>
      </c>
      <c r="BM63" s="31">
        <f t="shared" si="366"/>
        <v>12281.866666666698</v>
      </c>
      <c r="BN63" s="31">
        <f t="shared" si="367"/>
        <v>11274.529999999948</v>
      </c>
      <c r="BO63" s="31">
        <f t="shared" si="368"/>
        <v>11872.717666666698</v>
      </c>
      <c r="BP63" s="31">
        <f t="shared" si="369"/>
        <v>12261.714999999991</v>
      </c>
      <c r="BQ63" s="31">
        <f t="shared" si="370"/>
        <v>14309.641828333331</v>
      </c>
      <c r="BR63" s="31">
        <f t="shared" si="371"/>
        <v>13590.414666666691</v>
      </c>
      <c r="BS63" s="31">
        <f t="shared" si="372"/>
        <v>11511.77585714284</v>
      </c>
      <c r="BT63" s="31">
        <f t="shared" si="373"/>
        <v>11693.976999999993</v>
      </c>
      <c r="BU63" s="31">
        <f t="shared" si="374"/>
        <v>12404.02165833334</v>
      </c>
      <c r="BV63" s="32">
        <f t="shared" si="375"/>
        <v>13529.068333333358</v>
      </c>
      <c r="BW63" s="30">
        <f t="shared" si="343"/>
        <v>13770.234333333248</v>
      </c>
      <c r="BX63" s="31">
        <f t="shared" si="382"/>
        <v>12332.442333333378</v>
      </c>
      <c r="BY63" s="31">
        <f t="shared" si="376"/>
        <v>12281.866666666698</v>
      </c>
      <c r="BZ63" s="31">
        <f t="shared" si="377"/>
        <v>11274.529999999948</v>
      </c>
      <c r="CA63" s="31">
        <f t="shared" si="378"/>
        <v>11872.717666666698</v>
      </c>
      <c r="CB63" s="31">
        <f t="shared" si="379"/>
        <v>12261.714999999991</v>
      </c>
      <c r="CC63" s="31">
        <f t="shared" si="344"/>
        <v>14309.641828333331</v>
      </c>
      <c r="CD63" s="31">
        <f t="shared" si="345"/>
        <v>13590.414666666691</v>
      </c>
      <c r="CE63" s="31">
        <f t="shared" si="346"/>
        <v>11511.77585714284</v>
      </c>
      <c r="CF63" s="31">
        <f t="shared" si="347"/>
        <v>11693.976999999993</v>
      </c>
      <c r="CG63" s="31">
        <f t="shared" si="348"/>
        <v>12404.02165833334</v>
      </c>
      <c r="CH63" s="32">
        <f t="shared" si="349"/>
        <v>13529.068333333358</v>
      </c>
      <c r="CI63" s="30">
        <f t="shared" si="206"/>
        <v>13770.234333333248</v>
      </c>
      <c r="CJ63" s="31">
        <f t="shared" si="4"/>
        <v>12332.442333333378</v>
      </c>
      <c r="CK63" s="31">
        <f t="shared" si="5"/>
        <v>12281.866666666698</v>
      </c>
      <c r="CL63" s="31">
        <f t="shared" si="281"/>
        <v>11274.529999999948</v>
      </c>
      <c r="CM63" s="31">
        <f t="shared" si="282"/>
        <v>11872.717666666698</v>
      </c>
      <c r="CN63" s="31">
        <f t="shared" si="283"/>
        <v>12261.714999999991</v>
      </c>
      <c r="CO63" s="31">
        <f t="shared" si="284"/>
        <v>14309.641828333331</v>
      </c>
      <c r="CP63" s="31">
        <f t="shared" si="285"/>
        <v>13590.414666666691</v>
      </c>
      <c r="CQ63" s="31">
        <f t="shared" si="286"/>
        <v>11511.77585714284</v>
      </c>
      <c r="CR63" s="31">
        <f t="shared" si="287"/>
        <v>11693.976999999993</v>
      </c>
      <c r="CS63" s="31">
        <f t="shared" si="288"/>
        <v>12404.02165833334</v>
      </c>
      <c r="CT63" s="32">
        <f t="shared" si="289"/>
        <v>13529.068333333358</v>
      </c>
      <c r="CU63" s="30">
        <f t="shared" si="290"/>
        <v>13770.234333333248</v>
      </c>
      <c r="CV63" s="31">
        <f t="shared" si="291"/>
        <v>12332.442333333378</v>
      </c>
      <c r="CW63" s="31">
        <f t="shared" si="292"/>
        <v>12281.866666666698</v>
      </c>
      <c r="CX63" s="31">
        <f t="shared" si="293"/>
        <v>11274.529999999948</v>
      </c>
      <c r="CY63" s="31">
        <f t="shared" si="294"/>
        <v>11872.717666666698</v>
      </c>
      <c r="CZ63" s="31">
        <f t="shared" si="295"/>
        <v>12261.714999999991</v>
      </c>
      <c r="DA63" s="31">
        <f t="shared" si="296"/>
        <v>14309.641828333331</v>
      </c>
      <c r="DB63" s="31">
        <f t="shared" si="297"/>
        <v>13590.414666666691</v>
      </c>
      <c r="DC63" s="31">
        <f t="shared" si="298"/>
        <v>11511.77585714284</v>
      </c>
      <c r="DD63" s="31">
        <f t="shared" si="299"/>
        <v>11693.976999999993</v>
      </c>
      <c r="DE63" s="31">
        <f t="shared" si="300"/>
        <v>12404.02165833334</v>
      </c>
      <c r="DF63" s="32">
        <f t="shared" si="301"/>
        <v>13529.068333333358</v>
      </c>
      <c r="DG63" s="30">
        <f t="shared" si="302"/>
        <v>13770.234333333248</v>
      </c>
      <c r="DH63" s="31">
        <f t="shared" si="303"/>
        <v>12332.442333333378</v>
      </c>
      <c r="DI63" s="31">
        <f t="shared" si="304"/>
        <v>12281.866666666698</v>
      </c>
      <c r="DJ63" s="31">
        <f t="shared" si="305"/>
        <v>11274.529999999948</v>
      </c>
      <c r="DK63" s="31">
        <f t="shared" si="306"/>
        <v>11872.717666666698</v>
      </c>
      <c r="DL63" s="31">
        <f t="shared" si="307"/>
        <v>12261.714999999991</v>
      </c>
      <c r="DM63" s="31">
        <f t="shared" si="308"/>
        <v>14309.641828333331</v>
      </c>
      <c r="DN63" s="31">
        <f t="shared" si="309"/>
        <v>13590.414666666691</v>
      </c>
      <c r="DO63" s="31">
        <f t="shared" si="310"/>
        <v>11511.77585714284</v>
      </c>
      <c r="DP63" s="31">
        <f t="shared" si="311"/>
        <v>11693.976999999993</v>
      </c>
      <c r="DQ63" s="31">
        <f t="shared" si="280"/>
        <v>12404.02165833334</v>
      </c>
      <c r="DR63" s="32">
        <f t="shared" si="314"/>
        <v>13529.068333333358</v>
      </c>
      <c r="DS63" s="30">
        <f t="shared" si="315"/>
        <v>13770.234333333248</v>
      </c>
      <c r="DT63" s="31">
        <f t="shared" si="316"/>
        <v>12332.442333333378</v>
      </c>
      <c r="DU63" s="31">
        <f t="shared" si="317"/>
        <v>12281.866666666698</v>
      </c>
      <c r="DV63" s="31">
        <f t="shared" si="318"/>
        <v>11274.529999999948</v>
      </c>
      <c r="DW63" s="31">
        <f t="shared" si="319"/>
        <v>11872.717666666698</v>
      </c>
      <c r="DX63" s="31">
        <f t="shared" si="320"/>
        <v>12261.714999999991</v>
      </c>
      <c r="DY63" s="31">
        <f t="shared" si="321"/>
        <v>14309.641828333331</v>
      </c>
      <c r="DZ63" s="31">
        <f t="shared" si="322"/>
        <v>13590.414666666691</v>
      </c>
      <c r="EA63" s="31">
        <f t="shared" si="323"/>
        <v>11511.77585714284</v>
      </c>
      <c r="EB63" s="31">
        <f t="shared" si="324"/>
        <v>11693.976999999993</v>
      </c>
      <c r="EC63" s="31">
        <f t="shared" si="325"/>
        <v>12404.02165833334</v>
      </c>
      <c r="ED63" s="32">
        <f t="shared" si="326"/>
        <v>13529.068333333358</v>
      </c>
      <c r="EE63" s="30">
        <f t="shared" si="327"/>
        <v>13770.234333333248</v>
      </c>
      <c r="EF63" s="31">
        <f t="shared" si="328"/>
        <v>12332.442333333378</v>
      </c>
      <c r="EG63" s="31">
        <f t="shared" si="329"/>
        <v>12281.866666666698</v>
      </c>
      <c r="EH63" s="31">
        <f t="shared" si="330"/>
        <v>11274.529999999948</v>
      </c>
      <c r="EI63" s="31">
        <f t="shared" si="331"/>
        <v>11872.717666666698</v>
      </c>
      <c r="EJ63" s="31">
        <f t="shared" si="332"/>
        <v>12261.714999999991</v>
      </c>
      <c r="EK63" s="31">
        <f t="shared" si="333"/>
        <v>14309.641828333331</v>
      </c>
      <c r="EL63" s="31">
        <f t="shared" si="334"/>
        <v>13590.414666666691</v>
      </c>
      <c r="EM63" s="31">
        <f t="shared" si="335"/>
        <v>11511.77585714284</v>
      </c>
      <c r="EN63" s="31">
        <f t="shared" si="336"/>
        <v>11693.976999999993</v>
      </c>
      <c r="EO63" s="31">
        <f t="shared" si="312"/>
        <v>12404.02165833334</v>
      </c>
      <c r="EP63" s="32">
        <f t="shared" si="313"/>
        <v>13529.068333333358</v>
      </c>
      <c r="ES63" s="20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9"/>
      <c r="FE63" s="20"/>
      <c r="FF63" s="18"/>
      <c r="FG63" s="18">
        <f t="shared" si="221"/>
        <v>12281.866666666698</v>
      </c>
      <c r="FH63" s="18">
        <f t="shared" si="222"/>
        <v>11274.529999999948</v>
      </c>
      <c r="FI63" s="18">
        <f t="shared" si="223"/>
        <v>11872.717666666698</v>
      </c>
      <c r="FJ63" s="18">
        <f t="shared" si="224"/>
        <v>12261.714999999991</v>
      </c>
      <c r="FK63" s="18">
        <f t="shared" si="225"/>
        <v>14309.641828333331</v>
      </c>
      <c r="FL63" s="18">
        <f t="shared" si="226"/>
        <v>13590.414666666691</v>
      </c>
      <c r="FM63" s="18">
        <f t="shared" si="227"/>
        <v>11511.77585714284</v>
      </c>
      <c r="FN63" s="18">
        <f t="shared" si="228"/>
        <v>11693.976999999993</v>
      </c>
      <c r="FO63" s="18">
        <f t="shared" si="229"/>
        <v>12404.02165833334</v>
      </c>
      <c r="FP63" s="19">
        <f t="shared" si="230"/>
        <v>13529.068333333358</v>
      </c>
      <c r="FQ63" s="20">
        <f t="shared" si="231"/>
        <v>13770.234333333248</v>
      </c>
      <c r="FR63" s="18">
        <f t="shared" si="232"/>
        <v>12332.442333333378</v>
      </c>
      <c r="FS63" s="18">
        <f t="shared" si="233"/>
        <v>12281.866666666698</v>
      </c>
      <c r="FT63" s="18">
        <f t="shared" si="234"/>
        <v>11274.529999999948</v>
      </c>
      <c r="FU63" s="18">
        <f t="shared" si="235"/>
        <v>11872.717666666698</v>
      </c>
      <c r="FV63" s="18">
        <f t="shared" si="236"/>
        <v>12261.714999999991</v>
      </c>
      <c r="FW63" s="18">
        <f t="shared" si="237"/>
        <v>14309.641828333331</v>
      </c>
      <c r="FX63" s="18">
        <f t="shared" si="238"/>
        <v>13590.414666666691</v>
      </c>
      <c r="FY63" s="18">
        <f t="shared" si="239"/>
        <v>11511.77585714284</v>
      </c>
      <c r="FZ63" s="18">
        <f t="shared" si="240"/>
        <v>11693.976999999993</v>
      </c>
      <c r="GA63" s="18">
        <f t="shared" si="241"/>
        <v>12404.02165833334</v>
      </c>
      <c r="GB63" s="19">
        <f t="shared" si="242"/>
        <v>13529.068333333358</v>
      </c>
      <c r="GC63" s="20">
        <f t="shared" si="243"/>
        <v>13770.234333333248</v>
      </c>
      <c r="GD63" s="18">
        <f t="shared" si="244"/>
        <v>12332.442333333378</v>
      </c>
      <c r="GE63" s="18">
        <f t="shared" si="245"/>
        <v>12281.866666666698</v>
      </c>
      <c r="GF63" s="18">
        <f t="shared" si="246"/>
        <v>11274.529999999948</v>
      </c>
      <c r="GG63" s="18">
        <f t="shared" si="247"/>
        <v>11872.717666666698</v>
      </c>
      <c r="GH63" s="18">
        <f t="shared" si="248"/>
        <v>12261.714999999991</v>
      </c>
      <c r="GI63" s="18">
        <f t="shared" si="249"/>
        <v>14309.641828333331</v>
      </c>
      <c r="GJ63" s="18">
        <f t="shared" si="250"/>
        <v>13590.414666666691</v>
      </c>
      <c r="GK63" s="18">
        <f t="shared" si="251"/>
        <v>11511.77585714284</v>
      </c>
      <c r="GL63" s="18">
        <f t="shared" si="252"/>
        <v>11693.976999999993</v>
      </c>
      <c r="GM63" s="18">
        <f t="shared" si="253"/>
        <v>12404.02165833334</v>
      </c>
      <c r="GN63" s="19">
        <f t="shared" si="254"/>
        <v>13529.068333333358</v>
      </c>
      <c r="GO63" s="20">
        <f t="shared" si="255"/>
        <v>13770.234333333248</v>
      </c>
      <c r="GP63" s="18">
        <f t="shared" si="256"/>
        <v>12332.442333333378</v>
      </c>
      <c r="GQ63" s="18">
        <f t="shared" si="257"/>
        <v>12281.866666666698</v>
      </c>
      <c r="GR63" s="18">
        <f t="shared" si="258"/>
        <v>11274.529999999948</v>
      </c>
      <c r="GS63" s="18">
        <f t="shared" si="259"/>
        <v>11872.717666666698</v>
      </c>
      <c r="GT63" s="18">
        <f t="shared" si="260"/>
        <v>12261.714999999991</v>
      </c>
      <c r="GU63" s="18">
        <f t="shared" si="261"/>
        <v>14309.641828333331</v>
      </c>
      <c r="GV63" s="18">
        <f t="shared" si="262"/>
        <v>13590.414666666691</v>
      </c>
      <c r="GW63" s="18">
        <f t="shared" si="263"/>
        <v>11511.77585714284</v>
      </c>
      <c r="GX63" s="18">
        <f t="shared" si="264"/>
        <v>11693.976999999993</v>
      </c>
      <c r="GY63" s="18">
        <f t="shared" si="265"/>
        <v>12404.02165833334</v>
      </c>
      <c r="GZ63" s="19">
        <f t="shared" si="266"/>
        <v>13529.068333333358</v>
      </c>
      <c r="HA63" s="20">
        <f t="shared" si="385"/>
        <v>13770.234333333248</v>
      </c>
      <c r="HB63" s="18">
        <f t="shared" si="386"/>
        <v>12332.442333333378</v>
      </c>
      <c r="HC63" s="18">
        <f t="shared" si="387"/>
        <v>12281.866666666698</v>
      </c>
      <c r="HD63" s="18">
        <f t="shared" si="388"/>
        <v>11274.529999999948</v>
      </c>
      <c r="HE63" s="18">
        <f t="shared" si="389"/>
        <v>11872.717666666698</v>
      </c>
      <c r="HF63" s="18">
        <f t="shared" si="390"/>
        <v>12261.714999999991</v>
      </c>
      <c r="HG63" s="18">
        <f t="shared" si="391"/>
        <v>14309.641828333331</v>
      </c>
      <c r="HH63" s="18">
        <f t="shared" si="392"/>
        <v>13590.414666666691</v>
      </c>
      <c r="HI63" s="18">
        <f t="shared" ref="HI63:HI70" si="393">DC63</f>
        <v>11511.77585714284</v>
      </c>
      <c r="HJ63" s="18">
        <f t="shared" ref="HJ63:HJ70" si="394">DD63</f>
        <v>11693.976999999993</v>
      </c>
      <c r="HK63" s="18">
        <f t="shared" ref="HK63:HK70" si="395">DE63</f>
        <v>12404.02165833334</v>
      </c>
      <c r="HL63" s="19">
        <f t="shared" ref="HL63:HL70" si="396">DF63</f>
        <v>13529.068333333358</v>
      </c>
      <c r="HM63" s="20">
        <f t="shared" ref="HM63:HM70" si="397">DG63</f>
        <v>13770.234333333248</v>
      </c>
      <c r="HN63" s="18">
        <f t="shared" ref="HN63:HN70" si="398">DH63</f>
        <v>12332.442333333378</v>
      </c>
      <c r="HO63" s="18"/>
      <c r="HP63" s="18"/>
      <c r="HQ63" s="18"/>
      <c r="HR63" s="18"/>
      <c r="HS63" s="18"/>
      <c r="HT63" s="18"/>
      <c r="HU63" s="18"/>
      <c r="HV63" s="18"/>
      <c r="HW63" s="18"/>
      <c r="HX63" s="19"/>
      <c r="HY63" s="20"/>
      <c r="HZ63" s="18"/>
      <c r="IA63" s="18"/>
      <c r="IB63" s="18"/>
      <c r="IC63" s="18"/>
      <c r="ID63" s="18"/>
      <c r="IE63" s="18"/>
      <c r="IF63" s="18"/>
      <c r="IG63" s="18"/>
      <c r="IH63" s="18"/>
      <c r="II63" s="18"/>
      <c r="IJ63" s="19"/>
      <c r="IK63" s="20"/>
      <c r="IL63" s="18"/>
      <c r="IM63" s="18"/>
      <c r="IN63" s="18"/>
      <c r="IO63" s="18"/>
      <c r="IP63" s="18"/>
      <c r="IQ63" s="18"/>
      <c r="IR63" s="18"/>
      <c r="IS63" s="18"/>
      <c r="IT63" s="18"/>
      <c r="IU63" s="18"/>
      <c r="IV63" s="19"/>
      <c r="IY63" s="17"/>
      <c r="IZ63" s="17"/>
      <c r="JA63" s="14">
        <f t="shared" si="267"/>
        <v>0</v>
      </c>
      <c r="JB63" s="15">
        <f t="shared" si="268"/>
        <v>124729.72867714289</v>
      </c>
      <c r="JC63" s="15">
        <f t="shared" si="269"/>
        <v>150832.40534380954</v>
      </c>
      <c r="JD63" s="15">
        <f t="shared" si="270"/>
        <v>150832.40534380954</v>
      </c>
      <c r="JE63" s="15">
        <f t="shared" si="271"/>
        <v>150832.40534380954</v>
      </c>
      <c r="JF63" s="15">
        <f t="shared" si="272"/>
        <v>150832.40534380954</v>
      </c>
      <c r="JG63" s="15">
        <f t="shared" si="273"/>
        <v>26102.676666666626</v>
      </c>
      <c r="JH63" s="15">
        <f t="shared" si="274"/>
        <v>0</v>
      </c>
      <c r="JI63" s="15">
        <f t="shared" si="275"/>
        <v>0</v>
      </c>
      <c r="JJ63" s="14"/>
    </row>
    <row r="64" spans="1:270" x14ac:dyDescent="0.25">
      <c r="A64" s="5" t="s">
        <v>303</v>
      </c>
      <c r="B64" s="2">
        <v>13809</v>
      </c>
      <c r="C64" s="3">
        <v>43140</v>
      </c>
      <c r="D64" s="3" t="s">
        <v>304</v>
      </c>
      <c r="E64" s="4">
        <v>44964</v>
      </c>
      <c r="F64">
        <f t="shared" si="337"/>
        <v>2023</v>
      </c>
      <c r="G64">
        <f t="shared" si="338"/>
        <v>2</v>
      </c>
      <c r="H64">
        <f t="shared" si="339"/>
        <v>2020</v>
      </c>
      <c r="I64">
        <f t="shared" si="384"/>
        <v>2</v>
      </c>
      <c r="J64">
        <f t="shared" si="203"/>
        <v>2023</v>
      </c>
      <c r="K64">
        <f t="shared" si="204"/>
        <v>3</v>
      </c>
      <c r="L64">
        <f t="shared" si="383"/>
        <v>2028</v>
      </c>
      <c r="M64">
        <f t="shared" si="205"/>
        <v>2</v>
      </c>
      <c r="O64" s="14"/>
      <c r="P64" s="17"/>
      <c r="Q64" s="17"/>
      <c r="R64" s="17"/>
      <c r="S64" s="17"/>
      <c r="T64" s="17"/>
      <c r="U64" s="17"/>
      <c r="V64" s="17">
        <f>IF(AND($F64=O$4,$I64=V$5),AVERAGE('Потребление ЭЭ_факт'!R63,'Потребление ЭЭ_факт'!AD63,'Потребление ЭЭ_факт'!AP63),IF(U64&lt;&gt;0,AVERAGE('Потребление ЭЭ_факт'!R63,'Потребление ЭЭ_факт'!AD63,'Потребление ЭЭ_факт'!AP63),0))</f>
        <v>0</v>
      </c>
      <c r="W64" s="17">
        <f>IF(AND($F64=O$4,$I64=W$5),AVERAGE('Потребление ЭЭ_факт'!S63,'Потребление ЭЭ_факт'!AE63,'Потребление ЭЭ_факт'!AQ63),IF(V64&lt;&gt;0,AVERAGE('Потребление ЭЭ_факт'!S63,'Потребление ЭЭ_факт'!AE63,'Потребление ЭЭ_факт'!AQ63),0))</f>
        <v>0</v>
      </c>
      <c r="X64" s="17">
        <f>IF(AND($F64=O$4,$I64=X$5),AVERAGE('Потребление ЭЭ_факт'!T63,'Потребление ЭЭ_факт'!AF63,'Потребление ЭЭ_факт'!AR63),IF(W64&lt;&gt;0,AVERAGE('Потребление ЭЭ_факт'!T63,'Потребление ЭЭ_факт'!AF63,'Потребление ЭЭ_факт'!AR63),0))</f>
        <v>0</v>
      </c>
      <c r="Y64" s="17">
        <f>IF(AND($F64=O$4,$I64=Y$5),AVERAGE('Потребление ЭЭ_факт'!U63,'Потребление ЭЭ_факт'!AG63,'Потребление ЭЭ_факт'!AS63),IF(X64&lt;&gt;0,AVERAGE('Потребление ЭЭ_факт'!U63,'Потребление ЭЭ_факт'!AG63,'Потребление ЭЭ_факт'!AS63),0))</f>
        <v>0</v>
      </c>
      <c r="Z64" s="17">
        <f>IF(AND($F64=O$4,$I64=Z$5),AVERAGE('Потребление ЭЭ_факт'!V63,'Потребление ЭЭ_факт'!AH63,'Потребление ЭЭ_факт'!AT63),IF(Y64&lt;&gt;0,AVERAGE('Потребление ЭЭ_факт'!V63,'Потребление ЭЭ_факт'!AH63,'Потребление ЭЭ_факт'!AT63),0))</f>
        <v>0</v>
      </c>
      <c r="AA64" s="14">
        <f>IF(AND($F64=AA$4,$I64=AA$5),AVERAGE('Потребление ЭЭ_факт'!W63,'Потребление ЭЭ_факт'!AI63,'Потребление ЭЭ_факт'!AU63),IF(Z64&lt;&gt;0,AVERAGE('Потребление ЭЭ_факт'!W63,'Потребление ЭЭ_факт'!AI63,'Потребление ЭЭ_факт'!AU63),0))</f>
        <v>0</v>
      </c>
      <c r="AB64" s="17">
        <f>IF(AND($F64=AA$4,$I64=AB$5),AVERAGE('Потребление ЭЭ_факт'!X63,'Потребление ЭЭ_факт'!AJ63,'Потребление ЭЭ_факт'!AV63),IF(AA64&lt;&gt;0,AVERAGE('Потребление ЭЭ_факт'!X63,'Потребление ЭЭ_факт'!AJ63,'Потребление ЭЭ_факт'!AV63),0))</f>
        <v>0</v>
      </c>
      <c r="AC64" s="17">
        <f>IF(AND($F64=AA$4,$I64=AC$5),AVERAGE('Потребление ЭЭ_факт'!Y63,'Потребление ЭЭ_факт'!AK63,'Потребление ЭЭ_факт'!AW63),IF(AB64&lt;&gt;0,AVERAGE('Потребление ЭЭ_факт'!Y63,'Потребление ЭЭ_факт'!AK63,'Потребление ЭЭ_факт'!AW63),0))</f>
        <v>0</v>
      </c>
      <c r="AD64" s="17">
        <f>IF(AND($F64=AA$4,$I64=AD$5),AVERAGE('Потребление ЭЭ_факт'!Z63,'Потребление ЭЭ_факт'!AL63,'Потребление ЭЭ_факт'!AX63),IF(AC64&lt;&gt;0,AVERAGE('Потребление ЭЭ_факт'!Z63,'Потребление ЭЭ_факт'!AL63,'Потребление ЭЭ_факт'!AX63),0))</f>
        <v>0</v>
      </c>
      <c r="AE64" s="17">
        <f>IF(AND($F64=AA$4,$I64=AE$5),AVERAGE('Потребление ЭЭ_факт'!AA63,'Потребление ЭЭ_факт'!AM63,'Потребление ЭЭ_факт'!AY63),IF(AD64&lt;&gt;0,AVERAGE('Потребление ЭЭ_факт'!AA63,'Потребление ЭЭ_факт'!AM63,'Потребление ЭЭ_факт'!AY63),0))</f>
        <v>0</v>
      </c>
      <c r="AF64" s="17">
        <f>IF(AND($F64=AA$4,$I64=AF$5),AVERAGE('Потребление ЭЭ_факт'!AB63,'Потребление ЭЭ_факт'!AN63,'Потребление ЭЭ_факт'!AZ63),IF(AE64&lt;&gt;0,AVERAGE('Потребление ЭЭ_факт'!AB63,'Потребление ЭЭ_факт'!AN63,'Потребление ЭЭ_факт'!AZ63),0))</f>
        <v>0</v>
      </c>
      <c r="AG64" s="17">
        <f>IF(AND($F64=AA$4,$I64=AG$5),AVERAGE('Потребление ЭЭ_факт'!AC63,'Потребление ЭЭ_факт'!AO63,'Потребление ЭЭ_факт'!BA63),IF(AF64&lt;&gt;0,AVERAGE('Потребление ЭЭ_факт'!AC63,'Потребление ЭЭ_факт'!AO63,'Потребление ЭЭ_факт'!BA63),0))</f>
        <v>0</v>
      </c>
      <c r="AH64" s="17">
        <f>IF(AND($F64=AA$4,$I64=AH$5),AVERAGE('Потребление ЭЭ_факт'!AD63,'Потребление ЭЭ_факт'!AP63,'Потребление ЭЭ_факт'!BB63),IF(AG64&lt;&gt;0,AVERAGE('Потребление ЭЭ_факт'!AD63,'Потребление ЭЭ_факт'!AP63,'Потребление ЭЭ_факт'!BB63),0))</f>
        <v>0</v>
      </c>
      <c r="AI64" s="17">
        <f>IF(AND($F64=AA$4,$I64=AI$5),AVERAGE('Потребление ЭЭ_факт'!AE63,'Потребление ЭЭ_факт'!AQ63,'Потребление ЭЭ_факт'!BC63),IF(AH64&lt;&gt;0,AVERAGE('Потребление ЭЭ_факт'!AE63,'Потребление ЭЭ_факт'!AQ63,'Потребление ЭЭ_факт'!BC63),0))</f>
        <v>0</v>
      </c>
      <c r="AJ64" s="17">
        <f>IF(AND($F64=AA$4,$I64=AJ$5),AVERAGE('Потребление ЭЭ_факт'!AF63,'Потребление ЭЭ_факт'!AR63,'Потребление ЭЭ_факт'!BD63),IF(AI64&lt;&gt;0,AVERAGE('Потребление ЭЭ_факт'!AF63,'Потребление ЭЭ_факт'!AR63,'Потребление ЭЭ_факт'!BD63),0))</f>
        <v>0</v>
      </c>
      <c r="AK64" s="17">
        <f>IF(AND($F64=AA$4,$I64=AK$5),AVERAGE('Потребление ЭЭ_факт'!AG63,'Потребление ЭЭ_факт'!AS63,'Потребление ЭЭ_факт'!BE63),IF(AJ64&lt;&gt;0,AVERAGE('Потребление ЭЭ_факт'!AG63,'Потребление ЭЭ_факт'!AS63,'Потребление ЭЭ_факт'!BE63),0))</f>
        <v>0</v>
      </c>
      <c r="AL64" s="17">
        <f>IF(AND($F64=AA$4,$I64=AL$5),AVERAGE('Потребление ЭЭ_факт'!AH63,'Потребление ЭЭ_факт'!AT63,'Потребление ЭЭ_факт'!BF63),IF(AK64&lt;&gt;0,AVERAGE('Потребление ЭЭ_факт'!AH63,'Потребление ЭЭ_факт'!AT63,'Потребление ЭЭ_факт'!BF63),0))</f>
        <v>0</v>
      </c>
      <c r="AM64" s="14">
        <f>IF(AND($F64=AM$4,$I64=AM$5),AVERAGE('Потребление ЭЭ_факт'!AI63,'Потребление ЭЭ_факт'!AU63,'Потребление ЭЭ_факт'!BG63),IF(AL64&lt;&gt;0,AVERAGE('Потребление ЭЭ_факт'!AI63,'Потребление ЭЭ_факт'!AU63,'Потребление ЭЭ_факт'!BG63),0))</f>
        <v>0</v>
      </c>
      <c r="AN64" s="15">
        <f>IF(AND($F64=$AM$4,$I64=AN$5),AVERAGE('Потребление ЭЭ_факт'!AJ63,'Потребление ЭЭ_факт'!AV63,'Потребление ЭЭ_факт'!BH63),IF(AM64&lt;&gt;0,AVERAGE('Потребление ЭЭ_факт'!AJ63,'Потребление ЭЭ_факт'!AV63,'Потребление ЭЭ_факт'!BH63),0))</f>
        <v>0</v>
      </c>
      <c r="AO64" s="15">
        <f>IF(AND($F64=$AM$4,$I64=AO$5),AVERAGE('Потребление ЭЭ_факт'!AK63,'Потребление ЭЭ_факт'!AW63,'Потребление ЭЭ_факт'!BI63),IF(AN64&lt;&gt;0,AVERAGE('Потребление ЭЭ_факт'!AK63,'Потребление ЭЭ_факт'!AW63,'Потребление ЭЭ_факт'!BI63),0))</f>
        <v>0</v>
      </c>
      <c r="AP64" s="15">
        <f>IF(AND($F64=$AM$4,$I64=AP$5),AVERAGE('Потребление ЭЭ_факт'!AL63,'Потребление ЭЭ_факт'!AX63,'Потребление ЭЭ_факт'!BJ63),IF(AO64&lt;&gt;0,AVERAGE('Потребление ЭЭ_факт'!AL63,'Потребление ЭЭ_факт'!AX63,'Потребление ЭЭ_факт'!BJ63),0))</f>
        <v>0</v>
      </c>
      <c r="AQ64" s="15">
        <f>IF(AND($F64=$AM$4,$I64=AQ$5),AVERAGE('Потребление ЭЭ_факт'!AM63,'Потребление ЭЭ_факт'!AY63,'Потребление ЭЭ_факт'!BK63),IF(AP64&lt;&gt;0,AVERAGE('Потребление ЭЭ_факт'!AM63,'Потребление ЭЭ_факт'!AY63,'Потребление ЭЭ_факт'!BK63),0))</f>
        <v>0</v>
      </c>
      <c r="AR64" s="15">
        <f>IF(AND($F64=$AM$4,$I64=AR$5),AVERAGE('Потребление ЭЭ_факт'!AN63,'Потребление ЭЭ_факт'!AZ63,'Потребление ЭЭ_факт'!BL63),IF(AQ64&lt;&gt;0,AVERAGE('Потребление ЭЭ_факт'!AN63,'Потребление ЭЭ_факт'!AZ63,'Потребление ЭЭ_факт'!BL63),0))</f>
        <v>0</v>
      </c>
      <c r="AS64" s="15">
        <f>IF(AND($F64=$AM$4,$I64=AS$5),AVERAGE('Потребление ЭЭ_факт'!AO63,'Потребление ЭЭ_факт'!BA63,'Потребление ЭЭ_факт'!BM63),IF(AR64&lt;&gt;0,AVERAGE('Потребление ЭЭ_факт'!AO63,'Потребление ЭЭ_факт'!BA63,'Потребление ЭЭ_факт'!BM63),0))</f>
        <v>0</v>
      </c>
      <c r="AT64" s="15">
        <f>IF(AND($F64=$AM$4,$I64=AT$5),AVERAGE('Потребление ЭЭ_факт'!AP63,'Потребление ЭЭ_факт'!BB63,'Потребление ЭЭ_факт'!BN63),IF(AS64&lt;&gt;0,AVERAGE('Потребление ЭЭ_факт'!AP63,'Потребление ЭЭ_факт'!BB63,'Потребление ЭЭ_факт'!BN63),0))</f>
        <v>0</v>
      </c>
      <c r="AU64" s="15">
        <f>IF(AND($F64=$AM$4,$I64=AU$5),AVERAGE('Потребление ЭЭ_факт'!AQ63,'Потребление ЭЭ_факт'!BC63,'Потребление ЭЭ_факт'!BO63),IF(AT64&lt;&gt;0,AVERAGE('Потребление ЭЭ_факт'!AQ63,'Потребление ЭЭ_факт'!BC63,'Потребление ЭЭ_факт'!BO63),0))</f>
        <v>0</v>
      </c>
      <c r="AV64" s="15">
        <f>IF(AND($F64=$AM$4,$I64=AV$5),AVERAGE('Потребление ЭЭ_факт'!AR63,'Потребление ЭЭ_факт'!BD63,'Потребление ЭЭ_факт'!BP63),IF(AU64&lt;&gt;0,AVERAGE('Потребление ЭЭ_факт'!AR63,'Потребление ЭЭ_факт'!BD63,'Потребление ЭЭ_факт'!BP63),0))</f>
        <v>0</v>
      </c>
      <c r="AW64" s="15">
        <f>IF(AND($F64=$AM$4,$I64=AW$5),AVERAGE('Потребление ЭЭ_факт'!AS63,'Потребление ЭЭ_факт'!BE63,'Потребление ЭЭ_факт'!BQ63),IF(AV64&lt;&gt;0,AVERAGE('Потребление ЭЭ_факт'!AS63,'Потребление ЭЭ_факт'!BE63,'Потребление ЭЭ_факт'!BQ63),0))</f>
        <v>0</v>
      </c>
      <c r="AX64" s="16">
        <f>IF(AND($F64=$AM$4,$I64=AX$5),AVERAGE('Потребление ЭЭ_факт'!AT63,'Потребление ЭЭ_факт'!BF63,'Потребление ЭЭ_факт'!BR63),IF(AW64&lt;&gt;0,AVERAGE('Потребление ЭЭ_факт'!AT63,'Потребление ЭЭ_факт'!BF63,'Потребление ЭЭ_факт'!BR63),0))</f>
        <v>0</v>
      </c>
      <c r="AY64" s="14">
        <f>IF(AND($F64=$AY$4,$I64=AY$5),AVERAGE('Потребление ЭЭ_факт'!AU63,'Потребление ЭЭ_факт'!BG63,'Потребление ЭЭ_факт'!BS63),IF(AX64&lt;&gt;0,AVERAGE('Потребление ЭЭ_факт'!AU63,'Потребление ЭЭ_факт'!BG63,'Потребление ЭЭ_факт'!BS63),0))</f>
        <v>0</v>
      </c>
      <c r="AZ64" s="15">
        <f>IF(AND($F64=$AY$4,$I64=AZ$5),AVERAGE('Потребление ЭЭ_факт'!AV63,'Потребление ЭЭ_факт'!BH63,'Потребление ЭЭ_факт'!BT63),IF(AY64&lt;&gt;0,AVERAGE('Потребление ЭЭ_факт'!AV63,'Потребление ЭЭ_факт'!BH63,'Потребление ЭЭ_факт'!BT63),0))</f>
        <v>13679.265333333335</v>
      </c>
      <c r="BA64" s="15">
        <f>IF(AND($F64=$AY$4,$I64=BA$5),AVERAGE('Потребление ЭЭ_факт'!AW63,'Потребление ЭЭ_факт'!BI63,'Потребление ЭЭ_факт'!BU63),IF(AZ64&lt;&gt;0,AVERAGE('Потребление ЭЭ_факт'!AW63,'Потребление ЭЭ_факт'!BI63,'Потребление ЭЭ_факт'!BU63),0))</f>
        <v>12838.386809523809</v>
      </c>
      <c r="BB64" s="15">
        <f>IF(AND($F64=$AY$4,$I64=BB$5),AVERAGE('Потребление ЭЭ_факт'!AX63,'Потребление ЭЭ_факт'!BJ63,'Потребление ЭЭ_факт'!BV63),IF(BA64&lt;&gt;0,AVERAGE('Потребление ЭЭ_факт'!AX63,'Потребление ЭЭ_факт'!BJ63,'Потребление ЭЭ_факт'!BV63),0))</f>
        <v>11108</v>
      </c>
      <c r="BC64" s="15">
        <f>IF(AND($F64=$AY$4,$I64=BC$5),AVERAGE('Потребление ЭЭ_факт'!AY63,'Потребление ЭЭ_факт'!BK63,'Потребление ЭЭ_факт'!BW63),IF(BB64&lt;&gt;0,AVERAGE('Потребление ЭЭ_факт'!AY63,'Потребление ЭЭ_факт'!BK63,'Потребление ЭЭ_факт'!BW63),0))</f>
        <v>12741.666666666666</v>
      </c>
      <c r="BD64" s="15">
        <f>IF(AND($F64=$AY$4,$I64=BD$5),AVERAGE('Потребление ЭЭ_факт'!AZ63,'Потребление ЭЭ_факт'!BL63,'Потребление ЭЭ_факт'!BX63),IF(BC64&lt;&gt;0,AVERAGE('Потребление ЭЭ_факт'!AZ63,'Потребление ЭЭ_факт'!BL63,'Потребление ЭЭ_факт'!BX63),0))</f>
        <v>14935.333333333334</v>
      </c>
      <c r="BE64" s="15">
        <f>IF(AND($F64=$AY$4,$I64=BE$5),AVERAGE('Потребление ЭЭ_факт'!BA63,'Потребление ЭЭ_факт'!BM63,'Потребление ЭЭ_факт'!BY63),IF(BD64&lt;&gt;0,AVERAGE('Потребление ЭЭ_факт'!BA63,'Потребление ЭЭ_факт'!BM63,'Потребление ЭЭ_факт'!BY63),0))</f>
        <v>16810.721866666667</v>
      </c>
      <c r="BF64" s="15">
        <f>IF(AND($F64=$AY$4,$I64=BF$5),AVERAGE('Потребление ЭЭ_факт'!BB63,'Потребление ЭЭ_факт'!BN63,'Потребление ЭЭ_факт'!BZ63),IF(BE64&lt;&gt;0,AVERAGE('Потребление ЭЭ_факт'!BB63,'Потребление ЭЭ_факт'!BN63,'Потребление ЭЭ_факт'!BZ63),0))</f>
        <v>17075.418666666668</v>
      </c>
      <c r="BG64" s="15">
        <f>IF(AND($F64=$AY$4,$I64=BG$5),AVERAGE('Потребление ЭЭ_факт'!BC63,'Потребление ЭЭ_факт'!BO63,'Потребление ЭЭ_факт'!CA63),IF(BF64&lt;&gt;0,AVERAGE('Потребление ЭЭ_факт'!BC63,'Потребление ЭЭ_факт'!BO63,'Потребление ЭЭ_факт'!CA63),0))</f>
        <v>14329.785714285716</v>
      </c>
      <c r="BH64" s="15">
        <f>IF(AND($F64=$AY$4,$I64=BH$5),AVERAGE('Потребление ЭЭ_факт'!BD63,'Потребление ЭЭ_факт'!BP63,'Потребление ЭЭ_факт'!CB63),IF(BG64&lt;&gt;0,AVERAGE('Потребление ЭЭ_факт'!BD63,'Потребление ЭЭ_факт'!BP63,'Потребление ЭЭ_факт'!CB63),0))</f>
        <v>12884.88</v>
      </c>
      <c r="BI64" s="15">
        <f>IF(AND($F64=$AY$4,$I64=BI$5),AVERAGE('Потребление ЭЭ_факт'!BE63,'Потребление ЭЭ_факт'!BQ63,'Потребление ЭЭ_факт'!CC63),IF(BH64&lt;&gt;0,AVERAGE('Потребление ЭЭ_факт'!BE63,'Потребление ЭЭ_факт'!BQ63,'Потребление ЭЭ_факт'!CC63),0))</f>
        <v>13246.115238095239</v>
      </c>
      <c r="BJ64" s="16">
        <f>IF(AND($F64=$AY$4,$I64=BJ$5),AVERAGE('Потребление ЭЭ_факт'!BF63,'Потребление ЭЭ_факт'!BR63,'Потребление ЭЭ_факт'!CD63),IF(BI64&lt;&gt;0,AVERAGE('Потребление ЭЭ_факт'!BF63,'Потребление ЭЭ_факт'!BR63,'Потребление ЭЭ_факт'!CD63),0))</f>
        <v>13946.941714285715</v>
      </c>
      <c r="BK64" s="14">
        <f>IF(AND($F64=$BK$4,$I64=BK$5),AVERAGE('Потребление ЭЭ_факт'!BG63,'Потребление ЭЭ_факт'!BS63,'Потребление ЭЭ_факт'!CE63),IF(BJ64&lt;&gt;0,AVERAGE('Потребление ЭЭ_факт'!BG63,'Потребление ЭЭ_факт'!BS63,'Потребление ЭЭ_факт'!CE63),0))</f>
        <v>14055.658666666668</v>
      </c>
      <c r="BL64" s="31">
        <f t="shared" si="381"/>
        <v>13679.265333333335</v>
      </c>
      <c r="BM64" s="31">
        <f t="shared" si="366"/>
        <v>12838.386809523809</v>
      </c>
      <c r="BN64" s="31">
        <f t="shared" si="367"/>
        <v>11108</v>
      </c>
      <c r="BO64" s="31">
        <f t="shared" si="368"/>
        <v>12741.666666666666</v>
      </c>
      <c r="BP64" s="31">
        <f t="shared" si="369"/>
        <v>14935.333333333334</v>
      </c>
      <c r="BQ64" s="31">
        <f t="shared" si="370"/>
        <v>16810.721866666667</v>
      </c>
      <c r="BR64" s="31">
        <f t="shared" si="371"/>
        <v>17075.418666666668</v>
      </c>
      <c r="BS64" s="31">
        <f t="shared" si="372"/>
        <v>14329.785714285716</v>
      </c>
      <c r="BT64" s="31">
        <f t="shared" si="373"/>
        <v>12884.88</v>
      </c>
      <c r="BU64" s="31">
        <f t="shared" si="374"/>
        <v>13246.115238095239</v>
      </c>
      <c r="BV64" s="32">
        <f t="shared" si="375"/>
        <v>13946.941714285715</v>
      </c>
      <c r="BW64" s="30">
        <f t="shared" si="343"/>
        <v>14055.658666666668</v>
      </c>
      <c r="BX64" s="31">
        <f t="shared" si="382"/>
        <v>13679.265333333335</v>
      </c>
      <c r="BY64" s="31">
        <f t="shared" si="376"/>
        <v>12838.386809523809</v>
      </c>
      <c r="BZ64" s="31">
        <f t="shared" si="377"/>
        <v>11108</v>
      </c>
      <c r="CA64" s="31">
        <f t="shared" si="378"/>
        <v>12741.666666666666</v>
      </c>
      <c r="CB64" s="31">
        <f t="shared" si="379"/>
        <v>14935.333333333334</v>
      </c>
      <c r="CC64" s="31">
        <f t="shared" si="344"/>
        <v>16810.721866666667</v>
      </c>
      <c r="CD64" s="31">
        <f t="shared" si="345"/>
        <v>17075.418666666668</v>
      </c>
      <c r="CE64" s="31">
        <f t="shared" si="346"/>
        <v>14329.785714285716</v>
      </c>
      <c r="CF64" s="31">
        <f t="shared" si="347"/>
        <v>12884.88</v>
      </c>
      <c r="CG64" s="31">
        <f t="shared" si="348"/>
        <v>13246.115238095239</v>
      </c>
      <c r="CH64" s="32">
        <f t="shared" si="349"/>
        <v>13946.941714285715</v>
      </c>
      <c r="CI64" s="30">
        <f t="shared" si="206"/>
        <v>14055.658666666668</v>
      </c>
      <c r="CJ64" s="31">
        <f t="shared" si="4"/>
        <v>13679.265333333335</v>
      </c>
      <c r="CK64" s="31">
        <f t="shared" si="5"/>
        <v>12838.386809523809</v>
      </c>
      <c r="CL64" s="31">
        <f t="shared" si="281"/>
        <v>11108</v>
      </c>
      <c r="CM64" s="31">
        <f t="shared" si="282"/>
        <v>12741.666666666666</v>
      </c>
      <c r="CN64" s="31">
        <f t="shared" si="283"/>
        <v>14935.333333333334</v>
      </c>
      <c r="CO64" s="31">
        <f t="shared" si="284"/>
        <v>16810.721866666667</v>
      </c>
      <c r="CP64" s="31">
        <f t="shared" si="285"/>
        <v>17075.418666666668</v>
      </c>
      <c r="CQ64" s="31">
        <f t="shared" si="286"/>
        <v>14329.785714285716</v>
      </c>
      <c r="CR64" s="31">
        <f t="shared" si="287"/>
        <v>12884.88</v>
      </c>
      <c r="CS64" s="31">
        <f t="shared" si="288"/>
        <v>13246.115238095239</v>
      </c>
      <c r="CT64" s="32">
        <f t="shared" si="289"/>
        <v>13946.941714285715</v>
      </c>
      <c r="CU64" s="30">
        <f t="shared" si="290"/>
        <v>14055.658666666668</v>
      </c>
      <c r="CV64" s="31">
        <f t="shared" si="291"/>
        <v>13679.265333333335</v>
      </c>
      <c r="CW64" s="31">
        <f t="shared" si="292"/>
        <v>12838.386809523809</v>
      </c>
      <c r="CX64" s="31">
        <f t="shared" si="293"/>
        <v>11108</v>
      </c>
      <c r="CY64" s="31">
        <f t="shared" si="294"/>
        <v>12741.666666666666</v>
      </c>
      <c r="CZ64" s="31">
        <f t="shared" si="295"/>
        <v>14935.333333333334</v>
      </c>
      <c r="DA64" s="31">
        <f t="shared" si="296"/>
        <v>16810.721866666667</v>
      </c>
      <c r="DB64" s="31">
        <f t="shared" si="297"/>
        <v>17075.418666666668</v>
      </c>
      <c r="DC64" s="31">
        <f t="shared" si="298"/>
        <v>14329.785714285716</v>
      </c>
      <c r="DD64" s="31">
        <f t="shared" si="299"/>
        <v>12884.88</v>
      </c>
      <c r="DE64" s="31">
        <f t="shared" si="300"/>
        <v>13246.115238095239</v>
      </c>
      <c r="DF64" s="32">
        <f t="shared" si="301"/>
        <v>13946.941714285715</v>
      </c>
      <c r="DG64" s="30">
        <f t="shared" si="302"/>
        <v>14055.658666666668</v>
      </c>
      <c r="DH64" s="31">
        <f t="shared" si="303"/>
        <v>13679.265333333335</v>
      </c>
      <c r="DI64" s="31">
        <f t="shared" si="304"/>
        <v>12838.386809523809</v>
      </c>
      <c r="DJ64" s="31">
        <f t="shared" si="305"/>
        <v>11108</v>
      </c>
      <c r="DK64" s="31">
        <f t="shared" si="306"/>
        <v>12741.666666666666</v>
      </c>
      <c r="DL64" s="31">
        <f t="shared" si="307"/>
        <v>14935.333333333334</v>
      </c>
      <c r="DM64" s="31">
        <f t="shared" si="308"/>
        <v>16810.721866666667</v>
      </c>
      <c r="DN64" s="31">
        <f t="shared" si="309"/>
        <v>17075.418666666668</v>
      </c>
      <c r="DO64" s="31">
        <f t="shared" si="310"/>
        <v>14329.785714285716</v>
      </c>
      <c r="DP64" s="31">
        <f t="shared" si="311"/>
        <v>12884.88</v>
      </c>
      <c r="DQ64" s="31">
        <f t="shared" si="280"/>
        <v>13246.115238095239</v>
      </c>
      <c r="DR64" s="32">
        <f t="shared" si="314"/>
        <v>13946.941714285715</v>
      </c>
      <c r="DS64" s="30">
        <f t="shared" si="315"/>
        <v>14055.658666666668</v>
      </c>
      <c r="DT64" s="31">
        <f t="shared" si="316"/>
        <v>13679.265333333335</v>
      </c>
      <c r="DU64" s="31">
        <f t="shared" si="317"/>
        <v>12838.386809523809</v>
      </c>
      <c r="DV64" s="31">
        <f t="shared" si="318"/>
        <v>11108</v>
      </c>
      <c r="DW64" s="31">
        <f t="shared" si="319"/>
        <v>12741.666666666666</v>
      </c>
      <c r="DX64" s="31">
        <f t="shared" si="320"/>
        <v>14935.333333333334</v>
      </c>
      <c r="DY64" s="31">
        <f t="shared" si="321"/>
        <v>16810.721866666667</v>
      </c>
      <c r="DZ64" s="31">
        <f t="shared" si="322"/>
        <v>17075.418666666668</v>
      </c>
      <c r="EA64" s="31">
        <f t="shared" si="323"/>
        <v>14329.785714285716</v>
      </c>
      <c r="EB64" s="31">
        <f t="shared" si="324"/>
        <v>12884.88</v>
      </c>
      <c r="EC64" s="31">
        <f t="shared" si="325"/>
        <v>13246.115238095239</v>
      </c>
      <c r="ED64" s="32">
        <f t="shared" si="326"/>
        <v>13946.941714285715</v>
      </c>
      <c r="EE64" s="30">
        <f t="shared" si="327"/>
        <v>14055.658666666668</v>
      </c>
      <c r="EF64" s="31">
        <f t="shared" si="328"/>
        <v>13679.265333333335</v>
      </c>
      <c r="EG64" s="31">
        <f t="shared" si="329"/>
        <v>12838.386809523809</v>
      </c>
      <c r="EH64" s="31">
        <f t="shared" si="330"/>
        <v>11108</v>
      </c>
      <c r="EI64" s="31">
        <f t="shared" si="331"/>
        <v>12741.666666666666</v>
      </c>
      <c r="EJ64" s="31">
        <f t="shared" si="332"/>
        <v>14935.333333333334</v>
      </c>
      <c r="EK64" s="31">
        <f t="shared" si="333"/>
        <v>16810.721866666667</v>
      </c>
      <c r="EL64" s="31">
        <f t="shared" si="334"/>
        <v>17075.418666666668</v>
      </c>
      <c r="EM64" s="31">
        <f t="shared" si="335"/>
        <v>14329.785714285716</v>
      </c>
      <c r="EN64" s="31">
        <f t="shared" si="336"/>
        <v>12884.88</v>
      </c>
      <c r="EO64" s="31">
        <f t="shared" si="312"/>
        <v>13246.115238095239</v>
      </c>
      <c r="EP64" s="32">
        <f t="shared" si="313"/>
        <v>13946.941714285715</v>
      </c>
      <c r="ES64" s="20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9"/>
      <c r="FE64" s="20"/>
      <c r="FF64" s="18"/>
      <c r="FG64" s="18">
        <f t="shared" si="221"/>
        <v>12838.386809523809</v>
      </c>
      <c r="FH64" s="18">
        <f t="shared" si="222"/>
        <v>11108</v>
      </c>
      <c r="FI64" s="18">
        <f t="shared" si="223"/>
        <v>12741.666666666666</v>
      </c>
      <c r="FJ64" s="18">
        <f t="shared" si="224"/>
        <v>14935.333333333334</v>
      </c>
      <c r="FK64" s="18">
        <f t="shared" si="225"/>
        <v>16810.721866666667</v>
      </c>
      <c r="FL64" s="18">
        <f t="shared" si="226"/>
        <v>17075.418666666668</v>
      </c>
      <c r="FM64" s="18">
        <f t="shared" si="227"/>
        <v>14329.785714285716</v>
      </c>
      <c r="FN64" s="18">
        <f t="shared" si="228"/>
        <v>12884.88</v>
      </c>
      <c r="FO64" s="18">
        <f t="shared" si="229"/>
        <v>13246.115238095239</v>
      </c>
      <c r="FP64" s="19">
        <f t="shared" si="230"/>
        <v>13946.941714285715</v>
      </c>
      <c r="FQ64" s="20">
        <f t="shared" si="231"/>
        <v>14055.658666666668</v>
      </c>
      <c r="FR64" s="18">
        <f t="shared" si="232"/>
        <v>13679.265333333335</v>
      </c>
      <c r="FS64" s="18">
        <f t="shared" si="233"/>
        <v>12838.386809523809</v>
      </c>
      <c r="FT64" s="18">
        <f t="shared" si="234"/>
        <v>11108</v>
      </c>
      <c r="FU64" s="18">
        <f t="shared" si="235"/>
        <v>12741.666666666666</v>
      </c>
      <c r="FV64" s="18">
        <f t="shared" si="236"/>
        <v>14935.333333333334</v>
      </c>
      <c r="FW64" s="18">
        <f t="shared" si="237"/>
        <v>16810.721866666667</v>
      </c>
      <c r="FX64" s="18">
        <f t="shared" si="238"/>
        <v>17075.418666666668</v>
      </c>
      <c r="FY64" s="18">
        <f t="shared" si="239"/>
        <v>14329.785714285716</v>
      </c>
      <c r="FZ64" s="18">
        <f t="shared" si="240"/>
        <v>12884.88</v>
      </c>
      <c r="GA64" s="18">
        <f t="shared" si="241"/>
        <v>13246.115238095239</v>
      </c>
      <c r="GB64" s="19">
        <f t="shared" si="242"/>
        <v>13946.941714285715</v>
      </c>
      <c r="GC64" s="20">
        <f t="shared" si="243"/>
        <v>14055.658666666668</v>
      </c>
      <c r="GD64" s="18">
        <f t="shared" si="244"/>
        <v>13679.265333333335</v>
      </c>
      <c r="GE64" s="18">
        <f t="shared" si="245"/>
        <v>12838.386809523809</v>
      </c>
      <c r="GF64" s="18">
        <f t="shared" si="246"/>
        <v>11108</v>
      </c>
      <c r="GG64" s="18">
        <f t="shared" si="247"/>
        <v>12741.666666666666</v>
      </c>
      <c r="GH64" s="18">
        <f t="shared" si="248"/>
        <v>14935.333333333334</v>
      </c>
      <c r="GI64" s="18">
        <f t="shared" si="249"/>
        <v>16810.721866666667</v>
      </c>
      <c r="GJ64" s="18">
        <f t="shared" si="250"/>
        <v>17075.418666666668</v>
      </c>
      <c r="GK64" s="18">
        <f t="shared" si="251"/>
        <v>14329.785714285716</v>
      </c>
      <c r="GL64" s="18">
        <f t="shared" si="252"/>
        <v>12884.88</v>
      </c>
      <c r="GM64" s="18">
        <f t="shared" si="253"/>
        <v>13246.115238095239</v>
      </c>
      <c r="GN64" s="19">
        <f t="shared" si="254"/>
        <v>13946.941714285715</v>
      </c>
      <c r="GO64" s="20">
        <f t="shared" si="255"/>
        <v>14055.658666666668</v>
      </c>
      <c r="GP64" s="18">
        <f t="shared" si="256"/>
        <v>13679.265333333335</v>
      </c>
      <c r="GQ64" s="18">
        <f t="shared" si="257"/>
        <v>12838.386809523809</v>
      </c>
      <c r="GR64" s="18">
        <f t="shared" si="258"/>
        <v>11108</v>
      </c>
      <c r="GS64" s="18">
        <f t="shared" si="259"/>
        <v>12741.666666666666</v>
      </c>
      <c r="GT64" s="18">
        <f t="shared" si="260"/>
        <v>14935.333333333334</v>
      </c>
      <c r="GU64" s="18">
        <f t="shared" si="261"/>
        <v>16810.721866666667</v>
      </c>
      <c r="GV64" s="18">
        <f t="shared" si="262"/>
        <v>17075.418666666668</v>
      </c>
      <c r="GW64" s="18">
        <f t="shared" si="263"/>
        <v>14329.785714285716</v>
      </c>
      <c r="GX64" s="18">
        <f t="shared" si="264"/>
        <v>12884.88</v>
      </c>
      <c r="GY64" s="18">
        <f t="shared" si="265"/>
        <v>13246.115238095239</v>
      </c>
      <c r="GZ64" s="19">
        <f t="shared" si="266"/>
        <v>13946.941714285715</v>
      </c>
      <c r="HA64" s="20">
        <f t="shared" si="385"/>
        <v>14055.658666666668</v>
      </c>
      <c r="HB64" s="18">
        <f t="shared" si="386"/>
        <v>13679.265333333335</v>
      </c>
      <c r="HC64" s="18">
        <f t="shared" si="387"/>
        <v>12838.386809523809</v>
      </c>
      <c r="HD64" s="18">
        <f t="shared" si="388"/>
        <v>11108</v>
      </c>
      <c r="HE64" s="18">
        <f t="shared" si="389"/>
        <v>12741.666666666666</v>
      </c>
      <c r="HF64" s="18">
        <f t="shared" si="390"/>
        <v>14935.333333333334</v>
      </c>
      <c r="HG64" s="18">
        <f t="shared" si="391"/>
        <v>16810.721866666667</v>
      </c>
      <c r="HH64" s="18">
        <f t="shared" si="392"/>
        <v>17075.418666666668</v>
      </c>
      <c r="HI64" s="18">
        <f t="shared" si="393"/>
        <v>14329.785714285716</v>
      </c>
      <c r="HJ64" s="18">
        <f t="shared" si="394"/>
        <v>12884.88</v>
      </c>
      <c r="HK64" s="18">
        <f t="shared" si="395"/>
        <v>13246.115238095239</v>
      </c>
      <c r="HL64" s="19">
        <f t="shared" si="396"/>
        <v>13946.941714285715</v>
      </c>
      <c r="HM64" s="20">
        <f t="shared" si="397"/>
        <v>14055.658666666668</v>
      </c>
      <c r="HN64" s="18">
        <f t="shared" si="398"/>
        <v>13679.265333333335</v>
      </c>
      <c r="HO64" s="18"/>
      <c r="HP64" s="18"/>
      <c r="HQ64" s="18"/>
      <c r="HR64" s="18"/>
      <c r="HS64" s="18"/>
      <c r="HT64" s="18"/>
      <c r="HU64" s="18"/>
      <c r="HV64" s="18"/>
      <c r="HW64" s="18"/>
      <c r="HX64" s="19"/>
      <c r="HY64" s="20"/>
      <c r="HZ64" s="18"/>
      <c r="IA64" s="18"/>
      <c r="IB64" s="18"/>
      <c r="IC64" s="18"/>
      <c r="ID64" s="18"/>
      <c r="IE64" s="18"/>
      <c r="IF64" s="18"/>
      <c r="IG64" s="18"/>
      <c r="IH64" s="18"/>
      <c r="II64" s="18"/>
      <c r="IJ64" s="19"/>
      <c r="IK64" s="20"/>
      <c r="IL64" s="18"/>
      <c r="IM64" s="18"/>
      <c r="IN64" s="18"/>
      <c r="IO64" s="18"/>
      <c r="IP64" s="18"/>
      <c r="IQ64" s="18"/>
      <c r="IR64" s="18"/>
      <c r="IS64" s="18"/>
      <c r="IT64" s="18"/>
      <c r="IU64" s="18"/>
      <c r="IV64" s="19"/>
      <c r="IY64" s="17"/>
      <c r="IZ64" s="17"/>
      <c r="JA64" s="14">
        <f t="shared" si="267"/>
        <v>0</v>
      </c>
      <c r="JB64" s="15">
        <f t="shared" si="268"/>
        <v>139917.25000952382</v>
      </c>
      <c r="JC64" s="15">
        <f t="shared" si="269"/>
        <v>167652.17400952382</v>
      </c>
      <c r="JD64" s="15">
        <f t="shared" si="270"/>
        <v>167652.17400952382</v>
      </c>
      <c r="JE64" s="15">
        <f t="shared" si="271"/>
        <v>167652.17400952382</v>
      </c>
      <c r="JF64" s="15">
        <f t="shared" si="272"/>
        <v>167652.17400952382</v>
      </c>
      <c r="JG64" s="15">
        <f t="shared" si="273"/>
        <v>27734.924000000003</v>
      </c>
      <c r="JH64" s="15">
        <f t="shared" si="274"/>
        <v>0</v>
      </c>
      <c r="JI64" s="15">
        <f t="shared" si="275"/>
        <v>0</v>
      </c>
      <c r="JJ64" s="14"/>
    </row>
    <row r="65" spans="1:270" x14ac:dyDescent="0.25">
      <c r="A65" s="5" t="s">
        <v>19</v>
      </c>
      <c r="B65" s="2">
        <v>3926</v>
      </c>
      <c r="C65" s="3">
        <v>42919</v>
      </c>
      <c r="D65" s="3" t="s">
        <v>20</v>
      </c>
      <c r="E65" s="4">
        <v>45073</v>
      </c>
      <c r="F65">
        <f t="shared" si="337"/>
        <v>2023</v>
      </c>
      <c r="G65">
        <f t="shared" si="338"/>
        <v>5</v>
      </c>
      <c r="H65">
        <f t="shared" si="339"/>
        <v>2020</v>
      </c>
      <c r="I65">
        <f t="shared" si="384"/>
        <v>5</v>
      </c>
      <c r="J65">
        <f t="shared" si="203"/>
        <v>2023</v>
      </c>
      <c r="K65">
        <f t="shared" si="204"/>
        <v>6</v>
      </c>
      <c r="L65">
        <f t="shared" si="383"/>
        <v>2028</v>
      </c>
      <c r="M65">
        <f t="shared" si="205"/>
        <v>5</v>
      </c>
      <c r="O65" s="14"/>
      <c r="P65" s="17"/>
      <c r="Q65" s="17"/>
      <c r="R65" s="17"/>
      <c r="S65" s="17"/>
      <c r="T65" s="17"/>
      <c r="U65" s="17"/>
      <c r="V65" s="17">
        <f>IF(AND($F65=O$4,$I65=V$5),AVERAGE('Потребление ЭЭ_факт'!R64,'Потребление ЭЭ_факт'!AD64,'Потребление ЭЭ_факт'!AP64),IF(U65&lt;&gt;0,AVERAGE('Потребление ЭЭ_факт'!R64,'Потребление ЭЭ_факт'!AD64,'Потребление ЭЭ_факт'!AP64),0))</f>
        <v>0</v>
      </c>
      <c r="W65" s="17">
        <f>IF(AND($F65=O$4,$I65=W$5),AVERAGE('Потребление ЭЭ_факт'!S64,'Потребление ЭЭ_факт'!AE64,'Потребление ЭЭ_факт'!AQ64),IF(V65&lt;&gt;0,AVERAGE('Потребление ЭЭ_факт'!S64,'Потребление ЭЭ_факт'!AE64,'Потребление ЭЭ_факт'!AQ64),0))</f>
        <v>0</v>
      </c>
      <c r="X65" s="17">
        <f>IF(AND($F65=O$4,$I65=X$5),AVERAGE('Потребление ЭЭ_факт'!T64,'Потребление ЭЭ_факт'!AF64,'Потребление ЭЭ_факт'!AR64),IF(W65&lt;&gt;0,AVERAGE('Потребление ЭЭ_факт'!T64,'Потребление ЭЭ_факт'!AF64,'Потребление ЭЭ_факт'!AR64),0))</f>
        <v>0</v>
      </c>
      <c r="Y65" s="17">
        <f>IF(AND($F65=O$4,$I65=Y$5),AVERAGE('Потребление ЭЭ_факт'!U64,'Потребление ЭЭ_факт'!AG64,'Потребление ЭЭ_факт'!AS64),IF(X65&lt;&gt;0,AVERAGE('Потребление ЭЭ_факт'!U64,'Потребление ЭЭ_факт'!AG64,'Потребление ЭЭ_факт'!AS64),0))</f>
        <v>0</v>
      </c>
      <c r="Z65" s="17">
        <f>IF(AND($F65=O$4,$I65=Z$5),AVERAGE('Потребление ЭЭ_факт'!V64,'Потребление ЭЭ_факт'!AH64,'Потребление ЭЭ_факт'!AT64),IF(Y65&lt;&gt;0,AVERAGE('Потребление ЭЭ_факт'!V64,'Потребление ЭЭ_факт'!AH64,'Потребление ЭЭ_факт'!AT64),0))</f>
        <v>0</v>
      </c>
      <c r="AA65" s="14">
        <f>IF(AND($F65=AA$4,$I65=AA$5),AVERAGE('Потребление ЭЭ_факт'!W64,'Потребление ЭЭ_факт'!AI64,'Потребление ЭЭ_факт'!AU64),IF(Z65&lt;&gt;0,AVERAGE('Потребление ЭЭ_факт'!W64,'Потребление ЭЭ_факт'!AI64,'Потребление ЭЭ_факт'!AU64),0))</f>
        <v>0</v>
      </c>
      <c r="AB65" s="17">
        <f>IF(AND($F65=AA$4,$I65=AB$5),AVERAGE('Потребление ЭЭ_факт'!X64,'Потребление ЭЭ_факт'!AJ64,'Потребление ЭЭ_факт'!AV64),IF(AA65&lt;&gt;0,AVERAGE('Потребление ЭЭ_факт'!X64,'Потребление ЭЭ_факт'!AJ64,'Потребление ЭЭ_факт'!AV64),0))</f>
        <v>0</v>
      </c>
      <c r="AC65" s="17">
        <f>IF(AND($F65=AA$4,$I65=AC$5),AVERAGE('Потребление ЭЭ_факт'!Y64,'Потребление ЭЭ_факт'!AK64,'Потребление ЭЭ_факт'!AW64),IF(AB65&lt;&gt;0,AVERAGE('Потребление ЭЭ_факт'!Y64,'Потребление ЭЭ_факт'!AK64,'Потребление ЭЭ_факт'!AW64),0))</f>
        <v>0</v>
      </c>
      <c r="AD65" s="17">
        <f>IF(AND($F65=AA$4,$I65=AD$5),AVERAGE('Потребление ЭЭ_факт'!Z64,'Потребление ЭЭ_факт'!AL64,'Потребление ЭЭ_факт'!AX64),IF(AC65&lt;&gt;0,AVERAGE('Потребление ЭЭ_факт'!Z64,'Потребление ЭЭ_факт'!AL64,'Потребление ЭЭ_факт'!AX64),0))</f>
        <v>0</v>
      </c>
      <c r="AE65" s="17">
        <f>IF(AND($F65=AA$4,$I65=AE$5),AVERAGE('Потребление ЭЭ_факт'!AA64,'Потребление ЭЭ_факт'!AM64,'Потребление ЭЭ_факт'!AY64),IF(AD65&lt;&gt;0,AVERAGE('Потребление ЭЭ_факт'!AA64,'Потребление ЭЭ_факт'!AM64,'Потребление ЭЭ_факт'!AY64),0))</f>
        <v>0</v>
      </c>
      <c r="AF65" s="17">
        <f>IF(AND($F65=AA$4,$I65=AF$5),AVERAGE('Потребление ЭЭ_факт'!AB64,'Потребление ЭЭ_факт'!AN64,'Потребление ЭЭ_факт'!AZ64),IF(AE65&lt;&gt;0,AVERAGE('Потребление ЭЭ_факт'!AB64,'Потребление ЭЭ_факт'!AN64,'Потребление ЭЭ_факт'!AZ64),0))</f>
        <v>0</v>
      </c>
      <c r="AG65" s="17">
        <f>IF(AND($F65=AA$4,$I65=AG$5),AVERAGE('Потребление ЭЭ_факт'!AC64,'Потребление ЭЭ_факт'!AO64,'Потребление ЭЭ_факт'!BA64),IF(AF65&lt;&gt;0,AVERAGE('Потребление ЭЭ_факт'!AC64,'Потребление ЭЭ_факт'!AO64,'Потребление ЭЭ_факт'!BA64),0))</f>
        <v>0</v>
      </c>
      <c r="AH65" s="17">
        <f>IF(AND($F65=AA$4,$I65=AH$5),AVERAGE('Потребление ЭЭ_факт'!AD64,'Потребление ЭЭ_факт'!AP64,'Потребление ЭЭ_факт'!BB64),IF(AG65&lt;&gt;0,AVERAGE('Потребление ЭЭ_факт'!AD64,'Потребление ЭЭ_факт'!AP64,'Потребление ЭЭ_факт'!BB64),0))</f>
        <v>0</v>
      </c>
      <c r="AI65" s="17">
        <f>IF(AND($F65=AA$4,$I65=AI$5),AVERAGE('Потребление ЭЭ_факт'!AE64,'Потребление ЭЭ_факт'!AQ64,'Потребление ЭЭ_факт'!BC64),IF(AH65&lt;&gt;0,AVERAGE('Потребление ЭЭ_факт'!AE64,'Потребление ЭЭ_факт'!AQ64,'Потребление ЭЭ_факт'!BC64),0))</f>
        <v>0</v>
      </c>
      <c r="AJ65" s="17">
        <f>IF(AND($F65=AA$4,$I65=AJ$5),AVERAGE('Потребление ЭЭ_факт'!AF64,'Потребление ЭЭ_факт'!AR64,'Потребление ЭЭ_факт'!BD64),IF(AI65&lt;&gt;0,AVERAGE('Потребление ЭЭ_факт'!AF64,'Потребление ЭЭ_факт'!AR64,'Потребление ЭЭ_факт'!BD64),0))</f>
        <v>0</v>
      </c>
      <c r="AK65" s="17">
        <f>IF(AND($F65=AA$4,$I65=AK$5),AVERAGE('Потребление ЭЭ_факт'!AG64,'Потребление ЭЭ_факт'!AS64,'Потребление ЭЭ_факт'!BE64),IF(AJ65&lt;&gt;0,AVERAGE('Потребление ЭЭ_факт'!AG64,'Потребление ЭЭ_факт'!AS64,'Потребление ЭЭ_факт'!BE64),0))</f>
        <v>0</v>
      </c>
      <c r="AL65" s="17">
        <f>IF(AND($F65=AA$4,$I65=AL$5),AVERAGE('Потребление ЭЭ_факт'!AH64,'Потребление ЭЭ_факт'!AT64,'Потребление ЭЭ_факт'!BF64),IF(AK65&lt;&gt;0,AVERAGE('Потребление ЭЭ_факт'!AH64,'Потребление ЭЭ_факт'!AT64,'Потребление ЭЭ_факт'!BF64),0))</f>
        <v>0</v>
      </c>
      <c r="AM65" s="14">
        <f>IF(AND($F65=AM$4,$I65=AM$5),AVERAGE('Потребление ЭЭ_факт'!AI64,'Потребление ЭЭ_факт'!AU64,'Потребление ЭЭ_факт'!BG64),IF(AL65&lt;&gt;0,AVERAGE('Потребление ЭЭ_факт'!AI64,'Потребление ЭЭ_факт'!AU64,'Потребление ЭЭ_факт'!BG64),0))</f>
        <v>0</v>
      </c>
      <c r="AN65" s="15">
        <f>IF(AND($F65=$AM$4,$I65=AN$5),AVERAGE('Потребление ЭЭ_факт'!AJ64,'Потребление ЭЭ_факт'!AV64,'Потребление ЭЭ_факт'!BH64),IF(AM65&lt;&gt;0,AVERAGE('Потребление ЭЭ_факт'!AJ64,'Потребление ЭЭ_факт'!AV64,'Потребление ЭЭ_факт'!BH64),0))</f>
        <v>0</v>
      </c>
      <c r="AO65" s="15">
        <f>IF(AND($F65=$AM$4,$I65=AO$5),AVERAGE('Потребление ЭЭ_факт'!AK64,'Потребление ЭЭ_факт'!AW64,'Потребление ЭЭ_факт'!BI64),IF(AN65&lt;&gt;0,AVERAGE('Потребление ЭЭ_факт'!AK64,'Потребление ЭЭ_факт'!AW64,'Потребление ЭЭ_факт'!BI64),0))</f>
        <v>0</v>
      </c>
      <c r="AP65" s="15">
        <f>IF(AND($F65=$AM$4,$I65=AP$5),AVERAGE('Потребление ЭЭ_факт'!AL64,'Потребление ЭЭ_факт'!AX64,'Потребление ЭЭ_факт'!BJ64),IF(AO65&lt;&gt;0,AVERAGE('Потребление ЭЭ_факт'!AL64,'Потребление ЭЭ_факт'!AX64,'Потребление ЭЭ_факт'!BJ64),0))</f>
        <v>0</v>
      </c>
      <c r="AQ65" s="15">
        <f>IF(AND($F65=$AM$4,$I65=AQ$5),AVERAGE('Потребление ЭЭ_факт'!AM64,'Потребление ЭЭ_факт'!AY64,'Потребление ЭЭ_факт'!BK64),IF(AP65&lt;&gt;0,AVERAGE('Потребление ЭЭ_факт'!AM64,'Потребление ЭЭ_факт'!AY64,'Потребление ЭЭ_факт'!BK64),0))</f>
        <v>0</v>
      </c>
      <c r="AR65" s="15">
        <f>IF(AND($F65=$AM$4,$I65=AR$5),AVERAGE('Потребление ЭЭ_факт'!AN64,'Потребление ЭЭ_факт'!AZ64,'Потребление ЭЭ_факт'!BL64),IF(AQ65&lt;&gt;0,AVERAGE('Потребление ЭЭ_факт'!AN64,'Потребление ЭЭ_факт'!AZ64,'Потребление ЭЭ_факт'!BL64),0))</f>
        <v>0</v>
      </c>
      <c r="AS65" s="15">
        <f>IF(AND($F65=$AM$4,$I65=AS$5),AVERAGE('Потребление ЭЭ_факт'!AO64,'Потребление ЭЭ_факт'!BA64,'Потребление ЭЭ_факт'!BM64),IF(AR65&lt;&gt;0,AVERAGE('Потребление ЭЭ_факт'!AO64,'Потребление ЭЭ_факт'!BA64,'Потребление ЭЭ_факт'!BM64),0))</f>
        <v>0</v>
      </c>
      <c r="AT65" s="15">
        <f>IF(AND($F65=$AM$4,$I65=AT$5),AVERAGE('Потребление ЭЭ_факт'!AP64,'Потребление ЭЭ_факт'!BB64,'Потребление ЭЭ_факт'!BN64),IF(AS65&lt;&gt;0,AVERAGE('Потребление ЭЭ_факт'!AP64,'Потребление ЭЭ_факт'!BB64,'Потребление ЭЭ_факт'!BN64),0))</f>
        <v>0</v>
      </c>
      <c r="AU65" s="15">
        <f>IF(AND($F65=$AM$4,$I65=AU$5),AVERAGE('Потребление ЭЭ_факт'!AQ64,'Потребление ЭЭ_факт'!BC64,'Потребление ЭЭ_факт'!BO64),IF(AT65&lt;&gt;0,AVERAGE('Потребление ЭЭ_факт'!AQ64,'Потребление ЭЭ_факт'!BC64,'Потребление ЭЭ_факт'!BO64),0))</f>
        <v>0</v>
      </c>
      <c r="AV65" s="15">
        <f>IF(AND($F65=$AM$4,$I65=AV$5),AVERAGE('Потребление ЭЭ_факт'!AR64,'Потребление ЭЭ_факт'!BD64,'Потребление ЭЭ_факт'!BP64),IF(AU65&lt;&gt;0,AVERAGE('Потребление ЭЭ_факт'!AR64,'Потребление ЭЭ_факт'!BD64,'Потребление ЭЭ_факт'!BP64),0))</f>
        <v>0</v>
      </c>
      <c r="AW65" s="15">
        <f>IF(AND($F65=$AM$4,$I65=AW$5),AVERAGE('Потребление ЭЭ_факт'!AS64,'Потребление ЭЭ_факт'!BE64,'Потребление ЭЭ_факт'!BQ64),IF(AV65&lt;&gt;0,AVERAGE('Потребление ЭЭ_факт'!AS64,'Потребление ЭЭ_факт'!BE64,'Потребление ЭЭ_факт'!BQ64),0))</f>
        <v>0</v>
      </c>
      <c r="AX65" s="16">
        <f>IF(AND($F65=$AM$4,$I65=AX$5),AVERAGE('Потребление ЭЭ_факт'!AT64,'Потребление ЭЭ_факт'!BF64,'Потребление ЭЭ_факт'!BR64),IF(AW65&lt;&gt;0,AVERAGE('Потребление ЭЭ_факт'!AT64,'Потребление ЭЭ_факт'!BF64,'Потребление ЭЭ_факт'!BR64),0))</f>
        <v>0</v>
      </c>
      <c r="AY65" s="14">
        <f>IF(AND($F65=$AY$4,$I65=AY$5),AVERAGE('Потребление ЭЭ_факт'!AU64,'Потребление ЭЭ_факт'!BG64,'Потребление ЭЭ_факт'!BS64),IF(AX65&lt;&gt;0,AVERAGE('Потребление ЭЭ_факт'!AU64,'Потребление ЭЭ_факт'!BG64,'Потребление ЭЭ_факт'!BS64),0))</f>
        <v>0</v>
      </c>
      <c r="AZ65" s="15">
        <f>IF(AND($F65=$AY$4,$I65=AZ$5),AVERAGE('Потребление ЭЭ_факт'!AV64,'Потребление ЭЭ_факт'!BH64,'Потребление ЭЭ_факт'!BT64),IF(AY65&lt;&gt;0,AVERAGE('Потребление ЭЭ_факт'!AV64,'Потребление ЭЭ_факт'!BH64,'Потребление ЭЭ_факт'!BT64),0))</f>
        <v>0</v>
      </c>
      <c r="BA65" s="15">
        <f>IF(AND($F65=$AY$4,$I65=BA$5),AVERAGE('Потребление ЭЭ_факт'!AW64,'Потребление ЭЭ_факт'!BI64,'Потребление ЭЭ_факт'!BU64),IF(AZ65&lt;&gt;0,AVERAGE('Потребление ЭЭ_факт'!AW64,'Потребление ЭЭ_факт'!BI64,'Потребление ЭЭ_факт'!BU64),0))</f>
        <v>0</v>
      </c>
      <c r="BB65" s="15">
        <f>IF(AND($F65=$AY$4,$I65=BB$5),AVERAGE('Потребление ЭЭ_факт'!AX64,'Потребление ЭЭ_факт'!BJ64,'Потребление ЭЭ_факт'!BV64),IF(BA65&lt;&gt;0,AVERAGE('Потребление ЭЭ_факт'!AX64,'Потребление ЭЭ_факт'!BJ64,'Потребление ЭЭ_факт'!BV64),0))</f>
        <v>0</v>
      </c>
      <c r="BC65" s="15">
        <f>IF(AND($F65=$AY$4,$I65=BC$5),AVERAGE('Потребление ЭЭ_факт'!AY64,'Потребление ЭЭ_факт'!BK64,'Потребление ЭЭ_факт'!BW64),IF(BB65&lt;&gt;0,AVERAGE('Потребление ЭЭ_факт'!AY64,'Потребление ЭЭ_факт'!BK64,'Потребление ЭЭ_факт'!BW64),0))</f>
        <v>10616.634952380953</v>
      </c>
      <c r="BD65" s="15">
        <f>IF(AND($F65=$AY$4,$I65=BD$5),AVERAGE('Потребление ЭЭ_факт'!AZ64,'Потребление ЭЭ_факт'!BL64,'Потребление ЭЭ_факт'!BX64),IF(BC65&lt;&gt;0,AVERAGE('Потребление ЭЭ_факт'!AZ64,'Потребление ЭЭ_факт'!BL64,'Потребление ЭЭ_факт'!BX64),0))</f>
        <v>11844.647142857144</v>
      </c>
      <c r="BE65" s="15">
        <f>IF(AND($F65=$AY$4,$I65=BE$5),AVERAGE('Потребление ЭЭ_факт'!BA64,'Потребление ЭЭ_факт'!BM64,'Потребление ЭЭ_факт'!BY64),IF(BD65&lt;&gt;0,AVERAGE('Потребление ЭЭ_факт'!BA64,'Потребление ЭЭ_факт'!BM64,'Потребление ЭЭ_факт'!BY64),0))</f>
        <v>13158.046666666667</v>
      </c>
      <c r="BF65" s="15">
        <f>IF(AND($F65=$AY$4,$I65=BF$5),AVERAGE('Потребление ЭЭ_факт'!BB64,'Потребление ЭЭ_факт'!BN64,'Потребление ЭЭ_факт'!BZ64),IF(BE65&lt;&gt;0,AVERAGE('Потребление ЭЭ_факт'!BB64,'Потребление ЭЭ_факт'!BN64,'Потребление ЭЭ_факт'!BZ64),0))</f>
        <v>12922.025238095239</v>
      </c>
      <c r="BG65" s="15">
        <f>IF(AND($F65=$AY$4,$I65=BG$5),AVERAGE('Потребление ЭЭ_факт'!BC64,'Потребление ЭЭ_факт'!BO64,'Потребление ЭЭ_факт'!CA64),IF(BF65&lt;&gt;0,AVERAGE('Потребление ЭЭ_факт'!BC64,'Потребление ЭЭ_факт'!BO64,'Потребление ЭЭ_факт'!CA64),0))</f>
        <v>10868.363809523809</v>
      </c>
      <c r="BH65" s="15">
        <f>IF(AND($F65=$AY$4,$I65=BH$5),AVERAGE('Потребление ЭЭ_факт'!BD64,'Потребление ЭЭ_факт'!BP64,'Потребление ЭЭ_факт'!CB64),IF(BG65&lt;&gt;0,AVERAGE('Потребление ЭЭ_факт'!BD64,'Потребление ЭЭ_факт'!BP64,'Потребление ЭЭ_факт'!CB64),0))</f>
        <v>11179.550761904762</v>
      </c>
      <c r="BI65" s="15">
        <f>IF(AND($F65=$AY$4,$I65=BI$5),AVERAGE('Потребление ЭЭ_факт'!BE64,'Потребление ЭЭ_факт'!BQ64,'Потребление ЭЭ_факт'!CC64),IF(BH65&lt;&gt;0,AVERAGE('Потребление ЭЭ_факт'!BE64,'Потребление ЭЭ_факт'!BQ64,'Потребление ЭЭ_факт'!CC64),0))</f>
        <v>11022.421428571428</v>
      </c>
      <c r="BJ65" s="16">
        <f>IF(AND($F65=$AY$4,$I65=BJ$5),AVERAGE('Потребление ЭЭ_факт'!BF64,'Потребление ЭЭ_факт'!BR64,'Потребление ЭЭ_факт'!CD64),IF(BI65&lt;&gt;0,AVERAGE('Потребление ЭЭ_факт'!BF64,'Потребление ЭЭ_факт'!BR64,'Потребление ЭЭ_факт'!CD64),0))</f>
        <v>11603.983809523808</v>
      </c>
      <c r="BK65" s="14">
        <f>IF(AND($F65=$BK$4,$I65=BK$5),AVERAGE('Потребление ЭЭ_факт'!BG64,'Потребление ЭЭ_факт'!BS64,'Потребление ЭЭ_факт'!CE64),IF(BJ65&lt;&gt;0,AVERAGE('Потребление ЭЭ_факт'!BG64,'Потребление ЭЭ_факт'!BS64,'Потребление ЭЭ_факт'!CE64),0))</f>
        <v>11582.806190476191</v>
      </c>
      <c r="BL65" s="15">
        <f>IF(AND($F65=$BK$4,$I65=BL$5),AVERAGE('Потребление ЭЭ_факт'!BH64,'Потребление ЭЭ_факт'!BT64,'Потребление ЭЭ_факт'!CF64),IF(BK65&lt;&gt;0,AVERAGE('Потребление ЭЭ_факт'!BH64,'Потребление ЭЭ_факт'!BT64,'Потребление ЭЭ_факт'!CF64),0))</f>
        <v>10554.466666666667</v>
      </c>
      <c r="BM65" s="15">
        <f>IF(AND($F65=$BK$4,$I65=BM$5),AVERAGE('Потребление ЭЭ_факт'!BI64,'Потребление ЭЭ_факт'!BU64,'Потребление ЭЭ_факт'!CG64),IF(BL65&lt;&gt;0,AVERAGE('Потребление ЭЭ_факт'!BI64,'Потребление ЭЭ_факт'!BU64,'Потребление ЭЭ_факт'!CG64),0))</f>
        <v>12499.89219047619</v>
      </c>
      <c r="BN65" s="15">
        <f>IF(AND($F65=$BK$4,$I65=BN$5),AVERAGE('Потребление ЭЭ_факт'!BJ64,'Потребление ЭЭ_факт'!BV64,'Потребление ЭЭ_факт'!CH64),IF(BM65&lt;&gt;0,AVERAGE('Потребление ЭЭ_факт'!BJ64,'Потребление ЭЭ_факт'!BV64,'Потребление ЭЭ_факт'!CH64),0))</f>
        <v>10329.795238095239</v>
      </c>
      <c r="BO65" s="31">
        <f t="shared" si="368"/>
        <v>10616.634952380953</v>
      </c>
      <c r="BP65" s="31">
        <f t="shared" si="369"/>
        <v>11844.647142857144</v>
      </c>
      <c r="BQ65" s="31">
        <f t="shared" si="370"/>
        <v>13158.046666666667</v>
      </c>
      <c r="BR65" s="31">
        <f t="shared" si="371"/>
        <v>12922.025238095239</v>
      </c>
      <c r="BS65" s="31">
        <f t="shared" si="372"/>
        <v>10868.363809523809</v>
      </c>
      <c r="BT65" s="31">
        <f t="shared" si="373"/>
        <v>11179.550761904762</v>
      </c>
      <c r="BU65" s="31">
        <f t="shared" si="374"/>
        <v>11022.421428571428</v>
      </c>
      <c r="BV65" s="32">
        <f t="shared" si="375"/>
        <v>11603.983809523808</v>
      </c>
      <c r="BW65" s="30">
        <f t="shared" si="343"/>
        <v>11582.806190476191</v>
      </c>
      <c r="BX65" s="31">
        <f t="shared" si="382"/>
        <v>10554.466666666667</v>
      </c>
      <c r="BY65" s="31">
        <f t="shared" si="376"/>
        <v>12499.89219047619</v>
      </c>
      <c r="BZ65" s="31">
        <f t="shared" si="377"/>
        <v>10329.795238095239</v>
      </c>
      <c r="CA65" s="31">
        <f t="shared" si="378"/>
        <v>10616.634952380953</v>
      </c>
      <c r="CB65" s="31">
        <f t="shared" si="379"/>
        <v>11844.647142857144</v>
      </c>
      <c r="CC65" s="31">
        <f t="shared" si="344"/>
        <v>13158.046666666667</v>
      </c>
      <c r="CD65" s="31">
        <f t="shared" si="345"/>
        <v>12922.025238095239</v>
      </c>
      <c r="CE65" s="31">
        <f t="shared" si="346"/>
        <v>10868.363809523809</v>
      </c>
      <c r="CF65" s="31">
        <f t="shared" si="347"/>
        <v>11179.550761904762</v>
      </c>
      <c r="CG65" s="31">
        <f t="shared" si="348"/>
        <v>11022.421428571428</v>
      </c>
      <c r="CH65" s="32">
        <f t="shared" si="349"/>
        <v>11603.983809523808</v>
      </c>
      <c r="CI65" s="30">
        <f t="shared" si="206"/>
        <v>11582.806190476191</v>
      </c>
      <c r="CJ65" s="31">
        <f t="shared" si="4"/>
        <v>10554.466666666667</v>
      </c>
      <c r="CK65" s="31">
        <f t="shared" si="5"/>
        <v>12499.89219047619</v>
      </c>
      <c r="CL65" s="31">
        <f t="shared" si="281"/>
        <v>10329.795238095239</v>
      </c>
      <c r="CM65" s="31">
        <f t="shared" si="282"/>
        <v>10616.634952380953</v>
      </c>
      <c r="CN65" s="31">
        <f t="shared" si="283"/>
        <v>11844.647142857144</v>
      </c>
      <c r="CO65" s="31">
        <f t="shared" si="284"/>
        <v>13158.046666666667</v>
      </c>
      <c r="CP65" s="31">
        <f t="shared" si="285"/>
        <v>12922.025238095239</v>
      </c>
      <c r="CQ65" s="31">
        <f t="shared" si="286"/>
        <v>10868.363809523809</v>
      </c>
      <c r="CR65" s="31">
        <f t="shared" si="287"/>
        <v>11179.550761904762</v>
      </c>
      <c r="CS65" s="31">
        <f t="shared" si="288"/>
        <v>11022.421428571428</v>
      </c>
      <c r="CT65" s="32">
        <f t="shared" si="289"/>
        <v>11603.983809523808</v>
      </c>
      <c r="CU65" s="30">
        <f t="shared" si="290"/>
        <v>11582.806190476191</v>
      </c>
      <c r="CV65" s="31">
        <f t="shared" si="291"/>
        <v>10554.466666666667</v>
      </c>
      <c r="CW65" s="31">
        <f t="shared" si="292"/>
        <v>12499.89219047619</v>
      </c>
      <c r="CX65" s="31">
        <f t="shared" si="293"/>
        <v>10329.795238095239</v>
      </c>
      <c r="CY65" s="31">
        <f t="shared" si="294"/>
        <v>10616.634952380953</v>
      </c>
      <c r="CZ65" s="31">
        <f t="shared" si="295"/>
        <v>11844.647142857144</v>
      </c>
      <c r="DA65" s="31">
        <f t="shared" si="296"/>
        <v>13158.046666666667</v>
      </c>
      <c r="DB65" s="31">
        <f t="shared" si="297"/>
        <v>12922.025238095239</v>
      </c>
      <c r="DC65" s="31">
        <f t="shared" si="298"/>
        <v>10868.363809523809</v>
      </c>
      <c r="DD65" s="31">
        <f t="shared" si="299"/>
        <v>11179.550761904762</v>
      </c>
      <c r="DE65" s="31">
        <f t="shared" si="300"/>
        <v>11022.421428571428</v>
      </c>
      <c r="DF65" s="32">
        <f t="shared" si="301"/>
        <v>11603.983809523808</v>
      </c>
      <c r="DG65" s="30">
        <f t="shared" si="302"/>
        <v>11582.806190476191</v>
      </c>
      <c r="DH65" s="31">
        <f t="shared" si="303"/>
        <v>10554.466666666667</v>
      </c>
      <c r="DI65" s="31">
        <f t="shared" si="304"/>
        <v>12499.89219047619</v>
      </c>
      <c r="DJ65" s="31">
        <f t="shared" si="305"/>
        <v>10329.795238095239</v>
      </c>
      <c r="DK65" s="31">
        <f t="shared" si="306"/>
        <v>10616.634952380953</v>
      </c>
      <c r="DL65" s="31">
        <f t="shared" si="307"/>
        <v>11844.647142857144</v>
      </c>
      <c r="DM65" s="31">
        <f t="shared" si="308"/>
        <v>13158.046666666667</v>
      </c>
      <c r="DN65" s="31">
        <f t="shared" si="309"/>
        <v>12922.025238095239</v>
      </c>
      <c r="DO65" s="31">
        <f t="shared" si="310"/>
        <v>10868.363809523809</v>
      </c>
      <c r="DP65" s="31">
        <f t="shared" si="311"/>
        <v>11179.550761904762</v>
      </c>
      <c r="DQ65" s="31">
        <f t="shared" si="280"/>
        <v>11022.421428571428</v>
      </c>
      <c r="DR65" s="32">
        <f t="shared" si="314"/>
        <v>11603.983809523808</v>
      </c>
      <c r="DS65" s="30">
        <f t="shared" si="315"/>
        <v>11582.806190476191</v>
      </c>
      <c r="DT65" s="31">
        <f t="shared" si="316"/>
        <v>10554.466666666667</v>
      </c>
      <c r="DU65" s="31">
        <f t="shared" si="317"/>
        <v>12499.89219047619</v>
      </c>
      <c r="DV65" s="31">
        <f t="shared" si="318"/>
        <v>10329.795238095239</v>
      </c>
      <c r="DW65" s="31">
        <f t="shared" si="319"/>
        <v>10616.634952380953</v>
      </c>
      <c r="DX65" s="31">
        <f t="shared" si="320"/>
        <v>11844.647142857144</v>
      </c>
      <c r="DY65" s="31">
        <f t="shared" si="321"/>
        <v>13158.046666666667</v>
      </c>
      <c r="DZ65" s="31">
        <f t="shared" si="322"/>
        <v>12922.025238095239</v>
      </c>
      <c r="EA65" s="31">
        <f t="shared" si="323"/>
        <v>10868.363809523809</v>
      </c>
      <c r="EB65" s="31">
        <f t="shared" si="324"/>
        <v>11179.550761904762</v>
      </c>
      <c r="EC65" s="31">
        <f t="shared" si="325"/>
        <v>11022.421428571428</v>
      </c>
      <c r="ED65" s="32">
        <f t="shared" si="326"/>
        <v>11603.983809523808</v>
      </c>
      <c r="EE65" s="30">
        <f t="shared" si="327"/>
        <v>11582.806190476191</v>
      </c>
      <c r="EF65" s="31">
        <f t="shared" si="328"/>
        <v>10554.466666666667</v>
      </c>
      <c r="EG65" s="31">
        <f t="shared" si="329"/>
        <v>12499.89219047619</v>
      </c>
      <c r="EH65" s="31">
        <f t="shared" si="330"/>
        <v>10329.795238095239</v>
      </c>
      <c r="EI65" s="31">
        <f t="shared" si="331"/>
        <v>10616.634952380953</v>
      </c>
      <c r="EJ65" s="31">
        <f t="shared" si="332"/>
        <v>11844.647142857144</v>
      </c>
      <c r="EK65" s="31">
        <f t="shared" si="333"/>
        <v>13158.046666666667</v>
      </c>
      <c r="EL65" s="31">
        <f t="shared" si="334"/>
        <v>12922.025238095239</v>
      </c>
      <c r="EM65" s="31">
        <f t="shared" si="335"/>
        <v>10868.363809523809</v>
      </c>
      <c r="EN65" s="31">
        <f t="shared" si="336"/>
        <v>11179.550761904762</v>
      </c>
      <c r="EO65" s="31">
        <f t="shared" si="312"/>
        <v>11022.421428571428</v>
      </c>
      <c r="EP65" s="32">
        <f t="shared" si="313"/>
        <v>11603.983809523808</v>
      </c>
      <c r="ES65" s="20"/>
      <c r="ET65" s="18"/>
      <c r="EU65" s="18"/>
      <c r="EV65" s="18"/>
      <c r="EW65" s="18"/>
      <c r="EX65" s="18"/>
      <c r="EY65" s="18"/>
      <c r="EZ65" s="18"/>
      <c r="FA65" s="18"/>
      <c r="FB65" s="18"/>
      <c r="FC65" s="18"/>
      <c r="FD65" s="19"/>
      <c r="FE65" s="20"/>
      <c r="FF65" s="18"/>
      <c r="FG65" s="18"/>
      <c r="FH65" s="18"/>
      <c r="FI65" s="18"/>
      <c r="FJ65" s="18">
        <f t="shared" si="224"/>
        <v>11844.647142857144</v>
      </c>
      <c r="FK65" s="18">
        <f t="shared" si="225"/>
        <v>13158.046666666667</v>
      </c>
      <c r="FL65" s="18">
        <f t="shared" si="226"/>
        <v>12922.025238095239</v>
      </c>
      <c r="FM65" s="18">
        <f t="shared" si="227"/>
        <v>10868.363809523809</v>
      </c>
      <c r="FN65" s="18">
        <f t="shared" si="228"/>
        <v>11179.550761904762</v>
      </c>
      <c r="FO65" s="18">
        <f t="shared" si="229"/>
        <v>11022.421428571428</v>
      </c>
      <c r="FP65" s="19">
        <f t="shared" si="230"/>
        <v>11603.983809523808</v>
      </c>
      <c r="FQ65" s="20">
        <f t="shared" si="231"/>
        <v>11582.806190476191</v>
      </c>
      <c r="FR65" s="18">
        <f t="shared" si="232"/>
        <v>10554.466666666667</v>
      </c>
      <c r="FS65" s="18">
        <f t="shared" si="233"/>
        <v>12499.89219047619</v>
      </c>
      <c r="FT65" s="18">
        <f t="shared" si="234"/>
        <v>10329.795238095239</v>
      </c>
      <c r="FU65" s="18">
        <f t="shared" si="235"/>
        <v>10616.634952380953</v>
      </c>
      <c r="FV65" s="18">
        <f t="shared" si="236"/>
        <v>11844.647142857144</v>
      </c>
      <c r="FW65" s="18">
        <f t="shared" si="237"/>
        <v>13158.046666666667</v>
      </c>
      <c r="FX65" s="18">
        <f t="shared" si="238"/>
        <v>12922.025238095239</v>
      </c>
      <c r="FY65" s="18">
        <f t="shared" si="239"/>
        <v>10868.363809523809</v>
      </c>
      <c r="FZ65" s="18">
        <f t="shared" si="240"/>
        <v>11179.550761904762</v>
      </c>
      <c r="GA65" s="18">
        <f t="shared" si="241"/>
        <v>11022.421428571428</v>
      </c>
      <c r="GB65" s="19">
        <f t="shared" si="242"/>
        <v>11603.983809523808</v>
      </c>
      <c r="GC65" s="20">
        <f t="shared" si="243"/>
        <v>11582.806190476191</v>
      </c>
      <c r="GD65" s="18">
        <f t="shared" si="244"/>
        <v>10554.466666666667</v>
      </c>
      <c r="GE65" s="18">
        <f t="shared" si="245"/>
        <v>12499.89219047619</v>
      </c>
      <c r="GF65" s="18">
        <f t="shared" si="246"/>
        <v>10329.795238095239</v>
      </c>
      <c r="GG65" s="18">
        <f t="shared" si="247"/>
        <v>10616.634952380953</v>
      </c>
      <c r="GH65" s="18">
        <f t="shared" si="248"/>
        <v>11844.647142857144</v>
      </c>
      <c r="GI65" s="18">
        <f t="shared" si="249"/>
        <v>13158.046666666667</v>
      </c>
      <c r="GJ65" s="18">
        <f t="shared" si="250"/>
        <v>12922.025238095239</v>
      </c>
      <c r="GK65" s="18">
        <f t="shared" si="251"/>
        <v>10868.363809523809</v>
      </c>
      <c r="GL65" s="18">
        <f t="shared" si="252"/>
        <v>11179.550761904762</v>
      </c>
      <c r="GM65" s="18">
        <f t="shared" si="253"/>
        <v>11022.421428571428</v>
      </c>
      <c r="GN65" s="19">
        <f t="shared" si="254"/>
        <v>11603.983809523808</v>
      </c>
      <c r="GO65" s="20">
        <f t="shared" si="255"/>
        <v>11582.806190476191</v>
      </c>
      <c r="GP65" s="18">
        <f t="shared" si="256"/>
        <v>10554.466666666667</v>
      </c>
      <c r="GQ65" s="18">
        <f t="shared" si="257"/>
        <v>12499.89219047619</v>
      </c>
      <c r="GR65" s="18">
        <f t="shared" si="258"/>
        <v>10329.795238095239</v>
      </c>
      <c r="GS65" s="18">
        <f t="shared" si="259"/>
        <v>10616.634952380953</v>
      </c>
      <c r="GT65" s="18">
        <f t="shared" si="260"/>
        <v>11844.647142857144</v>
      </c>
      <c r="GU65" s="18">
        <f t="shared" si="261"/>
        <v>13158.046666666667</v>
      </c>
      <c r="GV65" s="18">
        <f t="shared" si="262"/>
        <v>12922.025238095239</v>
      </c>
      <c r="GW65" s="18">
        <f t="shared" si="263"/>
        <v>10868.363809523809</v>
      </c>
      <c r="GX65" s="18">
        <f t="shared" si="264"/>
        <v>11179.550761904762</v>
      </c>
      <c r="GY65" s="18">
        <f t="shared" si="265"/>
        <v>11022.421428571428</v>
      </c>
      <c r="GZ65" s="19">
        <f t="shared" si="266"/>
        <v>11603.983809523808</v>
      </c>
      <c r="HA65" s="20">
        <f t="shared" si="385"/>
        <v>11582.806190476191</v>
      </c>
      <c r="HB65" s="18">
        <f t="shared" si="386"/>
        <v>10554.466666666667</v>
      </c>
      <c r="HC65" s="18">
        <f t="shared" si="387"/>
        <v>12499.89219047619</v>
      </c>
      <c r="HD65" s="18">
        <f t="shared" si="388"/>
        <v>10329.795238095239</v>
      </c>
      <c r="HE65" s="18">
        <f t="shared" si="389"/>
        <v>10616.634952380953</v>
      </c>
      <c r="HF65" s="18">
        <f t="shared" si="390"/>
        <v>11844.647142857144</v>
      </c>
      <c r="HG65" s="18">
        <f t="shared" si="391"/>
        <v>13158.046666666667</v>
      </c>
      <c r="HH65" s="18">
        <f t="shared" si="392"/>
        <v>12922.025238095239</v>
      </c>
      <c r="HI65" s="18">
        <f t="shared" si="393"/>
        <v>10868.363809523809</v>
      </c>
      <c r="HJ65" s="18">
        <f t="shared" si="394"/>
        <v>11179.550761904762</v>
      </c>
      <c r="HK65" s="18">
        <f t="shared" si="395"/>
        <v>11022.421428571428</v>
      </c>
      <c r="HL65" s="19">
        <f t="shared" si="396"/>
        <v>11603.983809523808</v>
      </c>
      <c r="HM65" s="20">
        <f t="shared" si="397"/>
        <v>11582.806190476191</v>
      </c>
      <c r="HN65" s="18">
        <f t="shared" si="398"/>
        <v>10554.466666666667</v>
      </c>
      <c r="HO65" s="18">
        <f t="shared" ref="HO65:HO70" si="399">DI65</f>
        <v>12499.89219047619</v>
      </c>
      <c r="HP65" s="18">
        <f t="shared" ref="HP65:HP70" si="400">DJ65</f>
        <v>10329.795238095239</v>
      </c>
      <c r="HQ65" s="18">
        <f t="shared" ref="HQ65:HQ70" si="401">DK65</f>
        <v>10616.634952380953</v>
      </c>
      <c r="HR65" s="18"/>
      <c r="HS65" s="18"/>
      <c r="HT65" s="18"/>
      <c r="HU65" s="18"/>
      <c r="HV65" s="18"/>
      <c r="HW65" s="18"/>
      <c r="HX65" s="19"/>
      <c r="HY65" s="20"/>
      <c r="HZ65" s="18"/>
      <c r="IA65" s="18"/>
      <c r="IB65" s="18"/>
      <c r="IC65" s="18"/>
      <c r="ID65" s="18"/>
      <c r="IE65" s="18"/>
      <c r="IF65" s="18"/>
      <c r="IG65" s="18"/>
      <c r="IH65" s="18"/>
      <c r="II65" s="18"/>
      <c r="IJ65" s="19"/>
      <c r="IK65" s="20"/>
      <c r="IL65" s="18"/>
      <c r="IM65" s="18"/>
      <c r="IN65" s="18"/>
      <c r="IO65" s="18"/>
      <c r="IP65" s="18"/>
      <c r="IQ65" s="18"/>
      <c r="IR65" s="18"/>
      <c r="IS65" s="18"/>
      <c r="IT65" s="18"/>
      <c r="IU65" s="18"/>
      <c r="IV65" s="19"/>
      <c r="IY65" s="17"/>
      <c r="IZ65" s="17"/>
      <c r="JA65" s="14">
        <f t="shared" si="267"/>
        <v>0</v>
      </c>
      <c r="JB65" s="15">
        <f t="shared" si="268"/>
        <v>82599.038857142863</v>
      </c>
      <c r="JC65" s="15">
        <f t="shared" si="269"/>
        <v>138182.63409523811</v>
      </c>
      <c r="JD65" s="15">
        <f t="shared" si="270"/>
        <v>138182.63409523811</v>
      </c>
      <c r="JE65" s="15">
        <f t="shared" si="271"/>
        <v>138182.63409523811</v>
      </c>
      <c r="JF65" s="15">
        <f t="shared" si="272"/>
        <v>138182.63409523811</v>
      </c>
      <c r="JG65" s="15">
        <f t="shared" si="273"/>
        <v>55583.595238095244</v>
      </c>
      <c r="JH65" s="15">
        <f t="shared" si="274"/>
        <v>0</v>
      </c>
      <c r="JI65" s="15">
        <f t="shared" si="275"/>
        <v>0</v>
      </c>
      <c r="JJ65" s="14"/>
    </row>
    <row r="66" spans="1:270" x14ac:dyDescent="0.25">
      <c r="A66" s="1" t="s">
        <v>53</v>
      </c>
      <c r="B66" s="2">
        <v>166</v>
      </c>
      <c r="C66" s="3">
        <v>39263</v>
      </c>
      <c r="D66" s="3" t="s">
        <v>54</v>
      </c>
      <c r="E66" s="4">
        <v>45321</v>
      </c>
      <c r="F66">
        <f t="shared" ref="F66:F95" si="402">YEAR(E66)</f>
        <v>2024</v>
      </c>
      <c r="G66">
        <f t="shared" ref="G66:G95" si="403">MONTH(E66)</f>
        <v>1</v>
      </c>
      <c r="H66">
        <f t="shared" ref="H66:H95" si="404">IF(G66&lt;&gt;12,F66-3,F66-2)</f>
        <v>2021</v>
      </c>
      <c r="I66">
        <f t="shared" si="384"/>
        <v>1</v>
      </c>
      <c r="J66">
        <f t="shared" si="203"/>
        <v>2024</v>
      </c>
      <c r="K66">
        <f t="shared" si="204"/>
        <v>2</v>
      </c>
      <c r="L66">
        <f t="shared" si="383"/>
        <v>2029</v>
      </c>
      <c r="M66">
        <f t="shared" si="205"/>
        <v>1</v>
      </c>
      <c r="O66" s="14"/>
      <c r="P66" s="17"/>
      <c r="Q66" s="17"/>
      <c r="R66" s="17"/>
      <c r="S66" s="17"/>
      <c r="T66" s="17"/>
      <c r="U66" s="17"/>
      <c r="V66" s="17">
        <f>IF(AND($F66=O$4,$I66=V$5),AVERAGE('Потребление ЭЭ_факт'!R65,'Потребление ЭЭ_факт'!AD65,'Потребление ЭЭ_факт'!AP65),IF(U66&lt;&gt;0,AVERAGE('Потребление ЭЭ_факт'!R65,'Потребление ЭЭ_факт'!AD65,'Потребление ЭЭ_факт'!AP65),0))</f>
        <v>0</v>
      </c>
      <c r="W66" s="17">
        <f>IF(AND($F66=O$4,$I66=W$5),AVERAGE('Потребление ЭЭ_факт'!S65,'Потребление ЭЭ_факт'!AE65,'Потребление ЭЭ_факт'!AQ65),IF(V66&lt;&gt;0,AVERAGE('Потребление ЭЭ_факт'!S65,'Потребление ЭЭ_факт'!AE65,'Потребление ЭЭ_факт'!AQ65),0))</f>
        <v>0</v>
      </c>
      <c r="X66" s="17">
        <f>IF(AND($F66=O$4,$I66=X$5),AVERAGE('Потребление ЭЭ_факт'!T65,'Потребление ЭЭ_факт'!AF65,'Потребление ЭЭ_факт'!AR65),IF(W66&lt;&gt;0,AVERAGE('Потребление ЭЭ_факт'!T65,'Потребление ЭЭ_факт'!AF65,'Потребление ЭЭ_факт'!AR65),0))</f>
        <v>0</v>
      </c>
      <c r="Y66" s="17">
        <f>IF(AND($F66=O$4,$I66=Y$5),AVERAGE('Потребление ЭЭ_факт'!U65,'Потребление ЭЭ_факт'!AG65,'Потребление ЭЭ_факт'!AS65),IF(X66&lt;&gt;0,AVERAGE('Потребление ЭЭ_факт'!U65,'Потребление ЭЭ_факт'!AG65,'Потребление ЭЭ_факт'!AS65),0))</f>
        <v>0</v>
      </c>
      <c r="Z66" s="17">
        <f>IF(AND($F66=O$4,$I66=Z$5),AVERAGE('Потребление ЭЭ_факт'!V65,'Потребление ЭЭ_факт'!AH65,'Потребление ЭЭ_факт'!AT65),IF(Y66&lt;&gt;0,AVERAGE('Потребление ЭЭ_факт'!V65,'Потребление ЭЭ_факт'!AH65,'Потребление ЭЭ_факт'!AT65),0))</f>
        <v>0</v>
      </c>
      <c r="AA66" s="14">
        <f>IF(AND($F66=AA$4,$I66=AA$5),AVERAGE('Потребление ЭЭ_факт'!W65,'Потребление ЭЭ_факт'!AI65,'Потребление ЭЭ_факт'!AU65),IF(Z66&lt;&gt;0,AVERAGE('Потребление ЭЭ_факт'!W65,'Потребление ЭЭ_факт'!AI65,'Потребление ЭЭ_факт'!AU65),0))</f>
        <v>0</v>
      </c>
      <c r="AB66" s="17">
        <f>IF(AND($F66=AA$4,$I66=AB$5),AVERAGE('Потребление ЭЭ_факт'!X65,'Потребление ЭЭ_факт'!AJ65,'Потребление ЭЭ_факт'!AV65),IF(AA66&lt;&gt;0,AVERAGE('Потребление ЭЭ_факт'!X65,'Потребление ЭЭ_факт'!AJ65,'Потребление ЭЭ_факт'!AV65),0))</f>
        <v>0</v>
      </c>
      <c r="AC66" s="17">
        <f>IF(AND($F66=AA$4,$I66=AC$5),AVERAGE('Потребление ЭЭ_факт'!Y65,'Потребление ЭЭ_факт'!AK65,'Потребление ЭЭ_факт'!AW65),IF(AB66&lt;&gt;0,AVERAGE('Потребление ЭЭ_факт'!Y65,'Потребление ЭЭ_факт'!AK65,'Потребление ЭЭ_факт'!AW65),0))</f>
        <v>0</v>
      </c>
      <c r="AD66" s="17">
        <f>IF(AND($F66=AA$4,$I66=AD$5),AVERAGE('Потребление ЭЭ_факт'!Z65,'Потребление ЭЭ_факт'!AL65,'Потребление ЭЭ_факт'!AX65),IF(AC66&lt;&gt;0,AVERAGE('Потребление ЭЭ_факт'!Z65,'Потребление ЭЭ_факт'!AL65,'Потребление ЭЭ_факт'!AX65),0))</f>
        <v>0</v>
      </c>
      <c r="AE66" s="17">
        <f>IF(AND($F66=AA$4,$I66=AE$5),AVERAGE('Потребление ЭЭ_факт'!AA65,'Потребление ЭЭ_факт'!AM65,'Потребление ЭЭ_факт'!AY65),IF(AD66&lt;&gt;0,AVERAGE('Потребление ЭЭ_факт'!AA65,'Потребление ЭЭ_факт'!AM65,'Потребление ЭЭ_факт'!AY65),0))</f>
        <v>0</v>
      </c>
      <c r="AF66" s="17">
        <f>IF(AND($F66=AA$4,$I66=AF$5),AVERAGE('Потребление ЭЭ_факт'!AB65,'Потребление ЭЭ_факт'!AN65,'Потребление ЭЭ_факт'!AZ65),IF(AE66&lt;&gt;0,AVERAGE('Потребление ЭЭ_факт'!AB65,'Потребление ЭЭ_факт'!AN65,'Потребление ЭЭ_факт'!AZ65),0))</f>
        <v>0</v>
      </c>
      <c r="AG66" s="17">
        <f>IF(AND($F66=AA$4,$I66=AG$5),AVERAGE('Потребление ЭЭ_факт'!AC65,'Потребление ЭЭ_факт'!AO65,'Потребление ЭЭ_факт'!BA65),IF(AF66&lt;&gt;0,AVERAGE('Потребление ЭЭ_факт'!AC65,'Потребление ЭЭ_факт'!AO65,'Потребление ЭЭ_факт'!BA65),0))</f>
        <v>0</v>
      </c>
      <c r="AH66" s="17">
        <f>IF(AND($F66=AA$4,$I66=AH$5),AVERAGE('Потребление ЭЭ_факт'!AD65,'Потребление ЭЭ_факт'!AP65,'Потребление ЭЭ_факт'!BB65),IF(AG66&lt;&gt;0,AVERAGE('Потребление ЭЭ_факт'!AD65,'Потребление ЭЭ_факт'!AP65,'Потребление ЭЭ_факт'!BB65),0))</f>
        <v>0</v>
      </c>
      <c r="AI66" s="17">
        <f>IF(AND($F66=AA$4,$I66=AI$5),AVERAGE('Потребление ЭЭ_факт'!AE65,'Потребление ЭЭ_факт'!AQ65,'Потребление ЭЭ_факт'!BC65),IF(AH66&lt;&gt;0,AVERAGE('Потребление ЭЭ_факт'!AE65,'Потребление ЭЭ_факт'!AQ65,'Потребление ЭЭ_факт'!BC65),0))</f>
        <v>0</v>
      </c>
      <c r="AJ66" s="17">
        <f>IF(AND($F66=AA$4,$I66=AJ$5),AVERAGE('Потребление ЭЭ_факт'!AF65,'Потребление ЭЭ_факт'!AR65,'Потребление ЭЭ_факт'!BD65),IF(AI66&lt;&gt;0,AVERAGE('Потребление ЭЭ_факт'!AF65,'Потребление ЭЭ_факт'!AR65,'Потребление ЭЭ_факт'!BD65),0))</f>
        <v>0</v>
      </c>
      <c r="AK66" s="17">
        <f>IF(AND($F66=AA$4,$I66=AK$5),AVERAGE('Потребление ЭЭ_факт'!AG65,'Потребление ЭЭ_факт'!AS65,'Потребление ЭЭ_факт'!BE65),IF(AJ66&lt;&gt;0,AVERAGE('Потребление ЭЭ_факт'!AG65,'Потребление ЭЭ_факт'!AS65,'Потребление ЭЭ_факт'!BE65),0))</f>
        <v>0</v>
      </c>
      <c r="AL66" s="17">
        <f>IF(AND($F66=AA$4,$I66=AL$5),AVERAGE('Потребление ЭЭ_факт'!AH65,'Потребление ЭЭ_факт'!AT65,'Потребление ЭЭ_факт'!BF65),IF(AK66&lt;&gt;0,AVERAGE('Потребление ЭЭ_факт'!AH65,'Потребление ЭЭ_факт'!AT65,'Потребление ЭЭ_факт'!BF65),0))</f>
        <v>0</v>
      </c>
      <c r="AM66" s="14">
        <f>IF(AND($F66=AM$4,$I66=AM$5),AVERAGE('Потребление ЭЭ_факт'!AI65,'Потребление ЭЭ_факт'!AU65,'Потребление ЭЭ_факт'!BG65),IF(AL66&lt;&gt;0,AVERAGE('Потребление ЭЭ_факт'!AI65,'Потребление ЭЭ_факт'!AU65,'Потребление ЭЭ_факт'!BG65),0))</f>
        <v>0</v>
      </c>
      <c r="AN66" s="15">
        <f>IF(AND($F66=$AM$4,$I66=AN$5),AVERAGE('Потребление ЭЭ_факт'!AJ65,'Потребление ЭЭ_факт'!AV65,'Потребление ЭЭ_факт'!BH65),IF(AM66&lt;&gt;0,AVERAGE('Потребление ЭЭ_факт'!AJ65,'Потребление ЭЭ_факт'!AV65,'Потребление ЭЭ_факт'!BH65),0))</f>
        <v>0</v>
      </c>
      <c r="AO66" s="15">
        <f>IF(AND($F66=$AM$4,$I66=AO$5),AVERAGE('Потребление ЭЭ_факт'!AK65,'Потребление ЭЭ_факт'!AW65,'Потребление ЭЭ_факт'!BI65),IF(AN66&lt;&gt;0,AVERAGE('Потребление ЭЭ_факт'!AK65,'Потребление ЭЭ_факт'!AW65,'Потребление ЭЭ_факт'!BI65),0))</f>
        <v>0</v>
      </c>
      <c r="AP66" s="15">
        <f>IF(AND($F66=$AM$4,$I66=AP$5),AVERAGE('Потребление ЭЭ_факт'!AL65,'Потребление ЭЭ_факт'!AX65,'Потребление ЭЭ_факт'!BJ65),IF(AO66&lt;&gt;0,AVERAGE('Потребление ЭЭ_факт'!AL65,'Потребление ЭЭ_факт'!AX65,'Потребление ЭЭ_факт'!BJ65),0))</f>
        <v>0</v>
      </c>
      <c r="AQ66" s="15">
        <f>IF(AND($F66=$AM$4,$I66=AQ$5),AVERAGE('Потребление ЭЭ_факт'!AM65,'Потребление ЭЭ_факт'!AY65,'Потребление ЭЭ_факт'!BK65),IF(AP66&lt;&gt;0,AVERAGE('Потребление ЭЭ_факт'!AM65,'Потребление ЭЭ_факт'!AY65,'Потребление ЭЭ_факт'!BK65),0))</f>
        <v>0</v>
      </c>
      <c r="AR66" s="15">
        <f>IF(AND($F66=$AM$4,$I66=AR$5),AVERAGE('Потребление ЭЭ_факт'!AN65,'Потребление ЭЭ_факт'!AZ65,'Потребление ЭЭ_факт'!BL65),IF(AQ66&lt;&gt;0,AVERAGE('Потребление ЭЭ_факт'!AN65,'Потребление ЭЭ_факт'!AZ65,'Потребление ЭЭ_факт'!BL65),0))</f>
        <v>0</v>
      </c>
      <c r="AS66" s="15">
        <f>IF(AND($F66=$AM$4,$I66=AS$5),AVERAGE('Потребление ЭЭ_факт'!AO65,'Потребление ЭЭ_факт'!BA65,'Потребление ЭЭ_факт'!BM65),IF(AR66&lt;&gt;0,AVERAGE('Потребление ЭЭ_факт'!AO65,'Потребление ЭЭ_факт'!BA65,'Потребление ЭЭ_факт'!BM65),0))</f>
        <v>0</v>
      </c>
      <c r="AT66" s="15">
        <f>IF(AND($F66=$AM$4,$I66=AT$5),AVERAGE('Потребление ЭЭ_факт'!AP65,'Потребление ЭЭ_факт'!BB65,'Потребление ЭЭ_факт'!BN65),IF(AS66&lt;&gt;0,AVERAGE('Потребление ЭЭ_факт'!AP65,'Потребление ЭЭ_факт'!BB65,'Потребление ЭЭ_факт'!BN65),0))</f>
        <v>0</v>
      </c>
      <c r="AU66" s="15">
        <f>IF(AND($F66=$AM$4,$I66=AU$5),AVERAGE('Потребление ЭЭ_факт'!AQ65,'Потребление ЭЭ_факт'!BC65,'Потребление ЭЭ_факт'!BO65),IF(AT66&lt;&gt;0,AVERAGE('Потребление ЭЭ_факт'!AQ65,'Потребление ЭЭ_факт'!BC65,'Потребление ЭЭ_факт'!BO65),0))</f>
        <v>0</v>
      </c>
      <c r="AV66" s="15">
        <f>IF(AND($F66=$AM$4,$I66=AV$5),AVERAGE('Потребление ЭЭ_факт'!AR65,'Потребление ЭЭ_факт'!BD65,'Потребление ЭЭ_факт'!BP65),IF(AU66&lt;&gt;0,AVERAGE('Потребление ЭЭ_факт'!AR65,'Потребление ЭЭ_факт'!BD65,'Потребление ЭЭ_факт'!BP65),0))</f>
        <v>0</v>
      </c>
      <c r="AW66" s="15">
        <f>IF(AND($F66=$AM$4,$I66=AW$5),AVERAGE('Потребление ЭЭ_факт'!AS65,'Потребление ЭЭ_факт'!BE65,'Потребление ЭЭ_факт'!BQ65),IF(AV66&lt;&gt;0,AVERAGE('Потребление ЭЭ_факт'!AS65,'Потребление ЭЭ_факт'!BE65,'Потребление ЭЭ_факт'!BQ65),0))</f>
        <v>0</v>
      </c>
      <c r="AX66" s="16">
        <f>IF(AND($F66=$AM$4,$I66=AX$5),AVERAGE('Потребление ЭЭ_факт'!AT65,'Потребление ЭЭ_факт'!BF65,'Потребление ЭЭ_факт'!BR65),IF(AW66&lt;&gt;0,AVERAGE('Потребление ЭЭ_факт'!AT65,'Потребление ЭЭ_факт'!BF65,'Потребление ЭЭ_факт'!BR65),0))</f>
        <v>0</v>
      </c>
      <c r="AY66" s="14">
        <f>IF(AND($F66=$AY$4,$I66=AY$5),AVERAGE('Потребление ЭЭ_факт'!AU65,'Потребление ЭЭ_факт'!BG65,'Потребление ЭЭ_факт'!BS65),IF(AX66&lt;&gt;0,AVERAGE('Потребление ЭЭ_факт'!AU65,'Потребление ЭЭ_факт'!BG65,'Потребление ЭЭ_факт'!BS65),0))</f>
        <v>0</v>
      </c>
      <c r="AZ66" s="15">
        <f>IF(AND($F66=$AY$4,$I66=AZ$5),AVERAGE('Потребление ЭЭ_факт'!AV65,'Потребление ЭЭ_факт'!BH65,'Потребление ЭЭ_факт'!BT65),IF(AY66&lt;&gt;0,AVERAGE('Потребление ЭЭ_факт'!AV65,'Потребление ЭЭ_факт'!BH65,'Потребление ЭЭ_факт'!BT65),0))</f>
        <v>0</v>
      </c>
      <c r="BA66" s="15">
        <f>IF(AND($F66=$AY$4,$I66=BA$5),AVERAGE('Потребление ЭЭ_факт'!AW65,'Потребление ЭЭ_факт'!BI65,'Потребление ЭЭ_факт'!BU65),IF(AZ66&lt;&gt;0,AVERAGE('Потребление ЭЭ_факт'!AW65,'Потребление ЭЭ_факт'!BI65,'Потребление ЭЭ_факт'!BU65),0))</f>
        <v>0</v>
      </c>
      <c r="BB66" s="15">
        <f>IF(AND($F66=$AY$4,$I66=BB$5),AVERAGE('Потребление ЭЭ_факт'!AX65,'Потребление ЭЭ_факт'!BJ65,'Потребление ЭЭ_факт'!BV65),IF(BA66&lt;&gt;0,AVERAGE('Потребление ЭЭ_факт'!AX65,'Потребление ЭЭ_факт'!BJ65,'Потребление ЭЭ_факт'!BV65),0))</f>
        <v>0</v>
      </c>
      <c r="BC66" s="15">
        <f>IF(AND($F66=$AY$4,$I66=BC$5),AVERAGE('Потребление ЭЭ_факт'!AY65,'Потребление ЭЭ_факт'!BK65,'Потребление ЭЭ_факт'!BW65),IF(BB66&lt;&gt;0,AVERAGE('Потребление ЭЭ_факт'!AY65,'Потребление ЭЭ_факт'!BK65,'Потребление ЭЭ_факт'!BW65),0))</f>
        <v>0</v>
      </c>
      <c r="BD66" s="15">
        <f>IF(AND($F66=$AY$4,$I66=BD$5),AVERAGE('Потребление ЭЭ_факт'!AZ65,'Потребление ЭЭ_факт'!BL65,'Потребление ЭЭ_факт'!BX65),IF(BC66&lt;&gt;0,AVERAGE('Потребление ЭЭ_факт'!AZ65,'Потребление ЭЭ_факт'!BL65,'Потребление ЭЭ_факт'!BX65),0))</f>
        <v>0</v>
      </c>
      <c r="BE66" s="15">
        <f>IF(AND($F66=$AY$4,$I66=BE$5),AVERAGE('Потребление ЭЭ_факт'!BA65,'Потребление ЭЭ_факт'!BM65,'Потребление ЭЭ_факт'!BY65),IF(BD66&lt;&gt;0,AVERAGE('Потребление ЭЭ_факт'!BA65,'Потребление ЭЭ_факт'!BM65,'Потребление ЭЭ_факт'!BY65),0))</f>
        <v>0</v>
      </c>
      <c r="BF66" s="15">
        <f>IF(AND($F66=$AY$4,$I66=BF$5),AVERAGE('Потребление ЭЭ_факт'!BB65,'Потребление ЭЭ_факт'!BN65,'Потребление ЭЭ_факт'!BZ65),IF(BE66&lt;&gt;0,AVERAGE('Потребление ЭЭ_факт'!BB65,'Потребление ЭЭ_факт'!BN65,'Потребление ЭЭ_факт'!BZ65),0))</f>
        <v>0</v>
      </c>
      <c r="BG66" s="15">
        <f>IF(AND($F66=$AY$4,$I66=BG$5),AVERAGE('Потребление ЭЭ_факт'!BC65,'Потребление ЭЭ_факт'!BO65,'Потребление ЭЭ_факт'!CA65),IF(BF66&lt;&gt;0,AVERAGE('Потребление ЭЭ_факт'!BC65,'Потребление ЭЭ_факт'!BO65,'Потребление ЭЭ_факт'!CA65),0))</f>
        <v>0</v>
      </c>
      <c r="BH66" s="15">
        <f>IF(AND($F66=$AY$4,$I66=BH$5),AVERAGE('Потребление ЭЭ_факт'!BD65,'Потребление ЭЭ_факт'!BP65,'Потребление ЭЭ_факт'!CB65),IF(BG66&lt;&gt;0,AVERAGE('Потребление ЭЭ_факт'!BD65,'Потребление ЭЭ_факт'!BP65,'Потребление ЭЭ_факт'!CB65),0))</f>
        <v>0</v>
      </c>
      <c r="BI66" s="15">
        <f>IF(AND($F66=$AY$4,$I66=BI$5),AVERAGE('Потребление ЭЭ_факт'!BE65,'Потребление ЭЭ_факт'!BQ65,'Потребление ЭЭ_факт'!CC65),IF(BH66&lt;&gt;0,AVERAGE('Потребление ЭЭ_факт'!BE65,'Потребление ЭЭ_факт'!BQ65,'Потребление ЭЭ_факт'!CC65),0))</f>
        <v>0</v>
      </c>
      <c r="BJ66" s="16">
        <f>IF(AND($F66=$AY$4,$I66=BJ$5),AVERAGE('Потребление ЭЭ_факт'!BF65,'Потребление ЭЭ_факт'!BR65,'Потребление ЭЭ_факт'!CD65),IF(BI66&lt;&gt;0,AVERAGE('Потребление ЭЭ_факт'!BF65,'Потребление ЭЭ_факт'!BR65,'Потребление ЭЭ_факт'!CD65),0))</f>
        <v>0</v>
      </c>
      <c r="BK66" s="14">
        <f>IF(AND($F66=$BK$4,$I66=BK$5),AVERAGE('Потребление ЭЭ_факт'!BG65,'Потребление ЭЭ_факт'!BS65,'Потребление ЭЭ_факт'!CE65),IF(BJ66&lt;&gt;0,AVERAGE('Потребление ЭЭ_факт'!BG65,'Потребление ЭЭ_факт'!BS65,'Потребление ЭЭ_факт'!CE65),0))</f>
        <v>25581.753571428573</v>
      </c>
      <c r="BL66" s="15">
        <f>IF(AND($F66=$BK$4,$I66=BL$5),AVERAGE('Потребление ЭЭ_факт'!BH65,'Потребление ЭЭ_факт'!BT65,'Потребление ЭЭ_факт'!CF65),IF(BK66&lt;&gt;0,AVERAGE('Потребление ЭЭ_факт'!BH65,'Потребление ЭЭ_факт'!BT65,'Потребление ЭЭ_факт'!CF65),0))</f>
        <v>23381.5</v>
      </c>
      <c r="BM66" s="15">
        <f>IF(AND($F66=$BK$4,$I66=BM$5),AVERAGE('Потребление ЭЭ_факт'!BI65,'Потребление ЭЭ_факт'!BU65,'Потребление ЭЭ_факт'!CG65),IF(BL66&lt;&gt;0,AVERAGE('Потребление ЭЭ_факт'!BI65,'Потребление ЭЭ_факт'!BU65,'Потребление ЭЭ_факт'!CG65),0))</f>
        <v>24210.902571428578</v>
      </c>
      <c r="BN66" s="15">
        <f>IF(AND($F66=$BK$4,$I66=BN$5),AVERAGE('Потребление ЭЭ_факт'!BJ65,'Потребление ЭЭ_факт'!BV65,'Потребление ЭЭ_факт'!CH65),IF(BM66&lt;&gt;0,AVERAGE('Потребление ЭЭ_факт'!BJ65,'Потребление ЭЭ_факт'!BV65,'Потребление ЭЭ_факт'!CH65),0))</f>
        <v>23729.164285714283</v>
      </c>
      <c r="BO66" s="15">
        <f>IF(AND($F66=$BK$4,$I66=BO$5),AVERAGE('Потребление ЭЭ_факт'!BK65,'Потребление ЭЭ_факт'!BW65,'Потребление ЭЭ_факт'!CI65),IF(BN66&lt;&gt;0,AVERAGE('Потребление ЭЭ_факт'!BK65,'Потребление ЭЭ_факт'!BW65,'Потребление ЭЭ_факт'!CI65),0))</f>
        <v>24902.587857142858</v>
      </c>
      <c r="BP66" s="15">
        <f>IF(AND($F66=$BK$4,$I66=BP$5),AVERAGE('Потребление ЭЭ_факт'!BL65,'Потребление ЭЭ_факт'!BX65,'Потребление ЭЭ_факт'!CJ65),IF(BO66&lt;&gt;0,AVERAGE('Потребление ЭЭ_факт'!BL65,'Потребление ЭЭ_факт'!BX65,'Потребление ЭЭ_факт'!CJ65),0))</f>
        <v>22556.617857142857</v>
      </c>
      <c r="BQ66" s="15">
        <f>IF(AND($F66=$BK$4,$I66=BQ$5),AVERAGE('Потребление ЭЭ_факт'!BM65,'Потребление ЭЭ_факт'!BY65,'Потребление ЭЭ_факт'!CK65),IF(BP66&lt;&gt;0,AVERAGE('Потребление ЭЭ_факт'!BM65,'Потребление ЭЭ_факт'!BY65,'Потребление ЭЭ_факт'!CK65),0))</f>
        <v>23614.262857142854</v>
      </c>
      <c r="BR66" s="15">
        <f>IF(AND($F66=$BK$4,$I66=BR$5),AVERAGE('Потребление ЭЭ_факт'!BN65,'Потребление ЭЭ_факт'!BZ65,'Потребление ЭЭ_факт'!CL65),IF(BQ66&lt;&gt;0,AVERAGE('Потребление ЭЭ_факт'!BN65,'Потребление ЭЭ_факт'!BZ65,'Потребление ЭЭ_факт'!CL65),0))</f>
        <v>23175.055285714287</v>
      </c>
      <c r="BS66" s="15">
        <f>IF(AND($F66=$BK$4,$I66=BS$5),AVERAGE('Потребление ЭЭ_факт'!BO65,'Потребление ЭЭ_факт'!CA65,'Потребление ЭЭ_факт'!CM65),IF(BR66&lt;&gt;0,AVERAGE('Потребление ЭЭ_факт'!BO65,'Потребление ЭЭ_факт'!CA65,'Потребление ЭЭ_факт'!CM65),0))</f>
        <v>23606.753571428573</v>
      </c>
      <c r="BT66" s="15">
        <f>IF(AND($F66=$BK$4,$I66=BT$5),AVERAGE('Потребление ЭЭ_факт'!BP65,'Потребление ЭЭ_факт'!CB65,'Потребление ЭЭ_факт'!CN65),IF(BS66&lt;&gt;0,AVERAGE('Потребление ЭЭ_факт'!BP65,'Потребление ЭЭ_факт'!CB65,'Потребление ЭЭ_факт'!CN65),0))</f>
        <v>25300.668571428574</v>
      </c>
      <c r="BU66" s="15">
        <f>IF(AND($F66=$BK$4,$I66=BU$5),AVERAGE('Потребление ЭЭ_факт'!BQ65,'Потребление ЭЭ_факт'!CC65,'Потребление ЭЭ_факт'!CO65),IF(BT66&lt;&gt;0,AVERAGE('Потребление ЭЭ_факт'!BQ65,'Потребление ЭЭ_факт'!CC65,'Потребление ЭЭ_факт'!CO65),0))</f>
        <v>25132.606428571427</v>
      </c>
      <c r="BV66" s="16">
        <f>IF(AND($F66=$BK$4,$I66=BV$5),AVERAGE('Потребление ЭЭ_факт'!BR65,'Потребление ЭЭ_факт'!CD65,'Потребление ЭЭ_факт'!CP65),IF(BU66&lt;&gt;0,AVERAGE('Потребление ЭЭ_факт'!BR65,'Потребление ЭЭ_факт'!CD65,'Потребление ЭЭ_факт'!CP65),0))</f>
        <v>25233.738714285715</v>
      </c>
      <c r="BW66" s="30">
        <f t="shared" si="343"/>
        <v>25581.753571428573</v>
      </c>
      <c r="BX66" s="31">
        <f t="shared" si="382"/>
        <v>23381.5</v>
      </c>
      <c r="BY66" s="31">
        <f t="shared" si="376"/>
        <v>24210.902571428578</v>
      </c>
      <c r="BZ66" s="31">
        <f t="shared" si="377"/>
        <v>23729.164285714283</v>
      </c>
      <c r="CA66" s="31">
        <f t="shared" si="378"/>
        <v>24902.587857142858</v>
      </c>
      <c r="CB66" s="31">
        <f t="shared" si="379"/>
        <v>22556.617857142857</v>
      </c>
      <c r="CC66" s="31">
        <f t="shared" si="344"/>
        <v>23614.262857142854</v>
      </c>
      <c r="CD66" s="31">
        <f t="shared" si="345"/>
        <v>23175.055285714287</v>
      </c>
      <c r="CE66" s="31">
        <f t="shared" si="346"/>
        <v>23606.753571428573</v>
      </c>
      <c r="CF66" s="31">
        <f t="shared" si="347"/>
        <v>25300.668571428574</v>
      </c>
      <c r="CG66" s="31">
        <f t="shared" si="348"/>
        <v>25132.606428571427</v>
      </c>
      <c r="CH66" s="32">
        <f t="shared" si="349"/>
        <v>25233.738714285715</v>
      </c>
      <c r="CI66" s="30">
        <f t="shared" si="206"/>
        <v>25581.753571428573</v>
      </c>
      <c r="CJ66" s="31">
        <f t="shared" si="4"/>
        <v>23381.5</v>
      </c>
      <c r="CK66" s="31">
        <f t="shared" si="5"/>
        <v>24210.902571428578</v>
      </c>
      <c r="CL66" s="31">
        <f t="shared" si="281"/>
        <v>23729.164285714283</v>
      </c>
      <c r="CM66" s="31">
        <f t="shared" si="282"/>
        <v>24902.587857142858</v>
      </c>
      <c r="CN66" s="31">
        <f t="shared" si="283"/>
        <v>22556.617857142857</v>
      </c>
      <c r="CO66" s="31">
        <f t="shared" si="284"/>
        <v>23614.262857142854</v>
      </c>
      <c r="CP66" s="31">
        <f t="shared" si="285"/>
        <v>23175.055285714287</v>
      </c>
      <c r="CQ66" s="31">
        <f t="shared" si="286"/>
        <v>23606.753571428573</v>
      </c>
      <c r="CR66" s="31">
        <f t="shared" si="287"/>
        <v>25300.668571428574</v>
      </c>
      <c r="CS66" s="31">
        <f t="shared" si="288"/>
        <v>25132.606428571427</v>
      </c>
      <c r="CT66" s="32">
        <f t="shared" si="289"/>
        <v>25233.738714285715</v>
      </c>
      <c r="CU66" s="30">
        <f t="shared" si="290"/>
        <v>25581.753571428573</v>
      </c>
      <c r="CV66" s="31">
        <f t="shared" si="291"/>
        <v>23381.5</v>
      </c>
      <c r="CW66" s="31">
        <f t="shared" si="292"/>
        <v>24210.902571428578</v>
      </c>
      <c r="CX66" s="31">
        <f t="shared" si="293"/>
        <v>23729.164285714283</v>
      </c>
      <c r="CY66" s="31">
        <f t="shared" si="294"/>
        <v>24902.587857142858</v>
      </c>
      <c r="CZ66" s="31">
        <f t="shared" si="295"/>
        <v>22556.617857142857</v>
      </c>
      <c r="DA66" s="31">
        <f t="shared" si="296"/>
        <v>23614.262857142854</v>
      </c>
      <c r="DB66" s="31">
        <f t="shared" si="297"/>
        <v>23175.055285714287</v>
      </c>
      <c r="DC66" s="31">
        <f t="shared" si="298"/>
        <v>23606.753571428573</v>
      </c>
      <c r="DD66" s="31">
        <f t="shared" si="299"/>
        <v>25300.668571428574</v>
      </c>
      <c r="DE66" s="31">
        <f t="shared" si="300"/>
        <v>25132.606428571427</v>
      </c>
      <c r="DF66" s="32">
        <f t="shared" si="301"/>
        <v>25233.738714285715</v>
      </c>
      <c r="DG66" s="30">
        <f t="shared" si="302"/>
        <v>25581.753571428573</v>
      </c>
      <c r="DH66" s="31">
        <f t="shared" si="303"/>
        <v>23381.5</v>
      </c>
      <c r="DI66" s="31">
        <f t="shared" si="304"/>
        <v>24210.902571428578</v>
      </c>
      <c r="DJ66" s="31">
        <f t="shared" si="305"/>
        <v>23729.164285714283</v>
      </c>
      <c r="DK66" s="31">
        <f t="shared" si="306"/>
        <v>24902.587857142858</v>
      </c>
      <c r="DL66" s="31">
        <f t="shared" si="307"/>
        <v>22556.617857142857</v>
      </c>
      <c r="DM66" s="31">
        <f t="shared" si="308"/>
        <v>23614.262857142854</v>
      </c>
      <c r="DN66" s="31">
        <f t="shared" si="309"/>
        <v>23175.055285714287</v>
      </c>
      <c r="DO66" s="31">
        <f t="shared" si="310"/>
        <v>23606.753571428573</v>
      </c>
      <c r="DP66" s="31">
        <f t="shared" si="311"/>
        <v>25300.668571428574</v>
      </c>
      <c r="DQ66" s="31">
        <f t="shared" si="280"/>
        <v>25132.606428571427</v>
      </c>
      <c r="DR66" s="32">
        <f t="shared" si="314"/>
        <v>25233.738714285715</v>
      </c>
      <c r="DS66" s="30">
        <f t="shared" si="315"/>
        <v>25581.753571428573</v>
      </c>
      <c r="DT66" s="31">
        <f t="shared" si="316"/>
        <v>23381.5</v>
      </c>
      <c r="DU66" s="31">
        <f t="shared" si="317"/>
        <v>24210.902571428578</v>
      </c>
      <c r="DV66" s="31">
        <f t="shared" si="318"/>
        <v>23729.164285714283</v>
      </c>
      <c r="DW66" s="31">
        <f t="shared" si="319"/>
        <v>24902.587857142858</v>
      </c>
      <c r="DX66" s="31">
        <f t="shared" si="320"/>
        <v>22556.617857142857</v>
      </c>
      <c r="DY66" s="31">
        <f t="shared" si="321"/>
        <v>23614.262857142854</v>
      </c>
      <c r="DZ66" s="31">
        <f t="shared" si="322"/>
        <v>23175.055285714287</v>
      </c>
      <c r="EA66" s="31">
        <f t="shared" si="323"/>
        <v>23606.753571428573</v>
      </c>
      <c r="EB66" s="31">
        <f t="shared" si="324"/>
        <v>25300.668571428574</v>
      </c>
      <c r="EC66" s="31">
        <f t="shared" si="325"/>
        <v>25132.606428571427</v>
      </c>
      <c r="ED66" s="32">
        <f t="shared" si="326"/>
        <v>25233.738714285715</v>
      </c>
      <c r="EE66" s="30">
        <f t="shared" si="327"/>
        <v>25581.753571428573</v>
      </c>
      <c r="EF66" s="31">
        <f t="shared" si="328"/>
        <v>23381.5</v>
      </c>
      <c r="EG66" s="31">
        <f t="shared" si="329"/>
        <v>24210.902571428578</v>
      </c>
      <c r="EH66" s="31">
        <f t="shared" si="330"/>
        <v>23729.164285714283</v>
      </c>
      <c r="EI66" s="31">
        <f t="shared" si="331"/>
        <v>24902.587857142858</v>
      </c>
      <c r="EJ66" s="31">
        <f t="shared" si="332"/>
        <v>22556.617857142857</v>
      </c>
      <c r="EK66" s="31">
        <f t="shared" si="333"/>
        <v>23614.262857142854</v>
      </c>
      <c r="EL66" s="31">
        <f t="shared" si="334"/>
        <v>23175.055285714287</v>
      </c>
      <c r="EM66" s="31">
        <f t="shared" si="335"/>
        <v>23606.753571428573</v>
      </c>
      <c r="EN66" s="31">
        <f t="shared" si="336"/>
        <v>25300.668571428574</v>
      </c>
      <c r="EO66" s="31">
        <f t="shared" si="312"/>
        <v>25132.606428571427</v>
      </c>
      <c r="EP66" s="32">
        <f t="shared" si="313"/>
        <v>25233.738714285715</v>
      </c>
      <c r="ES66" s="20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9"/>
      <c r="FE66" s="20"/>
      <c r="FF66" s="18"/>
      <c r="FG66" s="18"/>
      <c r="FH66" s="18"/>
      <c r="FI66" s="18"/>
      <c r="FJ66" s="18"/>
      <c r="FK66" s="18"/>
      <c r="FL66" s="18"/>
      <c r="FM66" s="18"/>
      <c r="FN66" s="18"/>
      <c r="FO66" s="18"/>
      <c r="FP66" s="19"/>
      <c r="FQ66" s="20"/>
      <c r="FR66" s="18">
        <f t="shared" si="232"/>
        <v>23381.5</v>
      </c>
      <c r="FS66" s="18">
        <f t="shared" si="233"/>
        <v>24210.902571428578</v>
      </c>
      <c r="FT66" s="18">
        <f t="shared" si="234"/>
        <v>23729.164285714283</v>
      </c>
      <c r="FU66" s="18">
        <f t="shared" si="235"/>
        <v>24902.587857142858</v>
      </c>
      <c r="FV66" s="18">
        <f t="shared" si="236"/>
        <v>22556.617857142857</v>
      </c>
      <c r="FW66" s="18">
        <f t="shared" si="237"/>
        <v>23614.262857142854</v>
      </c>
      <c r="FX66" s="18">
        <f t="shared" si="238"/>
        <v>23175.055285714287</v>
      </c>
      <c r="FY66" s="18">
        <f t="shared" si="239"/>
        <v>23606.753571428573</v>
      </c>
      <c r="FZ66" s="18">
        <f t="shared" si="240"/>
        <v>25300.668571428574</v>
      </c>
      <c r="GA66" s="18">
        <f t="shared" si="241"/>
        <v>25132.606428571427</v>
      </c>
      <c r="GB66" s="19">
        <f t="shared" si="242"/>
        <v>25233.738714285715</v>
      </c>
      <c r="GC66" s="20">
        <f t="shared" si="243"/>
        <v>25581.753571428573</v>
      </c>
      <c r="GD66" s="18">
        <f t="shared" si="244"/>
        <v>23381.5</v>
      </c>
      <c r="GE66" s="18">
        <f t="shared" si="245"/>
        <v>24210.902571428578</v>
      </c>
      <c r="GF66" s="18">
        <f t="shared" si="246"/>
        <v>23729.164285714283</v>
      </c>
      <c r="GG66" s="18">
        <f t="shared" si="247"/>
        <v>24902.587857142858</v>
      </c>
      <c r="GH66" s="18">
        <f t="shared" si="248"/>
        <v>22556.617857142857</v>
      </c>
      <c r="GI66" s="18">
        <f t="shared" si="249"/>
        <v>23614.262857142854</v>
      </c>
      <c r="GJ66" s="18">
        <f t="shared" si="250"/>
        <v>23175.055285714287</v>
      </c>
      <c r="GK66" s="18">
        <f t="shared" si="251"/>
        <v>23606.753571428573</v>
      </c>
      <c r="GL66" s="18">
        <f t="shared" si="252"/>
        <v>25300.668571428574</v>
      </c>
      <c r="GM66" s="18">
        <f t="shared" si="253"/>
        <v>25132.606428571427</v>
      </c>
      <c r="GN66" s="19">
        <f t="shared" si="254"/>
        <v>25233.738714285715</v>
      </c>
      <c r="GO66" s="20">
        <f t="shared" si="255"/>
        <v>25581.753571428573</v>
      </c>
      <c r="GP66" s="18">
        <f t="shared" si="256"/>
        <v>23381.5</v>
      </c>
      <c r="GQ66" s="18">
        <f t="shared" si="257"/>
        <v>24210.902571428578</v>
      </c>
      <c r="GR66" s="18">
        <f t="shared" si="258"/>
        <v>23729.164285714283</v>
      </c>
      <c r="GS66" s="18">
        <f t="shared" si="259"/>
        <v>24902.587857142858</v>
      </c>
      <c r="GT66" s="18">
        <f t="shared" si="260"/>
        <v>22556.617857142857</v>
      </c>
      <c r="GU66" s="18">
        <f t="shared" si="261"/>
        <v>23614.262857142854</v>
      </c>
      <c r="GV66" s="18">
        <f t="shared" si="262"/>
        <v>23175.055285714287</v>
      </c>
      <c r="GW66" s="18">
        <f t="shared" si="263"/>
        <v>23606.753571428573</v>
      </c>
      <c r="GX66" s="18">
        <f t="shared" si="264"/>
        <v>25300.668571428574</v>
      </c>
      <c r="GY66" s="18">
        <f t="shared" si="265"/>
        <v>25132.606428571427</v>
      </c>
      <c r="GZ66" s="19">
        <f t="shared" si="266"/>
        <v>25233.738714285715</v>
      </c>
      <c r="HA66" s="20">
        <f t="shared" si="385"/>
        <v>25581.753571428573</v>
      </c>
      <c r="HB66" s="18">
        <f t="shared" si="386"/>
        <v>23381.5</v>
      </c>
      <c r="HC66" s="18">
        <f t="shared" si="387"/>
        <v>24210.902571428578</v>
      </c>
      <c r="HD66" s="18">
        <f t="shared" si="388"/>
        <v>23729.164285714283</v>
      </c>
      <c r="HE66" s="18">
        <f t="shared" si="389"/>
        <v>24902.587857142858</v>
      </c>
      <c r="HF66" s="18">
        <f t="shared" si="390"/>
        <v>22556.617857142857</v>
      </c>
      <c r="HG66" s="18">
        <f t="shared" si="391"/>
        <v>23614.262857142854</v>
      </c>
      <c r="HH66" s="18">
        <f t="shared" si="392"/>
        <v>23175.055285714287</v>
      </c>
      <c r="HI66" s="18">
        <f t="shared" si="393"/>
        <v>23606.753571428573</v>
      </c>
      <c r="HJ66" s="18">
        <f t="shared" si="394"/>
        <v>25300.668571428574</v>
      </c>
      <c r="HK66" s="18">
        <f t="shared" si="395"/>
        <v>25132.606428571427</v>
      </c>
      <c r="HL66" s="19">
        <f t="shared" si="396"/>
        <v>25233.738714285715</v>
      </c>
      <c r="HM66" s="20">
        <f t="shared" si="397"/>
        <v>25581.753571428573</v>
      </c>
      <c r="HN66" s="18">
        <f t="shared" si="398"/>
        <v>23381.5</v>
      </c>
      <c r="HO66" s="18">
        <f t="shared" si="399"/>
        <v>24210.902571428578</v>
      </c>
      <c r="HP66" s="18">
        <f t="shared" si="400"/>
        <v>23729.164285714283</v>
      </c>
      <c r="HQ66" s="18">
        <f t="shared" si="401"/>
        <v>24902.587857142858</v>
      </c>
      <c r="HR66" s="18">
        <f t="shared" ref="HR66:HR70" si="405">DL66</f>
        <v>22556.617857142857</v>
      </c>
      <c r="HS66" s="18">
        <f t="shared" ref="HS66:HS70" si="406">DM66</f>
        <v>23614.262857142854</v>
      </c>
      <c r="HT66" s="18">
        <f t="shared" ref="HT66:HT70" si="407">DN66</f>
        <v>23175.055285714287</v>
      </c>
      <c r="HU66" s="18">
        <f t="shared" ref="HU66:HU70" si="408">DO66</f>
        <v>23606.753571428573</v>
      </c>
      <c r="HV66" s="18">
        <f t="shared" ref="HV66:HV70" si="409">DP66</f>
        <v>25300.668571428574</v>
      </c>
      <c r="HW66" s="18">
        <f t="shared" ref="HW66:HW70" si="410">DQ66</f>
        <v>25132.606428571427</v>
      </c>
      <c r="HX66" s="19">
        <f t="shared" ref="HX66:HX70" si="411">DR66</f>
        <v>25233.738714285715</v>
      </c>
      <c r="HY66" s="20">
        <f t="shared" ref="HY66:HY70" si="412">DS66</f>
        <v>25581.753571428573</v>
      </c>
      <c r="HZ66" s="18"/>
      <c r="IA66" s="18"/>
      <c r="IB66" s="18"/>
      <c r="IC66" s="18"/>
      <c r="ID66" s="18"/>
      <c r="IE66" s="18"/>
      <c r="IF66" s="18"/>
      <c r="IG66" s="18"/>
      <c r="IH66" s="18"/>
      <c r="II66" s="18"/>
      <c r="IJ66" s="19"/>
      <c r="IK66" s="20"/>
      <c r="IL66" s="18"/>
      <c r="IM66" s="18"/>
      <c r="IN66" s="18"/>
      <c r="IO66" s="18"/>
      <c r="IP66" s="18"/>
      <c r="IQ66" s="18"/>
      <c r="IR66" s="18"/>
      <c r="IS66" s="18"/>
      <c r="IT66" s="18"/>
      <c r="IU66" s="18"/>
      <c r="IV66" s="19"/>
      <c r="IY66" s="17"/>
      <c r="IZ66" s="17"/>
      <c r="JA66" s="14">
        <f t="shared" si="267"/>
        <v>0</v>
      </c>
      <c r="JB66" s="15">
        <f t="shared" si="268"/>
        <v>0</v>
      </c>
      <c r="JC66" s="15">
        <f t="shared" si="269"/>
        <v>264843.85800000001</v>
      </c>
      <c r="JD66" s="15">
        <f t="shared" si="270"/>
        <v>290425.6115714286</v>
      </c>
      <c r="JE66" s="15">
        <f t="shared" si="271"/>
        <v>290425.6115714286</v>
      </c>
      <c r="JF66" s="15">
        <f t="shared" si="272"/>
        <v>290425.6115714286</v>
      </c>
      <c r="JG66" s="15">
        <f t="shared" si="273"/>
        <v>290425.6115714286</v>
      </c>
      <c r="JH66" s="15">
        <f t="shared" si="274"/>
        <v>25581.753571428573</v>
      </c>
      <c r="JI66" s="15">
        <f t="shared" si="275"/>
        <v>0</v>
      </c>
      <c r="JJ66" s="14"/>
    </row>
    <row r="67" spans="1:270" x14ac:dyDescent="0.25">
      <c r="A67" s="1" t="s">
        <v>57</v>
      </c>
      <c r="B67" s="2">
        <v>216</v>
      </c>
      <c r="C67" s="3">
        <v>37163</v>
      </c>
      <c r="D67" s="3" t="s">
        <v>58</v>
      </c>
      <c r="E67" s="4">
        <v>45317</v>
      </c>
      <c r="F67">
        <f t="shared" si="402"/>
        <v>2024</v>
      </c>
      <c r="G67">
        <f t="shared" si="403"/>
        <v>1</v>
      </c>
      <c r="H67">
        <f t="shared" si="404"/>
        <v>2021</v>
      </c>
      <c r="I67">
        <f t="shared" si="384"/>
        <v>1</v>
      </c>
      <c r="J67">
        <f t="shared" si="203"/>
        <v>2024</v>
      </c>
      <c r="K67">
        <f t="shared" si="204"/>
        <v>2</v>
      </c>
      <c r="L67">
        <f>IF(F67=2021,2026,F67+5)</f>
        <v>2029</v>
      </c>
      <c r="M67">
        <f t="shared" si="205"/>
        <v>1</v>
      </c>
      <c r="O67" s="14"/>
      <c r="P67" s="17"/>
      <c r="Q67" s="17"/>
      <c r="R67" s="17"/>
      <c r="S67" s="17"/>
      <c r="T67" s="17"/>
      <c r="U67" s="17"/>
      <c r="V67" s="17">
        <f>IF(AND($F67=O$4,$I67=V$5),AVERAGE('Потребление ЭЭ_факт'!R66,'Потребление ЭЭ_факт'!AD66,'Потребление ЭЭ_факт'!AP66),IF(U67&lt;&gt;0,AVERAGE('Потребление ЭЭ_факт'!R66,'Потребление ЭЭ_факт'!AD66,'Потребление ЭЭ_факт'!AP66),0))</f>
        <v>0</v>
      </c>
      <c r="W67" s="17">
        <f>IF(AND($F67=O$4,$I67=W$5),AVERAGE('Потребление ЭЭ_факт'!S66,'Потребление ЭЭ_факт'!AE66,'Потребление ЭЭ_факт'!AQ66),IF(V67&lt;&gt;0,AVERAGE('Потребление ЭЭ_факт'!S66,'Потребление ЭЭ_факт'!AE66,'Потребление ЭЭ_факт'!AQ66),0))</f>
        <v>0</v>
      </c>
      <c r="X67" s="17">
        <f>IF(AND($F67=O$4,$I67=X$5),AVERAGE('Потребление ЭЭ_факт'!T66,'Потребление ЭЭ_факт'!AF66,'Потребление ЭЭ_факт'!AR66),IF(W67&lt;&gt;0,AVERAGE('Потребление ЭЭ_факт'!T66,'Потребление ЭЭ_факт'!AF66,'Потребление ЭЭ_факт'!AR66),0))</f>
        <v>0</v>
      </c>
      <c r="Y67" s="17">
        <f>IF(AND($F67=O$4,$I67=Y$5),AVERAGE('Потребление ЭЭ_факт'!U66,'Потребление ЭЭ_факт'!AG66,'Потребление ЭЭ_факт'!AS66),IF(X67&lt;&gt;0,AVERAGE('Потребление ЭЭ_факт'!U66,'Потребление ЭЭ_факт'!AG66,'Потребление ЭЭ_факт'!AS66),0))</f>
        <v>0</v>
      </c>
      <c r="Z67" s="17">
        <f>IF(AND($F67=O$4,$I67=Z$5),AVERAGE('Потребление ЭЭ_факт'!V66,'Потребление ЭЭ_факт'!AH66,'Потребление ЭЭ_факт'!AT66),IF(Y67&lt;&gt;0,AVERAGE('Потребление ЭЭ_факт'!V66,'Потребление ЭЭ_факт'!AH66,'Потребление ЭЭ_факт'!AT66),0))</f>
        <v>0</v>
      </c>
      <c r="AA67" s="14">
        <f>IF(AND($F67=AA$4,$I67=AA$5),AVERAGE('Потребление ЭЭ_факт'!W66,'Потребление ЭЭ_факт'!AI66,'Потребление ЭЭ_факт'!AU66),IF(Z67&lt;&gt;0,AVERAGE('Потребление ЭЭ_факт'!W66,'Потребление ЭЭ_факт'!AI66,'Потребление ЭЭ_факт'!AU66),0))</f>
        <v>0</v>
      </c>
      <c r="AB67" s="17">
        <f>IF(AND($F67=AA$4,$I67=AB$5),AVERAGE('Потребление ЭЭ_факт'!X66,'Потребление ЭЭ_факт'!AJ66,'Потребление ЭЭ_факт'!AV66),IF(AA67&lt;&gt;0,AVERAGE('Потребление ЭЭ_факт'!X66,'Потребление ЭЭ_факт'!AJ66,'Потребление ЭЭ_факт'!AV66),0))</f>
        <v>0</v>
      </c>
      <c r="AC67" s="17">
        <f>IF(AND($F67=AA$4,$I67=AC$5),AVERAGE('Потребление ЭЭ_факт'!Y66,'Потребление ЭЭ_факт'!AK66,'Потребление ЭЭ_факт'!AW66),IF(AB67&lt;&gt;0,AVERAGE('Потребление ЭЭ_факт'!Y66,'Потребление ЭЭ_факт'!AK66,'Потребление ЭЭ_факт'!AW66),0))</f>
        <v>0</v>
      </c>
      <c r="AD67" s="17">
        <f>IF(AND($F67=AA$4,$I67=AD$5),AVERAGE('Потребление ЭЭ_факт'!Z66,'Потребление ЭЭ_факт'!AL66,'Потребление ЭЭ_факт'!AX66),IF(AC67&lt;&gt;0,AVERAGE('Потребление ЭЭ_факт'!Z66,'Потребление ЭЭ_факт'!AL66,'Потребление ЭЭ_факт'!AX66),0))</f>
        <v>0</v>
      </c>
      <c r="AE67" s="17">
        <f>IF(AND($F67=AA$4,$I67=AE$5),AVERAGE('Потребление ЭЭ_факт'!AA66,'Потребление ЭЭ_факт'!AM66,'Потребление ЭЭ_факт'!AY66),IF(AD67&lt;&gt;0,AVERAGE('Потребление ЭЭ_факт'!AA66,'Потребление ЭЭ_факт'!AM66,'Потребление ЭЭ_факт'!AY66),0))</f>
        <v>0</v>
      </c>
      <c r="AF67" s="17">
        <f>IF(AND($F67=AA$4,$I67=AF$5),AVERAGE('Потребление ЭЭ_факт'!AB66,'Потребление ЭЭ_факт'!AN66,'Потребление ЭЭ_факт'!AZ66),IF(AE67&lt;&gt;0,AVERAGE('Потребление ЭЭ_факт'!AB66,'Потребление ЭЭ_факт'!AN66,'Потребление ЭЭ_факт'!AZ66),0))</f>
        <v>0</v>
      </c>
      <c r="AG67" s="17">
        <f>IF(AND($F67=AA$4,$I67=AG$5),AVERAGE('Потребление ЭЭ_факт'!AC66,'Потребление ЭЭ_факт'!AO66,'Потребление ЭЭ_факт'!BA66),IF(AF67&lt;&gt;0,AVERAGE('Потребление ЭЭ_факт'!AC66,'Потребление ЭЭ_факт'!AO66,'Потребление ЭЭ_факт'!BA66),0))</f>
        <v>0</v>
      </c>
      <c r="AH67" s="17">
        <f>IF(AND($F67=AA$4,$I67=AH$5),AVERAGE('Потребление ЭЭ_факт'!AD66,'Потребление ЭЭ_факт'!AP66,'Потребление ЭЭ_факт'!BB66),IF(AG67&lt;&gt;0,AVERAGE('Потребление ЭЭ_факт'!AD66,'Потребление ЭЭ_факт'!AP66,'Потребление ЭЭ_факт'!BB66),0))</f>
        <v>0</v>
      </c>
      <c r="AI67" s="17">
        <f>IF(AND($F67=AA$4,$I67=AI$5),AVERAGE('Потребление ЭЭ_факт'!AE66,'Потребление ЭЭ_факт'!AQ66,'Потребление ЭЭ_факт'!BC66),IF(AH67&lt;&gt;0,AVERAGE('Потребление ЭЭ_факт'!AE66,'Потребление ЭЭ_факт'!AQ66,'Потребление ЭЭ_факт'!BC66),0))</f>
        <v>0</v>
      </c>
      <c r="AJ67" s="17">
        <f>IF(AND($F67=AA$4,$I67=AJ$5),AVERAGE('Потребление ЭЭ_факт'!AF66,'Потребление ЭЭ_факт'!AR66,'Потребление ЭЭ_факт'!BD66),IF(AI67&lt;&gt;0,AVERAGE('Потребление ЭЭ_факт'!AF66,'Потребление ЭЭ_факт'!AR66,'Потребление ЭЭ_факт'!BD66),0))</f>
        <v>0</v>
      </c>
      <c r="AK67" s="17">
        <f>IF(AND($F67=AA$4,$I67=AK$5),AVERAGE('Потребление ЭЭ_факт'!AG66,'Потребление ЭЭ_факт'!AS66,'Потребление ЭЭ_факт'!BE66),IF(AJ67&lt;&gt;0,AVERAGE('Потребление ЭЭ_факт'!AG66,'Потребление ЭЭ_факт'!AS66,'Потребление ЭЭ_факт'!BE66),0))</f>
        <v>0</v>
      </c>
      <c r="AL67" s="17">
        <f>IF(AND($F67=AA$4,$I67=AL$5),AVERAGE('Потребление ЭЭ_факт'!AH66,'Потребление ЭЭ_факт'!AT66,'Потребление ЭЭ_факт'!BF66),IF(AK67&lt;&gt;0,AVERAGE('Потребление ЭЭ_факт'!AH66,'Потребление ЭЭ_факт'!AT66,'Потребление ЭЭ_факт'!BF66),0))</f>
        <v>0</v>
      </c>
      <c r="AM67" s="14">
        <f>IF(AND($F67=AM$4,$I67=AM$5),AVERAGE('Потребление ЭЭ_факт'!AI66,'Потребление ЭЭ_факт'!AU66,'Потребление ЭЭ_факт'!BG66),IF(AL67&lt;&gt;0,AVERAGE('Потребление ЭЭ_факт'!AI66,'Потребление ЭЭ_факт'!AU66,'Потребление ЭЭ_факт'!BG66),0))</f>
        <v>0</v>
      </c>
      <c r="AN67" s="15">
        <f>IF(AND($F67=$AM$4,$I67=AN$5),AVERAGE('Потребление ЭЭ_факт'!AJ66,'Потребление ЭЭ_факт'!AV66,'Потребление ЭЭ_факт'!BH66),IF(AM67&lt;&gt;0,AVERAGE('Потребление ЭЭ_факт'!AJ66,'Потребление ЭЭ_факт'!AV66,'Потребление ЭЭ_факт'!BH66),0))</f>
        <v>0</v>
      </c>
      <c r="AO67" s="15">
        <f>IF(AND($F67=$AM$4,$I67=AO$5),AVERAGE('Потребление ЭЭ_факт'!AK66,'Потребление ЭЭ_факт'!AW66,'Потребление ЭЭ_факт'!BI66),IF(AN67&lt;&gt;0,AVERAGE('Потребление ЭЭ_факт'!AK66,'Потребление ЭЭ_факт'!AW66,'Потребление ЭЭ_факт'!BI66),0))</f>
        <v>0</v>
      </c>
      <c r="AP67" s="15">
        <f>IF(AND($F67=$AM$4,$I67=AP$5),AVERAGE('Потребление ЭЭ_факт'!AL66,'Потребление ЭЭ_факт'!AX66,'Потребление ЭЭ_факт'!BJ66),IF(AO67&lt;&gt;0,AVERAGE('Потребление ЭЭ_факт'!AL66,'Потребление ЭЭ_факт'!AX66,'Потребление ЭЭ_факт'!BJ66),0))</f>
        <v>0</v>
      </c>
      <c r="AQ67" s="15">
        <f>IF(AND($F67=$AM$4,$I67=AQ$5),AVERAGE('Потребление ЭЭ_факт'!AM66,'Потребление ЭЭ_факт'!AY66,'Потребление ЭЭ_факт'!BK66),IF(AP67&lt;&gt;0,AVERAGE('Потребление ЭЭ_факт'!AM66,'Потребление ЭЭ_факт'!AY66,'Потребление ЭЭ_факт'!BK66),0))</f>
        <v>0</v>
      </c>
      <c r="AR67" s="15">
        <f>IF(AND($F67=$AM$4,$I67=AR$5),AVERAGE('Потребление ЭЭ_факт'!AN66,'Потребление ЭЭ_факт'!AZ66,'Потребление ЭЭ_факт'!BL66),IF(AQ67&lt;&gt;0,AVERAGE('Потребление ЭЭ_факт'!AN66,'Потребление ЭЭ_факт'!AZ66,'Потребление ЭЭ_факт'!BL66),0))</f>
        <v>0</v>
      </c>
      <c r="AS67" s="15">
        <f>IF(AND($F67=$AM$4,$I67=AS$5),AVERAGE('Потребление ЭЭ_факт'!AO66,'Потребление ЭЭ_факт'!BA66,'Потребление ЭЭ_факт'!BM66),IF(AR67&lt;&gt;0,AVERAGE('Потребление ЭЭ_факт'!AO66,'Потребление ЭЭ_факт'!BA66,'Потребление ЭЭ_факт'!BM66),0))</f>
        <v>0</v>
      </c>
      <c r="AT67" s="15">
        <f>IF(AND($F67=$AM$4,$I67=AT$5),AVERAGE('Потребление ЭЭ_факт'!AP66,'Потребление ЭЭ_факт'!BB66,'Потребление ЭЭ_факт'!BN66),IF(AS67&lt;&gt;0,AVERAGE('Потребление ЭЭ_факт'!AP66,'Потребление ЭЭ_факт'!BB66,'Потребление ЭЭ_факт'!BN66),0))</f>
        <v>0</v>
      </c>
      <c r="AU67" s="15">
        <f>IF(AND($F67=$AM$4,$I67=AU$5),AVERAGE('Потребление ЭЭ_факт'!AQ66,'Потребление ЭЭ_факт'!BC66,'Потребление ЭЭ_факт'!BO66),IF(AT67&lt;&gt;0,AVERAGE('Потребление ЭЭ_факт'!AQ66,'Потребление ЭЭ_факт'!BC66,'Потребление ЭЭ_факт'!BO66),0))</f>
        <v>0</v>
      </c>
      <c r="AV67" s="15">
        <f>IF(AND($F67=$AM$4,$I67=AV$5),AVERAGE('Потребление ЭЭ_факт'!AR66,'Потребление ЭЭ_факт'!BD66,'Потребление ЭЭ_факт'!BP66),IF(AU67&lt;&gt;0,AVERAGE('Потребление ЭЭ_факт'!AR66,'Потребление ЭЭ_факт'!BD66,'Потребление ЭЭ_факт'!BP66),0))</f>
        <v>0</v>
      </c>
      <c r="AW67" s="15">
        <f>IF(AND($F67=$AM$4,$I67=AW$5),AVERAGE('Потребление ЭЭ_факт'!AS66,'Потребление ЭЭ_факт'!BE66,'Потребление ЭЭ_факт'!BQ66),IF(AV67&lt;&gt;0,AVERAGE('Потребление ЭЭ_факт'!AS66,'Потребление ЭЭ_факт'!BE66,'Потребление ЭЭ_факт'!BQ66),0))</f>
        <v>0</v>
      </c>
      <c r="AX67" s="16">
        <f>IF(AND($F67=$AM$4,$I67=AX$5),AVERAGE('Потребление ЭЭ_факт'!AT66,'Потребление ЭЭ_факт'!BF66,'Потребление ЭЭ_факт'!BR66),IF(AW67&lt;&gt;0,AVERAGE('Потребление ЭЭ_факт'!AT66,'Потребление ЭЭ_факт'!BF66,'Потребление ЭЭ_факт'!BR66),0))</f>
        <v>0</v>
      </c>
      <c r="AY67" s="14">
        <f>IF(AND($F67=$AY$4,$I67=AY$5),AVERAGE('Потребление ЭЭ_факт'!AU66,'Потребление ЭЭ_факт'!BG66,'Потребление ЭЭ_факт'!BS66),IF(AX67&lt;&gt;0,AVERAGE('Потребление ЭЭ_факт'!AU66,'Потребление ЭЭ_факт'!BG66,'Потребление ЭЭ_факт'!BS66),0))</f>
        <v>0</v>
      </c>
      <c r="AZ67" s="15">
        <f>IF(AND($F67=$AY$4,$I67=AZ$5),AVERAGE('Потребление ЭЭ_факт'!AV66,'Потребление ЭЭ_факт'!BH66,'Потребление ЭЭ_факт'!BT66),IF(AY67&lt;&gt;0,AVERAGE('Потребление ЭЭ_факт'!AV66,'Потребление ЭЭ_факт'!BH66,'Потребление ЭЭ_факт'!BT66),0))</f>
        <v>0</v>
      </c>
      <c r="BA67" s="15">
        <f>IF(AND($F67=$AY$4,$I67=BA$5),AVERAGE('Потребление ЭЭ_факт'!AW66,'Потребление ЭЭ_факт'!BI66,'Потребление ЭЭ_факт'!BU66),IF(AZ67&lt;&gt;0,AVERAGE('Потребление ЭЭ_факт'!AW66,'Потребление ЭЭ_факт'!BI66,'Потребление ЭЭ_факт'!BU66),0))</f>
        <v>0</v>
      </c>
      <c r="BB67" s="15">
        <f>IF(AND($F67=$AY$4,$I67=BB$5),AVERAGE('Потребление ЭЭ_факт'!AX66,'Потребление ЭЭ_факт'!BJ66,'Потребление ЭЭ_факт'!BV66),IF(BA67&lt;&gt;0,AVERAGE('Потребление ЭЭ_факт'!AX66,'Потребление ЭЭ_факт'!BJ66,'Потребление ЭЭ_факт'!BV66),0))</f>
        <v>0</v>
      </c>
      <c r="BC67" s="15">
        <f>IF(AND($F67=$AY$4,$I67=BC$5),AVERAGE('Потребление ЭЭ_факт'!AY66,'Потребление ЭЭ_факт'!BK66,'Потребление ЭЭ_факт'!BW66),IF(BB67&lt;&gt;0,AVERAGE('Потребление ЭЭ_факт'!AY66,'Потребление ЭЭ_факт'!BK66,'Потребление ЭЭ_факт'!BW66),0))</f>
        <v>0</v>
      </c>
      <c r="BD67" s="15">
        <f>IF(AND($F67=$AY$4,$I67=BD$5),AVERAGE('Потребление ЭЭ_факт'!AZ66,'Потребление ЭЭ_факт'!BL66,'Потребление ЭЭ_факт'!BX66),IF(BC67&lt;&gt;0,AVERAGE('Потребление ЭЭ_факт'!AZ66,'Потребление ЭЭ_факт'!BL66,'Потребление ЭЭ_факт'!BX66),0))</f>
        <v>0</v>
      </c>
      <c r="BE67" s="15">
        <f>IF(AND($F67=$AY$4,$I67=BE$5),AVERAGE('Потребление ЭЭ_факт'!BA66,'Потребление ЭЭ_факт'!BM66,'Потребление ЭЭ_факт'!BY66),IF(BD67&lt;&gt;0,AVERAGE('Потребление ЭЭ_факт'!BA66,'Потребление ЭЭ_факт'!BM66,'Потребление ЭЭ_факт'!BY66),0))</f>
        <v>0</v>
      </c>
      <c r="BF67" s="15">
        <f>IF(AND($F67=$AY$4,$I67=BF$5),AVERAGE('Потребление ЭЭ_факт'!BB66,'Потребление ЭЭ_факт'!BN66,'Потребление ЭЭ_факт'!BZ66),IF(BE67&lt;&gt;0,AVERAGE('Потребление ЭЭ_факт'!BB66,'Потребление ЭЭ_факт'!BN66,'Потребление ЭЭ_факт'!BZ66),0))</f>
        <v>0</v>
      </c>
      <c r="BG67" s="15">
        <f>IF(AND($F67=$AY$4,$I67=BG$5),AVERAGE('Потребление ЭЭ_факт'!BC66,'Потребление ЭЭ_факт'!BO66,'Потребление ЭЭ_факт'!CA66),IF(BF67&lt;&gt;0,AVERAGE('Потребление ЭЭ_факт'!BC66,'Потребление ЭЭ_факт'!BO66,'Потребление ЭЭ_факт'!CA66),0))</f>
        <v>0</v>
      </c>
      <c r="BH67" s="15">
        <f>IF(AND($F67=$AY$4,$I67=BH$5),AVERAGE('Потребление ЭЭ_факт'!BD66,'Потребление ЭЭ_факт'!BP66,'Потребление ЭЭ_факт'!CB66),IF(BG67&lt;&gt;0,AVERAGE('Потребление ЭЭ_факт'!BD66,'Потребление ЭЭ_факт'!BP66,'Потребление ЭЭ_факт'!CB66),0))</f>
        <v>0</v>
      </c>
      <c r="BI67" s="15">
        <f>IF(AND($F67=$AY$4,$I67=BI$5),AVERAGE('Потребление ЭЭ_факт'!BE66,'Потребление ЭЭ_факт'!BQ66,'Потребление ЭЭ_факт'!CC66),IF(BH67&lt;&gt;0,AVERAGE('Потребление ЭЭ_факт'!BE66,'Потребление ЭЭ_факт'!BQ66,'Потребление ЭЭ_факт'!CC66),0))</f>
        <v>0</v>
      </c>
      <c r="BJ67" s="16">
        <f>IF(AND($F67=$AY$4,$I67=BJ$5),AVERAGE('Потребление ЭЭ_факт'!BF66,'Потребление ЭЭ_факт'!BR66,'Потребление ЭЭ_факт'!CD66),IF(BI67&lt;&gt;0,AVERAGE('Потребление ЭЭ_факт'!BF66,'Потребление ЭЭ_факт'!BR66,'Потребление ЭЭ_факт'!CD66),0))</f>
        <v>0</v>
      </c>
      <c r="BK67" s="14">
        <f>IF(AND($F67=$BK$4,$I67=BK$5),AVERAGE('Потребление ЭЭ_факт'!BG66,'Потребление ЭЭ_факт'!BS66,'Потребление ЭЭ_факт'!CE66),IF(BJ67&lt;&gt;0,AVERAGE('Потребление ЭЭ_факт'!BG66,'Потребление ЭЭ_факт'!BS66,'Потребление ЭЭ_факт'!CE66),0))</f>
        <v>30073.524404761905</v>
      </c>
      <c r="BL67" s="15">
        <f>IF(AND($F67=$BK$4,$I67=BL$5),AVERAGE('Потребление ЭЭ_факт'!BH66,'Потребление ЭЭ_факт'!BT66,'Потребление ЭЭ_факт'!CF66),IF(BK67&lt;&gt;0,AVERAGE('Потребление ЭЭ_факт'!BH66,'Потребление ЭЭ_факт'!BT66,'Потребление ЭЭ_факт'!CF66),0))</f>
        <v>29189.208333333332</v>
      </c>
      <c r="BM67" s="15">
        <f>IF(AND($F67=$BK$4,$I67=BM$5),AVERAGE('Потребление ЭЭ_факт'!BI66,'Потребление ЭЭ_факт'!BU66,'Потребление ЭЭ_факт'!CG66),IF(BL67&lt;&gt;0,AVERAGE('Потребление ЭЭ_факт'!BI66,'Потребление ЭЭ_факт'!BU66,'Потребление ЭЭ_факт'!CG66),0))</f>
        <v>30300.237221428568</v>
      </c>
      <c r="BN67" s="15">
        <f>IF(AND($F67=$BK$4,$I67=BN$5),AVERAGE('Потребление ЭЭ_факт'!BJ66,'Потребление ЭЭ_факт'!BV66,'Потребление ЭЭ_факт'!CH66),IF(BM67&lt;&gt;0,AVERAGE('Потребление ЭЭ_факт'!BJ66,'Потребление ЭЭ_факт'!BV66,'Потребление ЭЭ_факт'!CH66),0))</f>
        <v>26581.558571428573</v>
      </c>
      <c r="BO67" s="15">
        <f>IF(AND($F67=$BK$4,$I67=BO$5),AVERAGE('Потребление ЭЭ_факт'!BK66,'Потребление ЭЭ_факт'!BW66,'Потребление ЭЭ_факт'!CI66),IF(BN67&lt;&gt;0,AVERAGE('Потребление ЭЭ_факт'!BK66,'Потребление ЭЭ_факт'!BW66,'Потребление ЭЭ_факт'!CI66),0))</f>
        <v>26774.440559523809</v>
      </c>
      <c r="BP67" s="15">
        <f>IF(AND($F67=$BK$4,$I67=BP$5),AVERAGE('Потребление ЭЭ_факт'!BL66,'Потребление ЭЭ_факт'!BX66,'Потребление ЭЭ_факт'!CJ66),IF(BO67&lt;&gt;0,AVERAGE('Потребление ЭЭ_факт'!BL66,'Потребление ЭЭ_факт'!BX66,'Потребление ЭЭ_факт'!CJ66),0))</f>
        <v>29188.237392857143</v>
      </c>
      <c r="BQ67" s="15">
        <f>IF(AND($F67=$BK$4,$I67=BQ$5),AVERAGE('Потребление ЭЭ_факт'!BM66,'Потребление ЭЭ_факт'!BY66,'Потребление ЭЭ_факт'!CK66),IF(BP67&lt;&gt;0,AVERAGE('Потребление ЭЭ_факт'!BM66,'Потребление ЭЭ_факт'!BY66,'Потребление ЭЭ_факт'!CK66),0))</f>
        <v>30455.159916666667</v>
      </c>
      <c r="BR67" s="15">
        <f>IF(AND($F67=$BK$4,$I67=BR$5),AVERAGE('Потребление ЭЭ_факт'!BN66,'Потребление ЭЭ_факт'!BZ66,'Потребление ЭЭ_факт'!CL66),IF(BQ67&lt;&gt;0,AVERAGE('Потребление ЭЭ_факт'!BN66,'Потребление ЭЭ_факт'!BZ66,'Потребление ЭЭ_факт'!CL66),0))</f>
        <v>30925.136254761906</v>
      </c>
      <c r="BS67" s="15">
        <f>IF(AND($F67=$BK$4,$I67=BS$5),AVERAGE('Потребление ЭЭ_факт'!BO66,'Потребление ЭЭ_факт'!CA66,'Потребление ЭЭ_факт'!CM66),IF(BR67&lt;&gt;0,AVERAGE('Потребление ЭЭ_факт'!BO66,'Потребление ЭЭ_факт'!CA66,'Потребление ЭЭ_факт'!CM66),0))</f>
        <v>26884.159630952385</v>
      </c>
      <c r="BT67" s="15">
        <f>IF(AND($F67=$BK$4,$I67=BT$5),AVERAGE('Потребление ЭЭ_факт'!BP66,'Потребление ЭЭ_факт'!CB66,'Потребление ЭЭ_факт'!CN66),IF(BS67&lt;&gt;0,AVERAGE('Потребление ЭЭ_факт'!BP66,'Потребление ЭЭ_факт'!CB66,'Потребление ЭЭ_факт'!CN66),0))</f>
        <v>25972.261892857146</v>
      </c>
      <c r="BU67" s="15">
        <f>IF(AND($F67=$BK$4,$I67=BU$5),AVERAGE('Потребление ЭЭ_факт'!BQ66,'Потребление ЭЭ_факт'!CC66,'Потребление ЭЭ_факт'!CO66),IF(BT67&lt;&gt;0,AVERAGE('Потребление ЭЭ_факт'!BQ66,'Потребление ЭЭ_факт'!CC66,'Потребление ЭЭ_факт'!CO66),0))</f>
        <v>26301.083190476187</v>
      </c>
      <c r="BV67" s="16">
        <f>IF(AND($F67=$BK$4,$I67=BV$5),AVERAGE('Потребление ЭЭ_факт'!BR66,'Потребление ЭЭ_факт'!CD66,'Потребление ЭЭ_факт'!CP66),IF(BU67&lt;&gt;0,AVERAGE('Потребление ЭЭ_факт'!BR66,'Потребление ЭЭ_факт'!CD66,'Потребление ЭЭ_факт'!CP66),0))</f>
        <v>31316.350202380956</v>
      </c>
      <c r="BW67" s="30">
        <f t="shared" si="343"/>
        <v>30073.524404761905</v>
      </c>
      <c r="BX67" s="31">
        <f t="shared" si="382"/>
        <v>29189.208333333332</v>
      </c>
      <c r="BY67" s="31">
        <f t="shared" si="376"/>
        <v>30300.237221428568</v>
      </c>
      <c r="BZ67" s="31">
        <f t="shared" si="377"/>
        <v>26581.558571428573</v>
      </c>
      <c r="CA67" s="31">
        <f t="shared" si="378"/>
        <v>26774.440559523809</v>
      </c>
      <c r="CB67" s="31">
        <f t="shared" si="379"/>
        <v>29188.237392857143</v>
      </c>
      <c r="CC67" s="31">
        <f t="shared" si="344"/>
        <v>30455.159916666667</v>
      </c>
      <c r="CD67" s="31">
        <f t="shared" si="345"/>
        <v>30925.136254761906</v>
      </c>
      <c r="CE67" s="31">
        <f t="shared" si="346"/>
        <v>26884.159630952385</v>
      </c>
      <c r="CF67" s="31">
        <f t="shared" si="347"/>
        <v>25972.261892857146</v>
      </c>
      <c r="CG67" s="31">
        <f t="shared" si="348"/>
        <v>26301.083190476187</v>
      </c>
      <c r="CH67" s="32">
        <f t="shared" si="349"/>
        <v>31316.350202380956</v>
      </c>
      <c r="CI67" s="30">
        <f t="shared" si="206"/>
        <v>30073.524404761905</v>
      </c>
      <c r="CJ67" s="31">
        <f t="shared" si="4"/>
        <v>29189.208333333332</v>
      </c>
      <c r="CK67" s="31">
        <f t="shared" si="5"/>
        <v>30300.237221428568</v>
      </c>
      <c r="CL67" s="31">
        <f t="shared" si="281"/>
        <v>26581.558571428573</v>
      </c>
      <c r="CM67" s="31">
        <f t="shared" si="282"/>
        <v>26774.440559523809</v>
      </c>
      <c r="CN67" s="31">
        <f t="shared" si="283"/>
        <v>29188.237392857143</v>
      </c>
      <c r="CO67" s="31">
        <f t="shared" si="284"/>
        <v>30455.159916666667</v>
      </c>
      <c r="CP67" s="31">
        <f t="shared" si="285"/>
        <v>30925.136254761906</v>
      </c>
      <c r="CQ67" s="31">
        <f t="shared" si="286"/>
        <v>26884.159630952385</v>
      </c>
      <c r="CR67" s="31">
        <f t="shared" si="287"/>
        <v>25972.261892857146</v>
      </c>
      <c r="CS67" s="31">
        <f t="shared" si="288"/>
        <v>26301.083190476187</v>
      </c>
      <c r="CT67" s="32">
        <f t="shared" si="289"/>
        <v>31316.350202380956</v>
      </c>
      <c r="CU67" s="30">
        <f t="shared" si="290"/>
        <v>30073.524404761905</v>
      </c>
      <c r="CV67" s="31">
        <f t="shared" si="291"/>
        <v>29189.208333333332</v>
      </c>
      <c r="CW67" s="31">
        <f t="shared" si="292"/>
        <v>30300.237221428568</v>
      </c>
      <c r="CX67" s="31">
        <f t="shared" si="293"/>
        <v>26581.558571428573</v>
      </c>
      <c r="CY67" s="31">
        <f t="shared" si="294"/>
        <v>26774.440559523809</v>
      </c>
      <c r="CZ67" s="31">
        <f t="shared" si="295"/>
        <v>29188.237392857143</v>
      </c>
      <c r="DA67" s="31">
        <f t="shared" si="296"/>
        <v>30455.159916666667</v>
      </c>
      <c r="DB67" s="31">
        <f t="shared" si="297"/>
        <v>30925.136254761906</v>
      </c>
      <c r="DC67" s="31">
        <f t="shared" si="298"/>
        <v>26884.159630952385</v>
      </c>
      <c r="DD67" s="31">
        <f t="shared" si="299"/>
        <v>25972.261892857146</v>
      </c>
      <c r="DE67" s="31">
        <f t="shared" si="300"/>
        <v>26301.083190476187</v>
      </c>
      <c r="DF67" s="32">
        <f t="shared" si="301"/>
        <v>31316.350202380956</v>
      </c>
      <c r="DG67" s="30">
        <f t="shared" si="302"/>
        <v>30073.524404761905</v>
      </c>
      <c r="DH67" s="31">
        <f t="shared" si="303"/>
        <v>29189.208333333332</v>
      </c>
      <c r="DI67" s="31">
        <f t="shared" si="304"/>
        <v>30300.237221428568</v>
      </c>
      <c r="DJ67" s="31">
        <f t="shared" si="305"/>
        <v>26581.558571428573</v>
      </c>
      <c r="DK67" s="31">
        <f t="shared" si="306"/>
        <v>26774.440559523809</v>
      </c>
      <c r="DL67" s="31">
        <f t="shared" si="307"/>
        <v>29188.237392857143</v>
      </c>
      <c r="DM67" s="31">
        <f t="shared" si="308"/>
        <v>30455.159916666667</v>
      </c>
      <c r="DN67" s="31">
        <f t="shared" si="309"/>
        <v>30925.136254761906</v>
      </c>
      <c r="DO67" s="31">
        <f t="shared" si="310"/>
        <v>26884.159630952385</v>
      </c>
      <c r="DP67" s="31">
        <f t="shared" si="311"/>
        <v>25972.261892857146</v>
      </c>
      <c r="DQ67" s="31">
        <f t="shared" si="280"/>
        <v>26301.083190476187</v>
      </c>
      <c r="DR67" s="32">
        <f t="shared" si="314"/>
        <v>31316.350202380956</v>
      </c>
      <c r="DS67" s="30">
        <f t="shared" si="315"/>
        <v>30073.524404761905</v>
      </c>
      <c r="DT67" s="31">
        <f t="shared" si="316"/>
        <v>29189.208333333332</v>
      </c>
      <c r="DU67" s="31">
        <f t="shared" si="317"/>
        <v>30300.237221428568</v>
      </c>
      <c r="DV67" s="31">
        <f t="shared" si="318"/>
        <v>26581.558571428573</v>
      </c>
      <c r="DW67" s="31">
        <f t="shared" si="319"/>
        <v>26774.440559523809</v>
      </c>
      <c r="DX67" s="31">
        <f t="shared" si="320"/>
        <v>29188.237392857143</v>
      </c>
      <c r="DY67" s="31">
        <f t="shared" si="321"/>
        <v>30455.159916666667</v>
      </c>
      <c r="DZ67" s="31">
        <f t="shared" si="322"/>
        <v>30925.136254761906</v>
      </c>
      <c r="EA67" s="31">
        <f t="shared" si="323"/>
        <v>26884.159630952385</v>
      </c>
      <c r="EB67" s="31">
        <f t="shared" si="324"/>
        <v>25972.261892857146</v>
      </c>
      <c r="EC67" s="31">
        <f t="shared" si="325"/>
        <v>26301.083190476187</v>
      </c>
      <c r="ED67" s="32">
        <f t="shared" si="326"/>
        <v>31316.350202380956</v>
      </c>
      <c r="EE67" s="30">
        <f t="shared" si="327"/>
        <v>30073.524404761905</v>
      </c>
      <c r="EF67" s="31">
        <f t="shared" si="328"/>
        <v>29189.208333333332</v>
      </c>
      <c r="EG67" s="31">
        <f t="shared" si="329"/>
        <v>30300.237221428568</v>
      </c>
      <c r="EH67" s="31">
        <f t="shared" si="330"/>
        <v>26581.558571428573</v>
      </c>
      <c r="EI67" s="31">
        <f t="shared" si="331"/>
        <v>26774.440559523809</v>
      </c>
      <c r="EJ67" s="31">
        <f t="shared" si="332"/>
        <v>29188.237392857143</v>
      </c>
      <c r="EK67" s="31">
        <f t="shared" si="333"/>
        <v>30455.159916666667</v>
      </c>
      <c r="EL67" s="31">
        <f t="shared" si="334"/>
        <v>30925.136254761906</v>
      </c>
      <c r="EM67" s="31">
        <f t="shared" si="335"/>
        <v>26884.159630952385</v>
      </c>
      <c r="EN67" s="31">
        <f t="shared" si="336"/>
        <v>25972.261892857146</v>
      </c>
      <c r="EO67" s="31">
        <f t="shared" si="312"/>
        <v>26301.083190476187</v>
      </c>
      <c r="EP67" s="32">
        <f t="shared" si="313"/>
        <v>31316.350202380956</v>
      </c>
      <c r="ES67" s="20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9"/>
      <c r="FE67" s="20"/>
      <c r="FF67" s="18"/>
      <c r="FG67" s="18"/>
      <c r="FH67" s="18"/>
      <c r="FI67" s="18"/>
      <c r="FJ67" s="18"/>
      <c r="FK67" s="18"/>
      <c r="FL67" s="18"/>
      <c r="FM67" s="18"/>
      <c r="FN67" s="18"/>
      <c r="FO67" s="18"/>
      <c r="FP67" s="19"/>
      <c r="FQ67" s="20"/>
      <c r="FR67" s="18">
        <f t="shared" si="232"/>
        <v>29189.208333333332</v>
      </c>
      <c r="FS67" s="18">
        <f t="shared" si="233"/>
        <v>30300.237221428568</v>
      </c>
      <c r="FT67" s="18">
        <f t="shared" si="234"/>
        <v>26581.558571428573</v>
      </c>
      <c r="FU67" s="18">
        <f t="shared" si="235"/>
        <v>26774.440559523809</v>
      </c>
      <c r="FV67" s="18">
        <f t="shared" si="236"/>
        <v>29188.237392857143</v>
      </c>
      <c r="FW67" s="18">
        <f t="shared" si="237"/>
        <v>30455.159916666667</v>
      </c>
      <c r="FX67" s="18">
        <f t="shared" si="238"/>
        <v>30925.136254761906</v>
      </c>
      <c r="FY67" s="18">
        <f t="shared" si="239"/>
        <v>26884.159630952385</v>
      </c>
      <c r="FZ67" s="18">
        <f t="shared" si="240"/>
        <v>25972.261892857146</v>
      </c>
      <c r="GA67" s="18">
        <f t="shared" si="241"/>
        <v>26301.083190476187</v>
      </c>
      <c r="GB67" s="19">
        <f t="shared" si="242"/>
        <v>31316.350202380956</v>
      </c>
      <c r="GC67" s="20">
        <f t="shared" si="243"/>
        <v>30073.524404761905</v>
      </c>
      <c r="GD67" s="18">
        <f t="shared" si="244"/>
        <v>29189.208333333332</v>
      </c>
      <c r="GE67" s="18">
        <f t="shared" si="245"/>
        <v>30300.237221428568</v>
      </c>
      <c r="GF67" s="18">
        <f t="shared" si="246"/>
        <v>26581.558571428573</v>
      </c>
      <c r="GG67" s="18">
        <f t="shared" si="247"/>
        <v>26774.440559523809</v>
      </c>
      <c r="GH67" s="18">
        <f t="shared" si="248"/>
        <v>29188.237392857143</v>
      </c>
      <c r="GI67" s="18">
        <f t="shared" si="249"/>
        <v>30455.159916666667</v>
      </c>
      <c r="GJ67" s="18">
        <f t="shared" si="250"/>
        <v>30925.136254761906</v>
      </c>
      <c r="GK67" s="18">
        <f t="shared" si="251"/>
        <v>26884.159630952385</v>
      </c>
      <c r="GL67" s="18">
        <f t="shared" si="252"/>
        <v>25972.261892857146</v>
      </c>
      <c r="GM67" s="18">
        <f t="shared" si="253"/>
        <v>26301.083190476187</v>
      </c>
      <c r="GN67" s="19">
        <f t="shared" si="254"/>
        <v>31316.350202380956</v>
      </c>
      <c r="GO67" s="20">
        <f t="shared" si="255"/>
        <v>30073.524404761905</v>
      </c>
      <c r="GP67" s="18">
        <f t="shared" si="256"/>
        <v>29189.208333333332</v>
      </c>
      <c r="GQ67" s="18">
        <f t="shared" si="257"/>
        <v>30300.237221428568</v>
      </c>
      <c r="GR67" s="18">
        <f t="shared" si="258"/>
        <v>26581.558571428573</v>
      </c>
      <c r="GS67" s="18">
        <f t="shared" si="259"/>
        <v>26774.440559523809</v>
      </c>
      <c r="GT67" s="18">
        <f t="shared" si="260"/>
        <v>29188.237392857143</v>
      </c>
      <c r="GU67" s="18">
        <f t="shared" si="261"/>
        <v>30455.159916666667</v>
      </c>
      <c r="GV67" s="18">
        <f t="shared" si="262"/>
        <v>30925.136254761906</v>
      </c>
      <c r="GW67" s="18">
        <f t="shared" si="263"/>
        <v>26884.159630952385</v>
      </c>
      <c r="GX67" s="18">
        <f t="shared" si="264"/>
        <v>25972.261892857146</v>
      </c>
      <c r="GY67" s="18">
        <f t="shared" si="265"/>
        <v>26301.083190476187</v>
      </c>
      <c r="GZ67" s="19">
        <f t="shared" si="266"/>
        <v>31316.350202380956</v>
      </c>
      <c r="HA67" s="20">
        <f t="shared" si="385"/>
        <v>30073.524404761905</v>
      </c>
      <c r="HB67" s="18">
        <f t="shared" si="386"/>
        <v>29189.208333333332</v>
      </c>
      <c r="HC67" s="18">
        <f t="shared" si="387"/>
        <v>30300.237221428568</v>
      </c>
      <c r="HD67" s="18">
        <f t="shared" si="388"/>
        <v>26581.558571428573</v>
      </c>
      <c r="HE67" s="18">
        <f t="shared" si="389"/>
        <v>26774.440559523809</v>
      </c>
      <c r="HF67" s="18">
        <f t="shared" si="390"/>
        <v>29188.237392857143</v>
      </c>
      <c r="HG67" s="18">
        <f t="shared" si="391"/>
        <v>30455.159916666667</v>
      </c>
      <c r="HH67" s="18">
        <f t="shared" si="392"/>
        <v>30925.136254761906</v>
      </c>
      <c r="HI67" s="18">
        <f t="shared" si="393"/>
        <v>26884.159630952385</v>
      </c>
      <c r="HJ67" s="18">
        <f t="shared" si="394"/>
        <v>25972.261892857146</v>
      </c>
      <c r="HK67" s="18">
        <f t="shared" si="395"/>
        <v>26301.083190476187</v>
      </c>
      <c r="HL67" s="19">
        <f t="shared" si="396"/>
        <v>31316.350202380956</v>
      </c>
      <c r="HM67" s="20">
        <f t="shared" si="397"/>
        <v>30073.524404761905</v>
      </c>
      <c r="HN67" s="18">
        <f t="shared" si="398"/>
        <v>29189.208333333332</v>
      </c>
      <c r="HO67" s="18">
        <f t="shared" si="399"/>
        <v>30300.237221428568</v>
      </c>
      <c r="HP67" s="18">
        <f t="shared" si="400"/>
        <v>26581.558571428573</v>
      </c>
      <c r="HQ67" s="18">
        <f t="shared" si="401"/>
        <v>26774.440559523809</v>
      </c>
      <c r="HR67" s="18">
        <f t="shared" si="405"/>
        <v>29188.237392857143</v>
      </c>
      <c r="HS67" s="18">
        <f t="shared" si="406"/>
        <v>30455.159916666667</v>
      </c>
      <c r="HT67" s="18">
        <f t="shared" si="407"/>
        <v>30925.136254761906</v>
      </c>
      <c r="HU67" s="18">
        <f t="shared" si="408"/>
        <v>26884.159630952385</v>
      </c>
      <c r="HV67" s="18">
        <f t="shared" si="409"/>
        <v>25972.261892857146</v>
      </c>
      <c r="HW67" s="18">
        <f t="shared" si="410"/>
        <v>26301.083190476187</v>
      </c>
      <c r="HX67" s="19">
        <f t="shared" si="411"/>
        <v>31316.350202380956</v>
      </c>
      <c r="HY67" s="20">
        <f t="shared" si="412"/>
        <v>30073.524404761905</v>
      </c>
      <c r="HZ67" s="18"/>
      <c r="IA67" s="18"/>
      <c r="IB67" s="18"/>
      <c r="IC67" s="18"/>
      <c r="ID67" s="18"/>
      <c r="IE67" s="18"/>
      <c r="IF67" s="18"/>
      <c r="IG67" s="18"/>
      <c r="IH67" s="18"/>
      <c r="II67" s="18"/>
      <c r="IJ67" s="19"/>
      <c r="IK67" s="20"/>
      <c r="IL67" s="18"/>
      <c r="IM67" s="18"/>
      <c r="IN67" s="18"/>
      <c r="IO67" s="18"/>
      <c r="IP67" s="18"/>
      <c r="IQ67" s="18"/>
      <c r="IR67" s="18"/>
      <c r="IS67" s="18"/>
      <c r="IT67" s="18"/>
      <c r="IU67" s="18"/>
      <c r="IV67" s="19"/>
      <c r="IY67" s="17"/>
      <c r="IZ67" s="17"/>
      <c r="JA67" s="14">
        <f t="shared" si="267"/>
        <v>0</v>
      </c>
      <c r="JB67" s="15">
        <f t="shared" si="268"/>
        <v>0</v>
      </c>
      <c r="JC67" s="15">
        <f t="shared" si="269"/>
        <v>313887.83316666668</v>
      </c>
      <c r="JD67" s="15">
        <f t="shared" si="270"/>
        <v>343961.35757142858</v>
      </c>
      <c r="JE67" s="15">
        <f t="shared" si="271"/>
        <v>343961.35757142858</v>
      </c>
      <c r="JF67" s="15">
        <f t="shared" si="272"/>
        <v>343961.35757142858</v>
      </c>
      <c r="JG67" s="15">
        <f t="shared" si="273"/>
        <v>343961.35757142858</v>
      </c>
      <c r="JH67" s="15">
        <f t="shared" si="274"/>
        <v>30073.524404761905</v>
      </c>
      <c r="JI67" s="15">
        <f t="shared" si="275"/>
        <v>0</v>
      </c>
      <c r="JJ67" s="14"/>
    </row>
    <row r="68" spans="1:270" x14ac:dyDescent="0.25">
      <c r="A68" s="1" t="s">
        <v>63</v>
      </c>
      <c r="B68" s="2">
        <v>455</v>
      </c>
      <c r="C68" s="3">
        <v>39445</v>
      </c>
      <c r="D68" s="3" t="s">
        <v>64</v>
      </c>
      <c r="E68" s="4">
        <v>45317</v>
      </c>
      <c r="F68">
        <f t="shared" si="402"/>
        <v>2024</v>
      </c>
      <c r="G68">
        <f t="shared" si="403"/>
        <v>1</v>
      </c>
      <c r="H68">
        <f t="shared" si="404"/>
        <v>2021</v>
      </c>
      <c r="I68">
        <f t="shared" si="384"/>
        <v>1</v>
      </c>
      <c r="J68">
        <f t="shared" si="203"/>
        <v>2024</v>
      </c>
      <c r="K68">
        <f t="shared" si="204"/>
        <v>2</v>
      </c>
      <c r="L68">
        <f t="shared" si="383"/>
        <v>2029</v>
      </c>
      <c r="M68">
        <f t="shared" si="205"/>
        <v>1</v>
      </c>
      <c r="O68" s="14"/>
      <c r="P68" s="17"/>
      <c r="Q68" s="17"/>
      <c r="R68" s="17"/>
      <c r="S68" s="17"/>
      <c r="T68" s="17"/>
      <c r="U68" s="17"/>
      <c r="V68" s="17">
        <f>IF(AND($F68=O$4,$I68=V$5),AVERAGE('Потребление ЭЭ_факт'!R67,'Потребление ЭЭ_факт'!AD67,'Потребление ЭЭ_факт'!AP67),IF(U68&lt;&gt;0,AVERAGE('Потребление ЭЭ_факт'!R67,'Потребление ЭЭ_факт'!AD67,'Потребление ЭЭ_факт'!AP67),0))</f>
        <v>0</v>
      </c>
      <c r="W68" s="17">
        <f>IF(AND($F68=O$4,$I68=W$5),AVERAGE('Потребление ЭЭ_факт'!S67,'Потребление ЭЭ_факт'!AE67,'Потребление ЭЭ_факт'!AQ67),IF(V68&lt;&gt;0,AVERAGE('Потребление ЭЭ_факт'!S67,'Потребление ЭЭ_факт'!AE67,'Потребление ЭЭ_факт'!AQ67),0))</f>
        <v>0</v>
      </c>
      <c r="X68" s="17">
        <f>IF(AND($F68=O$4,$I68=X$5),AVERAGE('Потребление ЭЭ_факт'!T67,'Потребление ЭЭ_факт'!AF67,'Потребление ЭЭ_факт'!AR67),IF(W68&lt;&gt;0,AVERAGE('Потребление ЭЭ_факт'!T67,'Потребление ЭЭ_факт'!AF67,'Потребление ЭЭ_факт'!AR67),0))</f>
        <v>0</v>
      </c>
      <c r="Y68" s="17">
        <f>IF(AND($F68=O$4,$I68=Y$5),AVERAGE('Потребление ЭЭ_факт'!U67,'Потребление ЭЭ_факт'!AG67,'Потребление ЭЭ_факт'!AS67),IF(X68&lt;&gt;0,AVERAGE('Потребление ЭЭ_факт'!U67,'Потребление ЭЭ_факт'!AG67,'Потребление ЭЭ_факт'!AS67),0))</f>
        <v>0</v>
      </c>
      <c r="Z68" s="17">
        <f>IF(AND($F68=O$4,$I68=Z$5),AVERAGE('Потребление ЭЭ_факт'!V67,'Потребление ЭЭ_факт'!AH67,'Потребление ЭЭ_факт'!AT67),IF(Y68&lt;&gt;0,AVERAGE('Потребление ЭЭ_факт'!V67,'Потребление ЭЭ_факт'!AH67,'Потребление ЭЭ_факт'!AT67),0))</f>
        <v>0</v>
      </c>
      <c r="AA68" s="14">
        <f>IF(AND($F68=AA$4,$I68=AA$5),AVERAGE('Потребление ЭЭ_факт'!W67,'Потребление ЭЭ_факт'!AI67,'Потребление ЭЭ_факт'!AU67),IF(Z68&lt;&gt;0,AVERAGE('Потребление ЭЭ_факт'!W67,'Потребление ЭЭ_факт'!AI67,'Потребление ЭЭ_факт'!AU67),0))</f>
        <v>0</v>
      </c>
      <c r="AB68" s="17">
        <f>IF(AND($F68=AA$4,$I68=AB$5),AVERAGE('Потребление ЭЭ_факт'!X67,'Потребление ЭЭ_факт'!AJ67,'Потребление ЭЭ_факт'!AV67),IF(AA68&lt;&gt;0,AVERAGE('Потребление ЭЭ_факт'!X67,'Потребление ЭЭ_факт'!AJ67,'Потребление ЭЭ_факт'!AV67),0))</f>
        <v>0</v>
      </c>
      <c r="AC68" s="17">
        <f>IF(AND($F68=AA$4,$I68=AC$5),AVERAGE('Потребление ЭЭ_факт'!Y67,'Потребление ЭЭ_факт'!AK67,'Потребление ЭЭ_факт'!AW67),IF(AB68&lt;&gt;0,AVERAGE('Потребление ЭЭ_факт'!Y67,'Потребление ЭЭ_факт'!AK67,'Потребление ЭЭ_факт'!AW67),0))</f>
        <v>0</v>
      </c>
      <c r="AD68" s="17">
        <f>IF(AND($F68=AA$4,$I68=AD$5),AVERAGE('Потребление ЭЭ_факт'!Z67,'Потребление ЭЭ_факт'!AL67,'Потребление ЭЭ_факт'!AX67),IF(AC68&lt;&gt;0,AVERAGE('Потребление ЭЭ_факт'!Z67,'Потребление ЭЭ_факт'!AL67,'Потребление ЭЭ_факт'!AX67),0))</f>
        <v>0</v>
      </c>
      <c r="AE68" s="17">
        <f>IF(AND($F68=AA$4,$I68=AE$5),AVERAGE('Потребление ЭЭ_факт'!AA67,'Потребление ЭЭ_факт'!AM67,'Потребление ЭЭ_факт'!AY67),IF(AD68&lt;&gt;0,AVERAGE('Потребление ЭЭ_факт'!AA67,'Потребление ЭЭ_факт'!AM67,'Потребление ЭЭ_факт'!AY67),0))</f>
        <v>0</v>
      </c>
      <c r="AF68" s="17">
        <f>IF(AND($F68=AA$4,$I68=AF$5),AVERAGE('Потребление ЭЭ_факт'!AB67,'Потребление ЭЭ_факт'!AN67,'Потребление ЭЭ_факт'!AZ67),IF(AE68&lt;&gt;0,AVERAGE('Потребление ЭЭ_факт'!AB67,'Потребление ЭЭ_факт'!AN67,'Потребление ЭЭ_факт'!AZ67),0))</f>
        <v>0</v>
      </c>
      <c r="AG68" s="17">
        <f>IF(AND($F68=AA$4,$I68=AG$5),AVERAGE('Потребление ЭЭ_факт'!AC67,'Потребление ЭЭ_факт'!AO67,'Потребление ЭЭ_факт'!BA67),IF(AF68&lt;&gt;0,AVERAGE('Потребление ЭЭ_факт'!AC67,'Потребление ЭЭ_факт'!AO67,'Потребление ЭЭ_факт'!BA67),0))</f>
        <v>0</v>
      </c>
      <c r="AH68" s="17">
        <f>IF(AND($F68=AA$4,$I68=AH$5),AVERAGE('Потребление ЭЭ_факт'!AD67,'Потребление ЭЭ_факт'!AP67,'Потребление ЭЭ_факт'!BB67),IF(AG68&lt;&gt;0,AVERAGE('Потребление ЭЭ_факт'!AD67,'Потребление ЭЭ_факт'!AP67,'Потребление ЭЭ_факт'!BB67),0))</f>
        <v>0</v>
      </c>
      <c r="AI68" s="17">
        <f>IF(AND($F68=AA$4,$I68=AI$5),AVERAGE('Потребление ЭЭ_факт'!AE67,'Потребление ЭЭ_факт'!AQ67,'Потребление ЭЭ_факт'!BC67),IF(AH68&lt;&gt;0,AVERAGE('Потребление ЭЭ_факт'!AE67,'Потребление ЭЭ_факт'!AQ67,'Потребление ЭЭ_факт'!BC67),0))</f>
        <v>0</v>
      </c>
      <c r="AJ68" s="17">
        <f>IF(AND($F68=AA$4,$I68=AJ$5),AVERAGE('Потребление ЭЭ_факт'!AF67,'Потребление ЭЭ_факт'!AR67,'Потребление ЭЭ_факт'!BD67),IF(AI68&lt;&gt;0,AVERAGE('Потребление ЭЭ_факт'!AF67,'Потребление ЭЭ_факт'!AR67,'Потребление ЭЭ_факт'!BD67),0))</f>
        <v>0</v>
      </c>
      <c r="AK68" s="17">
        <f>IF(AND($F68=AA$4,$I68=AK$5),AVERAGE('Потребление ЭЭ_факт'!AG67,'Потребление ЭЭ_факт'!AS67,'Потребление ЭЭ_факт'!BE67),IF(AJ68&lt;&gt;0,AVERAGE('Потребление ЭЭ_факт'!AG67,'Потребление ЭЭ_факт'!AS67,'Потребление ЭЭ_факт'!BE67),0))</f>
        <v>0</v>
      </c>
      <c r="AL68" s="17">
        <f>IF(AND($F68=AA$4,$I68=AL$5),AVERAGE('Потребление ЭЭ_факт'!AH67,'Потребление ЭЭ_факт'!AT67,'Потребление ЭЭ_факт'!BF67),IF(AK68&lt;&gt;0,AVERAGE('Потребление ЭЭ_факт'!AH67,'Потребление ЭЭ_факт'!AT67,'Потребление ЭЭ_факт'!BF67),0))</f>
        <v>0</v>
      </c>
      <c r="AM68" s="14">
        <f>IF(AND($F68=AM$4,$I68=AM$5),AVERAGE('Потребление ЭЭ_факт'!AI67,'Потребление ЭЭ_факт'!AU67,'Потребление ЭЭ_факт'!BG67),IF(AL68&lt;&gt;0,AVERAGE('Потребление ЭЭ_факт'!AI67,'Потребление ЭЭ_факт'!AU67,'Потребление ЭЭ_факт'!BG67),0))</f>
        <v>0</v>
      </c>
      <c r="AN68" s="15">
        <f>IF(AND($F68=$AM$4,$I68=AN$5),AVERAGE('Потребление ЭЭ_факт'!AJ67,'Потребление ЭЭ_факт'!AV67,'Потребление ЭЭ_факт'!BH67),IF(AM68&lt;&gt;0,AVERAGE('Потребление ЭЭ_факт'!AJ67,'Потребление ЭЭ_факт'!AV67,'Потребление ЭЭ_факт'!BH67),0))</f>
        <v>0</v>
      </c>
      <c r="AO68" s="15">
        <f>IF(AND($F68=$AM$4,$I68=AO$5),AVERAGE('Потребление ЭЭ_факт'!AK67,'Потребление ЭЭ_факт'!AW67,'Потребление ЭЭ_факт'!BI67),IF(AN68&lt;&gt;0,AVERAGE('Потребление ЭЭ_факт'!AK67,'Потребление ЭЭ_факт'!AW67,'Потребление ЭЭ_факт'!BI67),0))</f>
        <v>0</v>
      </c>
      <c r="AP68" s="15">
        <f>IF(AND($F68=$AM$4,$I68=AP$5),AVERAGE('Потребление ЭЭ_факт'!AL67,'Потребление ЭЭ_факт'!AX67,'Потребление ЭЭ_факт'!BJ67),IF(AO68&lt;&gt;0,AVERAGE('Потребление ЭЭ_факт'!AL67,'Потребление ЭЭ_факт'!AX67,'Потребление ЭЭ_факт'!BJ67),0))</f>
        <v>0</v>
      </c>
      <c r="AQ68" s="15">
        <f>IF(AND($F68=$AM$4,$I68=AQ$5),AVERAGE('Потребление ЭЭ_факт'!AM67,'Потребление ЭЭ_факт'!AY67,'Потребление ЭЭ_факт'!BK67),IF(AP68&lt;&gt;0,AVERAGE('Потребление ЭЭ_факт'!AM67,'Потребление ЭЭ_факт'!AY67,'Потребление ЭЭ_факт'!BK67),0))</f>
        <v>0</v>
      </c>
      <c r="AR68" s="15">
        <f>IF(AND($F68=$AM$4,$I68=AR$5),AVERAGE('Потребление ЭЭ_факт'!AN67,'Потребление ЭЭ_факт'!AZ67,'Потребление ЭЭ_факт'!BL67),IF(AQ68&lt;&gt;0,AVERAGE('Потребление ЭЭ_факт'!AN67,'Потребление ЭЭ_факт'!AZ67,'Потребление ЭЭ_факт'!BL67),0))</f>
        <v>0</v>
      </c>
      <c r="AS68" s="15">
        <f>IF(AND($F68=$AM$4,$I68=AS$5),AVERAGE('Потребление ЭЭ_факт'!AO67,'Потребление ЭЭ_факт'!BA67,'Потребление ЭЭ_факт'!BM67),IF(AR68&lt;&gt;0,AVERAGE('Потребление ЭЭ_факт'!AO67,'Потребление ЭЭ_факт'!BA67,'Потребление ЭЭ_факт'!BM67),0))</f>
        <v>0</v>
      </c>
      <c r="AT68" s="15">
        <f>IF(AND($F68=$AM$4,$I68=AT$5),AVERAGE('Потребление ЭЭ_факт'!AP67,'Потребление ЭЭ_факт'!BB67,'Потребление ЭЭ_факт'!BN67),IF(AS68&lt;&gt;0,AVERAGE('Потребление ЭЭ_факт'!AP67,'Потребление ЭЭ_факт'!BB67,'Потребление ЭЭ_факт'!BN67),0))</f>
        <v>0</v>
      </c>
      <c r="AU68" s="15">
        <f>IF(AND($F68=$AM$4,$I68=AU$5),AVERAGE('Потребление ЭЭ_факт'!AQ67,'Потребление ЭЭ_факт'!BC67,'Потребление ЭЭ_факт'!BO67),IF(AT68&lt;&gt;0,AVERAGE('Потребление ЭЭ_факт'!AQ67,'Потребление ЭЭ_факт'!BC67,'Потребление ЭЭ_факт'!BO67),0))</f>
        <v>0</v>
      </c>
      <c r="AV68" s="15">
        <f>IF(AND($F68=$AM$4,$I68=AV$5),AVERAGE('Потребление ЭЭ_факт'!AR67,'Потребление ЭЭ_факт'!BD67,'Потребление ЭЭ_факт'!BP67),IF(AU68&lt;&gt;0,AVERAGE('Потребление ЭЭ_факт'!AR67,'Потребление ЭЭ_факт'!BD67,'Потребление ЭЭ_факт'!BP67),0))</f>
        <v>0</v>
      </c>
      <c r="AW68" s="15">
        <f>IF(AND($F68=$AM$4,$I68=AW$5),AVERAGE('Потребление ЭЭ_факт'!AS67,'Потребление ЭЭ_факт'!BE67,'Потребление ЭЭ_факт'!BQ67),IF(AV68&lt;&gt;0,AVERAGE('Потребление ЭЭ_факт'!AS67,'Потребление ЭЭ_факт'!BE67,'Потребление ЭЭ_факт'!BQ67),0))</f>
        <v>0</v>
      </c>
      <c r="AX68" s="16">
        <f>IF(AND($F68=$AM$4,$I68=AX$5),AVERAGE('Потребление ЭЭ_факт'!AT67,'Потребление ЭЭ_факт'!BF67,'Потребление ЭЭ_факт'!BR67),IF(AW68&lt;&gt;0,AVERAGE('Потребление ЭЭ_факт'!AT67,'Потребление ЭЭ_факт'!BF67,'Потребление ЭЭ_факт'!BR67),0))</f>
        <v>0</v>
      </c>
      <c r="AY68" s="14">
        <f>IF(AND($F68=$AY$4,$I68=AY$5),AVERAGE('Потребление ЭЭ_факт'!AU67,'Потребление ЭЭ_факт'!BG67,'Потребление ЭЭ_факт'!BS67),IF(AX68&lt;&gt;0,AVERAGE('Потребление ЭЭ_факт'!AU67,'Потребление ЭЭ_факт'!BG67,'Потребление ЭЭ_факт'!BS67),0))</f>
        <v>0</v>
      </c>
      <c r="AZ68" s="15">
        <f>IF(AND($F68=$AY$4,$I68=AZ$5),AVERAGE('Потребление ЭЭ_факт'!AV67,'Потребление ЭЭ_факт'!BH67,'Потребление ЭЭ_факт'!BT67),IF(AY68&lt;&gt;0,AVERAGE('Потребление ЭЭ_факт'!AV67,'Потребление ЭЭ_факт'!BH67,'Потребление ЭЭ_факт'!BT67),0))</f>
        <v>0</v>
      </c>
      <c r="BA68" s="15">
        <f>IF(AND($F68=$AY$4,$I68=BA$5),AVERAGE('Потребление ЭЭ_факт'!AW67,'Потребление ЭЭ_факт'!BI67,'Потребление ЭЭ_факт'!BU67),IF(AZ68&lt;&gt;0,AVERAGE('Потребление ЭЭ_факт'!AW67,'Потребление ЭЭ_факт'!BI67,'Потребление ЭЭ_факт'!BU67),0))</f>
        <v>0</v>
      </c>
      <c r="BB68" s="15">
        <f>IF(AND($F68=$AY$4,$I68=BB$5),AVERAGE('Потребление ЭЭ_факт'!AX67,'Потребление ЭЭ_факт'!BJ67,'Потребление ЭЭ_факт'!BV67),IF(BA68&lt;&gt;0,AVERAGE('Потребление ЭЭ_факт'!AX67,'Потребление ЭЭ_факт'!BJ67,'Потребление ЭЭ_факт'!BV67),0))</f>
        <v>0</v>
      </c>
      <c r="BC68" s="15">
        <f>IF(AND($F68=$AY$4,$I68=BC$5),AVERAGE('Потребление ЭЭ_факт'!AY67,'Потребление ЭЭ_факт'!BK67,'Потребление ЭЭ_факт'!BW67),IF(BB68&lt;&gt;0,AVERAGE('Потребление ЭЭ_факт'!AY67,'Потребление ЭЭ_факт'!BK67,'Потребление ЭЭ_факт'!BW67),0))</f>
        <v>0</v>
      </c>
      <c r="BD68" s="15">
        <f>IF(AND($F68=$AY$4,$I68=BD$5),AVERAGE('Потребление ЭЭ_факт'!AZ67,'Потребление ЭЭ_факт'!BL67,'Потребление ЭЭ_факт'!BX67),IF(BC68&lt;&gt;0,AVERAGE('Потребление ЭЭ_факт'!AZ67,'Потребление ЭЭ_факт'!BL67,'Потребление ЭЭ_факт'!BX67),0))</f>
        <v>0</v>
      </c>
      <c r="BE68" s="15">
        <f>IF(AND($F68=$AY$4,$I68=BE$5),AVERAGE('Потребление ЭЭ_факт'!BA67,'Потребление ЭЭ_факт'!BM67,'Потребление ЭЭ_факт'!BY67),IF(BD68&lt;&gt;0,AVERAGE('Потребление ЭЭ_факт'!BA67,'Потребление ЭЭ_факт'!BM67,'Потребление ЭЭ_факт'!BY67),0))</f>
        <v>0</v>
      </c>
      <c r="BF68" s="15">
        <f>IF(AND($F68=$AY$4,$I68=BF$5),AVERAGE('Потребление ЭЭ_факт'!BB67,'Потребление ЭЭ_факт'!BN67,'Потребление ЭЭ_факт'!BZ67),IF(BE68&lt;&gt;0,AVERAGE('Потребление ЭЭ_факт'!BB67,'Потребление ЭЭ_факт'!BN67,'Потребление ЭЭ_факт'!BZ67),0))</f>
        <v>0</v>
      </c>
      <c r="BG68" s="15">
        <f>IF(AND($F68=$AY$4,$I68=BG$5),AVERAGE('Потребление ЭЭ_факт'!BC67,'Потребление ЭЭ_факт'!BO67,'Потребление ЭЭ_факт'!CA67),IF(BF68&lt;&gt;0,AVERAGE('Потребление ЭЭ_факт'!BC67,'Потребление ЭЭ_факт'!BO67,'Потребление ЭЭ_факт'!CA67),0))</f>
        <v>0</v>
      </c>
      <c r="BH68" s="15">
        <f>IF(AND($F68=$AY$4,$I68=BH$5),AVERAGE('Потребление ЭЭ_факт'!BD67,'Потребление ЭЭ_факт'!BP67,'Потребление ЭЭ_факт'!CB67),IF(BG68&lt;&gt;0,AVERAGE('Потребление ЭЭ_факт'!BD67,'Потребление ЭЭ_факт'!BP67,'Потребление ЭЭ_факт'!CB67),0))</f>
        <v>0</v>
      </c>
      <c r="BI68" s="15">
        <f>IF(AND($F68=$AY$4,$I68=BI$5),AVERAGE('Потребление ЭЭ_факт'!BE67,'Потребление ЭЭ_факт'!BQ67,'Потребление ЭЭ_факт'!CC67),IF(BH68&lt;&gt;0,AVERAGE('Потребление ЭЭ_факт'!BE67,'Потребление ЭЭ_факт'!BQ67,'Потребление ЭЭ_факт'!CC67),0))</f>
        <v>0</v>
      </c>
      <c r="BJ68" s="16">
        <f>IF(AND($F68=$AY$4,$I68=BJ$5),AVERAGE('Потребление ЭЭ_факт'!BF67,'Потребление ЭЭ_факт'!BR67,'Потребление ЭЭ_факт'!CD67),IF(BI68&lt;&gt;0,AVERAGE('Потребление ЭЭ_факт'!BF67,'Потребление ЭЭ_факт'!BR67,'Потребление ЭЭ_факт'!CD67),0))</f>
        <v>0</v>
      </c>
      <c r="BK68" s="14">
        <f>IF(AND($F68=$BK$4,$I68=BK$5),AVERAGE('Потребление ЭЭ_факт'!BG67,'Потребление ЭЭ_факт'!BS67,'Потребление ЭЭ_факт'!CE67),IF(BJ68&lt;&gt;0,AVERAGE('Потребление ЭЭ_факт'!BG67,'Потребление ЭЭ_факт'!BS67,'Потребление ЭЭ_факт'!CE67),0))</f>
        <v>21672.920761904763</v>
      </c>
      <c r="BL68" s="15">
        <f>IF(AND($F68=$BK$4,$I68=BL$5),AVERAGE('Потребление ЭЭ_факт'!BH67,'Потребление ЭЭ_факт'!BT67,'Потребление ЭЭ_факт'!CF67),IF(BK68&lt;&gt;0,AVERAGE('Потребление ЭЭ_факт'!BH67,'Потребление ЭЭ_факт'!BT67,'Потребление ЭЭ_факт'!CF67),0))</f>
        <v>21197.48433333333</v>
      </c>
      <c r="BM68" s="15">
        <f>IF(AND($F68=$BK$4,$I68=BM$5),AVERAGE('Потребление ЭЭ_факт'!BI67,'Потребление ЭЭ_факт'!BU67,'Потребление ЭЭ_факт'!CG67),IF(BL68&lt;&gt;0,AVERAGE('Потребление ЭЭ_факт'!BI67,'Потребление ЭЭ_факт'!BU67,'Потребление ЭЭ_факт'!CG67),0))</f>
        <v>21977.383423809526</v>
      </c>
      <c r="BN68" s="15">
        <f>IF(AND($F68=$BK$4,$I68=BN$5),AVERAGE('Потребление ЭЭ_факт'!BJ67,'Потребление ЭЭ_факт'!BV67,'Потребление ЭЭ_факт'!CH67),IF(BM68&lt;&gt;0,AVERAGE('Потребление ЭЭ_факт'!BJ67,'Потребление ЭЭ_факт'!BV67,'Потребление ЭЭ_факт'!CH67),0))</f>
        <v>17835.417142857143</v>
      </c>
      <c r="BO68" s="15">
        <f>IF(AND($F68=$BK$4,$I68=BO$5),AVERAGE('Потребление ЭЭ_факт'!BK67,'Потребление ЭЭ_факт'!BW67,'Потребление ЭЭ_факт'!CI67),IF(BN68&lt;&gt;0,AVERAGE('Потребление ЭЭ_факт'!BK67,'Потребление ЭЭ_факт'!BW67,'Потребление ЭЭ_факт'!CI67),0))</f>
        <v>18431.90545238095</v>
      </c>
      <c r="BP68" s="15">
        <f>IF(AND($F68=$BK$4,$I68=BP$5),AVERAGE('Потребление ЭЭ_факт'!BL67,'Потребление ЭЭ_факт'!BX67,'Потребление ЭЭ_факт'!CJ67),IF(BO68&lt;&gt;0,AVERAGE('Потребление ЭЭ_факт'!BL67,'Потребление ЭЭ_факт'!BX67,'Потребление ЭЭ_факт'!CJ67),0))</f>
        <v>20326.390547619048</v>
      </c>
      <c r="BQ68" s="15">
        <f>IF(AND($F68=$BK$4,$I68=BQ$5),AVERAGE('Потребление ЭЭ_факт'!BM67,'Потребление ЭЭ_факт'!BY67,'Потребление ЭЭ_факт'!CK67),IF(BP68&lt;&gt;0,AVERAGE('Потребление ЭЭ_факт'!BM67,'Потребление ЭЭ_факт'!BY67,'Потребление ЭЭ_факт'!CK67),0))</f>
        <v>21006.754869047618</v>
      </c>
      <c r="BR68" s="15">
        <f>IF(AND($F68=$BK$4,$I68=BR$5),AVERAGE('Потребление ЭЭ_факт'!BN67,'Потребление ЭЭ_факт'!BZ67,'Потребление ЭЭ_факт'!CL67),IF(BQ68&lt;&gt;0,AVERAGE('Потребление ЭЭ_факт'!BN67,'Потребление ЭЭ_факт'!BZ67,'Потребление ЭЭ_факт'!CL67),0))</f>
        <v>22213.548435714285</v>
      </c>
      <c r="BS68" s="15">
        <f>IF(AND($F68=$BK$4,$I68=BS$5),AVERAGE('Потребление ЭЭ_факт'!BO67,'Потребление ЭЭ_факт'!CA67,'Потребление ЭЭ_факт'!CM67),IF(BR68&lt;&gt;0,AVERAGE('Потребление ЭЭ_факт'!BO67,'Потребление ЭЭ_факт'!CA67,'Потребление ЭЭ_факт'!CM67),0))</f>
        <v>17776.684952380954</v>
      </c>
      <c r="BT68" s="15">
        <f>IF(AND($F68=$BK$4,$I68=BT$5),AVERAGE('Потребление ЭЭ_факт'!BP67,'Потребление ЭЭ_факт'!CB67,'Потребление ЭЭ_факт'!CN67),IF(BS68&lt;&gt;0,AVERAGE('Потребление ЭЭ_факт'!BP67,'Потребление ЭЭ_факт'!CB67,'Потребление ЭЭ_факт'!CN67),0))</f>
        <v>18008.592773809523</v>
      </c>
      <c r="BU68" s="15">
        <f>IF(AND($F68=$BK$4,$I68=BU$5),AVERAGE('Потребление ЭЭ_факт'!BQ67,'Потребление ЭЭ_факт'!CC67,'Потребление ЭЭ_факт'!CO67),IF(BT68&lt;&gt;0,AVERAGE('Потребление ЭЭ_факт'!BQ67,'Потребление ЭЭ_факт'!CC67,'Потребление ЭЭ_факт'!CO67),0))</f>
        <v>20768.180857142856</v>
      </c>
      <c r="BV68" s="16">
        <f>IF(AND($F68=$BK$4,$I68=BV$5),AVERAGE('Потребление ЭЭ_факт'!BR67,'Потребление ЭЭ_факт'!CD67,'Потребление ЭЭ_факт'!CP67),IF(BU68&lt;&gt;0,AVERAGE('Потребление ЭЭ_факт'!BR67,'Потребление ЭЭ_факт'!CD67,'Потребление ЭЭ_факт'!CP67),0))</f>
        <v>22323.333090476193</v>
      </c>
      <c r="BW68" s="30">
        <f t="shared" si="343"/>
        <v>21672.920761904763</v>
      </c>
      <c r="BX68" s="31">
        <f t="shared" si="382"/>
        <v>21197.48433333333</v>
      </c>
      <c r="BY68" s="31">
        <f t="shared" si="376"/>
        <v>21977.383423809526</v>
      </c>
      <c r="BZ68" s="31">
        <f t="shared" si="377"/>
        <v>17835.417142857143</v>
      </c>
      <c r="CA68" s="31">
        <f t="shared" si="378"/>
        <v>18431.90545238095</v>
      </c>
      <c r="CB68" s="31">
        <f t="shared" si="379"/>
        <v>20326.390547619048</v>
      </c>
      <c r="CC68" s="31">
        <f t="shared" si="344"/>
        <v>21006.754869047618</v>
      </c>
      <c r="CD68" s="31">
        <f t="shared" si="345"/>
        <v>22213.548435714285</v>
      </c>
      <c r="CE68" s="31">
        <f t="shared" si="346"/>
        <v>17776.684952380954</v>
      </c>
      <c r="CF68" s="31">
        <f t="shared" si="347"/>
        <v>18008.592773809523</v>
      </c>
      <c r="CG68" s="31">
        <f t="shared" si="348"/>
        <v>20768.180857142856</v>
      </c>
      <c r="CH68" s="32">
        <f t="shared" si="349"/>
        <v>22323.333090476193</v>
      </c>
      <c r="CI68" s="30">
        <f t="shared" si="206"/>
        <v>21672.920761904763</v>
      </c>
      <c r="CJ68" s="31">
        <f t="shared" si="4"/>
        <v>21197.48433333333</v>
      </c>
      <c r="CK68" s="31">
        <f t="shared" si="5"/>
        <v>21977.383423809526</v>
      </c>
      <c r="CL68" s="31">
        <f t="shared" si="281"/>
        <v>17835.417142857143</v>
      </c>
      <c r="CM68" s="31">
        <f t="shared" si="282"/>
        <v>18431.90545238095</v>
      </c>
      <c r="CN68" s="31">
        <f t="shared" si="283"/>
        <v>20326.390547619048</v>
      </c>
      <c r="CO68" s="31">
        <f t="shared" si="284"/>
        <v>21006.754869047618</v>
      </c>
      <c r="CP68" s="31">
        <f t="shared" si="285"/>
        <v>22213.548435714285</v>
      </c>
      <c r="CQ68" s="31">
        <f t="shared" si="286"/>
        <v>17776.684952380954</v>
      </c>
      <c r="CR68" s="31">
        <f t="shared" si="287"/>
        <v>18008.592773809523</v>
      </c>
      <c r="CS68" s="31">
        <f t="shared" si="288"/>
        <v>20768.180857142856</v>
      </c>
      <c r="CT68" s="32">
        <f t="shared" si="289"/>
        <v>22323.333090476193</v>
      </c>
      <c r="CU68" s="30">
        <f t="shared" si="290"/>
        <v>21672.920761904763</v>
      </c>
      <c r="CV68" s="31">
        <f t="shared" si="291"/>
        <v>21197.48433333333</v>
      </c>
      <c r="CW68" s="31">
        <f t="shared" si="292"/>
        <v>21977.383423809526</v>
      </c>
      <c r="CX68" s="31">
        <f t="shared" si="293"/>
        <v>17835.417142857143</v>
      </c>
      <c r="CY68" s="31">
        <f t="shared" si="294"/>
        <v>18431.90545238095</v>
      </c>
      <c r="CZ68" s="31">
        <f t="shared" si="295"/>
        <v>20326.390547619048</v>
      </c>
      <c r="DA68" s="31">
        <f t="shared" si="296"/>
        <v>21006.754869047618</v>
      </c>
      <c r="DB68" s="31">
        <f t="shared" si="297"/>
        <v>22213.548435714285</v>
      </c>
      <c r="DC68" s="31">
        <f t="shared" si="298"/>
        <v>17776.684952380954</v>
      </c>
      <c r="DD68" s="31">
        <f t="shared" si="299"/>
        <v>18008.592773809523</v>
      </c>
      <c r="DE68" s="31">
        <f t="shared" si="300"/>
        <v>20768.180857142856</v>
      </c>
      <c r="DF68" s="32">
        <f t="shared" si="301"/>
        <v>22323.333090476193</v>
      </c>
      <c r="DG68" s="30">
        <f t="shared" si="302"/>
        <v>21672.920761904763</v>
      </c>
      <c r="DH68" s="31">
        <f t="shared" si="303"/>
        <v>21197.48433333333</v>
      </c>
      <c r="DI68" s="31">
        <f t="shared" si="304"/>
        <v>21977.383423809526</v>
      </c>
      <c r="DJ68" s="31">
        <f t="shared" si="305"/>
        <v>17835.417142857143</v>
      </c>
      <c r="DK68" s="31">
        <f t="shared" si="306"/>
        <v>18431.90545238095</v>
      </c>
      <c r="DL68" s="31">
        <f t="shared" si="307"/>
        <v>20326.390547619048</v>
      </c>
      <c r="DM68" s="31">
        <f t="shared" si="308"/>
        <v>21006.754869047618</v>
      </c>
      <c r="DN68" s="31">
        <f t="shared" si="309"/>
        <v>22213.548435714285</v>
      </c>
      <c r="DO68" s="31">
        <f t="shared" si="310"/>
        <v>17776.684952380954</v>
      </c>
      <c r="DP68" s="31">
        <f t="shared" si="311"/>
        <v>18008.592773809523</v>
      </c>
      <c r="DQ68" s="31">
        <f t="shared" si="280"/>
        <v>20768.180857142856</v>
      </c>
      <c r="DR68" s="32">
        <f t="shared" si="314"/>
        <v>22323.333090476193</v>
      </c>
      <c r="DS68" s="30">
        <f t="shared" si="315"/>
        <v>21672.920761904763</v>
      </c>
      <c r="DT68" s="31">
        <f t="shared" si="316"/>
        <v>21197.48433333333</v>
      </c>
      <c r="DU68" s="31">
        <f t="shared" si="317"/>
        <v>21977.383423809526</v>
      </c>
      <c r="DV68" s="31">
        <f t="shared" si="318"/>
        <v>17835.417142857143</v>
      </c>
      <c r="DW68" s="31">
        <f t="shared" si="319"/>
        <v>18431.90545238095</v>
      </c>
      <c r="DX68" s="31">
        <f t="shared" si="320"/>
        <v>20326.390547619048</v>
      </c>
      <c r="DY68" s="31">
        <f t="shared" si="321"/>
        <v>21006.754869047618</v>
      </c>
      <c r="DZ68" s="31">
        <f t="shared" si="322"/>
        <v>22213.548435714285</v>
      </c>
      <c r="EA68" s="31">
        <f t="shared" si="323"/>
        <v>17776.684952380954</v>
      </c>
      <c r="EB68" s="31">
        <f t="shared" si="324"/>
        <v>18008.592773809523</v>
      </c>
      <c r="EC68" s="31">
        <f t="shared" si="325"/>
        <v>20768.180857142856</v>
      </c>
      <c r="ED68" s="32">
        <f t="shared" si="326"/>
        <v>22323.333090476193</v>
      </c>
      <c r="EE68" s="30">
        <f t="shared" si="327"/>
        <v>21672.920761904763</v>
      </c>
      <c r="EF68" s="31">
        <f t="shared" si="328"/>
        <v>21197.48433333333</v>
      </c>
      <c r="EG68" s="31">
        <f t="shared" si="329"/>
        <v>21977.383423809526</v>
      </c>
      <c r="EH68" s="31">
        <f t="shared" si="330"/>
        <v>17835.417142857143</v>
      </c>
      <c r="EI68" s="31">
        <f t="shared" si="331"/>
        <v>18431.90545238095</v>
      </c>
      <c r="EJ68" s="31">
        <f t="shared" si="332"/>
        <v>20326.390547619048</v>
      </c>
      <c r="EK68" s="31">
        <f t="shared" si="333"/>
        <v>21006.754869047618</v>
      </c>
      <c r="EL68" s="31">
        <f t="shared" si="334"/>
        <v>22213.548435714285</v>
      </c>
      <c r="EM68" s="31">
        <f t="shared" si="335"/>
        <v>17776.684952380954</v>
      </c>
      <c r="EN68" s="31">
        <f t="shared" si="336"/>
        <v>18008.592773809523</v>
      </c>
      <c r="EO68" s="31">
        <f t="shared" si="312"/>
        <v>20768.180857142856</v>
      </c>
      <c r="EP68" s="32">
        <f t="shared" si="313"/>
        <v>22323.333090476193</v>
      </c>
      <c r="ES68" s="20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9"/>
      <c r="FE68" s="20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9"/>
      <c r="FQ68" s="20"/>
      <c r="FR68" s="18">
        <f t="shared" si="232"/>
        <v>21197.48433333333</v>
      </c>
      <c r="FS68" s="18">
        <f t="shared" si="233"/>
        <v>21977.383423809526</v>
      </c>
      <c r="FT68" s="18">
        <f t="shared" si="234"/>
        <v>17835.417142857143</v>
      </c>
      <c r="FU68" s="18">
        <f t="shared" si="235"/>
        <v>18431.90545238095</v>
      </c>
      <c r="FV68" s="18">
        <f t="shared" si="236"/>
        <v>20326.390547619048</v>
      </c>
      <c r="FW68" s="18">
        <f t="shared" si="237"/>
        <v>21006.754869047618</v>
      </c>
      <c r="FX68" s="18">
        <f t="shared" si="238"/>
        <v>22213.548435714285</v>
      </c>
      <c r="FY68" s="18">
        <f t="shared" si="239"/>
        <v>17776.684952380954</v>
      </c>
      <c r="FZ68" s="18">
        <f t="shared" si="240"/>
        <v>18008.592773809523</v>
      </c>
      <c r="GA68" s="18">
        <f t="shared" si="241"/>
        <v>20768.180857142856</v>
      </c>
      <c r="GB68" s="19">
        <f t="shared" si="242"/>
        <v>22323.333090476193</v>
      </c>
      <c r="GC68" s="20">
        <f t="shared" si="243"/>
        <v>21672.920761904763</v>
      </c>
      <c r="GD68" s="18">
        <f t="shared" si="244"/>
        <v>21197.48433333333</v>
      </c>
      <c r="GE68" s="18">
        <f t="shared" si="245"/>
        <v>21977.383423809526</v>
      </c>
      <c r="GF68" s="18">
        <f t="shared" si="246"/>
        <v>17835.417142857143</v>
      </c>
      <c r="GG68" s="18">
        <f t="shared" si="247"/>
        <v>18431.90545238095</v>
      </c>
      <c r="GH68" s="18">
        <f t="shared" si="248"/>
        <v>20326.390547619048</v>
      </c>
      <c r="GI68" s="18">
        <f t="shared" si="249"/>
        <v>21006.754869047618</v>
      </c>
      <c r="GJ68" s="18">
        <f t="shared" si="250"/>
        <v>22213.548435714285</v>
      </c>
      <c r="GK68" s="18">
        <f t="shared" si="251"/>
        <v>17776.684952380954</v>
      </c>
      <c r="GL68" s="18">
        <f t="shared" si="252"/>
        <v>18008.592773809523</v>
      </c>
      <c r="GM68" s="18">
        <f t="shared" si="253"/>
        <v>20768.180857142856</v>
      </c>
      <c r="GN68" s="19">
        <f t="shared" si="254"/>
        <v>22323.333090476193</v>
      </c>
      <c r="GO68" s="20">
        <f t="shared" si="255"/>
        <v>21672.920761904763</v>
      </c>
      <c r="GP68" s="18">
        <f t="shared" si="256"/>
        <v>21197.48433333333</v>
      </c>
      <c r="GQ68" s="18">
        <f t="shared" si="257"/>
        <v>21977.383423809526</v>
      </c>
      <c r="GR68" s="18">
        <f t="shared" si="258"/>
        <v>17835.417142857143</v>
      </c>
      <c r="GS68" s="18">
        <f t="shared" si="259"/>
        <v>18431.90545238095</v>
      </c>
      <c r="GT68" s="18">
        <f t="shared" si="260"/>
        <v>20326.390547619048</v>
      </c>
      <c r="GU68" s="18">
        <f t="shared" si="261"/>
        <v>21006.754869047618</v>
      </c>
      <c r="GV68" s="18">
        <f t="shared" si="262"/>
        <v>22213.548435714285</v>
      </c>
      <c r="GW68" s="18">
        <f t="shared" si="263"/>
        <v>17776.684952380954</v>
      </c>
      <c r="GX68" s="18">
        <f t="shared" si="264"/>
        <v>18008.592773809523</v>
      </c>
      <c r="GY68" s="18">
        <f t="shared" si="265"/>
        <v>20768.180857142856</v>
      </c>
      <c r="GZ68" s="19">
        <f t="shared" si="266"/>
        <v>22323.333090476193</v>
      </c>
      <c r="HA68" s="20">
        <f t="shared" si="385"/>
        <v>21672.920761904763</v>
      </c>
      <c r="HB68" s="18">
        <f t="shared" si="386"/>
        <v>21197.48433333333</v>
      </c>
      <c r="HC68" s="18">
        <f t="shared" si="387"/>
        <v>21977.383423809526</v>
      </c>
      <c r="HD68" s="18">
        <f t="shared" si="388"/>
        <v>17835.417142857143</v>
      </c>
      <c r="HE68" s="18">
        <f t="shared" si="389"/>
        <v>18431.90545238095</v>
      </c>
      <c r="HF68" s="18">
        <f t="shared" si="390"/>
        <v>20326.390547619048</v>
      </c>
      <c r="HG68" s="18">
        <f t="shared" si="391"/>
        <v>21006.754869047618</v>
      </c>
      <c r="HH68" s="18">
        <f t="shared" si="392"/>
        <v>22213.548435714285</v>
      </c>
      <c r="HI68" s="18">
        <f t="shared" si="393"/>
        <v>17776.684952380954</v>
      </c>
      <c r="HJ68" s="18">
        <f t="shared" si="394"/>
        <v>18008.592773809523</v>
      </c>
      <c r="HK68" s="18">
        <f t="shared" si="395"/>
        <v>20768.180857142856</v>
      </c>
      <c r="HL68" s="19">
        <f t="shared" si="396"/>
        <v>22323.333090476193</v>
      </c>
      <c r="HM68" s="20">
        <f t="shared" si="397"/>
        <v>21672.920761904763</v>
      </c>
      <c r="HN68" s="18">
        <f t="shared" si="398"/>
        <v>21197.48433333333</v>
      </c>
      <c r="HO68" s="18">
        <f t="shared" si="399"/>
        <v>21977.383423809526</v>
      </c>
      <c r="HP68" s="18">
        <f t="shared" si="400"/>
        <v>17835.417142857143</v>
      </c>
      <c r="HQ68" s="18">
        <f t="shared" si="401"/>
        <v>18431.90545238095</v>
      </c>
      <c r="HR68" s="18">
        <f t="shared" si="405"/>
        <v>20326.390547619048</v>
      </c>
      <c r="HS68" s="18">
        <f t="shared" si="406"/>
        <v>21006.754869047618</v>
      </c>
      <c r="HT68" s="18">
        <f t="shared" si="407"/>
        <v>22213.548435714285</v>
      </c>
      <c r="HU68" s="18">
        <f t="shared" si="408"/>
        <v>17776.684952380954</v>
      </c>
      <c r="HV68" s="18">
        <f t="shared" si="409"/>
        <v>18008.592773809523</v>
      </c>
      <c r="HW68" s="18">
        <f t="shared" si="410"/>
        <v>20768.180857142856</v>
      </c>
      <c r="HX68" s="19">
        <f t="shared" si="411"/>
        <v>22323.333090476193</v>
      </c>
      <c r="HY68" s="20">
        <f t="shared" si="412"/>
        <v>21672.920761904763</v>
      </c>
      <c r="HZ68" s="18"/>
      <c r="IA68" s="18"/>
      <c r="IB68" s="18"/>
      <c r="IC68" s="18"/>
      <c r="ID68" s="18"/>
      <c r="IE68" s="18"/>
      <c r="IF68" s="18"/>
      <c r="IG68" s="18"/>
      <c r="IH68" s="18"/>
      <c r="II68" s="18"/>
      <c r="IJ68" s="19"/>
      <c r="IK68" s="20"/>
      <c r="IL68" s="18"/>
      <c r="IM68" s="18"/>
      <c r="IN68" s="18"/>
      <c r="IO68" s="18"/>
      <c r="IP68" s="18"/>
      <c r="IQ68" s="18"/>
      <c r="IR68" s="18"/>
      <c r="IS68" s="18"/>
      <c r="IT68" s="18"/>
      <c r="IU68" s="18"/>
      <c r="IV68" s="19"/>
      <c r="IY68" s="17"/>
      <c r="IZ68" s="17"/>
      <c r="JA68" s="14">
        <f t="shared" si="267"/>
        <v>0</v>
      </c>
      <c r="JB68" s="15">
        <f t="shared" si="268"/>
        <v>0</v>
      </c>
      <c r="JC68" s="15">
        <f t="shared" si="269"/>
        <v>221865.67587857143</v>
      </c>
      <c r="JD68" s="15">
        <f t="shared" si="270"/>
        <v>243538.59664047623</v>
      </c>
      <c r="JE68" s="15">
        <f t="shared" si="271"/>
        <v>243538.59664047623</v>
      </c>
      <c r="JF68" s="15">
        <f t="shared" si="272"/>
        <v>243538.59664047623</v>
      </c>
      <c r="JG68" s="15">
        <f t="shared" si="273"/>
        <v>243538.59664047623</v>
      </c>
      <c r="JH68" s="15">
        <f t="shared" si="274"/>
        <v>21672.920761904763</v>
      </c>
      <c r="JI68" s="15">
        <f t="shared" si="275"/>
        <v>0</v>
      </c>
      <c r="JJ68" s="14"/>
    </row>
    <row r="69" spans="1:270" x14ac:dyDescent="0.25">
      <c r="A69" s="1" t="s">
        <v>209</v>
      </c>
      <c r="B69" s="2">
        <v>3768</v>
      </c>
      <c r="C69" s="3">
        <v>41636</v>
      </c>
      <c r="D69" s="3" t="s">
        <v>210</v>
      </c>
      <c r="E69" s="4">
        <v>45318</v>
      </c>
      <c r="F69">
        <f t="shared" si="402"/>
        <v>2024</v>
      </c>
      <c r="G69">
        <f t="shared" si="403"/>
        <v>1</v>
      </c>
      <c r="H69">
        <f t="shared" si="404"/>
        <v>2021</v>
      </c>
      <c r="I69">
        <f t="shared" si="384"/>
        <v>1</v>
      </c>
      <c r="J69">
        <f t="shared" si="203"/>
        <v>2024</v>
      </c>
      <c r="K69">
        <f t="shared" si="204"/>
        <v>2</v>
      </c>
      <c r="L69">
        <f t="shared" si="383"/>
        <v>2029</v>
      </c>
      <c r="M69">
        <f t="shared" si="205"/>
        <v>1</v>
      </c>
      <c r="O69" s="14"/>
      <c r="P69" s="17"/>
      <c r="Q69" s="17"/>
      <c r="R69" s="17"/>
      <c r="S69" s="17"/>
      <c r="T69" s="17"/>
      <c r="U69" s="17"/>
      <c r="V69" s="17">
        <f>IF(AND($F69=O$4,$I69=V$5),AVERAGE('Потребление ЭЭ_факт'!R68,'Потребление ЭЭ_факт'!AD68,'Потребление ЭЭ_факт'!AP68),IF(U69&lt;&gt;0,AVERAGE('Потребление ЭЭ_факт'!R68,'Потребление ЭЭ_факт'!AD68,'Потребление ЭЭ_факт'!AP68),0))</f>
        <v>0</v>
      </c>
      <c r="W69" s="17">
        <f>IF(AND($F69=O$4,$I69=W$5),AVERAGE('Потребление ЭЭ_факт'!S68,'Потребление ЭЭ_факт'!AE68,'Потребление ЭЭ_факт'!AQ68),IF(V69&lt;&gt;0,AVERAGE('Потребление ЭЭ_факт'!S68,'Потребление ЭЭ_факт'!AE68,'Потребление ЭЭ_факт'!AQ68),0))</f>
        <v>0</v>
      </c>
      <c r="X69" s="17">
        <f>IF(AND($F69=O$4,$I69=X$5),AVERAGE('Потребление ЭЭ_факт'!T68,'Потребление ЭЭ_факт'!AF68,'Потребление ЭЭ_факт'!AR68),IF(W69&lt;&gt;0,AVERAGE('Потребление ЭЭ_факт'!T68,'Потребление ЭЭ_факт'!AF68,'Потребление ЭЭ_факт'!AR68),0))</f>
        <v>0</v>
      </c>
      <c r="Y69" s="17">
        <f>IF(AND($F69=O$4,$I69=Y$5),AVERAGE('Потребление ЭЭ_факт'!U68,'Потребление ЭЭ_факт'!AG68,'Потребление ЭЭ_факт'!AS68),IF(X69&lt;&gt;0,AVERAGE('Потребление ЭЭ_факт'!U68,'Потребление ЭЭ_факт'!AG68,'Потребление ЭЭ_факт'!AS68),0))</f>
        <v>0</v>
      </c>
      <c r="Z69" s="17">
        <f>IF(AND($F69=O$4,$I69=Z$5),AVERAGE('Потребление ЭЭ_факт'!V68,'Потребление ЭЭ_факт'!AH68,'Потребление ЭЭ_факт'!AT68),IF(Y69&lt;&gt;0,AVERAGE('Потребление ЭЭ_факт'!V68,'Потребление ЭЭ_факт'!AH68,'Потребление ЭЭ_факт'!AT68),0))</f>
        <v>0</v>
      </c>
      <c r="AA69" s="14">
        <f>IF(AND($F69=AA$4,$I69=AA$5),AVERAGE('Потребление ЭЭ_факт'!W68,'Потребление ЭЭ_факт'!AI68,'Потребление ЭЭ_факт'!AU68),IF(Z69&lt;&gt;0,AVERAGE('Потребление ЭЭ_факт'!W68,'Потребление ЭЭ_факт'!AI68,'Потребление ЭЭ_факт'!AU68),0))</f>
        <v>0</v>
      </c>
      <c r="AB69" s="17">
        <f>IF(AND($F69=AA$4,$I69=AB$5),AVERAGE('Потребление ЭЭ_факт'!X68,'Потребление ЭЭ_факт'!AJ68,'Потребление ЭЭ_факт'!AV68),IF(AA69&lt;&gt;0,AVERAGE('Потребление ЭЭ_факт'!X68,'Потребление ЭЭ_факт'!AJ68,'Потребление ЭЭ_факт'!AV68),0))</f>
        <v>0</v>
      </c>
      <c r="AC69" s="17">
        <f>IF(AND($F69=AA$4,$I69=AC$5),AVERAGE('Потребление ЭЭ_факт'!Y68,'Потребление ЭЭ_факт'!AK68,'Потребление ЭЭ_факт'!AW68),IF(AB69&lt;&gt;0,AVERAGE('Потребление ЭЭ_факт'!Y68,'Потребление ЭЭ_факт'!AK68,'Потребление ЭЭ_факт'!AW68),0))</f>
        <v>0</v>
      </c>
      <c r="AD69" s="17">
        <f>IF(AND($F69=AA$4,$I69=AD$5),AVERAGE('Потребление ЭЭ_факт'!Z68,'Потребление ЭЭ_факт'!AL68,'Потребление ЭЭ_факт'!AX68),IF(AC69&lt;&gt;0,AVERAGE('Потребление ЭЭ_факт'!Z68,'Потребление ЭЭ_факт'!AL68,'Потребление ЭЭ_факт'!AX68),0))</f>
        <v>0</v>
      </c>
      <c r="AE69" s="17">
        <f>IF(AND($F69=AA$4,$I69=AE$5),AVERAGE('Потребление ЭЭ_факт'!AA68,'Потребление ЭЭ_факт'!AM68,'Потребление ЭЭ_факт'!AY68),IF(AD69&lt;&gt;0,AVERAGE('Потребление ЭЭ_факт'!AA68,'Потребление ЭЭ_факт'!AM68,'Потребление ЭЭ_факт'!AY68),0))</f>
        <v>0</v>
      </c>
      <c r="AF69" s="17">
        <f>IF(AND($F69=AA$4,$I69=AF$5),AVERAGE('Потребление ЭЭ_факт'!AB68,'Потребление ЭЭ_факт'!AN68,'Потребление ЭЭ_факт'!AZ68),IF(AE69&lt;&gt;0,AVERAGE('Потребление ЭЭ_факт'!AB68,'Потребление ЭЭ_факт'!AN68,'Потребление ЭЭ_факт'!AZ68),0))</f>
        <v>0</v>
      </c>
      <c r="AG69" s="17">
        <f>IF(AND($F69=AA$4,$I69=AG$5),AVERAGE('Потребление ЭЭ_факт'!AC68,'Потребление ЭЭ_факт'!AO68,'Потребление ЭЭ_факт'!BA68),IF(AF69&lt;&gt;0,AVERAGE('Потребление ЭЭ_факт'!AC68,'Потребление ЭЭ_факт'!AO68,'Потребление ЭЭ_факт'!BA68),0))</f>
        <v>0</v>
      </c>
      <c r="AH69" s="17">
        <f>IF(AND($F69=AA$4,$I69=AH$5),AVERAGE('Потребление ЭЭ_факт'!AD68,'Потребление ЭЭ_факт'!AP68,'Потребление ЭЭ_факт'!BB68),IF(AG69&lt;&gt;0,AVERAGE('Потребление ЭЭ_факт'!AD68,'Потребление ЭЭ_факт'!AP68,'Потребление ЭЭ_факт'!BB68),0))</f>
        <v>0</v>
      </c>
      <c r="AI69" s="17">
        <f>IF(AND($F69=AA$4,$I69=AI$5),AVERAGE('Потребление ЭЭ_факт'!AE68,'Потребление ЭЭ_факт'!AQ68,'Потребление ЭЭ_факт'!BC68),IF(AH69&lt;&gt;0,AVERAGE('Потребление ЭЭ_факт'!AE68,'Потребление ЭЭ_факт'!AQ68,'Потребление ЭЭ_факт'!BC68),0))</f>
        <v>0</v>
      </c>
      <c r="AJ69" s="17">
        <f>IF(AND($F69=AA$4,$I69=AJ$5),AVERAGE('Потребление ЭЭ_факт'!AF68,'Потребление ЭЭ_факт'!AR68,'Потребление ЭЭ_факт'!BD68),IF(AI69&lt;&gt;0,AVERAGE('Потребление ЭЭ_факт'!AF68,'Потребление ЭЭ_факт'!AR68,'Потребление ЭЭ_факт'!BD68),0))</f>
        <v>0</v>
      </c>
      <c r="AK69" s="17">
        <f>IF(AND($F69=AA$4,$I69=AK$5),AVERAGE('Потребление ЭЭ_факт'!AG68,'Потребление ЭЭ_факт'!AS68,'Потребление ЭЭ_факт'!BE68),IF(AJ69&lt;&gt;0,AVERAGE('Потребление ЭЭ_факт'!AG68,'Потребление ЭЭ_факт'!AS68,'Потребление ЭЭ_факт'!BE68),0))</f>
        <v>0</v>
      </c>
      <c r="AL69" s="17">
        <f>IF(AND($F69=AA$4,$I69=AL$5),AVERAGE('Потребление ЭЭ_факт'!AH68,'Потребление ЭЭ_факт'!AT68,'Потребление ЭЭ_факт'!BF68),IF(AK69&lt;&gt;0,AVERAGE('Потребление ЭЭ_факт'!AH68,'Потребление ЭЭ_факт'!AT68,'Потребление ЭЭ_факт'!BF68),0))</f>
        <v>0</v>
      </c>
      <c r="AM69" s="14">
        <f>IF(AND($F69=AM$4,$I69=AM$5),AVERAGE('Потребление ЭЭ_факт'!AI68,'Потребление ЭЭ_факт'!AU68,'Потребление ЭЭ_факт'!BG68),IF(AL69&lt;&gt;0,AVERAGE('Потребление ЭЭ_факт'!AI68,'Потребление ЭЭ_факт'!AU68,'Потребление ЭЭ_факт'!BG68),0))</f>
        <v>0</v>
      </c>
      <c r="AN69" s="15">
        <f>IF(AND($F69=$AM$4,$I69=AN$5),AVERAGE('Потребление ЭЭ_факт'!AJ68,'Потребление ЭЭ_факт'!AV68,'Потребление ЭЭ_факт'!BH68),IF(AM69&lt;&gt;0,AVERAGE('Потребление ЭЭ_факт'!AJ68,'Потребление ЭЭ_факт'!AV68,'Потребление ЭЭ_факт'!BH68),0))</f>
        <v>0</v>
      </c>
      <c r="AO69" s="15">
        <f>IF(AND($F69=$AM$4,$I69=AO$5),AVERAGE('Потребление ЭЭ_факт'!AK68,'Потребление ЭЭ_факт'!AW68,'Потребление ЭЭ_факт'!BI68),IF(AN69&lt;&gt;0,AVERAGE('Потребление ЭЭ_факт'!AK68,'Потребление ЭЭ_факт'!AW68,'Потребление ЭЭ_факт'!BI68),0))</f>
        <v>0</v>
      </c>
      <c r="AP69" s="15">
        <f>IF(AND($F69=$AM$4,$I69=AP$5),AVERAGE('Потребление ЭЭ_факт'!AL68,'Потребление ЭЭ_факт'!AX68,'Потребление ЭЭ_факт'!BJ68),IF(AO69&lt;&gt;0,AVERAGE('Потребление ЭЭ_факт'!AL68,'Потребление ЭЭ_факт'!AX68,'Потребление ЭЭ_факт'!BJ68),0))</f>
        <v>0</v>
      </c>
      <c r="AQ69" s="15">
        <f>IF(AND($F69=$AM$4,$I69=AQ$5),AVERAGE('Потребление ЭЭ_факт'!AM68,'Потребление ЭЭ_факт'!AY68,'Потребление ЭЭ_факт'!BK68),IF(AP69&lt;&gt;0,AVERAGE('Потребление ЭЭ_факт'!AM68,'Потребление ЭЭ_факт'!AY68,'Потребление ЭЭ_факт'!BK68),0))</f>
        <v>0</v>
      </c>
      <c r="AR69" s="15">
        <f>IF(AND($F69=$AM$4,$I69=AR$5),AVERAGE('Потребление ЭЭ_факт'!AN68,'Потребление ЭЭ_факт'!AZ68,'Потребление ЭЭ_факт'!BL68),IF(AQ69&lt;&gt;0,AVERAGE('Потребление ЭЭ_факт'!AN68,'Потребление ЭЭ_факт'!AZ68,'Потребление ЭЭ_факт'!BL68),0))</f>
        <v>0</v>
      </c>
      <c r="AS69" s="15">
        <f>IF(AND($F69=$AM$4,$I69=AS$5),AVERAGE('Потребление ЭЭ_факт'!AO68,'Потребление ЭЭ_факт'!BA68,'Потребление ЭЭ_факт'!BM68),IF(AR69&lt;&gt;0,AVERAGE('Потребление ЭЭ_факт'!AO68,'Потребление ЭЭ_факт'!BA68,'Потребление ЭЭ_факт'!BM68),0))</f>
        <v>0</v>
      </c>
      <c r="AT69" s="15">
        <f>IF(AND($F69=$AM$4,$I69=AT$5),AVERAGE('Потребление ЭЭ_факт'!AP68,'Потребление ЭЭ_факт'!BB68,'Потребление ЭЭ_факт'!BN68),IF(AS69&lt;&gt;0,AVERAGE('Потребление ЭЭ_факт'!AP68,'Потребление ЭЭ_факт'!BB68,'Потребление ЭЭ_факт'!BN68),0))</f>
        <v>0</v>
      </c>
      <c r="AU69" s="15">
        <f>IF(AND($F69=$AM$4,$I69=AU$5),AVERAGE('Потребление ЭЭ_факт'!AQ68,'Потребление ЭЭ_факт'!BC68,'Потребление ЭЭ_факт'!BO68),IF(AT69&lt;&gt;0,AVERAGE('Потребление ЭЭ_факт'!AQ68,'Потребление ЭЭ_факт'!BC68,'Потребление ЭЭ_факт'!BO68),0))</f>
        <v>0</v>
      </c>
      <c r="AV69" s="15">
        <f>IF(AND($F69=$AM$4,$I69=AV$5),AVERAGE('Потребление ЭЭ_факт'!AR68,'Потребление ЭЭ_факт'!BD68,'Потребление ЭЭ_факт'!BP68),IF(AU69&lt;&gt;0,AVERAGE('Потребление ЭЭ_факт'!AR68,'Потребление ЭЭ_факт'!BD68,'Потребление ЭЭ_факт'!BP68),0))</f>
        <v>0</v>
      </c>
      <c r="AW69" s="15">
        <f>IF(AND($F69=$AM$4,$I69=AW$5),AVERAGE('Потребление ЭЭ_факт'!AS68,'Потребление ЭЭ_факт'!BE68,'Потребление ЭЭ_факт'!BQ68),IF(AV69&lt;&gt;0,AVERAGE('Потребление ЭЭ_факт'!AS68,'Потребление ЭЭ_факт'!BE68,'Потребление ЭЭ_факт'!BQ68),0))</f>
        <v>0</v>
      </c>
      <c r="AX69" s="16">
        <f>IF(AND($F69=$AM$4,$I69=AX$5),AVERAGE('Потребление ЭЭ_факт'!AT68,'Потребление ЭЭ_факт'!BF68,'Потребление ЭЭ_факт'!BR68),IF(AW69&lt;&gt;0,AVERAGE('Потребление ЭЭ_факт'!AT68,'Потребление ЭЭ_факт'!BF68,'Потребление ЭЭ_факт'!BR68),0))</f>
        <v>0</v>
      </c>
      <c r="AY69" s="14">
        <f>IF(AND($F69=$AY$4,$I69=AY$5),AVERAGE('Потребление ЭЭ_факт'!AU68,'Потребление ЭЭ_факт'!BG68,'Потребление ЭЭ_факт'!BS68),IF(AX69&lt;&gt;0,AVERAGE('Потребление ЭЭ_факт'!AU68,'Потребление ЭЭ_факт'!BG68,'Потребление ЭЭ_факт'!BS68),0))</f>
        <v>0</v>
      </c>
      <c r="AZ69" s="15">
        <f>IF(AND($F69=$AY$4,$I69=AZ$5),AVERAGE('Потребление ЭЭ_факт'!AV68,'Потребление ЭЭ_факт'!BH68,'Потребление ЭЭ_факт'!BT68),IF(AY69&lt;&gt;0,AVERAGE('Потребление ЭЭ_факт'!AV68,'Потребление ЭЭ_факт'!BH68,'Потребление ЭЭ_факт'!BT68),0))</f>
        <v>0</v>
      </c>
      <c r="BA69" s="15">
        <f>IF(AND($F69=$AY$4,$I69=BA$5),AVERAGE('Потребление ЭЭ_факт'!AW68,'Потребление ЭЭ_факт'!BI68,'Потребление ЭЭ_факт'!BU68),IF(AZ69&lt;&gt;0,AVERAGE('Потребление ЭЭ_факт'!AW68,'Потребление ЭЭ_факт'!BI68,'Потребление ЭЭ_факт'!BU68),0))</f>
        <v>0</v>
      </c>
      <c r="BB69" s="15">
        <f>IF(AND($F69=$AY$4,$I69=BB$5),AVERAGE('Потребление ЭЭ_факт'!AX68,'Потребление ЭЭ_факт'!BJ68,'Потребление ЭЭ_факт'!BV68),IF(BA69&lt;&gt;0,AVERAGE('Потребление ЭЭ_факт'!AX68,'Потребление ЭЭ_факт'!BJ68,'Потребление ЭЭ_факт'!BV68),0))</f>
        <v>0</v>
      </c>
      <c r="BC69" s="15">
        <f>IF(AND($F69=$AY$4,$I69=BC$5),AVERAGE('Потребление ЭЭ_факт'!AY68,'Потребление ЭЭ_факт'!BK68,'Потребление ЭЭ_факт'!BW68),IF(BB69&lt;&gt;0,AVERAGE('Потребление ЭЭ_факт'!AY68,'Потребление ЭЭ_факт'!BK68,'Потребление ЭЭ_факт'!BW68),0))</f>
        <v>0</v>
      </c>
      <c r="BD69" s="15">
        <f>IF(AND($F69=$AY$4,$I69=BD$5),AVERAGE('Потребление ЭЭ_факт'!AZ68,'Потребление ЭЭ_факт'!BL68,'Потребление ЭЭ_факт'!BX68),IF(BC69&lt;&gt;0,AVERAGE('Потребление ЭЭ_факт'!AZ68,'Потребление ЭЭ_факт'!BL68,'Потребление ЭЭ_факт'!BX68),0))</f>
        <v>0</v>
      </c>
      <c r="BE69" s="15">
        <f>IF(AND($F69=$AY$4,$I69=BE$5),AVERAGE('Потребление ЭЭ_факт'!BA68,'Потребление ЭЭ_факт'!BM68,'Потребление ЭЭ_факт'!BY68),IF(BD69&lt;&gt;0,AVERAGE('Потребление ЭЭ_факт'!BA68,'Потребление ЭЭ_факт'!BM68,'Потребление ЭЭ_факт'!BY68),0))</f>
        <v>0</v>
      </c>
      <c r="BF69" s="15">
        <f>IF(AND($F69=$AY$4,$I69=BF$5),AVERAGE('Потребление ЭЭ_факт'!BB68,'Потребление ЭЭ_факт'!BN68,'Потребление ЭЭ_факт'!BZ68),IF(BE69&lt;&gt;0,AVERAGE('Потребление ЭЭ_факт'!BB68,'Потребление ЭЭ_факт'!BN68,'Потребление ЭЭ_факт'!BZ68),0))</f>
        <v>0</v>
      </c>
      <c r="BG69" s="15">
        <f>IF(AND($F69=$AY$4,$I69=BG$5),AVERAGE('Потребление ЭЭ_факт'!BC68,'Потребление ЭЭ_факт'!BO68,'Потребление ЭЭ_факт'!CA68),IF(BF69&lt;&gt;0,AVERAGE('Потребление ЭЭ_факт'!BC68,'Потребление ЭЭ_факт'!BO68,'Потребление ЭЭ_факт'!CA68),0))</f>
        <v>0</v>
      </c>
      <c r="BH69" s="15">
        <f>IF(AND($F69=$AY$4,$I69=BH$5),AVERAGE('Потребление ЭЭ_факт'!BD68,'Потребление ЭЭ_факт'!BP68,'Потребление ЭЭ_факт'!CB68),IF(BG69&lt;&gt;0,AVERAGE('Потребление ЭЭ_факт'!BD68,'Потребление ЭЭ_факт'!BP68,'Потребление ЭЭ_факт'!CB68),0))</f>
        <v>0</v>
      </c>
      <c r="BI69" s="15">
        <f>IF(AND($F69=$AY$4,$I69=BI$5),AVERAGE('Потребление ЭЭ_факт'!BE68,'Потребление ЭЭ_факт'!BQ68,'Потребление ЭЭ_факт'!CC68),IF(BH69&lt;&gt;0,AVERAGE('Потребление ЭЭ_факт'!BE68,'Потребление ЭЭ_факт'!BQ68,'Потребление ЭЭ_факт'!CC68),0))</f>
        <v>0</v>
      </c>
      <c r="BJ69" s="16">
        <f>IF(AND($F69=$AY$4,$I69=BJ$5),AVERAGE('Потребление ЭЭ_факт'!BF68,'Потребление ЭЭ_факт'!BR68,'Потребление ЭЭ_факт'!CD68),IF(BI69&lt;&gt;0,AVERAGE('Потребление ЭЭ_факт'!BF68,'Потребление ЭЭ_факт'!BR68,'Потребление ЭЭ_факт'!CD68),0))</f>
        <v>0</v>
      </c>
      <c r="BK69" s="14">
        <f>IF(AND($F69=$BK$4,$I69=BK$5),AVERAGE('Потребление ЭЭ_факт'!BG68,'Потребление ЭЭ_факт'!BS68,'Потребление ЭЭ_факт'!CE68),IF(BJ69&lt;&gt;0,AVERAGE('Потребление ЭЭ_факт'!BG68,'Потребление ЭЭ_факт'!BS68,'Потребление ЭЭ_факт'!CE68),0))</f>
        <v>16430.27567857143</v>
      </c>
      <c r="BL69" s="15">
        <f>IF(AND($F69=$BK$4,$I69=BL$5),AVERAGE('Потребление ЭЭ_факт'!BH68,'Потребление ЭЭ_факт'!BT68,'Потребление ЭЭ_факт'!CF68),IF(BK69&lt;&gt;0,AVERAGE('Потребление ЭЭ_факт'!BH68,'Потребление ЭЭ_факт'!BT68,'Потребление ЭЭ_факт'!CF68),0))</f>
        <v>14881.144333333332</v>
      </c>
      <c r="BM69" s="15">
        <f>IF(AND($F69=$BK$4,$I69=BM$5),AVERAGE('Потребление ЭЭ_факт'!BI68,'Потребление ЭЭ_факт'!BU68,'Потребление ЭЭ_факт'!CG68),IF(BL69&lt;&gt;0,AVERAGE('Потребление ЭЭ_факт'!BI68,'Потребление ЭЭ_факт'!BU68,'Потребление ЭЭ_факт'!CG68),0))</f>
        <v>14825.343161904762</v>
      </c>
      <c r="BN69" s="15">
        <f>IF(AND($F69=$BK$4,$I69=BN$5),AVERAGE('Потребление ЭЭ_факт'!BJ68,'Потребление ЭЭ_факт'!BV68,'Потребление ЭЭ_факт'!CH68),IF(BM69&lt;&gt;0,AVERAGE('Потребление ЭЭ_факт'!BJ68,'Потребление ЭЭ_факт'!BV68,'Потребление ЭЭ_факт'!CH68),0))</f>
        <v>13613.339285714284</v>
      </c>
      <c r="BO69" s="15">
        <f>IF(AND($F69=$BK$4,$I69=BO$5),AVERAGE('Потребление ЭЭ_факт'!BK68,'Потребление ЭЭ_факт'!BW68,'Потребление ЭЭ_факт'!CI68),IF(BN69&lt;&gt;0,AVERAGE('Потребление ЭЭ_факт'!BK68,'Потребление ЭЭ_факт'!BW68,'Потребление ЭЭ_факт'!CI68),0))</f>
        <v>15580.969785714284</v>
      </c>
      <c r="BP69" s="15">
        <f>IF(AND($F69=$BK$4,$I69=BP$5),AVERAGE('Потребление ЭЭ_факт'!BL68,'Потребление ЭЭ_факт'!BX68,'Потребление ЭЭ_факт'!CJ68),IF(BO69&lt;&gt;0,AVERAGE('Потребление ЭЭ_факт'!BL68,'Потребление ЭЭ_факт'!BX68,'Потребление ЭЭ_факт'!CJ68),0))</f>
        <v>17328.33910714286</v>
      </c>
      <c r="BQ69" s="15">
        <f>IF(AND($F69=$BK$4,$I69=BQ$5),AVERAGE('Потребление ЭЭ_факт'!BM68,'Потребление ЭЭ_факт'!BY68,'Потребление ЭЭ_факт'!CK68),IF(BP69&lt;&gt;0,AVERAGE('Потребление ЭЭ_факт'!BM68,'Потребление ЭЭ_факт'!BY68,'Потребление ЭЭ_факт'!CK68),0))</f>
        <v>18717.68960714286</v>
      </c>
      <c r="BR69" s="15">
        <f>IF(AND($F69=$BK$4,$I69=BR$5),AVERAGE('Потребление ЭЭ_факт'!BN68,'Потребление ЭЭ_факт'!BZ68,'Потребление ЭЭ_факт'!CL68),IF(BQ69&lt;&gt;0,AVERAGE('Потребление ЭЭ_факт'!BN68,'Потребление ЭЭ_факт'!BZ68,'Потребление ЭЭ_факт'!CL68),0))</f>
        <v>18557.714745238092</v>
      </c>
      <c r="BS69" s="15">
        <f>IF(AND($F69=$BK$4,$I69=BS$5),AVERAGE('Потребление ЭЭ_факт'!BO68,'Потребление ЭЭ_факт'!CA68,'Потребление ЭЭ_факт'!CM68),IF(BR69&lt;&gt;0,AVERAGE('Потребление ЭЭ_факт'!BO68,'Потребление ЭЭ_факт'!CA68,'Потребление ЭЭ_факт'!CM68),0))</f>
        <v>14515.448464285715</v>
      </c>
      <c r="BT69" s="15">
        <f>IF(AND($F69=$BK$4,$I69=BT$5),AVERAGE('Потребление ЭЭ_факт'!BP68,'Потребление ЭЭ_факт'!CB68,'Потребление ЭЭ_факт'!CN68),IF(BS69&lt;&gt;0,AVERAGE('Потребление ЭЭ_факт'!BP68,'Потребление ЭЭ_факт'!CB68,'Потребление ЭЭ_факт'!CN68),0))</f>
        <v>15107.452392857143</v>
      </c>
      <c r="BU69" s="15">
        <f>IF(AND($F69=$BK$4,$I69=BU$5),AVERAGE('Потребление ЭЭ_факт'!BQ68,'Потребление ЭЭ_факт'!CC68,'Потребление ЭЭ_факт'!CO68),IF(BT69&lt;&gt;0,AVERAGE('Потребление ЭЭ_факт'!BQ68,'Потребление ЭЭ_факт'!CC68,'Потребление ЭЭ_факт'!CO68),0))</f>
        <v>15070.865035714285</v>
      </c>
      <c r="BV69" s="16">
        <f>IF(AND($F69=$BK$4,$I69=BV$5),AVERAGE('Потребление ЭЭ_факт'!BR68,'Потребление ЭЭ_факт'!CD68,'Потребление ЭЭ_факт'!CP68),IF(BU69&lt;&gt;0,AVERAGE('Потребление ЭЭ_факт'!BR68,'Потребление ЭЭ_факт'!CD68,'Потребление ЭЭ_факт'!CP68),0))</f>
        <v>15756.327928571431</v>
      </c>
      <c r="BW69" s="30">
        <f t="shared" si="343"/>
        <v>16430.27567857143</v>
      </c>
      <c r="BX69" s="31">
        <f t="shared" si="382"/>
        <v>14881.144333333332</v>
      </c>
      <c r="BY69" s="31">
        <f t="shared" si="376"/>
        <v>14825.343161904762</v>
      </c>
      <c r="BZ69" s="31">
        <f t="shared" si="377"/>
        <v>13613.339285714284</v>
      </c>
      <c r="CA69" s="31">
        <f t="shared" si="378"/>
        <v>15580.969785714284</v>
      </c>
      <c r="CB69" s="31">
        <f t="shared" si="379"/>
        <v>17328.33910714286</v>
      </c>
      <c r="CC69" s="31">
        <f t="shared" si="344"/>
        <v>18717.68960714286</v>
      </c>
      <c r="CD69" s="31">
        <f t="shared" si="345"/>
        <v>18557.714745238092</v>
      </c>
      <c r="CE69" s="31">
        <f t="shared" si="346"/>
        <v>14515.448464285715</v>
      </c>
      <c r="CF69" s="31">
        <f t="shared" si="347"/>
        <v>15107.452392857143</v>
      </c>
      <c r="CG69" s="31">
        <f t="shared" si="348"/>
        <v>15070.865035714285</v>
      </c>
      <c r="CH69" s="32">
        <f t="shared" si="349"/>
        <v>15756.327928571431</v>
      </c>
      <c r="CI69" s="30">
        <f t="shared" si="206"/>
        <v>16430.27567857143</v>
      </c>
      <c r="CJ69" s="31">
        <f t="shared" ref="CJ69:CJ131" si="413">BX69</f>
        <v>14881.144333333332</v>
      </c>
      <c r="CK69" s="31">
        <f t="shared" ref="CK69:CK131" si="414">BY69</f>
        <v>14825.343161904762</v>
      </c>
      <c r="CL69" s="31">
        <f t="shared" si="281"/>
        <v>13613.339285714284</v>
      </c>
      <c r="CM69" s="31">
        <f t="shared" si="282"/>
        <v>15580.969785714284</v>
      </c>
      <c r="CN69" s="31">
        <f t="shared" si="283"/>
        <v>17328.33910714286</v>
      </c>
      <c r="CO69" s="31">
        <f t="shared" si="284"/>
        <v>18717.68960714286</v>
      </c>
      <c r="CP69" s="31">
        <f t="shared" si="285"/>
        <v>18557.714745238092</v>
      </c>
      <c r="CQ69" s="31">
        <f t="shared" si="286"/>
        <v>14515.448464285715</v>
      </c>
      <c r="CR69" s="31">
        <f t="shared" si="287"/>
        <v>15107.452392857143</v>
      </c>
      <c r="CS69" s="31">
        <f t="shared" si="288"/>
        <v>15070.865035714285</v>
      </c>
      <c r="CT69" s="32">
        <f t="shared" si="289"/>
        <v>15756.327928571431</v>
      </c>
      <c r="CU69" s="30">
        <f t="shared" si="290"/>
        <v>16430.27567857143</v>
      </c>
      <c r="CV69" s="31">
        <f t="shared" si="291"/>
        <v>14881.144333333332</v>
      </c>
      <c r="CW69" s="31">
        <f t="shared" si="292"/>
        <v>14825.343161904762</v>
      </c>
      <c r="CX69" s="31">
        <f t="shared" si="293"/>
        <v>13613.339285714284</v>
      </c>
      <c r="CY69" s="31">
        <f t="shared" si="294"/>
        <v>15580.969785714284</v>
      </c>
      <c r="CZ69" s="31">
        <f t="shared" si="295"/>
        <v>17328.33910714286</v>
      </c>
      <c r="DA69" s="31">
        <f t="shared" si="296"/>
        <v>18717.68960714286</v>
      </c>
      <c r="DB69" s="31">
        <f t="shared" si="297"/>
        <v>18557.714745238092</v>
      </c>
      <c r="DC69" s="31">
        <f t="shared" si="298"/>
        <v>14515.448464285715</v>
      </c>
      <c r="DD69" s="31">
        <f t="shared" si="299"/>
        <v>15107.452392857143</v>
      </c>
      <c r="DE69" s="31">
        <f t="shared" si="300"/>
        <v>15070.865035714285</v>
      </c>
      <c r="DF69" s="32">
        <f t="shared" si="301"/>
        <v>15756.327928571431</v>
      </c>
      <c r="DG69" s="30">
        <f t="shared" si="302"/>
        <v>16430.27567857143</v>
      </c>
      <c r="DH69" s="31">
        <f t="shared" si="303"/>
        <v>14881.144333333332</v>
      </c>
      <c r="DI69" s="31">
        <f t="shared" si="304"/>
        <v>14825.343161904762</v>
      </c>
      <c r="DJ69" s="31">
        <f t="shared" si="305"/>
        <v>13613.339285714284</v>
      </c>
      <c r="DK69" s="31">
        <f t="shared" si="306"/>
        <v>15580.969785714284</v>
      </c>
      <c r="DL69" s="31">
        <f t="shared" si="307"/>
        <v>17328.33910714286</v>
      </c>
      <c r="DM69" s="31">
        <f t="shared" si="308"/>
        <v>18717.68960714286</v>
      </c>
      <c r="DN69" s="31">
        <f t="shared" si="309"/>
        <v>18557.714745238092</v>
      </c>
      <c r="DO69" s="31">
        <f t="shared" si="310"/>
        <v>14515.448464285715</v>
      </c>
      <c r="DP69" s="31">
        <f t="shared" si="311"/>
        <v>15107.452392857143</v>
      </c>
      <c r="DQ69" s="31">
        <f t="shared" si="280"/>
        <v>15070.865035714285</v>
      </c>
      <c r="DR69" s="32">
        <f t="shared" si="314"/>
        <v>15756.327928571431</v>
      </c>
      <c r="DS69" s="30">
        <f t="shared" si="315"/>
        <v>16430.27567857143</v>
      </c>
      <c r="DT69" s="31">
        <f t="shared" si="316"/>
        <v>14881.144333333332</v>
      </c>
      <c r="DU69" s="31">
        <f t="shared" si="317"/>
        <v>14825.343161904762</v>
      </c>
      <c r="DV69" s="31">
        <f t="shared" si="318"/>
        <v>13613.339285714284</v>
      </c>
      <c r="DW69" s="31">
        <f t="shared" si="319"/>
        <v>15580.969785714284</v>
      </c>
      <c r="DX69" s="31">
        <f t="shared" si="320"/>
        <v>17328.33910714286</v>
      </c>
      <c r="DY69" s="31">
        <f t="shared" si="321"/>
        <v>18717.68960714286</v>
      </c>
      <c r="DZ69" s="31">
        <f t="shared" si="322"/>
        <v>18557.714745238092</v>
      </c>
      <c r="EA69" s="31">
        <f t="shared" si="323"/>
        <v>14515.448464285715</v>
      </c>
      <c r="EB69" s="31">
        <f t="shared" si="324"/>
        <v>15107.452392857143</v>
      </c>
      <c r="EC69" s="31">
        <f t="shared" si="325"/>
        <v>15070.865035714285</v>
      </c>
      <c r="ED69" s="32">
        <f t="shared" si="326"/>
        <v>15756.327928571431</v>
      </c>
      <c r="EE69" s="30">
        <f t="shared" si="327"/>
        <v>16430.27567857143</v>
      </c>
      <c r="EF69" s="31">
        <f t="shared" si="328"/>
        <v>14881.144333333332</v>
      </c>
      <c r="EG69" s="31">
        <f t="shared" si="329"/>
        <v>14825.343161904762</v>
      </c>
      <c r="EH69" s="31">
        <f t="shared" si="330"/>
        <v>13613.339285714284</v>
      </c>
      <c r="EI69" s="31">
        <f t="shared" si="331"/>
        <v>15580.969785714284</v>
      </c>
      <c r="EJ69" s="31">
        <f t="shared" si="332"/>
        <v>17328.33910714286</v>
      </c>
      <c r="EK69" s="31">
        <f t="shared" si="333"/>
        <v>18717.68960714286</v>
      </c>
      <c r="EL69" s="31">
        <f t="shared" si="334"/>
        <v>18557.714745238092</v>
      </c>
      <c r="EM69" s="31">
        <f t="shared" si="335"/>
        <v>14515.448464285715</v>
      </c>
      <c r="EN69" s="31">
        <f t="shared" si="336"/>
        <v>15107.452392857143</v>
      </c>
      <c r="EO69" s="31">
        <f t="shared" si="312"/>
        <v>15070.865035714285</v>
      </c>
      <c r="EP69" s="32">
        <f t="shared" si="313"/>
        <v>15756.327928571431</v>
      </c>
      <c r="ES69" s="20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9"/>
      <c r="FE69" s="20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9"/>
      <c r="FQ69" s="20"/>
      <c r="FR69" s="18">
        <f t="shared" si="232"/>
        <v>14881.144333333332</v>
      </c>
      <c r="FS69" s="18">
        <f t="shared" si="233"/>
        <v>14825.343161904762</v>
      </c>
      <c r="FT69" s="18">
        <f t="shared" si="234"/>
        <v>13613.339285714284</v>
      </c>
      <c r="FU69" s="18">
        <f t="shared" si="235"/>
        <v>15580.969785714284</v>
      </c>
      <c r="FV69" s="18">
        <f t="shared" si="236"/>
        <v>17328.33910714286</v>
      </c>
      <c r="FW69" s="18">
        <f t="shared" si="237"/>
        <v>18717.68960714286</v>
      </c>
      <c r="FX69" s="18">
        <f t="shared" si="238"/>
        <v>18557.714745238092</v>
      </c>
      <c r="FY69" s="18">
        <f t="shared" si="239"/>
        <v>14515.448464285715</v>
      </c>
      <c r="FZ69" s="18">
        <f t="shared" si="240"/>
        <v>15107.452392857143</v>
      </c>
      <c r="GA69" s="18">
        <f t="shared" si="241"/>
        <v>15070.865035714285</v>
      </c>
      <c r="GB69" s="19">
        <f t="shared" si="242"/>
        <v>15756.327928571431</v>
      </c>
      <c r="GC69" s="20">
        <f t="shared" si="243"/>
        <v>16430.27567857143</v>
      </c>
      <c r="GD69" s="18">
        <f t="shared" si="244"/>
        <v>14881.144333333332</v>
      </c>
      <c r="GE69" s="18">
        <f t="shared" si="245"/>
        <v>14825.343161904762</v>
      </c>
      <c r="GF69" s="18">
        <f t="shared" si="246"/>
        <v>13613.339285714284</v>
      </c>
      <c r="GG69" s="18">
        <f t="shared" si="247"/>
        <v>15580.969785714284</v>
      </c>
      <c r="GH69" s="18">
        <f t="shared" si="248"/>
        <v>17328.33910714286</v>
      </c>
      <c r="GI69" s="18">
        <f t="shared" si="249"/>
        <v>18717.68960714286</v>
      </c>
      <c r="GJ69" s="18">
        <f t="shared" si="250"/>
        <v>18557.714745238092</v>
      </c>
      <c r="GK69" s="18">
        <f t="shared" si="251"/>
        <v>14515.448464285715</v>
      </c>
      <c r="GL69" s="18">
        <f t="shared" si="252"/>
        <v>15107.452392857143</v>
      </c>
      <c r="GM69" s="18">
        <f t="shared" si="253"/>
        <v>15070.865035714285</v>
      </c>
      <c r="GN69" s="19">
        <f t="shared" si="254"/>
        <v>15756.327928571431</v>
      </c>
      <c r="GO69" s="20">
        <f t="shared" si="255"/>
        <v>16430.27567857143</v>
      </c>
      <c r="GP69" s="18">
        <f t="shared" si="256"/>
        <v>14881.144333333332</v>
      </c>
      <c r="GQ69" s="18">
        <f t="shared" si="257"/>
        <v>14825.343161904762</v>
      </c>
      <c r="GR69" s="18">
        <f t="shared" si="258"/>
        <v>13613.339285714284</v>
      </c>
      <c r="GS69" s="18">
        <f t="shared" si="259"/>
        <v>15580.969785714284</v>
      </c>
      <c r="GT69" s="18">
        <f t="shared" si="260"/>
        <v>17328.33910714286</v>
      </c>
      <c r="GU69" s="18">
        <f t="shared" si="261"/>
        <v>18717.68960714286</v>
      </c>
      <c r="GV69" s="18">
        <f t="shared" si="262"/>
        <v>18557.714745238092</v>
      </c>
      <c r="GW69" s="18">
        <f t="shared" si="263"/>
        <v>14515.448464285715</v>
      </c>
      <c r="GX69" s="18">
        <f t="shared" si="264"/>
        <v>15107.452392857143</v>
      </c>
      <c r="GY69" s="18">
        <f t="shared" si="265"/>
        <v>15070.865035714285</v>
      </c>
      <c r="GZ69" s="19">
        <f t="shared" si="266"/>
        <v>15756.327928571431</v>
      </c>
      <c r="HA69" s="20">
        <f t="shared" si="385"/>
        <v>16430.27567857143</v>
      </c>
      <c r="HB69" s="18">
        <f t="shared" si="386"/>
        <v>14881.144333333332</v>
      </c>
      <c r="HC69" s="18">
        <f t="shared" si="387"/>
        <v>14825.343161904762</v>
      </c>
      <c r="HD69" s="18">
        <f t="shared" si="388"/>
        <v>13613.339285714284</v>
      </c>
      <c r="HE69" s="18">
        <f t="shared" si="389"/>
        <v>15580.969785714284</v>
      </c>
      <c r="HF69" s="18">
        <f t="shared" si="390"/>
        <v>17328.33910714286</v>
      </c>
      <c r="HG69" s="18">
        <f t="shared" si="391"/>
        <v>18717.68960714286</v>
      </c>
      <c r="HH69" s="18">
        <f t="shared" si="392"/>
        <v>18557.714745238092</v>
      </c>
      <c r="HI69" s="18">
        <f t="shared" si="393"/>
        <v>14515.448464285715</v>
      </c>
      <c r="HJ69" s="18">
        <f t="shared" si="394"/>
        <v>15107.452392857143</v>
      </c>
      <c r="HK69" s="18">
        <f t="shared" si="395"/>
        <v>15070.865035714285</v>
      </c>
      <c r="HL69" s="19">
        <f t="shared" si="396"/>
        <v>15756.327928571431</v>
      </c>
      <c r="HM69" s="20">
        <f t="shared" si="397"/>
        <v>16430.27567857143</v>
      </c>
      <c r="HN69" s="18">
        <f t="shared" si="398"/>
        <v>14881.144333333332</v>
      </c>
      <c r="HO69" s="18">
        <f t="shared" si="399"/>
        <v>14825.343161904762</v>
      </c>
      <c r="HP69" s="18">
        <f t="shared" si="400"/>
        <v>13613.339285714284</v>
      </c>
      <c r="HQ69" s="18">
        <f t="shared" si="401"/>
        <v>15580.969785714284</v>
      </c>
      <c r="HR69" s="18">
        <f t="shared" si="405"/>
        <v>17328.33910714286</v>
      </c>
      <c r="HS69" s="18">
        <f t="shared" si="406"/>
        <v>18717.68960714286</v>
      </c>
      <c r="HT69" s="18">
        <f t="shared" si="407"/>
        <v>18557.714745238092</v>
      </c>
      <c r="HU69" s="18">
        <f t="shared" si="408"/>
        <v>14515.448464285715</v>
      </c>
      <c r="HV69" s="18">
        <f t="shared" si="409"/>
        <v>15107.452392857143</v>
      </c>
      <c r="HW69" s="18">
        <f t="shared" si="410"/>
        <v>15070.865035714285</v>
      </c>
      <c r="HX69" s="19">
        <f t="shared" si="411"/>
        <v>15756.327928571431</v>
      </c>
      <c r="HY69" s="20">
        <f t="shared" si="412"/>
        <v>16430.27567857143</v>
      </c>
      <c r="HZ69" s="18"/>
      <c r="IA69" s="18"/>
      <c r="IB69" s="18"/>
      <c r="IC69" s="18"/>
      <c r="ID69" s="18"/>
      <c r="IE69" s="18"/>
      <c r="IF69" s="18"/>
      <c r="IG69" s="18"/>
      <c r="IH69" s="18"/>
      <c r="II69" s="18"/>
      <c r="IJ69" s="19"/>
      <c r="IK69" s="20"/>
      <c r="IL69" s="18"/>
      <c r="IM69" s="18"/>
      <c r="IN69" s="18"/>
      <c r="IO69" s="18"/>
      <c r="IP69" s="18"/>
      <c r="IQ69" s="18"/>
      <c r="IR69" s="18"/>
      <c r="IS69" s="18"/>
      <c r="IT69" s="18"/>
      <c r="IU69" s="18"/>
      <c r="IV69" s="19"/>
      <c r="IY69" s="17"/>
      <c r="IZ69" s="17"/>
      <c r="JA69" s="14">
        <f t="shared" si="267"/>
        <v>0</v>
      </c>
      <c r="JB69" s="15">
        <f t="shared" si="268"/>
        <v>0</v>
      </c>
      <c r="JC69" s="15">
        <f t="shared" si="269"/>
        <v>173954.63384761906</v>
      </c>
      <c r="JD69" s="15">
        <f t="shared" si="270"/>
        <v>190384.90952619049</v>
      </c>
      <c r="JE69" s="15">
        <f t="shared" si="271"/>
        <v>190384.90952619049</v>
      </c>
      <c r="JF69" s="15">
        <f t="shared" si="272"/>
        <v>190384.90952619049</v>
      </c>
      <c r="JG69" s="15">
        <f t="shared" si="273"/>
        <v>190384.90952619049</v>
      </c>
      <c r="JH69" s="15">
        <f t="shared" si="274"/>
        <v>16430.27567857143</v>
      </c>
      <c r="JI69" s="15">
        <f t="shared" si="275"/>
        <v>0</v>
      </c>
      <c r="JJ69" s="14"/>
    </row>
    <row r="70" spans="1:270" x14ac:dyDescent="0.25">
      <c r="A70" s="1" t="s">
        <v>65</v>
      </c>
      <c r="B70" s="2">
        <v>592</v>
      </c>
      <c r="C70" s="3">
        <v>40116</v>
      </c>
      <c r="D70" s="3" t="s">
        <v>66</v>
      </c>
      <c r="E70" s="4">
        <v>45322</v>
      </c>
      <c r="F70">
        <f t="shared" si="402"/>
        <v>2024</v>
      </c>
      <c r="G70">
        <f t="shared" si="403"/>
        <v>1</v>
      </c>
      <c r="H70">
        <f t="shared" si="404"/>
        <v>2021</v>
      </c>
      <c r="I70">
        <f t="shared" si="384"/>
        <v>1</v>
      </c>
      <c r="J70">
        <f t="shared" si="203"/>
        <v>2024</v>
      </c>
      <c r="K70">
        <f t="shared" si="204"/>
        <v>2</v>
      </c>
      <c r="L70">
        <f t="shared" si="383"/>
        <v>2029</v>
      </c>
      <c r="M70">
        <f t="shared" si="205"/>
        <v>1</v>
      </c>
      <c r="O70" s="14"/>
      <c r="P70" s="17"/>
      <c r="Q70" s="17"/>
      <c r="R70" s="17"/>
      <c r="S70" s="17"/>
      <c r="T70" s="17"/>
      <c r="U70" s="17"/>
      <c r="V70" s="17">
        <f>IF(AND($F70=O$4,$I70=V$5),AVERAGE('Потребление ЭЭ_факт'!R69,'Потребление ЭЭ_факт'!AD69,'Потребление ЭЭ_факт'!AP69),IF(U70&lt;&gt;0,AVERAGE('Потребление ЭЭ_факт'!R69,'Потребление ЭЭ_факт'!AD69,'Потребление ЭЭ_факт'!AP69),0))</f>
        <v>0</v>
      </c>
      <c r="W70" s="17">
        <f>IF(AND($F70=O$4,$I70=W$5),AVERAGE('Потребление ЭЭ_факт'!S69,'Потребление ЭЭ_факт'!AE69,'Потребление ЭЭ_факт'!AQ69),IF(V70&lt;&gt;0,AVERAGE('Потребление ЭЭ_факт'!S69,'Потребление ЭЭ_факт'!AE69,'Потребление ЭЭ_факт'!AQ69),0))</f>
        <v>0</v>
      </c>
      <c r="X70" s="17">
        <f>IF(AND($F70=O$4,$I70=X$5),AVERAGE('Потребление ЭЭ_факт'!T69,'Потребление ЭЭ_факт'!AF69,'Потребление ЭЭ_факт'!AR69),IF(W70&lt;&gt;0,AVERAGE('Потребление ЭЭ_факт'!T69,'Потребление ЭЭ_факт'!AF69,'Потребление ЭЭ_факт'!AR69),0))</f>
        <v>0</v>
      </c>
      <c r="Y70" s="17">
        <f>IF(AND($F70=O$4,$I70=Y$5),AVERAGE('Потребление ЭЭ_факт'!U69,'Потребление ЭЭ_факт'!AG69,'Потребление ЭЭ_факт'!AS69),IF(X70&lt;&gt;0,AVERAGE('Потребление ЭЭ_факт'!U69,'Потребление ЭЭ_факт'!AG69,'Потребление ЭЭ_факт'!AS69),0))</f>
        <v>0</v>
      </c>
      <c r="Z70" s="17">
        <f>IF(AND($F70=O$4,$I70=Z$5),AVERAGE('Потребление ЭЭ_факт'!V69,'Потребление ЭЭ_факт'!AH69,'Потребление ЭЭ_факт'!AT69),IF(Y70&lt;&gt;0,AVERAGE('Потребление ЭЭ_факт'!V69,'Потребление ЭЭ_факт'!AH69,'Потребление ЭЭ_факт'!AT69),0))</f>
        <v>0</v>
      </c>
      <c r="AA70" s="14">
        <f>IF(AND($F70=AA$4,$I70=AA$5),AVERAGE('Потребление ЭЭ_факт'!W69,'Потребление ЭЭ_факт'!AI69,'Потребление ЭЭ_факт'!AU69),IF(Z70&lt;&gt;0,AVERAGE('Потребление ЭЭ_факт'!W69,'Потребление ЭЭ_факт'!AI69,'Потребление ЭЭ_факт'!AU69),0))</f>
        <v>0</v>
      </c>
      <c r="AB70" s="17">
        <f>IF(AND($F70=AA$4,$I70=AB$5),AVERAGE('Потребление ЭЭ_факт'!X69,'Потребление ЭЭ_факт'!AJ69,'Потребление ЭЭ_факт'!AV69),IF(AA70&lt;&gt;0,AVERAGE('Потребление ЭЭ_факт'!X69,'Потребление ЭЭ_факт'!AJ69,'Потребление ЭЭ_факт'!AV69),0))</f>
        <v>0</v>
      </c>
      <c r="AC70" s="17">
        <f>IF(AND($F70=AA$4,$I70=AC$5),AVERAGE('Потребление ЭЭ_факт'!Y69,'Потребление ЭЭ_факт'!AK69,'Потребление ЭЭ_факт'!AW69),IF(AB70&lt;&gt;0,AVERAGE('Потребление ЭЭ_факт'!Y69,'Потребление ЭЭ_факт'!AK69,'Потребление ЭЭ_факт'!AW69),0))</f>
        <v>0</v>
      </c>
      <c r="AD70" s="17">
        <f>IF(AND($F70=AA$4,$I70=AD$5),AVERAGE('Потребление ЭЭ_факт'!Z69,'Потребление ЭЭ_факт'!AL69,'Потребление ЭЭ_факт'!AX69),IF(AC70&lt;&gt;0,AVERAGE('Потребление ЭЭ_факт'!Z69,'Потребление ЭЭ_факт'!AL69,'Потребление ЭЭ_факт'!AX69),0))</f>
        <v>0</v>
      </c>
      <c r="AE70" s="17">
        <f>IF(AND($F70=AA$4,$I70=AE$5),AVERAGE('Потребление ЭЭ_факт'!AA69,'Потребление ЭЭ_факт'!AM69,'Потребление ЭЭ_факт'!AY69),IF(AD70&lt;&gt;0,AVERAGE('Потребление ЭЭ_факт'!AA69,'Потребление ЭЭ_факт'!AM69,'Потребление ЭЭ_факт'!AY69),0))</f>
        <v>0</v>
      </c>
      <c r="AF70" s="17">
        <f>IF(AND($F70=AA$4,$I70=AF$5),AVERAGE('Потребление ЭЭ_факт'!AB69,'Потребление ЭЭ_факт'!AN69,'Потребление ЭЭ_факт'!AZ69),IF(AE70&lt;&gt;0,AVERAGE('Потребление ЭЭ_факт'!AB69,'Потребление ЭЭ_факт'!AN69,'Потребление ЭЭ_факт'!AZ69),0))</f>
        <v>0</v>
      </c>
      <c r="AG70" s="17">
        <f>IF(AND($F70=AA$4,$I70=AG$5),AVERAGE('Потребление ЭЭ_факт'!AC69,'Потребление ЭЭ_факт'!AO69,'Потребление ЭЭ_факт'!BA69),IF(AF70&lt;&gt;0,AVERAGE('Потребление ЭЭ_факт'!AC69,'Потребление ЭЭ_факт'!AO69,'Потребление ЭЭ_факт'!BA69),0))</f>
        <v>0</v>
      </c>
      <c r="AH70" s="17">
        <f>IF(AND($F70=AA$4,$I70=AH$5),AVERAGE('Потребление ЭЭ_факт'!AD69,'Потребление ЭЭ_факт'!AP69,'Потребление ЭЭ_факт'!BB69),IF(AG70&lt;&gt;0,AVERAGE('Потребление ЭЭ_факт'!AD69,'Потребление ЭЭ_факт'!AP69,'Потребление ЭЭ_факт'!BB69),0))</f>
        <v>0</v>
      </c>
      <c r="AI70" s="17">
        <f>IF(AND($F70=AA$4,$I70=AI$5),AVERAGE('Потребление ЭЭ_факт'!AE69,'Потребление ЭЭ_факт'!AQ69,'Потребление ЭЭ_факт'!BC69),IF(AH70&lt;&gt;0,AVERAGE('Потребление ЭЭ_факт'!AE69,'Потребление ЭЭ_факт'!AQ69,'Потребление ЭЭ_факт'!BC69),0))</f>
        <v>0</v>
      </c>
      <c r="AJ70" s="17">
        <f>IF(AND($F70=AA$4,$I70=AJ$5),AVERAGE('Потребление ЭЭ_факт'!AF69,'Потребление ЭЭ_факт'!AR69,'Потребление ЭЭ_факт'!BD69),IF(AI70&lt;&gt;0,AVERAGE('Потребление ЭЭ_факт'!AF69,'Потребление ЭЭ_факт'!AR69,'Потребление ЭЭ_факт'!BD69),0))</f>
        <v>0</v>
      </c>
      <c r="AK70" s="17">
        <f>IF(AND($F70=AA$4,$I70=AK$5),AVERAGE('Потребление ЭЭ_факт'!AG69,'Потребление ЭЭ_факт'!AS69,'Потребление ЭЭ_факт'!BE69),IF(AJ70&lt;&gt;0,AVERAGE('Потребление ЭЭ_факт'!AG69,'Потребление ЭЭ_факт'!AS69,'Потребление ЭЭ_факт'!BE69),0))</f>
        <v>0</v>
      </c>
      <c r="AL70" s="17">
        <f>IF(AND($F70=AA$4,$I70=AL$5),AVERAGE('Потребление ЭЭ_факт'!AH69,'Потребление ЭЭ_факт'!AT69,'Потребление ЭЭ_факт'!BF69),IF(AK70&lt;&gt;0,AVERAGE('Потребление ЭЭ_факт'!AH69,'Потребление ЭЭ_факт'!AT69,'Потребление ЭЭ_факт'!BF69),0))</f>
        <v>0</v>
      </c>
      <c r="AM70" s="14">
        <f>IF(AND($F70=AM$4,$I70=AM$5),AVERAGE('Потребление ЭЭ_факт'!AI69,'Потребление ЭЭ_факт'!AU69,'Потребление ЭЭ_факт'!BG69),IF(AL70&lt;&gt;0,AVERAGE('Потребление ЭЭ_факт'!AI69,'Потребление ЭЭ_факт'!AU69,'Потребление ЭЭ_факт'!BG69),0))</f>
        <v>0</v>
      </c>
      <c r="AN70" s="15">
        <f>IF(AND($F70=$AM$4,$I70=AN$5),AVERAGE('Потребление ЭЭ_факт'!AJ69,'Потребление ЭЭ_факт'!AV69,'Потребление ЭЭ_факт'!BH69),IF(AM70&lt;&gt;0,AVERAGE('Потребление ЭЭ_факт'!AJ69,'Потребление ЭЭ_факт'!AV69,'Потребление ЭЭ_факт'!BH69),0))</f>
        <v>0</v>
      </c>
      <c r="AO70" s="15">
        <f>IF(AND($F70=$AM$4,$I70=AO$5),AVERAGE('Потребление ЭЭ_факт'!AK69,'Потребление ЭЭ_факт'!AW69,'Потребление ЭЭ_факт'!BI69),IF(AN70&lt;&gt;0,AVERAGE('Потребление ЭЭ_факт'!AK69,'Потребление ЭЭ_факт'!AW69,'Потребление ЭЭ_факт'!BI69),0))</f>
        <v>0</v>
      </c>
      <c r="AP70" s="15">
        <f>IF(AND($F70=$AM$4,$I70=AP$5),AVERAGE('Потребление ЭЭ_факт'!AL69,'Потребление ЭЭ_факт'!AX69,'Потребление ЭЭ_факт'!BJ69),IF(AO70&lt;&gt;0,AVERAGE('Потребление ЭЭ_факт'!AL69,'Потребление ЭЭ_факт'!AX69,'Потребление ЭЭ_факт'!BJ69),0))</f>
        <v>0</v>
      </c>
      <c r="AQ70" s="15">
        <f>IF(AND($F70=$AM$4,$I70=AQ$5),AVERAGE('Потребление ЭЭ_факт'!AM69,'Потребление ЭЭ_факт'!AY69,'Потребление ЭЭ_факт'!BK69),IF(AP70&lt;&gt;0,AVERAGE('Потребление ЭЭ_факт'!AM69,'Потребление ЭЭ_факт'!AY69,'Потребление ЭЭ_факт'!BK69),0))</f>
        <v>0</v>
      </c>
      <c r="AR70" s="15">
        <f>IF(AND($F70=$AM$4,$I70=AR$5),AVERAGE('Потребление ЭЭ_факт'!AN69,'Потребление ЭЭ_факт'!AZ69,'Потребление ЭЭ_факт'!BL69),IF(AQ70&lt;&gt;0,AVERAGE('Потребление ЭЭ_факт'!AN69,'Потребление ЭЭ_факт'!AZ69,'Потребление ЭЭ_факт'!BL69),0))</f>
        <v>0</v>
      </c>
      <c r="AS70" s="15">
        <f>IF(AND($F70=$AM$4,$I70=AS$5),AVERAGE('Потребление ЭЭ_факт'!AO69,'Потребление ЭЭ_факт'!BA69,'Потребление ЭЭ_факт'!BM69),IF(AR70&lt;&gt;0,AVERAGE('Потребление ЭЭ_факт'!AO69,'Потребление ЭЭ_факт'!BA69,'Потребление ЭЭ_факт'!BM69),0))</f>
        <v>0</v>
      </c>
      <c r="AT70" s="15">
        <f>IF(AND($F70=$AM$4,$I70=AT$5),AVERAGE('Потребление ЭЭ_факт'!AP69,'Потребление ЭЭ_факт'!BB69,'Потребление ЭЭ_факт'!BN69),IF(AS70&lt;&gt;0,AVERAGE('Потребление ЭЭ_факт'!AP69,'Потребление ЭЭ_факт'!BB69,'Потребление ЭЭ_факт'!BN69),0))</f>
        <v>0</v>
      </c>
      <c r="AU70" s="15">
        <f>IF(AND($F70=$AM$4,$I70=AU$5),AVERAGE('Потребление ЭЭ_факт'!AQ69,'Потребление ЭЭ_факт'!BC69,'Потребление ЭЭ_факт'!BO69),IF(AT70&lt;&gt;0,AVERAGE('Потребление ЭЭ_факт'!AQ69,'Потребление ЭЭ_факт'!BC69,'Потребление ЭЭ_факт'!BO69),0))</f>
        <v>0</v>
      </c>
      <c r="AV70" s="15">
        <f>IF(AND($F70=$AM$4,$I70=AV$5),AVERAGE('Потребление ЭЭ_факт'!AR69,'Потребление ЭЭ_факт'!BD69,'Потребление ЭЭ_факт'!BP69),IF(AU70&lt;&gt;0,AVERAGE('Потребление ЭЭ_факт'!AR69,'Потребление ЭЭ_факт'!BD69,'Потребление ЭЭ_факт'!BP69),0))</f>
        <v>0</v>
      </c>
      <c r="AW70" s="15">
        <f>IF(AND($F70=$AM$4,$I70=AW$5),AVERAGE('Потребление ЭЭ_факт'!AS69,'Потребление ЭЭ_факт'!BE69,'Потребление ЭЭ_факт'!BQ69),IF(AV70&lt;&gt;0,AVERAGE('Потребление ЭЭ_факт'!AS69,'Потребление ЭЭ_факт'!BE69,'Потребление ЭЭ_факт'!BQ69),0))</f>
        <v>0</v>
      </c>
      <c r="AX70" s="16">
        <f>IF(AND($F70=$AM$4,$I70=AX$5),AVERAGE('Потребление ЭЭ_факт'!AT69,'Потребление ЭЭ_факт'!BF69,'Потребление ЭЭ_факт'!BR69),IF(AW70&lt;&gt;0,AVERAGE('Потребление ЭЭ_факт'!AT69,'Потребление ЭЭ_факт'!BF69,'Потребление ЭЭ_факт'!BR69),0))</f>
        <v>0</v>
      </c>
      <c r="AY70" s="14">
        <f>IF(AND($F70=$AY$4,$I70=AY$5),AVERAGE('Потребление ЭЭ_факт'!AU69,'Потребление ЭЭ_факт'!BG69,'Потребление ЭЭ_факт'!BS69),IF(AX70&lt;&gt;0,AVERAGE('Потребление ЭЭ_факт'!AU69,'Потребление ЭЭ_факт'!BG69,'Потребление ЭЭ_факт'!BS69),0))</f>
        <v>0</v>
      </c>
      <c r="AZ70" s="15">
        <f>IF(AND($F70=$AY$4,$I70=AZ$5),AVERAGE('Потребление ЭЭ_факт'!AV69,'Потребление ЭЭ_факт'!BH69,'Потребление ЭЭ_факт'!BT69),IF(AY70&lt;&gt;0,AVERAGE('Потребление ЭЭ_факт'!AV69,'Потребление ЭЭ_факт'!BH69,'Потребление ЭЭ_факт'!BT69),0))</f>
        <v>0</v>
      </c>
      <c r="BA70" s="15">
        <f>IF(AND($F70=$AY$4,$I70=BA$5),AVERAGE('Потребление ЭЭ_факт'!AW69,'Потребление ЭЭ_факт'!BI69,'Потребление ЭЭ_факт'!BU69),IF(AZ70&lt;&gt;0,AVERAGE('Потребление ЭЭ_факт'!AW69,'Потребление ЭЭ_факт'!BI69,'Потребление ЭЭ_факт'!BU69),0))</f>
        <v>0</v>
      </c>
      <c r="BB70" s="15">
        <f>IF(AND($F70=$AY$4,$I70=BB$5),AVERAGE('Потребление ЭЭ_факт'!AX69,'Потребление ЭЭ_факт'!BJ69,'Потребление ЭЭ_факт'!BV69),IF(BA70&lt;&gt;0,AVERAGE('Потребление ЭЭ_факт'!AX69,'Потребление ЭЭ_факт'!BJ69,'Потребление ЭЭ_факт'!BV69),0))</f>
        <v>0</v>
      </c>
      <c r="BC70" s="15">
        <f>IF(AND($F70=$AY$4,$I70=BC$5),AVERAGE('Потребление ЭЭ_факт'!AY69,'Потребление ЭЭ_факт'!BK69,'Потребление ЭЭ_факт'!BW69),IF(BB70&lt;&gt;0,AVERAGE('Потребление ЭЭ_факт'!AY69,'Потребление ЭЭ_факт'!BK69,'Потребление ЭЭ_факт'!BW69),0))</f>
        <v>0</v>
      </c>
      <c r="BD70" s="15">
        <f>IF(AND($F70=$AY$4,$I70=BD$5),AVERAGE('Потребление ЭЭ_факт'!AZ69,'Потребление ЭЭ_факт'!BL69,'Потребление ЭЭ_факт'!BX69),IF(BC70&lt;&gt;0,AVERAGE('Потребление ЭЭ_факт'!AZ69,'Потребление ЭЭ_факт'!BL69,'Потребление ЭЭ_факт'!BX69),0))</f>
        <v>0</v>
      </c>
      <c r="BE70" s="15">
        <f>IF(AND($F70=$AY$4,$I70=BE$5),AVERAGE('Потребление ЭЭ_факт'!BA69,'Потребление ЭЭ_факт'!BM69,'Потребление ЭЭ_факт'!BY69),IF(BD70&lt;&gt;0,AVERAGE('Потребление ЭЭ_факт'!BA69,'Потребление ЭЭ_факт'!BM69,'Потребление ЭЭ_факт'!BY69),0))</f>
        <v>0</v>
      </c>
      <c r="BF70" s="15">
        <f>IF(AND($F70=$AY$4,$I70=BF$5),AVERAGE('Потребление ЭЭ_факт'!BB69,'Потребление ЭЭ_факт'!BN69,'Потребление ЭЭ_факт'!BZ69),IF(BE70&lt;&gt;0,AVERAGE('Потребление ЭЭ_факт'!BB69,'Потребление ЭЭ_факт'!BN69,'Потребление ЭЭ_факт'!BZ69),0))</f>
        <v>0</v>
      </c>
      <c r="BG70" s="15">
        <f>IF(AND($F70=$AY$4,$I70=BG$5),AVERAGE('Потребление ЭЭ_факт'!BC69,'Потребление ЭЭ_факт'!BO69,'Потребление ЭЭ_факт'!CA69),IF(BF70&lt;&gt;0,AVERAGE('Потребление ЭЭ_факт'!BC69,'Потребление ЭЭ_факт'!BO69,'Потребление ЭЭ_факт'!CA69),0))</f>
        <v>0</v>
      </c>
      <c r="BH70" s="15">
        <f>IF(AND($F70=$AY$4,$I70=BH$5),AVERAGE('Потребление ЭЭ_факт'!BD69,'Потребление ЭЭ_факт'!BP69,'Потребление ЭЭ_факт'!CB69),IF(BG70&lt;&gt;0,AVERAGE('Потребление ЭЭ_факт'!BD69,'Потребление ЭЭ_факт'!BP69,'Потребление ЭЭ_факт'!CB69),0))</f>
        <v>0</v>
      </c>
      <c r="BI70" s="15">
        <f>IF(AND($F70=$AY$4,$I70=BI$5),AVERAGE('Потребление ЭЭ_факт'!BE69,'Потребление ЭЭ_факт'!BQ69,'Потребление ЭЭ_факт'!CC69),IF(BH70&lt;&gt;0,AVERAGE('Потребление ЭЭ_факт'!BE69,'Потребление ЭЭ_факт'!BQ69,'Потребление ЭЭ_факт'!CC69),0))</f>
        <v>0</v>
      </c>
      <c r="BJ70" s="16">
        <f>IF(AND($F70=$AY$4,$I70=BJ$5),AVERAGE('Потребление ЭЭ_факт'!BF69,'Потребление ЭЭ_факт'!BR69,'Потребление ЭЭ_факт'!CD69),IF(BI70&lt;&gt;0,AVERAGE('Потребление ЭЭ_факт'!BF69,'Потребление ЭЭ_факт'!BR69,'Потребление ЭЭ_факт'!CD69),0))</f>
        <v>0</v>
      </c>
      <c r="BK70" s="14">
        <f>IF(AND($F70=$BK$4,$I70=BK$5),AVERAGE('Потребление ЭЭ_факт'!BG69,'Потребление ЭЭ_факт'!BS69,'Потребление ЭЭ_факт'!CE69),IF(BJ70&lt;&gt;0,AVERAGE('Потребление ЭЭ_факт'!BG69,'Потребление ЭЭ_факт'!BS69,'Потребление ЭЭ_факт'!CE69),0))</f>
        <v>33325.710047619046</v>
      </c>
      <c r="BL70" s="15">
        <f>IF(AND($F70=$BK$4,$I70=BL$5),AVERAGE('Потребление ЭЭ_факт'!BH69,'Потребление ЭЭ_факт'!BT69,'Потребление ЭЭ_факт'!CF69),IF(BK70&lt;&gt;0,AVERAGE('Потребление ЭЭ_факт'!BH69,'Потребление ЭЭ_факт'!BT69,'Потребление ЭЭ_факт'!CF69),0))</f>
        <v>30243.107666666667</v>
      </c>
      <c r="BM70" s="15">
        <f>IF(AND($F70=$BK$4,$I70=BM$5),AVERAGE('Потребление ЭЭ_факт'!BI69,'Потребление ЭЭ_факт'!BU69,'Потребление ЭЭ_факт'!CG69),IF(BL70&lt;&gt;0,AVERAGE('Потребление ЭЭ_факт'!BI69,'Потребление ЭЭ_факт'!BU69,'Потребление ЭЭ_факт'!CG69),0))</f>
        <v>29606.220145238098</v>
      </c>
      <c r="BN70" s="15">
        <f>IF(AND($F70=$BK$4,$I70=BN$5),AVERAGE('Потребление ЭЭ_факт'!BJ69,'Потребление ЭЭ_факт'!BV69,'Потребление ЭЭ_факт'!CH69),IF(BM70&lt;&gt;0,AVERAGE('Потребление ЭЭ_факт'!BJ69,'Потребление ЭЭ_факт'!BV69,'Потребление ЭЭ_факт'!CH69),0))</f>
        <v>21527.557500000003</v>
      </c>
      <c r="BO70" s="15">
        <f>IF(AND($F70=$BK$4,$I70=BO$5),AVERAGE('Потребление ЭЭ_факт'!BK69,'Потребление ЭЭ_факт'!BW69,'Потребление ЭЭ_факт'!CI69),IF(BN70&lt;&gt;0,AVERAGE('Потребление ЭЭ_факт'!BK69,'Потребление ЭЭ_факт'!BW69,'Потребление ЭЭ_факт'!CI69),0))</f>
        <v>20353.958226190476</v>
      </c>
      <c r="BP70" s="15">
        <f>IF(AND($F70=$BK$4,$I70=BP$5),AVERAGE('Потребление ЭЭ_факт'!BL69,'Потребление ЭЭ_факт'!BX69,'Потребление ЭЭ_факт'!CJ69),IF(BO70&lt;&gt;0,AVERAGE('Потребление ЭЭ_факт'!BL69,'Потребление ЭЭ_факт'!BX69,'Потребление ЭЭ_факт'!CJ69),0))</f>
        <v>23229.71861904762</v>
      </c>
      <c r="BQ70" s="15">
        <f>IF(AND($F70=$BK$4,$I70=BQ$5),AVERAGE('Потребление ЭЭ_факт'!BM69,'Потребление ЭЭ_факт'!BY69,'Потребление ЭЭ_факт'!CK69),IF(BP70&lt;&gt;0,AVERAGE('Потребление ЭЭ_факт'!BM69,'Потребление ЭЭ_факт'!BY69,'Потребление ЭЭ_факт'!CK69),0))</f>
        <v>25432.437380952382</v>
      </c>
      <c r="BR70" s="15">
        <f>IF(AND($F70=$BK$4,$I70=BR$5),AVERAGE('Потребление ЭЭ_факт'!BN69,'Потребление ЭЭ_факт'!BZ69,'Потребление ЭЭ_факт'!CL69),IF(BQ70&lt;&gt;0,AVERAGE('Потребление ЭЭ_факт'!BN69,'Потребление ЭЭ_факт'!BZ69,'Потребление ЭЭ_факт'!CL69),0))</f>
        <v>26338.971380952378</v>
      </c>
      <c r="BS70" s="15">
        <f>IF(AND($F70=$BK$4,$I70=BS$5),AVERAGE('Потребление ЭЭ_факт'!BO69,'Потребление ЭЭ_факт'!CA69,'Потребление ЭЭ_факт'!CM69),IF(BR70&lt;&gt;0,AVERAGE('Потребление ЭЭ_факт'!BO69,'Потребление ЭЭ_факт'!CA69,'Потребление ЭЭ_факт'!CM69),0))</f>
        <v>20430.571142857141</v>
      </c>
      <c r="BT70" s="15">
        <f>IF(AND($F70=$BK$4,$I70=BT$5),AVERAGE('Потребление ЭЭ_факт'!BP69,'Потребление ЭЭ_факт'!CB69,'Потребление ЭЭ_факт'!CN69),IF(BS70&lt;&gt;0,AVERAGE('Потребление ЭЭ_факт'!BP69,'Потребление ЭЭ_факт'!CB69,'Потребление ЭЭ_факт'!CN69),0))</f>
        <v>24295.789154761904</v>
      </c>
      <c r="BU70" s="15">
        <f>IF(AND($F70=$BK$4,$I70=BU$5),AVERAGE('Потребление ЭЭ_факт'!BQ69,'Потребление ЭЭ_факт'!CC69,'Потребление ЭЭ_факт'!CO69),IF(BT70&lt;&gt;0,AVERAGE('Потребление ЭЭ_факт'!BQ69,'Потребление ЭЭ_факт'!CC69,'Потребление ЭЭ_факт'!CO69),0))</f>
        <v>26972.318916666671</v>
      </c>
      <c r="BV70" s="16">
        <f>IF(AND($F70=$BK$4,$I70=BV$5),AVERAGE('Потребление ЭЭ_факт'!BR69,'Потребление ЭЭ_факт'!CD69,'Потребление ЭЭ_факт'!CP69),IF(BU70&lt;&gt;0,AVERAGE('Потребление ЭЭ_факт'!BR69,'Потребление ЭЭ_факт'!CD69,'Потребление ЭЭ_факт'!CP69),0))</f>
        <v>32233.605438095245</v>
      </c>
      <c r="BW70" s="30">
        <f t="shared" si="343"/>
        <v>33325.710047619046</v>
      </c>
      <c r="BX70" s="31">
        <f t="shared" si="382"/>
        <v>30243.107666666667</v>
      </c>
      <c r="BY70" s="31">
        <f t="shared" si="376"/>
        <v>29606.220145238098</v>
      </c>
      <c r="BZ70" s="31">
        <f t="shared" si="377"/>
        <v>21527.557500000003</v>
      </c>
      <c r="CA70" s="31">
        <f t="shared" si="378"/>
        <v>20353.958226190476</v>
      </c>
      <c r="CB70" s="31">
        <f t="shared" si="379"/>
        <v>23229.71861904762</v>
      </c>
      <c r="CC70" s="31">
        <f t="shared" si="344"/>
        <v>25432.437380952382</v>
      </c>
      <c r="CD70" s="31">
        <f t="shared" si="345"/>
        <v>26338.971380952378</v>
      </c>
      <c r="CE70" s="31">
        <f t="shared" si="346"/>
        <v>20430.571142857141</v>
      </c>
      <c r="CF70" s="31">
        <f t="shared" si="347"/>
        <v>24295.789154761904</v>
      </c>
      <c r="CG70" s="31">
        <f t="shared" si="348"/>
        <v>26972.318916666671</v>
      </c>
      <c r="CH70" s="32">
        <f t="shared" si="349"/>
        <v>32233.605438095245</v>
      </c>
      <c r="CI70" s="30">
        <f t="shared" si="206"/>
        <v>33325.710047619046</v>
      </c>
      <c r="CJ70" s="31">
        <f t="shared" si="413"/>
        <v>30243.107666666667</v>
      </c>
      <c r="CK70" s="31">
        <f t="shared" si="414"/>
        <v>29606.220145238098</v>
      </c>
      <c r="CL70" s="31">
        <f t="shared" si="281"/>
        <v>21527.557500000003</v>
      </c>
      <c r="CM70" s="31">
        <f t="shared" si="282"/>
        <v>20353.958226190476</v>
      </c>
      <c r="CN70" s="31">
        <f t="shared" si="283"/>
        <v>23229.71861904762</v>
      </c>
      <c r="CO70" s="31">
        <f t="shared" si="284"/>
        <v>25432.437380952382</v>
      </c>
      <c r="CP70" s="31">
        <f t="shared" si="285"/>
        <v>26338.971380952378</v>
      </c>
      <c r="CQ70" s="31">
        <f t="shared" si="286"/>
        <v>20430.571142857141</v>
      </c>
      <c r="CR70" s="31">
        <f t="shared" si="287"/>
        <v>24295.789154761904</v>
      </c>
      <c r="CS70" s="31">
        <f t="shared" si="288"/>
        <v>26972.318916666671</v>
      </c>
      <c r="CT70" s="32">
        <f t="shared" si="289"/>
        <v>32233.605438095245</v>
      </c>
      <c r="CU70" s="30">
        <f t="shared" si="290"/>
        <v>33325.710047619046</v>
      </c>
      <c r="CV70" s="31">
        <f t="shared" si="291"/>
        <v>30243.107666666667</v>
      </c>
      <c r="CW70" s="31">
        <f t="shared" si="292"/>
        <v>29606.220145238098</v>
      </c>
      <c r="CX70" s="31">
        <f t="shared" si="293"/>
        <v>21527.557500000003</v>
      </c>
      <c r="CY70" s="31">
        <f t="shared" si="294"/>
        <v>20353.958226190476</v>
      </c>
      <c r="CZ70" s="31">
        <f t="shared" si="295"/>
        <v>23229.71861904762</v>
      </c>
      <c r="DA70" s="31">
        <f t="shared" si="296"/>
        <v>25432.437380952382</v>
      </c>
      <c r="DB70" s="31">
        <f t="shared" si="297"/>
        <v>26338.971380952378</v>
      </c>
      <c r="DC70" s="31">
        <f t="shared" si="298"/>
        <v>20430.571142857141</v>
      </c>
      <c r="DD70" s="31">
        <f t="shared" si="299"/>
        <v>24295.789154761904</v>
      </c>
      <c r="DE70" s="31">
        <f t="shared" si="300"/>
        <v>26972.318916666671</v>
      </c>
      <c r="DF70" s="32">
        <f t="shared" si="301"/>
        <v>32233.605438095245</v>
      </c>
      <c r="DG70" s="30">
        <f t="shared" si="302"/>
        <v>33325.710047619046</v>
      </c>
      <c r="DH70" s="31">
        <f t="shared" si="303"/>
        <v>30243.107666666667</v>
      </c>
      <c r="DI70" s="31">
        <f t="shared" si="304"/>
        <v>29606.220145238098</v>
      </c>
      <c r="DJ70" s="31">
        <f t="shared" si="305"/>
        <v>21527.557500000003</v>
      </c>
      <c r="DK70" s="31">
        <f t="shared" si="306"/>
        <v>20353.958226190476</v>
      </c>
      <c r="DL70" s="31">
        <f t="shared" si="307"/>
        <v>23229.71861904762</v>
      </c>
      <c r="DM70" s="31">
        <f t="shared" si="308"/>
        <v>25432.437380952382</v>
      </c>
      <c r="DN70" s="31">
        <f t="shared" si="309"/>
        <v>26338.971380952378</v>
      </c>
      <c r="DO70" s="31">
        <f t="shared" si="310"/>
        <v>20430.571142857141</v>
      </c>
      <c r="DP70" s="31">
        <f t="shared" si="311"/>
        <v>24295.789154761904</v>
      </c>
      <c r="DQ70" s="31">
        <f t="shared" si="280"/>
        <v>26972.318916666671</v>
      </c>
      <c r="DR70" s="32">
        <f t="shared" si="314"/>
        <v>32233.605438095245</v>
      </c>
      <c r="DS70" s="30">
        <f t="shared" si="315"/>
        <v>33325.710047619046</v>
      </c>
      <c r="DT70" s="31">
        <f t="shared" si="316"/>
        <v>30243.107666666667</v>
      </c>
      <c r="DU70" s="31">
        <f t="shared" si="317"/>
        <v>29606.220145238098</v>
      </c>
      <c r="DV70" s="31">
        <f t="shared" si="318"/>
        <v>21527.557500000003</v>
      </c>
      <c r="DW70" s="31">
        <f t="shared" si="319"/>
        <v>20353.958226190476</v>
      </c>
      <c r="DX70" s="31">
        <f t="shared" si="320"/>
        <v>23229.71861904762</v>
      </c>
      <c r="DY70" s="31">
        <f t="shared" si="321"/>
        <v>25432.437380952382</v>
      </c>
      <c r="DZ70" s="31">
        <f t="shared" si="322"/>
        <v>26338.971380952378</v>
      </c>
      <c r="EA70" s="31">
        <f t="shared" si="323"/>
        <v>20430.571142857141</v>
      </c>
      <c r="EB70" s="31">
        <f t="shared" si="324"/>
        <v>24295.789154761904</v>
      </c>
      <c r="EC70" s="31">
        <f t="shared" si="325"/>
        <v>26972.318916666671</v>
      </c>
      <c r="ED70" s="32">
        <f t="shared" si="326"/>
        <v>32233.605438095245</v>
      </c>
      <c r="EE70" s="30">
        <f t="shared" si="327"/>
        <v>33325.710047619046</v>
      </c>
      <c r="EF70" s="31">
        <f t="shared" si="328"/>
        <v>30243.107666666667</v>
      </c>
      <c r="EG70" s="31">
        <f t="shared" si="329"/>
        <v>29606.220145238098</v>
      </c>
      <c r="EH70" s="31">
        <f t="shared" si="330"/>
        <v>21527.557500000003</v>
      </c>
      <c r="EI70" s="31">
        <f t="shared" si="331"/>
        <v>20353.958226190476</v>
      </c>
      <c r="EJ70" s="31">
        <f t="shared" si="332"/>
        <v>23229.71861904762</v>
      </c>
      <c r="EK70" s="31">
        <f t="shared" si="333"/>
        <v>25432.437380952382</v>
      </c>
      <c r="EL70" s="31">
        <f t="shared" si="334"/>
        <v>26338.971380952378</v>
      </c>
      <c r="EM70" s="31">
        <f t="shared" si="335"/>
        <v>20430.571142857141</v>
      </c>
      <c r="EN70" s="31">
        <f t="shared" si="336"/>
        <v>24295.789154761904</v>
      </c>
      <c r="EO70" s="31">
        <f t="shared" si="312"/>
        <v>26972.318916666671</v>
      </c>
      <c r="EP70" s="32">
        <f t="shared" si="313"/>
        <v>32233.605438095245</v>
      </c>
      <c r="ES70" s="20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9"/>
      <c r="FE70" s="20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9"/>
      <c r="FQ70" s="20"/>
      <c r="FR70" s="18">
        <f t="shared" si="232"/>
        <v>30243.107666666667</v>
      </c>
      <c r="FS70" s="18">
        <f t="shared" si="233"/>
        <v>29606.220145238098</v>
      </c>
      <c r="FT70" s="18">
        <f t="shared" si="234"/>
        <v>21527.557500000003</v>
      </c>
      <c r="FU70" s="18">
        <f t="shared" si="235"/>
        <v>20353.958226190476</v>
      </c>
      <c r="FV70" s="18">
        <f t="shared" si="236"/>
        <v>23229.71861904762</v>
      </c>
      <c r="FW70" s="18">
        <f t="shared" si="237"/>
        <v>25432.437380952382</v>
      </c>
      <c r="FX70" s="18">
        <f t="shared" si="238"/>
        <v>26338.971380952378</v>
      </c>
      <c r="FY70" s="18">
        <f t="shared" si="239"/>
        <v>20430.571142857141</v>
      </c>
      <c r="FZ70" s="18">
        <f t="shared" si="240"/>
        <v>24295.789154761904</v>
      </c>
      <c r="GA70" s="18">
        <f t="shared" si="241"/>
        <v>26972.318916666671</v>
      </c>
      <c r="GB70" s="19">
        <f t="shared" si="242"/>
        <v>32233.605438095245</v>
      </c>
      <c r="GC70" s="20">
        <f t="shared" si="243"/>
        <v>33325.710047619046</v>
      </c>
      <c r="GD70" s="18">
        <f t="shared" si="244"/>
        <v>30243.107666666667</v>
      </c>
      <c r="GE70" s="18">
        <f t="shared" si="245"/>
        <v>29606.220145238098</v>
      </c>
      <c r="GF70" s="18">
        <f t="shared" si="246"/>
        <v>21527.557500000003</v>
      </c>
      <c r="GG70" s="18">
        <f t="shared" si="247"/>
        <v>20353.958226190476</v>
      </c>
      <c r="GH70" s="18">
        <f t="shared" si="248"/>
        <v>23229.71861904762</v>
      </c>
      <c r="GI70" s="18">
        <f t="shared" si="249"/>
        <v>25432.437380952382</v>
      </c>
      <c r="GJ70" s="18">
        <f t="shared" si="250"/>
        <v>26338.971380952378</v>
      </c>
      <c r="GK70" s="18">
        <f t="shared" si="251"/>
        <v>20430.571142857141</v>
      </c>
      <c r="GL70" s="18">
        <f t="shared" si="252"/>
        <v>24295.789154761904</v>
      </c>
      <c r="GM70" s="18">
        <f t="shared" si="253"/>
        <v>26972.318916666671</v>
      </c>
      <c r="GN70" s="19">
        <f t="shared" si="254"/>
        <v>32233.605438095245</v>
      </c>
      <c r="GO70" s="20">
        <f t="shared" si="255"/>
        <v>33325.710047619046</v>
      </c>
      <c r="GP70" s="18">
        <f t="shared" si="256"/>
        <v>30243.107666666667</v>
      </c>
      <c r="GQ70" s="18">
        <f t="shared" si="257"/>
        <v>29606.220145238098</v>
      </c>
      <c r="GR70" s="18">
        <f t="shared" si="258"/>
        <v>21527.557500000003</v>
      </c>
      <c r="GS70" s="18">
        <f t="shared" si="259"/>
        <v>20353.958226190476</v>
      </c>
      <c r="GT70" s="18">
        <f t="shared" si="260"/>
        <v>23229.71861904762</v>
      </c>
      <c r="GU70" s="18">
        <f t="shared" si="261"/>
        <v>25432.437380952382</v>
      </c>
      <c r="GV70" s="18">
        <f t="shared" si="262"/>
        <v>26338.971380952378</v>
      </c>
      <c r="GW70" s="18">
        <f t="shared" si="263"/>
        <v>20430.571142857141</v>
      </c>
      <c r="GX70" s="18">
        <f t="shared" si="264"/>
        <v>24295.789154761904</v>
      </c>
      <c r="GY70" s="18">
        <f t="shared" si="265"/>
        <v>26972.318916666671</v>
      </c>
      <c r="GZ70" s="19">
        <f t="shared" si="266"/>
        <v>32233.605438095245</v>
      </c>
      <c r="HA70" s="20">
        <f t="shared" si="385"/>
        <v>33325.710047619046</v>
      </c>
      <c r="HB70" s="18">
        <f t="shared" si="386"/>
        <v>30243.107666666667</v>
      </c>
      <c r="HC70" s="18">
        <f t="shared" si="387"/>
        <v>29606.220145238098</v>
      </c>
      <c r="HD70" s="18">
        <f t="shared" si="388"/>
        <v>21527.557500000003</v>
      </c>
      <c r="HE70" s="18">
        <f t="shared" si="389"/>
        <v>20353.958226190476</v>
      </c>
      <c r="HF70" s="18">
        <f t="shared" si="390"/>
        <v>23229.71861904762</v>
      </c>
      <c r="HG70" s="18">
        <f t="shared" si="391"/>
        <v>25432.437380952382</v>
      </c>
      <c r="HH70" s="18">
        <f t="shared" si="392"/>
        <v>26338.971380952378</v>
      </c>
      <c r="HI70" s="18">
        <f t="shared" si="393"/>
        <v>20430.571142857141</v>
      </c>
      <c r="HJ70" s="18">
        <f t="shared" si="394"/>
        <v>24295.789154761904</v>
      </c>
      <c r="HK70" s="18">
        <f t="shared" si="395"/>
        <v>26972.318916666671</v>
      </c>
      <c r="HL70" s="19">
        <f t="shared" si="396"/>
        <v>32233.605438095245</v>
      </c>
      <c r="HM70" s="20">
        <f t="shared" si="397"/>
        <v>33325.710047619046</v>
      </c>
      <c r="HN70" s="18">
        <f t="shared" si="398"/>
        <v>30243.107666666667</v>
      </c>
      <c r="HO70" s="18">
        <f t="shared" si="399"/>
        <v>29606.220145238098</v>
      </c>
      <c r="HP70" s="18">
        <f t="shared" si="400"/>
        <v>21527.557500000003</v>
      </c>
      <c r="HQ70" s="18">
        <f t="shared" si="401"/>
        <v>20353.958226190476</v>
      </c>
      <c r="HR70" s="18">
        <f t="shared" si="405"/>
        <v>23229.71861904762</v>
      </c>
      <c r="HS70" s="18">
        <f t="shared" si="406"/>
        <v>25432.437380952382</v>
      </c>
      <c r="HT70" s="18">
        <f t="shared" si="407"/>
        <v>26338.971380952378</v>
      </c>
      <c r="HU70" s="18">
        <f t="shared" si="408"/>
        <v>20430.571142857141</v>
      </c>
      <c r="HV70" s="18">
        <f t="shared" si="409"/>
        <v>24295.789154761904</v>
      </c>
      <c r="HW70" s="18">
        <f t="shared" si="410"/>
        <v>26972.318916666671</v>
      </c>
      <c r="HX70" s="19">
        <f t="shared" si="411"/>
        <v>32233.605438095245</v>
      </c>
      <c r="HY70" s="20">
        <f t="shared" si="412"/>
        <v>33325.710047619046</v>
      </c>
      <c r="HZ70" s="18"/>
      <c r="IA70" s="18"/>
      <c r="IB70" s="18"/>
      <c r="IC70" s="18"/>
      <c r="ID70" s="18"/>
      <c r="IE70" s="18"/>
      <c r="IF70" s="18"/>
      <c r="IG70" s="18"/>
      <c r="IH70" s="18"/>
      <c r="II70" s="18"/>
      <c r="IJ70" s="19"/>
      <c r="IK70" s="20"/>
      <c r="IL70" s="18"/>
      <c r="IM70" s="18"/>
      <c r="IN70" s="18"/>
      <c r="IO70" s="18"/>
      <c r="IP70" s="18"/>
      <c r="IQ70" s="18"/>
      <c r="IR70" s="18"/>
      <c r="IS70" s="18"/>
      <c r="IT70" s="18"/>
      <c r="IU70" s="18"/>
      <c r="IV70" s="19"/>
      <c r="IY70" s="17"/>
      <c r="IZ70" s="17"/>
      <c r="JA70" s="14">
        <f t="shared" si="267"/>
        <v>0</v>
      </c>
      <c r="JB70" s="15">
        <f t="shared" si="268"/>
        <v>0</v>
      </c>
      <c r="JC70" s="15">
        <f t="shared" si="269"/>
        <v>280664.25557142857</v>
      </c>
      <c r="JD70" s="15">
        <f t="shared" si="270"/>
        <v>313989.96561904758</v>
      </c>
      <c r="JE70" s="15">
        <f t="shared" si="271"/>
        <v>313989.96561904758</v>
      </c>
      <c r="JF70" s="15">
        <f t="shared" si="272"/>
        <v>313989.96561904758</v>
      </c>
      <c r="JG70" s="15">
        <f t="shared" si="273"/>
        <v>313989.96561904758</v>
      </c>
      <c r="JH70" s="15">
        <f t="shared" si="274"/>
        <v>33325.710047619046</v>
      </c>
      <c r="JI70" s="15">
        <f t="shared" si="275"/>
        <v>0</v>
      </c>
      <c r="JJ70" s="14"/>
    </row>
    <row r="71" spans="1:270" x14ac:dyDescent="0.25">
      <c r="A71" s="5" t="s">
        <v>47</v>
      </c>
      <c r="B71" s="2">
        <v>9492</v>
      </c>
      <c r="C71" s="3">
        <v>42762</v>
      </c>
      <c r="D71" s="3" t="s">
        <v>48</v>
      </c>
      <c r="E71" s="4">
        <v>45322</v>
      </c>
      <c r="F71">
        <f t="shared" si="402"/>
        <v>2024</v>
      </c>
      <c r="G71">
        <f t="shared" si="403"/>
        <v>1</v>
      </c>
      <c r="H71">
        <f t="shared" si="404"/>
        <v>2021</v>
      </c>
      <c r="I71">
        <f t="shared" si="384"/>
        <v>1</v>
      </c>
      <c r="J71">
        <f t="shared" ref="J71:J104" si="415">IF(F71=2021,2022,IF(G71=12,F71+1,F71))</f>
        <v>2024</v>
      </c>
      <c r="K71">
        <f t="shared" ref="K71:K133" si="416">IF(F71=2021,1,IF(G71&lt;&gt;12,G71+1,1))</f>
        <v>2</v>
      </c>
      <c r="L71">
        <f t="shared" si="383"/>
        <v>2029</v>
      </c>
      <c r="M71">
        <f t="shared" ref="M71:M133" si="417">IF(F71=2021,12,G71)</f>
        <v>1</v>
      </c>
      <c r="O71" s="14"/>
      <c r="P71" s="17"/>
      <c r="Q71" s="17"/>
      <c r="R71" s="17"/>
      <c r="S71" s="17"/>
      <c r="T71" s="17"/>
      <c r="U71" s="17"/>
      <c r="V71" s="17">
        <f>IF(AND($F71=O$4,$I71=V$5),AVERAGE('Потребление ЭЭ_факт'!R70,'Потребление ЭЭ_факт'!AD70,'Потребление ЭЭ_факт'!AP70),IF(U71&lt;&gt;0,AVERAGE('Потребление ЭЭ_факт'!R70,'Потребление ЭЭ_факт'!AD70,'Потребление ЭЭ_факт'!AP70),0))</f>
        <v>0</v>
      </c>
      <c r="W71" s="17">
        <f>IF(AND($F71=O$4,$I71=W$5),AVERAGE('Потребление ЭЭ_факт'!S70,'Потребление ЭЭ_факт'!AE70,'Потребление ЭЭ_факт'!AQ70),IF(V71&lt;&gt;0,AVERAGE('Потребление ЭЭ_факт'!S70,'Потребление ЭЭ_факт'!AE70,'Потребление ЭЭ_факт'!AQ70),0))</f>
        <v>0</v>
      </c>
      <c r="X71" s="17">
        <f>IF(AND($F71=O$4,$I71=X$5),AVERAGE('Потребление ЭЭ_факт'!T70,'Потребление ЭЭ_факт'!AF70,'Потребление ЭЭ_факт'!AR70),IF(W71&lt;&gt;0,AVERAGE('Потребление ЭЭ_факт'!T70,'Потребление ЭЭ_факт'!AF70,'Потребление ЭЭ_факт'!AR70),0))</f>
        <v>0</v>
      </c>
      <c r="Y71" s="17">
        <f>IF(AND($F71=O$4,$I71=Y$5),AVERAGE('Потребление ЭЭ_факт'!U70,'Потребление ЭЭ_факт'!AG70,'Потребление ЭЭ_факт'!AS70),IF(X71&lt;&gt;0,AVERAGE('Потребление ЭЭ_факт'!U70,'Потребление ЭЭ_факт'!AG70,'Потребление ЭЭ_факт'!AS70),0))</f>
        <v>0</v>
      </c>
      <c r="Z71" s="17">
        <f>IF(AND($F71=O$4,$I71=Z$5),AVERAGE('Потребление ЭЭ_факт'!V70,'Потребление ЭЭ_факт'!AH70,'Потребление ЭЭ_факт'!AT70),IF(Y71&lt;&gt;0,AVERAGE('Потребление ЭЭ_факт'!V70,'Потребление ЭЭ_факт'!AH70,'Потребление ЭЭ_факт'!AT70),0))</f>
        <v>0</v>
      </c>
      <c r="AA71" s="14">
        <f>IF(AND($F71=AA$4,$I71=AA$5),AVERAGE('Потребление ЭЭ_факт'!W70,'Потребление ЭЭ_факт'!AI70,'Потребление ЭЭ_факт'!AU70),IF(Z71&lt;&gt;0,AVERAGE('Потребление ЭЭ_факт'!W70,'Потребление ЭЭ_факт'!AI70,'Потребление ЭЭ_факт'!AU70),0))</f>
        <v>0</v>
      </c>
      <c r="AB71" s="17">
        <f>IF(AND($F71=AA$4,$I71=AB$5),AVERAGE('Потребление ЭЭ_факт'!X70,'Потребление ЭЭ_факт'!AJ70,'Потребление ЭЭ_факт'!AV70),IF(AA71&lt;&gt;0,AVERAGE('Потребление ЭЭ_факт'!X70,'Потребление ЭЭ_факт'!AJ70,'Потребление ЭЭ_факт'!AV70),0))</f>
        <v>0</v>
      </c>
      <c r="AC71" s="17">
        <f>IF(AND($F71=AA$4,$I71=AC$5),AVERAGE('Потребление ЭЭ_факт'!Y70,'Потребление ЭЭ_факт'!AK70,'Потребление ЭЭ_факт'!AW70),IF(AB71&lt;&gt;0,AVERAGE('Потребление ЭЭ_факт'!Y70,'Потребление ЭЭ_факт'!AK70,'Потребление ЭЭ_факт'!AW70),0))</f>
        <v>0</v>
      </c>
      <c r="AD71" s="17">
        <f>IF(AND($F71=AA$4,$I71=AD$5),AVERAGE('Потребление ЭЭ_факт'!Z70,'Потребление ЭЭ_факт'!AL70,'Потребление ЭЭ_факт'!AX70),IF(AC71&lt;&gt;0,AVERAGE('Потребление ЭЭ_факт'!Z70,'Потребление ЭЭ_факт'!AL70,'Потребление ЭЭ_факт'!AX70),0))</f>
        <v>0</v>
      </c>
      <c r="AE71" s="17">
        <f>IF(AND($F71=AA$4,$I71=AE$5),AVERAGE('Потребление ЭЭ_факт'!AA70,'Потребление ЭЭ_факт'!AM70,'Потребление ЭЭ_факт'!AY70),IF(AD71&lt;&gt;0,AVERAGE('Потребление ЭЭ_факт'!AA70,'Потребление ЭЭ_факт'!AM70,'Потребление ЭЭ_факт'!AY70),0))</f>
        <v>0</v>
      </c>
      <c r="AF71" s="17">
        <f>IF(AND($F71=AA$4,$I71=AF$5),AVERAGE('Потребление ЭЭ_факт'!AB70,'Потребление ЭЭ_факт'!AN70,'Потребление ЭЭ_факт'!AZ70),IF(AE71&lt;&gt;0,AVERAGE('Потребление ЭЭ_факт'!AB70,'Потребление ЭЭ_факт'!AN70,'Потребление ЭЭ_факт'!AZ70),0))</f>
        <v>0</v>
      </c>
      <c r="AG71" s="17">
        <f>IF(AND($F71=AA$4,$I71=AG$5),AVERAGE('Потребление ЭЭ_факт'!AC70,'Потребление ЭЭ_факт'!AO70,'Потребление ЭЭ_факт'!BA70),IF(AF71&lt;&gt;0,AVERAGE('Потребление ЭЭ_факт'!AC70,'Потребление ЭЭ_факт'!AO70,'Потребление ЭЭ_факт'!BA70),0))</f>
        <v>0</v>
      </c>
      <c r="AH71" s="17">
        <f>IF(AND($F71=AA$4,$I71=AH$5),AVERAGE('Потребление ЭЭ_факт'!AD70,'Потребление ЭЭ_факт'!AP70,'Потребление ЭЭ_факт'!BB70),IF(AG71&lt;&gt;0,AVERAGE('Потребление ЭЭ_факт'!AD70,'Потребление ЭЭ_факт'!AP70,'Потребление ЭЭ_факт'!BB70),0))</f>
        <v>0</v>
      </c>
      <c r="AI71" s="17">
        <f>IF(AND($F71=AA$4,$I71=AI$5),AVERAGE('Потребление ЭЭ_факт'!AE70,'Потребление ЭЭ_факт'!AQ70,'Потребление ЭЭ_факт'!BC70),IF(AH71&lt;&gt;0,AVERAGE('Потребление ЭЭ_факт'!AE70,'Потребление ЭЭ_факт'!AQ70,'Потребление ЭЭ_факт'!BC70),0))</f>
        <v>0</v>
      </c>
      <c r="AJ71" s="17">
        <f>IF(AND($F71=AA$4,$I71=AJ$5),AVERAGE('Потребление ЭЭ_факт'!AF70,'Потребление ЭЭ_факт'!AR70,'Потребление ЭЭ_факт'!BD70),IF(AI71&lt;&gt;0,AVERAGE('Потребление ЭЭ_факт'!AF70,'Потребление ЭЭ_факт'!AR70,'Потребление ЭЭ_факт'!BD70),0))</f>
        <v>0</v>
      </c>
      <c r="AK71" s="17">
        <f>IF(AND($F71=AA$4,$I71=AK$5),AVERAGE('Потребление ЭЭ_факт'!AG70,'Потребление ЭЭ_факт'!AS70,'Потребление ЭЭ_факт'!BE70),IF(AJ71&lt;&gt;0,AVERAGE('Потребление ЭЭ_факт'!AG70,'Потребление ЭЭ_факт'!AS70,'Потребление ЭЭ_факт'!BE70),0))</f>
        <v>0</v>
      </c>
      <c r="AL71" s="17">
        <f>IF(AND($F71=AA$4,$I71=AL$5),AVERAGE('Потребление ЭЭ_факт'!AH70,'Потребление ЭЭ_факт'!AT70,'Потребление ЭЭ_факт'!BF70),IF(AK71&lt;&gt;0,AVERAGE('Потребление ЭЭ_факт'!AH70,'Потребление ЭЭ_факт'!AT70,'Потребление ЭЭ_факт'!BF70),0))</f>
        <v>0</v>
      </c>
      <c r="AM71" s="14">
        <f>IF(AND($F71=AM$4,$I71=AM$5),AVERAGE('Потребление ЭЭ_факт'!AI70,'Потребление ЭЭ_факт'!AU70,'Потребление ЭЭ_факт'!BG70),IF(AL71&lt;&gt;0,AVERAGE('Потребление ЭЭ_факт'!AI70,'Потребление ЭЭ_факт'!AU70,'Потребление ЭЭ_факт'!BG70),0))</f>
        <v>0</v>
      </c>
      <c r="AN71" s="15">
        <f>IF(AND($F71=$AM$4,$I71=AN$5),AVERAGE('Потребление ЭЭ_факт'!AJ70,'Потребление ЭЭ_факт'!AV70,'Потребление ЭЭ_факт'!BH70),IF(AM71&lt;&gt;0,AVERAGE('Потребление ЭЭ_факт'!AJ70,'Потребление ЭЭ_факт'!AV70,'Потребление ЭЭ_факт'!BH70),0))</f>
        <v>0</v>
      </c>
      <c r="AO71" s="15">
        <f>IF(AND($F71=$AM$4,$I71=AO$5),AVERAGE('Потребление ЭЭ_факт'!AK70,'Потребление ЭЭ_факт'!AW70,'Потребление ЭЭ_факт'!BI70),IF(AN71&lt;&gt;0,AVERAGE('Потребление ЭЭ_факт'!AK70,'Потребление ЭЭ_факт'!AW70,'Потребление ЭЭ_факт'!BI70),0))</f>
        <v>0</v>
      </c>
      <c r="AP71" s="15">
        <f>IF(AND($F71=$AM$4,$I71=AP$5),AVERAGE('Потребление ЭЭ_факт'!AL70,'Потребление ЭЭ_факт'!AX70,'Потребление ЭЭ_факт'!BJ70),IF(AO71&lt;&gt;0,AVERAGE('Потребление ЭЭ_факт'!AL70,'Потребление ЭЭ_факт'!AX70,'Потребление ЭЭ_факт'!BJ70),0))</f>
        <v>0</v>
      </c>
      <c r="AQ71" s="15">
        <f>IF(AND($F71=$AM$4,$I71=AQ$5),AVERAGE('Потребление ЭЭ_факт'!AM70,'Потребление ЭЭ_факт'!AY70,'Потребление ЭЭ_факт'!BK70),IF(AP71&lt;&gt;0,AVERAGE('Потребление ЭЭ_факт'!AM70,'Потребление ЭЭ_факт'!AY70,'Потребление ЭЭ_факт'!BK70),0))</f>
        <v>0</v>
      </c>
      <c r="AR71" s="15">
        <f>IF(AND($F71=$AM$4,$I71=AR$5),AVERAGE('Потребление ЭЭ_факт'!AN70,'Потребление ЭЭ_факт'!AZ70,'Потребление ЭЭ_факт'!BL70),IF(AQ71&lt;&gt;0,AVERAGE('Потребление ЭЭ_факт'!AN70,'Потребление ЭЭ_факт'!AZ70,'Потребление ЭЭ_факт'!BL70),0))</f>
        <v>0</v>
      </c>
      <c r="AS71" s="15">
        <f>IF(AND($F71=$AM$4,$I71=AS$5),AVERAGE('Потребление ЭЭ_факт'!AO70,'Потребление ЭЭ_факт'!BA70,'Потребление ЭЭ_факт'!BM70),IF(AR71&lt;&gt;0,AVERAGE('Потребление ЭЭ_факт'!AO70,'Потребление ЭЭ_факт'!BA70,'Потребление ЭЭ_факт'!BM70),0))</f>
        <v>0</v>
      </c>
      <c r="AT71" s="15">
        <f>IF(AND($F71=$AM$4,$I71=AT$5),AVERAGE('Потребление ЭЭ_факт'!AP70,'Потребление ЭЭ_факт'!BB70,'Потребление ЭЭ_факт'!BN70),IF(AS71&lt;&gt;0,AVERAGE('Потребление ЭЭ_факт'!AP70,'Потребление ЭЭ_факт'!BB70,'Потребление ЭЭ_факт'!BN70),0))</f>
        <v>0</v>
      </c>
      <c r="AU71" s="15">
        <f>IF(AND($F71=$AM$4,$I71=AU$5),AVERAGE('Потребление ЭЭ_факт'!AQ70,'Потребление ЭЭ_факт'!BC70,'Потребление ЭЭ_факт'!BO70),IF(AT71&lt;&gt;0,AVERAGE('Потребление ЭЭ_факт'!AQ70,'Потребление ЭЭ_факт'!BC70,'Потребление ЭЭ_факт'!BO70),0))</f>
        <v>0</v>
      </c>
      <c r="AV71" s="15">
        <f>IF(AND($F71=$AM$4,$I71=AV$5),AVERAGE('Потребление ЭЭ_факт'!AR70,'Потребление ЭЭ_факт'!BD70,'Потребление ЭЭ_факт'!BP70),IF(AU71&lt;&gt;0,AVERAGE('Потребление ЭЭ_факт'!AR70,'Потребление ЭЭ_факт'!BD70,'Потребление ЭЭ_факт'!BP70),0))</f>
        <v>0</v>
      </c>
      <c r="AW71" s="15">
        <f>IF(AND($F71=$AM$4,$I71=AW$5),AVERAGE('Потребление ЭЭ_факт'!AS70,'Потребление ЭЭ_факт'!BE70,'Потребление ЭЭ_факт'!BQ70),IF(AV71&lt;&gt;0,AVERAGE('Потребление ЭЭ_факт'!AS70,'Потребление ЭЭ_факт'!BE70,'Потребление ЭЭ_факт'!BQ70),0))</f>
        <v>0</v>
      </c>
      <c r="AX71" s="16">
        <f>IF(AND($F71=$AM$4,$I71=AX$5),AVERAGE('Потребление ЭЭ_факт'!AT70,'Потребление ЭЭ_факт'!BF70,'Потребление ЭЭ_факт'!BR70),IF(AW71&lt;&gt;0,AVERAGE('Потребление ЭЭ_факт'!AT70,'Потребление ЭЭ_факт'!BF70,'Потребление ЭЭ_факт'!BR70),0))</f>
        <v>0</v>
      </c>
      <c r="AY71" s="14">
        <f>IF(AND($F71=$AY$4,$I71=AY$5),AVERAGE('Потребление ЭЭ_факт'!AU70,'Потребление ЭЭ_факт'!BG70,'Потребление ЭЭ_факт'!BS70),IF(AX71&lt;&gt;0,AVERAGE('Потребление ЭЭ_факт'!AU70,'Потребление ЭЭ_факт'!BG70,'Потребление ЭЭ_факт'!BS70),0))</f>
        <v>0</v>
      </c>
      <c r="AZ71" s="15">
        <f>IF(AND($F71=$AY$4,$I71=AZ$5),AVERAGE('Потребление ЭЭ_факт'!AV70,'Потребление ЭЭ_факт'!BH70,'Потребление ЭЭ_факт'!BT70),IF(AY71&lt;&gt;0,AVERAGE('Потребление ЭЭ_факт'!AV70,'Потребление ЭЭ_факт'!BH70,'Потребление ЭЭ_факт'!BT70),0))</f>
        <v>0</v>
      </c>
      <c r="BA71" s="15">
        <f>IF(AND($F71=$AY$4,$I71=BA$5),AVERAGE('Потребление ЭЭ_факт'!AW70,'Потребление ЭЭ_факт'!BI70,'Потребление ЭЭ_факт'!BU70),IF(AZ71&lt;&gt;0,AVERAGE('Потребление ЭЭ_факт'!AW70,'Потребление ЭЭ_факт'!BI70,'Потребление ЭЭ_факт'!BU70),0))</f>
        <v>0</v>
      </c>
      <c r="BB71" s="15">
        <f>IF(AND($F71=$AY$4,$I71=BB$5),AVERAGE('Потребление ЭЭ_факт'!AX70,'Потребление ЭЭ_факт'!BJ70,'Потребление ЭЭ_факт'!BV70),IF(BA71&lt;&gt;0,AVERAGE('Потребление ЭЭ_факт'!AX70,'Потребление ЭЭ_факт'!BJ70,'Потребление ЭЭ_факт'!BV70),0))</f>
        <v>0</v>
      </c>
      <c r="BC71" s="15">
        <f>IF(AND($F71=$AY$4,$I71=BC$5),AVERAGE('Потребление ЭЭ_факт'!AY70,'Потребление ЭЭ_факт'!BK70,'Потребление ЭЭ_факт'!BW70),IF(BB71&lt;&gt;0,AVERAGE('Потребление ЭЭ_факт'!AY70,'Потребление ЭЭ_факт'!BK70,'Потребление ЭЭ_факт'!BW70),0))</f>
        <v>0</v>
      </c>
      <c r="BD71" s="15">
        <f>IF(AND($F71=$AY$4,$I71=BD$5),AVERAGE('Потребление ЭЭ_факт'!AZ70,'Потребление ЭЭ_факт'!BL70,'Потребление ЭЭ_факт'!BX70),IF(BC71&lt;&gt;0,AVERAGE('Потребление ЭЭ_факт'!AZ70,'Потребление ЭЭ_факт'!BL70,'Потребление ЭЭ_факт'!BX70),0))</f>
        <v>0</v>
      </c>
      <c r="BE71" s="15">
        <f>IF(AND($F71=$AY$4,$I71=BE$5),AVERAGE('Потребление ЭЭ_факт'!BA70,'Потребление ЭЭ_факт'!BM70,'Потребление ЭЭ_факт'!BY70),IF(BD71&lt;&gt;0,AVERAGE('Потребление ЭЭ_факт'!BA70,'Потребление ЭЭ_факт'!BM70,'Потребление ЭЭ_факт'!BY70),0))</f>
        <v>0</v>
      </c>
      <c r="BF71" s="15">
        <f>IF(AND($F71=$AY$4,$I71=BF$5),AVERAGE('Потребление ЭЭ_факт'!BB70,'Потребление ЭЭ_факт'!BN70,'Потребление ЭЭ_факт'!BZ70),IF(BE71&lt;&gt;0,AVERAGE('Потребление ЭЭ_факт'!BB70,'Потребление ЭЭ_факт'!BN70,'Потребление ЭЭ_факт'!BZ70),0))</f>
        <v>0</v>
      </c>
      <c r="BG71" s="15">
        <f>IF(AND($F71=$AY$4,$I71=BG$5),AVERAGE('Потребление ЭЭ_факт'!BC70,'Потребление ЭЭ_факт'!BO70,'Потребление ЭЭ_факт'!CA70),IF(BF71&lt;&gt;0,AVERAGE('Потребление ЭЭ_факт'!BC70,'Потребление ЭЭ_факт'!BO70,'Потребление ЭЭ_факт'!CA70),0))</f>
        <v>0</v>
      </c>
      <c r="BH71" s="15">
        <f>IF(AND($F71=$AY$4,$I71=BH$5),AVERAGE('Потребление ЭЭ_факт'!BD70,'Потребление ЭЭ_факт'!BP70,'Потребление ЭЭ_факт'!CB70),IF(BG71&lt;&gt;0,AVERAGE('Потребление ЭЭ_факт'!BD70,'Потребление ЭЭ_факт'!BP70,'Потребление ЭЭ_факт'!CB70),0))</f>
        <v>0</v>
      </c>
      <c r="BI71" s="15">
        <f>IF(AND($F71=$AY$4,$I71=BI$5),AVERAGE('Потребление ЭЭ_факт'!BE70,'Потребление ЭЭ_факт'!BQ70,'Потребление ЭЭ_факт'!CC70),IF(BH71&lt;&gt;0,AVERAGE('Потребление ЭЭ_факт'!BE70,'Потребление ЭЭ_факт'!BQ70,'Потребление ЭЭ_факт'!CC70),0))</f>
        <v>0</v>
      </c>
      <c r="BJ71" s="16">
        <f>IF(AND($F71=$AY$4,$I71=BJ$5),AVERAGE('Потребление ЭЭ_факт'!BF70,'Потребление ЭЭ_факт'!BR70,'Потребление ЭЭ_факт'!CD70),IF(BI71&lt;&gt;0,AVERAGE('Потребление ЭЭ_факт'!BF70,'Потребление ЭЭ_факт'!BR70,'Потребление ЭЭ_факт'!CD70),0))</f>
        <v>0</v>
      </c>
      <c r="BK71" s="14">
        <f>IF(AND($F71=$BK$4,$I71=BK$5),AVERAGE('Потребление ЭЭ_факт'!BG70,'Потребление ЭЭ_факт'!BS70,'Потребление ЭЭ_факт'!CE70),IF(BJ71&lt;&gt;0,AVERAGE('Потребление ЭЭ_факт'!BG70,'Потребление ЭЭ_факт'!BS70,'Потребление ЭЭ_факт'!CE70),0))</f>
        <v>15109.372573154777</v>
      </c>
      <c r="BL71" s="15">
        <f>IF(AND($F71=$BK$4,$I71=BL$5),AVERAGE('Потребление ЭЭ_факт'!BH70,'Потребление ЭЭ_факт'!BT70,'Потребление ЭЭ_факт'!CF70),IF(BK71&lt;&gt;0,AVERAGE('Потребление ЭЭ_факт'!BH70,'Потребление ЭЭ_факт'!BT70,'Потребление ЭЭ_факт'!CF70),0))</f>
        <v>14359.386358666636</v>
      </c>
      <c r="BM71" s="15">
        <f>IF(AND($F71=$BK$4,$I71=BM$5),AVERAGE('Потребление ЭЭ_факт'!BI70,'Потребление ЭЭ_факт'!BU70,'Потребление ЭЭ_факт'!CG70),IF(BL71&lt;&gt;0,AVERAGE('Потребление ЭЭ_факт'!BI70,'Потребление ЭЭ_факт'!BU70,'Потребление ЭЭ_факт'!CG70),0))</f>
        <v>15155.320330321405</v>
      </c>
      <c r="BN71" s="15">
        <f>IF(AND($F71=$BK$4,$I71=BN$5),AVERAGE('Потребление ЭЭ_факт'!BJ70,'Потребление ЭЭ_факт'!BV70,'Потребление ЭЭ_факт'!CH70),IF(BM71&lt;&gt;0,AVERAGE('Потребление ЭЭ_факт'!BJ70,'Потребление ЭЭ_факт'!BV70,'Потребление ЭЭ_факт'!CH70),0))</f>
        <v>13042.28133285713</v>
      </c>
      <c r="BO71" s="15">
        <f>IF(AND($F71=$BK$4,$I71=BO$5),AVERAGE('Потребление ЭЭ_факт'!BK70,'Потребление ЭЭ_факт'!BW70,'Потребление ЭЭ_факт'!CI70),IF(BN71&lt;&gt;0,AVERAGE('Потребление ЭЭ_факт'!BK70,'Потребление ЭЭ_факт'!BW70,'Потребление ЭЭ_факт'!CI70),0))</f>
        <v>13763.197182130976</v>
      </c>
      <c r="BP71" s="15">
        <f>IF(AND($F71=$BK$4,$I71=BP$5),AVERAGE('Потребление ЭЭ_факт'!BL70,'Потребление ЭЭ_факт'!BX70,'Потребление ЭЭ_факт'!CJ70),IF(BO71&lt;&gt;0,AVERAGE('Потребление ЭЭ_факт'!BL70,'Потребление ЭЭ_факт'!BX70,'Потребление ЭЭ_факт'!CJ70),0))</f>
        <v>15608.548562857133</v>
      </c>
      <c r="BQ71" s="15">
        <f>IF(AND($F71=$BK$4,$I71=BQ$5),AVERAGE('Потребление ЭЭ_факт'!BM70,'Потребление ЭЭ_факт'!BY70,'Потребление ЭЭ_факт'!CK70),IF(BP71&lt;&gt;0,AVERAGE('Потребление ЭЭ_факт'!BM70,'Потребление ЭЭ_факт'!BY70,'Потребление ЭЭ_факт'!CK70),0))</f>
        <v>17505.21345526187</v>
      </c>
      <c r="BR71" s="15">
        <f>IF(AND($F71=$BK$4,$I71=BR$5),AVERAGE('Потребление ЭЭ_факт'!BN70,'Потребление ЭЭ_факт'!BZ70,'Потребление ЭЭ_факт'!CL70),IF(BQ71&lt;&gt;0,AVERAGE('Потребление ЭЭ_факт'!BN70,'Потребление ЭЭ_факт'!BZ70,'Потребление ЭЭ_факт'!CL70),0))</f>
        <v>17155.65586055956</v>
      </c>
      <c r="BS71" s="15">
        <f>IF(AND($F71=$BK$4,$I71=BS$5),AVERAGE('Потребление ЭЭ_факт'!BO70,'Потребление ЭЭ_факт'!CA70,'Потребление ЭЭ_факт'!CM70),IF(BR71&lt;&gt;0,AVERAGE('Потребление ЭЭ_факт'!BO70,'Потребление ЭЭ_факт'!CA70,'Потребление ЭЭ_факт'!CM70),0))</f>
        <v>13014.644768142905</v>
      </c>
      <c r="BT71" s="15">
        <f>IF(AND($F71=$BK$4,$I71=BT$5),AVERAGE('Потребление ЭЭ_факт'!BP70,'Потребление ЭЭ_факт'!CB70,'Потребление ЭЭ_факт'!CN70),IF(BS71&lt;&gt;0,AVERAGE('Потребление ЭЭ_факт'!BP70,'Потребление ЭЭ_факт'!CB70,'Потребление ЭЭ_факт'!CN70),0))</f>
        <v>12150.28393799994</v>
      </c>
      <c r="BU71" s="15">
        <f>IF(AND($F71=$BK$4,$I71=BU$5),AVERAGE('Потребление ЭЭ_факт'!BQ70,'Потребление ЭЭ_факт'!CC70,'Потребление ЭЭ_факт'!CO70),IF(BT71&lt;&gt;0,AVERAGE('Потребление ЭЭ_факт'!BQ70,'Потребление ЭЭ_факт'!CC70,'Потребление ЭЭ_факт'!CO70),0))</f>
        <v>12671.258399142878</v>
      </c>
      <c r="BV71" s="16">
        <f>IF(AND($F71=$BK$4,$I71=BV$5),AVERAGE('Потребление ЭЭ_факт'!BR70,'Потребление ЭЭ_факт'!CD70,'Потребление ЭЭ_факт'!CP70),IF(BU71&lt;&gt;0,AVERAGE('Потребление ЭЭ_факт'!BR70,'Потребление ЭЭ_факт'!CD70,'Потребление ЭЭ_факт'!CP70),0))</f>
        <v>14961.375270107163</v>
      </c>
      <c r="BW71" s="30">
        <f t="shared" si="343"/>
        <v>15109.372573154777</v>
      </c>
      <c r="BX71" s="31">
        <f t="shared" si="382"/>
        <v>14359.386358666636</v>
      </c>
      <c r="BY71" s="31">
        <f t="shared" si="376"/>
        <v>15155.320330321405</v>
      </c>
      <c r="BZ71" s="31">
        <f t="shared" si="377"/>
        <v>13042.28133285713</v>
      </c>
      <c r="CA71" s="31">
        <f t="shared" si="378"/>
        <v>13763.197182130976</v>
      </c>
      <c r="CB71" s="31">
        <f t="shared" si="379"/>
        <v>15608.548562857133</v>
      </c>
      <c r="CC71" s="31">
        <f t="shared" si="344"/>
        <v>17505.21345526187</v>
      </c>
      <c r="CD71" s="31">
        <f t="shared" si="345"/>
        <v>17155.65586055956</v>
      </c>
      <c r="CE71" s="31">
        <f t="shared" si="346"/>
        <v>13014.644768142905</v>
      </c>
      <c r="CF71" s="31">
        <f t="shared" si="347"/>
        <v>12150.28393799994</v>
      </c>
      <c r="CG71" s="31">
        <f t="shared" si="348"/>
        <v>12671.258399142878</v>
      </c>
      <c r="CH71" s="32">
        <f t="shared" si="349"/>
        <v>14961.375270107163</v>
      </c>
      <c r="CI71" s="30">
        <f t="shared" ref="CI71:CI133" si="418">BW71</f>
        <v>15109.372573154777</v>
      </c>
      <c r="CJ71" s="31">
        <f t="shared" si="413"/>
        <v>14359.386358666636</v>
      </c>
      <c r="CK71" s="31">
        <f t="shared" si="414"/>
        <v>15155.320330321405</v>
      </c>
      <c r="CL71" s="31">
        <f t="shared" si="281"/>
        <v>13042.28133285713</v>
      </c>
      <c r="CM71" s="31">
        <f t="shared" si="282"/>
        <v>13763.197182130976</v>
      </c>
      <c r="CN71" s="31">
        <f t="shared" si="283"/>
        <v>15608.548562857133</v>
      </c>
      <c r="CO71" s="31">
        <f t="shared" si="284"/>
        <v>17505.21345526187</v>
      </c>
      <c r="CP71" s="31">
        <f t="shared" si="285"/>
        <v>17155.65586055956</v>
      </c>
      <c r="CQ71" s="31">
        <f t="shared" si="286"/>
        <v>13014.644768142905</v>
      </c>
      <c r="CR71" s="31">
        <f t="shared" si="287"/>
        <v>12150.28393799994</v>
      </c>
      <c r="CS71" s="31">
        <f t="shared" si="288"/>
        <v>12671.258399142878</v>
      </c>
      <c r="CT71" s="32">
        <f t="shared" si="289"/>
        <v>14961.375270107163</v>
      </c>
      <c r="CU71" s="30">
        <f t="shared" si="290"/>
        <v>15109.372573154777</v>
      </c>
      <c r="CV71" s="31">
        <f t="shared" si="291"/>
        <v>14359.386358666636</v>
      </c>
      <c r="CW71" s="31">
        <f t="shared" si="292"/>
        <v>15155.320330321405</v>
      </c>
      <c r="CX71" s="31">
        <f t="shared" si="293"/>
        <v>13042.28133285713</v>
      </c>
      <c r="CY71" s="31">
        <f t="shared" si="294"/>
        <v>13763.197182130976</v>
      </c>
      <c r="CZ71" s="31">
        <f t="shared" si="295"/>
        <v>15608.548562857133</v>
      </c>
      <c r="DA71" s="31">
        <f t="shared" si="296"/>
        <v>17505.21345526187</v>
      </c>
      <c r="DB71" s="31">
        <f t="shared" si="297"/>
        <v>17155.65586055956</v>
      </c>
      <c r="DC71" s="31">
        <f t="shared" si="298"/>
        <v>13014.644768142905</v>
      </c>
      <c r="DD71" s="31">
        <f t="shared" si="299"/>
        <v>12150.28393799994</v>
      </c>
      <c r="DE71" s="31">
        <f t="shared" si="300"/>
        <v>12671.258399142878</v>
      </c>
      <c r="DF71" s="32">
        <f t="shared" si="301"/>
        <v>14961.375270107163</v>
      </c>
      <c r="DG71" s="30">
        <f t="shared" si="302"/>
        <v>15109.372573154777</v>
      </c>
      <c r="DH71" s="31">
        <f t="shared" si="303"/>
        <v>14359.386358666636</v>
      </c>
      <c r="DI71" s="31">
        <f t="shared" si="304"/>
        <v>15155.320330321405</v>
      </c>
      <c r="DJ71" s="31">
        <f t="shared" si="305"/>
        <v>13042.28133285713</v>
      </c>
      <c r="DK71" s="31">
        <f t="shared" si="306"/>
        <v>13763.197182130976</v>
      </c>
      <c r="DL71" s="31">
        <f t="shared" si="307"/>
        <v>15608.548562857133</v>
      </c>
      <c r="DM71" s="31">
        <f t="shared" si="308"/>
        <v>17505.21345526187</v>
      </c>
      <c r="DN71" s="31">
        <f t="shared" si="309"/>
        <v>17155.65586055956</v>
      </c>
      <c r="DO71" s="31">
        <f t="shared" si="310"/>
        <v>13014.644768142905</v>
      </c>
      <c r="DP71" s="31">
        <f t="shared" si="311"/>
        <v>12150.28393799994</v>
      </c>
      <c r="DQ71" s="31">
        <f t="shared" si="280"/>
        <v>12671.258399142878</v>
      </c>
      <c r="DR71" s="32">
        <f t="shared" si="314"/>
        <v>14961.375270107163</v>
      </c>
      <c r="DS71" s="30">
        <f t="shared" si="315"/>
        <v>15109.372573154777</v>
      </c>
      <c r="DT71" s="31">
        <f t="shared" si="316"/>
        <v>14359.386358666636</v>
      </c>
      <c r="DU71" s="31">
        <f t="shared" si="317"/>
        <v>15155.320330321405</v>
      </c>
      <c r="DV71" s="31">
        <f t="shared" si="318"/>
        <v>13042.28133285713</v>
      </c>
      <c r="DW71" s="31">
        <f t="shared" si="319"/>
        <v>13763.197182130976</v>
      </c>
      <c r="DX71" s="31">
        <f t="shared" si="320"/>
        <v>15608.548562857133</v>
      </c>
      <c r="DY71" s="31">
        <f t="shared" si="321"/>
        <v>17505.21345526187</v>
      </c>
      <c r="DZ71" s="31">
        <f t="shared" si="322"/>
        <v>17155.65586055956</v>
      </c>
      <c r="EA71" s="31">
        <f t="shared" si="323"/>
        <v>13014.644768142905</v>
      </c>
      <c r="EB71" s="31">
        <f t="shared" si="324"/>
        <v>12150.28393799994</v>
      </c>
      <c r="EC71" s="31">
        <f t="shared" si="325"/>
        <v>12671.258399142878</v>
      </c>
      <c r="ED71" s="32">
        <f t="shared" si="326"/>
        <v>14961.375270107163</v>
      </c>
      <c r="EE71" s="30">
        <f t="shared" si="327"/>
        <v>15109.372573154777</v>
      </c>
      <c r="EF71" s="31">
        <f t="shared" si="328"/>
        <v>14359.386358666636</v>
      </c>
      <c r="EG71" s="31">
        <f t="shared" si="329"/>
        <v>15155.320330321405</v>
      </c>
      <c r="EH71" s="31">
        <f t="shared" si="330"/>
        <v>13042.28133285713</v>
      </c>
      <c r="EI71" s="31">
        <f t="shared" si="331"/>
        <v>13763.197182130976</v>
      </c>
      <c r="EJ71" s="31">
        <f t="shared" si="332"/>
        <v>15608.548562857133</v>
      </c>
      <c r="EK71" s="31">
        <f t="shared" si="333"/>
        <v>17505.21345526187</v>
      </c>
      <c r="EL71" s="31">
        <f t="shared" si="334"/>
        <v>17155.65586055956</v>
      </c>
      <c r="EM71" s="31">
        <f t="shared" si="335"/>
        <v>13014.644768142905</v>
      </c>
      <c r="EN71" s="31">
        <f t="shared" si="336"/>
        <v>12150.28393799994</v>
      </c>
      <c r="EO71" s="31">
        <f t="shared" si="312"/>
        <v>12671.258399142878</v>
      </c>
      <c r="EP71" s="32">
        <f t="shared" si="313"/>
        <v>14961.375270107163</v>
      </c>
      <c r="ES71" s="20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9"/>
      <c r="FE71" s="20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9"/>
      <c r="FQ71" s="20"/>
      <c r="FR71" s="18">
        <f t="shared" ref="FR71:FR78" si="419">BL71</f>
        <v>14359.386358666636</v>
      </c>
      <c r="FS71" s="18">
        <f t="shared" ref="FS71:FS99" si="420">BM71</f>
        <v>15155.320330321405</v>
      </c>
      <c r="FT71" s="18">
        <f t="shared" ref="FT71:FT117" si="421">BN71</f>
        <v>13042.28133285713</v>
      </c>
      <c r="FU71" s="18">
        <f t="shared" ref="FU71:FU127" si="422">BO71</f>
        <v>13763.197182130976</v>
      </c>
      <c r="FV71" s="18">
        <f t="shared" ref="FV71:FV129" si="423">BP71</f>
        <v>15608.548562857133</v>
      </c>
      <c r="FW71" s="18">
        <f t="shared" ref="FW71:FW130" si="424">BQ71</f>
        <v>17505.21345526187</v>
      </c>
      <c r="FX71" s="18">
        <f t="shared" ref="FX71:FX133" si="425">BR71</f>
        <v>17155.65586055956</v>
      </c>
      <c r="FY71" s="18">
        <f t="shared" ref="FY71:FY133" si="426">BS71</f>
        <v>13014.644768142905</v>
      </c>
      <c r="FZ71" s="18">
        <f t="shared" ref="FZ71:FZ133" si="427">BT71</f>
        <v>12150.28393799994</v>
      </c>
      <c r="GA71" s="18">
        <f t="shared" ref="GA71:GA133" si="428">BU71</f>
        <v>12671.258399142878</v>
      </c>
      <c r="GB71" s="19">
        <f t="shared" ref="GB71:GB133" si="429">BV71</f>
        <v>14961.375270107163</v>
      </c>
      <c r="GC71" s="20">
        <f t="shared" ref="GC71:GC133" si="430">BW71</f>
        <v>15109.372573154777</v>
      </c>
      <c r="GD71" s="18">
        <f t="shared" ref="GD71:GD133" si="431">BX71</f>
        <v>14359.386358666636</v>
      </c>
      <c r="GE71" s="18">
        <f t="shared" ref="GE71:GE133" si="432">BY71</f>
        <v>15155.320330321405</v>
      </c>
      <c r="GF71" s="18">
        <f t="shared" ref="GF71:GF133" si="433">BZ71</f>
        <v>13042.28133285713</v>
      </c>
      <c r="GG71" s="18">
        <f t="shared" ref="GG71:GG133" si="434">CA71</f>
        <v>13763.197182130976</v>
      </c>
      <c r="GH71" s="18">
        <f t="shared" ref="GH71:GH133" si="435">CB71</f>
        <v>15608.548562857133</v>
      </c>
      <c r="GI71" s="18">
        <f t="shared" ref="GI71:GI133" si="436">CC71</f>
        <v>17505.21345526187</v>
      </c>
      <c r="GJ71" s="18">
        <f t="shared" ref="GJ71:GJ133" si="437">CD71</f>
        <v>17155.65586055956</v>
      </c>
      <c r="GK71" s="18">
        <f t="shared" ref="GK71:GK133" si="438">CE71</f>
        <v>13014.644768142905</v>
      </c>
      <c r="GL71" s="18">
        <f t="shared" ref="GL71:GL133" si="439">CF71</f>
        <v>12150.28393799994</v>
      </c>
      <c r="GM71" s="18">
        <f t="shared" ref="GM71:GM133" si="440">CG71</f>
        <v>12671.258399142878</v>
      </c>
      <c r="GN71" s="19">
        <f t="shared" ref="GN71:GN133" si="441">CH71</f>
        <v>14961.375270107163</v>
      </c>
      <c r="GO71" s="20">
        <f t="shared" ref="GO71:GO133" si="442">CI71</f>
        <v>15109.372573154777</v>
      </c>
      <c r="GP71" s="18">
        <f t="shared" ref="GP71:GP133" si="443">CJ71</f>
        <v>14359.386358666636</v>
      </c>
      <c r="GQ71" s="18">
        <f t="shared" ref="GQ71:GQ133" si="444">CK71</f>
        <v>15155.320330321405</v>
      </c>
      <c r="GR71" s="18">
        <f t="shared" ref="GR71:GR133" si="445">CL71</f>
        <v>13042.28133285713</v>
      </c>
      <c r="GS71" s="18">
        <f t="shared" ref="GS71:GS133" si="446">CM71</f>
        <v>13763.197182130976</v>
      </c>
      <c r="GT71" s="18">
        <f t="shared" ref="GT71:GT133" si="447">CN71</f>
        <v>15608.548562857133</v>
      </c>
      <c r="GU71" s="18">
        <f t="shared" ref="GU71:GU133" si="448">CO71</f>
        <v>17505.21345526187</v>
      </c>
      <c r="GV71" s="18">
        <f t="shared" ref="GV71:GV133" si="449">CP71</f>
        <v>17155.65586055956</v>
      </c>
      <c r="GW71" s="18">
        <f t="shared" ref="GW71:GW133" si="450">CQ71</f>
        <v>13014.644768142905</v>
      </c>
      <c r="GX71" s="18">
        <f t="shared" ref="GX71:GX133" si="451">CR71</f>
        <v>12150.28393799994</v>
      </c>
      <c r="GY71" s="18">
        <f t="shared" ref="GY71:GY133" si="452">CS71</f>
        <v>12671.258399142878</v>
      </c>
      <c r="GZ71" s="19">
        <f t="shared" ref="GZ71:GZ133" si="453">CT71</f>
        <v>14961.375270107163</v>
      </c>
      <c r="HA71" s="20">
        <f t="shared" ref="HA71:HA133" si="454">CU71</f>
        <v>15109.372573154777</v>
      </c>
      <c r="HB71" s="18">
        <f t="shared" ref="HB71:HB133" si="455">CV71</f>
        <v>14359.386358666636</v>
      </c>
      <c r="HC71" s="18">
        <f t="shared" ref="HC71:HC133" si="456">CW71</f>
        <v>15155.320330321405</v>
      </c>
      <c r="HD71" s="18">
        <f t="shared" ref="HD71:HD133" si="457">CX71</f>
        <v>13042.28133285713</v>
      </c>
      <c r="HE71" s="18">
        <f t="shared" ref="HE71:HE133" si="458">CY71</f>
        <v>13763.197182130976</v>
      </c>
      <c r="HF71" s="18">
        <f t="shared" ref="HF71:HF133" si="459">CZ71</f>
        <v>15608.548562857133</v>
      </c>
      <c r="HG71" s="18">
        <f t="shared" ref="HG71:HG133" si="460">DA71</f>
        <v>17505.21345526187</v>
      </c>
      <c r="HH71" s="18">
        <f t="shared" ref="HH71:HH133" si="461">DB71</f>
        <v>17155.65586055956</v>
      </c>
      <c r="HI71" s="18">
        <f t="shared" ref="HI71:HI133" si="462">DC71</f>
        <v>13014.644768142905</v>
      </c>
      <c r="HJ71" s="18">
        <f t="shared" ref="HJ71:HJ133" si="463">DD71</f>
        <v>12150.28393799994</v>
      </c>
      <c r="HK71" s="18">
        <f t="shared" ref="HK71:HK133" si="464">DE71</f>
        <v>12671.258399142878</v>
      </c>
      <c r="HL71" s="19">
        <f t="shared" ref="HL71:HL133" si="465">DF71</f>
        <v>14961.375270107163</v>
      </c>
      <c r="HM71" s="20">
        <f t="shared" ref="HM71:HM133" si="466">DG71</f>
        <v>15109.372573154777</v>
      </c>
      <c r="HN71" s="18">
        <f t="shared" ref="HN71:HN133" si="467">DH71</f>
        <v>14359.386358666636</v>
      </c>
      <c r="HO71" s="18">
        <f t="shared" ref="HO71:HO133" si="468">DI71</f>
        <v>15155.320330321405</v>
      </c>
      <c r="HP71" s="18">
        <f t="shared" ref="HP71:HP133" si="469">DJ71</f>
        <v>13042.28133285713</v>
      </c>
      <c r="HQ71" s="18">
        <f t="shared" ref="HQ71:HQ133" si="470">DK71</f>
        <v>13763.197182130976</v>
      </c>
      <c r="HR71" s="18">
        <f t="shared" ref="HR71:HR133" si="471">DL71</f>
        <v>15608.548562857133</v>
      </c>
      <c r="HS71" s="18">
        <f t="shared" ref="HS71:HS133" si="472">DM71</f>
        <v>17505.21345526187</v>
      </c>
      <c r="HT71" s="18">
        <f t="shared" ref="HT71:HT133" si="473">DN71</f>
        <v>17155.65586055956</v>
      </c>
      <c r="HU71" s="18">
        <f t="shared" ref="HU71:HU133" si="474">DO71</f>
        <v>13014.644768142905</v>
      </c>
      <c r="HV71" s="18">
        <f t="shared" ref="HV71:HV133" si="475">DP71</f>
        <v>12150.28393799994</v>
      </c>
      <c r="HW71" s="18">
        <f t="shared" ref="HW71:HW133" si="476">DQ71</f>
        <v>12671.258399142878</v>
      </c>
      <c r="HX71" s="19">
        <f t="shared" ref="HX71:HX133" si="477">DR71</f>
        <v>14961.375270107163</v>
      </c>
      <c r="HY71" s="20">
        <f t="shared" ref="HY71:HY133" si="478">DS71</f>
        <v>15109.372573154777</v>
      </c>
      <c r="HZ71" s="18"/>
      <c r="IA71" s="18"/>
      <c r="IB71" s="18"/>
      <c r="IC71" s="18"/>
      <c r="ID71" s="18"/>
      <c r="IE71" s="18"/>
      <c r="IF71" s="18"/>
      <c r="IG71" s="18"/>
      <c r="IH71" s="18"/>
      <c r="II71" s="18"/>
      <c r="IJ71" s="19"/>
      <c r="IK71" s="20"/>
      <c r="IL71" s="18"/>
      <c r="IM71" s="18"/>
      <c r="IN71" s="18"/>
      <c r="IO71" s="18"/>
      <c r="IP71" s="18"/>
      <c r="IQ71" s="18"/>
      <c r="IR71" s="18"/>
      <c r="IS71" s="18"/>
      <c r="IT71" s="18"/>
      <c r="IU71" s="18"/>
      <c r="IV71" s="19"/>
      <c r="IY71" s="17"/>
      <c r="IZ71" s="17"/>
      <c r="JA71" s="14">
        <f t="shared" ref="JA71:JA133" si="479">SUM(ES71:FD71)</f>
        <v>0</v>
      </c>
      <c r="JB71" s="15">
        <f t="shared" ref="JB71:JB133" si="480">SUM(FE71:FP71)</f>
        <v>0</v>
      </c>
      <c r="JC71" s="15">
        <f t="shared" ref="JC71:JC133" si="481">SUM(FQ71:GB71)</f>
        <v>159387.16545804762</v>
      </c>
      <c r="JD71" s="15">
        <f t="shared" ref="JD71:JD133" si="482">SUM(GC71:GN71)</f>
        <v>174496.53803120236</v>
      </c>
      <c r="JE71" s="15">
        <f t="shared" ref="JE71:JE133" si="483">SUM(GO71:GZ71)</f>
        <v>174496.53803120236</v>
      </c>
      <c r="JF71" s="15">
        <f t="shared" ref="JF71:JF133" si="484">SUM(HA71:HL71)</f>
        <v>174496.53803120236</v>
      </c>
      <c r="JG71" s="15">
        <f t="shared" ref="JG71:JG133" si="485">SUM(HM71:HX71)</f>
        <v>174496.53803120236</v>
      </c>
      <c r="JH71" s="15">
        <f t="shared" ref="JH71:JH133" si="486">SUM(HY71:IJ71)</f>
        <v>15109.372573154777</v>
      </c>
      <c r="JI71" s="15">
        <f t="shared" ref="JI71:JI133" si="487">SUM(IK71:IV71)</f>
        <v>0</v>
      </c>
      <c r="JJ71" s="14"/>
    </row>
    <row r="72" spans="1:270" x14ac:dyDescent="0.25">
      <c r="A72" s="1" t="s">
        <v>215</v>
      </c>
      <c r="B72" s="2">
        <v>7161</v>
      </c>
      <c r="C72" s="3">
        <v>42472</v>
      </c>
      <c r="D72" s="3" t="s">
        <v>216</v>
      </c>
      <c r="E72" s="4">
        <v>45320</v>
      </c>
      <c r="F72">
        <f t="shared" si="402"/>
        <v>2024</v>
      </c>
      <c r="G72">
        <f t="shared" si="403"/>
        <v>1</v>
      </c>
      <c r="H72">
        <f t="shared" si="404"/>
        <v>2021</v>
      </c>
      <c r="I72">
        <f t="shared" si="384"/>
        <v>1</v>
      </c>
      <c r="J72">
        <f t="shared" si="415"/>
        <v>2024</v>
      </c>
      <c r="K72">
        <f t="shared" si="416"/>
        <v>2</v>
      </c>
      <c r="L72">
        <f t="shared" si="383"/>
        <v>2029</v>
      </c>
      <c r="M72">
        <f t="shared" si="417"/>
        <v>1</v>
      </c>
      <c r="O72" s="14"/>
      <c r="P72" s="17"/>
      <c r="Q72" s="17"/>
      <c r="R72" s="17"/>
      <c r="S72" s="17"/>
      <c r="T72" s="17"/>
      <c r="U72" s="17"/>
      <c r="V72" s="17">
        <f>IF(AND($F72=O$4,$I72=V$5),AVERAGE('Потребление ЭЭ_факт'!R71,'Потребление ЭЭ_факт'!AD71,'Потребление ЭЭ_факт'!AP71),IF(U72&lt;&gt;0,AVERAGE('Потребление ЭЭ_факт'!R71,'Потребление ЭЭ_факт'!AD71,'Потребление ЭЭ_факт'!AP71),0))</f>
        <v>0</v>
      </c>
      <c r="W72" s="17">
        <f>IF(AND($F72=O$4,$I72=W$5),AVERAGE('Потребление ЭЭ_факт'!S71,'Потребление ЭЭ_факт'!AE71,'Потребление ЭЭ_факт'!AQ71),IF(V72&lt;&gt;0,AVERAGE('Потребление ЭЭ_факт'!S71,'Потребление ЭЭ_факт'!AE71,'Потребление ЭЭ_факт'!AQ71),0))</f>
        <v>0</v>
      </c>
      <c r="X72" s="17">
        <f>IF(AND($F72=O$4,$I72=X$5),AVERAGE('Потребление ЭЭ_факт'!T71,'Потребление ЭЭ_факт'!AF71,'Потребление ЭЭ_факт'!AR71),IF(W72&lt;&gt;0,AVERAGE('Потребление ЭЭ_факт'!T71,'Потребление ЭЭ_факт'!AF71,'Потребление ЭЭ_факт'!AR71),0))</f>
        <v>0</v>
      </c>
      <c r="Y72" s="17">
        <f>IF(AND($F72=O$4,$I72=Y$5),AVERAGE('Потребление ЭЭ_факт'!U71,'Потребление ЭЭ_факт'!AG71,'Потребление ЭЭ_факт'!AS71),IF(X72&lt;&gt;0,AVERAGE('Потребление ЭЭ_факт'!U71,'Потребление ЭЭ_факт'!AG71,'Потребление ЭЭ_факт'!AS71),0))</f>
        <v>0</v>
      </c>
      <c r="Z72" s="17">
        <f>IF(AND($F72=O$4,$I72=Z$5),AVERAGE('Потребление ЭЭ_факт'!V71,'Потребление ЭЭ_факт'!AH71,'Потребление ЭЭ_факт'!AT71),IF(Y72&lt;&gt;0,AVERAGE('Потребление ЭЭ_факт'!V71,'Потребление ЭЭ_факт'!AH71,'Потребление ЭЭ_факт'!AT71),0))</f>
        <v>0</v>
      </c>
      <c r="AA72" s="14">
        <f>IF(AND($F72=AA$4,$I72=AA$5),AVERAGE('Потребление ЭЭ_факт'!W71,'Потребление ЭЭ_факт'!AI71,'Потребление ЭЭ_факт'!AU71),IF(Z72&lt;&gt;0,AVERAGE('Потребление ЭЭ_факт'!W71,'Потребление ЭЭ_факт'!AI71,'Потребление ЭЭ_факт'!AU71),0))</f>
        <v>0</v>
      </c>
      <c r="AB72" s="17">
        <f>IF(AND($F72=AA$4,$I72=AB$5),AVERAGE('Потребление ЭЭ_факт'!X71,'Потребление ЭЭ_факт'!AJ71,'Потребление ЭЭ_факт'!AV71),IF(AA72&lt;&gt;0,AVERAGE('Потребление ЭЭ_факт'!X71,'Потребление ЭЭ_факт'!AJ71,'Потребление ЭЭ_факт'!AV71),0))</f>
        <v>0</v>
      </c>
      <c r="AC72" s="17">
        <f>IF(AND($F72=AA$4,$I72=AC$5),AVERAGE('Потребление ЭЭ_факт'!Y71,'Потребление ЭЭ_факт'!AK71,'Потребление ЭЭ_факт'!AW71),IF(AB72&lt;&gt;0,AVERAGE('Потребление ЭЭ_факт'!Y71,'Потребление ЭЭ_факт'!AK71,'Потребление ЭЭ_факт'!AW71),0))</f>
        <v>0</v>
      </c>
      <c r="AD72" s="17">
        <f>IF(AND($F72=AA$4,$I72=AD$5),AVERAGE('Потребление ЭЭ_факт'!Z71,'Потребление ЭЭ_факт'!AL71,'Потребление ЭЭ_факт'!AX71),IF(AC72&lt;&gt;0,AVERAGE('Потребление ЭЭ_факт'!Z71,'Потребление ЭЭ_факт'!AL71,'Потребление ЭЭ_факт'!AX71),0))</f>
        <v>0</v>
      </c>
      <c r="AE72" s="17">
        <f>IF(AND($F72=AA$4,$I72=AE$5),AVERAGE('Потребление ЭЭ_факт'!AA71,'Потребление ЭЭ_факт'!AM71,'Потребление ЭЭ_факт'!AY71),IF(AD72&lt;&gt;0,AVERAGE('Потребление ЭЭ_факт'!AA71,'Потребление ЭЭ_факт'!AM71,'Потребление ЭЭ_факт'!AY71),0))</f>
        <v>0</v>
      </c>
      <c r="AF72" s="17">
        <f>IF(AND($F72=AA$4,$I72=AF$5),AVERAGE('Потребление ЭЭ_факт'!AB71,'Потребление ЭЭ_факт'!AN71,'Потребление ЭЭ_факт'!AZ71),IF(AE72&lt;&gt;0,AVERAGE('Потребление ЭЭ_факт'!AB71,'Потребление ЭЭ_факт'!AN71,'Потребление ЭЭ_факт'!AZ71),0))</f>
        <v>0</v>
      </c>
      <c r="AG72" s="17">
        <f>IF(AND($F72=AA$4,$I72=AG$5),AVERAGE('Потребление ЭЭ_факт'!AC71,'Потребление ЭЭ_факт'!AO71,'Потребление ЭЭ_факт'!BA71),IF(AF72&lt;&gt;0,AVERAGE('Потребление ЭЭ_факт'!AC71,'Потребление ЭЭ_факт'!AO71,'Потребление ЭЭ_факт'!BA71),0))</f>
        <v>0</v>
      </c>
      <c r="AH72" s="17">
        <f>IF(AND($F72=AA$4,$I72=AH$5),AVERAGE('Потребление ЭЭ_факт'!AD71,'Потребление ЭЭ_факт'!AP71,'Потребление ЭЭ_факт'!BB71),IF(AG72&lt;&gt;0,AVERAGE('Потребление ЭЭ_факт'!AD71,'Потребление ЭЭ_факт'!AP71,'Потребление ЭЭ_факт'!BB71),0))</f>
        <v>0</v>
      </c>
      <c r="AI72" s="17">
        <f>IF(AND($F72=AA$4,$I72=AI$5),AVERAGE('Потребление ЭЭ_факт'!AE71,'Потребление ЭЭ_факт'!AQ71,'Потребление ЭЭ_факт'!BC71),IF(AH72&lt;&gt;0,AVERAGE('Потребление ЭЭ_факт'!AE71,'Потребление ЭЭ_факт'!AQ71,'Потребление ЭЭ_факт'!BC71),0))</f>
        <v>0</v>
      </c>
      <c r="AJ72" s="17">
        <f>IF(AND($F72=AA$4,$I72=AJ$5),AVERAGE('Потребление ЭЭ_факт'!AF71,'Потребление ЭЭ_факт'!AR71,'Потребление ЭЭ_факт'!BD71),IF(AI72&lt;&gt;0,AVERAGE('Потребление ЭЭ_факт'!AF71,'Потребление ЭЭ_факт'!AR71,'Потребление ЭЭ_факт'!BD71),0))</f>
        <v>0</v>
      </c>
      <c r="AK72" s="17">
        <f>IF(AND($F72=AA$4,$I72=AK$5),AVERAGE('Потребление ЭЭ_факт'!AG71,'Потребление ЭЭ_факт'!AS71,'Потребление ЭЭ_факт'!BE71),IF(AJ72&lt;&gt;0,AVERAGE('Потребление ЭЭ_факт'!AG71,'Потребление ЭЭ_факт'!AS71,'Потребление ЭЭ_факт'!BE71),0))</f>
        <v>0</v>
      </c>
      <c r="AL72" s="17">
        <f>IF(AND($F72=AA$4,$I72=AL$5),AVERAGE('Потребление ЭЭ_факт'!AH71,'Потребление ЭЭ_факт'!AT71,'Потребление ЭЭ_факт'!BF71),IF(AK72&lt;&gt;0,AVERAGE('Потребление ЭЭ_факт'!AH71,'Потребление ЭЭ_факт'!AT71,'Потребление ЭЭ_факт'!BF71),0))</f>
        <v>0</v>
      </c>
      <c r="AM72" s="14">
        <f>IF(AND($F72=AM$4,$I72=AM$5),AVERAGE('Потребление ЭЭ_факт'!AI71,'Потребление ЭЭ_факт'!AU71,'Потребление ЭЭ_факт'!BG71),IF(AL72&lt;&gt;0,AVERAGE('Потребление ЭЭ_факт'!AI71,'Потребление ЭЭ_факт'!AU71,'Потребление ЭЭ_факт'!BG71),0))</f>
        <v>0</v>
      </c>
      <c r="AN72" s="15">
        <f>IF(AND($F72=$AM$4,$I72=AN$5),AVERAGE('Потребление ЭЭ_факт'!AJ71,'Потребление ЭЭ_факт'!AV71,'Потребление ЭЭ_факт'!BH71),IF(AM72&lt;&gt;0,AVERAGE('Потребление ЭЭ_факт'!AJ71,'Потребление ЭЭ_факт'!AV71,'Потребление ЭЭ_факт'!BH71),0))</f>
        <v>0</v>
      </c>
      <c r="AO72" s="15">
        <f>IF(AND($F72=$AM$4,$I72=AO$5),AVERAGE('Потребление ЭЭ_факт'!AK71,'Потребление ЭЭ_факт'!AW71,'Потребление ЭЭ_факт'!BI71),IF(AN72&lt;&gt;0,AVERAGE('Потребление ЭЭ_факт'!AK71,'Потребление ЭЭ_факт'!AW71,'Потребление ЭЭ_факт'!BI71),0))</f>
        <v>0</v>
      </c>
      <c r="AP72" s="15">
        <f>IF(AND($F72=$AM$4,$I72=AP$5),AVERAGE('Потребление ЭЭ_факт'!AL71,'Потребление ЭЭ_факт'!AX71,'Потребление ЭЭ_факт'!BJ71),IF(AO72&lt;&gt;0,AVERAGE('Потребление ЭЭ_факт'!AL71,'Потребление ЭЭ_факт'!AX71,'Потребление ЭЭ_факт'!BJ71),0))</f>
        <v>0</v>
      </c>
      <c r="AQ72" s="15">
        <f>IF(AND($F72=$AM$4,$I72=AQ$5),AVERAGE('Потребление ЭЭ_факт'!AM71,'Потребление ЭЭ_факт'!AY71,'Потребление ЭЭ_факт'!BK71),IF(AP72&lt;&gt;0,AVERAGE('Потребление ЭЭ_факт'!AM71,'Потребление ЭЭ_факт'!AY71,'Потребление ЭЭ_факт'!BK71),0))</f>
        <v>0</v>
      </c>
      <c r="AR72" s="15">
        <f>IF(AND($F72=$AM$4,$I72=AR$5),AVERAGE('Потребление ЭЭ_факт'!AN71,'Потребление ЭЭ_факт'!AZ71,'Потребление ЭЭ_факт'!BL71),IF(AQ72&lt;&gt;0,AVERAGE('Потребление ЭЭ_факт'!AN71,'Потребление ЭЭ_факт'!AZ71,'Потребление ЭЭ_факт'!BL71),0))</f>
        <v>0</v>
      </c>
      <c r="AS72" s="15">
        <f>IF(AND($F72=$AM$4,$I72=AS$5),AVERAGE('Потребление ЭЭ_факт'!AO71,'Потребление ЭЭ_факт'!BA71,'Потребление ЭЭ_факт'!BM71),IF(AR72&lt;&gt;0,AVERAGE('Потребление ЭЭ_факт'!AO71,'Потребление ЭЭ_факт'!BA71,'Потребление ЭЭ_факт'!BM71),0))</f>
        <v>0</v>
      </c>
      <c r="AT72" s="15">
        <f>IF(AND($F72=$AM$4,$I72=AT$5),AVERAGE('Потребление ЭЭ_факт'!AP71,'Потребление ЭЭ_факт'!BB71,'Потребление ЭЭ_факт'!BN71),IF(AS72&lt;&gt;0,AVERAGE('Потребление ЭЭ_факт'!AP71,'Потребление ЭЭ_факт'!BB71,'Потребление ЭЭ_факт'!BN71),0))</f>
        <v>0</v>
      </c>
      <c r="AU72" s="15">
        <f>IF(AND($F72=$AM$4,$I72=AU$5),AVERAGE('Потребление ЭЭ_факт'!AQ71,'Потребление ЭЭ_факт'!BC71,'Потребление ЭЭ_факт'!BO71),IF(AT72&lt;&gt;0,AVERAGE('Потребление ЭЭ_факт'!AQ71,'Потребление ЭЭ_факт'!BC71,'Потребление ЭЭ_факт'!BO71),0))</f>
        <v>0</v>
      </c>
      <c r="AV72" s="15">
        <f>IF(AND($F72=$AM$4,$I72=AV$5),AVERAGE('Потребление ЭЭ_факт'!AR71,'Потребление ЭЭ_факт'!BD71,'Потребление ЭЭ_факт'!BP71),IF(AU72&lt;&gt;0,AVERAGE('Потребление ЭЭ_факт'!AR71,'Потребление ЭЭ_факт'!BD71,'Потребление ЭЭ_факт'!BP71),0))</f>
        <v>0</v>
      </c>
      <c r="AW72" s="15">
        <f>IF(AND($F72=$AM$4,$I72=AW$5),AVERAGE('Потребление ЭЭ_факт'!AS71,'Потребление ЭЭ_факт'!BE71,'Потребление ЭЭ_факт'!BQ71),IF(AV72&lt;&gt;0,AVERAGE('Потребление ЭЭ_факт'!AS71,'Потребление ЭЭ_факт'!BE71,'Потребление ЭЭ_факт'!BQ71),0))</f>
        <v>0</v>
      </c>
      <c r="AX72" s="16">
        <f>IF(AND($F72=$AM$4,$I72=AX$5),AVERAGE('Потребление ЭЭ_факт'!AT71,'Потребление ЭЭ_факт'!BF71,'Потребление ЭЭ_факт'!BR71),IF(AW72&lt;&gt;0,AVERAGE('Потребление ЭЭ_факт'!AT71,'Потребление ЭЭ_факт'!BF71,'Потребление ЭЭ_факт'!BR71),0))</f>
        <v>0</v>
      </c>
      <c r="AY72" s="14">
        <f>IF(AND($F72=$AY$4,$I72=AY$5),AVERAGE('Потребление ЭЭ_факт'!AU71,'Потребление ЭЭ_факт'!BG71,'Потребление ЭЭ_факт'!BS71),IF(AX72&lt;&gt;0,AVERAGE('Потребление ЭЭ_факт'!AU71,'Потребление ЭЭ_факт'!BG71,'Потребление ЭЭ_факт'!BS71),0))</f>
        <v>0</v>
      </c>
      <c r="AZ72" s="15">
        <f>IF(AND($F72=$AY$4,$I72=AZ$5),AVERAGE('Потребление ЭЭ_факт'!AV71,'Потребление ЭЭ_факт'!BH71,'Потребление ЭЭ_факт'!BT71),IF(AY72&lt;&gt;0,AVERAGE('Потребление ЭЭ_факт'!AV71,'Потребление ЭЭ_факт'!BH71,'Потребление ЭЭ_факт'!BT71),0))</f>
        <v>0</v>
      </c>
      <c r="BA72" s="15">
        <f>IF(AND($F72=$AY$4,$I72=BA$5),AVERAGE('Потребление ЭЭ_факт'!AW71,'Потребление ЭЭ_факт'!BI71,'Потребление ЭЭ_факт'!BU71),IF(AZ72&lt;&gt;0,AVERAGE('Потребление ЭЭ_факт'!AW71,'Потребление ЭЭ_факт'!BI71,'Потребление ЭЭ_факт'!BU71),0))</f>
        <v>0</v>
      </c>
      <c r="BB72" s="15">
        <f>IF(AND($F72=$AY$4,$I72=BB$5),AVERAGE('Потребление ЭЭ_факт'!AX71,'Потребление ЭЭ_факт'!BJ71,'Потребление ЭЭ_факт'!BV71),IF(BA72&lt;&gt;0,AVERAGE('Потребление ЭЭ_факт'!AX71,'Потребление ЭЭ_факт'!BJ71,'Потребление ЭЭ_факт'!BV71),0))</f>
        <v>0</v>
      </c>
      <c r="BC72" s="15">
        <f>IF(AND($F72=$AY$4,$I72=BC$5),AVERAGE('Потребление ЭЭ_факт'!AY71,'Потребление ЭЭ_факт'!BK71,'Потребление ЭЭ_факт'!BW71),IF(BB72&lt;&gt;0,AVERAGE('Потребление ЭЭ_факт'!AY71,'Потребление ЭЭ_факт'!BK71,'Потребление ЭЭ_факт'!BW71),0))</f>
        <v>0</v>
      </c>
      <c r="BD72" s="15">
        <f>IF(AND($F72=$AY$4,$I72=BD$5),AVERAGE('Потребление ЭЭ_факт'!AZ71,'Потребление ЭЭ_факт'!BL71,'Потребление ЭЭ_факт'!BX71),IF(BC72&lt;&gt;0,AVERAGE('Потребление ЭЭ_факт'!AZ71,'Потребление ЭЭ_факт'!BL71,'Потребление ЭЭ_факт'!BX71),0))</f>
        <v>0</v>
      </c>
      <c r="BE72" s="15">
        <f>IF(AND($F72=$AY$4,$I72=BE$5),AVERAGE('Потребление ЭЭ_факт'!BA71,'Потребление ЭЭ_факт'!BM71,'Потребление ЭЭ_факт'!BY71),IF(BD72&lt;&gt;0,AVERAGE('Потребление ЭЭ_факт'!BA71,'Потребление ЭЭ_факт'!BM71,'Потребление ЭЭ_факт'!BY71),0))</f>
        <v>0</v>
      </c>
      <c r="BF72" s="15">
        <f>IF(AND($F72=$AY$4,$I72=BF$5),AVERAGE('Потребление ЭЭ_факт'!BB71,'Потребление ЭЭ_факт'!BN71,'Потребление ЭЭ_факт'!BZ71),IF(BE72&lt;&gt;0,AVERAGE('Потребление ЭЭ_факт'!BB71,'Потребление ЭЭ_факт'!BN71,'Потребление ЭЭ_факт'!BZ71),0))</f>
        <v>0</v>
      </c>
      <c r="BG72" s="15">
        <f>IF(AND($F72=$AY$4,$I72=BG$5),AVERAGE('Потребление ЭЭ_факт'!BC71,'Потребление ЭЭ_факт'!BO71,'Потребление ЭЭ_факт'!CA71),IF(BF72&lt;&gt;0,AVERAGE('Потребление ЭЭ_факт'!BC71,'Потребление ЭЭ_факт'!BO71,'Потребление ЭЭ_факт'!CA71),0))</f>
        <v>0</v>
      </c>
      <c r="BH72" s="15">
        <f>IF(AND($F72=$AY$4,$I72=BH$5),AVERAGE('Потребление ЭЭ_факт'!BD71,'Потребление ЭЭ_факт'!BP71,'Потребление ЭЭ_факт'!CB71),IF(BG72&lt;&gt;0,AVERAGE('Потребление ЭЭ_факт'!BD71,'Потребление ЭЭ_факт'!BP71,'Потребление ЭЭ_факт'!CB71),0))</f>
        <v>0</v>
      </c>
      <c r="BI72" s="15">
        <f>IF(AND($F72=$AY$4,$I72=BI$5),AVERAGE('Потребление ЭЭ_факт'!BE71,'Потребление ЭЭ_факт'!BQ71,'Потребление ЭЭ_факт'!CC71),IF(BH72&lt;&gt;0,AVERAGE('Потребление ЭЭ_факт'!BE71,'Потребление ЭЭ_факт'!BQ71,'Потребление ЭЭ_факт'!CC71),0))</f>
        <v>0</v>
      </c>
      <c r="BJ72" s="16">
        <f>IF(AND($F72=$AY$4,$I72=BJ$5),AVERAGE('Потребление ЭЭ_факт'!BF71,'Потребление ЭЭ_факт'!BR71,'Потребление ЭЭ_факт'!CD71),IF(BI72&lt;&gt;0,AVERAGE('Потребление ЭЭ_факт'!BF71,'Потребление ЭЭ_факт'!BR71,'Потребление ЭЭ_факт'!CD71),0))</f>
        <v>0</v>
      </c>
      <c r="BK72" s="14">
        <f>IF(AND($F72=$BK$4,$I72=BK$5),AVERAGE('Потребление ЭЭ_факт'!BG71,'Потребление ЭЭ_факт'!BS71,'Потребление ЭЭ_факт'!CE71),IF(BJ72&lt;&gt;0,AVERAGE('Потребление ЭЭ_факт'!BG71,'Потребление ЭЭ_факт'!BS71,'Потребление ЭЭ_факт'!CE71),0))</f>
        <v>17701.435476190476</v>
      </c>
      <c r="BL72" s="15">
        <f>IF(AND($F72=$BK$4,$I72=BL$5),AVERAGE('Потребление ЭЭ_факт'!BH71,'Потребление ЭЭ_факт'!BT71,'Потребление ЭЭ_факт'!CF71),IF(BK72&lt;&gt;0,AVERAGE('Потребление ЭЭ_факт'!BH71,'Потребление ЭЭ_факт'!BT71,'Потребление ЭЭ_факт'!CF71),0))</f>
        <v>14287.486666666664</v>
      </c>
      <c r="BM72" s="15">
        <f>IF(AND($F72=$BK$4,$I72=BM$5),AVERAGE('Потребление ЭЭ_факт'!BI71,'Потребление ЭЭ_факт'!BU71,'Потребление ЭЭ_факт'!CG71),IF(BL72&lt;&gt;0,AVERAGE('Потребление ЭЭ_факт'!BI71,'Потребление ЭЭ_факт'!BU71,'Потребление ЭЭ_факт'!CG71),0))</f>
        <v>14724.233857142857</v>
      </c>
      <c r="BN72" s="15">
        <f>IF(AND($F72=$BK$4,$I72=BN$5),AVERAGE('Потребление ЭЭ_факт'!BJ71,'Потребление ЭЭ_факт'!BV71,'Потребление ЭЭ_факт'!CH71),IF(BM72&lt;&gt;0,AVERAGE('Потребление ЭЭ_факт'!BJ71,'Потребление ЭЭ_факт'!BV71,'Потребление ЭЭ_факт'!CH71),0))</f>
        <v>15042.314285714287</v>
      </c>
      <c r="BO72" s="15">
        <f>IF(AND($F72=$BK$4,$I72=BO$5),AVERAGE('Потребление ЭЭ_факт'!BK71,'Потребление ЭЭ_факт'!BW71,'Потребление ЭЭ_факт'!CI71),IF(BN72&lt;&gt;0,AVERAGE('Потребление ЭЭ_факт'!BK71,'Потребление ЭЭ_факт'!BW71,'Потребление ЭЭ_факт'!CI71),0))</f>
        <v>15206.046190476191</v>
      </c>
      <c r="BP72" s="15">
        <f>IF(AND($F72=$BK$4,$I72=BP$5),AVERAGE('Потребление ЭЭ_факт'!BL71,'Потребление ЭЭ_факт'!BX71,'Потребление ЭЭ_факт'!CJ71),IF(BO72&lt;&gt;0,AVERAGE('Потребление ЭЭ_факт'!BL71,'Потребление ЭЭ_факт'!BX71,'Потребление ЭЭ_факт'!CJ71),0))</f>
        <v>16174.163095238095</v>
      </c>
      <c r="BQ72" s="15">
        <f>IF(AND($F72=$BK$4,$I72=BQ$5),AVERAGE('Потребление ЭЭ_факт'!BM71,'Потребление ЭЭ_факт'!BY71,'Потребление ЭЭ_факт'!CK71),IF(BP72&lt;&gt;0,AVERAGE('Потребление ЭЭ_факт'!BM71,'Потребление ЭЭ_факт'!BY71,'Потребление ЭЭ_факт'!CK71),0))</f>
        <v>17708.525914786966</v>
      </c>
      <c r="BR72" s="15">
        <f>IF(AND($F72=$BK$4,$I72=BR$5),AVERAGE('Потребление ЭЭ_факт'!BN71,'Потребление ЭЭ_факт'!BZ71,'Потребление ЭЭ_факт'!CL71),IF(BQ72&lt;&gt;0,AVERAGE('Потребление ЭЭ_факт'!BN71,'Потребление ЭЭ_факт'!BZ71,'Потребление ЭЭ_факт'!CL71),0))</f>
        <v>17125.620972196117</v>
      </c>
      <c r="BS72" s="15">
        <f>IF(AND($F72=$BK$4,$I72=BS$5),AVERAGE('Потребление ЭЭ_факт'!BO71,'Потребление ЭЭ_факт'!CA71,'Потребление ЭЭ_факт'!CM71),IF(BR72&lt;&gt;0,AVERAGE('Потребление ЭЭ_факт'!BO71,'Потребление ЭЭ_факт'!CA71,'Потребление ЭЭ_факт'!CM71),0))</f>
        <v>14694.403888627821</v>
      </c>
      <c r="BT72" s="15">
        <f>IF(AND($F72=$BK$4,$I72=BT$5),AVERAGE('Потребление ЭЭ_факт'!BP71,'Потребление ЭЭ_факт'!CB71,'Потребление ЭЭ_факт'!CN71),IF(BS72&lt;&gt;0,AVERAGE('Потребление ЭЭ_факт'!BP71,'Потребление ЭЭ_факт'!CB71,'Потребление ЭЭ_факт'!CN71),0))</f>
        <v>13673.437857142859</v>
      </c>
      <c r="BU72" s="15">
        <f>IF(AND($F72=$BK$4,$I72=BU$5),AVERAGE('Потребление ЭЭ_факт'!BQ71,'Потребление ЭЭ_факт'!CC71,'Потребление ЭЭ_факт'!CO71),IF(BT72&lt;&gt;0,AVERAGE('Потребление ЭЭ_факт'!BQ71,'Потребление ЭЭ_факт'!CC71,'Потребление ЭЭ_факт'!CO71),0))</f>
        <v>13617.110952380952</v>
      </c>
      <c r="BV72" s="16">
        <f>IF(AND($F72=$BK$4,$I72=BV$5),AVERAGE('Потребление ЭЭ_факт'!BR71,'Потребление ЭЭ_факт'!CD71,'Потребление ЭЭ_факт'!CP71),IF(BU72&lt;&gt;0,AVERAGE('Потребление ЭЭ_факт'!BR71,'Потребление ЭЭ_факт'!CD71,'Потребление ЭЭ_факт'!CP71),0))</f>
        <v>15566.384285714288</v>
      </c>
      <c r="BW72" s="30">
        <f t="shared" si="343"/>
        <v>17701.435476190476</v>
      </c>
      <c r="BX72" s="31">
        <f t="shared" si="382"/>
        <v>14287.486666666664</v>
      </c>
      <c r="BY72" s="31">
        <f t="shared" si="376"/>
        <v>14724.233857142857</v>
      </c>
      <c r="BZ72" s="31">
        <f t="shared" si="377"/>
        <v>15042.314285714287</v>
      </c>
      <c r="CA72" s="31">
        <f t="shared" si="378"/>
        <v>15206.046190476191</v>
      </c>
      <c r="CB72" s="31">
        <f t="shared" si="379"/>
        <v>16174.163095238095</v>
      </c>
      <c r="CC72" s="31">
        <f t="shared" si="344"/>
        <v>17708.525914786966</v>
      </c>
      <c r="CD72" s="31">
        <f t="shared" si="345"/>
        <v>17125.620972196117</v>
      </c>
      <c r="CE72" s="31">
        <f t="shared" si="346"/>
        <v>14694.403888627821</v>
      </c>
      <c r="CF72" s="31">
        <f t="shared" si="347"/>
        <v>13673.437857142859</v>
      </c>
      <c r="CG72" s="31">
        <f t="shared" si="348"/>
        <v>13617.110952380952</v>
      </c>
      <c r="CH72" s="32">
        <f t="shared" si="349"/>
        <v>15566.384285714288</v>
      </c>
      <c r="CI72" s="30">
        <f t="shared" si="418"/>
        <v>17701.435476190476</v>
      </c>
      <c r="CJ72" s="31">
        <f t="shared" si="413"/>
        <v>14287.486666666664</v>
      </c>
      <c r="CK72" s="31">
        <f t="shared" si="414"/>
        <v>14724.233857142857</v>
      </c>
      <c r="CL72" s="31">
        <f t="shared" si="281"/>
        <v>15042.314285714287</v>
      </c>
      <c r="CM72" s="31">
        <f t="shared" si="282"/>
        <v>15206.046190476191</v>
      </c>
      <c r="CN72" s="31">
        <f t="shared" si="283"/>
        <v>16174.163095238095</v>
      </c>
      <c r="CO72" s="31">
        <f t="shared" si="284"/>
        <v>17708.525914786966</v>
      </c>
      <c r="CP72" s="31">
        <f t="shared" si="285"/>
        <v>17125.620972196117</v>
      </c>
      <c r="CQ72" s="31">
        <f t="shared" si="286"/>
        <v>14694.403888627821</v>
      </c>
      <c r="CR72" s="31">
        <f t="shared" si="287"/>
        <v>13673.437857142859</v>
      </c>
      <c r="CS72" s="31">
        <f t="shared" si="288"/>
        <v>13617.110952380952</v>
      </c>
      <c r="CT72" s="32">
        <f t="shared" si="289"/>
        <v>15566.384285714288</v>
      </c>
      <c r="CU72" s="30">
        <f t="shared" si="290"/>
        <v>17701.435476190476</v>
      </c>
      <c r="CV72" s="31">
        <f t="shared" si="291"/>
        <v>14287.486666666664</v>
      </c>
      <c r="CW72" s="31">
        <f t="shared" si="292"/>
        <v>14724.233857142857</v>
      </c>
      <c r="CX72" s="31">
        <f t="shared" si="293"/>
        <v>15042.314285714287</v>
      </c>
      <c r="CY72" s="31">
        <f t="shared" si="294"/>
        <v>15206.046190476191</v>
      </c>
      <c r="CZ72" s="31">
        <f t="shared" si="295"/>
        <v>16174.163095238095</v>
      </c>
      <c r="DA72" s="31">
        <f t="shared" si="296"/>
        <v>17708.525914786966</v>
      </c>
      <c r="DB72" s="31">
        <f t="shared" si="297"/>
        <v>17125.620972196117</v>
      </c>
      <c r="DC72" s="31">
        <f t="shared" si="298"/>
        <v>14694.403888627821</v>
      </c>
      <c r="DD72" s="31">
        <f t="shared" si="299"/>
        <v>13673.437857142859</v>
      </c>
      <c r="DE72" s="31">
        <f t="shared" si="300"/>
        <v>13617.110952380952</v>
      </c>
      <c r="DF72" s="32">
        <f t="shared" si="301"/>
        <v>15566.384285714288</v>
      </c>
      <c r="DG72" s="30">
        <f t="shared" si="302"/>
        <v>17701.435476190476</v>
      </c>
      <c r="DH72" s="31">
        <f t="shared" si="303"/>
        <v>14287.486666666664</v>
      </c>
      <c r="DI72" s="31">
        <f t="shared" si="304"/>
        <v>14724.233857142857</v>
      </c>
      <c r="DJ72" s="31">
        <f t="shared" si="305"/>
        <v>15042.314285714287</v>
      </c>
      <c r="DK72" s="31">
        <f t="shared" si="306"/>
        <v>15206.046190476191</v>
      </c>
      <c r="DL72" s="31">
        <f t="shared" si="307"/>
        <v>16174.163095238095</v>
      </c>
      <c r="DM72" s="31">
        <f t="shared" si="308"/>
        <v>17708.525914786966</v>
      </c>
      <c r="DN72" s="31">
        <f t="shared" si="309"/>
        <v>17125.620972196117</v>
      </c>
      <c r="DO72" s="31">
        <f t="shared" si="310"/>
        <v>14694.403888627821</v>
      </c>
      <c r="DP72" s="31">
        <f t="shared" si="311"/>
        <v>13673.437857142859</v>
      </c>
      <c r="DQ72" s="31">
        <f t="shared" si="280"/>
        <v>13617.110952380952</v>
      </c>
      <c r="DR72" s="32">
        <f t="shared" si="314"/>
        <v>15566.384285714288</v>
      </c>
      <c r="DS72" s="30">
        <f t="shared" si="315"/>
        <v>17701.435476190476</v>
      </c>
      <c r="DT72" s="31">
        <f t="shared" si="316"/>
        <v>14287.486666666664</v>
      </c>
      <c r="DU72" s="31">
        <f t="shared" si="317"/>
        <v>14724.233857142857</v>
      </c>
      <c r="DV72" s="31">
        <f t="shared" si="318"/>
        <v>15042.314285714287</v>
      </c>
      <c r="DW72" s="31">
        <f t="shared" si="319"/>
        <v>15206.046190476191</v>
      </c>
      <c r="DX72" s="31">
        <f t="shared" si="320"/>
        <v>16174.163095238095</v>
      </c>
      <c r="DY72" s="31">
        <f t="shared" si="321"/>
        <v>17708.525914786966</v>
      </c>
      <c r="DZ72" s="31">
        <f t="shared" si="322"/>
        <v>17125.620972196117</v>
      </c>
      <c r="EA72" s="31">
        <f t="shared" si="323"/>
        <v>14694.403888627821</v>
      </c>
      <c r="EB72" s="31">
        <f t="shared" si="324"/>
        <v>13673.437857142859</v>
      </c>
      <c r="EC72" s="31">
        <f t="shared" si="325"/>
        <v>13617.110952380952</v>
      </c>
      <c r="ED72" s="32">
        <f t="shared" si="326"/>
        <v>15566.384285714288</v>
      </c>
      <c r="EE72" s="30">
        <f t="shared" si="327"/>
        <v>17701.435476190476</v>
      </c>
      <c r="EF72" s="31">
        <f t="shared" si="328"/>
        <v>14287.486666666664</v>
      </c>
      <c r="EG72" s="31">
        <f t="shared" si="329"/>
        <v>14724.233857142857</v>
      </c>
      <c r="EH72" s="31">
        <f t="shared" si="330"/>
        <v>15042.314285714287</v>
      </c>
      <c r="EI72" s="31">
        <f t="shared" si="331"/>
        <v>15206.046190476191</v>
      </c>
      <c r="EJ72" s="31">
        <f t="shared" si="332"/>
        <v>16174.163095238095</v>
      </c>
      <c r="EK72" s="31">
        <f t="shared" si="333"/>
        <v>17708.525914786966</v>
      </c>
      <c r="EL72" s="31">
        <f t="shared" si="334"/>
        <v>17125.620972196117</v>
      </c>
      <c r="EM72" s="31">
        <f t="shared" si="335"/>
        <v>14694.403888627821</v>
      </c>
      <c r="EN72" s="31">
        <f t="shared" si="336"/>
        <v>13673.437857142859</v>
      </c>
      <c r="EO72" s="31">
        <f t="shared" si="312"/>
        <v>13617.110952380952</v>
      </c>
      <c r="EP72" s="32">
        <f t="shared" si="313"/>
        <v>15566.384285714288</v>
      </c>
      <c r="ES72" s="20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9"/>
      <c r="FE72" s="20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9"/>
      <c r="FQ72" s="20"/>
      <c r="FR72" s="18">
        <f t="shared" si="419"/>
        <v>14287.486666666664</v>
      </c>
      <c r="FS72" s="18">
        <f t="shared" si="420"/>
        <v>14724.233857142857</v>
      </c>
      <c r="FT72" s="18">
        <f t="shared" si="421"/>
        <v>15042.314285714287</v>
      </c>
      <c r="FU72" s="18">
        <f t="shared" si="422"/>
        <v>15206.046190476191</v>
      </c>
      <c r="FV72" s="18">
        <f t="shared" si="423"/>
        <v>16174.163095238095</v>
      </c>
      <c r="FW72" s="18">
        <f t="shared" si="424"/>
        <v>17708.525914786966</v>
      </c>
      <c r="FX72" s="18">
        <f t="shared" si="425"/>
        <v>17125.620972196117</v>
      </c>
      <c r="FY72" s="18">
        <f t="shared" si="426"/>
        <v>14694.403888627821</v>
      </c>
      <c r="FZ72" s="18">
        <f t="shared" si="427"/>
        <v>13673.437857142859</v>
      </c>
      <c r="GA72" s="18">
        <f t="shared" si="428"/>
        <v>13617.110952380952</v>
      </c>
      <c r="GB72" s="19">
        <f t="shared" si="429"/>
        <v>15566.384285714288</v>
      </c>
      <c r="GC72" s="20">
        <f t="shared" si="430"/>
        <v>17701.435476190476</v>
      </c>
      <c r="GD72" s="18">
        <f t="shared" si="431"/>
        <v>14287.486666666664</v>
      </c>
      <c r="GE72" s="18">
        <f t="shared" si="432"/>
        <v>14724.233857142857</v>
      </c>
      <c r="GF72" s="18">
        <f t="shared" si="433"/>
        <v>15042.314285714287</v>
      </c>
      <c r="GG72" s="18">
        <f t="shared" si="434"/>
        <v>15206.046190476191</v>
      </c>
      <c r="GH72" s="18">
        <f t="shared" si="435"/>
        <v>16174.163095238095</v>
      </c>
      <c r="GI72" s="18">
        <f t="shared" si="436"/>
        <v>17708.525914786966</v>
      </c>
      <c r="GJ72" s="18">
        <f t="shared" si="437"/>
        <v>17125.620972196117</v>
      </c>
      <c r="GK72" s="18">
        <f t="shared" si="438"/>
        <v>14694.403888627821</v>
      </c>
      <c r="GL72" s="18">
        <f t="shared" si="439"/>
        <v>13673.437857142859</v>
      </c>
      <c r="GM72" s="18">
        <f t="shared" si="440"/>
        <v>13617.110952380952</v>
      </c>
      <c r="GN72" s="19">
        <f t="shared" si="441"/>
        <v>15566.384285714288</v>
      </c>
      <c r="GO72" s="20">
        <f t="shared" si="442"/>
        <v>17701.435476190476</v>
      </c>
      <c r="GP72" s="18">
        <f t="shared" si="443"/>
        <v>14287.486666666664</v>
      </c>
      <c r="GQ72" s="18">
        <f t="shared" si="444"/>
        <v>14724.233857142857</v>
      </c>
      <c r="GR72" s="18">
        <f t="shared" si="445"/>
        <v>15042.314285714287</v>
      </c>
      <c r="GS72" s="18">
        <f t="shared" si="446"/>
        <v>15206.046190476191</v>
      </c>
      <c r="GT72" s="18">
        <f t="shared" si="447"/>
        <v>16174.163095238095</v>
      </c>
      <c r="GU72" s="18">
        <f t="shared" si="448"/>
        <v>17708.525914786966</v>
      </c>
      <c r="GV72" s="18">
        <f t="shared" si="449"/>
        <v>17125.620972196117</v>
      </c>
      <c r="GW72" s="18">
        <f t="shared" si="450"/>
        <v>14694.403888627821</v>
      </c>
      <c r="GX72" s="18">
        <f t="shared" si="451"/>
        <v>13673.437857142859</v>
      </c>
      <c r="GY72" s="18">
        <f t="shared" si="452"/>
        <v>13617.110952380952</v>
      </c>
      <c r="GZ72" s="19">
        <f t="shared" si="453"/>
        <v>15566.384285714288</v>
      </c>
      <c r="HA72" s="20">
        <f t="shared" si="454"/>
        <v>17701.435476190476</v>
      </c>
      <c r="HB72" s="18">
        <f t="shared" si="455"/>
        <v>14287.486666666664</v>
      </c>
      <c r="HC72" s="18">
        <f t="shared" si="456"/>
        <v>14724.233857142857</v>
      </c>
      <c r="HD72" s="18">
        <f t="shared" si="457"/>
        <v>15042.314285714287</v>
      </c>
      <c r="HE72" s="18">
        <f t="shared" si="458"/>
        <v>15206.046190476191</v>
      </c>
      <c r="HF72" s="18">
        <f t="shared" si="459"/>
        <v>16174.163095238095</v>
      </c>
      <c r="HG72" s="18">
        <f t="shared" si="460"/>
        <v>17708.525914786966</v>
      </c>
      <c r="HH72" s="18">
        <f t="shared" si="461"/>
        <v>17125.620972196117</v>
      </c>
      <c r="HI72" s="18">
        <f t="shared" si="462"/>
        <v>14694.403888627821</v>
      </c>
      <c r="HJ72" s="18">
        <f t="shared" si="463"/>
        <v>13673.437857142859</v>
      </c>
      <c r="HK72" s="18">
        <f t="shared" si="464"/>
        <v>13617.110952380952</v>
      </c>
      <c r="HL72" s="19">
        <f t="shared" si="465"/>
        <v>15566.384285714288</v>
      </c>
      <c r="HM72" s="20">
        <f t="shared" si="466"/>
        <v>17701.435476190476</v>
      </c>
      <c r="HN72" s="18">
        <f t="shared" si="467"/>
        <v>14287.486666666664</v>
      </c>
      <c r="HO72" s="18">
        <f t="shared" si="468"/>
        <v>14724.233857142857</v>
      </c>
      <c r="HP72" s="18">
        <f t="shared" si="469"/>
        <v>15042.314285714287</v>
      </c>
      <c r="HQ72" s="18">
        <f t="shared" si="470"/>
        <v>15206.046190476191</v>
      </c>
      <c r="HR72" s="18">
        <f t="shared" si="471"/>
        <v>16174.163095238095</v>
      </c>
      <c r="HS72" s="18">
        <f t="shared" si="472"/>
        <v>17708.525914786966</v>
      </c>
      <c r="HT72" s="18">
        <f t="shared" si="473"/>
        <v>17125.620972196117</v>
      </c>
      <c r="HU72" s="18">
        <f t="shared" si="474"/>
        <v>14694.403888627821</v>
      </c>
      <c r="HV72" s="18">
        <f t="shared" si="475"/>
        <v>13673.437857142859</v>
      </c>
      <c r="HW72" s="18">
        <f t="shared" si="476"/>
        <v>13617.110952380952</v>
      </c>
      <c r="HX72" s="19">
        <f t="shared" si="477"/>
        <v>15566.384285714288</v>
      </c>
      <c r="HY72" s="20">
        <f t="shared" si="478"/>
        <v>17701.435476190476</v>
      </c>
      <c r="HZ72" s="18"/>
      <c r="IA72" s="18"/>
      <c r="IB72" s="18"/>
      <c r="IC72" s="18"/>
      <c r="ID72" s="18"/>
      <c r="IE72" s="18"/>
      <c r="IF72" s="18"/>
      <c r="IG72" s="18"/>
      <c r="IH72" s="18"/>
      <c r="II72" s="18"/>
      <c r="IJ72" s="19"/>
      <c r="IK72" s="20"/>
      <c r="IL72" s="18"/>
      <c r="IM72" s="18"/>
      <c r="IN72" s="18"/>
      <c r="IO72" s="18"/>
      <c r="IP72" s="18"/>
      <c r="IQ72" s="18"/>
      <c r="IR72" s="18"/>
      <c r="IS72" s="18"/>
      <c r="IT72" s="18"/>
      <c r="IU72" s="18"/>
      <c r="IV72" s="19"/>
      <c r="IY72" s="17"/>
      <c r="IZ72" s="17"/>
      <c r="JA72" s="14">
        <f t="shared" si="479"/>
        <v>0</v>
      </c>
      <c r="JB72" s="15">
        <f t="shared" si="480"/>
        <v>0</v>
      </c>
      <c r="JC72" s="15">
        <f t="shared" si="481"/>
        <v>167819.72796608711</v>
      </c>
      <c r="JD72" s="15">
        <f t="shared" si="482"/>
        <v>185521.16344227758</v>
      </c>
      <c r="JE72" s="15">
        <f t="shared" si="483"/>
        <v>185521.16344227758</v>
      </c>
      <c r="JF72" s="15">
        <f t="shared" si="484"/>
        <v>185521.16344227758</v>
      </c>
      <c r="JG72" s="15">
        <f t="shared" si="485"/>
        <v>185521.16344227758</v>
      </c>
      <c r="JH72" s="15">
        <f t="shared" si="486"/>
        <v>17701.435476190476</v>
      </c>
      <c r="JI72" s="15">
        <f t="shared" si="487"/>
        <v>0</v>
      </c>
      <c r="JJ72" s="14"/>
    </row>
    <row r="73" spans="1:270" x14ac:dyDescent="0.25">
      <c r="A73" s="1" t="s">
        <v>259</v>
      </c>
      <c r="B73" s="2">
        <v>7904</v>
      </c>
      <c r="C73" s="3">
        <v>42563</v>
      </c>
      <c r="D73" s="3" t="s">
        <v>260</v>
      </c>
      <c r="E73" s="4">
        <v>45320</v>
      </c>
      <c r="F73">
        <f t="shared" si="402"/>
        <v>2024</v>
      </c>
      <c r="G73">
        <f t="shared" si="403"/>
        <v>1</v>
      </c>
      <c r="H73">
        <f t="shared" si="404"/>
        <v>2021</v>
      </c>
      <c r="I73">
        <f t="shared" si="384"/>
        <v>1</v>
      </c>
      <c r="J73">
        <f t="shared" si="415"/>
        <v>2024</v>
      </c>
      <c r="K73">
        <f t="shared" si="416"/>
        <v>2</v>
      </c>
      <c r="L73">
        <f t="shared" si="383"/>
        <v>2029</v>
      </c>
      <c r="M73">
        <f t="shared" si="417"/>
        <v>1</v>
      </c>
      <c r="O73" s="14"/>
      <c r="P73" s="17"/>
      <c r="Q73" s="17"/>
      <c r="R73" s="17"/>
      <c r="S73" s="17"/>
      <c r="T73" s="17"/>
      <c r="U73" s="17"/>
      <c r="V73" s="17">
        <f>IF(AND($F73=O$4,$I73=V$5),AVERAGE('Потребление ЭЭ_факт'!R72,'Потребление ЭЭ_факт'!AD72,'Потребление ЭЭ_факт'!AP72),IF(U73&lt;&gt;0,AVERAGE('Потребление ЭЭ_факт'!R72,'Потребление ЭЭ_факт'!AD72,'Потребление ЭЭ_факт'!AP72),0))</f>
        <v>0</v>
      </c>
      <c r="W73" s="17">
        <f>IF(AND($F73=O$4,$I73=W$5),AVERAGE('Потребление ЭЭ_факт'!S72,'Потребление ЭЭ_факт'!AE72,'Потребление ЭЭ_факт'!AQ72),IF(V73&lt;&gt;0,AVERAGE('Потребление ЭЭ_факт'!S72,'Потребление ЭЭ_факт'!AE72,'Потребление ЭЭ_факт'!AQ72),0))</f>
        <v>0</v>
      </c>
      <c r="X73" s="17">
        <f>IF(AND($F73=O$4,$I73=X$5),AVERAGE('Потребление ЭЭ_факт'!T72,'Потребление ЭЭ_факт'!AF72,'Потребление ЭЭ_факт'!AR72),IF(W73&lt;&gt;0,AVERAGE('Потребление ЭЭ_факт'!T72,'Потребление ЭЭ_факт'!AF72,'Потребление ЭЭ_факт'!AR72),0))</f>
        <v>0</v>
      </c>
      <c r="Y73" s="17">
        <f>IF(AND($F73=O$4,$I73=Y$5),AVERAGE('Потребление ЭЭ_факт'!U72,'Потребление ЭЭ_факт'!AG72,'Потребление ЭЭ_факт'!AS72),IF(X73&lt;&gt;0,AVERAGE('Потребление ЭЭ_факт'!U72,'Потребление ЭЭ_факт'!AG72,'Потребление ЭЭ_факт'!AS72),0))</f>
        <v>0</v>
      </c>
      <c r="Z73" s="17">
        <f>IF(AND($F73=O$4,$I73=Z$5),AVERAGE('Потребление ЭЭ_факт'!V72,'Потребление ЭЭ_факт'!AH72,'Потребление ЭЭ_факт'!AT72),IF(Y73&lt;&gt;0,AVERAGE('Потребление ЭЭ_факт'!V72,'Потребление ЭЭ_факт'!AH72,'Потребление ЭЭ_факт'!AT72),0))</f>
        <v>0</v>
      </c>
      <c r="AA73" s="14">
        <f>IF(AND($F73=AA$4,$I73=AA$5),AVERAGE('Потребление ЭЭ_факт'!W72,'Потребление ЭЭ_факт'!AI72,'Потребление ЭЭ_факт'!AU72),IF(Z73&lt;&gt;0,AVERAGE('Потребление ЭЭ_факт'!W72,'Потребление ЭЭ_факт'!AI72,'Потребление ЭЭ_факт'!AU72),0))</f>
        <v>0</v>
      </c>
      <c r="AB73" s="17">
        <f>IF(AND($F73=AA$4,$I73=AB$5),AVERAGE('Потребление ЭЭ_факт'!X72,'Потребление ЭЭ_факт'!AJ72,'Потребление ЭЭ_факт'!AV72),IF(AA73&lt;&gt;0,AVERAGE('Потребление ЭЭ_факт'!X72,'Потребление ЭЭ_факт'!AJ72,'Потребление ЭЭ_факт'!AV72),0))</f>
        <v>0</v>
      </c>
      <c r="AC73" s="17">
        <f>IF(AND($F73=AA$4,$I73=AC$5),AVERAGE('Потребление ЭЭ_факт'!Y72,'Потребление ЭЭ_факт'!AK72,'Потребление ЭЭ_факт'!AW72),IF(AB73&lt;&gt;0,AVERAGE('Потребление ЭЭ_факт'!Y72,'Потребление ЭЭ_факт'!AK72,'Потребление ЭЭ_факт'!AW72),0))</f>
        <v>0</v>
      </c>
      <c r="AD73" s="17">
        <f>IF(AND($F73=AA$4,$I73=AD$5),AVERAGE('Потребление ЭЭ_факт'!Z72,'Потребление ЭЭ_факт'!AL72,'Потребление ЭЭ_факт'!AX72),IF(AC73&lt;&gt;0,AVERAGE('Потребление ЭЭ_факт'!Z72,'Потребление ЭЭ_факт'!AL72,'Потребление ЭЭ_факт'!AX72),0))</f>
        <v>0</v>
      </c>
      <c r="AE73" s="17">
        <f>IF(AND($F73=AA$4,$I73=AE$5),AVERAGE('Потребление ЭЭ_факт'!AA72,'Потребление ЭЭ_факт'!AM72,'Потребление ЭЭ_факт'!AY72),IF(AD73&lt;&gt;0,AVERAGE('Потребление ЭЭ_факт'!AA72,'Потребление ЭЭ_факт'!AM72,'Потребление ЭЭ_факт'!AY72),0))</f>
        <v>0</v>
      </c>
      <c r="AF73" s="17">
        <f>IF(AND($F73=AA$4,$I73=AF$5),AVERAGE('Потребление ЭЭ_факт'!AB72,'Потребление ЭЭ_факт'!AN72,'Потребление ЭЭ_факт'!AZ72),IF(AE73&lt;&gt;0,AVERAGE('Потребление ЭЭ_факт'!AB72,'Потребление ЭЭ_факт'!AN72,'Потребление ЭЭ_факт'!AZ72),0))</f>
        <v>0</v>
      </c>
      <c r="AG73" s="17">
        <f>IF(AND($F73=AA$4,$I73=AG$5),AVERAGE('Потребление ЭЭ_факт'!AC72,'Потребление ЭЭ_факт'!AO72,'Потребление ЭЭ_факт'!BA72),IF(AF73&lt;&gt;0,AVERAGE('Потребление ЭЭ_факт'!AC72,'Потребление ЭЭ_факт'!AO72,'Потребление ЭЭ_факт'!BA72),0))</f>
        <v>0</v>
      </c>
      <c r="AH73" s="17">
        <f>IF(AND($F73=AA$4,$I73=AH$5),AVERAGE('Потребление ЭЭ_факт'!AD72,'Потребление ЭЭ_факт'!AP72,'Потребление ЭЭ_факт'!BB72),IF(AG73&lt;&gt;0,AVERAGE('Потребление ЭЭ_факт'!AD72,'Потребление ЭЭ_факт'!AP72,'Потребление ЭЭ_факт'!BB72),0))</f>
        <v>0</v>
      </c>
      <c r="AI73" s="17">
        <f>IF(AND($F73=AA$4,$I73=AI$5),AVERAGE('Потребление ЭЭ_факт'!AE72,'Потребление ЭЭ_факт'!AQ72,'Потребление ЭЭ_факт'!BC72),IF(AH73&lt;&gt;0,AVERAGE('Потребление ЭЭ_факт'!AE72,'Потребление ЭЭ_факт'!AQ72,'Потребление ЭЭ_факт'!BC72),0))</f>
        <v>0</v>
      </c>
      <c r="AJ73" s="17">
        <f>IF(AND($F73=AA$4,$I73=AJ$5),AVERAGE('Потребление ЭЭ_факт'!AF72,'Потребление ЭЭ_факт'!AR72,'Потребление ЭЭ_факт'!BD72),IF(AI73&lt;&gt;0,AVERAGE('Потребление ЭЭ_факт'!AF72,'Потребление ЭЭ_факт'!AR72,'Потребление ЭЭ_факт'!BD72),0))</f>
        <v>0</v>
      </c>
      <c r="AK73" s="17">
        <f>IF(AND($F73=AA$4,$I73=AK$5),AVERAGE('Потребление ЭЭ_факт'!AG72,'Потребление ЭЭ_факт'!AS72,'Потребление ЭЭ_факт'!BE72),IF(AJ73&lt;&gt;0,AVERAGE('Потребление ЭЭ_факт'!AG72,'Потребление ЭЭ_факт'!AS72,'Потребление ЭЭ_факт'!BE72),0))</f>
        <v>0</v>
      </c>
      <c r="AL73" s="17">
        <f>IF(AND($F73=AA$4,$I73=AL$5),AVERAGE('Потребление ЭЭ_факт'!AH72,'Потребление ЭЭ_факт'!AT72,'Потребление ЭЭ_факт'!BF72),IF(AK73&lt;&gt;0,AVERAGE('Потребление ЭЭ_факт'!AH72,'Потребление ЭЭ_факт'!AT72,'Потребление ЭЭ_факт'!BF72),0))</f>
        <v>0</v>
      </c>
      <c r="AM73" s="14">
        <f>IF(AND($F73=AM$4,$I73=AM$5),AVERAGE('Потребление ЭЭ_факт'!AI72,'Потребление ЭЭ_факт'!AU72,'Потребление ЭЭ_факт'!BG72),IF(AL73&lt;&gt;0,AVERAGE('Потребление ЭЭ_факт'!AI72,'Потребление ЭЭ_факт'!AU72,'Потребление ЭЭ_факт'!BG72),0))</f>
        <v>0</v>
      </c>
      <c r="AN73" s="15">
        <f>IF(AND($F73=$AM$4,$I73=AN$5),AVERAGE('Потребление ЭЭ_факт'!AJ72,'Потребление ЭЭ_факт'!AV72,'Потребление ЭЭ_факт'!BH72),IF(AM73&lt;&gt;0,AVERAGE('Потребление ЭЭ_факт'!AJ72,'Потребление ЭЭ_факт'!AV72,'Потребление ЭЭ_факт'!BH72),0))</f>
        <v>0</v>
      </c>
      <c r="AO73" s="15">
        <f>IF(AND($F73=$AM$4,$I73=AO$5),AVERAGE('Потребление ЭЭ_факт'!AK72,'Потребление ЭЭ_факт'!AW72,'Потребление ЭЭ_факт'!BI72),IF(AN73&lt;&gt;0,AVERAGE('Потребление ЭЭ_факт'!AK72,'Потребление ЭЭ_факт'!AW72,'Потребление ЭЭ_факт'!BI72),0))</f>
        <v>0</v>
      </c>
      <c r="AP73" s="15">
        <f>IF(AND($F73=$AM$4,$I73=AP$5),AVERAGE('Потребление ЭЭ_факт'!AL72,'Потребление ЭЭ_факт'!AX72,'Потребление ЭЭ_факт'!BJ72),IF(AO73&lt;&gt;0,AVERAGE('Потребление ЭЭ_факт'!AL72,'Потребление ЭЭ_факт'!AX72,'Потребление ЭЭ_факт'!BJ72),0))</f>
        <v>0</v>
      </c>
      <c r="AQ73" s="15">
        <f>IF(AND($F73=$AM$4,$I73=AQ$5),AVERAGE('Потребление ЭЭ_факт'!AM72,'Потребление ЭЭ_факт'!AY72,'Потребление ЭЭ_факт'!BK72),IF(AP73&lt;&gt;0,AVERAGE('Потребление ЭЭ_факт'!AM72,'Потребление ЭЭ_факт'!AY72,'Потребление ЭЭ_факт'!BK72),0))</f>
        <v>0</v>
      </c>
      <c r="AR73" s="15">
        <f>IF(AND($F73=$AM$4,$I73=AR$5),AVERAGE('Потребление ЭЭ_факт'!AN72,'Потребление ЭЭ_факт'!AZ72,'Потребление ЭЭ_факт'!BL72),IF(AQ73&lt;&gt;0,AVERAGE('Потребление ЭЭ_факт'!AN72,'Потребление ЭЭ_факт'!AZ72,'Потребление ЭЭ_факт'!BL72),0))</f>
        <v>0</v>
      </c>
      <c r="AS73" s="15">
        <f>IF(AND($F73=$AM$4,$I73=AS$5),AVERAGE('Потребление ЭЭ_факт'!AO72,'Потребление ЭЭ_факт'!BA72,'Потребление ЭЭ_факт'!BM72),IF(AR73&lt;&gt;0,AVERAGE('Потребление ЭЭ_факт'!AO72,'Потребление ЭЭ_факт'!BA72,'Потребление ЭЭ_факт'!BM72),0))</f>
        <v>0</v>
      </c>
      <c r="AT73" s="15">
        <f>IF(AND($F73=$AM$4,$I73=AT$5),AVERAGE('Потребление ЭЭ_факт'!AP72,'Потребление ЭЭ_факт'!BB72,'Потребление ЭЭ_факт'!BN72),IF(AS73&lt;&gt;0,AVERAGE('Потребление ЭЭ_факт'!AP72,'Потребление ЭЭ_факт'!BB72,'Потребление ЭЭ_факт'!BN72),0))</f>
        <v>0</v>
      </c>
      <c r="AU73" s="15">
        <f>IF(AND($F73=$AM$4,$I73=AU$5),AVERAGE('Потребление ЭЭ_факт'!AQ72,'Потребление ЭЭ_факт'!BC72,'Потребление ЭЭ_факт'!BO72),IF(AT73&lt;&gt;0,AVERAGE('Потребление ЭЭ_факт'!AQ72,'Потребление ЭЭ_факт'!BC72,'Потребление ЭЭ_факт'!BO72),0))</f>
        <v>0</v>
      </c>
      <c r="AV73" s="15">
        <f>IF(AND($F73=$AM$4,$I73=AV$5),AVERAGE('Потребление ЭЭ_факт'!AR72,'Потребление ЭЭ_факт'!BD72,'Потребление ЭЭ_факт'!BP72),IF(AU73&lt;&gt;0,AVERAGE('Потребление ЭЭ_факт'!AR72,'Потребление ЭЭ_факт'!BD72,'Потребление ЭЭ_факт'!BP72),0))</f>
        <v>0</v>
      </c>
      <c r="AW73" s="15">
        <f>IF(AND($F73=$AM$4,$I73=AW$5),AVERAGE('Потребление ЭЭ_факт'!AS72,'Потребление ЭЭ_факт'!BE72,'Потребление ЭЭ_факт'!BQ72),IF(AV73&lt;&gt;0,AVERAGE('Потребление ЭЭ_факт'!AS72,'Потребление ЭЭ_факт'!BE72,'Потребление ЭЭ_факт'!BQ72),0))</f>
        <v>0</v>
      </c>
      <c r="AX73" s="16">
        <f>IF(AND($F73=$AM$4,$I73=AX$5),AVERAGE('Потребление ЭЭ_факт'!AT72,'Потребление ЭЭ_факт'!BF72,'Потребление ЭЭ_факт'!BR72),IF(AW73&lt;&gt;0,AVERAGE('Потребление ЭЭ_факт'!AT72,'Потребление ЭЭ_факт'!BF72,'Потребление ЭЭ_факт'!BR72),0))</f>
        <v>0</v>
      </c>
      <c r="AY73" s="14">
        <f>IF(AND($F73=$AY$4,$I73=AY$5),AVERAGE('Потребление ЭЭ_факт'!AU72,'Потребление ЭЭ_факт'!BG72,'Потребление ЭЭ_факт'!BS72),IF(AX73&lt;&gt;0,AVERAGE('Потребление ЭЭ_факт'!AU72,'Потребление ЭЭ_факт'!BG72,'Потребление ЭЭ_факт'!BS72),0))</f>
        <v>0</v>
      </c>
      <c r="AZ73" s="15">
        <f>IF(AND($F73=$AY$4,$I73=AZ$5),AVERAGE('Потребление ЭЭ_факт'!AV72,'Потребление ЭЭ_факт'!BH72,'Потребление ЭЭ_факт'!BT72),IF(AY73&lt;&gt;0,AVERAGE('Потребление ЭЭ_факт'!AV72,'Потребление ЭЭ_факт'!BH72,'Потребление ЭЭ_факт'!BT72),0))</f>
        <v>0</v>
      </c>
      <c r="BA73" s="15">
        <f>IF(AND($F73=$AY$4,$I73=BA$5),AVERAGE('Потребление ЭЭ_факт'!AW72,'Потребление ЭЭ_факт'!BI72,'Потребление ЭЭ_факт'!BU72),IF(AZ73&lt;&gt;0,AVERAGE('Потребление ЭЭ_факт'!AW72,'Потребление ЭЭ_факт'!BI72,'Потребление ЭЭ_факт'!BU72),0))</f>
        <v>0</v>
      </c>
      <c r="BB73" s="15">
        <f>IF(AND($F73=$AY$4,$I73=BB$5),AVERAGE('Потребление ЭЭ_факт'!AX72,'Потребление ЭЭ_факт'!BJ72,'Потребление ЭЭ_факт'!BV72),IF(BA73&lt;&gt;0,AVERAGE('Потребление ЭЭ_факт'!AX72,'Потребление ЭЭ_факт'!BJ72,'Потребление ЭЭ_факт'!BV72),0))</f>
        <v>0</v>
      </c>
      <c r="BC73" s="15">
        <f>IF(AND($F73=$AY$4,$I73=BC$5),AVERAGE('Потребление ЭЭ_факт'!AY72,'Потребление ЭЭ_факт'!BK72,'Потребление ЭЭ_факт'!BW72),IF(BB73&lt;&gt;0,AVERAGE('Потребление ЭЭ_факт'!AY72,'Потребление ЭЭ_факт'!BK72,'Потребление ЭЭ_факт'!BW72),0))</f>
        <v>0</v>
      </c>
      <c r="BD73" s="15">
        <f>IF(AND($F73=$AY$4,$I73=BD$5),AVERAGE('Потребление ЭЭ_факт'!AZ72,'Потребление ЭЭ_факт'!BL72,'Потребление ЭЭ_факт'!BX72),IF(BC73&lt;&gt;0,AVERAGE('Потребление ЭЭ_факт'!AZ72,'Потребление ЭЭ_факт'!BL72,'Потребление ЭЭ_факт'!BX72),0))</f>
        <v>0</v>
      </c>
      <c r="BE73" s="15">
        <f>IF(AND($F73=$AY$4,$I73=BE$5),AVERAGE('Потребление ЭЭ_факт'!BA72,'Потребление ЭЭ_факт'!BM72,'Потребление ЭЭ_факт'!BY72),IF(BD73&lt;&gt;0,AVERAGE('Потребление ЭЭ_факт'!BA72,'Потребление ЭЭ_факт'!BM72,'Потребление ЭЭ_факт'!BY72),0))</f>
        <v>0</v>
      </c>
      <c r="BF73" s="15">
        <f>IF(AND($F73=$AY$4,$I73=BF$5),AVERAGE('Потребление ЭЭ_факт'!BB72,'Потребление ЭЭ_факт'!BN72,'Потребление ЭЭ_факт'!BZ72),IF(BE73&lt;&gt;0,AVERAGE('Потребление ЭЭ_факт'!BB72,'Потребление ЭЭ_факт'!BN72,'Потребление ЭЭ_факт'!BZ72),0))</f>
        <v>0</v>
      </c>
      <c r="BG73" s="15">
        <f>IF(AND($F73=$AY$4,$I73=BG$5),AVERAGE('Потребление ЭЭ_факт'!BC72,'Потребление ЭЭ_факт'!BO72,'Потребление ЭЭ_факт'!CA72),IF(BF73&lt;&gt;0,AVERAGE('Потребление ЭЭ_факт'!BC72,'Потребление ЭЭ_факт'!BO72,'Потребление ЭЭ_факт'!CA72),0))</f>
        <v>0</v>
      </c>
      <c r="BH73" s="15">
        <f>IF(AND($F73=$AY$4,$I73=BH$5),AVERAGE('Потребление ЭЭ_факт'!BD72,'Потребление ЭЭ_факт'!BP72,'Потребление ЭЭ_факт'!CB72),IF(BG73&lt;&gt;0,AVERAGE('Потребление ЭЭ_факт'!BD72,'Потребление ЭЭ_факт'!BP72,'Потребление ЭЭ_факт'!CB72),0))</f>
        <v>0</v>
      </c>
      <c r="BI73" s="15">
        <f>IF(AND($F73=$AY$4,$I73=BI$5),AVERAGE('Потребление ЭЭ_факт'!BE72,'Потребление ЭЭ_факт'!BQ72,'Потребление ЭЭ_факт'!CC72),IF(BH73&lt;&gt;0,AVERAGE('Потребление ЭЭ_факт'!BE72,'Потребление ЭЭ_факт'!BQ72,'Потребление ЭЭ_факт'!CC72),0))</f>
        <v>0</v>
      </c>
      <c r="BJ73" s="16">
        <f>IF(AND($F73=$AY$4,$I73=BJ$5),AVERAGE('Потребление ЭЭ_факт'!BF72,'Потребление ЭЭ_факт'!BR72,'Потребление ЭЭ_факт'!CD72),IF(BI73&lt;&gt;0,AVERAGE('Потребление ЭЭ_факт'!BF72,'Потребление ЭЭ_факт'!BR72,'Потребление ЭЭ_факт'!CD72),0))</f>
        <v>0</v>
      </c>
      <c r="BK73" s="14">
        <f>IF(AND($F73=$BK$4,$I73=BK$5),AVERAGE('Потребление ЭЭ_факт'!BG72,'Потребление ЭЭ_факт'!BS72,'Потребление ЭЭ_факт'!CE72),IF(BJ73&lt;&gt;0,AVERAGE('Потребление ЭЭ_факт'!BG72,'Потребление ЭЭ_факт'!BS72,'Потребление ЭЭ_факт'!CE72),0))</f>
        <v>15961.538593511905</v>
      </c>
      <c r="BL73" s="15">
        <f>IF(AND($F73=$BK$4,$I73=BL$5),AVERAGE('Потребление ЭЭ_факт'!BH72,'Потребление ЭЭ_факт'!BT72,'Потребление ЭЭ_факт'!CF72),IF(BK73&lt;&gt;0,AVERAGE('Потребление ЭЭ_факт'!BH72,'Потребление ЭЭ_факт'!BT72,'Потребление ЭЭ_факт'!CF72),0))</f>
        <v>13834.378151666666</v>
      </c>
      <c r="BM73" s="15">
        <f>IF(AND($F73=$BK$4,$I73=BM$5),AVERAGE('Потребление ЭЭ_факт'!BI72,'Потребление ЭЭ_факт'!BU72,'Потребление ЭЭ_факт'!CG72),IF(BL73&lt;&gt;0,AVERAGE('Потребление ЭЭ_факт'!BI72,'Потребление ЭЭ_факт'!BU72,'Потребление ЭЭ_факт'!CG72),0))</f>
        <v>13408.603161017856</v>
      </c>
      <c r="BN73" s="15">
        <f>IF(AND($F73=$BK$4,$I73=BN$5),AVERAGE('Потребление ЭЭ_факт'!BJ72,'Потребление ЭЭ_факт'!BV72,'Потребление ЭЭ_факт'!CH72),IF(BM73&lt;&gt;0,AVERAGE('Потребление ЭЭ_факт'!BJ72,'Потребление ЭЭ_факт'!BV72,'Потребление ЭЭ_факт'!CH72),0))</f>
        <v>12512.219502678572</v>
      </c>
      <c r="BO73" s="15">
        <f>IF(AND($F73=$BK$4,$I73=BO$5),AVERAGE('Потребление ЭЭ_факт'!BK72,'Потребление ЭЭ_факт'!BW72,'Потребление ЭЭ_факт'!CI72),IF(BN73&lt;&gt;0,AVERAGE('Потребление ЭЭ_факт'!BK72,'Потребление ЭЭ_факт'!BW72,'Потребление ЭЭ_факт'!CI72),0))</f>
        <v>11739.943421964286</v>
      </c>
      <c r="BP73" s="15">
        <f>IF(AND($F73=$BK$4,$I73=BP$5),AVERAGE('Потребление ЭЭ_факт'!BL72,'Потребление ЭЭ_факт'!BX72,'Потребление ЭЭ_факт'!CJ72),IF(BO73&lt;&gt;0,AVERAGE('Потребление ЭЭ_факт'!BL72,'Потребление ЭЭ_факт'!BX72,'Потребление ЭЭ_факт'!CJ72),0))</f>
        <v>10596.205682380953</v>
      </c>
      <c r="BQ73" s="15">
        <f>IF(AND($F73=$BK$4,$I73=BQ$5),AVERAGE('Потребление ЭЭ_факт'!BM72,'Потребление ЭЭ_факт'!BY72,'Потребление ЭЭ_факт'!CK72),IF(BP73&lt;&gt;0,AVERAGE('Потребление ЭЭ_факт'!BM72,'Потребление ЭЭ_факт'!BY72,'Потребление ЭЭ_факт'!CK72),0))</f>
        <v>11121.449541547619</v>
      </c>
      <c r="BR73" s="15">
        <f>IF(AND($F73=$BK$4,$I73=BR$5),AVERAGE('Потребление ЭЭ_факт'!BN72,'Потребление ЭЭ_факт'!BZ72,'Потребление ЭЭ_факт'!CL72),IF(BQ73&lt;&gt;0,AVERAGE('Потребление ЭЭ_факт'!BN72,'Потребление ЭЭ_факт'!BZ72,'Потребление ЭЭ_факт'!CL72),0))</f>
        <v>11397.661316767857</v>
      </c>
      <c r="BS73" s="15">
        <f>IF(AND($F73=$BK$4,$I73=BS$5),AVERAGE('Потребление ЭЭ_факт'!BO72,'Потребление ЭЭ_факт'!CA72,'Потребление ЭЭ_факт'!CM72),IF(BR73&lt;&gt;0,AVERAGE('Потребление ЭЭ_факт'!BO72,'Потребление ЭЭ_факт'!CA72,'Потребление ЭЭ_факт'!CM72),0))</f>
        <v>9605.4842169642852</v>
      </c>
      <c r="BT73" s="15">
        <f>IF(AND($F73=$BK$4,$I73=BT$5),AVERAGE('Потребление ЭЭ_факт'!BP72,'Потребление ЭЭ_факт'!CB72,'Потребление ЭЭ_факт'!CN72),IF(BS73&lt;&gt;0,AVERAGE('Потребление ЭЭ_факт'!BP72,'Потребление ЭЭ_факт'!CB72,'Потребление ЭЭ_факт'!CN72),0))</f>
        <v>9753.4932575892872</v>
      </c>
      <c r="BU73" s="15">
        <f>IF(AND($F73=$BK$4,$I73=BU$5),AVERAGE('Потребление ЭЭ_факт'!BQ72,'Потребление ЭЭ_факт'!CC72,'Потребление ЭЭ_факт'!CO72),IF(BT73&lt;&gt;0,AVERAGE('Потребление ЭЭ_факт'!BQ72,'Потребление ЭЭ_факт'!CC72,'Потребление ЭЭ_факт'!CO72),0))</f>
        <v>10118.546912410717</v>
      </c>
      <c r="BV73" s="16">
        <f>IF(AND($F73=$BK$4,$I73=BV$5),AVERAGE('Потребление ЭЭ_факт'!BR72,'Потребление ЭЭ_факт'!CD72,'Потребление ЭЭ_факт'!CP72),IF(BU73&lt;&gt;0,AVERAGE('Потребление ЭЭ_факт'!BR72,'Потребление ЭЭ_факт'!CD72,'Потребление ЭЭ_факт'!CP72),0))</f>
        <v>12175.730516976189</v>
      </c>
      <c r="BW73" s="30">
        <f t="shared" si="343"/>
        <v>15961.538593511905</v>
      </c>
      <c r="BX73" s="31">
        <f t="shared" si="382"/>
        <v>13834.378151666666</v>
      </c>
      <c r="BY73" s="31">
        <f t="shared" si="376"/>
        <v>13408.603161017856</v>
      </c>
      <c r="BZ73" s="31">
        <f t="shared" si="377"/>
        <v>12512.219502678572</v>
      </c>
      <c r="CA73" s="31">
        <f t="shared" si="378"/>
        <v>11739.943421964286</v>
      </c>
      <c r="CB73" s="31">
        <f t="shared" si="379"/>
        <v>10596.205682380953</v>
      </c>
      <c r="CC73" s="31">
        <f t="shared" si="344"/>
        <v>11121.449541547619</v>
      </c>
      <c r="CD73" s="31">
        <f t="shared" si="345"/>
        <v>11397.661316767857</v>
      </c>
      <c r="CE73" s="31">
        <f t="shared" si="346"/>
        <v>9605.4842169642852</v>
      </c>
      <c r="CF73" s="31">
        <f t="shared" si="347"/>
        <v>9753.4932575892872</v>
      </c>
      <c r="CG73" s="31">
        <f t="shared" si="348"/>
        <v>10118.546912410717</v>
      </c>
      <c r="CH73" s="32">
        <f t="shared" si="349"/>
        <v>12175.730516976189</v>
      </c>
      <c r="CI73" s="30">
        <f t="shared" si="418"/>
        <v>15961.538593511905</v>
      </c>
      <c r="CJ73" s="31">
        <f t="shared" si="413"/>
        <v>13834.378151666666</v>
      </c>
      <c r="CK73" s="31">
        <f t="shared" si="414"/>
        <v>13408.603161017856</v>
      </c>
      <c r="CL73" s="31">
        <f t="shared" si="281"/>
        <v>12512.219502678572</v>
      </c>
      <c r="CM73" s="31">
        <f t="shared" si="282"/>
        <v>11739.943421964286</v>
      </c>
      <c r="CN73" s="31">
        <f t="shared" si="283"/>
        <v>10596.205682380953</v>
      </c>
      <c r="CO73" s="31">
        <f t="shared" si="284"/>
        <v>11121.449541547619</v>
      </c>
      <c r="CP73" s="31">
        <f t="shared" si="285"/>
        <v>11397.661316767857</v>
      </c>
      <c r="CQ73" s="31">
        <f t="shared" si="286"/>
        <v>9605.4842169642852</v>
      </c>
      <c r="CR73" s="31">
        <f t="shared" si="287"/>
        <v>9753.4932575892872</v>
      </c>
      <c r="CS73" s="31">
        <f t="shared" si="288"/>
        <v>10118.546912410717</v>
      </c>
      <c r="CT73" s="32">
        <f t="shared" si="289"/>
        <v>12175.730516976189</v>
      </c>
      <c r="CU73" s="30">
        <f t="shared" si="290"/>
        <v>15961.538593511905</v>
      </c>
      <c r="CV73" s="31">
        <f t="shared" si="291"/>
        <v>13834.378151666666</v>
      </c>
      <c r="CW73" s="31">
        <f t="shared" si="292"/>
        <v>13408.603161017856</v>
      </c>
      <c r="CX73" s="31">
        <f t="shared" si="293"/>
        <v>12512.219502678572</v>
      </c>
      <c r="CY73" s="31">
        <f t="shared" si="294"/>
        <v>11739.943421964286</v>
      </c>
      <c r="CZ73" s="31">
        <f t="shared" si="295"/>
        <v>10596.205682380953</v>
      </c>
      <c r="DA73" s="31">
        <f t="shared" si="296"/>
        <v>11121.449541547619</v>
      </c>
      <c r="DB73" s="31">
        <f t="shared" si="297"/>
        <v>11397.661316767857</v>
      </c>
      <c r="DC73" s="31">
        <f t="shared" si="298"/>
        <v>9605.4842169642852</v>
      </c>
      <c r="DD73" s="31">
        <f t="shared" si="299"/>
        <v>9753.4932575892872</v>
      </c>
      <c r="DE73" s="31">
        <f t="shared" si="300"/>
        <v>10118.546912410717</v>
      </c>
      <c r="DF73" s="32">
        <f t="shared" si="301"/>
        <v>12175.730516976189</v>
      </c>
      <c r="DG73" s="30">
        <f t="shared" si="302"/>
        <v>15961.538593511905</v>
      </c>
      <c r="DH73" s="31">
        <f t="shared" si="303"/>
        <v>13834.378151666666</v>
      </c>
      <c r="DI73" s="31">
        <f t="shared" si="304"/>
        <v>13408.603161017856</v>
      </c>
      <c r="DJ73" s="31">
        <f t="shared" si="305"/>
        <v>12512.219502678572</v>
      </c>
      <c r="DK73" s="31">
        <f t="shared" si="306"/>
        <v>11739.943421964286</v>
      </c>
      <c r="DL73" s="31">
        <f t="shared" si="307"/>
        <v>10596.205682380953</v>
      </c>
      <c r="DM73" s="31">
        <f t="shared" si="308"/>
        <v>11121.449541547619</v>
      </c>
      <c r="DN73" s="31">
        <f t="shared" si="309"/>
        <v>11397.661316767857</v>
      </c>
      <c r="DO73" s="31">
        <f t="shared" si="310"/>
        <v>9605.4842169642852</v>
      </c>
      <c r="DP73" s="31">
        <f t="shared" si="311"/>
        <v>9753.4932575892872</v>
      </c>
      <c r="DQ73" s="31">
        <f t="shared" si="280"/>
        <v>10118.546912410717</v>
      </c>
      <c r="DR73" s="32">
        <f t="shared" si="314"/>
        <v>12175.730516976189</v>
      </c>
      <c r="DS73" s="30">
        <f t="shared" si="315"/>
        <v>15961.538593511905</v>
      </c>
      <c r="DT73" s="31">
        <f t="shared" si="316"/>
        <v>13834.378151666666</v>
      </c>
      <c r="DU73" s="31">
        <f t="shared" si="317"/>
        <v>13408.603161017856</v>
      </c>
      <c r="DV73" s="31">
        <f t="shared" si="318"/>
        <v>12512.219502678572</v>
      </c>
      <c r="DW73" s="31">
        <f t="shared" si="319"/>
        <v>11739.943421964286</v>
      </c>
      <c r="DX73" s="31">
        <f t="shared" si="320"/>
        <v>10596.205682380953</v>
      </c>
      <c r="DY73" s="31">
        <f t="shared" si="321"/>
        <v>11121.449541547619</v>
      </c>
      <c r="DZ73" s="31">
        <f t="shared" si="322"/>
        <v>11397.661316767857</v>
      </c>
      <c r="EA73" s="31">
        <f t="shared" si="323"/>
        <v>9605.4842169642852</v>
      </c>
      <c r="EB73" s="31">
        <f t="shared" si="324"/>
        <v>9753.4932575892872</v>
      </c>
      <c r="EC73" s="31">
        <f t="shared" si="325"/>
        <v>10118.546912410717</v>
      </c>
      <c r="ED73" s="32">
        <f t="shared" si="326"/>
        <v>12175.730516976189</v>
      </c>
      <c r="EE73" s="30">
        <f t="shared" si="327"/>
        <v>15961.538593511905</v>
      </c>
      <c r="EF73" s="31">
        <f t="shared" si="328"/>
        <v>13834.378151666666</v>
      </c>
      <c r="EG73" s="31">
        <f t="shared" si="329"/>
        <v>13408.603161017856</v>
      </c>
      <c r="EH73" s="31">
        <f t="shared" si="330"/>
        <v>12512.219502678572</v>
      </c>
      <c r="EI73" s="31">
        <f t="shared" si="331"/>
        <v>11739.943421964286</v>
      </c>
      <c r="EJ73" s="31">
        <f t="shared" si="332"/>
        <v>10596.205682380953</v>
      </c>
      <c r="EK73" s="31">
        <f t="shared" si="333"/>
        <v>11121.449541547619</v>
      </c>
      <c r="EL73" s="31">
        <f t="shared" si="334"/>
        <v>11397.661316767857</v>
      </c>
      <c r="EM73" s="31">
        <f t="shared" si="335"/>
        <v>9605.4842169642852</v>
      </c>
      <c r="EN73" s="31">
        <f t="shared" si="336"/>
        <v>9753.4932575892872</v>
      </c>
      <c r="EO73" s="31">
        <f t="shared" si="312"/>
        <v>10118.546912410717</v>
      </c>
      <c r="EP73" s="32">
        <f t="shared" si="313"/>
        <v>12175.730516976189</v>
      </c>
      <c r="ES73" s="20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9"/>
      <c r="FE73" s="20"/>
      <c r="FF73" s="18"/>
      <c r="FG73" s="18"/>
      <c r="FH73" s="18"/>
      <c r="FI73" s="18"/>
      <c r="FJ73" s="18"/>
      <c r="FK73" s="18"/>
      <c r="FL73" s="18"/>
      <c r="FM73" s="18"/>
      <c r="FN73" s="18"/>
      <c r="FO73" s="18"/>
      <c r="FP73" s="19"/>
      <c r="FQ73" s="20"/>
      <c r="FR73" s="18">
        <f t="shared" si="419"/>
        <v>13834.378151666666</v>
      </c>
      <c r="FS73" s="18">
        <f t="shared" si="420"/>
        <v>13408.603161017856</v>
      </c>
      <c r="FT73" s="18">
        <f t="shared" si="421"/>
        <v>12512.219502678572</v>
      </c>
      <c r="FU73" s="18">
        <f t="shared" si="422"/>
        <v>11739.943421964286</v>
      </c>
      <c r="FV73" s="18">
        <f t="shared" si="423"/>
        <v>10596.205682380953</v>
      </c>
      <c r="FW73" s="18">
        <f t="shared" si="424"/>
        <v>11121.449541547619</v>
      </c>
      <c r="FX73" s="18">
        <f t="shared" si="425"/>
        <v>11397.661316767857</v>
      </c>
      <c r="FY73" s="18">
        <f t="shared" si="426"/>
        <v>9605.4842169642852</v>
      </c>
      <c r="FZ73" s="18">
        <f t="shared" si="427"/>
        <v>9753.4932575892872</v>
      </c>
      <c r="GA73" s="18">
        <f t="shared" si="428"/>
        <v>10118.546912410717</v>
      </c>
      <c r="GB73" s="19">
        <f t="shared" si="429"/>
        <v>12175.730516976189</v>
      </c>
      <c r="GC73" s="20">
        <f t="shared" si="430"/>
        <v>15961.538593511905</v>
      </c>
      <c r="GD73" s="18">
        <f t="shared" si="431"/>
        <v>13834.378151666666</v>
      </c>
      <c r="GE73" s="18">
        <f t="shared" si="432"/>
        <v>13408.603161017856</v>
      </c>
      <c r="GF73" s="18">
        <f t="shared" si="433"/>
        <v>12512.219502678572</v>
      </c>
      <c r="GG73" s="18">
        <f t="shared" si="434"/>
        <v>11739.943421964286</v>
      </c>
      <c r="GH73" s="18">
        <f t="shared" si="435"/>
        <v>10596.205682380953</v>
      </c>
      <c r="GI73" s="18">
        <f t="shared" si="436"/>
        <v>11121.449541547619</v>
      </c>
      <c r="GJ73" s="18">
        <f t="shared" si="437"/>
        <v>11397.661316767857</v>
      </c>
      <c r="GK73" s="18">
        <f t="shared" si="438"/>
        <v>9605.4842169642852</v>
      </c>
      <c r="GL73" s="18">
        <f t="shared" si="439"/>
        <v>9753.4932575892872</v>
      </c>
      <c r="GM73" s="18">
        <f t="shared" si="440"/>
        <v>10118.546912410717</v>
      </c>
      <c r="GN73" s="19">
        <f t="shared" si="441"/>
        <v>12175.730516976189</v>
      </c>
      <c r="GO73" s="20">
        <f t="shared" si="442"/>
        <v>15961.538593511905</v>
      </c>
      <c r="GP73" s="18">
        <f t="shared" si="443"/>
        <v>13834.378151666666</v>
      </c>
      <c r="GQ73" s="18">
        <f t="shared" si="444"/>
        <v>13408.603161017856</v>
      </c>
      <c r="GR73" s="18">
        <f t="shared" si="445"/>
        <v>12512.219502678572</v>
      </c>
      <c r="GS73" s="18">
        <f t="shared" si="446"/>
        <v>11739.943421964286</v>
      </c>
      <c r="GT73" s="18">
        <f t="shared" si="447"/>
        <v>10596.205682380953</v>
      </c>
      <c r="GU73" s="18">
        <f t="shared" si="448"/>
        <v>11121.449541547619</v>
      </c>
      <c r="GV73" s="18">
        <f t="shared" si="449"/>
        <v>11397.661316767857</v>
      </c>
      <c r="GW73" s="18">
        <f t="shared" si="450"/>
        <v>9605.4842169642852</v>
      </c>
      <c r="GX73" s="18">
        <f t="shared" si="451"/>
        <v>9753.4932575892872</v>
      </c>
      <c r="GY73" s="18">
        <f t="shared" si="452"/>
        <v>10118.546912410717</v>
      </c>
      <c r="GZ73" s="19">
        <f t="shared" si="453"/>
        <v>12175.730516976189</v>
      </c>
      <c r="HA73" s="20">
        <f t="shared" si="454"/>
        <v>15961.538593511905</v>
      </c>
      <c r="HB73" s="18">
        <f t="shared" si="455"/>
        <v>13834.378151666666</v>
      </c>
      <c r="HC73" s="18">
        <f t="shared" si="456"/>
        <v>13408.603161017856</v>
      </c>
      <c r="HD73" s="18">
        <f t="shared" si="457"/>
        <v>12512.219502678572</v>
      </c>
      <c r="HE73" s="18">
        <f t="shared" si="458"/>
        <v>11739.943421964286</v>
      </c>
      <c r="HF73" s="18">
        <f t="shared" si="459"/>
        <v>10596.205682380953</v>
      </c>
      <c r="HG73" s="18">
        <f t="shared" si="460"/>
        <v>11121.449541547619</v>
      </c>
      <c r="HH73" s="18">
        <f t="shared" si="461"/>
        <v>11397.661316767857</v>
      </c>
      <c r="HI73" s="18">
        <f t="shared" si="462"/>
        <v>9605.4842169642852</v>
      </c>
      <c r="HJ73" s="18">
        <f t="shared" si="463"/>
        <v>9753.4932575892872</v>
      </c>
      <c r="HK73" s="18">
        <f t="shared" si="464"/>
        <v>10118.546912410717</v>
      </c>
      <c r="HL73" s="19">
        <f t="shared" si="465"/>
        <v>12175.730516976189</v>
      </c>
      <c r="HM73" s="20">
        <f t="shared" si="466"/>
        <v>15961.538593511905</v>
      </c>
      <c r="HN73" s="18">
        <f t="shared" si="467"/>
        <v>13834.378151666666</v>
      </c>
      <c r="HO73" s="18">
        <f t="shared" si="468"/>
        <v>13408.603161017856</v>
      </c>
      <c r="HP73" s="18">
        <f t="shared" si="469"/>
        <v>12512.219502678572</v>
      </c>
      <c r="HQ73" s="18">
        <f t="shared" si="470"/>
        <v>11739.943421964286</v>
      </c>
      <c r="HR73" s="18">
        <f t="shared" si="471"/>
        <v>10596.205682380953</v>
      </c>
      <c r="HS73" s="18">
        <f t="shared" si="472"/>
        <v>11121.449541547619</v>
      </c>
      <c r="HT73" s="18">
        <f t="shared" si="473"/>
        <v>11397.661316767857</v>
      </c>
      <c r="HU73" s="18">
        <f t="shared" si="474"/>
        <v>9605.4842169642852</v>
      </c>
      <c r="HV73" s="18">
        <f t="shared" si="475"/>
        <v>9753.4932575892872</v>
      </c>
      <c r="HW73" s="18">
        <f t="shared" si="476"/>
        <v>10118.546912410717</v>
      </c>
      <c r="HX73" s="19">
        <f t="shared" si="477"/>
        <v>12175.730516976189</v>
      </c>
      <c r="HY73" s="20">
        <f t="shared" si="478"/>
        <v>15961.538593511905</v>
      </c>
      <c r="HZ73" s="18"/>
      <c r="IA73" s="18"/>
      <c r="IB73" s="18"/>
      <c r="IC73" s="18"/>
      <c r="ID73" s="18"/>
      <c r="IE73" s="18"/>
      <c r="IF73" s="18"/>
      <c r="IG73" s="18"/>
      <c r="IH73" s="18"/>
      <c r="II73" s="18"/>
      <c r="IJ73" s="19"/>
      <c r="IK73" s="20"/>
      <c r="IL73" s="18"/>
      <c r="IM73" s="18"/>
      <c r="IN73" s="18"/>
      <c r="IO73" s="18"/>
      <c r="IP73" s="18"/>
      <c r="IQ73" s="18"/>
      <c r="IR73" s="18"/>
      <c r="IS73" s="18"/>
      <c r="IT73" s="18"/>
      <c r="IU73" s="18"/>
      <c r="IV73" s="19"/>
      <c r="IY73" s="17"/>
      <c r="IZ73" s="17"/>
      <c r="JA73" s="14">
        <f t="shared" si="479"/>
        <v>0</v>
      </c>
      <c r="JB73" s="15">
        <f t="shared" si="480"/>
        <v>0</v>
      </c>
      <c r="JC73" s="15">
        <f t="shared" si="481"/>
        <v>126263.7156819643</v>
      </c>
      <c r="JD73" s="15">
        <f t="shared" si="482"/>
        <v>142225.25427547618</v>
      </c>
      <c r="JE73" s="15">
        <f t="shared" si="483"/>
        <v>142225.25427547618</v>
      </c>
      <c r="JF73" s="15">
        <f t="shared" si="484"/>
        <v>142225.25427547618</v>
      </c>
      <c r="JG73" s="15">
        <f t="shared" si="485"/>
        <v>142225.25427547618</v>
      </c>
      <c r="JH73" s="15">
        <f t="shared" si="486"/>
        <v>15961.538593511905</v>
      </c>
      <c r="JI73" s="15">
        <f t="shared" si="487"/>
        <v>0</v>
      </c>
      <c r="JJ73" s="14"/>
    </row>
    <row r="74" spans="1:270" x14ac:dyDescent="0.25">
      <c r="A74" s="5" t="s">
        <v>271</v>
      </c>
      <c r="B74" s="2">
        <v>3201</v>
      </c>
      <c r="C74" s="3">
        <v>41453</v>
      </c>
      <c r="D74" s="3" t="s">
        <v>272</v>
      </c>
      <c r="E74" s="4">
        <v>45322</v>
      </c>
      <c r="F74">
        <f t="shared" si="402"/>
        <v>2024</v>
      </c>
      <c r="G74">
        <f t="shared" si="403"/>
        <v>1</v>
      </c>
      <c r="H74">
        <f t="shared" si="404"/>
        <v>2021</v>
      </c>
      <c r="I74">
        <f t="shared" si="384"/>
        <v>1</v>
      </c>
      <c r="J74">
        <f t="shared" si="415"/>
        <v>2024</v>
      </c>
      <c r="K74">
        <f t="shared" si="416"/>
        <v>2</v>
      </c>
      <c r="L74">
        <f t="shared" si="383"/>
        <v>2029</v>
      </c>
      <c r="M74">
        <f t="shared" si="417"/>
        <v>1</v>
      </c>
      <c r="O74" s="14"/>
      <c r="P74" s="17"/>
      <c r="Q74" s="17"/>
      <c r="R74" s="17"/>
      <c r="S74" s="17"/>
      <c r="T74" s="17"/>
      <c r="U74" s="17"/>
      <c r="V74" s="17">
        <f>IF(AND($F74=O$4,$I74=V$5),AVERAGE('Потребление ЭЭ_факт'!R73,'Потребление ЭЭ_факт'!AD73,'Потребление ЭЭ_факт'!AP73),IF(U74&lt;&gt;0,AVERAGE('Потребление ЭЭ_факт'!R73,'Потребление ЭЭ_факт'!AD73,'Потребление ЭЭ_факт'!AP73),0))</f>
        <v>0</v>
      </c>
      <c r="W74" s="17">
        <f>IF(AND($F74=O$4,$I74=W$5),AVERAGE('Потребление ЭЭ_факт'!S73,'Потребление ЭЭ_факт'!AE73,'Потребление ЭЭ_факт'!AQ73),IF(V74&lt;&gt;0,AVERAGE('Потребление ЭЭ_факт'!S73,'Потребление ЭЭ_факт'!AE73,'Потребление ЭЭ_факт'!AQ73),0))</f>
        <v>0</v>
      </c>
      <c r="X74" s="17">
        <f>IF(AND($F74=O$4,$I74=X$5),AVERAGE('Потребление ЭЭ_факт'!T73,'Потребление ЭЭ_факт'!AF73,'Потребление ЭЭ_факт'!AR73),IF(W74&lt;&gt;0,AVERAGE('Потребление ЭЭ_факт'!T73,'Потребление ЭЭ_факт'!AF73,'Потребление ЭЭ_факт'!AR73),0))</f>
        <v>0</v>
      </c>
      <c r="Y74" s="17">
        <f>IF(AND($F74=O$4,$I74=Y$5),AVERAGE('Потребление ЭЭ_факт'!U73,'Потребление ЭЭ_факт'!AG73,'Потребление ЭЭ_факт'!AS73),IF(X74&lt;&gt;0,AVERAGE('Потребление ЭЭ_факт'!U73,'Потребление ЭЭ_факт'!AG73,'Потребление ЭЭ_факт'!AS73),0))</f>
        <v>0</v>
      </c>
      <c r="Z74" s="17">
        <f>IF(AND($F74=O$4,$I74=Z$5),AVERAGE('Потребление ЭЭ_факт'!V73,'Потребление ЭЭ_факт'!AH73,'Потребление ЭЭ_факт'!AT73),IF(Y74&lt;&gt;0,AVERAGE('Потребление ЭЭ_факт'!V73,'Потребление ЭЭ_факт'!AH73,'Потребление ЭЭ_факт'!AT73),0))</f>
        <v>0</v>
      </c>
      <c r="AA74" s="14">
        <f>IF(AND($F74=AA$4,$I74=AA$5),AVERAGE('Потребление ЭЭ_факт'!W73,'Потребление ЭЭ_факт'!AI73,'Потребление ЭЭ_факт'!AU73),IF(Z74&lt;&gt;0,AVERAGE('Потребление ЭЭ_факт'!W73,'Потребление ЭЭ_факт'!AI73,'Потребление ЭЭ_факт'!AU73),0))</f>
        <v>0</v>
      </c>
      <c r="AB74" s="17">
        <f>IF(AND($F74=AA$4,$I74=AB$5),AVERAGE('Потребление ЭЭ_факт'!X73,'Потребление ЭЭ_факт'!AJ73,'Потребление ЭЭ_факт'!AV73),IF(AA74&lt;&gt;0,AVERAGE('Потребление ЭЭ_факт'!X73,'Потребление ЭЭ_факт'!AJ73,'Потребление ЭЭ_факт'!AV73),0))</f>
        <v>0</v>
      </c>
      <c r="AC74" s="17">
        <f>IF(AND($F74=AA$4,$I74=AC$5),AVERAGE('Потребление ЭЭ_факт'!Y73,'Потребление ЭЭ_факт'!AK73,'Потребление ЭЭ_факт'!AW73),IF(AB74&lt;&gt;0,AVERAGE('Потребление ЭЭ_факт'!Y73,'Потребление ЭЭ_факт'!AK73,'Потребление ЭЭ_факт'!AW73),0))</f>
        <v>0</v>
      </c>
      <c r="AD74" s="17">
        <f>IF(AND($F74=AA$4,$I74=AD$5),AVERAGE('Потребление ЭЭ_факт'!Z73,'Потребление ЭЭ_факт'!AL73,'Потребление ЭЭ_факт'!AX73),IF(AC74&lt;&gt;0,AVERAGE('Потребление ЭЭ_факт'!Z73,'Потребление ЭЭ_факт'!AL73,'Потребление ЭЭ_факт'!AX73),0))</f>
        <v>0</v>
      </c>
      <c r="AE74" s="17">
        <f>IF(AND($F74=AA$4,$I74=AE$5),AVERAGE('Потребление ЭЭ_факт'!AA73,'Потребление ЭЭ_факт'!AM73,'Потребление ЭЭ_факт'!AY73),IF(AD74&lt;&gt;0,AVERAGE('Потребление ЭЭ_факт'!AA73,'Потребление ЭЭ_факт'!AM73,'Потребление ЭЭ_факт'!AY73),0))</f>
        <v>0</v>
      </c>
      <c r="AF74" s="17">
        <f>IF(AND($F74=AA$4,$I74=AF$5),AVERAGE('Потребление ЭЭ_факт'!AB73,'Потребление ЭЭ_факт'!AN73,'Потребление ЭЭ_факт'!AZ73),IF(AE74&lt;&gt;0,AVERAGE('Потребление ЭЭ_факт'!AB73,'Потребление ЭЭ_факт'!AN73,'Потребление ЭЭ_факт'!AZ73),0))</f>
        <v>0</v>
      </c>
      <c r="AG74" s="17">
        <f>IF(AND($F74=AA$4,$I74=AG$5),AVERAGE('Потребление ЭЭ_факт'!AC73,'Потребление ЭЭ_факт'!AO73,'Потребление ЭЭ_факт'!BA73),IF(AF74&lt;&gt;0,AVERAGE('Потребление ЭЭ_факт'!AC73,'Потребление ЭЭ_факт'!AO73,'Потребление ЭЭ_факт'!BA73),0))</f>
        <v>0</v>
      </c>
      <c r="AH74" s="17">
        <f>IF(AND($F74=AA$4,$I74=AH$5),AVERAGE('Потребление ЭЭ_факт'!AD73,'Потребление ЭЭ_факт'!AP73,'Потребление ЭЭ_факт'!BB73),IF(AG74&lt;&gt;0,AVERAGE('Потребление ЭЭ_факт'!AD73,'Потребление ЭЭ_факт'!AP73,'Потребление ЭЭ_факт'!BB73),0))</f>
        <v>0</v>
      </c>
      <c r="AI74" s="17">
        <f>IF(AND($F74=AA$4,$I74=AI$5),AVERAGE('Потребление ЭЭ_факт'!AE73,'Потребление ЭЭ_факт'!AQ73,'Потребление ЭЭ_факт'!BC73),IF(AH74&lt;&gt;0,AVERAGE('Потребление ЭЭ_факт'!AE73,'Потребление ЭЭ_факт'!AQ73,'Потребление ЭЭ_факт'!BC73),0))</f>
        <v>0</v>
      </c>
      <c r="AJ74" s="17">
        <f>IF(AND($F74=AA$4,$I74=AJ$5),AVERAGE('Потребление ЭЭ_факт'!AF73,'Потребление ЭЭ_факт'!AR73,'Потребление ЭЭ_факт'!BD73),IF(AI74&lt;&gt;0,AVERAGE('Потребление ЭЭ_факт'!AF73,'Потребление ЭЭ_факт'!AR73,'Потребление ЭЭ_факт'!BD73),0))</f>
        <v>0</v>
      </c>
      <c r="AK74" s="17">
        <f>IF(AND($F74=AA$4,$I74=AK$5),AVERAGE('Потребление ЭЭ_факт'!AG73,'Потребление ЭЭ_факт'!AS73,'Потребление ЭЭ_факт'!BE73),IF(AJ74&lt;&gt;0,AVERAGE('Потребление ЭЭ_факт'!AG73,'Потребление ЭЭ_факт'!AS73,'Потребление ЭЭ_факт'!BE73),0))</f>
        <v>0</v>
      </c>
      <c r="AL74" s="17">
        <f>IF(AND($F74=AA$4,$I74=AL$5),AVERAGE('Потребление ЭЭ_факт'!AH73,'Потребление ЭЭ_факт'!AT73,'Потребление ЭЭ_факт'!BF73),IF(AK74&lt;&gt;0,AVERAGE('Потребление ЭЭ_факт'!AH73,'Потребление ЭЭ_факт'!AT73,'Потребление ЭЭ_факт'!BF73),0))</f>
        <v>0</v>
      </c>
      <c r="AM74" s="14">
        <f>IF(AND($F74=AM$4,$I74=AM$5),AVERAGE('Потребление ЭЭ_факт'!AI73,'Потребление ЭЭ_факт'!AU73,'Потребление ЭЭ_факт'!BG73),IF(AL74&lt;&gt;0,AVERAGE('Потребление ЭЭ_факт'!AI73,'Потребление ЭЭ_факт'!AU73,'Потребление ЭЭ_факт'!BG73),0))</f>
        <v>0</v>
      </c>
      <c r="AN74" s="15">
        <f>IF(AND($F74=$AM$4,$I74=AN$5),AVERAGE('Потребление ЭЭ_факт'!AJ73,'Потребление ЭЭ_факт'!AV73,'Потребление ЭЭ_факт'!BH73),IF(AM74&lt;&gt;0,AVERAGE('Потребление ЭЭ_факт'!AJ73,'Потребление ЭЭ_факт'!AV73,'Потребление ЭЭ_факт'!BH73),0))</f>
        <v>0</v>
      </c>
      <c r="AO74" s="15">
        <f>IF(AND($F74=$AM$4,$I74=AO$5),AVERAGE('Потребление ЭЭ_факт'!AK73,'Потребление ЭЭ_факт'!AW73,'Потребление ЭЭ_факт'!BI73),IF(AN74&lt;&gt;0,AVERAGE('Потребление ЭЭ_факт'!AK73,'Потребление ЭЭ_факт'!AW73,'Потребление ЭЭ_факт'!BI73),0))</f>
        <v>0</v>
      </c>
      <c r="AP74" s="15">
        <f>IF(AND($F74=$AM$4,$I74=AP$5),AVERAGE('Потребление ЭЭ_факт'!AL73,'Потребление ЭЭ_факт'!AX73,'Потребление ЭЭ_факт'!BJ73),IF(AO74&lt;&gt;0,AVERAGE('Потребление ЭЭ_факт'!AL73,'Потребление ЭЭ_факт'!AX73,'Потребление ЭЭ_факт'!BJ73),0))</f>
        <v>0</v>
      </c>
      <c r="AQ74" s="15">
        <f>IF(AND($F74=$AM$4,$I74=AQ$5),AVERAGE('Потребление ЭЭ_факт'!AM73,'Потребление ЭЭ_факт'!AY73,'Потребление ЭЭ_факт'!BK73),IF(AP74&lt;&gt;0,AVERAGE('Потребление ЭЭ_факт'!AM73,'Потребление ЭЭ_факт'!AY73,'Потребление ЭЭ_факт'!BK73),0))</f>
        <v>0</v>
      </c>
      <c r="AR74" s="15">
        <f>IF(AND($F74=$AM$4,$I74=AR$5),AVERAGE('Потребление ЭЭ_факт'!AN73,'Потребление ЭЭ_факт'!AZ73,'Потребление ЭЭ_факт'!BL73),IF(AQ74&lt;&gt;0,AVERAGE('Потребление ЭЭ_факт'!AN73,'Потребление ЭЭ_факт'!AZ73,'Потребление ЭЭ_факт'!BL73),0))</f>
        <v>0</v>
      </c>
      <c r="AS74" s="15">
        <f>IF(AND($F74=$AM$4,$I74=AS$5),AVERAGE('Потребление ЭЭ_факт'!AO73,'Потребление ЭЭ_факт'!BA73,'Потребление ЭЭ_факт'!BM73),IF(AR74&lt;&gt;0,AVERAGE('Потребление ЭЭ_факт'!AO73,'Потребление ЭЭ_факт'!BA73,'Потребление ЭЭ_факт'!BM73),0))</f>
        <v>0</v>
      </c>
      <c r="AT74" s="15">
        <f>IF(AND($F74=$AM$4,$I74=AT$5),AVERAGE('Потребление ЭЭ_факт'!AP73,'Потребление ЭЭ_факт'!BB73,'Потребление ЭЭ_факт'!BN73),IF(AS74&lt;&gt;0,AVERAGE('Потребление ЭЭ_факт'!AP73,'Потребление ЭЭ_факт'!BB73,'Потребление ЭЭ_факт'!BN73),0))</f>
        <v>0</v>
      </c>
      <c r="AU74" s="15">
        <f>IF(AND($F74=$AM$4,$I74=AU$5),AVERAGE('Потребление ЭЭ_факт'!AQ73,'Потребление ЭЭ_факт'!BC73,'Потребление ЭЭ_факт'!BO73),IF(AT74&lt;&gt;0,AVERAGE('Потребление ЭЭ_факт'!AQ73,'Потребление ЭЭ_факт'!BC73,'Потребление ЭЭ_факт'!BO73),0))</f>
        <v>0</v>
      </c>
      <c r="AV74" s="15">
        <f>IF(AND($F74=$AM$4,$I74=AV$5),AVERAGE('Потребление ЭЭ_факт'!AR73,'Потребление ЭЭ_факт'!BD73,'Потребление ЭЭ_факт'!BP73),IF(AU74&lt;&gt;0,AVERAGE('Потребление ЭЭ_факт'!AR73,'Потребление ЭЭ_факт'!BD73,'Потребление ЭЭ_факт'!BP73),0))</f>
        <v>0</v>
      </c>
      <c r="AW74" s="15">
        <f>IF(AND($F74=$AM$4,$I74=AW$5),AVERAGE('Потребление ЭЭ_факт'!AS73,'Потребление ЭЭ_факт'!BE73,'Потребление ЭЭ_факт'!BQ73),IF(AV74&lt;&gt;0,AVERAGE('Потребление ЭЭ_факт'!AS73,'Потребление ЭЭ_факт'!BE73,'Потребление ЭЭ_факт'!BQ73),0))</f>
        <v>0</v>
      </c>
      <c r="AX74" s="16">
        <f>IF(AND($F74=$AM$4,$I74=AX$5),AVERAGE('Потребление ЭЭ_факт'!AT73,'Потребление ЭЭ_факт'!BF73,'Потребление ЭЭ_факт'!BR73),IF(AW74&lt;&gt;0,AVERAGE('Потребление ЭЭ_факт'!AT73,'Потребление ЭЭ_факт'!BF73,'Потребление ЭЭ_факт'!BR73),0))</f>
        <v>0</v>
      </c>
      <c r="AY74" s="14">
        <f>IF(AND($F74=$AY$4,$I74=AY$5),AVERAGE('Потребление ЭЭ_факт'!AU73,'Потребление ЭЭ_факт'!BG73,'Потребление ЭЭ_факт'!BS73),IF(AX74&lt;&gt;0,AVERAGE('Потребление ЭЭ_факт'!AU73,'Потребление ЭЭ_факт'!BG73,'Потребление ЭЭ_факт'!BS73),0))</f>
        <v>0</v>
      </c>
      <c r="AZ74" s="15">
        <f>IF(AND($F74=$AY$4,$I74=AZ$5),AVERAGE('Потребление ЭЭ_факт'!AV73,'Потребление ЭЭ_факт'!BH73,'Потребление ЭЭ_факт'!BT73),IF(AY74&lt;&gt;0,AVERAGE('Потребление ЭЭ_факт'!AV73,'Потребление ЭЭ_факт'!BH73,'Потребление ЭЭ_факт'!BT73),0))</f>
        <v>0</v>
      </c>
      <c r="BA74" s="15">
        <f>IF(AND($F74=$AY$4,$I74=BA$5),AVERAGE('Потребление ЭЭ_факт'!AW73,'Потребление ЭЭ_факт'!BI73,'Потребление ЭЭ_факт'!BU73),IF(AZ74&lt;&gt;0,AVERAGE('Потребление ЭЭ_факт'!AW73,'Потребление ЭЭ_факт'!BI73,'Потребление ЭЭ_факт'!BU73),0))</f>
        <v>0</v>
      </c>
      <c r="BB74" s="15">
        <f>IF(AND($F74=$AY$4,$I74=BB$5),AVERAGE('Потребление ЭЭ_факт'!AX73,'Потребление ЭЭ_факт'!BJ73,'Потребление ЭЭ_факт'!BV73),IF(BA74&lt;&gt;0,AVERAGE('Потребление ЭЭ_факт'!AX73,'Потребление ЭЭ_факт'!BJ73,'Потребление ЭЭ_факт'!BV73),0))</f>
        <v>0</v>
      </c>
      <c r="BC74" s="15">
        <f>IF(AND($F74=$AY$4,$I74=BC$5),AVERAGE('Потребление ЭЭ_факт'!AY73,'Потребление ЭЭ_факт'!BK73,'Потребление ЭЭ_факт'!BW73),IF(BB74&lt;&gt;0,AVERAGE('Потребление ЭЭ_факт'!AY73,'Потребление ЭЭ_факт'!BK73,'Потребление ЭЭ_факт'!BW73),0))</f>
        <v>0</v>
      </c>
      <c r="BD74" s="15">
        <f>IF(AND($F74=$AY$4,$I74=BD$5),AVERAGE('Потребление ЭЭ_факт'!AZ73,'Потребление ЭЭ_факт'!BL73,'Потребление ЭЭ_факт'!BX73),IF(BC74&lt;&gt;0,AVERAGE('Потребление ЭЭ_факт'!AZ73,'Потребление ЭЭ_факт'!BL73,'Потребление ЭЭ_факт'!BX73),0))</f>
        <v>0</v>
      </c>
      <c r="BE74" s="15">
        <f>IF(AND($F74=$AY$4,$I74=BE$5),AVERAGE('Потребление ЭЭ_факт'!BA73,'Потребление ЭЭ_факт'!BM73,'Потребление ЭЭ_факт'!BY73),IF(BD74&lt;&gt;0,AVERAGE('Потребление ЭЭ_факт'!BA73,'Потребление ЭЭ_факт'!BM73,'Потребление ЭЭ_факт'!BY73),0))</f>
        <v>0</v>
      </c>
      <c r="BF74" s="15">
        <f>IF(AND($F74=$AY$4,$I74=BF$5),AVERAGE('Потребление ЭЭ_факт'!BB73,'Потребление ЭЭ_факт'!BN73,'Потребление ЭЭ_факт'!BZ73),IF(BE74&lt;&gt;0,AVERAGE('Потребление ЭЭ_факт'!BB73,'Потребление ЭЭ_факт'!BN73,'Потребление ЭЭ_факт'!BZ73),0))</f>
        <v>0</v>
      </c>
      <c r="BG74" s="15">
        <f>IF(AND($F74=$AY$4,$I74=BG$5),AVERAGE('Потребление ЭЭ_факт'!BC73,'Потребление ЭЭ_факт'!BO73,'Потребление ЭЭ_факт'!CA73),IF(BF74&lt;&gt;0,AVERAGE('Потребление ЭЭ_факт'!BC73,'Потребление ЭЭ_факт'!BO73,'Потребление ЭЭ_факт'!CA73),0))</f>
        <v>0</v>
      </c>
      <c r="BH74" s="15">
        <f>IF(AND($F74=$AY$4,$I74=BH$5),AVERAGE('Потребление ЭЭ_факт'!BD73,'Потребление ЭЭ_факт'!BP73,'Потребление ЭЭ_факт'!CB73),IF(BG74&lt;&gt;0,AVERAGE('Потребление ЭЭ_факт'!BD73,'Потребление ЭЭ_факт'!BP73,'Потребление ЭЭ_факт'!CB73),0))</f>
        <v>0</v>
      </c>
      <c r="BI74" s="15">
        <f>IF(AND($F74=$AY$4,$I74=BI$5),AVERAGE('Потребление ЭЭ_факт'!BE73,'Потребление ЭЭ_факт'!BQ73,'Потребление ЭЭ_факт'!CC73),IF(BH74&lt;&gt;0,AVERAGE('Потребление ЭЭ_факт'!BE73,'Потребление ЭЭ_факт'!BQ73,'Потребление ЭЭ_факт'!CC73),0))</f>
        <v>0</v>
      </c>
      <c r="BJ74" s="16">
        <f>IF(AND($F74=$AY$4,$I74=BJ$5),AVERAGE('Потребление ЭЭ_факт'!BF73,'Потребление ЭЭ_факт'!BR73,'Потребление ЭЭ_факт'!CD73),IF(BI74&lt;&gt;0,AVERAGE('Потребление ЭЭ_факт'!BF73,'Потребление ЭЭ_факт'!BR73,'Потребление ЭЭ_факт'!CD73),0))</f>
        <v>0</v>
      </c>
      <c r="BK74" s="14">
        <f>IF(AND($F74=$BK$4,$I74=BK$5),AVERAGE('Потребление ЭЭ_факт'!BG73,'Потребление ЭЭ_факт'!BS73,'Потребление ЭЭ_факт'!CE73),IF(BJ74&lt;&gt;0,AVERAGE('Потребление ЭЭ_факт'!BG73,'Потребление ЭЭ_факт'!BS73,'Потребление ЭЭ_факт'!CE73),0))</f>
        <v>9434.0297738095305</v>
      </c>
      <c r="BL74" s="15">
        <f>IF(AND($F74=$BK$4,$I74=BL$5),AVERAGE('Потребление ЭЭ_факт'!BH73,'Потребление ЭЭ_факт'!BT73,'Потребление ЭЭ_факт'!CF73),IF(BK74&lt;&gt;0,AVERAGE('Потребление ЭЭ_факт'!BH73,'Потребление ЭЭ_факт'!BT73,'Потребление ЭЭ_факт'!CF73),0))</f>
        <v>8815.1016666666528</v>
      </c>
      <c r="BM74" s="15">
        <f>IF(AND($F74=$BK$4,$I74=BM$5),AVERAGE('Потребление ЭЭ_факт'!BI73,'Потребление ЭЭ_факт'!BU73,'Потребление ЭЭ_факт'!CG73),IF(BL74&lt;&gt;0,AVERAGE('Потребление ЭЭ_факт'!BI73,'Потребление ЭЭ_факт'!BU73,'Потребление ЭЭ_факт'!CG73),0))</f>
        <v>9457.2372738095346</v>
      </c>
      <c r="BN74" s="15">
        <f>IF(AND($F74=$BK$4,$I74=BN$5),AVERAGE('Потребление ЭЭ_факт'!BJ73,'Потребление ЭЭ_факт'!BV73,'Потребление ЭЭ_факт'!CH73),IF(BM74&lt;&gt;0,AVERAGE('Потребление ЭЭ_факт'!BJ73,'Потребление ЭЭ_факт'!BV73,'Потребление ЭЭ_факт'!CH73),0))</f>
        <v>9046.7897619047635</v>
      </c>
      <c r="BO74" s="15">
        <f>IF(AND($F74=$BK$4,$I74=BO$5),AVERAGE('Потребление ЭЭ_факт'!BK73,'Потребление ЭЭ_факт'!BW73,'Потребление ЭЭ_факт'!CI73),IF(BN74&lt;&gt;0,AVERAGE('Потребление ЭЭ_факт'!BK73,'Потребление ЭЭ_факт'!BW73,'Потребление ЭЭ_факт'!CI73),0))</f>
        <v>9288.2293888888962</v>
      </c>
      <c r="BP74" s="15">
        <f>IF(AND($F74=$BK$4,$I74=BP$5),AVERAGE('Потребление ЭЭ_факт'!BL73,'Потребление ЭЭ_факт'!BX73,'Потребление ЭЭ_факт'!CJ73),IF(BO74&lt;&gt;0,AVERAGE('Потребление ЭЭ_факт'!BL73,'Потребление ЭЭ_факт'!BX73,'Потребление ЭЭ_факт'!CJ73),0))</f>
        <v>9475.3316190476198</v>
      </c>
      <c r="BQ74" s="15">
        <f>IF(AND($F74=$BK$4,$I74=BQ$5),AVERAGE('Потребление ЭЭ_факт'!BM73,'Потребление ЭЭ_факт'!BY73,'Потребление ЭЭ_факт'!CK73),IF(BP74&lt;&gt;0,AVERAGE('Потребление ЭЭ_факт'!BM73,'Потребление ЭЭ_факт'!BY73,'Потребление ЭЭ_факт'!CK73),0))</f>
        <v>10747.641813492053</v>
      </c>
      <c r="BR74" s="15">
        <f>IF(AND($F74=$BK$4,$I74=BR$5),AVERAGE('Потребление ЭЭ_факт'!BN73,'Потребление ЭЭ_факт'!BZ73,'Потребление ЭЭ_факт'!CL73),IF(BQ74&lt;&gt;0,AVERAGE('Потребление ЭЭ_факт'!BN73,'Потребление ЭЭ_факт'!BZ73,'Потребление ЭЭ_факт'!CL73),0))</f>
        <v>10496.356865079359</v>
      </c>
      <c r="BS74" s="15">
        <f>IF(AND($F74=$BK$4,$I74=BS$5),AVERAGE('Потребление ЭЭ_факт'!BO73,'Потребление ЭЭ_факт'!CA73,'Потребление ЭЭ_факт'!CM73),IF(BR74&lt;&gt;0,AVERAGE('Потребление ЭЭ_факт'!BO73,'Потребление ЭЭ_факт'!CA73,'Потребление ЭЭ_факт'!CM73),0))</f>
        <v>8527.4007142857226</v>
      </c>
      <c r="BT74" s="15">
        <f>IF(AND($F74=$BK$4,$I74=BT$5),AVERAGE('Потребление ЭЭ_факт'!BP73,'Потребление ЭЭ_факт'!CB73,'Потребление ЭЭ_факт'!CN73),IF(BS74&lt;&gt;0,AVERAGE('Потребление ЭЭ_факт'!BP73,'Потребление ЭЭ_факт'!CB73,'Потребление ЭЭ_факт'!CN73),0))</f>
        <v>8868.5146666666642</v>
      </c>
      <c r="BU74" s="15">
        <f>IF(AND($F74=$BK$4,$I74=BU$5),AVERAGE('Потребление ЭЭ_факт'!BQ73,'Потребление ЭЭ_факт'!CC73,'Потребление ЭЭ_факт'!CO73),IF(BT74&lt;&gt;0,AVERAGE('Потребление ЭЭ_факт'!BQ73,'Потребление ЭЭ_факт'!CC73,'Потребление ЭЭ_факт'!CO73),0))</f>
        <v>8542.8265476190409</v>
      </c>
      <c r="BV74" s="16">
        <f>IF(AND($F74=$BK$4,$I74=BV$5),AVERAGE('Потребление ЭЭ_факт'!BR73,'Потребление ЭЭ_факт'!CD73,'Потребление ЭЭ_факт'!CP73),IF(BU74&lt;&gt;0,AVERAGE('Потребление ЭЭ_факт'!BR73,'Потребление ЭЭ_факт'!CD73,'Потребление ЭЭ_факт'!CP73),0))</f>
        <v>9387.034607142863</v>
      </c>
      <c r="BW74" s="30">
        <f t="shared" si="343"/>
        <v>9434.0297738095305</v>
      </c>
      <c r="BX74" s="31">
        <f t="shared" si="382"/>
        <v>8815.1016666666528</v>
      </c>
      <c r="BY74" s="31">
        <f t="shared" si="376"/>
        <v>9457.2372738095346</v>
      </c>
      <c r="BZ74" s="31">
        <f t="shared" si="377"/>
        <v>9046.7897619047635</v>
      </c>
      <c r="CA74" s="31">
        <f t="shared" si="378"/>
        <v>9288.2293888888962</v>
      </c>
      <c r="CB74" s="31">
        <f t="shared" si="379"/>
        <v>9475.3316190476198</v>
      </c>
      <c r="CC74" s="31">
        <f t="shared" si="344"/>
        <v>10747.641813492053</v>
      </c>
      <c r="CD74" s="31">
        <f t="shared" si="345"/>
        <v>10496.356865079359</v>
      </c>
      <c r="CE74" s="31">
        <f t="shared" si="346"/>
        <v>8527.4007142857226</v>
      </c>
      <c r="CF74" s="31">
        <f t="shared" si="347"/>
        <v>8868.5146666666642</v>
      </c>
      <c r="CG74" s="31">
        <f t="shared" si="348"/>
        <v>8542.8265476190409</v>
      </c>
      <c r="CH74" s="32">
        <f t="shared" si="349"/>
        <v>9387.034607142863</v>
      </c>
      <c r="CI74" s="30">
        <f t="shared" si="418"/>
        <v>9434.0297738095305</v>
      </c>
      <c r="CJ74" s="31">
        <f t="shared" si="413"/>
        <v>8815.1016666666528</v>
      </c>
      <c r="CK74" s="31">
        <f t="shared" si="414"/>
        <v>9457.2372738095346</v>
      </c>
      <c r="CL74" s="31">
        <f t="shared" si="281"/>
        <v>9046.7897619047635</v>
      </c>
      <c r="CM74" s="31">
        <f t="shared" si="282"/>
        <v>9288.2293888888962</v>
      </c>
      <c r="CN74" s="31">
        <f t="shared" si="283"/>
        <v>9475.3316190476198</v>
      </c>
      <c r="CO74" s="31">
        <f t="shared" si="284"/>
        <v>10747.641813492053</v>
      </c>
      <c r="CP74" s="31">
        <f t="shared" si="285"/>
        <v>10496.356865079359</v>
      </c>
      <c r="CQ74" s="31">
        <f t="shared" si="286"/>
        <v>8527.4007142857226</v>
      </c>
      <c r="CR74" s="31">
        <f t="shared" si="287"/>
        <v>8868.5146666666642</v>
      </c>
      <c r="CS74" s="31">
        <f t="shared" si="288"/>
        <v>8542.8265476190409</v>
      </c>
      <c r="CT74" s="32">
        <f t="shared" si="289"/>
        <v>9387.034607142863</v>
      </c>
      <c r="CU74" s="30">
        <f t="shared" si="290"/>
        <v>9434.0297738095305</v>
      </c>
      <c r="CV74" s="31">
        <f t="shared" si="291"/>
        <v>8815.1016666666528</v>
      </c>
      <c r="CW74" s="31">
        <f t="shared" si="292"/>
        <v>9457.2372738095346</v>
      </c>
      <c r="CX74" s="31">
        <f t="shared" si="293"/>
        <v>9046.7897619047635</v>
      </c>
      <c r="CY74" s="31">
        <f t="shared" si="294"/>
        <v>9288.2293888888962</v>
      </c>
      <c r="CZ74" s="31">
        <f t="shared" si="295"/>
        <v>9475.3316190476198</v>
      </c>
      <c r="DA74" s="31">
        <f t="shared" si="296"/>
        <v>10747.641813492053</v>
      </c>
      <c r="DB74" s="31">
        <f t="shared" si="297"/>
        <v>10496.356865079359</v>
      </c>
      <c r="DC74" s="31">
        <f t="shared" si="298"/>
        <v>8527.4007142857226</v>
      </c>
      <c r="DD74" s="31">
        <f t="shared" si="299"/>
        <v>8868.5146666666642</v>
      </c>
      <c r="DE74" s="31">
        <f t="shared" si="300"/>
        <v>8542.8265476190409</v>
      </c>
      <c r="DF74" s="32">
        <f t="shared" si="301"/>
        <v>9387.034607142863</v>
      </c>
      <c r="DG74" s="30">
        <f t="shared" si="302"/>
        <v>9434.0297738095305</v>
      </c>
      <c r="DH74" s="31">
        <f t="shared" si="303"/>
        <v>8815.1016666666528</v>
      </c>
      <c r="DI74" s="31">
        <f t="shared" si="304"/>
        <v>9457.2372738095346</v>
      </c>
      <c r="DJ74" s="31">
        <f t="shared" si="305"/>
        <v>9046.7897619047635</v>
      </c>
      <c r="DK74" s="31">
        <f t="shared" si="306"/>
        <v>9288.2293888888962</v>
      </c>
      <c r="DL74" s="31">
        <f t="shared" si="307"/>
        <v>9475.3316190476198</v>
      </c>
      <c r="DM74" s="31">
        <f t="shared" si="308"/>
        <v>10747.641813492053</v>
      </c>
      <c r="DN74" s="31">
        <f t="shared" si="309"/>
        <v>10496.356865079359</v>
      </c>
      <c r="DO74" s="31">
        <f t="shared" si="310"/>
        <v>8527.4007142857226</v>
      </c>
      <c r="DP74" s="31">
        <f t="shared" si="311"/>
        <v>8868.5146666666642</v>
      </c>
      <c r="DQ74" s="31">
        <f t="shared" si="280"/>
        <v>8542.8265476190409</v>
      </c>
      <c r="DR74" s="32">
        <f t="shared" si="314"/>
        <v>9387.034607142863</v>
      </c>
      <c r="DS74" s="30">
        <f t="shared" si="315"/>
        <v>9434.0297738095305</v>
      </c>
      <c r="DT74" s="31">
        <f t="shared" si="316"/>
        <v>8815.1016666666528</v>
      </c>
      <c r="DU74" s="31">
        <f t="shared" si="317"/>
        <v>9457.2372738095346</v>
      </c>
      <c r="DV74" s="31">
        <f t="shared" si="318"/>
        <v>9046.7897619047635</v>
      </c>
      <c r="DW74" s="31">
        <f t="shared" si="319"/>
        <v>9288.2293888888962</v>
      </c>
      <c r="DX74" s="31">
        <f t="shared" si="320"/>
        <v>9475.3316190476198</v>
      </c>
      <c r="DY74" s="31">
        <f t="shared" si="321"/>
        <v>10747.641813492053</v>
      </c>
      <c r="DZ74" s="31">
        <f t="shared" si="322"/>
        <v>10496.356865079359</v>
      </c>
      <c r="EA74" s="31">
        <f t="shared" si="323"/>
        <v>8527.4007142857226</v>
      </c>
      <c r="EB74" s="31">
        <f t="shared" si="324"/>
        <v>8868.5146666666642</v>
      </c>
      <c r="EC74" s="31">
        <f t="shared" si="325"/>
        <v>8542.8265476190409</v>
      </c>
      <c r="ED74" s="32">
        <f t="shared" si="326"/>
        <v>9387.034607142863</v>
      </c>
      <c r="EE74" s="30">
        <f t="shared" si="327"/>
        <v>9434.0297738095305</v>
      </c>
      <c r="EF74" s="31">
        <f t="shared" si="328"/>
        <v>8815.1016666666528</v>
      </c>
      <c r="EG74" s="31">
        <f t="shared" si="329"/>
        <v>9457.2372738095346</v>
      </c>
      <c r="EH74" s="31">
        <f t="shared" si="330"/>
        <v>9046.7897619047635</v>
      </c>
      <c r="EI74" s="31">
        <f t="shared" si="331"/>
        <v>9288.2293888888962</v>
      </c>
      <c r="EJ74" s="31">
        <f t="shared" si="332"/>
        <v>9475.3316190476198</v>
      </c>
      <c r="EK74" s="31">
        <f t="shared" si="333"/>
        <v>10747.641813492053</v>
      </c>
      <c r="EL74" s="31">
        <f t="shared" si="334"/>
        <v>10496.356865079359</v>
      </c>
      <c r="EM74" s="31">
        <f t="shared" si="335"/>
        <v>8527.4007142857226</v>
      </c>
      <c r="EN74" s="31">
        <f t="shared" si="336"/>
        <v>8868.5146666666642</v>
      </c>
      <c r="EO74" s="31">
        <f t="shared" si="312"/>
        <v>8542.8265476190409</v>
      </c>
      <c r="EP74" s="32">
        <f t="shared" si="313"/>
        <v>9387.034607142863</v>
      </c>
      <c r="ES74" s="20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9"/>
      <c r="FE74" s="20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9"/>
      <c r="FQ74" s="20"/>
      <c r="FR74" s="18">
        <f t="shared" si="419"/>
        <v>8815.1016666666528</v>
      </c>
      <c r="FS74" s="18">
        <f t="shared" si="420"/>
        <v>9457.2372738095346</v>
      </c>
      <c r="FT74" s="18">
        <f t="shared" si="421"/>
        <v>9046.7897619047635</v>
      </c>
      <c r="FU74" s="18">
        <f t="shared" si="422"/>
        <v>9288.2293888888962</v>
      </c>
      <c r="FV74" s="18">
        <f t="shared" si="423"/>
        <v>9475.3316190476198</v>
      </c>
      <c r="FW74" s="18">
        <f t="shared" si="424"/>
        <v>10747.641813492053</v>
      </c>
      <c r="FX74" s="18">
        <f t="shared" si="425"/>
        <v>10496.356865079359</v>
      </c>
      <c r="FY74" s="18">
        <f t="shared" si="426"/>
        <v>8527.4007142857226</v>
      </c>
      <c r="FZ74" s="18">
        <f t="shared" si="427"/>
        <v>8868.5146666666642</v>
      </c>
      <c r="GA74" s="18">
        <f t="shared" si="428"/>
        <v>8542.8265476190409</v>
      </c>
      <c r="GB74" s="19">
        <f t="shared" si="429"/>
        <v>9387.034607142863</v>
      </c>
      <c r="GC74" s="20">
        <f t="shared" si="430"/>
        <v>9434.0297738095305</v>
      </c>
      <c r="GD74" s="18">
        <f t="shared" si="431"/>
        <v>8815.1016666666528</v>
      </c>
      <c r="GE74" s="18">
        <f t="shared" si="432"/>
        <v>9457.2372738095346</v>
      </c>
      <c r="GF74" s="18">
        <f t="shared" si="433"/>
        <v>9046.7897619047635</v>
      </c>
      <c r="GG74" s="18">
        <f t="shared" si="434"/>
        <v>9288.2293888888962</v>
      </c>
      <c r="GH74" s="18">
        <f t="shared" si="435"/>
        <v>9475.3316190476198</v>
      </c>
      <c r="GI74" s="18">
        <f t="shared" si="436"/>
        <v>10747.641813492053</v>
      </c>
      <c r="GJ74" s="18">
        <f t="shared" si="437"/>
        <v>10496.356865079359</v>
      </c>
      <c r="GK74" s="18">
        <f t="shared" si="438"/>
        <v>8527.4007142857226</v>
      </c>
      <c r="GL74" s="18">
        <f t="shared" si="439"/>
        <v>8868.5146666666642</v>
      </c>
      <c r="GM74" s="18">
        <f t="shared" si="440"/>
        <v>8542.8265476190409</v>
      </c>
      <c r="GN74" s="19">
        <f t="shared" si="441"/>
        <v>9387.034607142863</v>
      </c>
      <c r="GO74" s="20">
        <f t="shared" si="442"/>
        <v>9434.0297738095305</v>
      </c>
      <c r="GP74" s="18">
        <f t="shared" si="443"/>
        <v>8815.1016666666528</v>
      </c>
      <c r="GQ74" s="18">
        <f t="shared" si="444"/>
        <v>9457.2372738095346</v>
      </c>
      <c r="GR74" s="18">
        <f t="shared" si="445"/>
        <v>9046.7897619047635</v>
      </c>
      <c r="GS74" s="18">
        <f t="shared" si="446"/>
        <v>9288.2293888888962</v>
      </c>
      <c r="GT74" s="18">
        <f t="shared" si="447"/>
        <v>9475.3316190476198</v>
      </c>
      <c r="GU74" s="18">
        <f t="shared" si="448"/>
        <v>10747.641813492053</v>
      </c>
      <c r="GV74" s="18">
        <f t="shared" si="449"/>
        <v>10496.356865079359</v>
      </c>
      <c r="GW74" s="18">
        <f t="shared" si="450"/>
        <v>8527.4007142857226</v>
      </c>
      <c r="GX74" s="18">
        <f t="shared" si="451"/>
        <v>8868.5146666666642</v>
      </c>
      <c r="GY74" s="18">
        <f t="shared" si="452"/>
        <v>8542.8265476190409</v>
      </c>
      <c r="GZ74" s="19">
        <f t="shared" si="453"/>
        <v>9387.034607142863</v>
      </c>
      <c r="HA74" s="20">
        <f t="shared" si="454"/>
        <v>9434.0297738095305</v>
      </c>
      <c r="HB74" s="18">
        <f t="shared" si="455"/>
        <v>8815.1016666666528</v>
      </c>
      <c r="HC74" s="18">
        <f t="shared" si="456"/>
        <v>9457.2372738095346</v>
      </c>
      <c r="HD74" s="18">
        <f t="shared" si="457"/>
        <v>9046.7897619047635</v>
      </c>
      <c r="HE74" s="18">
        <f t="shared" si="458"/>
        <v>9288.2293888888962</v>
      </c>
      <c r="HF74" s="18">
        <f t="shared" si="459"/>
        <v>9475.3316190476198</v>
      </c>
      <c r="HG74" s="18">
        <f t="shared" si="460"/>
        <v>10747.641813492053</v>
      </c>
      <c r="HH74" s="18">
        <f t="shared" si="461"/>
        <v>10496.356865079359</v>
      </c>
      <c r="HI74" s="18">
        <f t="shared" si="462"/>
        <v>8527.4007142857226</v>
      </c>
      <c r="HJ74" s="18">
        <f t="shared" si="463"/>
        <v>8868.5146666666642</v>
      </c>
      <c r="HK74" s="18">
        <f t="shared" si="464"/>
        <v>8542.8265476190409</v>
      </c>
      <c r="HL74" s="19">
        <f t="shared" si="465"/>
        <v>9387.034607142863</v>
      </c>
      <c r="HM74" s="20">
        <f t="shared" si="466"/>
        <v>9434.0297738095305</v>
      </c>
      <c r="HN74" s="18">
        <f t="shared" si="467"/>
        <v>8815.1016666666528</v>
      </c>
      <c r="HO74" s="18">
        <f t="shared" si="468"/>
        <v>9457.2372738095346</v>
      </c>
      <c r="HP74" s="18">
        <f t="shared" si="469"/>
        <v>9046.7897619047635</v>
      </c>
      <c r="HQ74" s="18">
        <f t="shared" si="470"/>
        <v>9288.2293888888962</v>
      </c>
      <c r="HR74" s="18">
        <f t="shared" si="471"/>
        <v>9475.3316190476198</v>
      </c>
      <c r="HS74" s="18">
        <f t="shared" si="472"/>
        <v>10747.641813492053</v>
      </c>
      <c r="HT74" s="18">
        <f t="shared" si="473"/>
        <v>10496.356865079359</v>
      </c>
      <c r="HU74" s="18">
        <f t="shared" si="474"/>
        <v>8527.4007142857226</v>
      </c>
      <c r="HV74" s="18">
        <f t="shared" si="475"/>
        <v>8868.5146666666642</v>
      </c>
      <c r="HW74" s="18">
        <f t="shared" si="476"/>
        <v>8542.8265476190409</v>
      </c>
      <c r="HX74" s="19">
        <f t="shared" si="477"/>
        <v>9387.034607142863</v>
      </c>
      <c r="HY74" s="20">
        <f t="shared" si="478"/>
        <v>9434.0297738095305</v>
      </c>
      <c r="HZ74" s="18"/>
      <c r="IA74" s="18"/>
      <c r="IB74" s="18"/>
      <c r="IC74" s="18"/>
      <c r="ID74" s="18"/>
      <c r="IE74" s="18"/>
      <c r="IF74" s="18"/>
      <c r="IG74" s="18"/>
      <c r="IH74" s="18"/>
      <c r="II74" s="18"/>
      <c r="IJ74" s="19"/>
      <c r="IK74" s="20"/>
      <c r="IL74" s="18"/>
      <c r="IM74" s="18"/>
      <c r="IN74" s="18"/>
      <c r="IO74" s="18"/>
      <c r="IP74" s="18"/>
      <c r="IQ74" s="18"/>
      <c r="IR74" s="18"/>
      <c r="IS74" s="18"/>
      <c r="IT74" s="18"/>
      <c r="IU74" s="18"/>
      <c r="IV74" s="19"/>
      <c r="IY74" s="17"/>
      <c r="IZ74" s="17"/>
      <c r="JA74" s="14">
        <f t="shared" si="479"/>
        <v>0</v>
      </c>
      <c r="JB74" s="15">
        <f t="shared" si="480"/>
        <v>0</v>
      </c>
      <c r="JC74" s="15">
        <f t="shared" si="481"/>
        <v>102652.46492460318</v>
      </c>
      <c r="JD74" s="15">
        <f t="shared" si="482"/>
        <v>112086.49469841272</v>
      </c>
      <c r="JE74" s="15">
        <f t="shared" si="483"/>
        <v>112086.49469841272</v>
      </c>
      <c r="JF74" s="15">
        <f t="shared" si="484"/>
        <v>112086.49469841272</v>
      </c>
      <c r="JG74" s="15">
        <f t="shared" si="485"/>
        <v>112086.49469841272</v>
      </c>
      <c r="JH74" s="15">
        <f t="shared" si="486"/>
        <v>9434.0297738095305</v>
      </c>
      <c r="JI74" s="15">
        <f t="shared" si="487"/>
        <v>0</v>
      </c>
      <c r="JJ74" s="14"/>
    </row>
    <row r="75" spans="1:270" x14ac:dyDescent="0.25">
      <c r="A75" s="5" t="s">
        <v>227</v>
      </c>
      <c r="B75" s="2">
        <v>4474</v>
      </c>
      <c r="C75" s="3">
        <v>41943</v>
      </c>
      <c r="D75" s="3" t="s">
        <v>228</v>
      </c>
      <c r="E75" s="4">
        <v>45322</v>
      </c>
      <c r="F75">
        <f t="shared" si="402"/>
        <v>2024</v>
      </c>
      <c r="G75">
        <f t="shared" si="403"/>
        <v>1</v>
      </c>
      <c r="H75">
        <f t="shared" si="404"/>
        <v>2021</v>
      </c>
      <c r="I75">
        <f t="shared" si="384"/>
        <v>1</v>
      </c>
      <c r="J75">
        <f t="shared" si="415"/>
        <v>2024</v>
      </c>
      <c r="K75">
        <f t="shared" si="416"/>
        <v>2</v>
      </c>
      <c r="L75">
        <f t="shared" si="383"/>
        <v>2029</v>
      </c>
      <c r="M75">
        <f t="shared" si="417"/>
        <v>1</v>
      </c>
      <c r="O75" s="14"/>
      <c r="P75" s="17"/>
      <c r="Q75" s="17"/>
      <c r="R75" s="17"/>
      <c r="S75" s="17"/>
      <c r="T75" s="17"/>
      <c r="U75" s="17"/>
      <c r="V75" s="17">
        <f>IF(AND($F75=O$4,$I75=V$5),AVERAGE('Потребление ЭЭ_факт'!R74,'Потребление ЭЭ_факт'!AD74,'Потребление ЭЭ_факт'!AP74),IF(U75&lt;&gt;0,AVERAGE('Потребление ЭЭ_факт'!R74,'Потребление ЭЭ_факт'!AD74,'Потребление ЭЭ_факт'!AP74),0))</f>
        <v>0</v>
      </c>
      <c r="W75" s="17">
        <f>IF(AND($F75=O$4,$I75=W$5),AVERAGE('Потребление ЭЭ_факт'!S74,'Потребление ЭЭ_факт'!AE74,'Потребление ЭЭ_факт'!AQ74),IF(V75&lt;&gt;0,AVERAGE('Потребление ЭЭ_факт'!S74,'Потребление ЭЭ_факт'!AE74,'Потребление ЭЭ_факт'!AQ74),0))</f>
        <v>0</v>
      </c>
      <c r="X75" s="17">
        <f>IF(AND($F75=O$4,$I75=X$5),AVERAGE('Потребление ЭЭ_факт'!T74,'Потребление ЭЭ_факт'!AF74,'Потребление ЭЭ_факт'!AR74),IF(W75&lt;&gt;0,AVERAGE('Потребление ЭЭ_факт'!T74,'Потребление ЭЭ_факт'!AF74,'Потребление ЭЭ_факт'!AR74),0))</f>
        <v>0</v>
      </c>
      <c r="Y75" s="17">
        <f>IF(AND($F75=O$4,$I75=Y$5),AVERAGE('Потребление ЭЭ_факт'!U74,'Потребление ЭЭ_факт'!AG74,'Потребление ЭЭ_факт'!AS74),IF(X75&lt;&gt;0,AVERAGE('Потребление ЭЭ_факт'!U74,'Потребление ЭЭ_факт'!AG74,'Потребление ЭЭ_факт'!AS74),0))</f>
        <v>0</v>
      </c>
      <c r="Z75" s="17">
        <f>IF(AND($F75=O$4,$I75=Z$5),AVERAGE('Потребление ЭЭ_факт'!V74,'Потребление ЭЭ_факт'!AH74,'Потребление ЭЭ_факт'!AT74),IF(Y75&lt;&gt;0,AVERAGE('Потребление ЭЭ_факт'!V74,'Потребление ЭЭ_факт'!AH74,'Потребление ЭЭ_факт'!AT74),0))</f>
        <v>0</v>
      </c>
      <c r="AA75" s="14">
        <f>IF(AND($F75=AA$4,$I75=AA$5),AVERAGE('Потребление ЭЭ_факт'!W74,'Потребление ЭЭ_факт'!AI74,'Потребление ЭЭ_факт'!AU74),IF(Z75&lt;&gt;0,AVERAGE('Потребление ЭЭ_факт'!W74,'Потребление ЭЭ_факт'!AI74,'Потребление ЭЭ_факт'!AU74),0))</f>
        <v>0</v>
      </c>
      <c r="AB75" s="17">
        <f>IF(AND($F75=AA$4,$I75=AB$5),AVERAGE('Потребление ЭЭ_факт'!X74,'Потребление ЭЭ_факт'!AJ74,'Потребление ЭЭ_факт'!AV74),IF(AA75&lt;&gt;0,AVERAGE('Потребление ЭЭ_факт'!X74,'Потребление ЭЭ_факт'!AJ74,'Потребление ЭЭ_факт'!AV74),0))</f>
        <v>0</v>
      </c>
      <c r="AC75" s="17">
        <f>IF(AND($F75=AA$4,$I75=AC$5),AVERAGE('Потребление ЭЭ_факт'!Y74,'Потребление ЭЭ_факт'!AK74,'Потребление ЭЭ_факт'!AW74),IF(AB75&lt;&gt;0,AVERAGE('Потребление ЭЭ_факт'!Y74,'Потребление ЭЭ_факт'!AK74,'Потребление ЭЭ_факт'!AW74),0))</f>
        <v>0</v>
      </c>
      <c r="AD75" s="17">
        <f>IF(AND($F75=AA$4,$I75=AD$5),AVERAGE('Потребление ЭЭ_факт'!Z74,'Потребление ЭЭ_факт'!AL74,'Потребление ЭЭ_факт'!AX74),IF(AC75&lt;&gt;0,AVERAGE('Потребление ЭЭ_факт'!Z74,'Потребление ЭЭ_факт'!AL74,'Потребление ЭЭ_факт'!AX74),0))</f>
        <v>0</v>
      </c>
      <c r="AE75" s="17">
        <f>IF(AND($F75=AA$4,$I75=AE$5),AVERAGE('Потребление ЭЭ_факт'!AA74,'Потребление ЭЭ_факт'!AM74,'Потребление ЭЭ_факт'!AY74),IF(AD75&lt;&gt;0,AVERAGE('Потребление ЭЭ_факт'!AA74,'Потребление ЭЭ_факт'!AM74,'Потребление ЭЭ_факт'!AY74),0))</f>
        <v>0</v>
      </c>
      <c r="AF75" s="17">
        <f>IF(AND($F75=AA$4,$I75=AF$5),AVERAGE('Потребление ЭЭ_факт'!AB74,'Потребление ЭЭ_факт'!AN74,'Потребление ЭЭ_факт'!AZ74),IF(AE75&lt;&gt;0,AVERAGE('Потребление ЭЭ_факт'!AB74,'Потребление ЭЭ_факт'!AN74,'Потребление ЭЭ_факт'!AZ74),0))</f>
        <v>0</v>
      </c>
      <c r="AG75" s="17">
        <f>IF(AND($F75=AA$4,$I75=AG$5),AVERAGE('Потребление ЭЭ_факт'!AC74,'Потребление ЭЭ_факт'!AO74,'Потребление ЭЭ_факт'!BA74),IF(AF75&lt;&gt;0,AVERAGE('Потребление ЭЭ_факт'!AC74,'Потребление ЭЭ_факт'!AO74,'Потребление ЭЭ_факт'!BA74),0))</f>
        <v>0</v>
      </c>
      <c r="AH75" s="17">
        <f>IF(AND($F75=AA$4,$I75=AH$5),AVERAGE('Потребление ЭЭ_факт'!AD74,'Потребление ЭЭ_факт'!AP74,'Потребление ЭЭ_факт'!BB74),IF(AG75&lt;&gt;0,AVERAGE('Потребление ЭЭ_факт'!AD74,'Потребление ЭЭ_факт'!AP74,'Потребление ЭЭ_факт'!BB74),0))</f>
        <v>0</v>
      </c>
      <c r="AI75" s="17">
        <f>IF(AND($F75=AA$4,$I75=AI$5),AVERAGE('Потребление ЭЭ_факт'!AE74,'Потребление ЭЭ_факт'!AQ74,'Потребление ЭЭ_факт'!BC74),IF(AH75&lt;&gt;0,AVERAGE('Потребление ЭЭ_факт'!AE74,'Потребление ЭЭ_факт'!AQ74,'Потребление ЭЭ_факт'!BC74),0))</f>
        <v>0</v>
      </c>
      <c r="AJ75" s="17">
        <f>IF(AND($F75=AA$4,$I75=AJ$5),AVERAGE('Потребление ЭЭ_факт'!AF74,'Потребление ЭЭ_факт'!AR74,'Потребление ЭЭ_факт'!BD74),IF(AI75&lt;&gt;0,AVERAGE('Потребление ЭЭ_факт'!AF74,'Потребление ЭЭ_факт'!AR74,'Потребление ЭЭ_факт'!BD74),0))</f>
        <v>0</v>
      </c>
      <c r="AK75" s="17">
        <f>IF(AND($F75=AA$4,$I75=AK$5),AVERAGE('Потребление ЭЭ_факт'!AG74,'Потребление ЭЭ_факт'!AS74,'Потребление ЭЭ_факт'!BE74),IF(AJ75&lt;&gt;0,AVERAGE('Потребление ЭЭ_факт'!AG74,'Потребление ЭЭ_факт'!AS74,'Потребление ЭЭ_факт'!BE74),0))</f>
        <v>0</v>
      </c>
      <c r="AL75" s="17">
        <f>IF(AND($F75=AA$4,$I75=AL$5),AVERAGE('Потребление ЭЭ_факт'!AH74,'Потребление ЭЭ_факт'!AT74,'Потребление ЭЭ_факт'!BF74),IF(AK75&lt;&gt;0,AVERAGE('Потребление ЭЭ_факт'!AH74,'Потребление ЭЭ_факт'!AT74,'Потребление ЭЭ_факт'!BF74),0))</f>
        <v>0</v>
      </c>
      <c r="AM75" s="14">
        <f>IF(AND($F75=AM$4,$I75=AM$5),AVERAGE('Потребление ЭЭ_факт'!AI74,'Потребление ЭЭ_факт'!AU74,'Потребление ЭЭ_факт'!BG74),IF(AL75&lt;&gt;0,AVERAGE('Потребление ЭЭ_факт'!AI74,'Потребление ЭЭ_факт'!AU74,'Потребление ЭЭ_факт'!BG74),0))</f>
        <v>0</v>
      </c>
      <c r="AN75" s="15">
        <f>IF(AND($F75=$AM$4,$I75=AN$5),AVERAGE('Потребление ЭЭ_факт'!AJ74,'Потребление ЭЭ_факт'!AV74,'Потребление ЭЭ_факт'!BH74),IF(AM75&lt;&gt;0,AVERAGE('Потребление ЭЭ_факт'!AJ74,'Потребление ЭЭ_факт'!AV74,'Потребление ЭЭ_факт'!BH74),0))</f>
        <v>0</v>
      </c>
      <c r="AO75" s="15">
        <f>IF(AND($F75=$AM$4,$I75=AO$5),AVERAGE('Потребление ЭЭ_факт'!AK74,'Потребление ЭЭ_факт'!AW74,'Потребление ЭЭ_факт'!BI74),IF(AN75&lt;&gt;0,AVERAGE('Потребление ЭЭ_факт'!AK74,'Потребление ЭЭ_факт'!AW74,'Потребление ЭЭ_факт'!BI74),0))</f>
        <v>0</v>
      </c>
      <c r="AP75" s="15">
        <f>IF(AND($F75=$AM$4,$I75=AP$5),AVERAGE('Потребление ЭЭ_факт'!AL74,'Потребление ЭЭ_факт'!AX74,'Потребление ЭЭ_факт'!BJ74),IF(AO75&lt;&gt;0,AVERAGE('Потребление ЭЭ_факт'!AL74,'Потребление ЭЭ_факт'!AX74,'Потребление ЭЭ_факт'!BJ74),0))</f>
        <v>0</v>
      </c>
      <c r="AQ75" s="15">
        <f>IF(AND($F75=$AM$4,$I75=AQ$5),AVERAGE('Потребление ЭЭ_факт'!AM74,'Потребление ЭЭ_факт'!AY74,'Потребление ЭЭ_факт'!BK74),IF(AP75&lt;&gt;0,AVERAGE('Потребление ЭЭ_факт'!AM74,'Потребление ЭЭ_факт'!AY74,'Потребление ЭЭ_факт'!BK74),0))</f>
        <v>0</v>
      </c>
      <c r="AR75" s="15">
        <f>IF(AND($F75=$AM$4,$I75=AR$5),AVERAGE('Потребление ЭЭ_факт'!AN74,'Потребление ЭЭ_факт'!AZ74,'Потребление ЭЭ_факт'!BL74),IF(AQ75&lt;&gt;0,AVERAGE('Потребление ЭЭ_факт'!AN74,'Потребление ЭЭ_факт'!AZ74,'Потребление ЭЭ_факт'!BL74),0))</f>
        <v>0</v>
      </c>
      <c r="AS75" s="15">
        <f>IF(AND($F75=$AM$4,$I75=AS$5),AVERAGE('Потребление ЭЭ_факт'!AO74,'Потребление ЭЭ_факт'!BA74,'Потребление ЭЭ_факт'!BM74),IF(AR75&lt;&gt;0,AVERAGE('Потребление ЭЭ_факт'!AO74,'Потребление ЭЭ_факт'!BA74,'Потребление ЭЭ_факт'!BM74),0))</f>
        <v>0</v>
      </c>
      <c r="AT75" s="15">
        <f>IF(AND($F75=$AM$4,$I75=AT$5),AVERAGE('Потребление ЭЭ_факт'!AP74,'Потребление ЭЭ_факт'!BB74,'Потребление ЭЭ_факт'!BN74),IF(AS75&lt;&gt;0,AVERAGE('Потребление ЭЭ_факт'!AP74,'Потребление ЭЭ_факт'!BB74,'Потребление ЭЭ_факт'!BN74),0))</f>
        <v>0</v>
      </c>
      <c r="AU75" s="15">
        <f>IF(AND($F75=$AM$4,$I75=AU$5),AVERAGE('Потребление ЭЭ_факт'!AQ74,'Потребление ЭЭ_факт'!BC74,'Потребление ЭЭ_факт'!BO74),IF(AT75&lt;&gt;0,AVERAGE('Потребление ЭЭ_факт'!AQ74,'Потребление ЭЭ_факт'!BC74,'Потребление ЭЭ_факт'!BO74),0))</f>
        <v>0</v>
      </c>
      <c r="AV75" s="15">
        <f>IF(AND($F75=$AM$4,$I75=AV$5),AVERAGE('Потребление ЭЭ_факт'!AR74,'Потребление ЭЭ_факт'!BD74,'Потребление ЭЭ_факт'!BP74),IF(AU75&lt;&gt;0,AVERAGE('Потребление ЭЭ_факт'!AR74,'Потребление ЭЭ_факт'!BD74,'Потребление ЭЭ_факт'!BP74),0))</f>
        <v>0</v>
      </c>
      <c r="AW75" s="15">
        <f>IF(AND($F75=$AM$4,$I75=AW$5),AVERAGE('Потребление ЭЭ_факт'!AS74,'Потребление ЭЭ_факт'!BE74,'Потребление ЭЭ_факт'!BQ74),IF(AV75&lt;&gt;0,AVERAGE('Потребление ЭЭ_факт'!AS74,'Потребление ЭЭ_факт'!BE74,'Потребление ЭЭ_факт'!BQ74),0))</f>
        <v>0</v>
      </c>
      <c r="AX75" s="16">
        <f>IF(AND($F75=$AM$4,$I75=AX$5),AVERAGE('Потребление ЭЭ_факт'!AT74,'Потребление ЭЭ_факт'!BF74,'Потребление ЭЭ_факт'!BR74),IF(AW75&lt;&gt;0,AVERAGE('Потребление ЭЭ_факт'!AT74,'Потребление ЭЭ_факт'!BF74,'Потребление ЭЭ_факт'!BR74),0))</f>
        <v>0</v>
      </c>
      <c r="AY75" s="14">
        <f>IF(AND($F75=$AY$4,$I75=AY$5),AVERAGE('Потребление ЭЭ_факт'!AU74,'Потребление ЭЭ_факт'!BG74,'Потребление ЭЭ_факт'!BS74),IF(AX75&lt;&gt;0,AVERAGE('Потребление ЭЭ_факт'!AU74,'Потребление ЭЭ_факт'!BG74,'Потребление ЭЭ_факт'!BS74),0))</f>
        <v>0</v>
      </c>
      <c r="AZ75" s="15">
        <f>IF(AND($F75=$AY$4,$I75=AZ$5),AVERAGE('Потребление ЭЭ_факт'!AV74,'Потребление ЭЭ_факт'!BH74,'Потребление ЭЭ_факт'!BT74),IF(AY75&lt;&gt;0,AVERAGE('Потребление ЭЭ_факт'!AV74,'Потребление ЭЭ_факт'!BH74,'Потребление ЭЭ_факт'!BT74),0))</f>
        <v>0</v>
      </c>
      <c r="BA75" s="15">
        <f>IF(AND($F75=$AY$4,$I75=BA$5),AVERAGE('Потребление ЭЭ_факт'!AW74,'Потребление ЭЭ_факт'!BI74,'Потребление ЭЭ_факт'!BU74),IF(AZ75&lt;&gt;0,AVERAGE('Потребление ЭЭ_факт'!AW74,'Потребление ЭЭ_факт'!BI74,'Потребление ЭЭ_факт'!BU74),0))</f>
        <v>0</v>
      </c>
      <c r="BB75" s="15">
        <f>IF(AND($F75=$AY$4,$I75=BB$5),AVERAGE('Потребление ЭЭ_факт'!AX74,'Потребление ЭЭ_факт'!BJ74,'Потребление ЭЭ_факт'!BV74),IF(BA75&lt;&gt;0,AVERAGE('Потребление ЭЭ_факт'!AX74,'Потребление ЭЭ_факт'!BJ74,'Потребление ЭЭ_факт'!BV74),0))</f>
        <v>0</v>
      </c>
      <c r="BC75" s="15">
        <f>IF(AND($F75=$AY$4,$I75=BC$5),AVERAGE('Потребление ЭЭ_факт'!AY74,'Потребление ЭЭ_факт'!BK74,'Потребление ЭЭ_факт'!BW74),IF(BB75&lt;&gt;0,AVERAGE('Потребление ЭЭ_факт'!AY74,'Потребление ЭЭ_факт'!BK74,'Потребление ЭЭ_факт'!BW74),0))</f>
        <v>0</v>
      </c>
      <c r="BD75" s="15">
        <f>IF(AND($F75=$AY$4,$I75=BD$5),AVERAGE('Потребление ЭЭ_факт'!AZ74,'Потребление ЭЭ_факт'!BL74,'Потребление ЭЭ_факт'!BX74),IF(BC75&lt;&gt;0,AVERAGE('Потребление ЭЭ_факт'!AZ74,'Потребление ЭЭ_факт'!BL74,'Потребление ЭЭ_факт'!BX74),0))</f>
        <v>0</v>
      </c>
      <c r="BE75" s="15">
        <f>IF(AND($F75=$AY$4,$I75=BE$5),AVERAGE('Потребление ЭЭ_факт'!BA74,'Потребление ЭЭ_факт'!BM74,'Потребление ЭЭ_факт'!BY74),IF(BD75&lt;&gt;0,AVERAGE('Потребление ЭЭ_факт'!BA74,'Потребление ЭЭ_факт'!BM74,'Потребление ЭЭ_факт'!BY74),0))</f>
        <v>0</v>
      </c>
      <c r="BF75" s="15">
        <f>IF(AND($F75=$AY$4,$I75=BF$5),AVERAGE('Потребление ЭЭ_факт'!BB74,'Потребление ЭЭ_факт'!BN74,'Потребление ЭЭ_факт'!BZ74),IF(BE75&lt;&gt;0,AVERAGE('Потребление ЭЭ_факт'!BB74,'Потребление ЭЭ_факт'!BN74,'Потребление ЭЭ_факт'!BZ74),0))</f>
        <v>0</v>
      </c>
      <c r="BG75" s="15">
        <f>IF(AND($F75=$AY$4,$I75=BG$5),AVERAGE('Потребление ЭЭ_факт'!BC74,'Потребление ЭЭ_факт'!BO74,'Потребление ЭЭ_факт'!CA74),IF(BF75&lt;&gt;0,AVERAGE('Потребление ЭЭ_факт'!BC74,'Потребление ЭЭ_факт'!BO74,'Потребление ЭЭ_факт'!CA74),0))</f>
        <v>0</v>
      </c>
      <c r="BH75" s="15">
        <f>IF(AND($F75=$AY$4,$I75=BH$5),AVERAGE('Потребление ЭЭ_факт'!BD74,'Потребление ЭЭ_факт'!BP74,'Потребление ЭЭ_факт'!CB74),IF(BG75&lt;&gt;0,AVERAGE('Потребление ЭЭ_факт'!BD74,'Потребление ЭЭ_факт'!BP74,'Потребление ЭЭ_факт'!CB74),0))</f>
        <v>0</v>
      </c>
      <c r="BI75" s="15">
        <f>IF(AND($F75=$AY$4,$I75=BI$5),AVERAGE('Потребление ЭЭ_факт'!BE74,'Потребление ЭЭ_факт'!BQ74,'Потребление ЭЭ_факт'!CC74),IF(BH75&lt;&gt;0,AVERAGE('Потребление ЭЭ_факт'!BE74,'Потребление ЭЭ_факт'!BQ74,'Потребление ЭЭ_факт'!CC74),0))</f>
        <v>0</v>
      </c>
      <c r="BJ75" s="16">
        <f>IF(AND($F75=$AY$4,$I75=BJ$5),AVERAGE('Потребление ЭЭ_факт'!BF74,'Потребление ЭЭ_факт'!BR74,'Потребление ЭЭ_факт'!CD74),IF(BI75&lt;&gt;0,AVERAGE('Потребление ЭЭ_факт'!BF74,'Потребление ЭЭ_факт'!BR74,'Потребление ЭЭ_факт'!CD74),0))</f>
        <v>0</v>
      </c>
      <c r="BK75" s="14">
        <f>IF(AND($F75=$BK$4,$I75=BK$5),AVERAGE('Потребление ЭЭ_факт'!BG74,'Потребление ЭЭ_факт'!BS74,'Потребление ЭЭ_факт'!CE74),IF(BJ75&lt;&gt;0,AVERAGE('Потребление ЭЭ_факт'!BG74,'Потребление ЭЭ_факт'!BS74,'Потребление ЭЭ_факт'!CE74),0))</f>
        <v>15067.686000000007</v>
      </c>
      <c r="BL75" s="15">
        <f>IF(AND($F75=$BK$4,$I75=BL$5),AVERAGE('Потребление ЭЭ_факт'!BH74,'Потребление ЭЭ_факт'!BT74,'Потребление ЭЭ_факт'!CF74),IF(BK75&lt;&gt;0,AVERAGE('Потребление ЭЭ_факт'!BH74,'Потребление ЭЭ_факт'!BT74,'Потребление ЭЭ_факт'!CF74),0))</f>
        <v>12674.663999999995</v>
      </c>
      <c r="BM75" s="15">
        <f>IF(AND($F75=$BK$4,$I75=BM$5),AVERAGE('Потребление ЭЭ_факт'!BI74,'Потребление ЭЭ_факт'!BU74,'Потребление ЭЭ_факт'!CG74),IF(BL75&lt;&gt;0,AVERAGE('Потребление ЭЭ_факт'!BI74,'Потребление ЭЭ_факт'!BU74,'Потребление ЭЭ_факт'!CG74),0))</f>
        <v>13132.837333333322</v>
      </c>
      <c r="BN75" s="15">
        <f>IF(AND($F75=$BK$4,$I75=BN$5),AVERAGE('Потребление ЭЭ_факт'!BJ74,'Потребление ЭЭ_факт'!BV74,'Потребление ЭЭ_факт'!CH74),IF(BM75&lt;&gt;0,AVERAGE('Потребление ЭЭ_факт'!BJ74,'Потребление ЭЭ_факт'!BV74,'Потребление ЭЭ_факт'!CH74),0))</f>
        <v>12788.471</v>
      </c>
      <c r="BO75" s="15">
        <f>IF(AND($F75=$BK$4,$I75=BO$5),AVERAGE('Потребление ЭЭ_факт'!BK74,'Потребление ЭЭ_факт'!BW74,'Потребление ЭЭ_факт'!CI74),IF(BN75&lt;&gt;0,AVERAGE('Потребление ЭЭ_факт'!BK74,'Потребление ЭЭ_факт'!BW74,'Потребление ЭЭ_факт'!CI74),0))</f>
        <v>13483.786000000007</v>
      </c>
      <c r="BP75" s="15">
        <f>IF(AND($F75=$BK$4,$I75=BP$5),AVERAGE('Потребление ЭЭ_факт'!BL74,'Потребление ЭЭ_факт'!BX74,'Потребление ЭЭ_факт'!CJ74),IF(BO75&lt;&gt;0,AVERAGE('Потребление ЭЭ_факт'!BL74,'Потребление ЭЭ_факт'!BX74,'Потребление ЭЭ_факт'!CJ74),0))</f>
        <v>13447.591333333336</v>
      </c>
      <c r="BQ75" s="15">
        <f>IF(AND($F75=$BK$4,$I75=BQ$5),AVERAGE('Потребление ЭЭ_факт'!BM74,'Потребление ЭЭ_факт'!BY74,'Потребление ЭЭ_факт'!CK74),IF(BP75&lt;&gt;0,AVERAGE('Потребление ЭЭ_факт'!BM74,'Потребление ЭЭ_факт'!BY74,'Потребление ЭЭ_факт'!CK74),0))</f>
        <v>14368.783876666663</v>
      </c>
      <c r="BR75" s="15">
        <f>IF(AND($F75=$BK$4,$I75=BR$5),AVERAGE('Потребление ЭЭ_факт'!BN74,'Потребление ЭЭ_факт'!BZ74,'Потребление ЭЭ_факт'!CL74),IF(BQ75&lt;&gt;0,AVERAGE('Потребление ЭЭ_факт'!BN74,'Потребление ЭЭ_факт'!BZ74,'Потребление ЭЭ_факт'!CL74),0))</f>
        <v>15037.79633333333</v>
      </c>
      <c r="BS75" s="15">
        <f>IF(AND($F75=$BK$4,$I75=BS$5),AVERAGE('Потребление ЭЭ_факт'!BO74,'Потребление ЭЭ_факт'!CA74,'Потребление ЭЭ_факт'!CM74),IF(BR75&lt;&gt;0,AVERAGE('Потребление ЭЭ_факт'!BO74,'Потребление ЭЭ_факт'!CA74,'Потребление ЭЭ_факт'!CM74),0))</f>
        <v>13569.814333333343</v>
      </c>
      <c r="BT75" s="15">
        <f>IF(AND($F75=$BK$4,$I75=BT$5),AVERAGE('Потребление ЭЭ_факт'!BP74,'Потребление ЭЭ_факт'!CB74,'Потребление ЭЭ_факт'!CN74),IF(BS75&lt;&gt;0,AVERAGE('Потребление ЭЭ_факт'!BP74,'Потребление ЭЭ_факт'!CB74,'Потребление ЭЭ_факт'!CN74),0))</f>
        <v>13425.73266666667</v>
      </c>
      <c r="BU75" s="15">
        <f>IF(AND($F75=$BK$4,$I75=BU$5),AVERAGE('Потребление ЭЭ_факт'!BQ74,'Потребление ЭЭ_факт'!CC74,'Потребление ЭЭ_факт'!CO74),IF(BT75&lt;&gt;0,AVERAGE('Потребление ЭЭ_факт'!BQ74,'Потребление ЭЭ_факт'!CC74,'Потребление ЭЭ_факт'!CO74),0))</f>
        <v>12560.958781666652</v>
      </c>
      <c r="BV75" s="16">
        <f>IF(AND($F75=$BK$4,$I75=BV$5),AVERAGE('Потребление ЭЭ_факт'!BR74,'Потребление ЭЭ_факт'!CD74,'Потребление ЭЭ_факт'!CP74),IF(BU75&lt;&gt;0,AVERAGE('Потребление ЭЭ_факт'!BR74,'Потребление ЭЭ_факт'!CD74,'Потребление ЭЭ_факт'!CP74),0))</f>
        <v>14408.841000000002</v>
      </c>
      <c r="BW75" s="30">
        <f t="shared" si="343"/>
        <v>15067.686000000007</v>
      </c>
      <c r="BX75" s="31">
        <f t="shared" si="382"/>
        <v>12674.663999999995</v>
      </c>
      <c r="BY75" s="31">
        <f t="shared" si="376"/>
        <v>13132.837333333322</v>
      </c>
      <c r="BZ75" s="31">
        <f t="shared" si="377"/>
        <v>12788.471</v>
      </c>
      <c r="CA75" s="31">
        <f t="shared" si="378"/>
        <v>13483.786000000007</v>
      </c>
      <c r="CB75" s="31">
        <f t="shared" si="379"/>
        <v>13447.591333333336</v>
      </c>
      <c r="CC75" s="31">
        <f t="shared" si="344"/>
        <v>14368.783876666663</v>
      </c>
      <c r="CD75" s="31">
        <f t="shared" si="345"/>
        <v>15037.79633333333</v>
      </c>
      <c r="CE75" s="31">
        <f t="shared" si="346"/>
        <v>13569.814333333343</v>
      </c>
      <c r="CF75" s="31">
        <f t="shared" si="347"/>
        <v>13425.73266666667</v>
      </c>
      <c r="CG75" s="31">
        <f t="shared" si="348"/>
        <v>12560.958781666652</v>
      </c>
      <c r="CH75" s="32">
        <f t="shared" si="349"/>
        <v>14408.841000000002</v>
      </c>
      <c r="CI75" s="30">
        <f t="shared" si="418"/>
        <v>15067.686000000007</v>
      </c>
      <c r="CJ75" s="31">
        <f t="shared" si="413"/>
        <v>12674.663999999995</v>
      </c>
      <c r="CK75" s="31">
        <f t="shared" si="414"/>
        <v>13132.837333333322</v>
      </c>
      <c r="CL75" s="31">
        <f t="shared" si="281"/>
        <v>12788.471</v>
      </c>
      <c r="CM75" s="31">
        <f t="shared" si="282"/>
        <v>13483.786000000007</v>
      </c>
      <c r="CN75" s="31">
        <f t="shared" si="283"/>
        <v>13447.591333333336</v>
      </c>
      <c r="CO75" s="31">
        <f t="shared" si="284"/>
        <v>14368.783876666663</v>
      </c>
      <c r="CP75" s="31">
        <f t="shared" si="285"/>
        <v>15037.79633333333</v>
      </c>
      <c r="CQ75" s="31">
        <f t="shared" si="286"/>
        <v>13569.814333333343</v>
      </c>
      <c r="CR75" s="31">
        <f t="shared" si="287"/>
        <v>13425.73266666667</v>
      </c>
      <c r="CS75" s="31">
        <f t="shared" si="288"/>
        <v>12560.958781666652</v>
      </c>
      <c r="CT75" s="32">
        <f t="shared" si="289"/>
        <v>14408.841000000002</v>
      </c>
      <c r="CU75" s="30">
        <f t="shared" si="290"/>
        <v>15067.686000000007</v>
      </c>
      <c r="CV75" s="31">
        <f t="shared" si="291"/>
        <v>12674.663999999995</v>
      </c>
      <c r="CW75" s="31">
        <f t="shared" si="292"/>
        <v>13132.837333333322</v>
      </c>
      <c r="CX75" s="31">
        <f t="shared" si="293"/>
        <v>12788.471</v>
      </c>
      <c r="CY75" s="31">
        <f t="shared" si="294"/>
        <v>13483.786000000007</v>
      </c>
      <c r="CZ75" s="31">
        <f t="shared" si="295"/>
        <v>13447.591333333336</v>
      </c>
      <c r="DA75" s="31">
        <f t="shared" si="296"/>
        <v>14368.783876666663</v>
      </c>
      <c r="DB75" s="31">
        <f t="shared" si="297"/>
        <v>15037.79633333333</v>
      </c>
      <c r="DC75" s="31">
        <f t="shared" si="298"/>
        <v>13569.814333333343</v>
      </c>
      <c r="DD75" s="31">
        <f t="shared" si="299"/>
        <v>13425.73266666667</v>
      </c>
      <c r="DE75" s="31">
        <f t="shared" si="300"/>
        <v>12560.958781666652</v>
      </c>
      <c r="DF75" s="32">
        <f t="shared" si="301"/>
        <v>14408.841000000002</v>
      </c>
      <c r="DG75" s="30">
        <f t="shared" si="302"/>
        <v>15067.686000000007</v>
      </c>
      <c r="DH75" s="31">
        <f t="shared" si="303"/>
        <v>12674.663999999995</v>
      </c>
      <c r="DI75" s="31">
        <f t="shared" si="304"/>
        <v>13132.837333333322</v>
      </c>
      <c r="DJ75" s="31">
        <f t="shared" si="305"/>
        <v>12788.471</v>
      </c>
      <c r="DK75" s="31">
        <f t="shared" si="306"/>
        <v>13483.786000000007</v>
      </c>
      <c r="DL75" s="31">
        <f t="shared" si="307"/>
        <v>13447.591333333336</v>
      </c>
      <c r="DM75" s="31">
        <f t="shared" si="308"/>
        <v>14368.783876666663</v>
      </c>
      <c r="DN75" s="31">
        <f t="shared" si="309"/>
        <v>15037.79633333333</v>
      </c>
      <c r="DO75" s="31">
        <f t="shared" si="310"/>
        <v>13569.814333333343</v>
      </c>
      <c r="DP75" s="31">
        <f t="shared" si="311"/>
        <v>13425.73266666667</v>
      </c>
      <c r="DQ75" s="31">
        <f t="shared" si="280"/>
        <v>12560.958781666652</v>
      </c>
      <c r="DR75" s="32">
        <f t="shared" si="314"/>
        <v>14408.841000000002</v>
      </c>
      <c r="DS75" s="30">
        <f t="shared" si="315"/>
        <v>15067.686000000007</v>
      </c>
      <c r="DT75" s="31">
        <f t="shared" si="316"/>
        <v>12674.663999999995</v>
      </c>
      <c r="DU75" s="31">
        <f t="shared" si="317"/>
        <v>13132.837333333322</v>
      </c>
      <c r="DV75" s="31">
        <f t="shared" si="318"/>
        <v>12788.471</v>
      </c>
      <c r="DW75" s="31">
        <f t="shared" si="319"/>
        <v>13483.786000000007</v>
      </c>
      <c r="DX75" s="31">
        <f t="shared" si="320"/>
        <v>13447.591333333336</v>
      </c>
      <c r="DY75" s="31">
        <f t="shared" si="321"/>
        <v>14368.783876666663</v>
      </c>
      <c r="DZ75" s="31">
        <f t="shared" si="322"/>
        <v>15037.79633333333</v>
      </c>
      <c r="EA75" s="31">
        <f t="shared" si="323"/>
        <v>13569.814333333343</v>
      </c>
      <c r="EB75" s="31">
        <f t="shared" si="324"/>
        <v>13425.73266666667</v>
      </c>
      <c r="EC75" s="31">
        <f t="shared" si="325"/>
        <v>12560.958781666652</v>
      </c>
      <c r="ED75" s="32">
        <f t="shared" si="326"/>
        <v>14408.841000000002</v>
      </c>
      <c r="EE75" s="30">
        <f t="shared" si="327"/>
        <v>15067.686000000007</v>
      </c>
      <c r="EF75" s="31">
        <f t="shared" si="328"/>
        <v>12674.663999999995</v>
      </c>
      <c r="EG75" s="31">
        <f t="shared" si="329"/>
        <v>13132.837333333322</v>
      </c>
      <c r="EH75" s="31">
        <f t="shared" si="330"/>
        <v>12788.471</v>
      </c>
      <c r="EI75" s="31">
        <f t="shared" si="331"/>
        <v>13483.786000000007</v>
      </c>
      <c r="EJ75" s="31">
        <f t="shared" si="332"/>
        <v>13447.591333333336</v>
      </c>
      <c r="EK75" s="31">
        <f t="shared" si="333"/>
        <v>14368.783876666663</v>
      </c>
      <c r="EL75" s="31">
        <f t="shared" si="334"/>
        <v>15037.79633333333</v>
      </c>
      <c r="EM75" s="31">
        <f t="shared" si="335"/>
        <v>13569.814333333343</v>
      </c>
      <c r="EN75" s="31">
        <f t="shared" si="336"/>
        <v>13425.73266666667</v>
      </c>
      <c r="EO75" s="31">
        <f t="shared" si="312"/>
        <v>12560.958781666652</v>
      </c>
      <c r="EP75" s="32">
        <f t="shared" si="313"/>
        <v>14408.841000000002</v>
      </c>
      <c r="ES75" s="20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9"/>
      <c r="FE75" s="20"/>
      <c r="FF75" s="18"/>
      <c r="FG75" s="18"/>
      <c r="FH75" s="18"/>
      <c r="FI75" s="18"/>
      <c r="FJ75" s="18"/>
      <c r="FK75" s="18"/>
      <c r="FL75" s="18"/>
      <c r="FM75" s="18"/>
      <c r="FN75" s="18"/>
      <c r="FO75" s="18"/>
      <c r="FP75" s="19"/>
      <c r="FQ75" s="20"/>
      <c r="FR75" s="18">
        <f t="shared" si="419"/>
        <v>12674.663999999995</v>
      </c>
      <c r="FS75" s="18">
        <f t="shared" si="420"/>
        <v>13132.837333333322</v>
      </c>
      <c r="FT75" s="18">
        <f t="shared" si="421"/>
        <v>12788.471</v>
      </c>
      <c r="FU75" s="18">
        <f t="shared" si="422"/>
        <v>13483.786000000007</v>
      </c>
      <c r="FV75" s="18">
        <f t="shared" si="423"/>
        <v>13447.591333333336</v>
      </c>
      <c r="FW75" s="18">
        <f t="shared" si="424"/>
        <v>14368.783876666663</v>
      </c>
      <c r="FX75" s="18">
        <f t="shared" si="425"/>
        <v>15037.79633333333</v>
      </c>
      <c r="FY75" s="18">
        <f t="shared" si="426"/>
        <v>13569.814333333343</v>
      </c>
      <c r="FZ75" s="18">
        <f t="shared" si="427"/>
        <v>13425.73266666667</v>
      </c>
      <c r="GA75" s="18">
        <f t="shared" si="428"/>
        <v>12560.958781666652</v>
      </c>
      <c r="GB75" s="19">
        <f t="shared" si="429"/>
        <v>14408.841000000002</v>
      </c>
      <c r="GC75" s="20">
        <f t="shared" si="430"/>
        <v>15067.686000000007</v>
      </c>
      <c r="GD75" s="18">
        <f t="shared" si="431"/>
        <v>12674.663999999995</v>
      </c>
      <c r="GE75" s="18">
        <f t="shared" si="432"/>
        <v>13132.837333333322</v>
      </c>
      <c r="GF75" s="18">
        <f t="shared" si="433"/>
        <v>12788.471</v>
      </c>
      <c r="GG75" s="18">
        <f t="shared" si="434"/>
        <v>13483.786000000007</v>
      </c>
      <c r="GH75" s="18">
        <f t="shared" si="435"/>
        <v>13447.591333333336</v>
      </c>
      <c r="GI75" s="18">
        <f t="shared" si="436"/>
        <v>14368.783876666663</v>
      </c>
      <c r="GJ75" s="18">
        <f t="shared" si="437"/>
        <v>15037.79633333333</v>
      </c>
      <c r="GK75" s="18">
        <f t="shared" si="438"/>
        <v>13569.814333333343</v>
      </c>
      <c r="GL75" s="18">
        <f t="shared" si="439"/>
        <v>13425.73266666667</v>
      </c>
      <c r="GM75" s="18">
        <f t="shared" si="440"/>
        <v>12560.958781666652</v>
      </c>
      <c r="GN75" s="19">
        <f t="shared" si="441"/>
        <v>14408.841000000002</v>
      </c>
      <c r="GO75" s="20">
        <f t="shared" si="442"/>
        <v>15067.686000000007</v>
      </c>
      <c r="GP75" s="18">
        <f t="shared" si="443"/>
        <v>12674.663999999995</v>
      </c>
      <c r="GQ75" s="18">
        <f t="shared" si="444"/>
        <v>13132.837333333322</v>
      </c>
      <c r="GR75" s="18">
        <f t="shared" si="445"/>
        <v>12788.471</v>
      </c>
      <c r="GS75" s="18">
        <f t="shared" si="446"/>
        <v>13483.786000000007</v>
      </c>
      <c r="GT75" s="18">
        <f t="shared" si="447"/>
        <v>13447.591333333336</v>
      </c>
      <c r="GU75" s="18">
        <f t="shared" si="448"/>
        <v>14368.783876666663</v>
      </c>
      <c r="GV75" s="18">
        <f t="shared" si="449"/>
        <v>15037.79633333333</v>
      </c>
      <c r="GW75" s="18">
        <f t="shared" si="450"/>
        <v>13569.814333333343</v>
      </c>
      <c r="GX75" s="18">
        <f t="shared" si="451"/>
        <v>13425.73266666667</v>
      </c>
      <c r="GY75" s="18">
        <f t="shared" si="452"/>
        <v>12560.958781666652</v>
      </c>
      <c r="GZ75" s="19">
        <f t="shared" si="453"/>
        <v>14408.841000000002</v>
      </c>
      <c r="HA75" s="20">
        <f t="shared" si="454"/>
        <v>15067.686000000007</v>
      </c>
      <c r="HB75" s="18">
        <f t="shared" si="455"/>
        <v>12674.663999999995</v>
      </c>
      <c r="HC75" s="18">
        <f t="shared" si="456"/>
        <v>13132.837333333322</v>
      </c>
      <c r="HD75" s="18">
        <f t="shared" si="457"/>
        <v>12788.471</v>
      </c>
      <c r="HE75" s="18">
        <f t="shared" si="458"/>
        <v>13483.786000000007</v>
      </c>
      <c r="HF75" s="18">
        <f t="shared" si="459"/>
        <v>13447.591333333336</v>
      </c>
      <c r="HG75" s="18">
        <f t="shared" si="460"/>
        <v>14368.783876666663</v>
      </c>
      <c r="HH75" s="18">
        <f t="shared" si="461"/>
        <v>15037.79633333333</v>
      </c>
      <c r="HI75" s="18">
        <f t="shared" si="462"/>
        <v>13569.814333333343</v>
      </c>
      <c r="HJ75" s="18">
        <f t="shared" si="463"/>
        <v>13425.73266666667</v>
      </c>
      <c r="HK75" s="18">
        <f t="shared" si="464"/>
        <v>12560.958781666652</v>
      </c>
      <c r="HL75" s="19">
        <f t="shared" si="465"/>
        <v>14408.841000000002</v>
      </c>
      <c r="HM75" s="20">
        <f t="shared" si="466"/>
        <v>15067.686000000007</v>
      </c>
      <c r="HN75" s="18">
        <f t="shared" si="467"/>
        <v>12674.663999999995</v>
      </c>
      <c r="HO75" s="18">
        <f t="shared" si="468"/>
        <v>13132.837333333322</v>
      </c>
      <c r="HP75" s="18">
        <f t="shared" si="469"/>
        <v>12788.471</v>
      </c>
      <c r="HQ75" s="18">
        <f t="shared" si="470"/>
        <v>13483.786000000007</v>
      </c>
      <c r="HR75" s="18">
        <f t="shared" si="471"/>
        <v>13447.591333333336</v>
      </c>
      <c r="HS75" s="18">
        <f t="shared" si="472"/>
        <v>14368.783876666663</v>
      </c>
      <c r="HT75" s="18">
        <f t="shared" si="473"/>
        <v>15037.79633333333</v>
      </c>
      <c r="HU75" s="18">
        <f t="shared" si="474"/>
        <v>13569.814333333343</v>
      </c>
      <c r="HV75" s="18">
        <f t="shared" si="475"/>
        <v>13425.73266666667</v>
      </c>
      <c r="HW75" s="18">
        <f t="shared" si="476"/>
        <v>12560.958781666652</v>
      </c>
      <c r="HX75" s="19">
        <f t="shared" si="477"/>
        <v>14408.841000000002</v>
      </c>
      <c r="HY75" s="20">
        <f t="shared" si="478"/>
        <v>15067.686000000007</v>
      </c>
      <c r="HZ75" s="18"/>
      <c r="IA75" s="18"/>
      <c r="IB75" s="18"/>
      <c r="IC75" s="18"/>
      <c r="ID75" s="18"/>
      <c r="IE75" s="18"/>
      <c r="IF75" s="18"/>
      <c r="IG75" s="18"/>
      <c r="IH75" s="18"/>
      <c r="II75" s="18"/>
      <c r="IJ75" s="19"/>
      <c r="IK75" s="20"/>
      <c r="IL75" s="18"/>
      <c r="IM75" s="18"/>
      <c r="IN75" s="18"/>
      <c r="IO75" s="18"/>
      <c r="IP75" s="18"/>
      <c r="IQ75" s="18"/>
      <c r="IR75" s="18"/>
      <c r="IS75" s="18"/>
      <c r="IT75" s="18"/>
      <c r="IU75" s="18"/>
      <c r="IV75" s="19"/>
      <c r="IY75" s="17"/>
      <c r="IZ75" s="17"/>
      <c r="JA75" s="14">
        <f t="shared" si="479"/>
        <v>0</v>
      </c>
      <c r="JB75" s="15">
        <f t="shared" si="480"/>
        <v>0</v>
      </c>
      <c r="JC75" s="15">
        <f t="shared" si="481"/>
        <v>148899.27665833334</v>
      </c>
      <c r="JD75" s="15">
        <f t="shared" si="482"/>
        <v>163966.96265833333</v>
      </c>
      <c r="JE75" s="15">
        <f t="shared" si="483"/>
        <v>163966.96265833333</v>
      </c>
      <c r="JF75" s="15">
        <f t="shared" si="484"/>
        <v>163966.96265833333</v>
      </c>
      <c r="JG75" s="15">
        <f t="shared" si="485"/>
        <v>163966.96265833333</v>
      </c>
      <c r="JH75" s="15">
        <f t="shared" si="486"/>
        <v>15067.686000000007</v>
      </c>
      <c r="JI75" s="15">
        <f t="shared" si="487"/>
        <v>0</v>
      </c>
      <c r="JJ75" s="14"/>
    </row>
    <row r="76" spans="1:270" x14ac:dyDescent="0.25">
      <c r="A76" s="5" t="s">
        <v>85</v>
      </c>
      <c r="B76" s="2">
        <v>2049</v>
      </c>
      <c r="C76" s="3">
        <v>42999</v>
      </c>
      <c r="D76" s="3" t="s">
        <v>86</v>
      </c>
      <c r="E76" s="4">
        <v>45321</v>
      </c>
      <c r="F76">
        <f t="shared" si="402"/>
        <v>2024</v>
      </c>
      <c r="G76">
        <f t="shared" si="403"/>
        <v>1</v>
      </c>
      <c r="H76">
        <f t="shared" si="404"/>
        <v>2021</v>
      </c>
      <c r="I76">
        <f t="shared" si="384"/>
        <v>1</v>
      </c>
      <c r="J76">
        <f t="shared" si="415"/>
        <v>2024</v>
      </c>
      <c r="K76">
        <f t="shared" si="416"/>
        <v>2</v>
      </c>
      <c r="L76">
        <f t="shared" si="383"/>
        <v>2029</v>
      </c>
      <c r="M76">
        <f t="shared" si="417"/>
        <v>1</v>
      </c>
      <c r="O76" s="14"/>
      <c r="P76" s="17"/>
      <c r="Q76" s="17"/>
      <c r="R76" s="17"/>
      <c r="S76" s="17"/>
      <c r="T76" s="17"/>
      <c r="U76" s="17"/>
      <c r="V76" s="17">
        <f>IF(AND($F76=O$4,$I76=V$5),AVERAGE('Потребление ЭЭ_факт'!R75,'Потребление ЭЭ_факт'!AD75,'Потребление ЭЭ_факт'!AP75),IF(U76&lt;&gt;0,AVERAGE('Потребление ЭЭ_факт'!R75,'Потребление ЭЭ_факт'!AD75,'Потребление ЭЭ_факт'!AP75),0))</f>
        <v>0</v>
      </c>
      <c r="W76" s="17">
        <f>IF(AND($F76=O$4,$I76=W$5),AVERAGE('Потребление ЭЭ_факт'!S75,'Потребление ЭЭ_факт'!AE75,'Потребление ЭЭ_факт'!AQ75),IF(V76&lt;&gt;0,AVERAGE('Потребление ЭЭ_факт'!S75,'Потребление ЭЭ_факт'!AE75,'Потребление ЭЭ_факт'!AQ75),0))</f>
        <v>0</v>
      </c>
      <c r="X76" s="17">
        <f>IF(AND($F76=O$4,$I76=X$5),AVERAGE('Потребление ЭЭ_факт'!T75,'Потребление ЭЭ_факт'!AF75,'Потребление ЭЭ_факт'!AR75),IF(W76&lt;&gt;0,AVERAGE('Потребление ЭЭ_факт'!T75,'Потребление ЭЭ_факт'!AF75,'Потребление ЭЭ_факт'!AR75),0))</f>
        <v>0</v>
      </c>
      <c r="Y76" s="17">
        <f>IF(AND($F76=O$4,$I76=Y$5),AVERAGE('Потребление ЭЭ_факт'!U75,'Потребление ЭЭ_факт'!AG75,'Потребление ЭЭ_факт'!AS75),IF(X76&lt;&gt;0,AVERAGE('Потребление ЭЭ_факт'!U75,'Потребление ЭЭ_факт'!AG75,'Потребление ЭЭ_факт'!AS75),0))</f>
        <v>0</v>
      </c>
      <c r="Z76" s="17">
        <f>IF(AND($F76=O$4,$I76=Z$5),AVERAGE('Потребление ЭЭ_факт'!V75,'Потребление ЭЭ_факт'!AH75,'Потребление ЭЭ_факт'!AT75),IF(Y76&lt;&gt;0,AVERAGE('Потребление ЭЭ_факт'!V75,'Потребление ЭЭ_факт'!AH75,'Потребление ЭЭ_факт'!AT75),0))</f>
        <v>0</v>
      </c>
      <c r="AA76" s="14">
        <f>IF(AND($F76=AA$4,$I76=AA$5),AVERAGE('Потребление ЭЭ_факт'!W75,'Потребление ЭЭ_факт'!AI75,'Потребление ЭЭ_факт'!AU75),IF(Z76&lt;&gt;0,AVERAGE('Потребление ЭЭ_факт'!W75,'Потребление ЭЭ_факт'!AI75,'Потребление ЭЭ_факт'!AU75),0))</f>
        <v>0</v>
      </c>
      <c r="AB76" s="17">
        <f>IF(AND($F76=AA$4,$I76=AB$5),AVERAGE('Потребление ЭЭ_факт'!X75,'Потребление ЭЭ_факт'!AJ75,'Потребление ЭЭ_факт'!AV75),IF(AA76&lt;&gt;0,AVERAGE('Потребление ЭЭ_факт'!X75,'Потребление ЭЭ_факт'!AJ75,'Потребление ЭЭ_факт'!AV75),0))</f>
        <v>0</v>
      </c>
      <c r="AC76" s="17">
        <f>IF(AND($F76=AA$4,$I76=AC$5),AVERAGE('Потребление ЭЭ_факт'!Y75,'Потребление ЭЭ_факт'!AK75,'Потребление ЭЭ_факт'!AW75),IF(AB76&lt;&gt;0,AVERAGE('Потребление ЭЭ_факт'!Y75,'Потребление ЭЭ_факт'!AK75,'Потребление ЭЭ_факт'!AW75),0))</f>
        <v>0</v>
      </c>
      <c r="AD76" s="17">
        <f>IF(AND($F76=AA$4,$I76=AD$5),AVERAGE('Потребление ЭЭ_факт'!Z75,'Потребление ЭЭ_факт'!AL75,'Потребление ЭЭ_факт'!AX75),IF(AC76&lt;&gt;0,AVERAGE('Потребление ЭЭ_факт'!Z75,'Потребление ЭЭ_факт'!AL75,'Потребление ЭЭ_факт'!AX75),0))</f>
        <v>0</v>
      </c>
      <c r="AE76" s="17">
        <f>IF(AND($F76=AA$4,$I76=AE$5),AVERAGE('Потребление ЭЭ_факт'!AA75,'Потребление ЭЭ_факт'!AM75,'Потребление ЭЭ_факт'!AY75),IF(AD76&lt;&gt;0,AVERAGE('Потребление ЭЭ_факт'!AA75,'Потребление ЭЭ_факт'!AM75,'Потребление ЭЭ_факт'!AY75),0))</f>
        <v>0</v>
      </c>
      <c r="AF76" s="17">
        <f>IF(AND($F76=AA$4,$I76=AF$5),AVERAGE('Потребление ЭЭ_факт'!AB75,'Потребление ЭЭ_факт'!AN75,'Потребление ЭЭ_факт'!AZ75),IF(AE76&lt;&gt;0,AVERAGE('Потребление ЭЭ_факт'!AB75,'Потребление ЭЭ_факт'!AN75,'Потребление ЭЭ_факт'!AZ75),0))</f>
        <v>0</v>
      </c>
      <c r="AG76" s="17">
        <f>IF(AND($F76=AA$4,$I76=AG$5),AVERAGE('Потребление ЭЭ_факт'!AC75,'Потребление ЭЭ_факт'!AO75,'Потребление ЭЭ_факт'!BA75),IF(AF76&lt;&gt;0,AVERAGE('Потребление ЭЭ_факт'!AC75,'Потребление ЭЭ_факт'!AO75,'Потребление ЭЭ_факт'!BA75),0))</f>
        <v>0</v>
      </c>
      <c r="AH76" s="17">
        <f>IF(AND($F76=AA$4,$I76=AH$5),AVERAGE('Потребление ЭЭ_факт'!AD75,'Потребление ЭЭ_факт'!AP75,'Потребление ЭЭ_факт'!BB75),IF(AG76&lt;&gt;0,AVERAGE('Потребление ЭЭ_факт'!AD75,'Потребление ЭЭ_факт'!AP75,'Потребление ЭЭ_факт'!BB75),0))</f>
        <v>0</v>
      </c>
      <c r="AI76" s="17">
        <f>IF(AND($F76=AA$4,$I76=AI$5),AVERAGE('Потребление ЭЭ_факт'!AE75,'Потребление ЭЭ_факт'!AQ75,'Потребление ЭЭ_факт'!BC75),IF(AH76&lt;&gt;0,AVERAGE('Потребление ЭЭ_факт'!AE75,'Потребление ЭЭ_факт'!AQ75,'Потребление ЭЭ_факт'!BC75),0))</f>
        <v>0</v>
      </c>
      <c r="AJ76" s="17">
        <f>IF(AND($F76=AA$4,$I76=AJ$5),AVERAGE('Потребление ЭЭ_факт'!AF75,'Потребление ЭЭ_факт'!AR75,'Потребление ЭЭ_факт'!BD75),IF(AI76&lt;&gt;0,AVERAGE('Потребление ЭЭ_факт'!AF75,'Потребление ЭЭ_факт'!AR75,'Потребление ЭЭ_факт'!BD75),0))</f>
        <v>0</v>
      </c>
      <c r="AK76" s="17">
        <f>IF(AND($F76=AA$4,$I76=AK$5),AVERAGE('Потребление ЭЭ_факт'!AG75,'Потребление ЭЭ_факт'!AS75,'Потребление ЭЭ_факт'!BE75),IF(AJ76&lt;&gt;0,AVERAGE('Потребление ЭЭ_факт'!AG75,'Потребление ЭЭ_факт'!AS75,'Потребление ЭЭ_факт'!BE75),0))</f>
        <v>0</v>
      </c>
      <c r="AL76" s="17">
        <f>IF(AND($F76=AA$4,$I76=AL$5),AVERAGE('Потребление ЭЭ_факт'!AH75,'Потребление ЭЭ_факт'!AT75,'Потребление ЭЭ_факт'!BF75),IF(AK76&lt;&gt;0,AVERAGE('Потребление ЭЭ_факт'!AH75,'Потребление ЭЭ_факт'!AT75,'Потребление ЭЭ_факт'!BF75),0))</f>
        <v>0</v>
      </c>
      <c r="AM76" s="14">
        <f>IF(AND($F76=AM$4,$I76=AM$5),AVERAGE('Потребление ЭЭ_факт'!AI75,'Потребление ЭЭ_факт'!AU75,'Потребление ЭЭ_факт'!BG75),IF(AL76&lt;&gt;0,AVERAGE('Потребление ЭЭ_факт'!AI75,'Потребление ЭЭ_факт'!AU75,'Потребление ЭЭ_факт'!BG75),0))</f>
        <v>0</v>
      </c>
      <c r="AN76" s="15">
        <f>IF(AND($F76=$AM$4,$I76=AN$5),AVERAGE('Потребление ЭЭ_факт'!AJ75,'Потребление ЭЭ_факт'!AV75,'Потребление ЭЭ_факт'!BH75),IF(AM76&lt;&gt;0,AVERAGE('Потребление ЭЭ_факт'!AJ75,'Потребление ЭЭ_факт'!AV75,'Потребление ЭЭ_факт'!BH75),0))</f>
        <v>0</v>
      </c>
      <c r="AO76" s="15">
        <f>IF(AND($F76=$AM$4,$I76=AO$5),AVERAGE('Потребление ЭЭ_факт'!AK75,'Потребление ЭЭ_факт'!AW75,'Потребление ЭЭ_факт'!BI75),IF(AN76&lt;&gt;0,AVERAGE('Потребление ЭЭ_факт'!AK75,'Потребление ЭЭ_факт'!AW75,'Потребление ЭЭ_факт'!BI75),0))</f>
        <v>0</v>
      </c>
      <c r="AP76" s="15">
        <f>IF(AND($F76=$AM$4,$I76=AP$5),AVERAGE('Потребление ЭЭ_факт'!AL75,'Потребление ЭЭ_факт'!AX75,'Потребление ЭЭ_факт'!BJ75),IF(AO76&lt;&gt;0,AVERAGE('Потребление ЭЭ_факт'!AL75,'Потребление ЭЭ_факт'!AX75,'Потребление ЭЭ_факт'!BJ75),0))</f>
        <v>0</v>
      </c>
      <c r="AQ76" s="15">
        <f>IF(AND($F76=$AM$4,$I76=AQ$5),AVERAGE('Потребление ЭЭ_факт'!AM75,'Потребление ЭЭ_факт'!AY75,'Потребление ЭЭ_факт'!BK75),IF(AP76&lt;&gt;0,AVERAGE('Потребление ЭЭ_факт'!AM75,'Потребление ЭЭ_факт'!AY75,'Потребление ЭЭ_факт'!BK75),0))</f>
        <v>0</v>
      </c>
      <c r="AR76" s="15">
        <f>IF(AND($F76=$AM$4,$I76=AR$5),AVERAGE('Потребление ЭЭ_факт'!AN75,'Потребление ЭЭ_факт'!AZ75,'Потребление ЭЭ_факт'!BL75),IF(AQ76&lt;&gt;0,AVERAGE('Потребление ЭЭ_факт'!AN75,'Потребление ЭЭ_факт'!AZ75,'Потребление ЭЭ_факт'!BL75),0))</f>
        <v>0</v>
      </c>
      <c r="AS76" s="15">
        <f>IF(AND($F76=$AM$4,$I76=AS$5),AVERAGE('Потребление ЭЭ_факт'!AO75,'Потребление ЭЭ_факт'!BA75,'Потребление ЭЭ_факт'!BM75),IF(AR76&lt;&gt;0,AVERAGE('Потребление ЭЭ_факт'!AO75,'Потребление ЭЭ_факт'!BA75,'Потребление ЭЭ_факт'!BM75),0))</f>
        <v>0</v>
      </c>
      <c r="AT76" s="15">
        <f>IF(AND($F76=$AM$4,$I76=AT$5),AVERAGE('Потребление ЭЭ_факт'!AP75,'Потребление ЭЭ_факт'!BB75,'Потребление ЭЭ_факт'!BN75),IF(AS76&lt;&gt;0,AVERAGE('Потребление ЭЭ_факт'!AP75,'Потребление ЭЭ_факт'!BB75,'Потребление ЭЭ_факт'!BN75),0))</f>
        <v>0</v>
      </c>
      <c r="AU76" s="15">
        <f>IF(AND($F76=$AM$4,$I76=AU$5),AVERAGE('Потребление ЭЭ_факт'!AQ75,'Потребление ЭЭ_факт'!BC75,'Потребление ЭЭ_факт'!BO75),IF(AT76&lt;&gt;0,AVERAGE('Потребление ЭЭ_факт'!AQ75,'Потребление ЭЭ_факт'!BC75,'Потребление ЭЭ_факт'!BO75),0))</f>
        <v>0</v>
      </c>
      <c r="AV76" s="15">
        <f>IF(AND($F76=$AM$4,$I76=AV$5),AVERAGE('Потребление ЭЭ_факт'!AR75,'Потребление ЭЭ_факт'!BD75,'Потребление ЭЭ_факт'!BP75),IF(AU76&lt;&gt;0,AVERAGE('Потребление ЭЭ_факт'!AR75,'Потребление ЭЭ_факт'!BD75,'Потребление ЭЭ_факт'!BP75),0))</f>
        <v>0</v>
      </c>
      <c r="AW76" s="15">
        <f>IF(AND($F76=$AM$4,$I76=AW$5),AVERAGE('Потребление ЭЭ_факт'!AS75,'Потребление ЭЭ_факт'!BE75,'Потребление ЭЭ_факт'!BQ75),IF(AV76&lt;&gt;0,AVERAGE('Потребление ЭЭ_факт'!AS75,'Потребление ЭЭ_факт'!BE75,'Потребление ЭЭ_факт'!BQ75),0))</f>
        <v>0</v>
      </c>
      <c r="AX76" s="16">
        <f>IF(AND($F76=$AM$4,$I76=AX$5),AVERAGE('Потребление ЭЭ_факт'!AT75,'Потребление ЭЭ_факт'!BF75,'Потребление ЭЭ_факт'!BR75),IF(AW76&lt;&gt;0,AVERAGE('Потребление ЭЭ_факт'!AT75,'Потребление ЭЭ_факт'!BF75,'Потребление ЭЭ_факт'!BR75),0))</f>
        <v>0</v>
      </c>
      <c r="AY76" s="14">
        <f>IF(AND($F76=$AY$4,$I76=AY$5),AVERAGE('Потребление ЭЭ_факт'!AU75,'Потребление ЭЭ_факт'!BG75,'Потребление ЭЭ_факт'!BS75),IF(AX76&lt;&gt;0,AVERAGE('Потребление ЭЭ_факт'!AU75,'Потребление ЭЭ_факт'!BG75,'Потребление ЭЭ_факт'!BS75),0))</f>
        <v>0</v>
      </c>
      <c r="AZ76" s="15">
        <f>IF(AND($F76=$AY$4,$I76=AZ$5),AVERAGE('Потребление ЭЭ_факт'!AV75,'Потребление ЭЭ_факт'!BH75,'Потребление ЭЭ_факт'!BT75),IF(AY76&lt;&gt;0,AVERAGE('Потребление ЭЭ_факт'!AV75,'Потребление ЭЭ_факт'!BH75,'Потребление ЭЭ_факт'!BT75),0))</f>
        <v>0</v>
      </c>
      <c r="BA76" s="15">
        <f>IF(AND($F76=$AY$4,$I76=BA$5),AVERAGE('Потребление ЭЭ_факт'!AW75,'Потребление ЭЭ_факт'!BI75,'Потребление ЭЭ_факт'!BU75),IF(AZ76&lt;&gt;0,AVERAGE('Потребление ЭЭ_факт'!AW75,'Потребление ЭЭ_факт'!BI75,'Потребление ЭЭ_факт'!BU75),0))</f>
        <v>0</v>
      </c>
      <c r="BB76" s="15">
        <f>IF(AND($F76=$AY$4,$I76=BB$5),AVERAGE('Потребление ЭЭ_факт'!AX75,'Потребление ЭЭ_факт'!BJ75,'Потребление ЭЭ_факт'!BV75),IF(BA76&lt;&gt;0,AVERAGE('Потребление ЭЭ_факт'!AX75,'Потребление ЭЭ_факт'!BJ75,'Потребление ЭЭ_факт'!BV75),0))</f>
        <v>0</v>
      </c>
      <c r="BC76" s="15">
        <f>IF(AND($F76=$AY$4,$I76=BC$5),AVERAGE('Потребление ЭЭ_факт'!AY75,'Потребление ЭЭ_факт'!BK75,'Потребление ЭЭ_факт'!BW75),IF(BB76&lt;&gt;0,AVERAGE('Потребление ЭЭ_факт'!AY75,'Потребление ЭЭ_факт'!BK75,'Потребление ЭЭ_факт'!BW75),0))</f>
        <v>0</v>
      </c>
      <c r="BD76" s="15">
        <f>IF(AND($F76=$AY$4,$I76=BD$5),AVERAGE('Потребление ЭЭ_факт'!AZ75,'Потребление ЭЭ_факт'!BL75,'Потребление ЭЭ_факт'!BX75),IF(BC76&lt;&gt;0,AVERAGE('Потребление ЭЭ_факт'!AZ75,'Потребление ЭЭ_факт'!BL75,'Потребление ЭЭ_факт'!BX75),0))</f>
        <v>0</v>
      </c>
      <c r="BE76" s="15">
        <f>IF(AND($F76=$AY$4,$I76=BE$5),AVERAGE('Потребление ЭЭ_факт'!BA75,'Потребление ЭЭ_факт'!BM75,'Потребление ЭЭ_факт'!BY75),IF(BD76&lt;&gt;0,AVERAGE('Потребление ЭЭ_факт'!BA75,'Потребление ЭЭ_факт'!BM75,'Потребление ЭЭ_факт'!BY75),0))</f>
        <v>0</v>
      </c>
      <c r="BF76" s="15">
        <f>IF(AND($F76=$AY$4,$I76=BF$5),AVERAGE('Потребление ЭЭ_факт'!BB75,'Потребление ЭЭ_факт'!BN75,'Потребление ЭЭ_факт'!BZ75),IF(BE76&lt;&gt;0,AVERAGE('Потребление ЭЭ_факт'!BB75,'Потребление ЭЭ_факт'!BN75,'Потребление ЭЭ_факт'!BZ75),0))</f>
        <v>0</v>
      </c>
      <c r="BG76" s="15">
        <f>IF(AND($F76=$AY$4,$I76=BG$5),AVERAGE('Потребление ЭЭ_факт'!BC75,'Потребление ЭЭ_факт'!BO75,'Потребление ЭЭ_факт'!CA75),IF(BF76&lt;&gt;0,AVERAGE('Потребление ЭЭ_факт'!BC75,'Потребление ЭЭ_факт'!BO75,'Потребление ЭЭ_факт'!CA75),0))</f>
        <v>0</v>
      </c>
      <c r="BH76" s="15">
        <f>IF(AND($F76=$AY$4,$I76=BH$5),AVERAGE('Потребление ЭЭ_факт'!BD75,'Потребление ЭЭ_факт'!BP75,'Потребление ЭЭ_факт'!CB75),IF(BG76&lt;&gt;0,AVERAGE('Потребление ЭЭ_факт'!BD75,'Потребление ЭЭ_факт'!BP75,'Потребление ЭЭ_факт'!CB75),0))</f>
        <v>0</v>
      </c>
      <c r="BI76" s="15">
        <f>IF(AND($F76=$AY$4,$I76=BI$5),AVERAGE('Потребление ЭЭ_факт'!BE75,'Потребление ЭЭ_факт'!BQ75,'Потребление ЭЭ_факт'!CC75),IF(BH76&lt;&gt;0,AVERAGE('Потребление ЭЭ_факт'!BE75,'Потребление ЭЭ_факт'!BQ75,'Потребление ЭЭ_факт'!CC75),0))</f>
        <v>0</v>
      </c>
      <c r="BJ76" s="16">
        <f>IF(AND($F76=$AY$4,$I76=BJ$5),AVERAGE('Потребление ЭЭ_факт'!BF75,'Потребление ЭЭ_факт'!BR75,'Потребление ЭЭ_факт'!CD75),IF(BI76&lt;&gt;0,AVERAGE('Потребление ЭЭ_факт'!BF75,'Потребление ЭЭ_факт'!BR75,'Потребление ЭЭ_факт'!CD75),0))</f>
        <v>0</v>
      </c>
      <c r="BK76" s="14">
        <f>IF(AND($F76=$BK$4,$I76=BK$5),AVERAGE('Потребление ЭЭ_факт'!BG75,'Потребление ЭЭ_факт'!BS75,'Потребление ЭЭ_факт'!CE75),IF(BJ76&lt;&gt;0,AVERAGE('Потребление ЭЭ_факт'!BG75,'Потребление ЭЭ_факт'!BS75,'Потребление ЭЭ_факт'!CE75),0))</f>
        <v>15813.736008095237</v>
      </c>
      <c r="BL76" s="15">
        <f>IF(AND($F76=$BK$4,$I76=BL$5),AVERAGE('Потребление ЭЭ_факт'!BH75,'Потребление ЭЭ_факт'!BT75,'Потребление ЭЭ_факт'!CF75),IF(BK76&lt;&gt;0,AVERAGE('Потребление ЭЭ_факт'!BH75,'Потребление ЭЭ_факт'!BT75,'Потребление ЭЭ_факт'!CF75),0))</f>
        <v>12914.957666666667</v>
      </c>
      <c r="BM76" s="15">
        <f>IF(AND($F76=$BK$4,$I76=BM$5),AVERAGE('Потребление ЭЭ_факт'!BI75,'Потребление ЭЭ_факт'!BU75,'Потребление ЭЭ_факт'!CG75),IF(BL76&lt;&gt;0,AVERAGE('Потребление ЭЭ_факт'!BI75,'Потребление ЭЭ_факт'!BU75,'Потребление ЭЭ_факт'!CG75),0))</f>
        <v>13302.016788203187</v>
      </c>
      <c r="BN76" s="15">
        <f>IF(AND($F76=$BK$4,$I76=BN$5),AVERAGE('Потребление ЭЭ_факт'!BJ75,'Потребление ЭЭ_факт'!BV75,'Потребление ЭЭ_факт'!CH75),IF(BM76&lt;&gt;0,AVERAGE('Потребление ЭЭ_факт'!BJ75,'Потребление ЭЭ_факт'!BV75,'Потребление ЭЭ_факт'!CH75),0))</f>
        <v>10600.584676333334</v>
      </c>
      <c r="BO76" s="15">
        <f>IF(AND($F76=$BK$4,$I76=BO$5),AVERAGE('Потребление ЭЭ_факт'!BK75,'Потребление ЭЭ_факт'!BW75,'Потребление ЭЭ_факт'!CI75),IF(BN76&lt;&gt;0,AVERAGE('Потребление ЭЭ_факт'!BK75,'Потребление ЭЭ_факт'!BW75,'Потребление ЭЭ_факт'!CI75),0))</f>
        <v>10982.521203999999</v>
      </c>
      <c r="BP76" s="15">
        <f>IF(AND($F76=$BK$4,$I76=BP$5),AVERAGE('Потребление ЭЭ_факт'!BL75,'Потребление ЭЭ_факт'!BX75,'Потребление ЭЭ_факт'!CJ75),IF(BO76&lt;&gt;0,AVERAGE('Потребление ЭЭ_факт'!BL75,'Потребление ЭЭ_факт'!BX75,'Потребление ЭЭ_факт'!CJ75),0))</f>
        <v>11665.141352898552</v>
      </c>
      <c r="BQ76" s="15">
        <f>IF(AND($F76=$BK$4,$I76=BQ$5),AVERAGE('Потребление ЭЭ_факт'!BM75,'Потребление ЭЭ_факт'!BY75,'Потребление ЭЭ_факт'!CK75),IF(BP76&lt;&gt;0,AVERAGE('Потребление ЭЭ_факт'!BM75,'Потребление ЭЭ_факт'!BY75,'Потребление ЭЭ_факт'!CK75),0))</f>
        <v>13055.722618666667</v>
      </c>
      <c r="BR76" s="15">
        <f>IF(AND($F76=$BK$4,$I76=BR$5),AVERAGE('Потребление ЭЭ_факт'!BN75,'Потребление ЭЭ_факт'!BZ75,'Потребление ЭЭ_факт'!CL75),IF(BQ76&lt;&gt;0,AVERAGE('Потребление ЭЭ_факт'!BN75,'Потребление ЭЭ_факт'!BZ75,'Потребление ЭЭ_факт'!CL75),0))</f>
        <v>13778.512716666666</v>
      </c>
      <c r="BS76" s="15">
        <f>IF(AND($F76=$BK$4,$I76=BS$5),AVERAGE('Потребление ЭЭ_факт'!BO75,'Потребление ЭЭ_факт'!CA75,'Потребление ЭЭ_факт'!CM75),IF(BR76&lt;&gt;0,AVERAGE('Потребление ЭЭ_факт'!BO75,'Потребление ЭЭ_факт'!CA75,'Потребление ЭЭ_факт'!CM75),0))</f>
        <v>11115.020083333331</v>
      </c>
      <c r="BT76" s="15">
        <f>IF(AND($F76=$BK$4,$I76=BT$5),AVERAGE('Потребление ЭЭ_факт'!BP75,'Потребление ЭЭ_факт'!CB75,'Потребление ЭЭ_факт'!CN75),IF(BS76&lt;&gt;0,AVERAGE('Потребление ЭЭ_факт'!BP75,'Потребление ЭЭ_факт'!CB75,'Потребление ЭЭ_факт'!CN75),0))</f>
        <v>11713.774755847619</v>
      </c>
      <c r="BU76" s="15">
        <f>IF(AND($F76=$BK$4,$I76=BU$5),AVERAGE('Потребление ЭЭ_факт'!BQ75,'Потребление ЭЭ_факт'!CC75,'Потребление ЭЭ_факт'!CO75),IF(BT76&lt;&gt;0,AVERAGE('Потребление ЭЭ_факт'!BQ75,'Потребление ЭЭ_факт'!CC75,'Потребление ЭЭ_факт'!CO75),0))</f>
        <v>12748.062020238094</v>
      </c>
      <c r="BV76" s="16">
        <f>IF(AND($F76=$BK$4,$I76=BV$5),AVERAGE('Потребление ЭЭ_факт'!BR75,'Потребление ЭЭ_факт'!CD75,'Потребление ЭЭ_факт'!CP75),IF(BU76&lt;&gt;0,AVERAGE('Потребление ЭЭ_факт'!BR75,'Потребление ЭЭ_факт'!CD75,'Потребление ЭЭ_факт'!CP75),0))</f>
        <v>12993.295532421054</v>
      </c>
      <c r="BW76" s="30">
        <f t="shared" si="343"/>
        <v>15813.736008095237</v>
      </c>
      <c r="BX76" s="31">
        <f t="shared" si="382"/>
        <v>12914.957666666667</v>
      </c>
      <c r="BY76" s="31">
        <f t="shared" si="376"/>
        <v>13302.016788203187</v>
      </c>
      <c r="BZ76" s="31">
        <f t="shared" si="377"/>
        <v>10600.584676333334</v>
      </c>
      <c r="CA76" s="31">
        <f t="shared" si="378"/>
        <v>10982.521203999999</v>
      </c>
      <c r="CB76" s="31">
        <f t="shared" si="379"/>
        <v>11665.141352898552</v>
      </c>
      <c r="CC76" s="31">
        <f t="shared" si="344"/>
        <v>13055.722618666667</v>
      </c>
      <c r="CD76" s="31">
        <f t="shared" si="345"/>
        <v>13778.512716666666</v>
      </c>
      <c r="CE76" s="31">
        <f t="shared" si="346"/>
        <v>11115.020083333331</v>
      </c>
      <c r="CF76" s="31">
        <f t="shared" si="347"/>
        <v>11713.774755847619</v>
      </c>
      <c r="CG76" s="31">
        <f t="shared" si="348"/>
        <v>12748.062020238094</v>
      </c>
      <c r="CH76" s="32">
        <f t="shared" si="349"/>
        <v>12993.295532421054</v>
      </c>
      <c r="CI76" s="30">
        <f t="shared" si="418"/>
        <v>15813.736008095237</v>
      </c>
      <c r="CJ76" s="31">
        <f t="shared" si="413"/>
        <v>12914.957666666667</v>
      </c>
      <c r="CK76" s="31">
        <f t="shared" si="414"/>
        <v>13302.016788203187</v>
      </c>
      <c r="CL76" s="31">
        <f t="shared" si="281"/>
        <v>10600.584676333334</v>
      </c>
      <c r="CM76" s="31">
        <f t="shared" si="282"/>
        <v>10982.521203999999</v>
      </c>
      <c r="CN76" s="31">
        <f t="shared" si="283"/>
        <v>11665.141352898552</v>
      </c>
      <c r="CO76" s="31">
        <f t="shared" si="284"/>
        <v>13055.722618666667</v>
      </c>
      <c r="CP76" s="31">
        <f t="shared" si="285"/>
        <v>13778.512716666666</v>
      </c>
      <c r="CQ76" s="31">
        <f t="shared" si="286"/>
        <v>11115.020083333331</v>
      </c>
      <c r="CR76" s="31">
        <f t="shared" si="287"/>
        <v>11713.774755847619</v>
      </c>
      <c r="CS76" s="31">
        <f t="shared" si="288"/>
        <v>12748.062020238094</v>
      </c>
      <c r="CT76" s="32">
        <f t="shared" si="289"/>
        <v>12993.295532421054</v>
      </c>
      <c r="CU76" s="30">
        <f t="shared" si="290"/>
        <v>15813.736008095237</v>
      </c>
      <c r="CV76" s="31">
        <f t="shared" si="291"/>
        <v>12914.957666666667</v>
      </c>
      <c r="CW76" s="31">
        <f t="shared" si="292"/>
        <v>13302.016788203187</v>
      </c>
      <c r="CX76" s="31">
        <f t="shared" si="293"/>
        <v>10600.584676333334</v>
      </c>
      <c r="CY76" s="31">
        <f t="shared" si="294"/>
        <v>10982.521203999999</v>
      </c>
      <c r="CZ76" s="31">
        <f t="shared" si="295"/>
        <v>11665.141352898552</v>
      </c>
      <c r="DA76" s="31">
        <f t="shared" si="296"/>
        <v>13055.722618666667</v>
      </c>
      <c r="DB76" s="31">
        <f t="shared" si="297"/>
        <v>13778.512716666666</v>
      </c>
      <c r="DC76" s="31">
        <f t="shared" si="298"/>
        <v>11115.020083333331</v>
      </c>
      <c r="DD76" s="31">
        <f t="shared" si="299"/>
        <v>11713.774755847619</v>
      </c>
      <c r="DE76" s="31">
        <f t="shared" si="300"/>
        <v>12748.062020238094</v>
      </c>
      <c r="DF76" s="32">
        <f t="shared" si="301"/>
        <v>12993.295532421054</v>
      </c>
      <c r="DG76" s="30">
        <f t="shared" si="302"/>
        <v>15813.736008095237</v>
      </c>
      <c r="DH76" s="31">
        <f t="shared" si="303"/>
        <v>12914.957666666667</v>
      </c>
      <c r="DI76" s="31">
        <f t="shared" si="304"/>
        <v>13302.016788203187</v>
      </c>
      <c r="DJ76" s="31">
        <f t="shared" si="305"/>
        <v>10600.584676333334</v>
      </c>
      <c r="DK76" s="31">
        <f t="shared" si="306"/>
        <v>10982.521203999999</v>
      </c>
      <c r="DL76" s="31">
        <f t="shared" si="307"/>
        <v>11665.141352898552</v>
      </c>
      <c r="DM76" s="31">
        <f t="shared" si="308"/>
        <v>13055.722618666667</v>
      </c>
      <c r="DN76" s="31">
        <f t="shared" si="309"/>
        <v>13778.512716666666</v>
      </c>
      <c r="DO76" s="31">
        <f t="shared" si="310"/>
        <v>11115.020083333331</v>
      </c>
      <c r="DP76" s="31">
        <f t="shared" si="311"/>
        <v>11713.774755847619</v>
      </c>
      <c r="DQ76" s="31">
        <f t="shared" ref="DQ76:DQ138" si="488">DE76</f>
        <v>12748.062020238094</v>
      </c>
      <c r="DR76" s="32">
        <f t="shared" si="314"/>
        <v>12993.295532421054</v>
      </c>
      <c r="DS76" s="30">
        <f t="shared" si="315"/>
        <v>15813.736008095237</v>
      </c>
      <c r="DT76" s="31">
        <f t="shared" si="316"/>
        <v>12914.957666666667</v>
      </c>
      <c r="DU76" s="31">
        <f t="shared" si="317"/>
        <v>13302.016788203187</v>
      </c>
      <c r="DV76" s="31">
        <f t="shared" si="318"/>
        <v>10600.584676333334</v>
      </c>
      <c r="DW76" s="31">
        <f t="shared" si="319"/>
        <v>10982.521203999999</v>
      </c>
      <c r="DX76" s="31">
        <f t="shared" si="320"/>
        <v>11665.141352898552</v>
      </c>
      <c r="DY76" s="31">
        <f t="shared" si="321"/>
        <v>13055.722618666667</v>
      </c>
      <c r="DZ76" s="31">
        <f t="shared" si="322"/>
        <v>13778.512716666666</v>
      </c>
      <c r="EA76" s="31">
        <f t="shared" si="323"/>
        <v>11115.020083333331</v>
      </c>
      <c r="EB76" s="31">
        <f t="shared" si="324"/>
        <v>11713.774755847619</v>
      </c>
      <c r="EC76" s="31">
        <f t="shared" si="325"/>
        <v>12748.062020238094</v>
      </c>
      <c r="ED76" s="32">
        <f t="shared" si="326"/>
        <v>12993.295532421054</v>
      </c>
      <c r="EE76" s="30">
        <f t="shared" si="327"/>
        <v>15813.736008095237</v>
      </c>
      <c r="EF76" s="31">
        <f t="shared" si="328"/>
        <v>12914.957666666667</v>
      </c>
      <c r="EG76" s="31">
        <f t="shared" si="329"/>
        <v>13302.016788203187</v>
      </c>
      <c r="EH76" s="31">
        <f t="shared" si="330"/>
        <v>10600.584676333334</v>
      </c>
      <c r="EI76" s="31">
        <f t="shared" si="331"/>
        <v>10982.521203999999</v>
      </c>
      <c r="EJ76" s="31">
        <f t="shared" si="332"/>
        <v>11665.141352898552</v>
      </c>
      <c r="EK76" s="31">
        <f t="shared" si="333"/>
        <v>13055.722618666667</v>
      </c>
      <c r="EL76" s="31">
        <f t="shared" si="334"/>
        <v>13778.512716666666</v>
      </c>
      <c r="EM76" s="31">
        <f t="shared" si="335"/>
        <v>11115.020083333331</v>
      </c>
      <c r="EN76" s="31">
        <f t="shared" si="336"/>
        <v>11713.774755847619</v>
      </c>
      <c r="EO76" s="31">
        <f t="shared" si="312"/>
        <v>12748.062020238094</v>
      </c>
      <c r="EP76" s="32">
        <f t="shared" si="313"/>
        <v>12993.295532421054</v>
      </c>
      <c r="ES76" s="20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9"/>
      <c r="FE76" s="20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9"/>
      <c r="FQ76" s="20"/>
      <c r="FR76" s="18">
        <f t="shared" si="419"/>
        <v>12914.957666666667</v>
      </c>
      <c r="FS76" s="18">
        <f t="shared" si="420"/>
        <v>13302.016788203187</v>
      </c>
      <c r="FT76" s="18">
        <f t="shared" si="421"/>
        <v>10600.584676333334</v>
      </c>
      <c r="FU76" s="18">
        <f t="shared" si="422"/>
        <v>10982.521203999999</v>
      </c>
      <c r="FV76" s="18">
        <f t="shared" si="423"/>
        <v>11665.141352898552</v>
      </c>
      <c r="FW76" s="18">
        <f t="shared" si="424"/>
        <v>13055.722618666667</v>
      </c>
      <c r="FX76" s="18">
        <f t="shared" si="425"/>
        <v>13778.512716666666</v>
      </c>
      <c r="FY76" s="18">
        <f t="shared" si="426"/>
        <v>11115.020083333331</v>
      </c>
      <c r="FZ76" s="18">
        <f t="shared" si="427"/>
        <v>11713.774755847619</v>
      </c>
      <c r="GA76" s="18">
        <f t="shared" si="428"/>
        <v>12748.062020238094</v>
      </c>
      <c r="GB76" s="19">
        <f t="shared" si="429"/>
        <v>12993.295532421054</v>
      </c>
      <c r="GC76" s="20">
        <f t="shared" si="430"/>
        <v>15813.736008095237</v>
      </c>
      <c r="GD76" s="18">
        <f t="shared" si="431"/>
        <v>12914.957666666667</v>
      </c>
      <c r="GE76" s="18">
        <f t="shared" si="432"/>
        <v>13302.016788203187</v>
      </c>
      <c r="GF76" s="18">
        <f t="shared" si="433"/>
        <v>10600.584676333334</v>
      </c>
      <c r="GG76" s="18">
        <f t="shared" si="434"/>
        <v>10982.521203999999</v>
      </c>
      <c r="GH76" s="18">
        <f t="shared" si="435"/>
        <v>11665.141352898552</v>
      </c>
      <c r="GI76" s="18">
        <f t="shared" si="436"/>
        <v>13055.722618666667</v>
      </c>
      <c r="GJ76" s="18">
        <f t="shared" si="437"/>
        <v>13778.512716666666</v>
      </c>
      <c r="GK76" s="18">
        <f t="shared" si="438"/>
        <v>11115.020083333331</v>
      </c>
      <c r="GL76" s="18">
        <f t="shared" si="439"/>
        <v>11713.774755847619</v>
      </c>
      <c r="GM76" s="18">
        <f t="shared" si="440"/>
        <v>12748.062020238094</v>
      </c>
      <c r="GN76" s="19">
        <f t="shared" si="441"/>
        <v>12993.295532421054</v>
      </c>
      <c r="GO76" s="20">
        <f t="shared" si="442"/>
        <v>15813.736008095237</v>
      </c>
      <c r="GP76" s="18">
        <f t="shared" si="443"/>
        <v>12914.957666666667</v>
      </c>
      <c r="GQ76" s="18">
        <f t="shared" si="444"/>
        <v>13302.016788203187</v>
      </c>
      <c r="GR76" s="18">
        <f t="shared" si="445"/>
        <v>10600.584676333334</v>
      </c>
      <c r="GS76" s="18">
        <f t="shared" si="446"/>
        <v>10982.521203999999</v>
      </c>
      <c r="GT76" s="18">
        <f t="shared" si="447"/>
        <v>11665.141352898552</v>
      </c>
      <c r="GU76" s="18">
        <f t="shared" si="448"/>
        <v>13055.722618666667</v>
      </c>
      <c r="GV76" s="18">
        <f t="shared" si="449"/>
        <v>13778.512716666666</v>
      </c>
      <c r="GW76" s="18">
        <f t="shared" si="450"/>
        <v>11115.020083333331</v>
      </c>
      <c r="GX76" s="18">
        <f t="shared" si="451"/>
        <v>11713.774755847619</v>
      </c>
      <c r="GY76" s="18">
        <f t="shared" si="452"/>
        <v>12748.062020238094</v>
      </c>
      <c r="GZ76" s="19">
        <f t="shared" si="453"/>
        <v>12993.295532421054</v>
      </c>
      <c r="HA76" s="20">
        <f t="shared" si="454"/>
        <v>15813.736008095237</v>
      </c>
      <c r="HB76" s="18">
        <f t="shared" si="455"/>
        <v>12914.957666666667</v>
      </c>
      <c r="HC76" s="18">
        <f t="shared" si="456"/>
        <v>13302.016788203187</v>
      </c>
      <c r="HD76" s="18">
        <f t="shared" si="457"/>
        <v>10600.584676333334</v>
      </c>
      <c r="HE76" s="18">
        <f t="shared" si="458"/>
        <v>10982.521203999999</v>
      </c>
      <c r="HF76" s="18">
        <f t="shared" si="459"/>
        <v>11665.141352898552</v>
      </c>
      <c r="HG76" s="18">
        <f t="shared" si="460"/>
        <v>13055.722618666667</v>
      </c>
      <c r="HH76" s="18">
        <f t="shared" si="461"/>
        <v>13778.512716666666</v>
      </c>
      <c r="HI76" s="18">
        <f t="shared" si="462"/>
        <v>11115.020083333331</v>
      </c>
      <c r="HJ76" s="18">
        <f t="shared" si="463"/>
        <v>11713.774755847619</v>
      </c>
      <c r="HK76" s="18">
        <f t="shared" si="464"/>
        <v>12748.062020238094</v>
      </c>
      <c r="HL76" s="19">
        <f t="shared" si="465"/>
        <v>12993.295532421054</v>
      </c>
      <c r="HM76" s="20">
        <f t="shared" si="466"/>
        <v>15813.736008095237</v>
      </c>
      <c r="HN76" s="18">
        <f t="shared" si="467"/>
        <v>12914.957666666667</v>
      </c>
      <c r="HO76" s="18">
        <f t="shared" si="468"/>
        <v>13302.016788203187</v>
      </c>
      <c r="HP76" s="18">
        <f t="shared" si="469"/>
        <v>10600.584676333334</v>
      </c>
      <c r="HQ76" s="18">
        <f t="shared" si="470"/>
        <v>10982.521203999999</v>
      </c>
      <c r="HR76" s="18">
        <f t="shared" si="471"/>
        <v>11665.141352898552</v>
      </c>
      <c r="HS76" s="18">
        <f t="shared" si="472"/>
        <v>13055.722618666667</v>
      </c>
      <c r="HT76" s="18">
        <f t="shared" si="473"/>
        <v>13778.512716666666</v>
      </c>
      <c r="HU76" s="18">
        <f t="shared" si="474"/>
        <v>11115.020083333331</v>
      </c>
      <c r="HV76" s="18">
        <f t="shared" si="475"/>
        <v>11713.774755847619</v>
      </c>
      <c r="HW76" s="18">
        <f t="shared" si="476"/>
        <v>12748.062020238094</v>
      </c>
      <c r="HX76" s="19">
        <f t="shared" si="477"/>
        <v>12993.295532421054</v>
      </c>
      <c r="HY76" s="20">
        <f t="shared" si="478"/>
        <v>15813.736008095237</v>
      </c>
      <c r="HZ76" s="18"/>
      <c r="IA76" s="18"/>
      <c r="IB76" s="18"/>
      <c r="IC76" s="18"/>
      <c r="ID76" s="18"/>
      <c r="IE76" s="18"/>
      <c r="IF76" s="18"/>
      <c r="IG76" s="18"/>
      <c r="IH76" s="18"/>
      <c r="II76" s="18"/>
      <c r="IJ76" s="19"/>
      <c r="IK76" s="20"/>
      <c r="IL76" s="18"/>
      <c r="IM76" s="18"/>
      <c r="IN76" s="18"/>
      <c r="IO76" s="18"/>
      <c r="IP76" s="18"/>
      <c r="IQ76" s="18"/>
      <c r="IR76" s="18"/>
      <c r="IS76" s="18"/>
      <c r="IT76" s="18"/>
      <c r="IU76" s="18"/>
      <c r="IV76" s="19"/>
      <c r="IY76" s="17"/>
      <c r="IZ76" s="17"/>
      <c r="JA76" s="14">
        <f t="shared" si="479"/>
        <v>0</v>
      </c>
      <c r="JB76" s="15">
        <f t="shared" si="480"/>
        <v>0</v>
      </c>
      <c r="JC76" s="15">
        <f t="shared" si="481"/>
        <v>134869.60941527516</v>
      </c>
      <c r="JD76" s="15">
        <f t="shared" si="482"/>
        <v>150683.3454233704</v>
      </c>
      <c r="JE76" s="15">
        <f t="shared" si="483"/>
        <v>150683.3454233704</v>
      </c>
      <c r="JF76" s="15">
        <f t="shared" si="484"/>
        <v>150683.3454233704</v>
      </c>
      <c r="JG76" s="15">
        <f t="shared" si="485"/>
        <v>150683.3454233704</v>
      </c>
      <c r="JH76" s="15">
        <f t="shared" si="486"/>
        <v>15813.736008095237</v>
      </c>
      <c r="JI76" s="15">
        <f t="shared" si="487"/>
        <v>0</v>
      </c>
      <c r="JJ76" s="14"/>
    </row>
    <row r="77" spans="1:270" x14ac:dyDescent="0.25">
      <c r="A77" s="1" t="s">
        <v>261</v>
      </c>
      <c r="B77" s="2">
        <v>8230</v>
      </c>
      <c r="C77" s="3">
        <v>42999</v>
      </c>
      <c r="D77" s="3" t="s">
        <v>262</v>
      </c>
      <c r="E77" s="4">
        <v>45317</v>
      </c>
      <c r="F77">
        <f t="shared" si="402"/>
        <v>2024</v>
      </c>
      <c r="G77">
        <f t="shared" si="403"/>
        <v>1</v>
      </c>
      <c r="H77">
        <f t="shared" si="404"/>
        <v>2021</v>
      </c>
      <c r="I77">
        <f t="shared" si="384"/>
        <v>1</v>
      </c>
      <c r="J77">
        <f t="shared" si="415"/>
        <v>2024</v>
      </c>
      <c r="K77">
        <f t="shared" si="416"/>
        <v>2</v>
      </c>
      <c r="L77">
        <f t="shared" si="383"/>
        <v>2029</v>
      </c>
      <c r="M77">
        <f t="shared" si="417"/>
        <v>1</v>
      </c>
      <c r="O77" s="14"/>
      <c r="P77" s="17"/>
      <c r="Q77" s="17"/>
      <c r="R77" s="17"/>
      <c r="S77" s="17"/>
      <c r="T77" s="17"/>
      <c r="U77" s="17"/>
      <c r="V77" s="17">
        <f>IF(AND($F77=O$4,$I77=V$5),AVERAGE('Потребление ЭЭ_факт'!R76,'Потребление ЭЭ_факт'!AD76,'Потребление ЭЭ_факт'!AP76),IF(U77&lt;&gt;0,AVERAGE('Потребление ЭЭ_факт'!R76,'Потребление ЭЭ_факт'!AD76,'Потребление ЭЭ_факт'!AP76),0))</f>
        <v>0</v>
      </c>
      <c r="W77" s="17">
        <f>IF(AND($F77=O$4,$I77=W$5),AVERAGE('Потребление ЭЭ_факт'!S76,'Потребление ЭЭ_факт'!AE76,'Потребление ЭЭ_факт'!AQ76),IF(V77&lt;&gt;0,AVERAGE('Потребление ЭЭ_факт'!S76,'Потребление ЭЭ_факт'!AE76,'Потребление ЭЭ_факт'!AQ76),0))</f>
        <v>0</v>
      </c>
      <c r="X77" s="17">
        <f>IF(AND($F77=O$4,$I77=X$5),AVERAGE('Потребление ЭЭ_факт'!T76,'Потребление ЭЭ_факт'!AF76,'Потребление ЭЭ_факт'!AR76),IF(W77&lt;&gt;0,AVERAGE('Потребление ЭЭ_факт'!T76,'Потребление ЭЭ_факт'!AF76,'Потребление ЭЭ_факт'!AR76),0))</f>
        <v>0</v>
      </c>
      <c r="Y77" s="17">
        <f>IF(AND($F77=O$4,$I77=Y$5),AVERAGE('Потребление ЭЭ_факт'!U76,'Потребление ЭЭ_факт'!AG76,'Потребление ЭЭ_факт'!AS76),IF(X77&lt;&gt;0,AVERAGE('Потребление ЭЭ_факт'!U76,'Потребление ЭЭ_факт'!AG76,'Потребление ЭЭ_факт'!AS76),0))</f>
        <v>0</v>
      </c>
      <c r="Z77" s="17">
        <f>IF(AND($F77=O$4,$I77=Z$5),AVERAGE('Потребление ЭЭ_факт'!V76,'Потребление ЭЭ_факт'!AH76,'Потребление ЭЭ_факт'!AT76),IF(Y77&lt;&gt;0,AVERAGE('Потребление ЭЭ_факт'!V76,'Потребление ЭЭ_факт'!AH76,'Потребление ЭЭ_факт'!AT76),0))</f>
        <v>0</v>
      </c>
      <c r="AA77" s="14">
        <f>IF(AND($F77=AA$4,$I77=AA$5),AVERAGE('Потребление ЭЭ_факт'!W76,'Потребление ЭЭ_факт'!AI76,'Потребление ЭЭ_факт'!AU76),IF(Z77&lt;&gt;0,AVERAGE('Потребление ЭЭ_факт'!W76,'Потребление ЭЭ_факт'!AI76,'Потребление ЭЭ_факт'!AU76),0))</f>
        <v>0</v>
      </c>
      <c r="AB77" s="17">
        <f>IF(AND($F77=AA$4,$I77=AB$5),AVERAGE('Потребление ЭЭ_факт'!X76,'Потребление ЭЭ_факт'!AJ76,'Потребление ЭЭ_факт'!AV76),IF(AA77&lt;&gt;0,AVERAGE('Потребление ЭЭ_факт'!X76,'Потребление ЭЭ_факт'!AJ76,'Потребление ЭЭ_факт'!AV76),0))</f>
        <v>0</v>
      </c>
      <c r="AC77" s="17">
        <f>IF(AND($F77=AA$4,$I77=AC$5),AVERAGE('Потребление ЭЭ_факт'!Y76,'Потребление ЭЭ_факт'!AK76,'Потребление ЭЭ_факт'!AW76),IF(AB77&lt;&gt;0,AVERAGE('Потребление ЭЭ_факт'!Y76,'Потребление ЭЭ_факт'!AK76,'Потребление ЭЭ_факт'!AW76),0))</f>
        <v>0</v>
      </c>
      <c r="AD77" s="17">
        <f>IF(AND($F77=AA$4,$I77=AD$5),AVERAGE('Потребление ЭЭ_факт'!Z76,'Потребление ЭЭ_факт'!AL76,'Потребление ЭЭ_факт'!AX76),IF(AC77&lt;&gt;0,AVERAGE('Потребление ЭЭ_факт'!Z76,'Потребление ЭЭ_факт'!AL76,'Потребление ЭЭ_факт'!AX76),0))</f>
        <v>0</v>
      </c>
      <c r="AE77" s="17">
        <f>IF(AND($F77=AA$4,$I77=AE$5),AVERAGE('Потребление ЭЭ_факт'!AA76,'Потребление ЭЭ_факт'!AM76,'Потребление ЭЭ_факт'!AY76),IF(AD77&lt;&gt;0,AVERAGE('Потребление ЭЭ_факт'!AA76,'Потребление ЭЭ_факт'!AM76,'Потребление ЭЭ_факт'!AY76),0))</f>
        <v>0</v>
      </c>
      <c r="AF77" s="17">
        <f>IF(AND($F77=AA$4,$I77=AF$5),AVERAGE('Потребление ЭЭ_факт'!AB76,'Потребление ЭЭ_факт'!AN76,'Потребление ЭЭ_факт'!AZ76),IF(AE77&lt;&gt;0,AVERAGE('Потребление ЭЭ_факт'!AB76,'Потребление ЭЭ_факт'!AN76,'Потребление ЭЭ_факт'!AZ76),0))</f>
        <v>0</v>
      </c>
      <c r="AG77" s="17">
        <f>IF(AND($F77=AA$4,$I77=AG$5),AVERAGE('Потребление ЭЭ_факт'!AC76,'Потребление ЭЭ_факт'!AO76,'Потребление ЭЭ_факт'!BA76),IF(AF77&lt;&gt;0,AVERAGE('Потребление ЭЭ_факт'!AC76,'Потребление ЭЭ_факт'!AO76,'Потребление ЭЭ_факт'!BA76),0))</f>
        <v>0</v>
      </c>
      <c r="AH77" s="17">
        <f>IF(AND($F77=AA$4,$I77=AH$5),AVERAGE('Потребление ЭЭ_факт'!AD76,'Потребление ЭЭ_факт'!AP76,'Потребление ЭЭ_факт'!BB76),IF(AG77&lt;&gt;0,AVERAGE('Потребление ЭЭ_факт'!AD76,'Потребление ЭЭ_факт'!AP76,'Потребление ЭЭ_факт'!BB76),0))</f>
        <v>0</v>
      </c>
      <c r="AI77" s="17">
        <f>IF(AND($F77=AA$4,$I77=AI$5),AVERAGE('Потребление ЭЭ_факт'!AE76,'Потребление ЭЭ_факт'!AQ76,'Потребление ЭЭ_факт'!BC76),IF(AH77&lt;&gt;0,AVERAGE('Потребление ЭЭ_факт'!AE76,'Потребление ЭЭ_факт'!AQ76,'Потребление ЭЭ_факт'!BC76),0))</f>
        <v>0</v>
      </c>
      <c r="AJ77" s="17">
        <f>IF(AND($F77=AA$4,$I77=AJ$5),AVERAGE('Потребление ЭЭ_факт'!AF76,'Потребление ЭЭ_факт'!AR76,'Потребление ЭЭ_факт'!BD76),IF(AI77&lt;&gt;0,AVERAGE('Потребление ЭЭ_факт'!AF76,'Потребление ЭЭ_факт'!AR76,'Потребление ЭЭ_факт'!BD76),0))</f>
        <v>0</v>
      </c>
      <c r="AK77" s="17">
        <f>IF(AND($F77=AA$4,$I77=AK$5),AVERAGE('Потребление ЭЭ_факт'!AG76,'Потребление ЭЭ_факт'!AS76,'Потребление ЭЭ_факт'!BE76),IF(AJ77&lt;&gt;0,AVERAGE('Потребление ЭЭ_факт'!AG76,'Потребление ЭЭ_факт'!AS76,'Потребление ЭЭ_факт'!BE76),0))</f>
        <v>0</v>
      </c>
      <c r="AL77" s="17">
        <f>IF(AND($F77=AA$4,$I77=AL$5),AVERAGE('Потребление ЭЭ_факт'!AH76,'Потребление ЭЭ_факт'!AT76,'Потребление ЭЭ_факт'!BF76),IF(AK77&lt;&gt;0,AVERAGE('Потребление ЭЭ_факт'!AH76,'Потребление ЭЭ_факт'!AT76,'Потребление ЭЭ_факт'!BF76),0))</f>
        <v>0</v>
      </c>
      <c r="AM77" s="14">
        <f>IF(AND($F77=AM$4,$I77=AM$5),AVERAGE('Потребление ЭЭ_факт'!AI76,'Потребление ЭЭ_факт'!AU76,'Потребление ЭЭ_факт'!BG76),IF(AL77&lt;&gt;0,AVERAGE('Потребление ЭЭ_факт'!AI76,'Потребление ЭЭ_факт'!AU76,'Потребление ЭЭ_факт'!BG76),0))</f>
        <v>0</v>
      </c>
      <c r="AN77" s="15">
        <f>IF(AND($F77=$AM$4,$I77=AN$5),AVERAGE('Потребление ЭЭ_факт'!AJ76,'Потребление ЭЭ_факт'!AV76,'Потребление ЭЭ_факт'!BH76),IF(AM77&lt;&gt;0,AVERAGE('Потребление ЭЭ_факт'!AJ76,'Потребление ЭЭ_факт'!AV76,'Потребление ЭЭ_факт'!BH76),0))</f>
        <v>0</v>
      </c>
      <c r="AO77" s="15">
        <f>IF(AND($F77=$AM$4,$I77=AO$5),AVERAGE('Потребление ЭЭ_факт'!AK76,'Потребление ЭЭ_факт'!AW76,'Потребление ЭЭ_факт'!BI76),IF(AN77&lt;&gt;0,AVERAGE('Потребление ЭЭ_факт'!AK76,'Потребление ЭЭ_факт'!AW76,'Потребление ЭЭ_факт'!BI76),0))</f>
        <v>0</v>
      </c>
      <c r="AP77" s="15">
        <f>IF(AND($F77=$AM$4,$I77=AP$5),AVERAGE('Потребление ЭЭ_факт'!AL76,'Потребление ЭЭ_факт'!AX76,'Потребление ЭЭ_факт'!BJ76),IF(AO77&lt;&gt;0,AVERAGE('Потребление ЭЭ_факт'!AL76,'Потребление ЭЭ_факт'!AX76,'Потребление ЭЭ_факт'!BJ76),0))</f>
        <v>0</v>
      </c>
      <c r="AQ77" s="15">
        <f>IF(AND($F77=$AM$4,$I77=AQ$5),AVERAGE('Потребление ЭЭ_факт'!AM76,'Потребление ЭЭ_факт'!AY76,'Потребление ЭЭ_факт'!BK76),IF(AP77&lt;&gt;0,AVERAGE('Потребление ЭЭ_факт'!AM76,'Потребление ЭЭ_факт'!AY76,'Потребление ЭЭ_факт'!BK76),0))</f>
        <v>0</v>
      </c>
      <c r="AR77" s="15">
        <f>IF(AND($F77=$AM$4,$I77=AR$5),AVERAGE('Потребление ЭЭ_факт'!AN76,'Потребление ЭЭ_факт'!AZ76,'Потребление ЭЭ_факт'!BL76),IF(AQ77&lt;&gt;0,AVERAGE('Потребление ЭЭ_факт'!AN76,'Потребление ЭЭ_факт'!AZ76,'Потребление ЭЭ_факт'!BL76),0))</f>
        <v>0</v>
      </c>
      <c r="AS77" s="15">
        <f>IF(AND($F77=$AM$4,$I77=AS$5),AVERAGE('Потребление ЭЭ_факт'!AO76,'Потребление ЭЭ_факт'!BA76,'Потребление ЭЭ_факт'!BM76),IF(AR77&lt;&gt;0,AVERAGE('Потребление ЭЭ_факт'!AO76,'Потребление ЭЭ_факт'!BA76,'Потребление ЭЭ_факт'!BM76),0))</f>
        <v>0</v>
      </c>
      <c r="AT77" s="15">
        <f>IF(AND($F77=$AM$4,$I77=AT$5),AVERAGE('Потребление ЭЭ_факт'!AP76,'Потребление ЭЭ_факт'!BB76,'Потребление ЭЭ_факт'!BN76),IF(AS77&lt;&gt;0,AVERAGE('Потребление ЭЭ_факт'!AP76,'Потребление ЭЭ_факт'!BB76,'Потребление ЭЭ_факт'!BN76),0))</f>
        <v>0</v>
      </c>
      <c r="AU77" s="15">
        <f>IF(AND($F77=$AM$4,$I77=AU$5),AVERAGE('Потребление ЭЭ_факт'!AQ76,'Потребление ЭЭ_факт'!BC76,'Потребление ЭЭ_факт'!BO76),IF(AT77&lt;&gt;0,AVERAGE('Потребление ЭЭ_факт'!AQ76,'Потребление ЭЭ_факт'!BC76,'Потребление ЭЭ_факт'!BO76),0))</f>
        <v>0</v>
      </c>
      <c r="AV77" s="15">
        <f>IF(AND($F77=$AM$4,$I77=AV$5),AVERAGE('Потребление ЭЭ_факт'!AR76,'Потребление ЭЭ_факт'!BD76,'Потребление ЭЭ_факт'!BP76),IF(AU77&lt;&gt;0,AVERAGE('Потребление ЭЭ_факт'!AR76,'Потребление ЭЭ_факт'!BD76,'Потребление ЭЭ_факт'!BP76),0))</f>
        <v>0</v>
      </c>
      <c r="AW77" s="15">
        <f>IF(AND($F77=$AM$4,$I77=AW$5),AVERAGE('Потребление ЭЭ_факт'!AS76,'Потребление ЭЭ_факт'!BE76,'Потребление ЭЭ_факт'!BQ76),IF(AV77&lt;&gt;0,AVERAGE('Потребление ЭЭ_факт'!AS76,'Потребление ЭЭ_факт'!BE76,'Потребление ЭЭ_факт'!BQ76),0))</f>
        <v>0</v>
      </c>
      <c r="AX77" s="16">
        <f>IF(AND($F77=$AM$4,$I77=AX$5),AVERAGE('Потребление ЭЭ_факт'!AT76,'Потребление ЭЭ_факт'!BF76,'Потребление ЭЭ_факт'!BR76),IF(AW77&lt;&gt;0,AVERAGE('Потребление ЭЭ_факт'!AT76,'Потребление ЭЭ_факт'!BF76,'Потребление ЭЭ_факт'!BR76),0))</f>
        <v>0</v>
      </c>
      <c r="AY77" s="14">
        <f>IF(AND($F77=$AY$4,$I77=AY$5),AVERAGE('Потребление ЭЭ_факт'!AU76,'Потребление ЭЭ_факт'!BG76,'Потребление ЭЭ_факт'!BS76),IF(AX77&lt;&gt;0,AVERAGE('Потребление ЭЭ_факт'!AU76,'Потребление ЭЭ_факт'!BG76,'Потребление ЭЭ_факт'!BS76),0))</f>
        <v>0</v>
      </c>
      <c r="AZ77" s="15">
        <f>IF(AND($F77=$AY$4,$I77=AZ$5),AVERAGE('Потребление ЭЭ_факт'!AV76,'Потребление ЭЭ_факт'!BH76,'Потребление ЭЭ_факт'!BT76),IF(AY77&lt;&gt;0,AVERAGE('Потребление ЭЭ_факт'!AV76,'Потребление ЭЭ_факт'!BH76,'Потребление ЭЭ_факт'!BT76),0))</f>
        <v>0</v>
      </c>
      <c r="BA77" s="15">
        <f>IF(AND($F77=$AY$4,$I77=BA$5),AVERAGE('Потребление ЭЭ_факт'!AW76,'Потребление ЭЭ_факт'!BI76,'Потребление ЭЭ_факт'!BU76),IF(AZ77&lt;&gt;0,AVERAGE('Потребление ЭЭ_факт'!AW76,'Потребление ЭЭ_факт'!BI76,'Потребление ЭЭ_факт'!BU76),0))</f>
        <v>0</v>
      </c>
      <c r="BB77" s="15">
        <f>IF(AND($F77=$AY$4,$I77=BB$5),AVERAGE('Потребление ЭЭ_факт'!AX76,'Потребление ЭЭ_факт'!BJ76,'Потребление ЭЭ_факт'!BV76),IF(BA77&lt;&gt;0,AVERAGE('Потребление ЭЭ_факт'!AX76,'Потребление ЭЭ_факт'!BJ76,'Потребление ЭЭ_факт'!BV76),0))</f>
        <v>0</v>
      </c>
      <c r="BC77" s="15">
        <f>IF(AND($F77=$AY$4,$I77=BC$5),AVERAGE('Потребление ЭЭ_факт'!AY76,'Потребление ЭЭ_факт'!BK76,'Потребление ЭЭ_факт'!BW76),IF(BB77&lt;&gt;0,AVERAGE('Потребление ЭЭ_факт'!AY76,'Потребление ЭЭ_факт'!BK76,'Потребление ЭЭ_факт'!BW76),0))</f>
        <v>0</v>
      </c>
      <c r="BD77" s="15">
        <f>IF(AND($F77=$AY$4,$I77=BD$5),AVERAGE('Потребление ЭЭ_факт'!AZ76,'Потребление ЭЭ_факт'!BL76,'Потребление ЭЭ_факт'!BX76),IF(BC77&lt;&gt;0,AVERAGE('Потребление ЭЭ_факт'!AZ76,'Потребление ЭЭ_факт'!BL76,'Потребление ЭЭ_факт'!BX76),0))</f>
        <v>0</v>
      </c>
      <c r="BE77" s="15">
        <f>IF(AND($F77=$AY$4,$I77=BE$5),AVERAGE('Потребление ЭЭ_факт'!BA76,'Потребление ЭЭ_факт'!BM76,'Потребление ЭЭ_факт'!BY76),IF(BD77&lt;&gt;0,AVERAGE('Потребление ЭЭ_факт'!BA76,'Потребление ЭЭ_факт'!BM76,'Потребление ЭЭ_факт'!BY76),0))</f>
        <v>0</v>
      </c>
      <c r="BF77" s="15">
        <f>IF(AND($F77=$AY$4,$I77=BF$5),AVERAGE('Потребление ЭЭ_факт'!BB76,'Потребление ЭЭ_факт'!BN76,'Потребление ЭЭ_факт'!BZ76),IF(BE77&lt;&gt;0,AVERAGE('Потребление ЭЭ_факт'!BB76,'Потребление ЭЭ_факт'!BN76,'Потребление ЭЭ_факт'!BZ76),0))</f>
        <v>0</v>
      </c>
      <c r="BG77" s="15">
        <f>IF(AND($F77=$AY$4,$I77=BG$5),AVERAGE('Потребление ЭЭ_факт'!BC76,'Потребление ЭЭ_факт'!BO76,'Потребление ЭЭ_факт'!CA76),IF(BF77&lt;&gt;0,AVERAGE('Потребление ЭЭ_факт'!BC76,'Потребление ЭЭ_факт'!BO76,'Потребление ЭЭ_факт'!CA76),0))</f>
        <v>0</v>
      </c>
      <c r="BH77" s="15">
        <f>IF(AND($F77=$AY$4,$I77=BH$5),AVERAGE('Потребление ЭЭ_факт'!BD76,'Потребление ЭЭ_факт'!BP76,'Потребление ЭЭ_факт'!CB76),IF(BG77&lt;&gt;0,AVERAGE('Потребление ЭЭ_факт'!BD76,'Потребление ЭЭ_факт'!BP76,'Потребление ЭЭ_факт'!CB76),0))</f>
        <v>0</v>
      </c>
      <c r="BI77" s="15">
        <f>IF(AND($F77=$AY$4,$I77=BI$5),AVERAGE('Потребление ЭЭ_факт'!BE76,'Потребление ЭЭ_факт'!BQ76,'Потребление ЭЭ_факт'!CC76),IF(BH77&lt;&gt;0,AVERAGE('Потребление ЭЭ_факт'!BE76,'Потребление ЭЭ_факт'!BQ76,'Потребление ЭЭ_факт'!CC76),0))</f>
        <v>0</v>
      </c>
      <c r="BJ77" s="16">
        <f>IF(AND($F77=$AY$4,$I77=BJ$5),AVERAGE('Потребление ЭЭ_факт'!BF76,'Потребление ЭЭ_факт'!BR76,'Потребление ЭЭ_факт'!CD76),IF(BI77&lt;&gt;0,AVERAGE('Потребление ЭЭ_факт'!BF76,'Потребление ЭЭ_факт'!BR76,'Потребление ЭЭ_факт'!CD76),0))</f>
        <v>0</v>
      </c>
      <c r="BK77" s="14">
        <f>IF(AND($F77=$BK$4,$I77=BK$5),AVERAGE('Потребление ЭЭ_факт'!BG76,'Потребление ЭЭ_факт'!BS76,'Потребление ЭЭ_факт'!CE76),IF(BJ77&lt;&gt;0,AVERAGE('Потребление ЭЭ_факт'!BG76,'Потребление ЭЭ_факт'!BS76,'Потребление ЭЭ_факт'!CE76),0))</f>
        <v>16600.488928571427</v>
      </c>
      <c r="BL77" s="15">
        <f>IF(AND($F77=$BK$4,$I77=BL$5),AVERAGE('Потребление ЭЭ_факт'!BH76,'Потребление ЭЭ_факт'!BT76,'Потребление ЭЭ_факт'!CF76),IF(BK77&lt;&gt;0,AVERAGE('Потребление ЭЭ_факт'!BH76,'Потребление ЭЭ_факт'!BT76,'Потребление ЭЭ_факт'!CF76),0))</f>
        <v>14288.89</v>
      </c>
      <c r="BM77" s="15">
        <f>IF(AND($F77=$BK$4,$I77=BM$5),AVERAGE('Потребление ЭЭ_факт'!BI76,'Потребление ЭЭ_факт'!BU76,'Потребление ЭЭ_факт'!CG76),IF(BL77&lt;&gt;0,AVERAGE('Потребление ЭЭ_факт'!BI76,'Потребление ЭЭ_факт'!BU76,'Потребление ЭЭ_факт'!CG76),0))</f>
        <v>14938.567857142858</v>
      </c>
      <c r="BN77" s="15">
        <f>IF(AND($F77=$BK$4,$I77=BN$5),AVERAGE('Потребление ЭЭ_факт'!BJ76,'Потребление ЭЭ_факт'!BV76,'Потребление ЭЭ_факт'!CH76),IF(BM77&lt;&gt;0,AVERAGE('Потребление ЭЭ_факт'!BJ76,'Потребление ЭЭ_факт'!BV76,'Потребление ЭЭ_факт'!CH76),0))</f>
        <v>10732.939285714287</v>
      </c>
      <c r="BO77" s="15">
        <f>IF(AND($F77=$BK$4,$I77=BO$5),AVERAGE('Потребление ЭЭ_факт'!BK76,'Потребление ЭЭ_факт'!BW76,'Потребление ЭЭ_факт'!CI76),IF(BN77&lt;&gt;0,AVERAGE('Потребление ЭЭ_факт'!BK76,'Потребление ЭЭ_факт'!BW76,'Потребление ЭЭ_факт'!CI76),0))</f>
        <v>12131.008571428572</v>
      </c>
      <c r="BP77" s="15">
        <f>IF(AND($F77=$BK$4,$I77=BP$5),AVERAGE('Потребление ЭЭ_факт'!BL76,'Потребление ЭЭ_факт'!BX76,'Потребление ЭЭ_факт'!CJ76),IF(BO77&lt;&gt;0,AVERAGE('Потребление ЭЭ_факт'!BL76,'Потребление ЭЭ_факт'!BX76,'Потребление ЭЭ_факт'!CJ76),0))</f>
        <v>13735.392500000002</v>
      </c>
      <c r="BQ77" s="15">
        <f>IF(AND($F77=$BK$4,$I77=BQ$5),AVERAGE('Потребление ЭЭ_факт'!BM76,'Потребление ЭЭ_факт'!BY76,'Потребление ЭЭ_факт'!CK76),IF(BP77&lt;&gt;0,AVERAGE('Потребление ЭЭ_факт'!BM76,'Потребление ЭЭ_факт'!BY76,'Потребление ЭЭ_факт'!CK76),0))</f>
        <v>15078.768214285714</v>
      </c>
      <c r="BR77" s="15">
        <f>IF(AND($F77=$BK$4,$I77=BR$5),AVERAGE('Потребление ЭЭ_факт'!BN76,'Потребление ЭЭ_факт'!BZ76,'Потребление ЭЭ_факт'!CL76),IF(BQ77&lt;&gt;0,AVERAGE('Потребление ЭЭ_факт'!BN76,'Потребление ЭЭ_факт'!BZ76,'Потребление ЭЭ_факт'!CL76),0))</f>
        <v>15695.550214285715</v>
      </c>
      <c r="BS77" s="15">
        <f>IF(AND($F77=$BK$4,$I77=BS$5),AVERAGE('Потребление ЭЭ_факт'!BO76,'Потребление ЭЭ_факт'!CA76,'Потребление ЭЭ_факт'!CM76),IF(BR77&lt;&gt;0,AVERAGE('Потребление ЭЭ_факт'!BO76,'Потребление ЭЭ_факт'!CA76,'Потребление ЭЭ_факт'!CM76),0))</f>
        <v>11511.684999999999</v>
      </c>
      <c r="BT77" s="15">
        <f>IF(AND($F77=$BK$4,$I77=BT$5),AVERAGE('Потребление ЭЭ_факт'!BP76,'Потребление ЭЭ_факт'!CB76,'Потребление ЭЭ_факт'!CN76),IF(BS77&lt;&gt;0,AVERAGE('Потребление ЭЭ_факт'!BP76,'Потребление ЭЭ_факт'!CB76,'Потребление ЭЭ_факт'!CN76),0))</f>
        <v>11418.429285714286</v>
      </c>
      <c r="BU77" s="15">
        <f>IF(AND($F77=$BK$4,$I77=BU$5),AVERAGE('Потребление ЭЭ_факт'!BQ76,'Потребление ЭЭ_факт'!CC76,'Потребление ЭЭ_факт'!CO76),IF(BT77&lt;&gt;0,AVERAGE('Потребление ЭЭ_факт'!BQ76,'Потребление ЭЭ_факт'!CC76,'Потребление ЭЭ_факт'!CO76),0))</f>
        <v>14413.353928571429</v>
      </c>
      <c r="BV77" s="16">
        <f>IF(AND($F77=$BK$4,$I77=BV$5),AVERAGE('Потребление ЭЭ_факт'!BR76,'Потребление ЭЭ_факт'!CD76,'Потребление ЭЭ_факт'!CP76),IF(BU77&lt;&gt;0,AVERAGE('Потребление ЭЭ_факт'!BR76,'Потребление ЭЭ_факт'!CD76,'Потребление ЭЭ_факт'!CP76),0))</f>
        <v>15111.23342857143</v>
      </c>
      <c r="BW77" s="30">
        <f t="shared" si="343"/>
        <v>16600.488928571427</v>
      </c>
      <c r="BX77" s="31">
        <f t="shared" si="382"/>
        <v>14288.89</v>
      </c>
      <c r="BY77" s="31">
        <f t="shared" si="376"/>
        <v>14938.567857142858</v>
      </c>
      <c r="BZ77" s="31">
        <f t="shared" si="377"/>
        <v>10732.939285714287</v>
      </c>
      <c r="CA77" s="31">
        <f t="shared" si="378"/>
        <v>12131.008571428572</v>
      </c>
      <c r="CB77" s="31">
        <f t="shared" si="379"/>
        <v>13735.392500000002</v>
      </c>
      <c r="CC77" s="31">
        <f t="shared" si="344"/>
        <v>15078.768214285714</v>
      </c>
      <c r="CD77" s="31">
        <f t="shared" si="345"/>
        <v>15695.550214285715</v>
      </c>
      <c r="CE77" s="31">
        <f t="shared" si="346"/>
        <v>11511.684999999999</v>
      </c>
      <c r="CF77" s="31">
        <f t="shared" si="347"/>
        <v>11418.429285714286</v>
      </c>
      <c r="CG77" s="31">
        <f t="shared" si="348"/>
        <v>14413.353928571429</v>
      </c>
      <c r="CH77" s="32">
        <f t="shared" si="349"/>
        <v>15111.23342857143</v>
      </c>
      <c r="CI77" s="30">
        <f t="shared" si="418"/>
        <v>16600.488928571427</v>
      </c>
      <c r="CJ77" s="31">
        <f t="shared" si="413"/>
        <v>14288.89</v>
      </c>
      <c r="CK77" s="31">
        <f t="shared" si="414"/>
        <v>14938.567857142858</v>
      </c>
      <c r="CL77" s="31">
        <f t="shared" ref="CL77:CL139" si="489">BZ77</f>
        <v>10732.939285714287</v>
      </c>
      <c r="CM77" s="31">
        <f t="shared" ref="CM77:CM139" si="490">CA77</f>
        <v>12131.008571428572</v>
      </c>
      <c r="CN77" s="31">
        <f t="shared" ref="CN77:CN139" si="491">CB77</f>
        <v>13735.392500000002</v>
      </c>
      <c r="CO77" s="31">
        <f t="shared" ref="CO77:CO139" si="492">CC77</f>
        <v>15078.768214285714</v>
      </c>
      <c r="CP77" s="31">
        <f t="shared" ref="CP77:CP139" si="493">CD77</f>
        <v>15695.550214285715</v>
      </c>
      <c r="CQ77" s="31">
        <f t="shared" ref="CQ77:CQ139" si="494">CE77</f>
        <v>11511.684999999999</v>
      </c>
      <c r="CR77" s="31">
        <f t="shared" ref="CR77:CR139" si="495">CF77</f>
        <v>11418.429285714286</v>
      </c>
      <c r="CS77" s="31">
        <f t="shared" ref="CS77:CS139" si="496">CG77</f>
        <v>14413.353928571429</v>
      </c>
      <c r="CT77" s="32">
        <f t="shared" ref="CT77:CT139" si="497">CH77</f>
        <v>15111.23342857143</v>
      </c>
      <c r="CU77" s="30">
        <f t="shared" ref="CU77:CU139" si="498">CI77</f>
        <v>16600.488928571427</v>
      </c>
      <c r="CV77" s="31">
        <f t="shared" ref="CV77:CV139" si="499">CJ77</f>
        <v>14288.89</v>
      </c>
      <c r="CW77" s="31">
        <f t="shared" ref="CW77:CW139" si="500">CK77</f>
        <v>14938.567857142858</v>
      </c>
      <c r="CX77" s="31">
        <f t="shared" ref="CX77:CX139" si="501">CL77</f>
        <v>10732.939285714287</v>
      </c>
      <c r="CY77" s="31">
        <f t="shared" ref="CY77:CY139" si="502">CM77</f>
        <v>12131.008571428572</v>
      </c>
      <c r="CZ77" s="31">
        <f t="shared" ref="CZ77:CZ139" si="503">CN77</f>
        <v>13735.392500000002</v>
      </c>
      <c r="DA77" s="31">
        <f t="shared" ref="DA77:DA139" si="504">CO77</f>
        <v>15078.768214285714</v>
      </c>
      <c r="DB77" s="31">
        <f t="shared" ref="DB77:DB139" si="505">CP77</f>
        <v>15695.550214285715</v>
      </c>
      <c r="DC77" s="31">
        <f t="shared" ref="DC77:DC139" si="506">CQ77</f>
        <v>11511.684999999999</v>
      </c>
      <c r="DD77" s="31">
        <f t="shared" ref="DD77:DD139" si="507">CR77</f>
        <v>11418.429285714286</v>
      </c>
      <c r="DE77" s="31">
        <f t="shared" ref="DE77:DE139" si="508">CS77</f>
        <v>14413.353928571429</v>
      </c>
      <c r="DF77" s="32">
        <f t="shared" ref="DF77:DF139" si="509">CT77</f>
        <v>15111.23342857143</v>
      </c>
      <c r="DG77" s="30">
        <f t="shared" ref="DG77:DG139" si="510">CU77</f>
        <v>16600.488928571427</v>
      </c>
      <c r="DH77" s="31">
        <f t="shared" ref="DH77:DH139" si="511">CV77</f>
        <v>14288.89</v>
      </c>
      <c r="DI77" s="31">
        <f t="shared" ref="DI77:DI139" si="512">CW77</f>
        <v>14938.567857142858</v>
      </c>
      <c r="DJ77" s="31">
        <f t="shared" ref="DJ77:DJ139" si="513">CX77</f>
        <v>10732.939285714287</v>
      </c>
      <c r="DK77" s="31">
        <f t="shared" ref="DK77:DK139" si="514">CY77</f>
        <v>12131.008571428572</v>
      </c>
      <c r="DL77" s="31">
        <f t="shared" ref="DL77:DL139" si="515">CZ77</f>
        <v>13735.392500000002</v>
      </c>
      <c r="DM77" s="31">
        <f t="shared" ref="DM77:DM139" si="516">DA77</f>
        <v>15078.768214285714</v>
      </c>
      <c r="DN77" s="31">
        <f t="shared" ref="DN77:DN139" si="517">DB77</f>
        <v>15695.550214285715</v>
      </c>
      <c r="DO77" s="31">
        <f t="shared" ref="DO77:DO139" si="518">DC77</f>
        <v>11511.684999999999</v>
      </c>
      <c r="DP77" s="31">
        <f t="shared" ref="DP77:DP139" si="519">DD77</f>
        <v>11418.429285714286</v>
      </c>
      <c r="DQ77" s="31">
        <f t="shared" si="488"/>
        <v>14413.353928571429</v>
      </c>
      <c r="DR77" s="32">
        <f t="shared" si="314"/>
        <v>15111.23342857143</v>
      </c>
      <c r="DS77" s="30">
        <f t="shared" si="315"/>
        <v>16600.488928571427</v>
      </c>
      <c r="DT77" s="31">
        <f t="shared" si="316"/>
        <v>14288.89</v>
      </c>
      <c r="DU77" s="31">
        <f t="shared" si="317"/>
        <v>14938.567857142858</v>
      </c>
      <c r="DV77" s="31">
        <f t="shared" si="318"/>
        <v>10732.939285714287</v>
      </c>
      <c r="DW77" s="31">
        <f t="shared" si="319"/>
        <v>12131.008571428572</v>
      </c>
      <c r="DX77" s="31">
        <f t="shared" si="320"/>
        <v>13735.392500000002</v>
      </c>
      <c r="DY77" s="31">
        <f t="shared" si="321"/>
        <v>15078.768214285714</v>
      </c>
      <c r="DZ77" s="31">
        <f t="shared" si="322"/>
        <v>15695.550214285715</v>
      </c>
      <c r="EA77" s="31">
        <f t="shared" si="323"/>
        <v>11511.684999999999</v>
      </c>
      <c r="EB77" s="31">
        <f t="shared" si="324"/>
        <v>11418.429285714286</v>
      </c>
      <c r="EC77" s="31">
        <f t="shared" si="325"/>
        <v>14413.353928571429</v>
      </c>
      <c r="ED77" s="32">
        <f t="shared" si="326"/>
        <v>15111.23342857143</v>
      </c>
      <c r="EE77" s="30">
        <f t="shared" si="327"/>
        <v>16600.488928571427</v>
      </c>
      <c r="EF77" s="31">
        <f t="shared" si="328"/>
        <v>14288.89</v>
      </c>
      <c r="EG77" s="31">
        <f t="shared" si="329"/>
        <v>14938.567857142858</v>
      </c>
      <c r="EH77" s="31">
        <f t="shared" si="330"/>
        <v>10732.939285714287</v>
      </c>
      <c r="EI77" s="31">
        <f t="shared" si="331"/>
        <v>12131.008571428572</v>
      </c>
      <c r="EJ77" s="31">
        <f t="shared" si="332"/>
        <v>13735.392500000002</v>
      </c>
      <c r="EK77" s="31">
        <f t="shared" si="333"/>
        <v>15078.768214285714</v>
      </c>
      <c r="EL77" s="31">
        <f t="shared" si="334"/>
        <v>15695.550214285715</v>
      </c>
      <c r="EM77" s="31">
        <f t="shared" si="335"/>
        <v>11511.684999999999</v>
      </c>
      <c r="EN77" s="31">
        <f t="shared" si="336"/>
        <v>11418.429285714286</v>
      </c>
      <c r="EO77" s="31">
        <f t="shared" si="312"/>
        <v>14413.353928571429</v>
      </c>
      <c r="EP77" s="32">
        <f t="shared" si="313"/>
        <v>15111.23342857143</v>
      </c>
      <c r="ES77" s="20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9"/>
      <c r="FE77" s="20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9"/>
      <c r="FQ77" s="20"/>
      <c r="FR77" s="18">
        <f t="shared" si="419"/>
        <v>14288.89</v>
      </c>
      <c r="FS77" s="18">
        <f t="shared" si="420"/>
        <v>14938.567857142858</v>
      </c>
      <c r="FT77" s="18">
        <f t="shared" si="421"/>
        <v>10732.939285714287</v>
      </c>
      <c r="FU77" s="18">
        <f t="shared" si="422"/>
        <v>12131.008571428572</v>
      </c>
      <c r="FV77" s="18">
        <f t="shared" si="423"/>
        <v>13735.392500000002</v>
      </c>
      <c r="FW77" s="18">
        <f t="shared" si="424"/>
        <v>15078.768214285714</v>
      </c>
      <c r="FX77" s="18">
        <f t="shared" si="425"/>
        <v>15695.550214285715</v>
      </c>
      <c r="FY77" s="18">
        <f t="shared" si="426"/>
        <v>11511.684999999999</v>
      </c>
      <c r="FZ77" s="18">
        <f t="shared" si="427"/>
        <v>11418.429285714286</v>
      </c>
      <c r="GA77" s="18">
        <f t="shared" si="428"/>
        <v>14413.353928571429</v>
      </c>
      <c r="GB77" s="19">
        <f t="shared" si="429"/>
        <v>15111.23342857143</v>
      </c>
      <c r="GC77" s="20">
        <f t="shared" si="430"/>
        <v>16600.488928571427</v>
      </c>
      <c r="GD77" s="18">
        <f t="shared" si="431"/>
        <v>14288.89</v>
      </c>
      <c r="GE77" s="18">
        <f t="shared" si="432"/>
        <v>14938.567857142858</v>
      </c>
      <c r="GF77" s="18">
        <f t="shared" si="433"/>
        <v>10732.939285714287</v>
      </c>
      <c r="GG77" s="18">
        <f t="shared" si="434"/>
        <v>12131.008571428572</v>
      </c>
      <c r="GH77" s="18">
        <f t="shared" si="435"/>
        <v>13735.392500000002</v>
      </c>
      <c r="GI77" s="18">
        <f t="shared" si="436"/>
        <v>15078.768214285714</v>
      </c>
      <c r="GJ77" s="18">
        <f t="shared" si="437"/>
        <v>15695.550214285715</v>
      </c>
      <c r="GK77" s="18">
        <f t="shared" si="438"/>
        <v>11511.684999999999</v>
      </c>
      <c r="GL77" s="18">
        <f t="shared" si="439"/>
        <v>11418.429285714286</v>
      </c>
      <c r="GM77" s="18">
        <f t="shared" si="440"/>
        <v>14413.353928571429</v>
      </c>
      <c r="GN77" s="19">
        <f t="shared" si="441"/>
        <v>15111.23342857143</v>
      </c>
      <c r="GO77" s="20">
        <f t="shared" si="442"/>
        <v>16600.488928571427</v>
      </c>
      <c r="GP77" s="18">
        <f t="shared" si="443"/>
        <v>14288.89</v>
      </c>
      <c r="GQ77" s="18">
        <f t="shared" si="444"/>
        <v>14938.567857142858</v>
      </c>
      <c r="GR77" s="18">
        <f t="shared" si="445"/>
        <v>10732.939285714287</v>
      </c>
      <c r="GS77" s="18">
        <f t="shared" si="446"/>
        <v>12131.008571428572</v>
      </c>
      <c r="GT77" s="18">
        <f t="shared" si="447"/>
        <v>13735.392500000002</v>
      </c>
      <c r="GU77" s="18">
        <f t="shared" si="448"/>
        <v>15078.768214285714</v>
      </c>
      <c r="GV77" s="18">
        <f t="shared" si="449"/>
        <v>15695.550214285715</v>
      </c>
      <c r="GW77" s="18">
        <f t="shared" si="450"/>
        <v>11511.684999999999</v>
      </c>
      <c r="GX77" s="18">
        <f t="shared" si="451"/>
        <v>11418.429285714286</v>
      </c>
      <c r="GY77" s="18">
        <f t="shared" si="452"/>
        <v>14413.353928571429</v>
      </c>
      <c r="GZ77" s="19">
        <f t="shared" si="453"/>
        <v>15111.23342857143</v>
      </c>
      <c r="HA77" s="20">
        <f t="shared" si="454"/>
        <v>16600.488928571427</v>
      </c>
      <c r="HB77" s="18">
        <f t="shared" si="455"/>
        <v>14288.89</v>
      </c>
      <c r="HC77" s="18">
        <f t="shared" si="456"/>
        <v>14938.567857142858</v>
      </c>
      <c r="HD77" s="18">
        <f t="shared" si="457"/>
        <v>10732.939285714287</v>
      </c>
      <c r="HE77" s="18">
        <f t="shared" si="458"/>
        <v>12131.008571428572</v>
      </c>
      <c r="HF77" s="18">
        <f t="shared" si="459"/>
        <v>13735.392500000002</v>
      </c>
      <c r="HG77" s="18">
        <f t="shared" si="460"/>
        <v>15078.768214285714</v>
      </c>
      <c r="HH77" s="18">
        <f t="shared" si="461"/>
        <v>15695.550214285715</v>
      </c>
      <c r="HI77" s="18">
        <f t="shared" si="462"/>
        <v>11511.684999999999</v>
      </c>
      <c r="HJ77" s="18">
        <f t="shared" si="463"/>
        <v>11418.429285714286</v>
      </c>
      <c r="HK77" s="18">
        <f t="shared" si="464"/>
        <v>14413.353928571429</v>
      </c>
      <c r="HL77" s="19">
        <f t="shared" si="465"/>
        <v>15111.23342857143</v>
      </c>
      <c r="HM77" s="20">
        <f t="shared" si="466"/>
        <v>16600.488928571427</v>
      </c>
      <c r="HN77" s="18">
        <f t="shared" si="467"/>
        <v>14288.89</v>
      </c>
      <c r="HO77" s="18">
        <f t="shared" si="468"/>
        <v>14938.567857142858</v>
      </c>
      <c r="HP77" s="18">
        <f t="shared" si="469"/>
        <v>10732.939285714287</v>
      </c>
      <c r="HQ77" s="18">
        <f t="shared" si="470"/>
        <v>12131.008571428572</v>
      </c>
      <c r="HR77" s="18">
        <f t="shared" si="471"/>
        <v>13735.392500000002</v>
      </c>
      <c r="HS77" s="18">
        <f t="shared" si="472"/>
        <v>15078.768214285714</v>
      </c>
      <c r="HT77" s="18">
        <f t="shared" si="473"/>
        <v>15695.550214285715</v>
      </c>
      <c r="HU77" s="18">
        <f t="shared" si="474"/>
        <v>11511.684999999999</v>
      </c>
      <c r="HV77" s="18">
        <f t="shared" si="475"/>
        <v>11418.429285714286</v>
      </c>
      <c r="HW77" s="18">
        <f t="shared" si="476"/>
        <v>14413.353928571429</v>
      </c>
      <c r="HX77" s="19">
        <f t="shared" si="477"/>
        <v>15111.23342857143</v>
      </c>
      <c r="HY77" s="20">
        <f t="shared" si="478"/>
        <v>16600.488928571427</v>
      </c>
      <c r="HZ77" s="18"/>
      <c r="IA77" s="18"/>
      <c r="IB77" s="18"/>
      <c r="IC77" s="18"/>
      <c r="ID77" s="18"/>
      <c r="IE77" s="18"/>
      <c r="IF77" s="18"/>
      <c r="IG77" s="18"/>
      <c r="IH77" s="18"/>
      <c r="II77" s="18"/>
      <c r="IJ77" s="19"/>
      <c r="IK77" s="20"/>
      <c r="IL77" s="18"/>
      <c r="IM77" s="18"/>
      <c r="IN77" s="18"/>
      <c r="IO77" s="18"/>
      <c r="IP77" s="18"/>
      <c r="IQ77" s="18"/>
      <c r="IR77" s="18"/>
      <c r="IS77" s="18"/>
      <c r="IT77" s="18"/>
      <c r="IU77" s="18"/>
      <c r="IV77" s="19"/>
      <c r="IY77" s="17"/>
      <c r="IZ77" s="17"/>
      <c r="JA77" s="14">
        <f t="shared" si="479"/>
        <v>0</v>
      </c>
      <c r="JB77" s="15">
        <f t="shared" si="480"/>
        <v>0</v>
      </c>
      <c r="JC77" s="15">
        <f t="shared" si="481"/>
        <v>149055.81828571428</v>
      </c>
      <c r="JD77" s="15">
        <f t="shared" si="482"/>
        <v>165656.30721428571</v>
      </c>
      <c r="JE77" s="15">
        <f t="shared" si="483"/>
        <v>165656.30721428571</v>
      </c>
      <c r="JF77" s="15">
        <f t="shared" si="484"/>
        <v>165656.30721428571</v>
      </c>
      <c r="JG77" s="15">
        <f t="shared" si="485"/>
        <v>165656.30721428571</v>
      </c>
      <c r="JH77" s="15">
        <f t="shared" si="486"/>
        <v>16600.488928571427</v>
      </c>
      <c r="JI77" s="15">
        <f t="shared" si="487"/>
        <v>0</v>
      </c>
      <c r="JJ77" s="14"/>
    </row>
    <row r="78" spans="1:270" x14ac:dyDescent="0.25">
      <c r="A78" s="1" t="s">
        <v>55</v>
      </c>
      <c r="B78" s="2">
        <v>215</v>
      </c>
      <c r="C78" s="3">
        <v>37252</v>
      </c>
      <c r="D78" s="3" t="s">
        <v>56</v>
      </c>
      <c r="E78" s="4">
        <v>45317</v>
      </c>
      <c r="F78">
        <f t="shared" si="402"/>
        <v>2024</v>
      </c>
      <c r="G78">
        <f t="shared" si="403"/>
        <v>1</v>
      </c>
      <c r="H78">
        <f t="shared" si="404"/>
        <v>2021</v>
      </c>
      <c r="I78">
        <f t="shared" si="384"/>
        <v>1</v>
      </c>
      <c r="J78">
        <f t="shared" si="415"/>
        <v>2024</v>
      </c>
      <c r="K78">
        <f t="shared" si="416"/>
        <v>2</v>
      </c>
      <c r="L78">
        <f t="shared" si="383"/>
        <v>2029</v>
      </c>
      <c r="M78">
        <f t="shared" si="417"/>
        <v>1</v>
      </c>
      <c r="O78" s="14"/>
      <c r="P78" s="17"/>
      <c r="Q78" s="17"/>
      <c r="R78" s="17"/>
      <c r="S78" s="17"/>
      <c r="T78" s="17"/>
      <c r="U78" s="17"/>
      <c r="V78" s="17">
        <f>IF(AND($F78=O$4,$I78=V$5),AVERAGE('Потребление ЭЭ_факт'!R77,'Потребление ЭЭ_факт'!AD77,'Потребление ЭЭ_факт'!AP77),IF(U78&lt;&gt;0,AVERAGE('Потребление ЭЭ_факт'!R77,'Потребление ЭЭ_факт'!AD77,'Потребление ЭЭ_факт'!AP77),0))</f>
        <v>0</v>
      </c>
      <c r="W78" s="17">
        <f>IF(AND($F78=O$4,$I78=W$5),AVERAGE('Потребление ЭЭ_факт'!S77,'Потребление ЭЭ_факт'!AE77,'Потребление ЭЭ_факт'!AQ77),IF(V78&lt;&gt;0,AVERAGE('Потребление ЭЭ_факт'!S77,'Потребление ЭЭ_факт'!AE77,'Потребление ЭЭ_факт'!AQ77),0))</f>
        <v>0</v>
      </c>
      <c r="X78" s="17">
        <f>IF(AND($F78=O$4,$I78=X$5),AVERAGE('Потребление ЭЭ_факт'!T77,'Потребление ЭЭ_факт'!AF77,'Потребление ЭЭ_факт'!AR77),IF(W78&lt;&gt;0,AVERAGE('Потребление ЭЭ_факт'!T77,'Потребление ЭЭ_факт'!AF77,'Потребление ЭЭ_факт'!AR77),0))</f>
        <v>0</v>
      </c>
      <c r="Y78" s="17">
        <f>IF(AND($F78=O$4,$I78=Y$5),AVERAGE('Потребление ЭЭ_факт'!U77,'Потребление ЭЭ_факт'!AG77,'Потребление ЭЭ_факт'!AS77),IF(X78&lt;&gt;0,AVERAGE('Потребление ЭЭ_факт'!U77,'Потребление ЭЭ_факт'!AG77,'Потребление ЭЭ_факт'!AS77),0))</f>
        <v>0</v>
      </c>
      <c r="Z78" s="17">
        <f>IF(AND($F78=O$4,$I78=Z$5),AVERAGE('Потребление ЭЭ_факт'!V77,'Потребление ЭЭ_факт'!AH77,'Потребление ЭЭ_факт'!AT77),IF(Y78&lt;&gt;0,AVERAGE('Потребление ЭЭ_факт'!V77,'Потребление ЭЭ_факт'!AH77,'Потребление ЭЭ_факт'!AT77),0))</f>
        <v>0</v>
      </c>
      <c r="AA78" s="14">
        <f>IF(AND($F78=AA$4,$I78=AA$5),AVERAGE('Потребление ЭЭ_факт'!W77,'Потребление ЭЭ_факт'!AI77,'Потребление ЭЭ_факт'!AU77),IF(Z78&lt;&gt;0,AVERAGE('Потребление ЭЭ_факт'!W77,'Потребление ЭЭ_факт'!AI77,'Потребление ЭЭ_факт'!AU77),0))</f>
        <v>0</v>
      </c>
      <c r="AB78" s="17">
        <f>IF(AND($F78=AA$4,$I78=AB$5),AVERAGE('Потребление ЭЭ_факт'!X77,'Потребление ЭЭ_факт'!AJ77,'Потребление ЭЭ_факт'!AV77),IF(AA78&lt;&gt;0,AVERAGE('Потребление ЭЭ_факт'!X77,'Потребление ЭЭ_факт'!AJ77,'Потребление ЭЭ_факт'!AV77),0))</f>
        <v>0</v>
      </c>
      <c r="AC78" s="17">
        <f>IF(AND($F78=AA$4,$I78=AC$5),AVERAGE('Потребление ЭЭ_факт'!Y77,'Потребление ЭЭ_факт'!AK77,'Потребление ЭЭ_факт'!AW77),IF(AB78&lt;&gt;0,AVERAGE('Потребление ЭЭ_факт'!Y77,'Потребление ЭЭ_факт'!AK77,'Потребление ЭЭ_факт'!AW77),0))</f>
        <v>0</v>
      </c>
      <c r="AD78" s="17">
        <f>IF(AND($F78=AA$4,$I78=AD$5),AVERAGE('Потребление ЭЭ_факт'!Z77,'Потребление ЭЭ_факт'!AL77,'Потребление ЭЭ_факт'!AX77),IF(AC78&lt;&gt;0,AVERAGE('Потребление ЭЭ_факт'!Z77,'Потребление ЭЭ_факт'!AL77,'Потребление ЭЭ_факт'!AX77),0))</f>
        <v>0</v>
      </c>
      <c r="AE78" s="17">
        <f>IF(AND($F78=AA$4,$I78=AE$5),AVERAGE('Потребление ЭЭ_факт'!AA77,'Потребление ЭЭ_факт'!AM77,'Потребление ЭЭ_факт'!AY77),IF(AD78&lt;&gt;0,AVERAGE('Потребление ЭЭ_факт'!AA77,'Потребление ЭЭ_факт'!AM77,'Потребление ЭЭ_факт'!AY77),0))</f>
        <v>0</v>
      </c>
      <c r="AF78" s="17">
        <f>IF(AND($F78=AA$4,$I78=AF$5),AVERAGE('Потребление ЭЭ_факт'!AB77,'Потребление ЭЭ_факт'!AN77,'Потребление ЭЭ_факт'!AZ77),IF(AE78&lt;&gt;0,AVERAGE('Потребление ЭЭ_факт'!AB77,'Потребление ЭЭ_факт'!AN77,'Потребление ЭЭ_факт'!AZ77),0))</f>
        <v>0</v>
      </c>
      <c r="AG78" s="17">
        <f>IF(AND($F78=AA$4,$I78=AG$5),AVERAGE('Потребление ЭЭ_факт'!AC77,'Потребление ЭЭ_факт'!AO77,'Потребление ЭЭ_факт'!BA77),IF(AF78&lt;&gt;0,AVERAGE('Потребление ЭЭ_факт'!AC77,'Потребление ЭЭ_факт'!AO77,'Потребление ЭЭ_факт'!BA77),0))</f>
        <v>0</v>
      </c>
      <c r="AH78" s="17">
        <f>IF(AND($F78=AA$4,$I78=AH$5),AVERAGE('Потребление ЭЭ_факт'!AD77,'Потребление ЭЭ_факт'!AP77,'Потребление ЭЭ_факт'!BB77),IF(AG78&lt;&gt;0,AVERAGE('Потребление ЭЭ_факт'!AD77,'Потребление ЭЭ_факт'!AP77,'Потребление ЭЭ_факт'!BB77),0))</f>
        <v>0</v>
      </c>
      <c r="AI78" s="17">
        <f>IF(AND($F78=AA$4,$I78=AI$5),AVERAGE('Потребление ЭЭ_факт'!AE77,'Потребление ЭЭ_факт'!AQ77,'Потребление ЭЭ_факт'!BC77),IF(AH78&lt;&gt;0,AVERAGE('Потребление ЭЭ_факт'!AE77,'Потребление ЭЭ_факт'!AQ77,'Потребление ЭЭ_факт'!BC77),0))</f>
        <v>0</v>
      </c>
      <c r="AJ78" s="17">
        <f>IF(AND($F78=AA$4,$I78=AJ$5),AVERAGE('Потребление ЭЭ_факт'!AF77,'Потребление ЭЭ_факт'!AR77,'Потребление ЭЭ_факт'!BD77),IF(AI78&lt;&gt;0,AVERAGE('Потребление ЭЭ_факт'!AF77,'Потребление ЭЭ_факт'!AR77,'Потребление ЭЭ_факт'!BD77),0))</f>
        <v>0</v>
      </c>
      <c r="AK78" s="17">
        <f>IF(AND($F78=AA$4,$I78=AK$5),AVERAGE('Потребление ЭЭ_факт'!AG77,'Потребление ЭЭ_факт'!AS77,'Потребление ЭЭ_факт'!BE77),IF(AJ78&lt;&gt;0,AVERAGE('Потребление ЭЭ_факт'!AG77,'Потребление ЭЭ_факт'!AS77,'Потребление ЭЭ_факт'!BE77),0))</f>
        <v>0</v>
      </c>
      <c r="AL78" s="17">
        <f>IF(AND($F78=AA$4,$I78=AL$5),AVERAGE('Потребление ЭЭ_факт'!AH77,'Потребление ЭЭ_факт'!AT77,'Потребление ЭЭ_факт'!BF77),IF(AK78&lt;&gt;0,AVERAGE('Потребление ЭЭ_факт'!AH77,'Потребление ЭЭ_факт'!AT77,'Потребление ЭЭ_факт'!BF77),0))</f>
        <v>0</v>
      </c>
      <c r="AM78" s="14">
        <f>IF(AND($F78=AM$4,$I78=AM$5),AVERAGE('Потребление ЭЭ_факт'!AI77,'Потребление ЭЭ_факт'!AU77,'Потребление ЭЭ_факт'!BG77),IF(AL78&lt;&gt;0,AVERAGE('Потребление ЭЭ_факт'!AI77,'Потребление ЭЭ_факт'!AU77,'Потребление ЭЭ_факт'!BG77),0))</f>
        <v>0</v>
      </c>
      <c r="AN78" s="15">
        <f>IF(AND($F78=$AM$4,$I78=AN$5),AVERAGE('Потребление ЭЭ_факт'!AJ77,'Потребление ЭЭ_факт'!AV77,'Потребление ЭЭ_факт'!BH77),IF(AM78&lt;&gt;0,AVERAGE('Потребление ЭЭ_факт'!AJ77,'Потребление ЭЭ_факт'!AV77,'Потребление ЭЭ_факт'!BH77),0))</f>
        <v>0</v>
      </c>
      <c r="AO78" s="15">
        <f>IF(AND($F78=$AM$4,$I78=AO$5),AVERAGE('Потребление ЭЭ_факт'!AK77,'Потребление ЭЭ_факт'!AW77,'Потребление ЭЭ_факт'!BI77),IF(AN78&lt;&gt;0,AVERAGE('Потребление ЭЭ_факт'!AK77,'Потребление ЭЭ_факт'!AW77,'Потребление ЭЭ_факт'!BI77),0))</f>
        <v>0</v>
      </c>
      <c r="AP78" s="15">
        <f>IF(AND($F78=$AM$4,$I78=AP$5),AVERAGE('Потребление ЭЭ_факт'!AL77,'Потребление ЭЭ_факт'!AX77,'Потребление ЭЭ_факт'!BJ77),IF(AO78&lt;&gt;0,AVERAGE('Потребление ЭЭ_факт'!AL77,'Потребление ЭЭ_факт'!AX77,'Потребление ЭЭ_факт'!BJ77),0))</f>
        <v>0</v>
      </c>
      <c r="AQ78" s="15">
        <f>IF(AND($F78=$AM$4,$I78=AQ$5),AVERAGE('Потребление ЭЭ_факт'!AM77,'Потребление ЭЭ_факт'!AY77,'Потребление ЭЭ_факт'!BK77),IF(AP78&lt;&gt;0,AVERAGE('Потребление ЭЭ_факт'!AM77,'Потребление ЭЭ_факт'!AY77,'Потребление ЭЭ_факт'!BK77),0))</f>
        <v>0</v>
      </c>
      <c r="AR78" s="15">
        <f>IF(AND($F78=$AM$4,$I78=AR$5),AVERAGE('Потребление ЭЭ_факт'!AN77,'Потребление ЭЭ_факт'!AZ77,'Потребление ЭЭ_факт'!BL77),IF(AQ78&lt;&gt;0,AVERAGE('Потребление ЭЭ_факт'!AN77,'Потребление ЭЭ_факт'!AZ77,'Потребление ЭЭ_факт'!BL77),0))</f>
        <v>0</v>
      </c>
      <c r="AS78" s="15">
        <f>IF(AND($F78=$AM$4,$I78=AS$5),AVERAGE('Потребление ЭЭ_факт'!AO77,'Потребление ЭЭ_факт'!BA77,'Потребление ЭЭ_факт'!BM77),IF(AR78&lt;&gt;0,AVERAGE('Потребление ЭЭ_факт'!AO77,'Потребление ЭЭ_факт'!BA77,'Потребление ЭЭ_факт'!BM77),0))</f>
        <v>0</v>
      </c>
      <c r="AT78" s="15">
        <f>IF(AND($F78=$AM$4,$I78=AT$5),AVERAGE('Потребление ЭЭ_факт'!AP77,'Потребление ЭЭ_факт'!BB77,'Потребление ЭЭ_факт'!BN77),IF(AS78&lt;&gt;0,AVERAGE('Потребление ЭЭ_факт'!AP77,'Потребление ЭЭ_факт'!BB77,'Потребление ЭЭ_факт'!BN77),0))</f>
        <v>0</v>
      </c>
      <c r="AU78" s="15">
        <f>IF(AND($F78=$AM$4,$I78=AU$5),AVERAGE('Потребление ЭЭ_факт'!AQ77,'Потребление ЭЭ_факт'!BC77,'Потребление ЭЭ_факт'!BO77),IF(AT78&lt;&gt;0,AVERAGE('Потребление ЭЭ_факт'!AQ77,'Потребление ЭЭ_факт'!BC77,'Потребление ЭЭ_факт'!BO77),0))</f>
        <v>0</v>
      </c>
      <c r="AV78" s="15">
        <f>IF(AND($F78=$AM$4,$I78=AV$5),AVERAGE('Потребление ЭЭ_факт'!AR77,'Потребление ЭЭ_факт'!BD77,'Потребление ЭЭ_факт'!BP77),IF(AU78&lt;&gt;0,AVERAGE('Потребление ЭЭ_факт'!AR77,'Потребление ЭЭ_факт'!BD77,'Потребление ЭЭ_факт'!BP77),0))</f>
        <v>0</v>
      </c>
      <c r="AW78" s="15">
        <f>IF(AND($F78=$AM$4,$I78=AW$5),AVERAGE('Потребление ЭЭ_факт'!AS77,'Потребление ЭЭ_факт'!BE77,'Потребление ЭЭ_факт'!BQ77),IF(AV78&lt;&gt;0,AVERAGE('Потребление ЭЭ_факт'!AS77,'Потребление ЭЭ_факт'!BE77,'Потребление ЭЭ_факт'!BQ77),0))</f>
        <v>0</v>
      </c>
      <c r="AX78" s="16">
        <f>IF(AND($F78=$AM$4,$I78=AX$5),AVERAGE('Потребление ЭЭ_факт'!AT77,'Потребление ЭЭ_факт'!BF77,'Потребление ЭЭ_факт'!BR77),IF(AW78&lt;&gt;0,AVERAGE('Потребление ЭЭ_факт'!AT77,'Потребление ЭЭ_факт'!BF77,'Потребление ЭЭ_факт'!BR77),0))</f>
        <v>0</v>
      </c>
      <c r="AY78" s="14">
        <f>IF(AND($F78=$AY$4,$I78=AY$5),AVERAGE('Потребление ЭЭ_факт'!AU77,'Потребление ЭЭ_факт'!BG77,'Потребление ЭЭ_факт'!BS77),IF(AX78&lt;&gt;0,AVERAGE('Потребление ЭЭ_факт'!AU77,'Потребление ЭЭ_факт'!BG77,'Потребление ЭЭ_факт'!BS77),0))</f>
        <v>0</v>
      </c>
      <c r="AZ78" s="15">
        <f>IF(AND($F78=$AY$4,$I78=AZ$5),AVERAGE('Потребление ЭЭ_факт'!AV77,'Потребление ЭЭ_факт'!BH77,'Потребление ЭЭ_факт'!BT77),IF(AY78&lt;&gt;0,AVERAGE('Потребление ЭЭ_факт'!AV77,'Потребление ЭЭ_факт'!BH77,'Потребление ЭЭ_факт'!BT77),0))</f>
        <v>0</v>
      </c>
      <c r="BA78" s="15">
        <f>IF(AND($F78=$AY$4,$I78=BA$5),AVERAGE('Потребление ЭЭ_факт'!AW77,'Потребление ЭЭ_факт'!BI77,'Потребление ЭЭ_факт'!BU77),IF(AZ78&lt;&gt;0,AVERAGE('Потребление ЭЭ_факт'!AW77,'Потребление ЭЭ_факт'!BI77,'Потребление ЭЭ_факт'!BU77),0))</f>
        <v>0</v>
      </c>
      <c r="BB78" s="15">
        <f>IF(AND($F78=$AY$4,$I78=BB$5),AVERAGE('Потребление ЭЭ_факт'!AX77,'Потребление ЭЭ_факт'!BJ77,'Потребление ЭЭ_факт'!BV77),IF(BA78&lt;&gt;0,AVERAGE('Потребление ЭЭ_факт'!AX77,'Потребление ЭЭ_факт'!BJ77,'Потребление ЭЭ_факт'!BV77),0))</f>
        <v>0</v>
      </c>
      <c r="BC78" s="15">
        <f>IF(AND($F78=$AY$4,$I78=BC$5),AVERAGE('Потребление ЭЭ_факт'!AY77,'Потребление ЭЭ_факт'!BK77,'Потребление ЭЭ_факт'!BW77),IF(BB78&lt;&gt;0,AVERAGE('Потребление ЭЭ_факт'!AY77,'Потребление ЭЭ_факт'!BK77,'Потребление ЭЭ_факт'!BW77),0))</f>
        <v>0</v>
      </c>
      <c r="BD78" s="15">
        <f>IF(AND($F78=$AY$4,$I78=BD$5),AVERAGE('Потребление ЭЭ_факт'!AZ77,'Потребление ЭЭ_факт'!BL77,'Потребление ЭЭ_факт'!BX77),IF(BC78&lt;&gt;0,AVERAGE('Потребление ЭЭ_факт'!AZ77,'Потребление ЭЭ_факт'!BL77,'Потребление ЭЭ_факт'!BX77),0))</f>
        <v>0</v>
      </c>
      <c r="BE78" s="15">
        <f>IF(AND($F78=$AY$4,$I78=BE$5),AVERAGE('Потребление ЭЭ_факт'!BA77,'Потребление ЭЭ_факт'!BM77,'Потребление ЭЭ_факт'!BY77),IF(BD78&lt;&gt;0,AVERAGE('Потребление ЭЭ_факт'!BA77,'Потребление ЭЭ_факт'!BM77,'Потребление ЭЭ_факт'!BY77),0))</f>
        <v>0</v>
      </c>
      <c r="BF78" s="15">
        <f>IF(AND($F78=$AY$4,$I78=BF$5),AVERAGE('Потребление ЭЭ_факт'!BB77,'Потребление ЭЭ_факт'!BN77,'Потребление ЭЭ_факт'!BZ77),IF(BE78&lt;&gt;0,AVERAGE('Потребление ЭЭ_факт'!BB77,'Потребление ЭЭ_факт'!BN77,'Потребление ЭЭ_факт'!BZ77),0))</f>
        <v>0</v>
      </c>
      <c r="BG78" s="15">
        <f>IF(AND($F78=$AY$4,$I78=BG$5),AVERAGE('Потребление ЭЭ_факт'!BC77,'Потребление ЭЭ_факт'!BO77,'Потребление ЭЭ_факт'!CA77),IF(BF78&lt;&gt;0,AVERAGE('Потребление ЭЭ_факт'!BC77,'Потребление ЭЭ_факт'!BO77,'Потребление ЭЭ_факт'!CA77),0))</f>
        <v>0</v>
      </c>
      <c r="BH78" s="15">
        <f>IF(AND($F78=$AY$4,$I78=BH$5),AVERAGE('Потребление ЭЭ_факт'!BD77,'Потребление ЭЭ_факт'!BP77,'Потребление ЭЭ_факт'!CB77),IF(BG78&lt;&gt;0,AVERAGE('Потребление ЭЭ_факт'!BD77,'Потребление ЭЭ_факт'!BP77,'Потребление ЭЭ_факт'!CB77),0))</f>
        <v>0</v>
      </c>
      <c r="BI78" s="15">
        <f>IF(AND($F78=$AY$4,$I78=BI$5),AVERAGE('Потребление ЭЭ_факт'!BE77,'Потребление ЭЭ_факт'!BQ77,'Потребление ЭЭ_факт'!CC77),IF(BH78&lt;&gt;0,AVERAGE('Потребление ЭЭ_факт'!BE77,'Потребление ЭЭ_факт'!BQ77,'Потребление ЭЭ_факт'!CC77),0))</f>
        <v>0</v>
      </c>
      <c r="BJ78" s="16">
        <f>IF(AND($F78=$AY$4,$I78=BJ$5),AVERAGE('Потребление ЭЭ_факт'!BF77,'Потребление ЭЭ_факт'!BR77,'Потребление ЭЭ_факт'!CD77),IF(BI78&lt;&gt;0,AVERAGE('Потребление ЭЭ_факт'!BF77,'Потребление ЭЭ_факт'!BR77,'Потребление ЭЭ_факт'!CD77),0))</f>
        <v>0</v>
      </c>
      <c r="BK78" s="14">
        <f>IF(AND($F78=$BK$4,$I78=BK$5),AVERAGE('Потребление ЭЭ_факт'!BG77,'Потребление ЭЭ_факт'!BS77,'Потребление ЭЭ_факт'!CE77),IF(BJ78&lt;&gt;0,AVERAGE('Потребление ЭЭ_факт'!BG77,'Потребление ЭЭ_факт'!BS77,'Потребление ЭЭ_факт'!CE77),0))</f>
        <v>25556.385238095241</v>
      </c>
      <c r="BL78" s="15">
        <f>IF(AND($F78=$BK$4,$I78=BL$5),AVERAGE('Потребление ЭЭ_факт'!BH77,'Потребление ЭЭ_факт'!BT77,'Потребление ЭЭ_факт'!CF77),IF(BK78&lt;&gt;0,AVERAGE('Потребление ЭЭ_факт'!BH77,'Потребление ЭЭ_факт'!BT77,'Потребление ЭЭ_факт'!CF77),0))</f>
        <v>22017.926666666666</v>
      </c>
      <c r="BM78" s="15">
        <f>IF(AND($F78=$BK$4,$I78=BM$5),AVERAGE('Потребление ЭЭ_факт'!BI77,'Потребление ЭЭ_факт'!BU77,'Потребление ЭЭ_факт'!CG77),IF(BL78&lt;&gt;0,AVERAGE('Потребление ЭЭ_факт'!BI77,'Потребление ЭЭ_факт'!BU77,'Потребление ЭЭ_факт'!CG77),0))</f>
        <v>23057.211000000007</v>
      </c>
      <c r="BN78" s="15">
        <f>IF(AND($F78=$BK$4,$I78=BN$5),AVERAGE('Потребление ЭЭ_факт'!BJ77,'Потребление ЭЭ_факт'!BV77,'Потребление ЭЭ_факт'!CH77),IF(BM78&lt;&gt;0,AVERAGE('Потребление ЭЭ_факт'!BJ77,'Потребление ЭЭ_факт'!BV77,'Потребление ЭЭ_факт'!CH77),0))</f>
        <v>23696.057142857142</v>
      </c>
      <c r="BO78" s="15">
        <f>IF(AND($F78=$BK$4,$I78=BO$5),AVERAGE('Потребление ЭЭ_факт'!BK77,'Потребление ЭЭ_факт'!BW77,'Потребление ЭЭ_факт'!CI77),IF(BN78&lt;&gt;0,AVERAGE('Потребление ЭЭ_факт'!BK77,'Потребление ЭЭ_факт'!BW77,'Потребление ЭЭ_факт'!CI77),0))</f>
        <v>25770.514047619046</v>
      </c>
      <c r="BP78" s="15">
        <f>IF(AND($F78=$BK$4,$I78=BP$5),AVERAGE('Потребление ЭЭ_факт'!BL77,'Потребление ЭЭ_факт'!BX77,'Потребление ЭЭ_факт'!CJ77),IF(BO78&lt;&gt;0,AVERAGE('Потребление ЭЭ_факт'!BL77,'Потребление ЭЭ_факт'!BX77,'Потребление ЭЭ_факт'!CJ77),0))</f>
        <v>28046.440000000002</v>
      </c>
      <c r="BQ78" s="15">
        <f>IF(AND($F78=$BK$4,$I78=BQ$5),AVERAGE('Потребление ЭЭ_факт'!BM77,'Потребление ЭЭ_факт'!BY77,'Потребление ЭЭ_факт'!CK77),IF(BP78&lt;&gt;0,AVERAGE('Потребление ЭЭ_факт'!BM77,'Потребление ЭЭ_факт'!BY77,'Потребление ЭЭ_факт'!CK77),0))</f>
        <v>29719.815476190477</v>
      </c>
      <c r="BR78" s="15">
        <f>IF(AND($F78=$BK$4,$I78=BR$5),AVERAGE('Потребление ЭЭ_факт'!BN77,'Потребление ЭЭ_факт'!BZ77,'Потребление ЭЭ_факт'!CL77),IF(BQ78&lt;&gt;0,AVERAGE('Потребление ЭЭ_факт'!BN77,'Потребление ЭЭ_факт'!BZ77,'Потребление ЭЭ_факт'!CL77),0))</f>
        <v>29543.112190476193</v>
      </c>
      <c r="BS78" s="15">
        <f>IF(AND($F78=$BK$4,$I78=BS$5),AVERAGE('Потребление ЭЭ_факт'!BO77,'Потребление ЭЭ_факт'!CA77,'Потребление ЭЭ_факт'!CM77),IF(BR78&lt;&gt;0,AVERAGE('Потребление ЭЭ_факт'!BO77,'Потребление ЭЭ_факт'!CA77,'Потребление ЭЭ_факт'!CM77),0))</f>
        <v>22070.690357142859</v>
      </c>
      <c r="BT78" s="15">
        <f>IF(AND($F78=$BK$4,$I78=BT$5),AVERAGE('Потребление ЭЭ_факт'!BP77,'Потребление ЭЭ_факт'!CB77,'Потребление ЭЭ_факт'!CN77),IF(BS78&lt;&gt;0,AVERAGE('Потребление ЭЭ_факт'!BP77,'Потребление ЭЭ_факт'!CB77,'Потребление ЭЭ_факт'!CN77),0))</f>
        <v>21480.072857142855</v>
      </c>
      <c r="BU78" s="15">
        <f>IF(AND($F78=$BK$4,$I78=BU$5),AVERAGE('Потребление ЭЭ_факт'!BQ77,'Потребление ЭЭ_факт'!CC77,'Потребление ЭЭ_факт'!CO77),IF(BT78&lt;&gt;0,AVERAGE('Потребление ЭЭ_факт'!BQ77,'Потребление ЭЭ_факт'!CC77,'Потребление ЭЭ_факт'!CO77),0))</f>
        <v>24073.852142857144</v>
      </c>
      <c r="BV78" s="16">
        <f>IF(AND($F78=$BK$4,$I78=BV$5),AVERAGE('Потребление ЭЭ_факт'!BR77,'Потребление ЭЭ_факт'!CD77,'Потребление ЭЭ_факт'!CP77),IF(BU78&lt;&gt;0,AVERAGE('Потребление ЭЭ_факт'!BR77,'Потребление ЭЭ_факт'!CD77,'Потребление ЭЭ_факт'!CP77),0))</f>
        <v>26594.538333333334</v>
      </c>
      <c r="BW78" s="30">
        <f t="shared" si="343"/>
        <v>25556.385238095241</v>
      </c>
      <c r="BX78" s="31">
        <f t="shared" si="382"/>
        <v>22017.926666666666</v>
      </c>
      <c r="BY78" s="31">
        <f t="shared" si="376"/>
        <v>23057.211000000007</v>
      </c>
      <c r="BZ78" s="31">
        <f t="shared" si="377"/>
        <v>23696.057142857142</v>
      </c>
      <c r="CA78" s="31">
        <f t="shared" si="378"/>
        <v>25770.514047619046</v>
      </c>
      <c r="CB78" s="31">
        <f t="shared" si="379"/>
        <v>28046.440000000002</v>
      </c>
      <c r="CC78" s="31">
        <f t="shared" si="344"/>
        <v>29719.815476190477</v>
      </c>
      <c r="CD78" s="31">
        <f t="shared" si="345"/>
        <v>29543.112190476193</v>
      </c>
      <c r="CE78" s="31">
        <f t="shared" si="346"/>
        <v>22070.690357142859</v>
      </c>
      <c r="CF78" s="31">
        <f t="shared" si="347"/>
        <v>21480.072857142855</v>
      </c>
      <c r="CG78" s="31">
        <f t="shared" si="348"/>
        <v>24073.852142857144</v>
      </c>
      <c r="CH78" s="32">
        <f t="shared" si="349"/>
        <v>26594.538333333334</v>
      </c>
      <c r="CI78" s="30">
        <f t="shared" si="418"/>
        <v>25556.385238095241</v>
      </c>
      <c r="CJ78" s="31">
        <f t="shared" si="413"/>
        <v>22017.926666666666</v>
      </c>
      <c r="CK78" s="31">
        <f t="shared" si="414"/>
        <v>23057.211000000007</v>
      </c>
      <c r="CL78" s="31">
        <f t="shared" si="489"/>
        <v>23696.057142857142</v>
      </c>
      <c r="CM78" s="31">
        <f t="shared" si="490"/>
        <v>25770.514047619046</v>
      </c>
      <c r="CN78" s="31">
        <f t="shared" si="491"/>
        <v>28046.440000000002</v>
      </c>
      <c r="CO78" s="31">
        <f t="shared" si="492"/>
        <v>29719.815476190477</v>
      </c>
      <c r="CP78" s="31">
        <f t="shared" si="493"/>
        <v>29543.112190476193</v>
      </c>
      <c r="CQ78" s="31">
        <f t="shared" si="494"/>
        <v>22070.690357142859</v>
      </c>
      <c r="CR78" s="31">
        <f t="shared" si="495"/>
        <v>21480.072857142855</v>
      </c>
      <c r="CS78" s="31">
        <f t="shared" si="496"/>
        <v>24073.852142857144</v>
      </c>
      <c r="CT78" s="32">
        <f t="shared" si="497"/>
        <v>26594.538333333334</v>
      </c>
      <c r="CU78" s="30">
        <f t="shared" si="498"/>
        <v>25556.385238095241</v>
      </c>
      <c r="CV78" s="31">
        <f t="shared" si="499"/>
        <v>22017.926666666666</v>
      </c>
      <c r="CW78" s="31">
        <f t="shared" si="500"/>
        <v>23057.211000000007</v>
      </c>
      <c r="CX78" s="31">
        <f t="shared" si="501"/>
        <v>23696.057142857142</v>
      </c>
      <c r="CY78" s="31">
        <f t="shared" si="502"/>
        <v>25770.514047619046</v>
      </c>
      <c r="CZ78" s="31">
        <f t="shared" si="503"/>
        <v>28046.440000000002</v>
      </c>
      <c r="DA78" s="31">
        <f t="shared" si="504"/>
        <v>29719.815476190477</v>
      </c>
      <c r="DB78" s="31">
        <f t="shared" si="505"/>
        <v>29543.112190476193</v>
      </c>
      <c r="DC78" s="31">
        <f t="shared" si="506"/>
        <v>22070.690357142859</v>
      </c>
      <c r="DD78" s="31">
        <f t="shared" si="507"/>
        <v>21480.072857142855</v>
      </c>
      <c r="DE78" s="31">
        <f t="shared" si="508"/>
        <v>24073.852142857144</v>
      </c>
      <c r="DF78" s="32">
        <f t="shared" si="509"/>
        <v>26594.538333333334</v>
      </c>
      <c r="DG78" s="30">
        <f t="shared" si="510"/>
        <v>25556.385238095241</v>
      </c>
      <c r="DH78" s="31">
        <f t="shared" si="511"/>
        <v>22017.926666666666</v>
      </c>
      <c r="DI78" s="31">
        <f t="shared" si="512"/>
        <v>23057.211000000007</v>
      </c>
      <c r="DJ78" s="31">
        <f t="shared" si="513"/>
        <v>23696.057142857142</v>
      </c>
      <c r="DK78" s="31">
        <f t="shared" si="514"/>
        <v>25770.514047619046</v>
      </c>
      <c r="DL78" s="31">
        <f t="shared" si="515"/>
        <v>28046.440000000002</v>
      </c>
      <c r="DM78" s="31">
        <f t="shared" si="516"/>
        <v>29719.815476190477</v>
      </c>
      <c r="DN78" s="31">
        <f t="shared" si="517"/>
        <v>29543.112190476193</v>
      </c>
      <c r="DO78" s="31">
        <f t="shared" si="518"/>
        <v>22070.690357142859</v>
      </c>
      <c r="DP78" s="31">
        <f t="shared" si="519"/>
        <v>21480.072857142855</v>
      </c>
      <c r="DQ78" s="31">
        <f t="shared" si="488"/>
        <v>24073.852142857144</v>
      </c>
      <c r="DR78" s="32">
        <f t="shared" si="314"/>
        <v>26594.538333333334</v>
      </c>
      <c r="DS78" s="30">
        <f t="shared" si="315"/>
        <v>25556.385238095241</v>
      </c>
      <c r="DT78" s="31">
        <f t="shared" si="316"/>
        <v>22017.926666666666</v>
      </c>
      <c r="DU78" s="31">
        <f t="shared" si="317"/>
        <v>23057.211000000007</v>
      </c>
      <c r="DV78" s="31">
        <f t="shared" si="318"/>
        <v>23696.057142857142</v>
      </c>
      <c r="DW78" s="31">
        <f t="shared" si="319"/>
        <v>25770.514047619046</v>
      </c>
      <c r="DX78" s="31">
        <f t="shared" si="320"/>
        <v>28046.440000000002</v>
      </c>
      <c r="DY78" s="31">
        <f t="shared" si="321"/>
        <v>29719.815476190477</v>
      </c>
      <c r="DZ78" s="31">
        <f t="shared" si="322"/>
        <v>29543.112190476193</v>
      </c>
      <c r="EA78" s="31">
        <f t="shared" si="323"/>
        <v>22070.690357142859</v>
      </c>
      <c r="EB78" s="31">
        <f t="shared" si="324"/>
        <v>21480.072857142855</v>
      </c>
      <c r="EC78" s="31">
        <f t="shared" si="325"/>
        <v>24073.852142857144</v>
      </c>
      <c r="ED78" s="32">
        <f t="shared" si="326"/>
        <v>26594.538333333334</v>
      </c>
      <c r="EE78" s="30">
        <f t="shared" si="327"/>
        <v>25556.385238095241</v>
      </c>
      <c r="EF78" s="31">
        <f t="shared" si="328"/>
        <v>22017.926666666666</v>
      </c>
      <c r="EG78" s="31">
        <f t="shared" si="329"/>
        <v>23057.211000000007</v>
      </c>
      <c r="EH78" s="31">
        <f t="shared" si="330"/>
        <v>23696.057142857142</v>
      </c>
      <c r="EI78" s="31">
        <f t="shared" si="331"/>
        <v>25770.514047619046</v>
      </c>
      <c r="EJ78" s="31">
        <f t="shared" si="332"/>
        <v>28046.440000000002</v>
      </c>
      <c r="EK78" s="31">
        <f t="shared" si="333"/>
        <v>29719.815476190477</v>
      </c>
      <c r="EL78" s="31">
        <f t="shared" si="334"/>
        <v>29543.112190476193</v>
      </c>
      <c r="EM78" s="31">
        <f t="shared" si="335"/>
        <v>22070.690357142859</v>
      </c>
      <c r="EN78" s="31">
        <f t="shared" si="336"/>
        <v>21480.072857142855</v>
      </c>
      <c r="EO78" s="31">
        <f t="shared" ref="EO78:EO140" si="520">EC78</f>
        <v>24073.852142857144</v>
      </c>
      <c r="EP78" s="32">
        <f t="shared" ref="EP78:EP140" si="521">ED78</f>
        <v>26594.538333333334</v>
      </c>
      <c r="ES78" s="20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9"/>
      <c r="FE78" s="20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9"/>
      <c r="FQ78" s="20"/>
      <c r="FR78" s="18">
        <f t="shared" si="419"/>
        <v>22017.926666666666</v>
      </c>
      <c r="FS78" s="18">
        <f t="shared" si="420"/>
        <v>23057.211000000007</v>
      </c>
      <c r="FT78" s="18">
        <f t="shared" si="421"/>
        <v>23696.057142857142</v>
      </c>
      <c r="FU78" s="18">
        <f t="shared" si="422"/>
        <v>25770.514047619046</v>
      </c>
      <c r="FV78" s="18">
        <f t="shared" si="423"/>
        <v>28046.440000000002</v>
      </c>
      <c r="FW78" s="18">
        <f t="shared" si="424"/>
        <v>29719.815476190477</v>
      </c>
      <c r="FX78" s="18">
        <f t="shared" si="425"/>
        <v>29543.112190476193</v>
      </c>
      <c r="FY78" s="18">
        <f t="shared" si="426"/>
        <v>22070.690357142859</v>
      </c>
      <c r="FZ78" s="18">
        <f t="shared" si="427"/>
        <v>21480.072857142855</v>
      </c>
      <c r="GA78" s="18">
        <f t="shared" si="428"/>
        <v>24073.852142857144</v>
      </c>
      <c r="GB78" s="19">
        <f t="shared" si="429"/>
        <v>26594.538333333334</v>
      </c>
      <c r="GC78" s="20">
        <f t="shared" si="430"/>
        <v>25556.385238095241</v>
      </c>
      <c r="GD78" s="18">
        <f t="shared" si="431"/>
        <v>22017.926666666666</v>
      </c>
      <c r="GE78" s="18">
        <f t="shared" si="432"/>
        <v>23057.211000000007</v>
      </c>
      <c r="GF78" s="18">
        <f t="shared" si="433"/>
        <v>23696.057142857142</v>
      </c>
      <c r="GG78" s="18">
        <f t="shared" si="434"/>
        <v>25770.514047619046</v>
      </c>
      <c r="GH78" s="18">
        <f t="shared" si="435"/>
        <v>28046.440000000002</v>
      </c>
      <c r="GI78" s="18">
        <f t="shared" si="436"/>
        <v>29719.815476190477</v>
      </c>
      <c r="GJ78" s="18">
        <f t="shared" si="437"/>
        <v>29543.112190476193</v>
      </c>
      <c r="GK78" s="18">
        <f t="shared" si="438"/>
        <v>22070.690357142859</v>
      </c>
      <c r="GL78" s="18">
        <f t="shared" si="439"/>
        <v>21480.072857142855</v>
      </c>
      <c r="GM78" s="18">
        <f t="shared" si="440"/>
        <v>24073.852142857144</v>
      </c>
      <c r="GN78" s="19">
        <f t="shared" si="441"/>
        <v>26594.538333333334</v>
      </c>
      <c r="GO78" s="20">
        <f t="shared" si="442"/>
        <v>25556.385238095241</v>
      </c>
      <c r="GP78" s="18">
        <f t="shared" si="443"/>
        <v>22017.926666666666</v>
      </c>
      <c r="GQ78" s="18">
        <f t="shared" si="444"/>
        <v>23057.211000000007</v>
      </c>
      <c r="GR78" s="18">
        <f t="shared" si="445"/>
        <v>23696.057142857142</v>
      </c>
      <c r="GS78" s="18">
        <f t="shared" si="446"/>
        <v>25770.514047619046</v>
      </c>
      <c r="GT78" s="18">
        <f t="shared" si="447"/>
        <v>28046.440000000002</v>
      </c>
      <c r="GU78" s="18">
        <f t="shared" si="448"/>
        <v>29719.815476190477</v>
      </c>
      <c r="GV78" s="18">
        <f t="shared" si="449"/>
        <v>29543.112190476193</v>
      </c>
      <c r="GW78" s="18">
        <f t="shared" si="450"/>
        <v>22070.690357142859</v>
      </c>
      <c r="GX78" s="18">
        <f t="shared" si="451"/>
        <v>21480.072857142855</v>
      </c>
      <c r="GY78" s="18">
        <f t="shared" si="452"/>
        <v>24073.852142857144</v>
      </c>
      <c r="GZ78" s="19">
        <f t="shared" si="453"/>
        <v>26594.538333333334</v>
      </c>
      <c r="HA78" s="20">
        <f t="shared" si="454"/>
        <v>25556.385238095241</v>
      </c>
      <c r="HB78" s="18">
        <f t="shared" si="455"/>
        <v>22017.926666666666</v>
      </c>
      <c r="HC78" s="18">
        <f t="shared" si="456"/>
        <v>23057.211000000007</v>
      </c>
      <c r="HD78" s="18">
        <f t="shared" si="457"/>
        <v>23696.057142857142</v>
      </c>
      <c r="HE78" s="18">
        <f t="shared" si="458"/>
        <v>25770.514047619046</v>
      </c>
      <c r="HF78" s="18">
        <f t="shared" si="459"/>
        <v>28046.440000000002</v>
      </c>
      <c r="HG78" s="18">
        <f t="shared" si="460"/>
        <v>29719.815476190477</v>
      </c>
      <c r="HH78" s="18">
        <f t="shared" si="461"/>
        <v>29543.112190476193</v>
      </c>
      <c r="HI78" s="18">
        <f t="shared" si="462"/>
        <v>22070.690357142859</v>
      </c>
      <c r="HJ78" s="18">
        <f t="shared" si="463"/>
        <v>21480.072857142855</v>
      </c>
      <c r="HK78" s="18">
        <f t="shared" si="464"/>
        <v>24073.852142857144</v>
      </c>
      <c r="HL78" s="19">
        <f t="shared" si="465"/>
        <v>26594.538333333334</v>
      </c>
      <c r="HM78" s="20">
        <f t="shared" si="466"/>
        <v>25556.385238095241</v>
      </c>
      <c r="HN78" s="18">
        <f t="shared" si="467"/>
        <v>22017.926666666666</v>
      </c>
      <c r="HO78" s="18">
        <f t="shared" si="468"/>
        <v>23057.211000000007</v>
      </c>
      <c r="HP78" s="18">
        <f t="shared" si="469"/>
        <v>23696.057142857142</v>
      </c>
      <c r="HQ78" s="18">
        <f t="shared" si="470"/>
        <v>25770.514047619046</v>
      </c>
      <c r="HR78" s="18">
        <f t="shared" si="471"/>
        <v>28046.440000000002</v>
      </c>
      <c r="HS78" s="18">
        <f t="shared" si="472"/>
        <v>29719.815476190477</v>
      </c>
      <c r="HT78" s="18">
        <f t="shared" si="473"/>
        <v>29543.112190476193</v>
      </c>
      <c r="HU78" s="18">
        <f t="shared" si="474"/>
        <v>22070.690357142859</v>
      </c>
      <c r="HV78" s="18">
        <f t="shared" si="475"/>
        <v>21480.072857142855</v>
      </c>
      <c r="HW78" s="18">
        <f t="shared" si="476"/>
        <v>24073.852142857144</v>
      </c>
      <c r="HX78" s="19">
        <f t="shared" si="477"/>
        <v>26594.538333333334</v>
      </c>
      <c r="HY78" s="20">
        <f t="shared" si="478"/>
        <v>25556.385238095241</v>
      </c>
      <c r="HZ78" s="18"/>
      <c r="IA78" s="18"/>
      <c r="IB78" s="18"/>
      <c r="IC78" s="18"/>
      <c r="ID78" s="18"/>
      <c r="IE78" s="18"/>
      <c r="IF78" s="18"/>
      <c r="IG78" s="18"/>
      <c r="IH78" s="18"/>
      <c r="II78" s="18"/>
      <c r="IJ78" s="19"/>
      <c r="IK78" s="20"/>
      <c r="IL78" s="18"/>
      <c r="IM78" s="18"/>
      <c r="IN78" s="18"/>
      <c r="IO78" s="18"/>
      <c r="IP78" s="18"/>
      <c r="IQ78" s="18"/>
      <c r="IR78" s="18"/>
      <c r="IS78" s="18"/>
      <c r="IT78" s="18"/>
      <c r="IU78" s="18"/>
      <c r="IV78" s="19"/>
      <c r="IY78" s="17"/>
      <c r="IZ78" s="17"/>
      <c r="JA78" s="14">
        <f t="shared" si="479"/>
        <v>0</v>
      </c>
      <c r="JB78" s="15">
        <f t="shared" si="480"/>
        <v>0</v>
      </c>
      <c r="JC78" s="15">
        <f t="shared" si="481"/>
        <v>276070.23021428572</v>
      </c>
      <c r="JD78" s="15">
        <f t="shared" si="482"/>
        <v>301626.61545238097</v>
      </c>
      <c r="JE78" s="15">
        <f t="shared" si="483"/>
        <v>301626.61545238097</v>
      </c>
      <c r="JF78" s="15">
        <f t="shared" si="484"/>
        <v>301626.61545238097</v>
      </c>
      <c r="JG78" s="15">
        <f t="shared" si="485"/>
        <v>301626.61545238097</v>
      </c>
      <c r="JH78" s="15">
        <f t="shared" si="486"/>
        <v>25556.385238095241</v>
      </c>
      <c r="JI78" s="15">
        <f t="shared" si="487"/>
        <v>0</v>
      </c>
      <c r="JJ78" s="14"/>
    </row>
    <row r="79" spans="1:270" x14ac:dyDescent="0.25">
      <c r="A79" s="1" t="s">
        <v>59</v>
      </c>
      <c r="B79" s="2">
        <v>261</v>
      </c>
      <c r="C79" s="3">
        <v>37729</v>
      </c>
      <c r="D79" s="3" t="s">
        <v>60</v>
      </c>
      <c r="E79" s="4">
        <v>45351</v>
      </c>
      <c r="F79">
        <f t="shared" si="402"/>
        <v>2024</v>
      </c>
      <c r="G79">
        <f t="shared" si="403"/>
        <v>2</v>
      </c>
      <c r="H79">
        <f t="shared" si="404"/>
        <v>2021</v>
      </c>
      <c r="I79">
        <f t="shared" si="384"/>
        <v>2</v>
      </c>
      <c r="J79">
        <f t="shared" si="415"/>
        <v>2024</v>
      </c>
      <c r="K79">
        <f t="shared" si="416"/>
        <v>3</v>
      </c>
      <c r="L79">
        <f t="shared" si="383"/>
        <v>2029</v>
      </c>
      <c r="M79">
        <f t="shared" si="417"/>
        <v>2</v>
      </c>
      <c r="O79" s="14"/>
      <c r="P79" s="17"/>
      <c r="Q79" s="17"/>
      <c r="R79" s="17"/>
      <c r="S79" s="17"/>
      <c r="T79" s="17"/>
      <c r="U79" s="17"/>
      <c r="V79" s="17">
        <f>IF(AND($F79=O$4,$I79=V$5),AVERAGE('Потребление ЭЭ_факт'!R78,'Потребление ЭЭ_факт'!AD78,'Потребление ЭЭ_факт'!AP78),IF(U79&lt;&gt;0,AVERAGE('Потребление ЭЭ_факт'!R78,'Потребление ЭЭ_факт'!AD78,'Потребление ЭЭ_факт'!AP78),0))</f>
        <v>0</v>
      </c>
      <c r="W79" s="17">
        <f>IF(AND($F79=O$4,$I79=W$5),AVERAGE('Потребление ЭЭ_факт'!S78,'Потребление ЭЭ_факт'!AE78,'Потребление ЭЭ_факт'!AQ78),IF(V79&lt;&gt;0,AVERAGE('Потребление ЭЭ_факт'!S78,'Потребление ЭЭ_факт'!AE78,'Потребление ЭЭ_факт'!AQ78),0))</f>
        <v>0</v>
      </c>
      <c r="X79" s="17">
        <f>IF(AND($F79=O$4,$I79=X$5),AVERAGE('Потребление ЭЭ_факт'!T78,'Потребление ЭЭ_факт'!AF78,'Потребление ЭЭ_факт'!AR78),IF(W79&lt;&gt;0,AVERAGE('Потребление ЭЭ_факт'!T78,'Потребление ЭЭ_факт'!AF78,'Потребление ЭЭ_факт'!AR78),0))</f>
        <v>0</v>
      </c>
      <c r="Y79" s="17">
        <f>IF(AND($F79=O$4,$I79=Y$5),AVERAGE('Потребление ЭЭ_факт'!U78,'Потребление ЭЭ_факт'!AG78,'Потребление ЭЭ_факт'!AS78),IF(X79&lt;&gt;0,AVERAGE('Потребление ЭЭ_факт'!U78,'Потребление ЭЭ_факт'!AG78,'Потребление ЭЭ_факт'!AS78),0))</f>
        <v>0</v>
      </c>
      <c r="Z79" s="17">
        <f>IF(AND($F79=O$4,$I79=Z$5),AVERAGE('Потребление ЭЭ_факт'!V78,'Потребление ЭЭ_факт'!AH78,'Потребление ЭЭ_факт'!AT78),IF(Y79&lt;&gt;0,AVERAGE('Потребление ЭЭ_факт'!V78,'Потребление ЭЭ_факт'!AH78,'Потребление ЭЭ_факт'!AT78),0))</f>
        <v>0</v>
      </c>
      <c r="AA79" s="14">
        <f>IF(AND($F79=AA$4,$I79=AA$5),AVERAGE('Потребление ЭЭ_факт'!W78,'Потребление ЭЭ_факт'!AI78,'Потребление ЭЭ_факт'!AU78),IF(Z79&lt;&gt;0,AVERAGE('Потребление ЭЭ_факт'!W78,'Потребление ЭЭ_факт'!AI78,'Потребление ЭЭ_факт'!AU78),0))</f>
        <v>0</v>
      </c>
      <c r="AB79" s="17">
        <f>IF(AND($F79=AA$4,$I79=AB$5),AVERAGE('Потребление ЭЭ_факт'!X78,'Потребление ЭЭ_факт'!AJ78,'Потребление ЭЭ_факт'!AV78),IF(AA79&lt;&gt;0,AVERAGE('Потребление ЭЭ_факт'!X78,'Потребление ЭЭ_факт'!AJ78,'Потребление ЭЭ_факт'!AV78),0))</f>
        <v>0</v>
      </c>
      <c r="AC79" s="17">
        <f>IF(AND($F79=AA$4,$I79=AC$5),AVERAGE('Потребление ЭЭ_факт'!Y78,'Потребление ЭЭ_факт'!AK78,'Потребление ЭЭ_факт'!AW78),IF(AB79&lt;&gt;0,AVERAGE('Потребление ЭЭ_факт'!Y78,'Потребление ЭЭ_факт'!AK78,'Потребление ЭЭ_факт'!AW78),0))</f>
        <v>0</v>
      </c>
      <c r="AD79" s="17">
        <f>IF(AND($F79=AA$4,$I79=AD$5),AVERAGE('Потребление ЭЭ_факт'!Z78,'Потребление ЭЭ_факт'!AL78,'Потребление ЭЭ_факт'!AX78),IF(AC79&lt;&gt;0,AVERAGE('Потребление ЭЭ_факт'!Z78,'Потребление ЭЭ_факт'!AL78,'Потребление ЭЭ_факт'!AX78),0))</f>
        <v>0</v>
      </c>
      <c r="AE79" s="17">
        <f>IF(AND($F79=AA$4,$I79=AE$5),AVERAGE('Потребление ЭЭ_факт'!AA78,'Потребление ЭЭ_факт'!AM78,'Потребление ЭЭ_факт'!AY78),IF(AD79&lt;&gt;0,AVERAGE('Потребление ЭЭ_факт'!AA78,'Потребление ЭЭ_факт'!AM78,'Потребление ЭЭ_факт'!AY78),0))</f>
        <v>0</v>
      </c>
      <c r="AF79" s="17">
        <f>IF(AND($F79=AA$4,$I79=AF$5),AVERAGE('Потребление ЭЭ_факт'!AB78,'Потребление ЭЭ_факт'!AN78,'Потребление ЭЭ_факт'!AZ78),IF(AE79&lt;&gt;0,AVERAGE('Потребление ЭЭ_факт'!AB78,'Потребление ЭЭ_факт'!AN78,'Потребление ЭЭ_факт'!AZ78),0))</f>
        <v>0</v>
      </c>
      <c r="AG79" s="17">
        <f>IF(AND($F79=AA$4,$I79=AG$5),AVERAGE('Потребление ЭЭ_факт'!AC78,'Потребление ЭЭ_факт'!AO78,'Потребление ЭЭ_факт'!BA78),IF(AF79&lt;&gt;0,AVERAGE('Потребление ЭЭ_факт'!AC78,'Потребление ЭЭ_факт'!AO78,'Потребление ЭЭ_факт'!BA78),0))</f>
        <v>0</v>
      </c>
      <c r="AH79" s="17">
        <f>IF(AND($F79=AA$4,$I79=AH$5),AVERAGE('Потребление ЭЭ_факт'!AD78,'Потребление ЭЭ_факт'!AP78,'Потребление ЭЭ_факт'!BB78),IF(AG79&lt;&gt;0,AVERAGE('Потребление ЭЭ_факт'!AD78,'Потребление ЭЭ_факт'!AP78,'Потребление ЭЭ_факт'!BB78),0))</f>
        <v>0</v>
      </c>
      <c r="AI79" s="17">
        <f>IF(AND($F79=AA$4,$I79=AI$5),AVERAGE('Потребление ЭЭ_факт'!AE78,'Потребление ЭЭ_факт'!AQ78,'Потребление ЭЭ_факт'!BC78),IF(AH79&lt;&gt;0,AVERAGE('Потребление ЭЭ_факт'!AE78,'Потребление ЭЭ_факт'!AQ78,'Потребление ЭЭ_факт'!BC78),0))</f>
        <v>0</v>
      </c>
      <c r="AJ79" s="17">
        <f>IF(AND($F79=AA$4,$I79=AJ$5),AVERAGE('Потребление ЭЭ_факт'!AF78,'Потребление ЭЭ_факт'!AR78,'Потребление ЭЭ_факт'!BD78),IF(AI79&lt;&gt;0,AVERAGE('Потребление ЭЭ_факт'!AF78,'Потребление ЭЭ_факт'!AR78,'Потребление ЭЭ_факт'!BD78),0))</f>
        <v>0</v>
      </c>
      <c r="AK79" s="17">
        <f>IF(AND($F79=AA$4,$I79=AK$5),AVERAGE('Потребление ЭЭ_факт'!AG78,'Потребление ЭЭ_факт'!AS78,'Потребление ЭЭ_факт'!BE78),IF(AJ79&lt;&gt;0,AVERAGE('Потребление ЭЭ_факт'!AG78,'Потребление ЭЭ_факт'!AS78,'Потребление ЭЭ_факт'!BE78),0))</f>
        <v>0</v>
      </c>
      <c r="AL79" s="17">
        <f>IF(AND($F79=AA$4,$I79=AL$5),AVERAGE('Потребление ЭЭ_факт'!AH78,'Потребление ЭЭ_факт'!AT78,'Потребление ЭЭ_факт'!BF78),IF(AK79&lt;&gt;0,AVERAGE('Потребление ЭЭ_факт'!AH78,'Потребление ЭЭ_факт'!AT78,'Потребление ЭЭ_факт'!BF78),0))</f>
        <v>0</v>
      </c>
      <c r="AM79" s="14">
        <f>IF(AND($F79=AM$4,$I79=AM$5),AVERAGE('Потребление ЭЭ_факт'!AI78,'Потребление ЭЭ_факт'!AU78,'Потребление ЭЭ_факт'!BG78),IF(AL79&lt;&gt;0,AVERAGE('Потребление ЭЭ_факт'!AI78,'Потребление ЭЭ_факт'!AU78,'Потребление ЭЭ_факт'!BG78),0))</f>
        <v>0</v>
      </c>
      <c r="AN79" s="15">
        <f>IF(AND($F79=$AM$4,$I79=AN$5),AVERAGE('Потребление ЭЭ_факт'!AJ78,'Потребление ЭЭ_факт'!AV78,'Потребление ЭЭ_факт'!BH78),IF(AM79&lt;&gt;0,AVERAGE('Потребление ЭЭ_факт'!AJ78,'Потребление ЭЭ_факт'!AV78,'Потребление ЭЭ_факт'!BH78),0))</f>
        <v>0</v>
      </c>
      <c r="AO79" s="15">
        <f>IF(AND($F79=$AM$4,$I79=AO$5),AVERAGE('Потребление ЭЭ_факт'!AK78,'Потребление ЭЭ_факт'!AW78,'Потребление ЭЭ_факт'!BI78),IF(AN79&lt;&gt;0,AVERAGE('Потребление ЭЭ_факт'!AK78,'Потребление ЭЭ_факт'!AW78,'Потребление ЭЭ_факт'!BI78),0))</f>
        <v>0</v>
      </c>
      <c r="AP79" s="15">
        <f>IF(AND($F79=$AM$4,$I79=AP$5),AVERAGE('Потребление ЭЭ_факт'!AL78,'Потребление ЭЭ_факт'!AX78,'Потребление ЭЭ_факт'!BJ78),IF(AO79&lt;&gt;0,AVERAGE('Потребление ЭЭ_факт'!AL78,'Потребление ЭЭ_факт'!AX78,'Потребление ЭЭ_факт'!BJ78),0))</f>
        <v>0</v>
      </c>
      <c r="AQ79" s="15">
        <f>IF(AND($F79=$AM$4,$I79=AQ$5),AVERAGE('Потребление ЭЭ_факт'!AM78,'Потребление ЭЭ_факт'!AY78,'Потребление ЭЭ_факт'!BK78),IF(AP79&lt;&gt;0,AVERAGE('Потребление ЭЭ_факт'!AM78,'Потребление ЭЭ_факт'!AY78,'Потребление ЭЭ_факт'!BK78),0))</f>
        <v>0</v>
      </c>
      <c r="AR79" s="15">
        <f>IF(AND($F79=$AM$4,$I79=AR$5),AVERAGE('Потребление ЭЭ_факт'!AN78,'Потребление ЭЭ_факт'!AZ78,'Потребление ЭЭ_факт'!BL78),IF(AQ79&lt;&gt;0,AVERAGE('Потребление ЭЭ_факт'!AN78,'Потребление ЭЭ_факт'!AZ78,'Потребление ЭЭ_факт'!BL78),0))</f>
        <v>0</v>
      </c>
      <c r="AS79" s="15">
        <f>IF(AND($F79=$AM$4,$I79=AS$5),AVERAGE('Потребление ЭЭ_факт'!AO78,'Потребление ЭЭ_факт'!BA78,'Потребление ЭЭ_факт'!BM78),IF(AR79&lt;&gt;0,AVERAGE('Потребление ЭЭ_факт'!AO78,'Потребление ЭЭ_факт'!BA78,'Потребление ЭЭ_факт'!BM78),0))</f>
        <v>0</v>
      </c>
      <c r="AT79" s="15">
        <f>IF(AND($F79=$AM$4,$I79=AT$5),AVERAGE('Потребление ЭЭ_факт'!AP78,'Потребление ЭЭ_факт'!BB78,'Потребление ЭЭ_факт'!BN78),IF(AS79&lt;&gt;0,AVERAGE('Потребление ЭЭ_факт'!AP78,'Потребление ЭЭ_факт'!BB78,'Потребление ЭЭ_факт'!BN78),0))</f>
        <v>0</v>
      </c>
      <c r="AU79" s="15">
        <f>IF(AND($F79=$AM$4,$I79=AU$5),AVERAGE('Потребление ЭЭ_факт'!AQ78,'Потребление ЭЭ_факт'!BC78,'Потребление ЭЭ_факт'!BO78),IF(AT79&lt;&gt;0,AVERAGE('Потребление ЭЭ_факт'!AQ78,'Потребление ЭЭ_факт'!BC78,'Потребление ЭЭ_факт'!BO78),0))</f>
        <v>0</v>
      </c>
      <c r="AV79" s="15">
        <f>IF(AND($F79=$AM$4,$I79=AV$5),AVERAGE('Потребление ЭЭ_факт'!AR78,'Потребление ЭЭ_факт'!BD78,'Потребление ЭЭ_факт'!BP78),IF(AU79&lt;&gt;0,AVERAGE('Потребление ЭЭ_факт'!AR78,'Потребление ЭЭ_факт'!BD78,'Потребление ЭЭ_факт'!BP78),0))</f>
        <v>0</v>
      </c>
      <c r="AW79" s="15">
        <f>IF(AND($F79=$AM$4,$I79=AW$5),AVERAGE('Потребление ЭЭ_факт'!AS78,'Потребление ЭЭ_факт'!BE78,'Потребление ЭЭ_факт'!BQ78),IF(AV79&lt;&gt;0,AVERAGE('Потребление ЭЭ_факт'!AS78,'Потребление ЭЭ_факт'!BE78,'Потребление ЭЭ_факт'!BQ78),0))</f>
        <v>0</v>
      </c>
      <c r="AX79" s="16">
        <f>IF(AND($F79=$AM$4,$I79=AX$5),AVERAGE('Потребление ЭЭ_факт'!AT78,'Потребление ЭЭ_факт'!BF78,'Потребление ЭЭ_факт'!BR78),IF(AW79&lt;&gt;0,AVERAGE('Потребление ЭЭ_факт'!AT78,'Потребление ЭЭ_факт'!BF78,'Потребление ЭЭ_факт'!BR78),0))</f>
        <v>0</v>
      </c>
      <c r="AY79" s="14">
        <f>IF(AND($F79=$AY$4,$I79=AY$5),AVERAGE('Потребление ЭЭ_факт'!AU78,'Потребление ЭЭ_факт'!BG78,'Потребление ЭЭ_факт'!BS78),IF(AX79&lt;&gt;0,AVERAGE('Потребление ЭЭ_факт'!AU78,'Потребление ЭЭ_факт'!BG78,'Потребление ЭЭ_факт'!BS78),0))</f>
        <v>0</v>
      </c>
      <c r="AZ79" s="15">
        <f>IF(AND($F79=$AY$4,$I79=AZ$5),AVERAGE('Потребление ЭЭ_факт'!AV78,'Потребление ЭЭ_факт'!BH78,'Потребление ЭЭ_факт'!BT78),IF(AY79&lt;&gt;0,AVERAGE('Потребление ЭЭ_факт'!AV78,'Потребление ЭЭ_факт'!BH78,'Потребление ЭЭ_факт'!BT78),0))</f>
        <v>0</v>
      </c>
      <c r="BA79" s="15">
        <f>IF(AND($F79=$AY$4,$I79=BA$5),AVERAGE('Потребление ЭЭ_факт'!AW78,'Потребление ЭЭ_факт'!BI78,'Потребление ЭЭ_факт'!BU78),IF(AZ79&lt;&gt;0,AVERAGE('Потребление ЭЭ_факт'!AW78,'Потребление ЭЭ_факт'!BI78,'Потребление ЭЭ_факт'!BU78),0))</f>
        <v>0</v>
      </c>
      <c r="BB79" s="15">
        <f>IF(AND($F79=$AY$4,$I79=BB$5),AVERAGE('Потребление ЭЭ_факт'!AX78,'Потребление ЭЭ_факт'!BJ78,'Потребление ЭЭ_факт'!BV78),IF(BA79&lt;&gt;0,AVERAGE('Потребление ЭЭ_факт'!AX78,'Потребление ЭЭ_факт'!BJ78,'Потребление ЭЭ_факт'!BV78),0))</f>
        <v>0</v>
      </c>
      <c r="BC79" s="15">
        <f>IF(AND($F79=$AY$4,$I79=BC$5),AVERAGE('Потребление ЭЭ_факт'!AY78,'Потребление ЭЭ_факт'!BK78,'Потребление ЭЭ_факт'!BW78),IF(BB79&lt;&gt;0,AVERAGE('Потребление ЭЭ_факт'!AY78,'Потребление ЭЭ_факт'!BK78,'Потребление ЭЭ_факт'!BW78),0))</f>
        <v>0</v>
      </c>
      <c r="BD79" s="15">
        <f>IF(AND($F79=$AY$4,$I79=BD$5),AVERAGE('Потребление ЭЭ_факт'!AZ78,'Потребление ЭЭ_факт'!BL78,'Потребление ЭЭ_факт'!BX78),IF(BC79&lt;&gt;0,AVERAGE('Потребление ЭЭ_факт'!AZ78,'Потребление ЭЭ_факт'!BL78,'Потребление ЭЭ_факт'!BX78),0))</f>
        <v>0</v>
      </c>
      <c r="BE79" s="15">
        <f>IF(AND($F79=$AY$4,$I79=BE$5),AVERAGE('Потребление ЭЭ_факт'!BA78,'Потребление ЭЭ_факт'!BM78,'Потребление ЭЭ_факт'!BY78),IF(BD79&lt;&gt;0,AVERAGE('Потребление ЭЭ_факт'!BA78,'Потребление ЭЭ_факт'!BM78,'Потребление ЭЭ_факт'!BY78),0))</f>
        <v>0</v>
      </c>
      <c r="BF79" s="15">
        <f>IF(AND($F79=$AY$4,$I79=BF$5),AVERAGE('Потребление ЭЭ_факт'!BB78,'Потребление ЭЭ_факт'!BN78,'Потребление ЭЭ_факт'!BZ78),IF(BE79&lt;&gt;0,AVERAGE('Потребление ЭЭ_факт'!BB78,'Потребление ЭЭ_факт'!BN78,'Потребление ЭЭ_факт'!BZ78),0))</f>
        <v>0</v>
      </c>
      <c r="BG79" s="15">
        <f>IF(AND($F79=$AY$4,$I79=BG$5),AVERAGE('Потребление ЭЭ_факт'!BC78,'Потребление ЭЭ_факт'!BO78,'Потребление ЭЭ_факт'!CA78),IF(BF79&lt;&gt;0,AVERAGE('Потребление ЭЭ_факт'!BC78,'Потребление ЭЭ_факт'!BO78,'Потребление ЭЭ_факт'!CA78),0))</f>
        <v>0</v>
      </c>
      <c r="BH79" s="15">
        <f>IF(AND($F79=$AY$4,$I79=BH$5),AVERAGE('Потребление ЭЭ_факт'!BD78,'Потребление ЭЭ_факт'!BP78,'Потребление ЭЭ_факт'!CB78),IF(BG79&lt;&gt;0,AVERAGE('Потребление ЭЭ_факт'!BD78,'Потребление ЭЭ_факт'!BP78,'Потребление ЭЭ_факт'!CB78),0))</f>
        <v>0</v>
      </c>
      <c r="BI79" s="15">
        <f>IF(AND($F79=$AY$4,$I79=BI$5),AVERAGE('Потребление ЭЭ_факт'!BE78,'Потребление ЭЭ_факт'!BQ78,'Потребление ЭЭ_факт'!CC78),IF(BH79&lt;&gt;0,AVERAGE('Потребление ЭЭ_факт'!BE78,'Потребление ЭЭ_факт'!BQ78,'Потребление ЭЭ_факт'!CC78),0))</f>
        <v>0</v>
      </c>
      <c r="BJ79" s="16">
        <f>IF(AND($F79=$AY$4,$I79=BJ$5),AVERAGE('Потребление ЭЭ_факт'!BF78,'Потребление ЭЭ_факт'!BR78,'Потребление ЭЭ_факт'!CD78),IF(BI79&lt;&gt;0,AVERAGE('Потребление ЭЭ_факт'!BF78,'Потребление ЭЭ_факт'!BR78,'Потребление ЭЭ_факт'!CD78),0))</f>
        <v>0</v>
      </c>
      <c r="BK79" s="14">
        <f>IF(AND($F79=$BK$4,$I79=BK$5),AVERAGE('Потребление ЭЭ_факт'!BG78,'Потребление ЭЭ_факт'!BS78,'Потребление ЭЭ_факт'!CE78),IF(BJ79&lt;&gt;0,AVERAGE('Потребление ЭЭ_факт'!BG78,'Потребление ЭЭ_факт'!BS78,'Потребление ЭЭ_факт'!CE78),0))</f>
        <v>0</v>
      </c>
      <c r="BL79" s="15">
        <f>IF(AND($F79=$BK$4,$I79=BL$5),AVERAGE('Потребление ЭЭ_факт'!BH78,'Потребление ЭЭ_факт'!BT78,'Потребление ЭЭ_факт'!CF78),IF(BK79&lt;&gt;0,AVERAGE('Потребление ЭЭ_факт'!BH78,'Потребление ЭЭ_факт'!BT78,'Потребление ЭЭ_факт'!CF78),0))</f>
        <v>37029.219666666664</v>
      </c>
      <c r="BM79" s="15">
        <f>IF(AND($F79=$BK$4,$I79=BM$5),AVERAGE('Потребление ЭЭ_факт'!BI78,'Потребление ЭЭ_факт'!BU78,'Потребление ЭЭ_факт'!CG78),IF(BL79&lt;&gt;0,AVERAGE('Потребление ЭЭ_факт'!BI78,'Потребление ЭЭ_факт'!BU78,'Потребление ЭЭ_факт'!CG78),0))</f>
        <v>34890.316435714281</v>
      </c>
      <c r="BN79" s="15">
        <f>IF(AND($F79=$BK$4,$I79=BN$5),AVERAGE('Потребление ЭЭ_факт'!BJ78,'Потребление ЭЭ_факт'!BV78,'Потребление ЭЭ_факт'!CH78),IF(BM79&lt;&gt;0,AVERAGE('Потребление ЭЭ_факт'!BJ78,'Потребление ЭЭ_факт'!BV78,'Потребление ЭЭ_факт'!CH78),0))</f>
        <v>30522.964999999997</v>
      </c>
      <c r="BO79" s="15">
        <f>IF(AND($F79=$BK$4,$I79=BO$5),AVERAGE('Потребление ЭЭ_факт'!BK78,'Потребление ЭЭ_факт'!BW78,'Потребление ЭЭ_факт'!CI78),IF(BN79&lt;&gt;0,AVERAGE('Потребление ЭЭ_факт'!BK78,'Потребление ЭЭ_факт'!BW78,'Потребление ЭЭ_факт'!CI78),0))</f>
        <v>29825.621095238093</v>
      </c>
      <c r="BP79" s="15">
        <f>IF(AND($F79=$BK$4,$I79=BP$5),AVERAGE('Потребление ЭЭ_факт'!BL78,'Потребление ЭЭ_факт'!BX78,'Потребление ЭЭ_факт'!CJ78),IF(BO79&lt;&gt;0,AVERAGE('Потребление ЭЭ_факт'!BL78,'Потребление ЭЭ_факт'!BX78,'Потребление ЭЭ_факт'!CJ78),0))</f>
        <v>30949.885369047621</v>
      </c>
      <c r="BQ79" s="15">
        <f>IF(AND($F79=$BK$4,$I79=BQ$5),AVERAGE('Потребление ЭЭ_факт'!BM78,'Потребление ЭЭ_факт'!BY78,'Потребление ЭЭ_факт'!CK78),IF(BP79&lt;&gt;0,AVERAGE('Потребление ЭЭ_факт'!BM78,'Потребление ЭЭ_факт'!BY78,'Потребление ЭЭ_факт'!CK78),0))</f>
        <v>32273.874833333335</v>
      </c>
      <c r="BR79" s="15">
        <f>IF(AND($F79=$BK$4,$I79=BR$5),AVERAGE('Потребление ЭЭ_факт'!BN78,'Потребление ЭЭ_факт'!BZ78,'Потребление ЭЭ_факт'!CL78),IF(BQ79&lt;&gt;0,AVERAGE('Потребление ЭЭ_факт'!BN78,'Потребление ЭЭ_факт'!BZ78,'Потребление ЭЭ_факт'!CL78),0))</f>
        <v>31303.204873809522</v>
      </c>
      <c r="BS79" s="15">
        <f>IF(AND($F79=$BK$4,$I79=BS$5),AVERAGE('Потребление ЭЭ_факт'!BO78,'Потребление ЭЭ_факт'!CA78,'Потребление ЭЭ_факт'!CM78),IF(BR79&lt;&gt;0,AVERAGE('Потребление ЭЭ_факт'!BO78,'Потребление ЭЭ_факт'!CA78,'Потребление ЭЭ_факт'!CM78),0))</f>
        <v>25109.707142857147</v>
      </c>
      <c r="BT79" s="15">
        <f>IF(AND($F79=$BK$4,$I79=BT$5),AVERAGE('Потребление ЭЭ_факт'!BP78,'Потребление ЭЭ_факт'!CB78,'Потребление ЭЭ_факт'!CN78),IF(BS79&lt;&gt;0,AVERAGE('Потребление ЭЭ_факт'!BP78,'Потребление ЭЭ_факт'!CB78,'Потребление ЭЭ_факт'!CN78),0))</f>
        <v>31932.315261904761</v>
      </c>
      <c r="BU79" s="15">
        <f>IF(AND($F79=$BK$4,$I79=BU$5),AVERAGE('Потребление ЭЭ_факт'!BQ78,'Потребление ЭЭ_факт'!CC78,'Потребление ЭЭ_факт'!CO78),IF(BT79&lt;&gt;0,AVERAGE('Потребление ЭЭ_факт'!BQ78,'Потребление ЭЭ_факт'!CC78,'Потребление ЭЭ_факт'!CO78),0))</f>
        <v>33915.272404761905</v>
      </c>
      <c r="BV79" s="16">
        <f>IF(AND($F79=$BK$4,$I79=BV$5),AVERAGE('Потребление ЭЭ_факт'!BR78,'Потребление ЭЭ_факт'!CD78,'Потребление ЭЭ_факт'!CP78),IF(BU79&lt;&gt;0,AVERAGE('Потребление ЭЭ_факт'!BR78,'Потребление ЭЭ_факт'!CD78,'Потребление ЭЭ_факт'!CP78),0))</f>
        <v>40361.727716666668</v>
      </c>
      <c r="BW79" s="14">
        <f>IF(AND($F79=$BW$4,$I79=BW$5),AVERAGE('Потребление ЭЭ_факт'!BS78,'Потребление ЭЭ_факт'!CE78,'Потребление ЭЭ_факт'!CQ78),IF(BV79&lt;&gt;0,AVERAGE('Потребление ЭЭ_факт'!BS78,'Потребление ЭЭ_факт'!CE78,'Потребление ЭЭ_факт'!CQ78),0))</f>
        <v>41226.904059523811</v>
      </c>
      <c r="BX79" s="31">
        <f t="shared" si="382"/>
        <v>37029.219666666664</v>
      </c>
      <c r="BY79" s="31">
        <f t="shared" si="376"/>
        <v>34890.316435714281</v>
      </c>
      <c r="BZ79" s="31">
        <f t="shared" si="377"/>
        <v>30522.964999999997</v>
      </c>
      <c r="CA79" s="31">
        <f t="shared" si="378"/>
        <v>29825.621095238093</v>
      </c>
      <c r="CB79" s="31">
        <f t="shared" si="379"/>
        <v>30949.885369047621</v>
      </c>
      <c r="CC79" s="31">
        <f t="shared" si="344"/>
        <v>32273.874833333335</v>
      </c>
      <c r="CD79" s="31">
        <f t="shared" si="345"/>
        <v>31303.204873809522</v>
      </c>
      <c r="CE79" s="31">
        <f t="shared" si="346"/>
        <v>25109.707142857147</v>
      </c>
      <c r="CF79" s="31">
        <f t="shared" si="347"/>
        <v>31932.315261904761</v>
      </c>
      <c r="CG79" s="31">
        <f t="shared" si="348"/>
        <v>33915.272404761905</v>
      </c>
      <c r="CH79" s="32">
        <f t="shared" si="349"/>
        <v>40361.727716666668</v>
      </c>
      <c r="CI79" s="30">
        <f t="shared" si="418"/>
        <v>41226.904059523811</v>
      </c>
      <c r="CJ79" s="31">
        <f t="shared" si="413"/>
        <v>37029.219666666664</v>
      </c>
      <c r="CK79" s="31">
        <f t="shared" si="414"/>
        <v>34890.316435714281</v>
      </c>
      <c r="CL79" s="31">
        <f t="shared" si="489"/>
        <v>30522.964999999997</v>
      </c>
      <c r="CM79" s="31">
        <f t="shared" si="490"/>
        <v>29825.621095238093</v>
      </c>
      <c r="CN79" s="31">
        <f t="shared" si="491"/>
        <v>30949.885369047621</v>
      </c>
      <c r="CO79" s="31">
        <f t="shared" si="492"/>
        <v>32273.874833333335</v>
      </c>
      <c r="CP79" s="31">
        <f t="shared" si="493"/>
        <v>31303.204873809522</v>
      </c>
      <c r="CQ79" s="31">
        <f t="shared" si="494"/>
        <v>25109.707142857147</v>
      </c>
      <c r="CR79" s="31">
        <f t="shared" si="495"/>
        <v>31932.315261904761</v>
      </c>
      <c r="CS79" s="31">
        <f t="shared" si="496"/>
        <v>33915.272404761905</v>
      </c>
      <c r="CT79" s="32">
        <f t="shared" si="497"/>
        <v>40361.727716666668</v>
      </c>
      <c r="CU79" s="30">
        <f t="shared" si="498"/>
        <v>41226.904059523811</v>
      </c>
      <c r="CV79" s="31">
        <f t="shared" si="499"/>
        <v>37029.219666666664</v>
      </c>
      <c r="CW79" s="31">
        <f t="shared" si="500"/>
        <v>34890.316435714281</v>
      </c>
      <c r="CX79" s="31">
        <f t="shared" si="501"/>
        <v>30522.964999999997</v>
      </c>
      <c r="CY79" s="31">
        <f t="shared" si="502"/>
        <v>29825.621095238093</v>
      </c>
      <c r="CZ79" s="31">
        <f t="shared" si="503"/>
        <v>30949.885369047621</v>
      </c>
      <c r="DA79" s="31">
        <f t="shared" si="504"/>
        <v>32273.874833333335</v>
      </c>
      <c r="DB79" s="31">
        <f t="shared" si="505"/>
        <v>31303.204873809522</v>
      </c>
      <c r="DC79" s="31">
        <f t="shared" si="506"/>
        <v>25109.707142857147</v>
      </c>
      <c r="DD79" s="31">
        <f t="shared" si="507"/>
        <v>31932.315261904761</v>
      </c>
      <c r="DE79" s="31">
        <f t="shared" si="508"/>
        <v>33915.272404761905</v>
      </c>
      <c r="DF79" s="32">
        <f t="shared" si="509"/>
        <v>40361.727716666668</v>
      </c>
      <c r="DG79" s="30">
        <f t="shared" si="510"/>
        <v>41226.904059523811</v>
      </c>
      <c r="DH79" s="31">
        <f t="shared" si="511"/>
        <v>37029.219666666664</v>
      </c>
      <c r="DI79" s="31">
        <f t="shared" si="512"/>
        <v>34890.316435714281</v>
      </c>
      <c r="DJ79" s="31">
        <f t="shared" si="513"/>
        <v>30522.964999999997</v>
      </c>
      <c r="DK79" s="31">
        <f t="shared" si="514"/>
        <v>29825.621095238093</v>
      </c>
      <c r="DL79" s="31">
        <f t="shared" si="515"/>
        <v>30949.885369047621</v>
      </c>
      <c r="DM79" s="31">
        <f t="shared" si="516"/>
        <v>32273.874833333335</v>
      </c>
      <c r="DN79" s="31">
        <f t="shared" si="517"/>
        <v>31303.204873809522</v>
      </c>
      <c r="DO79" s="31">
        <f t="shared" si="518"/>
        <v>25109.707142857147</v>
      </c>
      <c r="DP79" s="31">
        <f t="shared" si="519"/>
        <v>31932.315261904761</v>
      </c>
      <c r="DQ79" s="31">
        <f t="shared" si="488"/>
        <v>33915.272404761905</v>
      </c>
      <c r="DR79" s="32">
        <f t="shared" ref="DR79:DR141" si="522">DF79</f>
        <v>40361.727716666668</v>
      </c>
      <c r="DS79" s="30">
        <f t="shared" ref="DS79:DS141" si="523">DG79</f>
        <v>41226.904059523811</v>
      </c>
      <c r="DT79" s="31">
        <f t="shared" ref="DT79:DT141" si="524">DH79</f>
        <v>37029.219666666664</v>
      </c>
      <c r="DU79" s="31">
        <f t="shared" ref="DU79:DU141" si="525">DI79</f>
        <v>34890.316435714281</v>
      </c>
      <c r="DV79" s="31">
        <f t="shared" ref="DV79:DV141" si="526">DJ79</f>
        <v>30522.964999999997</v>
      </c>
      <c r="DW79" s="31">
        <f t="shared" ref="DW79:DW141" si="527">DK79</f>
        <v>29825.621095238093</v>
      </c>
      <c r="DX79" s="31">
        <f t="shared" ref="DX79:DX141" si="528">DL79</f>
        <v>30949.885369047621</v>
      </c>
      <c r="DY79" s="31">
        <f t="shared" ref="DY79:DY141" si="529">DM79</f>
        <v>32273.874833333335</v>
      </c>
      <c r="DZ79" s="31">
        <f t="shared" ref="DZ79:DZ141" si="530">DN79</f>
        <v>31303.204873809522</v>
      </c>
      <c r="EA79" s="31">
        <f t="shared" ref="EA79:EA141" si="531">DO79</f>
        <v>25109.707142857147</v>
      </c>
      <c r="EB79" s="31">
        <f t="shared" ref="EB79:EB141" si="532">DP79</f>
        <v>31932.315261904761</v>
      </c>
      <c r="EC79" s="31">
        <f t="shared" ref="EC79:EC141" si="533">DQ79</f>
        <v>33915.272404761905</v>
      </c>
      <c r="ED79" s="32">
        <f t="shared" ref="ED79:ED141" si="534">DR79</f>
        <v>40361.727716666668</v>
      </c>
      <c r="EE79" s="30">
        <f t="shared" ref="EE79:EE141" si="535">DS79</f>
        <v>41226.904059523811</v>
      </c>
      <c r="EF79" s="31">
        <f t="shared" ref="EF79:EF141" si="536">DT79</f>
        <v>37029.219666666664</v>
      </c>
      <c r="EG79" s="31">
        <f t="shared" ref="EG79:EG141" si="537">DU79</f>
        <v>34890.316435714281</v>
      </c>
      <c r="EH79" s="31">
        <f t="shared" ref="EH79:EH141" si="538">DV79</f>
        <v>30522.964999999997</v>
      </c>
      <c r="EI79" s="31">
        <f t="shared" ref="EI79:EI141" si="539">DW79</f>
        <v>29825.621095238093</v>
      </c>
      <c r="EJ79" s="31">
        <f t="shared" ref="EJ79:EJ141" si="540">DX79</f>
        <v>30949.885369047621</v>
      </c>
      <c r="EK79" s="31">
        <f t="shared" ref="EK79:EK141" si="541">DY79</f>
        <v>32273.874833333335</v>
      </c>
      <c r="EL79" s="31">
        <f t="shared" ref="EL79:EL141" si="542">DZ79</f>
        <v>31303.204873809522</v>
      </c>
      <c r="EM79" s="31">
        <f t="shared" ref="EM79:EM141" si="543">EA79</f>
        <v>25109.707142857147</v>
      </c>
      <c r="EN79" s="31">
        <f t="shared" ref="EN79:EN141" si="544">EB79</f>
        <v>31932.315261904761</v>
      </c>
      <c r="EO79" s="31">
        <f t="shared" si="520"/>
        <v>33915.272404761905</v>
      </c>
      <c r="EP79" s="32">
        <f t="shared" si="521"/>
        <v>40361.727716666668</v>
      </c>
      <c r="ES79" s="20"/>
      <c r="ET79" s="18"/>
      <c r="EU79" s="18"/>
      <c r="EV79" s="18"/>
      <c r="EW79" s="18"/>
      <c r="EX79" s="18"/>
      <c r="EY79" s="18"/>
      <c r="EZ79" s="18"/>
      <c r="FA79" s="18"/>
      <c r="FB79" s="18"/>
      <c r="FC79" s="18"/>
      <c r="FD79" s="19"/>
      <c r="FE79" s="20"/>
      <c r="FF79" s="18"/>
      <c r="FG79" s="18"/>
      <c r="FH79" s="18"/>
      <c r="FI79" s="18"/>
      <c r="FJ79" s="18"/>
      <c r="FK79" s="18"/>
      <c r="FL79" s="18"/>
      <c r="FM79" s="18"/>
      <c r="FN79" s="18"/>
      <c r="FO79" s="18"/>
      <c r="FP79" s="19"/>
      <c r="FQ79" s="20"/>
      <c r="FR79" s="18"/>
      <c r="FS79" s="18">
        <f t="shared" si="420"/>
        <v>34890.316435714281</v>
      </c>
      <c r="FT79" s="18">
        <f t="shared" si="421"/>
        <v>30522.964999999997</v>
      </c>
      <c r="FU79" s="18">
        <f t="shared" si="422"/>
        <v>29825.621095238093</v>
      </c>
      <c r="FV79" s="18">
        <f t="shared" si="423"/>
        <v>30949.885369047621</v>
      </c>
      <c r="FW79" s="18">
        <f t="shared" si="424"/>
        <v>32273.874833333335</v>
      </c>
      <c r="FX79" s="18">
        <f t="shared" si="425"/>
        <v>31303.204873809522</v>
      </c>
      <c r="FY79" s="18">
        <f t="shared" si="426"/>
        <v>25109.707142857147</v>
      </c>
      <c r="FZ79" s="18">
        <f t="shared" si="427"/>
        <v>31932.315261904761</v>
      </c>
      <c r="GA79" s="18">
        <f t="shared" si="428"/>
        <v>33915.272404761905</v>
      </c>
      <c r="GB79" s="19">
        <f t="shared" si="429"/>
        <v>40361.727716666668</v>
      </c>
      <c r="GC79" s="20">
        <f t="shared" si="430"/>
        <v>41226.904059523811</v>
      </c>
      <c r="GD79" s="18">
        <f t="shared" si="431"/>
        <v>37029.219666666664</v>
      </c>
      <c r="GE79" s="18">
        <f t="shared" si="432"/>
        <v>34890.316435714281</v>
      </c>
      <c r="GF79" s="18">
        <f t="shared" si="433"/>
        <v>30522.964999999997</v>
      </c>
      <c r="GG79" s="18">
        <f t="shared" si="434"/>
        <v>29825.621095238093</v>
      </c>
      <c r="GH79" s="18">
        <f t="shared" si="435"/>
        <v>30949.885369047621</v>
      </c>
      <c r="GI79" s="18">
        <f t="shared" si="436"/>
        <v>32273.874833333335</v>
      </c>
      <c r="GJ79" s="18">
        <f t="shared" si="437"/>
        <v>31303.204873809522</v>
      </c>
      <c r="GK79" s="18">
        <f t="shared" si="438"/>
        <v>25109.707142857147</v>
      </c>
      <c r="GL79" s="18">
        <f t="shared" si="439"/>
        <v>31932.315261904761</v>
      </c>
      <c r="GM79" s="18">
        <f t="shared" si="440"/>
        <v>33915.272404761905</v>
      </c>
      <c r="GN79" s="19">
        <f t="shared" si="441"/>
        <v>40361.727716666668</v>
      </c>
      <c r="GO79" s="20">
        <f t="shared" si="442"/>
        <v>41226.904059523811</v>
      </c>
      <c r="GP79" s="18">
        <f t="shared" si="443"/>
        <v>37029.219666666664</v>
      </c>
      <c r="GQ79" s="18">
        <f t="shared" si="444"/>
        <v>34890.316435714281</v>
      </c>
      <c r="GR79" s="18">
        <f t="shared" si="445"/>
        <v>30522.964999999997</v>
      </c>
      <c r="GS79" s="18">
        <f t="shared" si="446"/>
        <v>29825.621095238093</v>
      </c>
      <c r="GT79" s="18">
        <f t="shared" si="447"/>
        <v>30949.885369047621</v>
      </c>
      <c r="GU79" s="18">
        <f t="shared" si="448"/>
        <v>32273.874833333335</v>
      </c>
      <c r="GV79" s="18">
        <f t="shared" si="449"/>
        <v>31303.204873809522</v>
      </c>
      <c r="GW79" s="18">
        <f t="shared" si="450"/>
        <v>25109.707142857147</v>
      </c>
      <c r="GX79" s="18">
        <f t="shared" si="451"/>
        <v>31932.315261904761</v>
      </c>
      <c r="GY79" s="18">
        <f t="shared" si="452"/>
        <v>33915.272404761905</v>
      </c>
      <c r="GZ79" s="19">
        <f t="shared" si="453"/>
        <v>40361.727716666668</v>
      </c>
      <c r="HA79" s="20">
        <f t="shared" si="454"/>
        <v>41226.904059523811</v>
      </c>
      <c r="HB79" s="18">
        <f t="shared" si="455"/>
        <v>37029.219666666664</v>
      </c>
      <c r="HC79" s="18">
        <f t="shared" si="456"/>
        <v>34890.316435714281</v>
      </c>
      <c r="HD79" s="18">
        <f t="shared" si="457"/>
        <v>30522.964999999997</v>
      </c>
      <c r="HE79" s="18">
        <f t="shared" si="458"/>
        <v>29825.621095238093</v>
      </c>
      <c r="HF79" s="18">
        <f t="shared" si="459"/>
        <v>30949.885369047621</v>
      </c>
      <c r="HG79" s="18">
        <f t="shared" si="460"/>
        <v>32273.874833333335</v>
      </c>
      <c r="HH79" s="18">
        <f t="shared" si="461"/>
        <v>31303.204873809522</v>
      </c>
      <c r="HI79" s="18">
        <f t="shared" si="462"/>
        <v>25109.707142857147</v>
      </c>
      <c r="HJ79" s="18">
        <f t="shared" si="463"/>
        <v>31932.315261904761</v>
      </c>
      <c r="HK79" s="18">
        <f t="shared" si="464"/>
        <v>33915.272404761905</v>
      </c>
      <c r="HL79" s="19">
        <f t="shared" si="465"/>
        <v>40361.727716666668</v>
      </c>
      <c r="HM79" s="20">
        <f t="shared" si="466"/>
        <v>41226.904059523811</v>
      </c>
      <c r="HN79" s="18">
        <f t="shared" si="467"/>
        <v>37029.219666666664</v>
      </c>
      <c r="HO79" s="18">
        <f t="shared" si="468"/>
        <v>34890.316435714281</v>
      </c>
      <c r="HP79" s="18">
        <f t="shared" si="469"/>
        <v>30522.964999999997</v>
      </c>
      <c r="HQ79" s="18">
        <f t="shared" si="470"/>
        <v>29825.621095238093</v>
      </c>
      <c r="HR79" s="18">
        <f t="shared" si="471"/>
        <v>30949.885369047621</v>
      </c>
      <c r="HS79" s="18">
        <f t="shared" si="472"/>
        <v>32273.874833333335</v>
      </c>
      <c r="HT79" s="18">
        <f t="shared" si="473"/>
        <v>31303.204873809522</v>
      </c>
      <c r="HU79" s="18">
        <f t="shared" si="474"/>
        <v>25109.707142857147</v>
      </c>
      <c r="HV79" s="18">
        <f t="shared" si="475"/>
        <v>31932.315261904761</v>
      </c>
      <c r="HW79" s="18">
        <f t="shared" si="476"/>
        <v>33915.272404761905</v>
      </c>
      <c r="HX79" s="19">
        <f t="shared" si="477"/>
        <v>40361.727716666668</v>
      </c>
      <c r="HY79" s="20">
        <f t="shared" si="478"/>
        <v>41226.904059523811</v>
      </c>
      <c r="HZ79" s="18">
        <f t="shared" ref="HZ79:HZ133" si="545">DT79</f>
        <v>37029.219666666664</v>
      </c>
      <c r="IA79" s="18"/>
      <c r="IB79" s="18"/>
      <c r="IC79" s="18"/>
      <c r="ID79" s="18"/>
      <c r="IE79" s="18"/>
      <c r="IF79" s="18"/>
      <c r="IG79" s="18"/>
      <c r="IH79" s="18"/>
      <c r="II79" s="18"/>
      <c r="IJ79" s="19"/>
      <c r="IK79" s="20"/>
      <c r="IL79" s="18"/>
      <c r="IM79" s="18"/>
      <c r="IN79" s="18"/>
      <c r="IO79" s="18"/>
      <c r="IP79" s="18"/>
      <c r="IQ79" s="18"/>
      <c r="IR79" s="18"/>
      <c r="IS79" s="18"/>
      <c r="IT79" s="18"/>
      <c r="IU79" s="18"/>
      <c r="IV79" s="19"/>
      <c r="IY79" s="17"/>
      <c r="IZ79" s="17"/>
      <c r="JA79" s="14">
        <f t="shared" si="479"/>
        <v>0</v>
      </c>
      <c r="JB79" s="15">
        <f t="shared" si="480"/>
        <v>0</v>
      </c>
      <c r="JC79" s="15">
        <f t="shared" si="481"/>
        <v>321084.89013333333</v>
      </c>
      <c r="JD79" s="15">
        <f t="shared" si="482"/>
        <v>399341.01385952375</v>
      </c>
      <c r="JE79" s="15">
        <f t="shared" si="483"/>
        <v>399341.01385952375</v>
      </c>
      <c r="JF79" s="15">
        <f t="shared" si="484"/>
        <v>399341.01385952375</v>
      </c>
      <c r="JG79" s="15">
        <f t="shared" si="485"/>
        <v>399341.01385952375</v>
      </c>
      <c r="JH79" s="15">
        <f t="shared" si="486"/>
        <v>78256.123726190475</v>
      </c>
      <c r="JI79" s="15">
        <f t="shared" si="487"/>
        <v>0</v>
      </c>
      <c r="JJ79" s="14"/>
    </row>
    <row r="80" spans="1:270" x14ac:dyDescent="0.25">
      <c r="A80" s="5" t="s">
        <v>127</v>
      </c>
      <c r="B80" s="2">
        <v>70</v>
      </c>
      <c r="C80" s="3">
        <v>36503</v>
      </c>
      <c r="D80" s="3" t="s">
        <v>128</v>
      </c>
      <c r="E80" s="4">
        <v>45344</v>
      </c>
      <c r="F80">
        <f t="shared" si="402"/>
        <v>2024</v>
      </c>
      <c r="G80">
        <f t="shared" si="403"/>
        <v>2</v>
      </c>
      <c r="H80">
        <f t="shared" si="404"/>
        <v>2021</v>
      </c>
      <c r="I80">
        <f t="shared" si="384"/>
        <v>2</v>
      </c>
      <c r="J80">
        <f t="shared" si="415"/>
        <v>2024</v>
      </c>
      <c r="K80">
        <f t="shared" si="416"/>
        <v>3</v>
      </c>
      <c r="L80">
        <f t="shared" si="383"/>
        <v>2029</v>
      </c>
      <c r="M80">
        <f t="shared" si="417"/>
        <v>2</v>
      </c>
      <c r="O80" s="14"/>
      <c r="P80" s="17"/>
      <c r="Q80" s="17"/>
      <c r="R80" s="17"/>
      <c r="S80" s="17"/>
      <c r="T80" s="17"/>
      <c r="U80" s="17"/>
      <c r="V80" s="17">
        <f>IF(AND($F80=O$4,$I80=V$5),AVERAGE('Потребление ЭЭ_факт'!R79,'Потребление ЭЭ_факт'!AD79,'Потребление ЭЭ_факт'!AP79),IF(U80&lt;&gt;0,AVERAGE('Потребление ЭЭ_факт'!R79,'Потребление ЭЭ_факт'!AD79,'Потребление ЭЭ_факт'!AP79),0))</f>
        <v>0</v>
      </c>
      <c r="W80" s="17">
        <f>IF(AND($F80=O$4,$I80=W$5),AVERAGE('Потребление ЭЭ_факт'!S79,'Потребление ЭЭ_факт'!AE79,'Потребление ЭЭ_факт'!AQ79),IF(V80&lt;&gt;0,AVERAGE('Потребление ЭЭ_факт'!S79,'Потребление ЭЭ_факт'!AE79,'Потребление ЭЭ_факт'!AQ79),0))</f>
        <v>0</v>
      </c>
      <c r="X80" s="17">
        <f>IF(AND($F80=O$4,$I80=X$5),AVERAGE('Потребление ЭЭ_факт'!T79,'Потребление ЭЭ_факт'!AF79,'Потребление ЭЭ_факт'!AR79),IF(W80&lt;&gt;0,AVERAGE('Потребление ЭЭ_факт'!T79,'Потребление ЭЭ_факт'!AF79,'Потребление ЭЭ_факт'!AR79),0))</f>
        <v>0</v>
      </c>
      <c r="Y80" s="17">
        <f>IF(AND($F80=O$4,$I80=Y$5),AVERAGE('Потребление ЭЭ_факт'!U79,'Потребление ЭЭ_факт'!AG79,'Потребление ЭЭ_факт'!AS79),IF(X80&lt;&gt;0,AVERAGE('Потребление ЭЭ_факт'!U79,'Потребление ЭЭ_факт'!AG79,'Потребление ЭЭ_факт'!AS79),0))</f>
        <v>0</v>
      </c>
      <c r="Z80" s="17">
        <f>IF(AND($F80=O$4,$I80=Z$5),AVERAGE('Потребление ЭЭ_факт'!V79,'Потребление ЭЭ_факт'!AH79,'Потребление ЭЭ_факт'!AT79),IF(Y80&lt;&gt;0,AVERAGE('Потребление ЭЭ_факт'!V79,'Потребление ЭЭ_факт'!AH79,'Потребление ЭЭ_факт'!AT79),0))</f>
        <v>0</v>
      </c>
      <c r="AA80" s="14">
        <f>IF(AND($F80=AA$4,$I80=AA$5),AVERAGE('Потребление ЭЭ_факт'!W79,'Потребление ЭЭ_факт'!AI79,'Потребление ЭЭ_факт'!AU79),IF(Z80&lt;&gt;0,AVERAGE('Потребление ЭЭ_факт'!W79,'Потребление ЭЭ_факт'!AI79,'Потребление ЭЭ_факт'!AU79),0))</f>
        <v>0</v>
      </c>
      <c r="AB80" s="17">
        <f>IF(AND($F80=AA$4,$I80=AB$5),AVERAGE('Потребление ЭЭ_факт'!X79,'Потребление ЭЭ_факт'!AJ79,'Потребление ЭЭ_факт'!AV79),IF(AA80&lt;&gt;0,AVERAGE('Потребление ЭЭ_факт'!X79,'Потребление ЭЭ_факт'!AJ79,'Потребление ЭЭ_факт'!AV79),0))</f>
        <v>0</v>
      </c>
      <c r="AC80" s="17">
        <f>IF(AND($F80=AA$4,$I80=AC$5),AVERAGE('Потребление ЭЭ_факт'!Y79,'Потребление ЭЭ_факт'!AK79,'Потребление ЭЭ_факт'!AW79),IF(AB80&lt;&gt;0,AVERAGE('Потребление ЭЭ_факт'!Y79,'Потребление ЭЭ_факт'!AK79,'Потребление ЭЭ_факт'!AW79),0))</f>
        <v>0</v>
      </c>
      <c r="AD80" s="17">
        <f>IF(AND($F80=AA$4,$I80=AD$5),AVERAGE('Потребление ЭЭ_факт'!Z79,'Потребление ЭЭ_факт'!AL79,'Потребление ЭЭ_факт'!AX79),IF(AC80&lt;&gt;0,AVERAGE('Потребление ЭЭ_факт'!Z79,'Потребление ЭЭ_факт'!AL79,'Потребление ЭЭ_факт'!AX79),0))</f>
        <v>0</v>
      </c>
      <c r="AE80" s="17">
        <f>IF(AND($F80=AA$4,$I80=AE$5),AVERAGE('Потребление ЭЭ_факт'!AA79,'Потребление ЭЭ_факт'!AM79,'Потребление ЭЭ_факт'!AY79),IF(AD80&lt;&gt;0,AVERAGE('Потребление ЭЭ_факт'!AA79,'Потребление ЭЭ_факт'!AM79,'Потребление ЭЭ_факт'!AY79),0))</f>
        <v>0</v>
      </c>
      <c r="AF80" s="17">
        <f>IF(AND($F80=AA$4,$I80=AF$5),AVERAGE('Потребление ЭЭ_факт'!AB79,'Потребление ЭЭ_факт'!AN79,'Потребление ЭЭ_факт'!AZ79),IF(AE80&lt;&gt;0,AVERAGE('Потребление ЭЭ_факт'!AB79,'Потребление ЭЭ_факт'!AN79,'Потребление ЭЭ_факт'!AZ79),0))</f>
        <v>0</v>
      </c>
      <c r="AG80" s="17">
        <f>IF(AND($F80=AA$4,$I80=AG$5),AVERAGE('Потребление ЭЭ_факт'!AC79,'Потребление ЭЭ_факт'!AO79,'Потребление ЭЭ_факт'!BA79),IF(AF80&lt;&gt;0,AVERAGE('Потребление ЭЭ_факт'!AC79,'Потребление ЭЭ_факт'!AO79,'Потребление ЭЭ_факт'!BA79),0))</f>
        <v>0</v>
      </c>
      <c r="AH80" s="17">
        <f>IF(AND($F80=AA$4,$I80=AH$5),AVERAGE('Потребление ЭЭ_факт'!AD79,'Потребление ЭЭ_факт'!AP79,'Потребление ЭЭ_факт'!BB79),IF(AG80&lt;&gt;0,AVERAGE('Потребление ЭЭ_факт'!AD79,'Потребление ЭЭ_факт'!AP79,'Потребление ЭЭ_факт'!BB79),0))</f>
        <v>0</v>
      </c>
      <c r="AI80" s="17">
        <f>IF(AND($F80=AA$4,$I80=AI$5),AVERAGE('Потребление ЭЭ_факт'!AE79,'Потребление ЭЭ_факт'!AQ79,'Потребление ЭЭ_факт'!BC79),IF(AH80&lt;&gt;0,AVERAGE('Потребление ЭЭ_факт'!AE79,'Потребление ЭЭ_факт'!AQ79,'Потребление ЭЭ_факт'!BC79),0))</f>
        <v>0</v>
      </c>
      <c r="AJ80" s="17">
        <f>IF(AND($F80=AA$4,$I80=AJ$5),AVERAGE('Потребление ЭЭ_факт'!AF79,'Потребление ЭЭ_факт'!AR79,'Потребление ЭЭ_факт'!BD79),IF(AI80&lt;&gt;0,AVERAGE('Потребление ЭЭ_факт'!AF79,'Потребление ЭЭ_факт'!AR79,'Потребление ЭЭ_факт'!BD79),0))</f>
        <v>0</v>
      </c>
      <c r="AK80" s="17">
        <f>IF(AND($F80=AA$4,$I80=AK$5),AVERAGE('Потребление ЭЭ_факт'!AG79,'Потребление ЭЭ_факт'!AS79,'Потребление ЭЭ_факт'!BE79),IF(AJ80&lt;&gt;0,AVERAGE('Потребление ЭЭ_факт'!AG79,'Потребление ЭЭ_факт'!AS79,'Потребление ЭЭ_факт'!BE79),0))</f>
        <v>0</v>
      </c>
      <c r="AL80" s="17">
        <f>IF(AND($F80=AA$4,$I80=AL$5),AVERAGE('Потребление ЭЭ_факт'!AH79,'Потребление ЭЭ_факт'!AT79,'Потребление ЭЭ_факт'!BF79),IF(AK80&lt;&gt;0,AVERAGE('Потребление ЭЭ_факт'!AH79,'Потребление ЭЭ_факт'!AT79,'Потребление ЭЭ_факт'!BF79),0))</f>
        <v>0</v>
      </c>
      <c r="AM80" s="14">
        <f>IF(AND($F80=AM$4,$I80=AM$5),AVERAGE('Потребление ЭЭ_факт'!AI79,'Потребление ЭЭ_факт'!AU79,'Потребление ЭЭ_факт'!BG79),IF(AL80&lt;&gt;0,AVERAGE('Потребление ЭЭ_факт'!AI79,'Потребление ЭЭ_факт'!AU79,'Потребление ЭЭ_факт'!BG79),0))</f>
        <v>0</v>
      </c>
      <c r="AN80" s="15">
        <f>IF(AND($F80=$AM$4,$I80=AN$5),AVERAGE('Потребление ЭЭ_факт'!AJ79,'Потребление ЭЭ_факт'!AV79,'Потребление ЭЭ_факт'!BH79),IF(AM80&lt;&gt;0,AVERAGE('Потребление ЭЭ_факт'!AJ79,'Потребление ЭЭ_факт'!AV79,'Потребление ЭЭ_факт'!BH79),0))</f>
        <v>0</v>
      </c>
      <c r="AO80" s="15">
        <f>IF(AND($F80=$AM$4,$I80=AO$5),AVERAGE('Потребление ЭЭ_факт'!AK79,'Потребление ЭЭ_факт'!AW79,'Потребление ЭЭ_факт'!BI79),IF(AN80&lt;&gt;0,AVERAGE('Потребление ЭЭ_факт'!AK79,'Потребление ЭЭ_факт'!AW79,'Потребление ЭЭ_факт'!BI79),0))</f>
        <v>0</v>
      </c>
      <c r="AP80" s="15">
        <f>IF(AND($F80=$AM$4,$I80=AP$5),AVERAGE('Потребление ЭЭ_факт'!AL79,'Потребление ЭЭ_факт'!AX79,'Потребление ЭЭ_факт'!BJ79),IF(AO80&lt;&gt;0,AVERAGE('Потребление ЭЭ_факт'!AL79,'Потребление ЭЭ_факт'!AX79,'Потребление ЭЭ_факт'!BJ79),0))</f>
        <v>0</v>
      </c>
      <c r="AQ80" s="15">
        <f>IF(AND($F80=$AM$4,$I80=AQ$5),AVERAGE('Потребление ЭЭ_факт'!AM79,'Потребление ЭЭ_факт'!AY79,'Потребление ЭЭ_факт'!BK79),IF(AP80&lt;&gt;0,AVERAGE('Потребление ЭЭ_факт'!AM79,'Потребление ЭЭ_факт'!AY79,'Потребление ЭЭ_факт'!BK79),0))</f>
        <v>0</v>
      </c>
      <c r="AR80" s="15">
        <f>IF(AND($F80=$AM$4,$I80=AR$5),AVERAGE('Потребление ЭЭ_факт'!AN79,'Потребление ЭЭ_факт'!AZ79,'Потребление ЭЭ_факт'!BL79),IF(AQ80&lt;&gt;0,AVERAGE('Потребление ЭЭ_факт'!AN79,'Потребление ЭЭ_факт'!AZ79,'Потребление ЭЭ_факт'!BL79),0))</f>
        <v>0</v>
      </c>
      <c r="AS80" s="15">
        <f>IF(AND($F80=$AM$4,$I80=AS$5),AVERAGE('Потребление ЭЭ_факт'!AO79,'Потребление ЭЭ_факт'!BA79,'Потребление ЭЭ_факт'!BM79),IF(AR80&lt;&gt;0,AVERAGE('Потребление ЭЭ_факт'!AO79,'Потребление ЭЭ_факт'!BA79,'Потребление ЭЭ_факт'!BM79),0))</f>
        <v>0</v>
      </c>
      <c r="AT80" s="15">
        <f>IF(AND($F80=$AM$4,$I80=AT$5),AVERAGE('Потребление ЭЭ_факт'!AP79,'Потребление ЭЭ_факт'!BB79,'Потребление ЭЭ_факт'!BN79),IF(AS80&lt;&gt;0,AVERAGE('Потребление ЭЭ_факт'!AP79,'Потребление ЭЭ_факт'!BB79,'Потребление ЭЭ_факт'!BN79),0))</f>
        <v>0</v>
      </c>
      <c r="AU80" s="15">
        <f>IF(AND($F80=$AM$4,$I80=AU$5),AVERAGE('Потребление ЭЭ_факт'!AQ79,'Потребление ЭЭ_факт'!BC79,'Потребление ЭЭ_факт'!BO79),IF(AT80&lt;&gt;0,AVERAGE('Потребление ЭЭ_факт'!AQ79,'Потребление ЭЭ_факт'!BC79,'Потребление ЭЭ_факт'!BO79),0))</f>
        <v>0</v>
      </c>
      <c r="AV80" s="15">
        <f>IF(AND($F80=$AM$4,$I80=AV$5),AVERAGE('Потребление ЭЭ_факт'!AR79,'Потребление ЭЭ_факт'!BD79,'Потребление ЭЭ_факт'!BP79),IF(AU80&lt;&gt;0,AVERAGE('Потребление ЭЭ_факт'!AR79,'Потребление ЭЭ_факт'!BD79,'Потребление ЭЭ_факт'!BP79),0))</f>
        <v>0</v>
      </c>
      <c r="AW80" s="15">
        <f>IF(AND($F80=$AM$4,$I80=AW$5),AVERAGE('Потребление ЭЭ_факт'!AS79,'Потребление ЭЭ_факт'!BE79,'Потребление ЭЭ_факт'!BQ79),IF(AV80&lt;&gt;0,AVERAGE('Потребление ЭЭ_факт'!AS79,'Потребление ЭЭ_факт'!BE79,'Потребление ЭЭ_факт'!BQ79),0))</f>
        <v>0</v>
      </c>
      <c r="AX80" s="16">
        <f>IF(AND($F80=$AM$4,$I80=AX$5),AVERAGE('Потребление ЭЭ_факт'!AT79,'Потребление ЭЭ_факт'!BF79,'Потребление ЭЭ_факт'!BR79),IF(AW80&lt;&gt;0,AVERAGE('Потребление ЭЭ_факт'!AT79,'Потребление ЭЭ_факт'!BF79,'Потребление ЭЭ_факт'!BR79),0))</f>
        <v>0</v>
      </c>
      <c r="AY80" s="14">
        <f>IF(AND($F80=$AY$4,$I80=AY$5),AVERAGE('Потребление ЭЭ_факт'!AU79,'Потребление ЭЭ_факт'!BG79,'Потребление ЭЭ_факт'!BS79),IF(AX80&lt;&gt;0,AVERAGE('Потребление ЭЭ_факт'!AU79,'Потребление ЭЭ_факт'!BG79,'Потребление ЭЭ_факт'!BS79),0))</f>
        <v>0</v>
      </c>
      <c r="AZ80" s="15">
        <f>IF(AND($F80=$AY$4,$I80=AZ$5),AVERAGE('Потребление ЭЭ_факт'!AV79,'Потребление ЭЭ_факт'!BH79,'Потребление ЭЭ_факт'!BT79),IF(AY80&lt;&gt;0,AVERAGE('Потребление ЭЭ_факт'!AV79,'Потребление ЭЭ_факт'!BH79,'Потребление ЭЭ_факт'!BT79),0))</f>
        <v>0</v>
      </c>
      <c r="BA80" s="15">
        <f>IF(AND($F80=$AY$4,$I80=BA$5),AVERAGE('Потребление ЭЭ_факт'!AW79,'Потребление ЭЭ_факт'!BI79,'Потребление ЭЭ_факт'!BU79),IF(AZ80&lt;&gt;0,AVERAGE('Потребление ЭЭ_факт'!AW79,'Потребление ЭЭ_факт'!BI79,'Потребление ЭЭ_факт'!BU79),0))</f>
        <v>0</v>
      </c>
      <c r="BB80" s="15">
        <f>IF(AND($F80=$AY$4,$I80=BB$5),AVERAGE('Потребление ЭЭ_факт'!AX79,'Потребление ЭЭ_факт'!BJ79,'Потребление ЭЭ_факт'!BV79),IF(BA80&lt;&gt;0,AVERAGE('Потребление ЭЭ_факт'!AX79,'Потребление ЭЭ_факт'!BJ79,'Потребление ЭЭ_факт'!BV79),0))</f>
        <v>0</v>
      </c>
      <c r="BC80" s="15">
        <f>IF(AND($F80=$AY$4,$I80=BC$5),AVERAGE('Потребление ЭЭ_факт'!AY79,'Потребление ЭЭ_факт'!BK79,'Потребление ЭЭ_факт'!BW79),IF(BB80&lt;&gt;0,AVERAGE('Потребление ЭЭ_факт'!AY79,'Потребление ЭЭ_факт'!BK79,'Потребление ЭЭ_факт'!BW79),0))</f>
        <v>0</v>
      </c>
      <c r="BD80" s="15">
        <f>IF(AND($F80=$AY$4,$I80=BD$5),AVERAGE('Потребление ЭЭ_факт'!AZ79,'Потребление ЭЭ_факт'!BL79,'Потребление ЭЭ_факт'!BX79),IF(BC80&lt;&gt;0,AVERAGE('Потребление ЭЭ_факт'!AZ79,'Потребление ЭЭ_факт'!BL79,'Потребление ЭЭ_факт'!BX79),0))</f>
        <v>0</v>
      </c>
      <c r="BE80" s="15">
        <f>IF(AND($F80=$AY$4,$I80=BE$5),AVERAGE('Потребление ЭЭ_факт'!BA79,'Потребление ЭЭ_факт'!BM79,'Потребление ЭЭ_факт'!BY79),IF(BD80&lt;&gt;0,AVERAGE('Потребление ЭЭ_факт'!BA79,'Потребление ЭЭ_факт'!BM79,'Потребление ЭЭ_факт'!BY79),0))</f>
        <v>0</v>
      </c>
      <c r="BF80" s="15">
        <f>IF(AND($F80=$AY$4,$I80=BF$5),AVERAGE('Потребление ЭЭ_факт'!BB79,'Потребление ЭЭ_факт'!BN79,'Потребление ЭЭ_факт'!BZ79),IF(BE80&lt;&gt;0,AVERAGE('Потребление ЭЭ_факт'!BB79,'Потребление ЭЭ_факт'!BN79,'Потребление ЭЭ_факт'!BZ79),0))</f>
        <v>0</v>
      </c>
      <c r="BG80" s="15">
        <f>IF(AND($F80=$AY$4,$I80=BG$5),AVERAGE('Потребление ЭЭ_факт'!BC79,'Потребление ЭЭ_факт'!BO79,'Потребление ЭЭ_факт'!CA79),IF(BF80&lt;&gt;0,AVERAGE('Потребление ЭЭ_факт'!BC79,'Потребление ЭЭ_факт'!BO79,'Потребление ЭЭ_факт'!CA79),0))</f>
        <v>0</v>
      </c>
      <c r="BH80" s="15">
        <f>IF(AND($F80=$AY$4,$I80=BH$5),AVERAGE('Потребление ЭЭ_факт'!BD79,'Потребление ЭЭ_факт'!BP79,'Потребление ЭЭ_факт'!CB79),IF(BG80&lt;&gt;0,AVERAGE('Потребление ЭЭ_факт'!BD79,'Потребление ЭЭ_факт'!BP79,'Потребление ЭЭ_факт'!CB79),0))</f>
        <v>0</v>
      </c>
      <c r="BI80" s="15">
        <f>IF(AND($F80=$AY$4,$I80=BI$5),AVERAGE('Потребление ЭЭ_факт'!BE79,'Потребление ЭЭ_факт'!BQ79,'Потребление ЭЭ_факт'!CC79),IF(BH80&lt;&gt;0,AVERAGE('Потребление ЭЭ_факт'!BE79,'Потребление ЭЭ_факт'!BQ79,'Потребление ЭЭ_факт'!CC79),0))</f>
        <v>0</v>
      </c>
      <c r="BJ80" s="16">
        <f>IF(AND($F80=$AY$4,$I80=BJ$5),AVERAGE('Потребление ЭЭ_факт'!BF79,'Потребление ЭЭ_факт'!BR79,'Потребление ЭЭ_факт'!CD79),IF(BI80&lt;&gt;0,AVERAGE('Потребление ЭЭ_факт'!BF79,'Потребление ЭЭ_факт'!BR79,'Потребление ЭЭ_факт'!CD79),0))</f>
        <v>0</v>
      </c>
      <c r="BK80" s="14">
        <f>IF(AND($F80=$BK$4,$I80=BK$5),AVERAGE('Потребление ЭЭ_факт'!BG79,'Потребление ЭЭ_факт'!BS79,'Потребление ЭЭ_факт'!CE79),IF(BJ80&lt;&gt;0,AVERAGE('Потребление ЭЭ_факт'!BG79,'Потребление ЭЭ_факт'!BS79,'Потребление ЭЭ_факт'!CE79),0))</f>
        <v>0</v>
      </c>
      <c r="BL80" s="15">
        <f>IF(AND($F80=$BK$4,$I80=BL$5),AVERAGE('Потребление ЭЭ_факт'!BH79,'Потребление ЭЭ_факт'!BT79,'Потребление ЭЭ_факт'!CF79),IF(BK80&lt;&gt;0,AVERAGE('Потребление ЭЭ_факт'!BH79,'Потребление ЭЭ_факт'!BT79,'Потребление ЭЭ_факт'!CF79),0))</f>
        <v>21520.667373333305</v>
      </c>
      <c r="BM80" s="15">
        <f>IF(AND($F80=$BK$4,$I80=BM$5),AVERAGE('Потребление ЭЭ_факт'!BI79,'Потребление ЭЭ_факт'!BU79,'Потребление ЭЭ_факт'!CG79),IF(BL80&lt;&gt;0,AVERAGE('Потребление ЭЭ_факт'!BI79,'Потребление ЭЭ_факт'!BU79,'Потребление ЭЭ_факт'!CG79),0))</f>
        <v>22932.559561059665</v>
      </c>
      <c r="BN80" s="15">
        <f>IF(AND($F80=$BK$4,$I80=BN$5),AVERAGE('Потребление ЭЭ_факт'!BJ79,'Потребление ЭЭ_факт'!BV79,'Потребление ЭЭ_факт'!CH79),IF(BM80&lt;&gt;0,AVERAGE('Потребление ЭЭ_факт'!BJ79,'Потребление ЭЭ_факт'!BV79,'Потребление ЭЭ_факт'!CH79),0))</f>
        <v>20437.981285714282</v>
      </c>
      <c r="BO80" s="15">
        <f>IF(AND($F80=$BK$4,$I80=BO$5),AVERAGE('Потребление ЭЭ_факт'!BK79,'Потребление ЭЭ_факт'!BW79,'Потребление ЭЭ_факт'!CI79),IF(BN80&lt;&gt;0,AVERAGE('Потребление ЭЭ_факт'!BK79,'Потребление ЭЭ_факт'!BW79,'Потребление ЭЭ_факт'!CI79),0))</f>
        <v>20939.426988095238</v>
      </c>
      <c r="BP80" s="15">
        <f>IF(AND($F80=$BK$4,$I80=BP$5),AVERAGE('Потребление ЭЭ_факт'!BL79,'Потребление ЭЭ_факт'!BX79,'Потребление ЭЭ_факт'!CJ79),IF(BO80&lt;&gt;0,AVERAGE('Потребление ЭЭ_факт'!BL79,'Потребление ЭЭ_факт'!BX79,'Потребление ЭЭ_факт'!CJ79),0))</f>
        <v>21597.432359046335</v>
      </c>
      <c r="BQ80" s="15">
        <f>IF(AND($F80=$BK$4,$I80=BQ$5),AVERAGE('Потребление ЭЭ_факт'!BM79,'Потребление ЭЭ_факт'!BY79,'Потребление ЭЭ_факт'!CK79),IF(BP80&lt;&gt;0,AVERAGE('Потребление ЭЭ_факт'!BM79,'Потребление ЭЭ_факт'!BY79,'Потребление ЭЭ_факт'!CK79),0))</f>
        <v>24121.325202380951</v>
      </c>
      <c r="BR80" s="15">
        <f>IF(AND($F80=$BK$4,$I80=BR$5),AVERAGE('Потребление ЭЭ_факт'!BN79,'Потребление ЭЭ_факт'!BZ79,'Потребление ЭЭ_факт'!CL79),IF(BQ80&lt;&gt;0,AVERAGE('Потребление ЭЭ_факт'!BN79,'Потребление ЭЭ_факт'!BZ79,'Потребление ЭЭ_факт'!CL79),0))</f>
        <v>22750.676830512239</v>
      </c>
      <c r="BS80" s="15">
        <f>IF(AND($F80=$BK$4,$I80=BS$5),AVERAGE('Потребление ЭЭ_факт'!BO79,'Потребление ЭЭ_факт'!CA79,'Потребление ЭЭ_факт'!CM79),IF(BR80&lt;&gt;0,AVERAGE('Потребление ЭЭ_факт'!BO79,'Потребление ЭЭ_факт'!CA79,'Потребление ЭЭ_факт'!CM79),0))</f>
        <v>19411.293904761897</v>
      </c>
      <c r="BT80" s="15">
        <f>IF(AND($F80=$BK$4,$I80=BT$5),AVERAGE('Потребление ЭЭ_факт'!BP79,'Потребление ЭЭ_факт'!CB79,'Потребление ЭЭ_факт'!CN79),IF(BS80&lt;&gt;0,AVERAGE('Потребление ЭЭ_факт'!BP79,'Потребление ЭЭ_факт'!CB79,'Потребление ЭЭ_факт'!CN79),0))</f>
        <v>20051.752114520561</v>
      </c>
      <c r="BU80" s="15">
        <f>IF(AND($F80=$BK$4,$I80=BU$5),AVERAGE('Потребление ЭЭ_факт'!BQ79,'Потребление ЭЭ_факт'!CC79,'Потребление ЭЭ_факт'!CO79),IF(BT80&lt;&gt;0,AVERAGE('Потребление ЭЭ_факт'!BQ79,'Потребление ЭЭ_факт'!CC79,'Потребление ЭЭ_факт'!CO79),0))</f>
        <v>20833.935619047606</v>
      </c>
      <c r="BV80" s="16">
        <f>IF(AND($F80=$BK$4,$I80=BV$5),AVERAGE('Потребление ЭЭ_факт'!BR79,'Потребление ЭЭ_факт'!CD79,'Потребление ЭЭ_факт'!CP79),IF(BU80&lt;&gt;0,AVERAGE('Потребление ЭЭ_факт'!BR79,'Потребление ЭЭ_факт'!CD79,'Потребление ЭЭ_факт'!CP79),0))</f>
        <v>24454.539496904745</v>
      </c>
      <c r="BW80" s="14">
        <f>IF(AND($F80=$BW$4,$I80=BW$5),AVERAGE('Потребление ЭЭ_факт'!BS79,'Потребление ЭЭ_факт'!CE79,'Потребление ЭЭ_факт'!CQ79),IF(BV80&lt;&gt;0,AVERAGE('Потребление ЭЭ_факт'!BS79,'Потребление ЭЭ_факт'!CE79,'Потребление ЭЭ_факт'!CQ79),0))</f>
        <v>23788.195547619074</v>
      </c>
      <c r="BX80" s="31">
        <f t="shared" si="382"/>
        <v>21520.667373333305</v>
      </c>
      <c r="BY80" s="31">
        <f t="shared" si="376"/>
        <v>22932.559561059665</v>
      </c>
      <c r="BZ80" s="31">
        <f t="shared" si="377"/>
        <v>20437.981285714282</v>
      </c>
      <c r="CA80" s="31">
        <f t="shared" si="378"/>
        <v>20939.426988095238</v>
      </c>
      <c r="CB80" s="31">
        <f t="shared" si="379"/>
        <v>21597.432359046335</v>
      </c>
      <c r="CC80" s="31">
        <f t="shared" si="344"/>
        <v>24121.325202380951</v>
      </c>
      <c r="CD80" s="31">
        <f t="shared" si="345"/>
        <v>22750.676830512239</v>
      </c>
      <c r="CE80" s="31">
        <f t="shared" si="346"/>
        <v>19411.293904761897</v>
      </c>
      <c r="CF80" s="31">
        <f t="shared" si="347"/>
        <v>20051.752114520561</v>
      </c>
      <c r="CG80" s="31">
        <f t="shared" si="348"/>
        <v>20833.935619047606</v>
      </c>
      <c r="CH80" s="32">
        <f t="shared" si="349"/>
        <v>24454.539496904745</v>
      </c>
      <c r="CI80" s="30">
        <f t="shared" si="418"/>
        <v>23788.195547619074</v>
      </c>
      <c r="CJ80" s="31">
        <f t="shared" si="413"/>
        <v>21520.667373333305</v>
      </c>
      <c r="CK80" s="31">
        <f t="shared" si="414"/>
        <v>22932.559561059665</v>
      </c>
      <c r="CL80" s="31">
        <f t="shared" si="489"/>
        <v>20437.981285714282</v>
      </c>
      <c r="CM80" s="31">
        <f t="shared" si="490"/>
        <v>20939.426988095238</v>
      </c>
      <c r="CN80" s="31">
        <f t="shared" si="491"/>
        <v>21597.432359046335</v>
      </c>
      <c r="CO80" s="31">
        <f t="shared" si="492"/>
        <v>24121.325202380951</v>
      </c>
      <c r="CP80" s="31">
        <f t="shared" si="493"/>
        <v>22750.676830512239</v>
      </c>
      <c r="CQ80" s="31">
        <f t="shared" si="494"/>
        <v>19411.293904761897</v>
      </c>
      <c r="CR80" s="31">
        <f t="shared" si="495"/>
        <v>20051.752114520561</v>
      </c>
      <c r="CS80" s="31">
        <f t="shared" si="496"/>
        <v>20833.935619047606</v>
      </c>
      <c r="CT80" s="32">
        <f t="shared" si="497"/>
        <v>24454.539496904745</v>
      </c>
      <c r="CU80" s="30">
        <f t="shared" si="498"/>
        <v>23788.195547619074</v>
      </c>
      <c r="CV80" s="31">
        <f t="shared" si="499"/>
        <v>21520.667373333305</v>
      </c>
      <c r="CW80" s="31">
        <f t="shared" si="500"/>
        <v>22932.559561059665</v>
      </c>
      <c r="CX80" s="31">
        <f t="shared" si="501"/>
        <v>20437.981285714282</v>
      </c>
      <c r="CY80" s="31">
        <f t="shared" si="502"/>
        <v>20939.426988095238</v>
      </c>
      <c r="CZ80" s="31">
        <f t="shared" si="503"/>
        <v>21597.432359046335</v>
      </c>
      <c r="DA80" s="31">
        <f t="shared" si="504"/>
        <v>24121.325202380951</v>
      </c>
      <c r="DB80" s="31">
        <f t="shared" si="505"/>
        <v>22750.676830512239</v>
      </c>
      <c r="DC80" s="31">
        <f t="shared" si="506"/>
        <v>19411.293904761897</v>
      </c>
      <c r="DD80" s="31">
        <f t="shared" si="507"/>
        <v>20051.752114520561</v>
      </c>
      <c r="DE80" s="31">
        <f t="shared" si="508"/>
        <v>20833.935619047606</v>
      </c>
      <c r="DF80" s="32">
        <f t="shared" si="509"/>
        <v>24454.539496904745</v>
      </c>
      <c r="DG80" s="30">
        <f t="shared" si="510"/>
        <v>23788.195547619074</v>
      </c>
      <c r="DH80" s="31">
        <f t="shared" si="511"/>
        <v>21520.667373333305</v>
      </c>
      <c r="DI80" s="31">
        <f t="shared" si="512"/>
        <v>22932.559561059665</v>
      </c>
      <c r="DJ80" s="31">
        <f t="shared" si="513"/>
        <v>20437.981285714282</v>
      </c>
      <c r="DK80" s="31">
        <f t="shared" si="514"/>
        <v>20939.426988095238</v>
      </c>
      <c r="DL80" s="31">
        <f t="shared" si="515"/>
        <v>21597.432359046335</v>
      </c>
      <c r="DM80" s="31">
        <f t="shared" si="516"/>
        <v>24121.325202380951</v>
      </c>
      <c r="DN80" s="31">
        <f t="shared" si="517"/>
        <v>22750.676830512239</v>
      </c>
      <c r="DO80" s="31">
        <f t="shared" si="518"/>
        <v>19411.293904761897</v>
      </c>
      <c r="DP80" s="31">
        <f t="shared" si="519"/>
        <v>20051.752114520561</v>
      </c>
      <c r="DQ80" s="31">
        <f t="shared" si="488"/>
        <v>20833.935619047606</v>
      </c>
      <c r="DR80" s="32">
        <f t="shared" si="522"/>
        <v>24454.539496904745</v>
      </c>
      <c r="DS80" s="30">
        <f t="shared" si="523"/>
        <v>23788.195547619074</v>
      </c>
      <c r="DT80" s="31">
        <f t="shared" si="524"/>
        <v>21520.667373333305</v>
      </c>
      <c r="DU80" s="31">
        <f t="shared" si="525"/>
        <v>22932.559561059665</v>
      </c>
      <c r="DV80" s="31">
        <f t="shared" si="526"/>
        <v>20437.981285714282</v>
      </c>
      <c r="DW80" s="31">
        <f t="shared" si="527"/>
        <v>20939.426988095238</v>
      </c>
      <c r="DX80" s="31">
        <f t="shared" si="528"/>
        <v>21597.432359046335</v>
      </c>
      <c r="DY80" s="31">
        <f t="shared" si="529"/>
        <v>24121.325202380951</v>
      </c>
      <c r="DZ80" s="31">
        <f t="shared" si="530"/>
        <v>22750.676830512239</v>
      </c>
      <c r="EA80" s="31">
        <f t="shared" si="531"/>
        <v>19411.293904761897</v>
      </c>
      <c r="EB80" s="31">
        <f t="shared" si="532"/>
        <v>20051.752114520561</v>
      </c>
      <c r="EC80" s="31">
        <f t="shared" si="533"/>
        <v>20833.935619047606</v>
      </c>
      <c r="ED80" s="32">
        <f t="shared" si="534"/>
        <v>24454.539496904745</v>
      </c>
      <c r="EE80" s="30">
        <f t="shared" si="535"/>
        <v>23788.195547619074</v>
      </c>
      <c r="EF80" s="31">
        <f t="shared" si="536"/>
        <v>21520.667373333305</v>
      </c>
      <c r="EG80" s="31">
        <f t="shared" si="537"/>
        <v>22932.559561059665</v>
      </c>
      <c r="EH80" s="31">
        <f t="shared" si="538"/>
        <v>20437.981285714282</v>
      </c>
      <c r="EI80" s="31">
        <f t="shared" si="539"/>
        <v>20939.426988095238</v>
      </c>
      <c r="EJ80" s="31">
        <f t="shared" si="540"/>
        <v>21597.432359046335</v>
      </c>
      <c r="EK80" s="31">
        <f t="shared" si="541"/>
        <v>24121.325202380951</v>
      </c>
      <c r="EL80" s="31">
        <f t="shared" si="542"/>
        <v>22750.676830512239</v>
      </c>
      <c r="EM80" s="31">
        <f t="shared" si="543"/>
        <v>19411.293904761897</v>
      </c>
      <c r="EN80" s="31">
        <f t="shared" si="544"/>
        <v>20051.752114520561</v>
      </c>
      <c r="EO80" s="31">
        <f t="shared" si="520"/>
        <v>20833.935619047606</v>
      </c>
      <c r="EP80" s="32">
        <f t="shared" si="521"/>
        <v>24454.539496904745</v>
      </c>
      <c r="ES80" s="20"/>
      <c r="ET80" s="18"/>
      <c r="EU80" s="18"/>
      <c r="EV80" s="18"/>
      <c r="EW80" s="18"/>
      <c r="EX80" s="18"/>
      <c r="EY80" s="18"/>
      <c r="EZ80" s="18"/>
      <c r="FA80" s="18"/>
      <c r="FB80" s="18"/>
      <c r="FC80" s="18"/>
      <c r="FD80" s="19"/>
      <c r="FE80" s="20"/>
      <c r="FF80" s="18"/>
      <c r="FG80" s="18"/>
      <c r="FH80" s="18"/>
      <c r="FI80" s="18"/>
      <c r="FJ80" s="18"/>
      <c r="FK80" s="18"/>
      <c r="FL80" s="18"/>
      <c r="FM80" s="18"/>
      <c r="FN80" s="18"/>
      <c r="FO80" s="18"/>
      <c r="FP80" s="19"/>
      <c r="FQ80" s="20"/>
      <c r="FR80" s="18"/>
      <c r="FS80" s="18">
        <f t="shared" si="420"/>
        <v>22932.559561059665</v>
      </c>
      <c r="FT80" s="18">
        <f t="shared" si="421"/>
        <v>20437.981285714282</v>
      </c>
      <c r="FU80" s="18">
        <f t="shared" si="422"/>
        <v>20939.426988095238</v>
      </c>
      <c r="FV80" s="18">
        <f t="shared" si="423"/>
        <v>21597.432359046335</v>
      </c>
      <c r="FW80" s="18">
        <f t="shared" si="424"/>
        <v>24121.325202380951</v>
      </c>
      <c r="FX80" s="18">
        <f t="shared" si="425"/>
        <v>22750.676830512239</v>
      </c>
      <c r="FY80" s="18">
        <f t="shared" si="426"/>
        <v>19411.293904761897</v>
      </c>
      <c r="FZ80" s="18">
        <f t="shared" si="427"/>
        <v>20051.752114520561</v>
      </c>
      <c r="GA80" s="18">
        <f t="shared" si="428"/>
        <v>20833.935619047606</v>
      </c>
      <c r="GB80" s="19">
        <f t="shared" si="429"/>
        <v>24454.539496904745</v>
      </c>
      <c r="GC80" s="20">
        <f t="shared" si="430"/>
        <v>23788.195547619074</v>
      </c>
      <c r="GD80" s="18">
        <f t="shared" si="431"/>
        <v>21520.667373333305</v>
      </c>
      <c r="GE80" s="18">
        <f t="shared" si="432"/>
        <v>22932.559561059665</v>
      </c>
      <c r="GF80" s="18">
        <f t="shared" si="433"/>
        <v>20437.981285714282</v>
      </c>
      <c r="GG80" s="18">
        <f t="shared" si="434"/>
        <v>20939.426988095238</v>
      </c>
      <c r="GH80" s="18">
        <f t="shared" si="435"/>
        <v>21597.432359046335</v>
      </c>
      <c r="GI80" s="18">
        <f t="shared" si="436"/>
        <v>24121.325202380951</v>
      </c>
      <c r="GJ80" s="18">
        <f t="shared" si="437"/>
        <v>22750.676830512239</v>
      </c>
      <c r="GK80" s="18">
        <f t="shared" si="438"/>
        <v>19411.293904761897</v>
      </c>
      <c r="GL80" s="18">
        <f t="shared" si="439"/>
        <v>20051.752114520561</v>
      </c>
      <c r="GM80" s="18">
        <f t="shared" si="440"/>
        <v>20833.935619047606</v>
      </c>
      <c r="GN80" s="19">
        <f t="shared" si="441"/>
        <v>24454.539496904745</v>
      </c>
      <c r="GO80" s="20">
        <f t="shared" si="442"/>
        <v>23788.195547619074</v>
      </c>
      <c r="GP80" s="18">
        <f t="shared" si="443"/>
        <v>21520.667373333305</v>
      </c>
      <c r="GQ80" s="18">
        <f t="shared" si="444"/>
        <v>22932.559561059665</v>
      </c>
      <c r="GR80" s="18">
        <f t="shared" si="445"/>
        <v>20437.981285714282</v>
      </c>
      <c r="GS80" s="18">
        <f t="shared" si="446"/>
        <v>20939.426988095238</v>
      </c>
      <c r="GT80" s="18">
        <f t="shared" si="447"/>
        <v>21597.432359046335</v>
      </c>
      <c r="GU80" s="18">
        <f t="shared" si="448"/>
        <v>24121.325202380951</v>
      </c>
      <c r="GV80" s="18">
        <f t="shared" si="449"/>
        <v>22750.676830512239</v>
      </c>
      <c r="GW80" s="18">
        <f t="shared" si="450"/>
        <v>19411.293904761897</v>
      </c>
      <c r="GX80" s="18">
        <f t="shared" si="451"/>
        <v>20051.752114520561</v>
      </c>
      <c r="GY80" s="18">
        <f t="shared" si="452"/>
        <v>20833.935619047606</v>
      </c>
      <c r="GZ80" s="19">
        <f t="shared" si="453"/>
        <v>24454.539496904745</v>
      </c>
      <c r="HA80" s="20">
        <f t="shared" si="454"/>
        <v>23788.195547619074</v>
      </c>
      <c r="HB80" s="18">
        <f t="shared" si="455"/>
        <v>21520.667373333305</v>
      </c>
      <c r="HC80" s="18">
        <f t="shared" si="456"/>
        <v>22932.559561059665</v>
      </c>
      <c r="HD80" s="18">
        <f t="shared" si="457"/>
        <v>20437.981285714282</v>
      </c>
      <c r="HE80" s="18">
        <f t="shared" si="458"/>
        <v>20939.426988095238</v>
      </c>
      <c r="HF80" s="18">
        <f t="shared" si="459"/>
        <v>21597.432359046335</v>
      </c>
      <c r="HG80" s="18">
        <f t="shared" si="460"/>
        <v>24121.325202380951</v>
      </c>
      <c r="HH80" s="18">
        <f t="shared" si="461"/>
        <v>22750.676830512239</v>
      </c>
      <c r="HI80" s="18">
        <f t="shared" si="462"/>
        <v>19411.293904761897</v>
      </c>
      <c r="HJ80" s="18">
        <f t="shared" si="463"/>
        <v>20051.752114520561</v>
      </c>
      <c r="HK80" s="18">
        <f t="shared" si="464"/>
        <v>20833.935619047606</v>
      </c>
      <c r="HL80" s="19">
        <f t="shared" si="465"/>
        <v>24454.539496904745</v>
      </c>
      <c r="HM80" s="20">
        <f t="shared" si="466"/>
        <v>23788.195547619074</v>
      </c>
      <c r="HN80" s="18">
        <f t="shared" si="467"/>
        <v>21520.667373333305</v>
      </c>
      <c r="HO80" s="18">
        <f t="shared" si="468"/>
        <v>22932.559561059665</v>
      </c>
      <c r="HP80" s="18">
        <f t="shared" si="469"/>
        <v>20437.981285714282</v>
      </c>
      <c r="HQ80" s="18">
        <f t="shared" si="470"/>
        <v>20939.426988095238</v>
      </c>
      <c r="HR80" s="18">
        <f t="shared" si="471"/>
        <v>21597.432359046335</v>
      </c>
      <c r="HS80" s="18">
        <f t="shared" si="472"/>
        <v>24121.325202380951</v>
      </c>
      <c r="HT80" s="18">
        <f t="shared" si="473"/>
        <v>22750.676830512239</v>
      </c>
      <c r="HU80" s="18">
        <f t="shared" si="474"/>
        <v>19411.293904761897</v>
      </c>
      <c r="HV80" s="18">
        <f t="shared" si="475"/>
        <v>20051.752114520561</v>
      </c>
      <c r="HW80" s="18">
        <f t="shared" si="476"/>
        <v>20833.935619047606</v>
      </c>
      <c r="HX80" s="19">
        <f t="shared" si="477"/>
        <v>24454.539496904745</v>
      </c>
      <c r="HY80" s="20">
        <f t="shared" si="478"/>
        <v>23788.195547619074</v>
      </c>
      <c r="HZ80" s="18">
        <f t="shared" si="545"/>
        <v>21520.667373333305</v>
      </c>
      <c r="IA80" s="18"/>
      <c r="IB80" s="18"/>
      <c r="IC80" s="18"/>
      <c r="ID80" s="18"/>
      <c r="IE80" s="18"/>
      <c r="IF80" s="18"/>
      <c r="IG80" s="18"/>
      <c r="IH80" s="18"/>
      <c r="II80" s="18"/>
      <c r="IJ80" s="19"/>
      <c r="IK80" s="20"/>
      <c r="IL80" s="18"/>
      <c r="IM80" s="18"/>
      <c r="IN80" s="18"/>
      <c r="IO80" s="18"/>
      <c r="IP80" s="18"/>
      <c r="IQ80" s="18"/>
      <c r="IR80" s="18"/>
      <c r="IS80" s="18"/>
      <c r="IT80" s="18"/>
      <c r="IU80" s="18"/>
      <c r="IV80" s="19"/>
      <c r="IY80" s="17"/>
      <c r="IZ80" s="17"/>
      <c r="JA80" s="14">
        <f t="shared" si="479"/>
        <v>0</v>
      </c>
      <c r="JB80" s="15">
        <f t="shared" si="480"/>
        <v>0</v>
      </c>
      <c r="JC80" s="15">
        <f t="shared" si="481"/>
        <v>217530.92336204351</v>
      </c>
      <c r="JD80" s="15">
        <f t="shared" si="482"/>
        <v>262839.78628299589</v>
      </c>
      <c r="JE80" s="15">
        <f t="shared" si="483"/>
        <v>262839.78628299589</v>
      </c>
      <c r="JF80" s="15">
        <f t="shared" si="484"/>
        <v>262839.78628299589</v>
      </c>
      <c r="JG80" s="15">
        <f t="shared" si="485"/>
        <v>262839.78628299589</v>
      </c>
      <c r="JH80" s="15">
        <f t="shared" si="486"/>
        <v>45308.862920952379</v>
      </c>
      <c r="JI80" s="15">
        <f t="shared" si="487"/>
        <v>0</v>
      </c>
      <c r="JJ80" s="14"/>
    </row>
    <row r="81" spans="1:270" x14ac:dyDescent="0.25">
      <c r="A81" s="5" t="s">
        <v>101</v>
      </c>
      <c r="B81" s="2">
        <v>4758</v>
      </c>
      <c r="C81" s="3">
        <v>41992</v>
      </c>
      <c r="D81" s="3" t="s">
        <v>102</v>
      </c>
      <c r="E81" s="4">
        <v>45331</v>
      </c>
      <c r="F81">
        <f t="shared" si="402"/>
        <v>2024</v>
      </c>
      <c r="G81">
        <f t="shared" si="403"/>
        <v>2</v>
      </c>
      <c r="H81">
        <f t="shared" si="404"/>
        <v>2021</v>
      </c>
      <c r="I81">
        <f t="shared" si="384"/>
        <v>2</v>
      </c>
      <c r="J81">
        <f t="shared" si="415"/>
        <v>2024</v>
      </c>
      <c r="K81">
        <f t="shared" si="416"/>
        <v>3</v>
      </c>
      <c r="L81">
        <f t="shared" si="383"/>
        <v>2029</v>
      </c>
      <c r="M81">
        <f t="shared" si="417"/>
        <v>2</v>
      </c>
      <c r="O81" s="14"/>
      <c r="P81" s="17"/>
      <c r="Q81" s="17"/>
      <c r="R81" s="17"/>
      <c r="S81" s="17"/>
      <c r="T81" s="17"/>
      <c r="U81" s="17"/>
      <c r="V81" s="17">
        <f>IF(AND($F81=O$4,$I81=V$5),AVERAGE('Потребление ЭЭ_факт'!R80,'Потребление ЭЭ_факт'!AD80,'Потребление ЭЭ_факт'!AP80),IF(U81&lt;&gt;0,AVERAGE('Потребление ЭЭ_факт'!R80,'Потребление ЭЭ_факт'!AD80,'Потребление ЭЭ_факт'!AP80),0))</f>
        <v>0</v>
      </c>
      <c r="W81" s="17">
        <f>IF(AND($F81=O$4,$I81=W$5),AVERAGE('Потребление ЭЭ_факт'!S80,'Потребление ЭЭ_факт'!AE80,'Потребление ЭЭ_факт'!AQ80),IF(V81&lt;&gt;0,AVERAGE('Потребление ЭЭ_факт'!S80,'Потребление ЭЭ_факт'!AE80,'Потребление ЭЭ_факт'!AQ80),0))</f>
        <v>0</v>
      </c>
      <c r="X81" s="17">
        <f>IF(AND($F81=O$4,$I81=X$5),AVERAGE('Потребление ЭЭ_факт'!T80,'Потребление ЭЭ_факт'!AF80,'Потребление ЭЭ_факт'!AR80),IF(W81&lt;&gt;0,AVERAGE('Потребление ЭЭ_факт'!T80,'Потребление ЭЭ_факт'!AF80,'Потребление ЭЭ_факт'!AR80),0))</f>
        <v>0</v>
      </c>
      <c r="Y81" s="17">
        <f>IF(AND($F81=O$4,$I81=Y$5),AVERAGE('Потребление ЭЭ_факт'!U80,'Потребление ЭЭ_факт'!AG80,'Потребление ЭЭ_факт'!AS80),IF(X81&lt;&gt;0,AVERAGE('Потребление ЭЭ_факт'!U80,'Потребление ЭЭ_факт'!AG80,'Потребление ЭЭ_факт'!AS80),0))</f>
        <v>0</v>
      </c>
      <c r="Z81" s="17">
        <f>IF(AND($F81=O$4,$I81=Z$5),AVERAGE('Потребление ЭЭ_факт'!V80,'Потребление ЭЭ_факт'!AH80,'Потребление ЭЭ_факт'!AT80),IF(Y81&lt;&gt;0,AVERAGE('Потребление ЭЭ_факт'!V80,'Потребление ЭЭ_факт'!AH80,'Потребление ЭЭ_факт'!AT80),0))</f>
        <v>0</v>
      </c>
      <c r="AA81" s="14">
        <f>IF(AND($F81=AA$4,$I81=AA$5),AVERAGE('Потребление ЭЭ_факт'!W80,'Потребление ЭЭ_факт'!AI80,'Потребление ЭЭ_факт'!AU80),IF(Z81&lt;&gt;0,AVERAGE('Потребление ЭЭ_факт'!W80,'Потребление ЭЭ_факт'!AI80,'Потребление ЭЭ_факт'!AU80),0))</f>
        <v>0</v>
      </c>
      <c r="AB81" s="17">
        <f>IF(AND($F81=AA$4,$I81=AB$5),AVERAGE('Потребление ЭЭ_факт'!X80,'Потребление ЭЭ_факт'!AJ80,'Потребление ЭЭ_факт'!AV80),IF(AA81&lt;&gt;0,AVERAGE('Потребление ЭЭ_факт'!X80,'Потребление ЭЭ_факт'!AJ80,'Потребление ЭЭ_факт'!AV80),0))</f>
        <v>0</v>
      </c>
      <c r="AC81" s="17">
        <f>IF(AND($F81=AA$4,$I81=AC$5),AVERAGE('Потребление ЭЭ_факт'!Y80,'Потребление ЭЭ_факт'!AK80,'Потребление ЭЭ_факт'!AW80),IF(AB81&lt;&gt;0,AVERAGE('Потребление ЭЭ_факт'!Y80,'Потребление ЭЭ_факт'!AK80,'Потребление ЭЭ_факт'!AW80),0))</f>
        <v>0</v>
      </c>
      <c r="AD81" s="17">
        <f>IF(AND($F81=AA$4,$I81=AD$5),AVERAGE('Потребление ЭЭ_факт'!Z80,'Потребление ЭЭ_факт'!AL80,'Потребление ЭЭ_факт'!AX80),IF(AC81&lt;&gt;0,AVERAGE('Потребление ЭЭ_факт'!Z80,'Потребление ЭЭ_факт'!AL80,'Потребление ЭЭ_факт'!AX80),0))</f>
        <v>0</v>
      </c>
      <c r="AE81" s="17">
        <f>IF(AND($F81=AA$4,$I81=AE$5),AVERAGE('Потребление ЭЭ_факт'!AA80,'Потребление ЭЭ_факт'!AM80,'Потребление ЭЭ_факт'!AY80),IF(AD81&lt;&gt;0,AVERAGE('Потребление ЭЭ_факт'!AA80,'Потребление ЭЭ_факт'!AM80,'Потребление ЭЭ_факт'!AY80),0))</f>
        <v>0</v>
      </c>
      <c r="AF81" s="17">
        <f>IF(AND($F81=AA$4,$I81=AF$5),AVERAGE('Потребление ЭЭ_факт'!AB80,'Потребление ЭЭ_факт'!AN80,'Потребление ЭЭ_факт'!AZ80),IF(AE81&lt;&gt;0,AVERAGE('Потребление ЭЭ_факт'!AB80,'Потребление ЭЭ_факт'!AN80,'Потребление ЭЭ_факт'!AZ80),0))</f>
        <v>0</v>
      </c>
      <c r="AG81" s="17">
        <f>IF(AND($F81=AA$4,$I81=AG$5),AVERAGE('Потребление ЭЭ_факт'!AC80,'Потребление ЭЭ_факт'!AO80,'Потребление ЭЭ_факт'!BA80),IF(AF81&lt;&gt;0,AVERAGE('Потребление ЭЭ_факт'!AC80,'Потребление ЭЭ_факт'!AO80,'Потребление ЭЭ_факт'!BA80),0))</f>
        <v>0</v>
      </c>
      <c r="AH81" s="17">
        <f>IF(AND($F81=AA$4,$I81=AH$5),AVERAGE('Потребление ЭЭ_факт'!AD80,'Потребление ЭЭ_факт'!AP80,'Потребление ЭЭ_факт'!BB80),IF(AG81&lt;&gt;0,AVERAGE('Потребление ЭЭ_факт'!AD80,'Потребление ЭЭ_факт'!AP80,'Потребление ЭЭ_факт'!BB80),0))</f>
        <v>0</v>
      </c>
      <c r="AI81" s="17">
        <f>IF(AND($F81=AA$4,$I81=AI$5),AVERAGE('Потребление ЭЭ_факт'!AE80,'Потребление ЭЭ_факт'!AQ80,'Потребление ЭЭ_факт'!BC80),IF(AH81&lt;&gt;0,AVERAGE('Потребление ЭЭ_факт'!AE80,'Потребление ЭЭ_факт'!AQ80,'Потребление ЭЭ_факт'!BC80),0))</f>
        <v>0</v>
      </c>
      <c r="AJ81" s="17">
        <f>IF(AND($F81=AA$4,$I81=AJ$5),AVERAGE('Потребление ЭЭ_факт'!AF80,'Потребление ЭЭ_факт'!AR80,'Потребление ЭЭ_факт'!BD80),IF(AI81&lt;&gt;0,AVERAGE('Потребление ЭЭ_факт'!AF80,'Потребление ЭЭ_факт'!AR80,'Потребление ЭЭ_факт'!BD80),0))</f>
        <v>0</v>
      </c>
      <c r="AK81" s="17">
        <f>IF(AND($F81=AA$4,$I81=AK$5),AVERAGE('Потребление ЭЭ_факт'!AG80,'Потребление ЭЭ_факт'!AS80,'Потребление ЭЭ_факт'!BE80),IF(AJ81&lt;&gt;0,AVERAGE('Потребление ЭЭ_факт'!AG80,'Потребление ЭЭ_факт'!AS80,'Потребление ЭЭ_факт'!BE80),0))</f>
        <v>0</v>
      </c>
      <c r="AL81" s="17">
        <f>IF(AND($F81=AA$4,$I81=AL$5),AVERAGE('Потребление ЭЭ_факт'!AH80,'Потребление ЭЭ_факт'!AT80,'Потребление ЭЭ_факт'!BF80),IF(AK81&lt;&gt;0,AVERAGE('Потребление ЭЭ_факт'!AH80,'Потребление ЭЭ_факт'!AT80,'Потребление ЭЭ_факт'!BF80),0))</f>
        <v>0</v>
      </c>
      <c r="AM81" s="14">
        <f>IF(AND($F81=AM$4,$I81=AM$5),AVERAGE('Потребление ЭЭ_факт'!AI80,'Потребление ЭЭ_факт'!AU80,'Потребление ЭЭ_факт'!BG80),IF(AL81&lt;&gt;0,AVERAGE('Потребление ЭЭ_факт'!AI80,'Потребление ЭЭ_факт'!AU80,'Потребление ЭЭ_факт'!BG80),0))</f>
        <v>0</v>
      </c>
      <c r="AN81" s="15">
        <f>IF(AND($F81=$AM$4,$I81=AN$5),AVERAGE('Потребление ЭЭ_факт'!AJ80,'Потребление ЭЭ_факт'!AV80,'Потребление ЭЭ_факт'!BH80),IF(AM81&lt;&gt;0,AVERAGE('Потребление ЭЭ_факт'!AJ80,'Потребление ЭЭ_факт'!AV80,'Потребление ЭЭ_факт'!BH80),0))</f>
        <v>0</v>
      </c>
      <c r="AO81" s="15">
        <f>IF(AND($F81=$AM$4,$I81=AO$5),AVERAGE('Потребление ЭЭ_факт'!AK80,'Потребление ЭЭ_факт'!AW80,'Потребление ЭЭ_факт'!BI80),IF(AN81&lt;&gt;0,AVERAGE('Потребление ЭЭ_факт'!AK80,'Потребление ЭЭ_факт'!AW80,'Потребление ЭЭ_факт'!BI80),0))</f>
        <v>0</v>
      </c>
      <c r="AP81" s="15">
        <f>IF(AND($F81=$AM$4,$I81=AP$5),AVERAGE('Потребление ЭЭ_факт'!AL80,'Потребление ЭЭ_факт'!AX80,'Потребление ЭЭ_факт'!BJ80),IF(AO81&lt;&gt;0,AVERAGE('Потребление ЭЭ_факт'!AL80,'Потребление ЭЭ_факт'!AX80,'Потребление ЭЭ_факт'!BJ80),0))</f>
        <v>0</v>
      </c>
      <c r="AQ81" s="15">
        <f>IF(AND($F81=$AM$4,$I81=AQ$5),AVERAGE('Потребление ЭЭ_факт'!AM80,'Потребление ЭЭ_факт'!AY80,'Потребление ЭЭ_факт'!BK80),IF(AP81&lt;&gt;0,AVERAGE('Потребление ЭЭ_факт'!AM80,'Потребление ЭЭ_факт'!AY80,'Потребление ЭЭ_факт'!BK80),0))</f>
        <v>0</v>
      </c>
      <c r="AR81" s="15">
        <f>IF(AND($F81=$AM$4,$I81=AR$5),AVERAGE('Потребление ЭЭ_факт'!AN80,'Потребление ЭЭ_факт'!AZ80,'Потребление ЭЭ_факт'!BL80),IF(AQ81&lt;&gt;0,AVERAGE('Потребление ЭЭ_факт'!AN80,'Потребление ЭЭ_факт'!AZ80,'Потребление ЭЭ_факт'!BL80),0))</f>
        <v>0</v>
      </c>
      <c r="AS81" s="15">
        <f>IF(AND($F81=$AM$4,$I81=AS$5),AVERAGE('Потребление ЭЭ_факт'!AO80,'Потребление ЭЭ_факт'!BA80,'Потребление ЭЭ_факт'!BM80),IF(AR81&lt;&gt;0,AVERAGE('Потребление ЭЭ_факт'!AO80,'Потребление ЭЭ_факт'!BA80,'Потребление ЭЭ_факт'!BM80),0))</f>
        <v>0</v>
      </c>
      <c r="AT81" s="15">
        <f>IF(AND($F81=$AM$4,$I81=AT$5),AVERAGE('Потребление ЭЭ_факт'!AP80,'Потребление ЭЭ_факт'!BB80,'Потребление ЭЭ_факт'!BN80),IF(AS81&lt;&gt;0,AVERAGE('Потребление ЭЭ_факт'!AP80,'Потребление ЭЭ_факт'!BB80,'Потребление ЭЭ_факт'!BN80),0))</f>
        <v>0</v>
      </c>
      <c r="AU81" s="15">
        <f>IF(AND($F81=$AM$4,$I81=AU$5),AVERAGE('Потребление ЭЭ_факт'!AQ80,'Потребление ЭЭ_факт'!BC80,'Потребление ЭЭ_факт'!BO80),IF(AT81&lt;&gt;0,AVERAGE('Потребление ЭЭ_факт'!AQ80,'Потребление ЭЭ_факт'!BC80,'Потребление ЭЭ_факт'!BO80),0))</f>
        <v>0</v>
      </c>
      <c r="AV81" s="15">
        <f>IF(AND($F81=$AM$4,$I81=AV$5),AVERAGE('Потребление ЭЭ_факт'!AR80,'Потребление ЭЭ_факт'!BD80,'Потребление ЭЭ_факт'!BP80),IF(AU81&lt;&gt;0,AVERAGE('Потребление ЭЭ_факт'!AR80,'Потребление ЭЭ_факт'!BD80,'Потребление ЭЭ_факт'!BP80),0))</f>
        <v>0</v>
      </c>
      <c r="AW81" s="15">
        <f>IF(AND($F81=$AM$4,$I81=AW$5),AVERAGE('Потребление ЭЭ_факт'!AS80,'Потребление ЭЭ_факт'!BE80,'Потребление ЭЭ_факт'!BQ80),IF(AV81&lt;&gt;0,AVERAGE('Потребление ЭЭ_факт'!AS80,'Потребление ЭЭ_факт'!BE80,'Потребление ЭЭ_факт'!BQ80),0))</f>
        <v>0</v>
      </c>
      <c r="AX81" s="16">
        <f>IF(AND($F81=$AM$4,$I81=AX$5),AVERAGE('Потребление ЭЭ_факт'!AT80,'Потребление ЭЭ_факт'!BF80,'Потребление ЭЭ_факт'!BR80),IF(AW81&lt;&gt;0,AVERAGE('Потребление ЭЭ_факт'!AT80,'Потребление ЭЭ_факт'!BF80,'Потребление ЭЭ_факт'!BR80),0))</f>
        <v>0</v>
      </c>
      <c r="AY81" s="14">
        <f>IF(AND($F81=$AY$4,$I81=AY$5),AVERAGE('Потребление ЭЭ_факт'!AU80,'Потребление ЭЭ_факт'!BG80,'Потребление ЭЭ_факт'!BS80),IF(AX81&lt;&gt;0,AVERAGE('Потребление ЭЭ_факт'!AU80,'Потребление ЭЭ_факт'!BG80,'Потребление ЭЭ_факт'!BS80),0))</f>
        <v>0</v>
      </c>
      <c r="AZ81" s="15">
        <f>IF(AND($F81=$AY$4,$I81=AZ$5),AVERAGE('Потребление ЭЭ_факт'!AV80,'Потребление ЭЭ_факт'!BH80,'Потребление ЭЭ_факт'!BT80),IF(AY81&lt;&gt;0,AVERAGE('Потребление ЭЭ_факт'!AV80,'Потребление ЭЭ_факт'!BH80,'Потребление ЭЭ_факт'!BT80),0))</f>
        <v>0</v>
      </c>
      <c r="BA81" s="15">
        <f>IF(AND($F81=$AY$4,$I81=BA$5),AVERAGE('Потребление ЭЭ_факт'!AW80,'Потребление ЭЭ_факт'!BI80,'Потребление ЭЭ_факт'!BU80),IF(AZ81&lt;&gt;0,AVERAGE('Потребление ЭЭ_факт'!AW80,'Потребление ЭЭ_факт'!BI80,'Потребление ЭЭ_факт'!BU80),0))</f>
        <v>0</v>
      </c>
      <c r="BB81" s="15">
        <f>IF(AND($F81=$AY$4,$I81=BB$5),AVERAGE('Потребление ЭЭ_факт'!AX80,'Потребление ЭЭ_факт'!BJ80,'Потребление ЭЭ_факт'!BV80),IF(BA81&lt;&gt;0,AVERAGE('Потребление ЭЭ_факт'!AX80,'Потребление ЭЭ_факт'!BJ80,'Потребление ЭЭ_факт'!BV80),0))</f>
        <v>0</v>
      </c>
      <c r="BC81" s="15">
        <f>IF(AND($F81=$AY$4,$I81=BC$5),AVERAGE('Потребление ЭЭ_факт'!AY80,'Потребление ЭЭ_факт'!BK80,'Потребление ЭЭ_факт'!BW80),IF(BB81&lt;&gt;0,AVERAGE('Потребление ЭЭ_факт'!AY80,'Потребление ЭЭ_факт'!BK80,'Потребление ЭЭ_факт'!BW80),0))</f>
        <v>0</v>
      </c>
      <c r="BD81" s="15">
        <f>IF(AND($F81=$AY$4,$I81=BD$5),AVERAGE('Потребление ЭЭ_факт'!AZ80,'Потребление ЭЭ_факт'!BL80,'Потребление ЭЭ_факт'!BX80),IF(BC81&lt;&gt;0,AVERAGE('Потребление ЭЭ_факт'!AZ80,'Потребление ЭЭ_факт'!BL80,'Потребление ЭЭ_факт'!BX80),0))</f>
        <v>0</v>
      </c>
      <c r="BE81" s="15">
        <f>IF(AND($F81=$AY$4,$I81=BE$5),AVERAGE('Потребление ЭЭ_факт'!BA80,'Потребление ЭЭ_факт'!BM80,'Потребление ЭЭ_факт'!BY80),IF(BD81&lt;&gt;0,AVERAGE('Потребление ЭЭ_факт'!BA80,'Потребление ЭЭ_факт'!BM80,'Потребление ЭЭ_факт'!BY80),0))</f>
        <v>0</v>
      </c>
      <c r="BF81" s="15">
        <f>IF(AND($F81=$AY$4,$I81=BF$5),AVERAGE('Потребление ЭЭ_факт'!BB80,'Потребление ЭЭ_факт'!BN80,'Потребление ЭЭ_факт'!BZ80),IF(BE81&lt;&gt;0,AVERAGE('Потребление ЭЭ_факт'!BB80,'Потребление ЭЭ_факт'!BN80,'Потребление ЭЭ_факт'!BZ80),0))</f>
        <v>0</v>
      </c>
      <c r="BG81" s="15">
        <f>IF(AND($F81=$AY$4,$I81=BG$5),AVERAGE('Потребление ЭЭ_факт'!BC80,'Потребление ЭЭ_факт'!BO80,'Потребление ЭЭ_факт'!CA80),IF(BF81&lt;&gt;0,AVERAGE('Потребление ЭЭ_факт'!BC80,'Потребление ЭЭ_факт'!BO80,'Потребление ЭЭ_факт'!CA80),0))</f>
        <v>0</v>
      </c>
      <c r="BH81" s="15">
        <f>IF(AND($F81=$AY$4,$I81=BH$5),AVERAGE('Потребление ЭЭ_факт'!BD80,'Потребление ЭЭ_факт'!BP80,'Потребление ЭЭ_факт'!CB80),IF(BG81&lt;&gt;0,AVERAGE('Потребление ЭЭ_факт'!BD80,'Потребление ЭЭ_факт'!BP80,'Потребление ЭЭ_факт'!CB80),0))</f>
        <v>0</v>
      </c>
      <c r="BI81" s="15">
        <f>IF(AND($F81=$AY$4,$I81=BI$5),AVERAGE('Потребление ЭЭ_факт'!BE80,'Потребление ЭЭ_факт'!BQ80,'Потребление ЭЭ_факт'!CC80),IF(BH81&lt;&gt;0,AVERAGE('Потребление ЭЭ_факт'!BE80,'Потребление ЭЭ_факт'!BQ80,'Потребление ЭЭ_факт'!CC80),0))</f>
        <v>0</v>
      </c>
      <c r="BJ81" s="16">
        <f>IF(AND($F81=$AY$4,$I81=BJ$5),AVERAGE('Потребление ЭЭ_факт'!BF80,'Потребление ЭЭ_факт'!BR80,'Потребление ЭЭ_факт'!CD80),IF(BI81&lt;&gt;0,AVERAGE('Потребление ЭЭ_факт'!BF80,'Потребление ЭЭ_факт'!BR80,'Потребление ЭЭ_факт'!CD80),0))</f>
        <v>0</v>
      </c>
      <c r="BK81" s="14">
        <f>IF(AND($F81=$BK$4,$I81=BK$5),AVERAGE('Потребление ЭЭ_факт'!BG80,'Потребление ЭЭ_факт'!BS80,'Потребление ЭЭ_факт'!CE80),IF(BJ81&lt;&gt;0,AVERAGE('Потребление ЭЭ_факт'!BG80,'Потребление ЭЭ_факт'!BS80,'Потребление ЭЭ_факт'!CE80),0))</f>
        <v>0</v>
      </c>
      <c r="BL81" s="15">
        <f>IF(AND($F81=$BK$4,$I81=BL$5),AVERAGE('Потребление ЭЭ_факт'!BH80,'Потребление ЭЭ_факт'!BT80,'Потребление ЭЭ_факт'!CF80),IF(BK81&lt;&gt;0,AVERAGE('Потребление ЭЭ_факт'!BH80,'Потребление ЭЭ_факт'!BT80,'Потребление ЭЭ_факт'!CF80),0))</f>
        <v>16271.091765990475</v>
      </c>
      <c r="BM81" s="15">
        <f>IF(AND($F81=$BK$4,$I81=BM$5),AVERAGE('Потребление ЭЭ_факт'!BI80,'Потребление ЭЭ_факт'!BU80,'Потребление ЭЭ_факт'!CG80),IF(BL81&lt;&gt;0,AVERAGE('Потребление ЭЭ_факт'!BI80,'Потребление ЭЭ_факт'!BU80,'Потребление ЭЭ_факт'!CG80),0))</f>
        <v>17243.240465567858</v>
      </c>
      <c r="BN81" s="15">
        <f>IF(AND($F81=$BK$4,$I81=BN$5),AVERAGE('Потребление ЭЭ_факт'!BJ80,'Потребление ЭЭ_факт'!BV80,'Потребление ЭЭ_факт'!CH80),IF(BM81&lt;&gt;0,AVERAGE('Потребление ЭЭ_факт'!BJ80,'Потребление ЭЭ_факт'!BV80,'Потребление ЭЭ_факт'!CH80),0))</f>
        <v>15034.538147404763</v>
      </c>
      <c r="BO81" s="15">
        <f>IF(AND($F81=$BK$4,$I81=BO$5),AVERAGE('Потребление ЭЭ_факт'!BK80,'Потребление ЭЭ_факт'!BW80,'Потребление ЭЭ_факт'!CI80),IF(BN81&lt;&gt;0,AVERAGE('Потребление ЭЭ_факт'!BK80,'Потребление ЭЭ_факт'!BW80,'Потребление ЭЭ_факт'!CI80),0))</f>
        <v>14490.606778059742</v>
      </c>
      <c r="BP81" s="15">
        <f>IF(AND($F81=$BK$4,$I81=BP$5),AVERAGE('Потребление ЭЭ_факт'!BL80,'Потребление ЭЭ_факт'!BX80,'Потребление ЭЭ_факт'!CJ80),IF(BO81&lt;&gt;0,AVERAGE('Потребление ЭЭ_факт'!BL80,'Потребление ЭЭ_факт'!BX80,'Потребление ЭЭ_факт'!CJ80),0))</f>
        <v>14824.292954205952</v>
      </c>
      <c r="BQ81" s="15">
        <f>IF(AND($F81=$BK$4,$I81=BQ$5),AVERAGE('Потребление ЭЭ_факт'!BM80,'Потребление ЭЭ_факт'!BY80,'Потребление ЭЭ_факт'!CK80),IF(BP81&lt;&gt;0,AVERAGE('Потребление ЭЭ_факт'!BM80,'Потребление ЭЭ_факт'!BY80,'Потребление ЭЭ_факт'!CK80),0))</f>
        <v>16905.331409061906</v>
      </c>
      <c r="BR81" s="15">
        <f>IF(AND($F81=$BK$4,$I81=BR$5),AVERAGE('Потребление ЭЭ_факт'!BN80,'Потребление ЭЭ_факт'!BZ80,'Потребление ЭЭ_факт'!CL80),IF(BQ81&lt;&gt;0,AVERAGE('Потребление ЭЭ_факт'!BN80,'Потребление ЭЭ_факт'!BZ80,'Потребление ЭЭ_факт'!CL80),0))</f>
        <v>16899.371483223807</v>
      </c>
      <c r="BS81" s="15">
        <f>IF(AND($F81=$BK$4,$I81=BS$5),AVERAGE('Потребление ЭЭ_факт'!BO80,'Потребление ЭЭ_факт'!CA80,'Потребление ЭЭ_факт'!CM80),IF(BR81&lt;&gt;0,AVERAGE('Потребление ЭЭ_факт'!BO80,'Потребление ЭЭ_факт'!CA80,'Потребление ЭЭ_факт'!CM80),0))</f>
        <v>13894.172278942859</v>
      </c>
      <c r="BT81" s="15">
        <f>IF(AND($F81=$BK$4,$I81=BT$5),AVERAGE('Потребление ЭЭ_факт'!BP80,'Потребление ЭЭ_факт'!CB80,'Потребление ЭЭ_факт'!CN80),IF(BS81&lt;&gt;0,AVERAGE('Потребление ЭЭ_факт'!BP80,'Потребление ЭЭ_факт'!CB80,'Потребление ЭЭ_факт'!CN80),0))</f>
        <v>16542.402146371427</v>
      </c>
      <c r="BU81" s="15">
        <f>IF(AND($F81=$BK$4,$I81=BU$5),AVERAGE('Потребление ЭЭ_факт'!BQ80,'Потребление ЭЭ_факт'!CC80,'Потребление ЭЭ_факт'!CO80),IF(BT81&lt;&gt;0,AVERAGE('Потребление ЭЭ_факт'!BQ80,'Потребление ЭЭ_факт'!CC80,'Потребление ЭЭ_факт'!CO80),0))</f>
        <v>18582.247508178571</v>
      </c>
      <c r="BV81" s="16">
        <f>IF(AND($F81=$BK$4,$I81=BV$5),AVERAGE('Потребление ЭЭ_факт'!BR80,'Потребление ЭЭ_факт'!CD80,'Потребление ЭЭ_факт'!CP80),IF(BU81&lt;&gt;0,AVERAGE('Потребление ЭЭ_факт'!BR80,'Потребление ЭЭ_факт'!CD80,'Потребление ЭЭ_факт'!CP80),0))</f>
        <v>19527.314742461906</v>
      </c>
      <c r="BW81" s="14">
        <f>IF(AND($F81=$BW$4,$I81=BW$5),AVERAGE('Потребление ЭЭ_факт'!BS80,'Потребление ЭЭ_факт'!CE80,'Потребление ЭЭ_факт'!CQ80),IF(BV81&lt;&gt;0,AVERAGE('Потребление ЭЭ_факт'!BS80,'Потребление ЭЭ_факт'!CE80,'Потребление ЭЭ_факт'!CQ80),0))</f>
        <v>17982.382093413555</v>
      </c>
      <c r="BX81" s="31">
        <f t="shared" si="382"/>
        <v>16271.091765990475</v>
      </c>
      <c r="BY81" s="31">
        <f t="shared" si="376"/>
        <v>17243.240465567858</v>
      </c>
      <c r="BZ81" s="31">
        <f t="shared" si="377"/>
        <v>15034.538147404763</v>
      </c>
      <c r="CA81" s="31">
        <f t="shared" si="378"/>
        <v>14490.606778059742</v>
      </c>
      <c r="CB81" s="31">
        <f t="shared" si="379"/>
        <v>14824.292954205952</v>
      </c>
      <c r="CC81" s="31">
        <f t="shared" si="344"/>
        <v>16905.331409061906</v>
      </c>
      <c r="CD81" s="31">
        <f t="shared" si="345"/>
        <v>16899.371483223807</v>
      </c>
      <c r="CE81" s="31">
        <f t="shared" si="346"/>
        <v>13894.172278942859</v>
      </c>
      <c r="CF81" s="31">
        <f t="shared" si="347"/>
        <v>16542.402146371427</v>
      </c>
      <c r="CG81" s="31">
        <f t="shared" si="348"/>
        <v>18582.247508178571</v>
      </c>
      <c r="CH81" s="32">
        <f t="shared" si="349"/>
        <v>19527.314742461906</v>
      </c>
      <c r="CI81" s="30">
        <f t="shared" si="418"/>
        <v>17982.382093413555</v>
      </c>
      <c r="CJ81" s="31">
        <f t="shared" si="413"/>
        <v>16271.091765990475</v>
      </c>
      <c r="CK81" s="31">
        <f t="shared" si="414"/>
        <v>17243.240465567858</v>
      </c>
      <c r="CL81" s="31">
        <f t="shared" si="489"/>
        <v>15034.538147404763</v>
      </c>
      <c r="CM81" s="31">
        <f t="shared" si="490"/>
        <v>14490.606778059742</v>
      </c>
      <c r="CN81" s="31">
        <f t="shared" si="491"/>
        <v>14824.292954205952</v>
      </c>
      <c r="CO81" s="31">
        <f t="shared" si="492"/>
        <v>16905.331409061906</v>
      </c>
      <c r="CP81" s="31">
        <f t="shared" si="493"/>
        <v>16899.371483223807</v>
      </c>
      <c r="CQ81" s="31">
        <f t="shared" si="494"/>
        <v>13894.172278942859</v>
      </c>
      <c r="CR81" s="31">
        <f t="shared" si="495"/>
        <v>16542.402146371427</v>
      </c>
      <c r="CS81" s="31">
        <f t="shared" si="496"/>
        <v>18582.247508178571</v>
      </c>
      <c r="CT81" s="32">
        <f t="shared" si="497"/>
        <v>19527.314742461906</v>
      </c>
      <c r="CU81" s="30">
        <f t="shared" si="498"/>
        <v>17982.382093413555</v>
      </c>
      <c r="CV81" s="31">
        <f t="shared" si="499"/>
        <v>16271.091765990475</v>
      </c>
      <c r="CW81" s="31">
        <f t="shared" si="500"/>
        <v>17243.240465567858</v>
      </c>
      <c r="CX81" s="31">
        <f t="shared" si="501"/>
        <v>15034.538147404763</v>
      </c>
      <c r="CY81" s="31">
        <f t="shared" si="502"/>
        <v>14490.606778059742</v>
      </c>
      <c r="CZ81" s="31">
        <f t="shared" si="503"/>
        <v>14824.292954205952</v>
      </c>
      <c r="DA81" s="31">
        <f t="shared" si="504"/>
        <v>16905.331409061906</v>
      </c>
      <c r="DB81" s="31">
        <f t="shared" si="505"/>
        <v>16899.371483223807</v>
      </c>
      <c r="DC81" s="31">
        <f t="shared" si="506"/>
        <v>13894.172278942859</v>
      </c>
      <c r="DD81" s="31">
        <f t="shared" si="507"/>
        <v>16542.402146371427</v>
      </c>
      <c r="DE81" s="31">
        <f t="shared" si="508"/>
        <v>18582.247508178571</v>
      </c>
      <c r="DF81" s="32">
        <f t="shared" si="509"/>
        <v>19527.314742461906</v>
      </c>
      <c r="DG81" s="30">
        <f t="shared" si="510"/>
        <v>17982.382093413555</v>
      </c>
      <c r="DH81" s="31">
        <f t="shared" si="511"/>
        <v>16271.091765990475</v>
      </c>
      <c r="DI81" s="31">
        <f t="shared" si="512"/>
        <v>17243.240465567858</v>
      </c>
      <c r="DJ81" s="31">
        <f t="shared" si="513"/>
        <v>15034.538147404763</v>
      </c>
      <c r="DK81" s="31">
        <f t="shared" si="514"/>
        <v>14490.606778059742</v>
      </c>
      <c r="DL81" s="31">
        <f t="shared" si="515"/>
        <v>14824.292954205952</v>
      </c>
      <c r="DM81" s="31">
        <f t="shared" si="516"/>
        <v>16905.331409061906</v>
      </c>
      <c r="DN81" s="31">
        <f t="shared" si="517"/>
        <v>16899.371483223807</v>
      </c>
      <c r="DO81" s="31">
        <f t="shared" si="518"/>
        <v>13894.172278942859</v>
      </c>
      <c r="DP81" s="31">
        <f t="shared" si="519"/>
        <v>16542.402146371427</v>
      </c>
      <c r="DQ81" s="31">
        <f t="shared" si="488"/>
        <v>18582.247508178571</v>
      </c>
      <c r="DR81" s="32">
        <f t="shared" si="522"/>
        <v>19527.314742461906</v>
      </c>
      <c r="DS81" s="30">
        <f t="shared" si="523"/>
        <v>17982.382093413555</v>
      </c>
      <c r="DT81" s="31">
        <f t="shared" si="524"/>
        <v>16271.091765990475</v>
      </c>
      <c r="DU81" s="31">
        <f t="shared" si="525"/>
        <v>17243.240465567858</v>
      </c>
      <c r="DV81" s="31">
        <f t="shared" si="526"/>
        <v>15034.538147404763</v>
      </c>
      <c r="DW81" s="31">
        <f t="shared" si="527"/>
        <v>14490.606778059742</v>
      </c>
      <c r="DX81" s="31">
        <f t="shared" si="528"/>
        <v>14824.292954205952</v>
      </c>
      <c r="DY81" s="31">
        <f t="shared" si="529"/>
        <v>16905.331409061906</v>
      </c>
      <c r="DZ81" s="31">
        <f t="shared" si="530"/>
        <v>16899.371483223807</v>
      </c>
      <c r="EA81" s="31">
        <f t="shared" si="531"/>
        <v>13894.172278942859</v>
      </c>
      <c r="EB81" s="31">
        <f t="shared" si="532"/>
        <v>16542.402146371427</v>
      </c>
      <c r="EC81" s="31">
        <f t="shared" si="533"/>
        <v>18582.247508178571</v>
      </c>
      <c r="ED81" s="32">
        <f t="shared" si="534"/>
        <v>19527.314742461906</v>
      </c>
      <c r="EE81" s="30">
        <f t="shared" si="535"/>
        <v>17982.382093413555</v>
      </c>
      <c r="EF81" s="31">
        <f t="shared" si="536"/>
        <v>16271.091765990475</v>
      </c>
      <c r="EG81" s="31">
        <f t="shared" si="537"/>
        <v>17243.240465567858</v>
      </c>
      <c r="EH81" s="31">
        <f t="shared" si="538"/>
        <v>15034.538147404763</v>
      </c>
      <c r="EI81" s="31">
        <f t="shared" si="539"/>
        <v>14490.606778059742</v>
      </c>
      <c r="EJ81" s="31">
        <f t="shared" si="540"/>
        <v>14824.292954205952</v>
      </c>
      <c r="EK81" s="31">
        <f t="shared" si="541"/>
        <v>16905.331409061906</v>
      </c>
      <c r="EL81" s="31">
        <f t="shared" si="542"/>
        <v>16899.371483223807</v>
      </c>
      <c r="EM81" s="31">
        <f t="shared" si="543"/>
        <v>13894.172278942859</v>
      </c>
      <c r="EN81" s="31">
        <f t="shared" si="544"/>
        <v>16542.402146371427</v>
      </c>
      <c r="EO81" s="31">
        <f t="shared" si="520"/>
        <v>18582.247508178571</v>
      </c>
      <c r="EP81" s="32">
        <f t="shared" si="521"/>
        <v>19527.314742461906</v>
      </c>
      <c r="ES81" s="20"/>
      <c r="ET81" s="18"/>
      <c r="EU81" s="18"/>
      <c r="EV81" s="18"/>
      <c r="EW81" s="18"/>
      <c r="EX81" s="18"/>
      <c r="EY81" s="18"/>
      <c r="EZ81" s="18"/>
      <c r="FA81" s="18"/>
      <c r="FB81" s="18"/>
      <c r="FC81" s="18"/>
      <c r="FD81" s="19"/>
      <c r="FE81" s="20"/>
      <c r="FF81" s="18"/>
      <c r="FG81" s="18"/>
      <c r="FH81" s="18"/>
      <c r="FI81" s="18"/>
      <c r="FJ81" s="18"/>
      <c r="FK81" s="18"/>
      <c r="FL81" s="18"/>
      <c r="FM81" s="18"/>
      <c r="FN81" s="18"/>
      <c r="FO81" s="18"/>
      <c r="FP81" s="19"/>
      <c r="FQ81" s="20"/>
      <c r="FR81" s="18"/>
      <c r="FS81" s="18">
        <f t="shared" si="420"/>
        <v>17243.240465567858</v>
      </c>
      <c r="FT81" s="18">
        <f t="shared" si="421"/>
        <v>15034.538147404763</v>
      </c>
      <c r="FU81" s="18">
        <f t="shared" si="422"/>
        <v>14490.606778059742</v>
      </c>
      <c r="FV81" s="18">
        <f t="shared" si="423"/>
        <v>14824.292954205952</v>
      </c>
      <c r="FW81" s="18">
        <f t="shared" si="424"/>
        <v>16905.331409061906</v>
      </c>
      <c r="FX81" s="18">
        <f t="shared" si="425"/>
        <v>16899.371483223807</v>
      </c>
      <c r="FY81" s="18">
        <f t="shared" si="426"/>
        <v>13894.172278942859</v>
      </c>
      <c r="FZ81" s="18">
        <f t="shared" si="427"/>
        <v>16542.402146371427</v>
      </c>
      <c r="GA81" s="18">
        <f t="shared" si="428"/>
        <v>18582.247508178571</v>
      </c>
      <c r="GB81" s="19">
        <f t="shared" si="429"/>
        <v>19527.314742461906</v>
      </c>
      <c r="GC81" s="20">
        <f t="shared" si="430"/>
        <v>17982.382093413555</v>
      </c>
      <c r="GD81" s="18">
        <f t="shared" si="431"/>
        <v>16271.091765990475</v>
      </c>
      <c r="GE81" s="18">
        <f t="shared" si="432"/>
        <v>17243.240465567858</v>
      </c>
      <c r="GF81" s="18">
        <f t="shared" si="433"/>
        <v>15034.538147404763</v>
      </c>
      <c r="GG81" s="18">
        <f t="shared" si="434"/>
        <v>14490.606778059742</v>
      </c>
      <c r="GH81" s="18">
        <f t="shared" si="435"/>
        <v>14824.292954205952</v>
      </c>
      <c r="GI81" s="18">
        <f t="shared" si="436"/>
        <v>16905.331409061906</v>
      </c>
      <c r="GJ81" s="18">
        <f t="shared" si="437"/>
        <v>16899.371483223807</v>
      </c>
      <c r="GK81" s="18">
        <f t="shared" si="438"/>
        <v>13894.172278942859</v>
      </c>
      <c r="GL81" s="18">
        <f t="shared" si="439"/>
        <v>16542.402146371427</v>
      </c>
      <c r="GM81" s="18">
        <f t="shared" si="440"/>
        <v>18582.247508178571</v>
      </c>
      <c r="GN81" s="19">
        <f t="shared" si="441"/>
        <v>19527.314742461906</v>
      </c>
      <c r="GO81" s="20">
        <f t="shared" si="442"/>
        <v>17982.382093413555</v>
      </c>
      <c r="GP81" s="18">
        <f t="shared" si="443"/>
        <v>16271.091765990475</v>
      </c>
      <c r="GQ81" s="18">
        <f t="shared" si="444"/>
        <v>17243.240465567858</v>
      </c>
      <c r="GR81" s="18">
        <f t="shared" si="445"/>
        <v>15034.538147404763</v>
      </c>
      <c r="GS81" s="18">
        <f t="shared" si="446"/>
        <v>14490.606778059742</v>
      </c>
      <c r="GT81" s="18">
        <f t="shared" si="447"/>
        <v>14824.292954205952</v>
      </c>
      <c r="GU81" s="18">
        <f t="shared" si="448"/>
        <v>16905.331409061906</v>
      </c>
      <c r="GV81" s="18">
        <f t="shared" si="449"/>
        <v>16899.371483223807</v>
      </c>
      <c r="GW81" s="18">
        <f t="shared" si="450"/>
        <v>13894.172278942859</v>
      </c>
      <c r="GX81" s="18">
        <f t="shared" si="451"/>
        <v>16542.402146371427</v>
      </c>
      <c r="GY81" s="18">
        <f t="shared" si="452"/>
        <v>18582.247508178571</v>
      </c>
      <c r="GZ81" s="19">
        <f t="shared" si="453"/>
        <v>19527.314742461906</v>
      </c>
      <c r="HA81" s="20">
        <f t="shared" si="454"/>
        <v>17982.382093413555</v>
      </c>
      <c r="HB81" s="18">
        <f t="shared" si="455"/>
        <v>16271.091765990475</v>
      </c>
      <c r="HC81" s="18">
        <f t="shared" si="456"/>
        <v>17243.240465567858</v>
      </c>
      <c r="HD81" s="18">
        <f t="shared" si="457"/>
        <v>15034.538147404763</v>
      </c>
      <c r="HE81" s="18">
        <f t="shared" si="458"/>
        <v>14490.606778059742</v>
      </c>
      <c r="HF81" s="18">
        <f t="shared" si="459"/>
        <v>14824.292954205952</v>
      </c>
      <c r="HG81" s="18">
        <f t="shared" si="460"/>
        <v>16905.331409061906</v>
      </c>
      <c r="HH81" s="18">
        <f t="shared" si="461"/>
        <v>16899.371483223807</v>
      </c>
      <c r="HI81" s="18">
        <f t="shared" si="462"/>
        <v>13894.172278942859</v>
      </c>
      <c r="HJ81" s="18">
        <f t="shared" si="463"/>
        <v>16542.402146371427</v>
      </c>
      <c r="HK81" s="18">
        <f t="shared" si="464"/>
        <v>18582.247508178571</v>
      </c>
      <c r="HL81" s="19">
        <f t="shared" si="465"/>
        <v>19527.314742461906</v>
      </c>
      <c r="HM81" s="20">
        <f t="shared" si="466"/>
        <v>17982.382093413555</v>
      </c>
      <c r="HN81" s="18">
        <f t="shared" si="467"/>
        <v>16271.091765990475</v>
      </c>
      <c r="HO81" s="18">
        <f t="shared" si="468"/>
        <v>17243.240465567858</v>
      </c>
      <c r="HP81" s="18">
        <f t="shared" si="469"/>
        <v>15034.538147404763</v>
      </c>
      <c r="HQ81" s="18">
        <f t="shared" si="470"/>
        <v>14490.606778059742</v>
      </c>
      <c r="HR81" s="18">
        <f t="shared" si="471"/>
        <v>14824.292954205952</v>
      </c>
      <c r="HS81" s="18">
        <f t="shared" si="472"/>
        <v>16905.331409061906</v>
      </c>
      <c r="HT81" s="18">
        <f t="shared" si="473"/>
        <v>16899.371483223807</v>
      </c>
      <c r="HU81" s="18">
        <f t="shared" si="474"/>
        <v>13894.172278942859</v>
      </c>
      <c r="HV81" s="18">
        <f t="shared" si="475"/>
        <v>16542.402146371427</v>
      </c>
      <c r="HW81" s="18">
        <f t="shared" si="476"/>
        <v>18582.247508178571</v>
      </c>
      <c r="HX81" s="19">
        <f t="shared" si="477"/>
        <v>19527.314742461906</v>
      </c>
      <c r="HY81" s="20">
        <f t="shared" si="478"/>
        <v>17982.382093413555</v>
      </c>
      <c r="HZ81" s="18">
        <f t="shared" si="545"/>
        <v>16271.091765990475</v>
      </c>
      <c r="IA81" s="18"/>
      <c r="IB81" s="18"/>
      <c r="IC81" s="18"/>
      <c r="ID81" s="18"/>
      <c r="IE81" s="18"/>
      <c r="IF81" s="18"/>
      <c r="IG81" s="18"/>
      <c r="IH81" s="18"/>
      <c r="II81" s="18"/>
      <c r="IJ81" s="19"/>
      <c r="IK81" s="20"/>
      <c r="IL81" s="18"/>
      <c r="IM81" s="18"/>
      <c r="IN81" s="18"/>
      <c r="IO81" s="18"/>
      <c r="IP81" s="18"/>
      <c r="IQ81" s="18"/>
      <c r="IR81" s="18"/>
      <c r="IS81" s="18"/>
      <c r="IT81" s="18"/>
      <c r="IU81" s="18"/>
      <c r="IV81" s="19"/>
      <c r="IY81" s="17"/>
      <c r="IZ81" s="17"/>
      <c r="JA81" s="14">
        <f t="shared" si="479"/>
        <v>0</v>
      </c>
      <c r="JB81" s="15">
        <f t="shared" si="480"/>
        <v>0</v>
      </c>
      <c r="JC81" s="15">
        <f t="shared" si="481"/>
        <v>163943.51791347878</v>
      </c>
      <c r="JD81" s="15">
        <f t="shared" si="482"/>
        <v>198196.99177288281</v>
      </c>
      <c r="JE81" s="15">
        <f t="shared" si="483"/>
        <v>198196.99177288281</v>
      </c>
      <c r="JF81" s="15">
        <f t="shared" si="484"/>
        <v>198196.99177288281</v>
      </c>
      <c r="JG81" s="15">
        <f t="shared" si="485"/>
        <v>198196.99177288281</v>
      </c>
      <c r="JH81" s="15">
        <f t="shared" si="486"/>
        <v>34253.473859404032</v>
      </c>
      <c r="JI81" s="15">
        <f t="shared" si="487"/>
        <v>0</v>
      </c>
      <c r="JJ81" s="14"/>
    </row>
    <row r="82" spans="1:270" x14ac:dyDescent="0.25">
      <c r="A82" s="5" t="s">
        <v>235</v>
      </c>
      <c r="B82" s="2">
        <v>3095</v>
      </c>
      <c r="C82" s="3">
        <v>41439</v>
      </c>
      <c r="D82" s="3" t="s">
        <v>236</v>
      </c>
      <c r="E82" s="4">
        <v>45343</v>
      </c>
      <c r="F82">
        <f t="shared" si="402"/>
        <v>2024</v>
      </c>
      <c r="G82">
        <f t="shared" si="403"/>
        <v>2</v>
      </c>
      <c r="H82">
        <f t="shared" si="404"/>
        <v>2021</v>
      </c>
      <c r="I82">
        <f t="shared" si="384"/>
        <v>2</v>
      </c>
      <c r="J82">
        <f t="shared" si="415"/>
        <v>2024</v>
      </c>
      <c r="K82">
        <f t="shared" si="416"/>
        <v>3</v>
      </c>
      <c r="L82">
        <f t="shared" si="383"/>
        <v>2029</v>
      </c>
      <c r="M82">
        <f t="shared" si="417"/>
        <v>2</v>
      </c>
      <c r="O82" s="14"/>
      <c r="P82" s="17"/>
      <c r="Q82" s="17"/>
      <c r="R82" s="17"/>
      <c r="S82" s="17"/>
      <c r="T82" s="17"/>
      <c r="U82" s="17"/>
      <c r="V82" s="17">
        <f>IF(AND($F82=O$4,$I82=V$5),AVERAGE('Потребление ЭЭ_факт'!R81,'Потребление ЭЭ_факт'!AD81,'Потребление ЭЭ_факт'!AP81),IF(U82&lt;&gt;0,AVERAGE('Потребление ЭЭ_факт'!R81,'Потребление ЭЭ_факт'!AD81,'Потребление ЭЭ_факт'!AP81),0))</f>
        <v>0</v>
      </c>
      <c r="W82" s="17">
        <f>IF(AND($F82=O$4,$I82=W$5),AVERAGE('Потребление ЭЭ_факт'!S81,'Потребление ЭЭ_факт'!AE81,'Потребление ЭЭ_факт'!AQ81),IF(V82&lt;&gt;0,AVERAGE('Потребление ЭЭ_факт'!S81,'Потребление ЭЭ_факт'!AE81,'Потребление ЭЭ_факт'!AQ81),0))</f>
        <v>0</v>
      </c>
      <c r="X82" s="17">
        <f>IF(AND($F82=O$4,$I82=X$5),AVERAGE('Потребление ЭЭ_факт'!T81,'Потребление ЭЭ_факт'!AF81,'Потребление ЭЭ_факт'!AR81),IF(W82&lt;&gt;0,AVERAGE('Потребление ЭЭ_факт'!T81,'Потребление ЭЭ_факт'!AF81,'Потребление ЭЭ_факт'!AR81),0))</f>
        <v>0</v>
      </c>
      <c r="Y82" s="17">
        <f>IF(AND($F82=O$4,$I82=Y$5),AVERAGE('Потребление ЭЭ_факт'!U81,'Потребление ЭЭ_факт'!AG81,'Потребление ЭЭ_факт'!AS81),IF(X82&lt;&gt;0,AVERAGE('Потребление ЭЭ_факт'!U81,'Потребление ЭЭ_факт'!AG81,'Потребление ЭЭ_факт'!AS81),0))</f>
        <v>0</v>
      </c>
      <c r="Z82" s="17">
        <f>IF(AND($F82=O$4,$I82=Z$5),AVERAGE('Потребление ЭЭ_факт'!V81,'Потребление ЭЭ_факт'!AH81,'Потребление ЭЭ_факт'!AT81),IF(Y82&lt;&gt;0,AVERAGE('Потребление ЭЭ_факт'!V81,'Потребление ЭЭ_факт'!AH81,'Потребление ЭЭ_факт'!AT81),0))</f>
        <v>0</v>
      </c>
      <c r="AA82" s="14">
        <f>IF(AND($F82=AA$4,$I82=AA$5),AVERAGE('Потребление ЭЭ_факт'!W81,'Потребление ЭЭ_факт'!AI81,'Потребление ЭЭ_факт'!AU81),IF(Z82&lt;&gt;0,AVERAGE('Потребление ЭЭ_факт'!W81,'Потребление ЭЭ_факт'!AI81,'Потребление ЭЭ_факт'!AU81),0))</f>
        <v>0</v>
      </c>
      <c r="AB82" s="17">
        <f>IF(AND($F82=AA$4,$I82=AB$5),AVERAGE('Потребление ЭЭ_факт'!X81,'Потребление ЭЭ_факт'!AJ81,'Потребление ЭЭ_факт'!AV81),IF(AA82&lt;&gt;0,AVERAGE('Потребление ЭЭ_факт'!X81,'Потребление ЭЭ_факт'!AJ81,'Потребление ЭЭ_факт'!AV81),0))</f>
        <v>0</v>
      </c>
      <c r="AC82" s="17">
        <f>IF(AND($F82=AA$4,$I82=AC$5),AVERAGE('Потребление ЭЭ_факт'!Y81,'Потребление ЭЭ_факт'!AK81,'Потребление ЭЭ_факт'!AW81),IF(AB82&lt;&gt;0,AVERAGE('Потребление ЭЭ_факт'!Y81,'Потребление ЭЭ_факт'!AK81,'Потребление ЭЭ_факт'!AW81),0))</f>
        <v>0</v>
      </c>
      <c r="AD82" s="17">
        <f>IF(AND($F82=AA$4,$I82=AD$5),AVERAGE('Потребление ЭЭ_факт'!Z81,'Потребление ЭЭ_факт'!AL81,'Потребление ЭЭ_факт'!AX81),IF(AC82&lt;&gt;0,AVERAGE('Потребление ЭЭ_факт'!Z81,'Потребление ЭЭ_факт'!AL81,'Потребление ЭЭ_факт'!AX81),0))</f>
        <v>0</v>
      </c>
      <c r="AE82" s="17">
        <f>IF(AND($F82=AA$4,$I82=AE$5),AVERAGE('Потребление ЭЭ_факт'!AA81,'Потребление ЭЭ_факт'!AM81,'Потребление ЭЭ_факт'!AY81),IF(AD82&lt;&gt;0,AVERAGE('Потребление ЭЭ_факт'!AA81,'Потребление ЭЭ_факт'!AM81,'Потребление ЭЭ_факт'!AY81),0))</f>
        <v>0</v>
      </c>
      <c r="AF82" s="17">
        <f>IF(AND($F82=AA$4,$I82=AF$5),AVERAGE('Потребление ЭЭ_факт'!AB81,'Потребление ЭЭ_факт'!AN81,'Потребление ЭЭ_факт'!AZ81),IF(AE82&lt;&gt;0,AVERAGE('Потребление ЭЭ_факт'!AB81,'Потребление ЭЭ_факт'!AN81,'Потребление ЭЭ_факт'!AZ81),0))</f>
        <v>0</v>
      </c>
      <c r="AG82" s="17">
        <f>IF(AND($F82=AA$4,$I82=AG$5),AVERAGE('Потребление ЭЭ_факт'!AC81,'Потребление ЭЭ_факт'!AO81,'Потребление ЭЭ_факт'!BA81),IF(AF82&lt;&gt;0,AVERAGE('Потребление ЭЭ_факт'!AC81,'Потребление ЭЭ_факт'!AO81,'Потребление ЭЭ_факт'!BA81),0))</f>
        <v>0</v>
      </c>
      <c r="AH82" s="17">
        <f>IF(AND($F82=AA$4,$I82=AH$5),AVERAGE('Потребление ЭЭ_факт'!AD81,'Потребление ЭЭ_факт'!AP81,'Потребление ЭЭ_факт'!BB81),IF(AG82&lt;&gt;0,AVERAGE('Потребление ЭЭ_факт'!AD81,'Потребление ЭЭ_факт'!AP81,'Потребление ЭЭ_факт'!BB81),0))</f>
        <v>0</v>
      </c>
      <c r="AI82" s="17">
        <f>IF(AND($F82=AA$4,$I82=AI$5),AVERAGE('Потребление ЭЭ_факт'!AE81,'Потребление ЭЭ_факт'!AQ81,'Потребление ЭЭ_факт'!BC81),IF(AH82&lt;&gt;0,AVERAGE('Потребление ЭЭ_факт'!AE81,'Потребление ЭЭ_факт'!AQ81,'Потребление ЭЭ_факт'!BC81),0))</f>
        <v>0</v>
      </c>
      <c r="AJ82" s="17">
        <f>IF(AND($F82=AA$4,$I82=AJ$5),AVERAGE('Потребление ЭЭ_факт'!AF81,'Потребление ЭЭ_факт'!AR81,'Потребление ЭЭ_факт'!BD81),IF(AI82&lt;&gt;0,AVERAGE('Потребление ЭЭ_факт'!AF81,'Потребление ЭЭ_факт'!AR81,'Потребление ЭЭ_факт'!BD81),0))</f>
        <v>0</v>
      </c>
      <c r="AK82" s="17">
        <f>IF(AND($F82=AA$4,$I82=AK$5),AVERAGE('Потребление ЭЭ_факт'!AG81,'Потребление ЭЭ_факт'!AS81,'Потребление ЭЭ_факт'!BE81),IF(AJ82&lt;&gt;0,AVERAGE('Потребление ЭЭ_факт'!AG81,'Потребление ЭЭ_факт'!AS81,'Потребление ЭЭ_факт'!BE81),0))</f>
        <v>0</v>
      </c>
      <c r="AL82" s="17">
        <f>IF(AND($F82=AA$4,$I82=AL$5),AVERAGE('Потребление ЭЭ_факт'!AH81,'Потребление ЭЭ_факт'!AT81,'Потребление ЭЭ_факт'!BF81),IF(AK82&lt;&gt;0,AVERAGE('Потребление ЭЭ_факт'!AH81,'Потребление ЭЭ_факт'!AT81,'Потребление ЭЭ_факт'!BF81),0))</f>
        <v>0</v>
      </c>
      <c r="AM82" s="14">
        <f>IF(AND($F82=AM$4,$I82=AM$5),AVERAGE('Потребление ЭЭ_факт'!AI81,'Потребление ЭЭ_факт'!AU81,'Потребление ЭЭ_факт'!BG81),IF(AL82&lt;&gt;0,AVERAGE('Потребление ЭЭ_факт'!AI81,'Потребление ЭЭ_факт'!AU81,'Потребление ЭЭ_факт'!BG81),0))</f>
        <v>0</v>
      </c>
      <c r="AN82" s="15">
        <f>IF(AND($F82=$AM$4,$I82=AN$5),AVERAGE('Потребление ЭЭ_факт'!AJ81,'Потребление ЭЭ_факт'!AV81,'Потребление ЭЭ_факт'!BH81),IF(AM82&lt;&gt;0,AVERAGE('Потребление ЭЭ_факт'!AJ81,'Потребление ЭЭ_факт'!AV81,'Потребление ЭЭ_факт'!BH81),0))</f>
        <v>0</v>
      </c>
      <c r="AO82" s="15">
        <f>IF(AND($F82=$AM$4,$I82=AO$5),AVERAGE('Потребление ЭЭ_факт'!AK81,'Потребление ЭЭ_факт'!AW81,'Потребление ЭЭ_факт'!BI81),IF(AN82&lt;&gt;0,AVERAGE('Потребление ЭЭ_факт'!AK81,'Потребление ЭЭ_факт'!AW81,'Потребление ЭЭ_факт'!BI81),0))</f>
        <v>0</v>
      </c>
      <c r="AP82" s="15">
        <f>IF(AND($F82=$AM$4,$I82=AP$5),AVERAGE('Потребление ЭЭ_факт'!AL81,'Потребление ЭЭ_факт'!AX81,'Потребление ЭЭ_факт'!BJ81),IF(AO82&lt;&gt;0,AVERAGE('Потребление ЭЭ_факт'!AL81,'Потребление ЭЭ_факт'!AX81,'Потребление ЭЭ_факт'!BJ81),0))</f>
        <v>0</v>
      </c>
      <c r="AQ82" s="15">
        <f>IF(AND($F82=$AM$4,$I82=AQ$5),AVERAGE('Потребление ЭЭ_факт'!AM81,'Потребление ЭЭ_факт'!AY81,'Потребление ЭЭ_факт'!BK81),IF(AP82&lt;&gt;0,AVERAGE('Потребление ЭЭ_факт'!AM81,'Потребление ЭЭ_факт'!AY81,'Потребление ЭЭ_факт'!BK81),0))</f>
        <v>0</v>
      </c>
      <c r="AR82" s="15">
        <f>IF(AND($F82=$AM$4,$I82=AR$5),AVERAGE('Потребление ЭЭ_факт'!AN81,'Потребление ЭЭ_факт'!AZ81,'Потребление ЭЭ_факт'!BL81),IF(AQ82&lt;&gt;0,AVERAGE('Потребление ЭЭ_факт'!AN81,'Потребление ЭЭ_факт'!AZ81,'Потребление ЭЭ_факт'!BL81),0))</f>
        <v>0</v>
      </c>
      <c r="AS82" s="15">
        <f>IF(AND($F82=$AM$4,$I82=AS$5),AVERAGE('Потребление ЭЭ_факт'!AO81,'Потребление ЭЭ_факт'!BA81,'Потребление ЭЭ_факт'!BM81),IF(AR82&lt;&gt;0,AVERAGE('Потребление ЭЭ_факт'!AO81,'Потребление ЭЭ_факт'!BA81,'Потребление ЭЭ_факт'!BM81),0))</f>
        <v>0</v>
      </c>
      <c r="AT82" s="15">
        <f>IF(AND($F82=$AM$4,$I82=AT$5),AVERAGE('Потребление ЭЭ_факт'!AP81,'Потребление ЭЭ_факт'!BB81,'Потребление ЭЭ_факт'!BN81),IF(AS82&lt;&gt;0,AVERAGE('Потребление ЭЭ_факт'!AP81,'Потребление ЭЭ_факт'!BB81,'Потребление ЭЭ_факт'!BN81),0))</f>
        <v>0</v>
      </c>
      <c r="AU82" s="15">
        <f>IF(AND($F82=$AM$4,$I82=AU$5),AVERAGE('Потребление ЭЭ_факт'!AQ81,'Потребление ЭЭ_факт'!BC81,'Потребление ЭЭ_факт'!BO81),IF(AT82&lt;&gt;0,AVERAGE('Потребление ЭЭ_факт'!AQ81,'Потребление ЭЭ_факт'!BC81,'Потребление ЭЭ_факт'!BO81),0))</f>
        <v>0</v>
      </c>
      <c r="AV82" s="15">
        <f>IF(AND($F82=$AM$4,$I82=AV$5),AVERAGE('Потребление ЭЭ_факт'!AR81,'Потребление ЭЭ_факт'!BD81,'Потребление ЭЭ_факт'!BP81),IF(AU82&lt;&gt;0,AVERAGE('Потребление ЭЭ_факт'!AR81,'Потребление ЭЭ_факт'!BD81,'Потребление ЭЭ_факт'!BP81),0))</f>
        <v>0</v>
      </c>
      <c r="AW82" s="15">
        <f>IF(AND($F82=$AM$4,$I82=AW$5),AVERAGE('Потребление ЭЭ_факт'!AS81,'Потребление ЭЭ_факт'!BE81,'Потребление ЭЭ_факт'!BQ81),IF(AV82&lt;&gt;0,AVERAGE('Потребление ЭЭ_факт'!AS81,'Потребление ЭЭ_факт'!BE81,'Потребление ЭЭ_факт'!BQ81),0))</f>
        <v>0</v>
      </c>
      <c r="AX82" s="16">
        <f>IF(AND($F82=$AM$4,$I82=AX$5),AVERAGE('Потребление ЭЭ_факт'!AT81,'Потребление ЭЭ_факт'!BF81,'Потребление ЭЭ_факт'!BR81),IF(AW82&lt;&gt;0,AVERAGE('Потребление ЭЭ_факт'!AT81,'Потребление ЭЭ_факт'!BF81,'Потребление ЭЭ_факт'!BR81),0))</f>
        <v>0</v>
      </c>
      <c r="AY82" s="14">
        <f>IF(AND($F82=$AY$4,$I82=AY$5),AVERAGE('Потребление ЭЭ_факт'!AU81,'Потребление ЭЭ_факт'!BG81,'Потребление ЭЭ_факт'!BS81),IF(AX82&lt;&gt;0,AVERAGE('Потребление ЭЭ_факт'!AU81,'Потребление ЭЭ_факт'!BG81,'Потребление ЭЭ_факт'!BS81),0))</f>
        <v>0</v>
      </c>
      <c r="AZ82" s="15">
        <f>IF(AND($F82=$AY$4,$I82=AZ$5),AVERAGE('Потребление ЭЭ_факт'!AV81,'Потребление ЭЭ_факт'!BH81,'Потребление ЭЭ_факт'!BT81),IF(AY82&lt;&gt;0,AVERAGE('Потребление ЭЭ_факт'!AV81,'Потребление ЭЭ_факт'!BH81,'Потребление ЭЭ_факт'!BT81),0))</f>
        <v>0</v>
      </c>
      <c r="BA82" s="15">
        <f>IF(AND($F82=$AY$4,$I82=BA$5),AVERAGE('Потребление ЭЭ_факт'!AW81,'Потребление ЭЭ_факт'!BI81,'Потребление ЭЭ_факт'!BU81),IF(AZ82&lt;&gt;0,AVERAGE('Потребление ЭЭ_факт'!AW81,'Потребление ЭЭ_факт'!BI81,'Потребление ЭЭ_факт'!BU81),0))</f>
        <v>0</v>
      </c>
      <c r="BB82" s="15">
        <f>IF(AND($F82=$AY$4,$I82=BB$5),AVERAGE('Потребление ЭЭ_факт'!AX81,'Потребление ЭЭ_факт'!BJ81,'Потребление ЭЭ_факт'!BV81),IF(BA82&lt;&gt;0,AVERAGE('Потребление ЭЭ_факт'!AX81,'Потребление ЭЭ_факт'!BJ81,'Потребление ЭЭ_факт'!BV81),0))</f>
        <v>0</v>
      </c>
      <c r="BC82" s="15">
        <f>IF(AND($F82=$AY$4,$I82=BC$5),AVERAGE('Потребление ЭЭ_факт'!AY81,'Потребление ЭЭ_факт'!BK81,'Потребление ЭЭ_факт'!BW81),IF(BB82&lt;&gt;0,AVERAGE('Потребление ЭЭ_факт'!AY81,'Потребление ЭЭ_факт'!BK81,'Потребление ЭЭ_факт'!BW81),0))</f>
        <v>0</v>
      </c>
      <c r="BD82" s="15">
        <f>IF(AND($F82=$AY$4,$I82=BD$5),AVERAGE('Потребление ЭЭ_факт'!AZ81,'Потребление ЭЭ_факт'!BL81,'Потребление ЭЭ_факт'!BX81),IF(BC82&lt;&gt;0,AVERAGE('Потребление ЭЭ_факт'!AZ81,'Потребление ЭЭ_факт'!BL81,'Потребление ЭЭ_факт'!BX81),0))</f>
        <v>0</v>
      </c>
      <c r="BE82" s="15">
        <f>IF(AND($F82=$AY$4,$I82=BE$5),AVERAGE('Потребление ЭЭ_факт'!BA81,'Потребление ЭЭ_факт'!BM81,'Потребление ЭЭ_факт'!BY81),IF(BD82&lt;&gt;0,AVERAGE('Потребление ЭЭ_факт'!BA81,'Потребление ЭЭ_факт'!BM81,'Потребление ЭЭ_факт'!BY81),0))</f>
        <v>0</v>
      </c>
      <c r="BF82" s="15">
        <f>IF(AND($F82=$AY$4,$I82=BF$5),AVERAGE('Потребление ЭЭ_факт'!BB81,'Потребление ЭЭ_факт'!BN81,'Потребление ЭЭ_факт'!BZ81),IF(BE82&lt;&gt;0,AVERAGE('Потребление ЭЭ_факт'!BB81,'Потребление ЭЭ_факт'!BN81,'Потребление ЭЭ_факт'!BZ81),0))</f>
        <v>0</v>
      </c>
      <c r="BG82" s="15">
        <f>IF(AND($F82=$AY$4,$I82=BG$5),AVERAGE('Потребление ЭЭ_факт'!BC81,'Потребление ЭЭ_факт'!BO81,'Потребление ЭЭ_факт'!CA81),IF(BF82&lt;&gt;0,AVERAGE('Потребление ЭЭ_факт'!BC81,'Потребление ЭЭ_факт'!BO81,'Потребление ЭЭ_факт'!CA81),0))</f>
        <v>0</v>
      </c>
      <c r="BH82" s="15">
        <f>IF(AND($F82=$AY$4,$I82=BH$5),AVERAGE('Потребление ЭЭ_факт'!BD81,'Потребление ЭЭ_факт'!BP81,'Потребление ЭЭ_факт'!CB81),IF(BG82&lt;&gt;0,AVERAGE('Потребление ЭЭ_факт'!BD81,'Потребление ЭЭ_факт'!BP81,'Потребление ЭЭ_факт'!CB81),0))</f>
        <v>0</v>
      </c>
      <c r="BI82" s="15">
        <f>IF(AND($F82=$AY$4,$I82=BI$5),AVERAGE('Потребление ЭЭ_факт'!BE81,'Потребление ЭЭ_факт'!BQ81,'Потребление ЭЭ_факт'!CC81),IF(BH82&lt;&gt;0,AVERAGE('Потребление ЭЭ_факт'!BE81,'Потребление ЭЭ_факт'!BQ81,'Потребление ЭЭ_факт'!CC81),0))</f>
        <v>0</v>
      </c>
      <c r="BJ82" s="16">
        <f>IF(AND($F82=$AY$4,$I82=BJ$5),AVERAGE('Потребление ЭЭ_факт'!BF81,'Потребление ЭЭ_факт'!BR81,'Потребление ЭЭ_факт'!CD81),IF(BI82&lt;&gt;0,AVERAGE('Потребление ЭЭ_факт'!BF81,'Потребление ЭЭ_факт'!BR81,'Потребление ЭЭ_факт'!CD81),0))</f>
        <v>0</v>
      </c>
      <c r="BK82" s="14">
        <f>IF(AND($F82=$BK$4,$I82=BK$5),AVERAGE('Потребление ЭЭ_факт'!BG81,'Потребление ЭЭ_факт'!BS81,'Потребление ЭЭ_факт'!CE81),IF(BJ82&lt;&gt;0,AVERAGE('Потребление ЭЭ_факт'!BG81,'Потребление ЭЭ_факт'!BS81,'Потребление ЭЭ_факт'!CE81),0))</f>
        <v>0</v>
      </c>
      <c r="BL82" s="15">
        <f>IF(AND($F82=$BK$4,$I82=BL$5),AVERAGE('Потребление ЭЭ_факт'!BH81,'Потребление ЭЭ_факт'!BT81,'Потребление ЭЭ_факт'!CF81),IF(BK82&lt;&gt;0,AVERAGE('Потребление ЭЭ_факт'!BH81,'Потребление ЭЭ_факт'!BT81,'Потребление ЭЭ_факт'!CF81),0))</f>
        <v>18822.213999999996</v>
      </c>
      <c r="BM82" s="15">
        <f>IF(AND($F82=$BK$4,$I82=BM$5),AVERAGE('Потребление ЭЭ_факт'!BI81,'Потребление ЭЭ_факт'!BU81,'Потребление ЭЭ_факт'!CG81),IF(BL82&lt;&gt;0,AVERAGE('Потребление ЭЭ_факт'!BI81,'Потребление ЭЭ_факт'!BU81,'Потребление ЭЭ_факт'!CG81),0))</f>
        <v>19511.06951215809</v>
      </c>
      <c r="BN82" s="15">
        <f>IF(AND($F82=$BK$4,$I82=BN$5),AVERAGE('Потребление ЭЭ_факт'!BJ81,'Потребление ЭЭ_факт'!BV81,'Потребление ЭЭ_факт'!CH81),IF(BM82&lt;&gt;0,AVERAGE('Потребление ЭЭ_факт'!BJ81,'Потребление ЭЭ_факт'!BV81,'Потребление ЭЭ_факт'!CH81),0))</f>
        <v>16392.707999999999</v>
      </c>
      <c r="BO82" s="15">
        <f>IF(AND($F82=$BK$4,$I82=BO$5),AVERAGE('Потребление ЭЭ_факт'!BK81,'Потребление ЭЭ_факт'!BW81,'Потребление ЭЭ_факт'!CI81),IF(BN82&lt;&gt;0,AVERAGE('Потребление ЭЭ_факт'!BK81,'Потребление ЭЭ_факт'!BW81,'Потребление ЭЭ_факт'!CI81),0))</f>
        <v>17461.88</v>
      </c>
      <c r="BP82" s="15">
        <f>IF(AND($F82=$BK$4,$I82=BP$5),AVERAGE('Потребление ЭЭ_факт'!BL81,'Потребление ЭЭ_факт'!BX81,'Потребление ЭЭ_факт'!CJ81),IF(BO82&lt;&gt;0,AVERAGE('Потребление ЭЭ_факт'!BL81,'Потребление ЭЭ_факт'!BX81,'Потребление ЭЭ_факт'!CJ81),0))</f>
        <v>20453.417914492751</v>
      </c>
      <c r="BQ82" s="15">
        <f>IF(AND($F82=$BK$4,$I82=BQ$5),AVERAGE('Потребление ЭЭ_факт'!BM81,'Потребление ЭЭ_факт'!BY81,'Потребление ЭЭ_факт'!CK81),IF(BP82&lt;&gt;0,AVERAGE('Потребление ЭЭ_факт'!BM81,'Потребление ЭЭ_факт'!BY81,'Потребление ЭЭ_факт'!CK81),0))</f>
        <v>23400.236799999999</v>
      </c>
      <c r="BR82" s="15">
        <f>IF(AND($F82=$BK$4,$I82=BR$5),AVERAGE('Потребление ЭЭ_факт'!BN81,'Потребление ЭЭ_факт'!BZ81,'Потребление ЭЭ_факт'!CL81),IF(BQ82&lt;&gt;0,AVERAGE('Потребление ЭЭ_факт'!BN81,'Потребление ЭЭ_факт'!BZ81,'Потребление ЭЭ_факт'!CL81),0))</f>
        <v>24107.049035714284</v>
      </c>
      <c r="BS82" s="15">
        <f>IF(AND($F82=$BK$4,$I82=BS$5),AVERAGE('Потребление ЭЭ_факт'!BO81,'Потребление ЭЭ_факт'!CA81,'Потребление ЭЭ_факт'!CM81),IF(BR82&lt;&gt;0,AVERAGE('Потребление ЭЭ_факт'!BO81,'Потребление ЭЭ_факт'!CA81,'Потребление ЭЭ_факт'!CM81),0))</f>
        <v>17146.659285714286</v>
      </c>
      <c r="BT82" s="15">
        <f>IF(AND($F82=$BK$4,$I82=BT$5),AVERAGE('Потребление ЭЭ_факт'!BP81,'Потребление ЭЭ_факт'!CB81,'Потребление ЭЭ_факт'!CN81),IF(BS82&lt;&gt;0,AVERAGE('Потребление ЭЭ_факт'!BP81,'Потребление ЭЭ_факт'!CB81,'Потребление ЭЭ_факт'!CN81),0))</f>
        <v>16850.406838285711</v>
      </c>
      <c r="BU82" s="15">
        <f>IF(AND($F82=$BK$4,$I82=BU$5),AVERAGE('Потребление ЭЭ_факт'!BQ81,'Потребление ЭЭ_факт'!CC81,'Потребление ЭЭ_факт'!CO81),IF(BT82&lt;&gt;0,AVERAGE('Потребление ЭЭ_факт'!BQ81,'Потребление ЭЭ_факт'!CC81,'Потребление ЭЭ_факт'!CO81),0))</f>
        <v>16440.996999999999</v>
      </c>
      <c r="BV82" s="16">
        <f>IF(AND($F82=$BK$4,$I82=BV$5),AVERAGE('Потребление ЭЭ_факт'!BR81,'Потребление ЭЭ_факт'!CD81,'Потребление ЭЭ_факт'!CP81),IF(BU82&lt;&gt;0,AVERAGE('Потребление ЭЭ_факт'!BR81,'Потребление ЭЭ_факт'!CD81,'Потребление ЭЭ_факт'!CP81),0))</f>
        <v>18536.47634615385</v>
      </c>
      <c r="BW82" s="14">
        <f>IF(AND($F82=$BW$4,$I82=BW$5),AVERAGE('Потребление ЭЭ_факт'!BS81,'Потребление ЭЭ_факт'!CE81,'Потребление ЭЭ_факт'!CQ81),IF(BV82&lt;&gt;0,AVERAGE('Потребление ЭЭ_факт'!BS81,'Потребление ЭЭ_факт'!CE81,'Потребление ЭЭ_факт'!CQ81),0))</f>
        <v>19512.685142857143</v>
      </c>
      <c r="BX82" s="31">
        <f t="shared" si="382"/>
        <v>18822.213999999996</v>
      </c>
      <c r="BY82" s="31">
        <f t="shared" si="376"/>
        <v>19511.06951215809</v>
      </c>
      <c r="BZ82" s="31">
        <f t="shared" si="377"/>
        <v>16392.707999999999</v>
      </c>
      <c r="CA82" s="31">
        <f t="shared" si="378"/>
        <v>17461.88</v>
      </c>
      <c r="CB82" s="31">
        <f t="shared" si="379"/>
        <v>20453.417914492751</v>
      </c>
      <c r="CC82" s="31">
        <f t="shared" ref="CC82:CC134" si="546">BQ82</f>
        <v>23400.236799999999</v>
      </c>
      <c r="CD82" s="31">
        <f t="shared" ref="CD82:CD134" si="547">BR82</f>
        <v>24107.049035714284</v>
      </c>
      <c r="CE82" s="31">
        <f t="shared" ref="CE82:CE134" si="548">BS82</f>
        <v>17146.659285714286</v>
      </c>
      <c r="CF82" s="31">
        <f t="shared" ref="CF82:CF134" si="549">BT82</f>
        <v>16850.406838285711</v>
      </c>
      <c r="CG82" s="31">
        <f t="shared" ref="CG82:CG134" si="550">BU82</f>
        <v>16440.996999999999</v>
      </c>
      <c r="CH82" s="32">
        <f t="shared" ref="CH82:CH134" si="551">BV82</f>
        <v>18536.47634615385</v>
      </c>
      <c r="CI82" s="30">
        <f t="shared" si="418"/>
        <v>19512.685142857143</v>
      </c>
      <c r="CJ82" s="31">
        <f t="shared" si="413"/>
        <v>18822.213999999996</v>
      </c>
      <c r="CK82" s="31">
        <f t="shared" si="414"/>
        <v>19511.06951215809</v>
      </c>
      <c r="CL82" s="31">
        <f t="shared" si="489"/>
        <v>16392.707999999999</v>
      </c>
      <c r="CM82" s="31">
        <f t="shared" si="490"/>
        <v>17461.88</v>
      </c>
      <c r="CN82" s="31">
        <f t="shared" si="491"/>
        <v>20453.417914492751</v>
      </c>
      <c r="CO82" s="31">
        <f t="shared" si="492"/>
        <v>23400.236799999999</v>
      </c>
      <c r="CP82" s="31">
        <f t="shared" si="493"/>
        <v>24107.049035714284</v>
      </c>
      <c r="CQ82" s="31">
        <f t="shared" si="494"/>
        <v>17146.659285714286</v>
      </c>
      <c r="CR82" s="31">
        <f t="shared" si="495"/>
        <v>16850.406838285711</v>
      </c>
      <c r="CS82" s="31">
        <f t="shared" si="496"/>
        <v>16440.996999999999</v>
      </c>
      <c r="CT82" s="32">
        <f t="shared" si="497"/>
        <v>18536.47634615385</v>
      </c>
      <c r="CU82" s="30">
        <f t="shared" si="498"/>
        <v>19512.685142857143</v>
      </c>
      <c r="CV82" s="31">
        <f t="shared" si="499"/>
        <v>18822.213999999996</v>
      </c>
      <c r="CW82" s="31">
        <f t="shared" si="500"/>
        <v>19511.06951215809</v>
      </c>
      <c r="CX82" s="31">
        <f t="shared" si="501"/>
        <v>16392.707999999999</v>
      </c>
      <c r="CY82" s="31">
        <f t="shared" si="502"/>
        <v>17461.88</v>
      </c>
      <c r="CZ82" s="31">
        <f t="shared" si="503"/>
        <v>20453.417914492751</v>
      </c>
      <c r="DA82" s="31">
        <f t="shared" si="504"/>
        <v>23400.236799999999</v>
      </c>
      <c r="DB82" s="31">
        <f t="shared" si="505"/>
        <v>24107.049035714284</v>
      </c>
      <c r="DC82" s="31">
        <f t="shared" si="506"/>
        <v>17146.659285714286</v>
      </c>
      <c r="DD82" s="31">
        <f t="shared" si="507"/>
        <v>16850.406838285711</v>
      </c>
      <c r="DE82" s="31">
        <f t="shared" si="508"/>
        <v>16440.996999999999</v>
      </c>
      <c r="DF82" s="32">
        <f t="shared" si="509"/>
        <v>18536.47634615385</v>
      </c>
      <c r="DG82" s="30">
        <f t="shared" si="510"/>
        <v>19512.685142857143</v>
      </c>
      <c r="DH82" s="31">
        <f t="shared" si="511"/>
        <v>18822.213999999996</v>
      </c>
      <c r="DI82" s="31">
        <f t="shared" si="512"/>
        <v>19511.06951215809</v>
      </c>
      <c r="DJ82" s="31">
        <f t="shared" si="513"/>
        <v>16392.707999999999</v>
      </c>
      <c r="DK82" s="31">
        <f t="shared" si="514"/>
        <v>17461.88</v>
      </c>
      <c r="DL82" s="31">
        <f t="shared" si="515"/>
        <v>20453.417914492751</v>
      </c>
      <c r="DM82" s="31">
        <f t="shared" si="516"/>
        <v>23400.236799999999</v>
      </c>
      <c r="DN82" s="31">
        <f t="shared" si="517"/>
        <v>24107.049035714284</v>
      </c>
      <c r="DO82" s="31">
        <f t="shared" si="518"/>
        <v>17146.659285714286</v>
      </c>
      <c r="DP82" s="31">
        <f t="shared" si="519"/>
        <v>16850.406838285711</v>
      </c>
      <c r="DQ82" s="31">
        <f t="shared" si="488"/>
        <v>16440.996999999999</v>
      </c>
      <c r="DR82" s="32">
        <f t="shared" si="522"/>
        <v>18536.47634615385</v>
      </c>
      <c r="DS82" s="30">
        <f t="shared" si="523"/>
        <v>19512.685142857143</v>
      </c>
      <c r="DT82" s="31">
        <f t="shared" si="524"/>
        <v>18822.213999999996</v>
      </c>
      <c r="DU82" s="31">
        <f t="shared" si="525"/>
        <v>19511.06951215809</v>
      </c>
      <c r="DV82" s="31">
        <f t="shared" si="526"/>
        <v>16392.707999999999</v>
      </c>
      <c r="DW82" s="31">
        <f t="shared" si="527"/>
        <v>17461.88</v>
      </c>
      <c r="DX82" s="31">
        <f t="shared" si="528"/>
        <v>20453.417914492751</v>
      </c>
      <c r="DY82" s="31">
        <f t="shared" si="529"/>
        <v>23400.236799999999</v>
      </c>
      <c r="DZ82" s="31">
        <f t="shared" si="530"/>
        <v>24107.049035714284</v>
      </c>
      <c r="EA82" s="31">
        <f t="shared" si="531"/>
        <v>17146.659285714286</v>
      </c>
      <c r="EB82" s="31">
        <f t="shared" si="532"/>
        <v>16850.406838285711</v>
      </c>
      <c r="EC82" s="31">
        <f t="shared" si="533"/>
        <v>16440.996999999999</v>
      </c>
      <c r="ED82" s="32">
        <f t="shared" si="534"/>
        <v>18536.47634615385</v>
      </c>
      <c r="EE82" s="30">
        <f t="shared" si="535"/>
        <v>19512.685142857143</v>
      </c>
      <c r="EF82" s="31">
        <f t="shared" si="536"/>
        <v>18822.213999999996</v>
      </c>
      <c r="EG82" s="31">
        <f t="shared" si="537"/>
        <v>19511.06951215809</v>
      </c>
      <c r="EH82" s="31">
        <f t="shared" si="538"/>
        <v>16392.707999999999</v>
      </c>
      <c r="EI82" s="31">
        <f t="shared" si="539"/>
        <v>17461.88</v>
      </c>
      <c r="EJ82" s="31">
        <f t="shared" si="540"/>
        <v>20453.417914492751</v>
      </c>
      <c r="EK82" s="31">
        <f t="shared" si="541"/>
        <v>23400.236799999999</v>
      </c>
      <c r="EL82" s="31">
        <f t="shared" si="542"/>
        <v>24107.049035714284</v>
      </c>
      <c r="EM82" s="31">
        <f t="shared" si="543"/>
        <v>17146.659285714286</v>
      </c>
      <c r="EN82" s="31">
        <f t="shared" si="544"/>
        <v>16850.406838285711</v>
      </c>
      <c r="EO82" s="31">
        <f t="shared" si="520"/>
        <v>16440.996999999999</v>
      </c>
      <c r="EP82" s="32">
        <f t="shared" si="521"/>
        <v>18536.47634615385</v>
      </c>
      <c r="ES82" s="20"/>
      <c r="ET82" s="18"/>
      <c r="EU82" s="18"/>
      <c r="EV82" s="18"/>
      <c r="EW82" s="18"/>
      <c r="EX82" s="18"/>
      <c r="EY82" s="18"/>
      <c r="EZ82" s="18"/>
      <c r="FA82" s="18"/>
      <c r="FB82" s="18"/>
      <c r="FC82" s="18"/>
      <c r="FD82" s="19"/>
      <c r="FE82" s="20"/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9"/>
      <c r="FQ82" s="20"/>
      <c r="FR82" s="18"/>
      <c r="FS82" s="18">
        <f t="shared" si="420"/>
        <v>19511.06951215809</v>
      </c>
      <c r="FT82" s="18">
        <f t="shared" si="421"/>
        <v>16392.707999999999</v>
      </c>
      <c r="FU82" s="18">
        <f t="shared" si="422"/>
        <v>17461.88</v>
      </c>
      <c r="FV82" s="18">
        <f t="shared" si="423"/>
        <v>20453.417914492751</v>
      </c>
      <c r="FW82" s="18">
        <f t="shared" si="424"/>
        <v>23400.236799999999</v>
      </c>
      <c r="FX82" s="18">
        <f t="shared" si="425"/>
        <v>24107.049035714284</v>
      </c>
      <c r="FY82" s="18">
        <f t="shared" si="426"/>
        <v>17146.659285714286</v>
      </c>
      <c r="FZ82" s="18">
        <f t="shared" si="427"/>
        <v>16850.406838285711</v>
      </c>
      <c r="GA82" s="18">
        <f t="shared" si="428"/>
        <v>16440.996999999999</v>
      </c>
      <c r="GB82" s="19">
        <f t="shared" si="429"/>
        <v>18536.47634615385</v>
      </c>
      <c r="GC82" s="20">
        <f t="shared" si="430"/>
        <v>19512.685142857143</v>
      </c>
      <c r="GD82" s="18">
        <f t="shared" si="431"/>
        <v>18822.213999999996</v>
      </c>
      <c r="GE82" s="18">
        <f t="shared" si="432"/>
        <v>19511.06951215809</v>
      </c>
      <c r="GF82" s="18">
        <f t="shared" si="433"/>
        <v>16392.707999999999</v>
      </c>
      <c r="GG82" s="18">
        <f t="shared" si="434"/>
        <v>17461.88</v>
      </c>
      <c r="GH82" s="18">
        <f t="shared" si="435"/>
        <v>20453.417914492751</v>
      </c>
      <c r="GI82" s="18">
        <f t="shared" si="436"/>
        <v>23400.236799999999</v>
      </c>
      <c r="GJ82" s="18">
        <f t="shared" si="437"/>
        <v>24107.049035714284</v>
      </c>
      <c r="GK82" s="18">
        <f t="shared" si="438"/>
        <v>17146.659285714286</v>
      </c>
      <c r="GL82" s="18">
        <f t="shared" si="439"/>
        <v>16850.406838285711</v>
      </c>
      <c r="GM82" s="18">
        <f t="shared" si="440"/>
        <v>16440.996999999999</v>
      </c>
      <c r="GN82" s="19">
        <f t="shared" si="441"/>
        <v>18536.47634615385</v>
      </c>
      <c r="GO82" s="20">
        <f t="shared" si="442"/>
        <v>19512.685142857143</v>
      </c>
      <c r="GP82" s="18">
        <f t="shared" si="443"/>
        <v>18822.213999999996</v>
      </c>
      <c r="GQ82" s="18">
        <f t="shared" si="444"/>
        <v>19511.06951215809</v>
      </c>
      <c r="GR82" s="18">
        <f t="shared" si="445"/>
        <v>16392.707999999999</v>
      </c>
      <c r="GS82" s="18">
        <f t="shared" si="446"/>
        <v>17461.88</v>
      </c>
      <c r="GT82" s="18">
        <f t="shared" si="447"/>
        <v>20453.417914492751</v>
      </c>
      <c r="GU82" s="18">
        <f t="shared" si="448"/>
        <v>23400.236799999999</v>
      </c>
      <c r="GV82" s="18">
        <f t="shared" si="449"/>
        <v>24107.049035714284</v>
      </c>
      <c r="GW82" s="18">
        <f t="shared" si="450"/>
        <v>17146.659285714286</v>
      </c>
      <c r="GX82" s="18">
        <f t="shared" si="451"/>
        <v>16850.406838285711</v>
      </c>
      <c r="GY82" s="18">
        <f t="shared" si="452"/>
        <v>16440.996999999999</v>
      </c>
      <c r="GZ82" s="19">
        <f t="shared" si="453"/>
        <v>18536.47634615385</v>
      </c>
      <c r="HA82" s="20">
        <f t="shared" si="454"/>
        <v>19512.685142857143</v>
      </c>
      <c r="HB82" s="18">
        <f t="shared" si="455"/>
        <v>18822.213999999996</v>
      </c>
      <c r="HC82" s="18">
        <f t="shared" si="456"/>
        <v>19511.06951215809</v>
      </c>
      <c r="HD82" s="18">
        <f t="shared" si="457"/>
        <v>16392.707999999999</v>
      </c>
      <c r="HE82" s="18">
        <f t="shared" si="458"/>
        <v>17461.88</v>
      </c>
      <c r="HF82" s="18">
        <f t="shared" si="459"/>
        <v>20453.417914492751</v>
      </c>
      <c r="HG82" s="18">
        <f t="shared" si="460"/>
        <v>23400.236799999999</v>
      </c>
      <c r="HH82" s="18">
        <f t="shared" si="461"/>
        <v>24107.049035714284</v>
      </c>
      <c r="HI82" s="18">
        <f t="shared" si="462"/>
        <v>17146.659285714286</v>
      </c>
      <c r="HJ82" s="18">
        <f t="shared" si="463"/>
        <v>16850.406838285711</v>
      </c>
      <c r="HK82" s="18">
        <f t="shared" si="464"/>
        <v>16440.996999999999</v>
      </c>
      <c r="HL82" s="19">
        <f t="shared" si="465"/>
        <v>18536.47634615385</v>
      </c>
      <c r="HM82" s="20">
        <f t="shared" si="466"/>
        <v>19512.685142857143</v>
      </c>
      <c r="HN82" s="18">
        <f t="shared" si="467"/>
        <v>18822.213999999996</v>
      </c>
      <c r="HO82" s="18">
        <f t="shared" si="468"/>
        <v>19511.06951215809</v>
      </c>
      <c r="HP82" s="18">
        <f t="shared" si="469"/>
        <v>16392.707999999999</v>
      </c>
      <c r="HQ82" s="18">
        <f t="shared" si="470"/>
        <v>17461.88</v>
      </c>
      <c r="HR82" s="18">
        <f t="shared" si="471"/>
        <v>20453.417914492751</v>
      </c>
      <c r="HS82" s="18">
        <f t="shared" si="472"/>
        <v>23400.236799999999</v>
      </c>
      <c r="HT82" s="18">
        <f t="shared" si="473"/>
        <v>24107.049035714284</v>
      </c>
      <c r="HU82" s="18">
        <f t="shared" si="474"/>
        <v>17146.659285714286</v>
      </c>
      <c r="HV82" s="18">
        <f t="shared" si="475"/>
        <v>16850.406838285711</v>
      </c>
      <c r="HW82" s="18">
        <f t="shared" si="476"/>
        <v>16440.996999999999</v>
      </c>
      <c r="HX82" s="19">
        <f t="shared" si="477"/>
        <v>18536.47634615385</v>
      </c>
      <c r="HY82" s="20">
        <f t="shared" si="478"/>
        <v>19512.685142857143</v>
      </c>
      <c r="HZ82" s="18">
        <f t="shared" si="545"/>
        <v>18822.213999999996</v>
      </c>
      <c r="IA82" s="18"/>
      <c r="IB82" s="18"/>
      <c r="IC82" s="18"/>
      <c r="ID82" s="18"/>
      <c r="IE82" s="18"/>
      <c r="IF82" s="18"/>
      <c r="IG82" s="18"/>
      <c r="IH82" s="18"/>
      <c r="II82" s="18"/>
      <c r="IJ82" s="19"/>
      <c r="IK82" s="20"/>
      <c r="IL82" s="18"/>
      <c r="IM82" s="18"/>
      <c r="IN82" s="18"/>
      <c r="IO82" s="18"/>
      <c r="IP82" s="18"/>
      <c r="IQ82" s="18"/>
      <c r="IR82" s="18"/>
      <c r="IS82" s="18"/>
      <c r="IT82" s="18"/>
      <c r="IU82" s="18"/>
      <c r="IV82" s="19"/>
      <c r="IY82" s="17"/>
      <c r="IZ82" s="17"/>
      <c r="JA82" s="14">
        <f t="shared" si="479"/>
        <v>0</v>
      </c>
      <c r="JB82" s="15">
        <f t="shared" si="480"/>
        <v>0</v>
      </c>
      <c r="JC82" s="15">
        <f t="shared" si="481"/>
        <v>190300.90073251899</v>
      </c>
      <c r="JD82" s="15">
        <f t="shared" si="482"/>
        <v>228635.79987537611</v>
      </c>
      <c r="JE82" s="15">
        <f t="shared" si="483"/>
        <v>228635.79987537611</v>
      </c>
      <c r="JF82" s="15">
        <f t="shared" si="484"/>
        <v>228635.79987537611</v>
      </c>
      <c r="JG82" s="15">
        <f t="shared" si="485"/>
        <v>228635.79987537611</v>
      </c>
      <c r="JH82" s="15">
        <f t="shared" si="486"/>
        <v>38334.899142857139</v>
      </c>
      <c r="JI82" s="15">
        <f t="shared" si="487"/>
        <v>0</v>
      </c>
      <c r="JJ82" s="14"/>
    </row>
    <row r="83" spans="1:270" x14ac:dyDescent="0.25">
      <c r="A83" s="5" t="s">
        <v>15</v>
      </c>
      <c r="B83" s="2">
        <v>2892</v>
      </c>
      <c r="C83" s="3">
        <v>42205</v>
      </c>
      <c r="D83" s="3" t="s">
        <v>16</v>
      </c>
      <c r="E83" s="4">
        <v>45344</v>
      </c>
      <c r="F83">
        <f t="shared" si="402"/>
        <v>2024</v>
      </c>
      <c r="G83">
        <f t="shared" si="403"/>
        <v>2</v>
      </c>
      <c r="H83">
        <f t="shared" si="404"/>
        <v>2021</v>
      </c>
      <c r="I83">
        <f t="shared" si="384"/>
        <v>2</v>
      </c>
      <c r="J83">
        <f t="shared" si="415"/>
        <v>2024</v>
      </c>
      <c r="K83">
        <f t="shared" si="416"/>
        <v>3</v>
      </c>
      <c r="L83">
        <f t="shared" si="383"/>
        <v>2029</v>
      </c>
      <c r="M83">
        <f t="shared" si="417"/>
        <v>2</v>
      </c>
      <c r="O83" s="14"/>
      <c r="P83" s="17"/>
      <c r="Q83" s="17"/>
      <c r="R83" s="17"/>
      <c r="S83" s="17"/>
      <c r="T83" s="17"/>
      <c r="U83" s="17"/>
      <c r="V83" s="17">
        <f>IF(AND($F83=O$4,$I83=V$5),AVERAGE('Потребление ЭЭ_факт'!R82,'Потребление ЭЭ_факт'!AD82,'Потребление ЭЭ_факт'!AP82),IF(U83&lt;&gt;0,AVERAGE('Потребление ЭЭ_факт'!R82,'Потребление ЭЭ_факт'!AD82,'Потребление ЭЭ_факт'!AP82),0))</f>
        <v>0</v>
      </c>
      <c r="W83" s="17">
        <f>IF(AND($F83=O$4,$I83=W$5),AVERAGE('Потребление ЭЭ_факт'!S82,'Потребление ЭЭ_факт'!AE82,'Потребление ЭЭ_факт'!AQ82),IF(V83&lt;&gt;0,AVERAGE('Потребление ЭЭ_факт'!S82,'Потребление ЭЭ_факт'!AE82,'Потребление ЭЭ_факт'!AQ82),0))</f>
        <v>0</v>
      </c>
      <c r="X83" s="17">
        <f>IF(AND($F83=O$4,$I83=X$5),AVERAGE('Потребление ЭЭ_факт'!T82,'Потребление ЭЭ_факт'!AF82,'Потребление ЭЭ_факт'!AR82),IF(W83&lt;&gt;0,AVERAGE('Потребление ЭЭ_факт'!T82,'Потребление ЭЭ_факт'!AF82,'Потребление ЭЭ_факт'!AR82),0))</f>
        <v>0</v>
      </c>
      <c r="Y83" s="17">
        <f>IF(AND($F83=O$4,$I83=Y$5),AVERAGE('Потребление ЭЭ_факт'!U82,'Потребление ЭЭ_факт'!AG82,'Потребление ЭЭ_факт'!AS82),IF(X83&lt;&gt;0,AVERAGE('Потребление ЭЭ_факт'!U82,'Потребление ЭЭ_факт'!AG82,'Потребление ЭЭ_факт'!AS82),0))</f>
        <v>0</v>
      </c>
      <c r="Z83" s="17">
        <f>IF(AND($F83=O$4,$I83=Z$5),AVERAGE('Потребление ЭЭ_факт'!V82,'Потребление ЭЭ_факт'!AH82,'Потребление ЭЭ_факт'!AT82),IF(Y83&lt;&gt;0,AVERAGE('Потребление ЭЭ_факт'!V82,'Потребление ЭЭ_факт'!AH82,'Потребление ЭЭ_факт'!AT82),0))</f>
        <v>0</v>
      </c>
      <c r="AA83" s="14">
        <f>IF(AND($F83=AA$4,$I83=AA$5),AVERAGE('Потребление ЭЭ_факт'!W82,'Потребление ЭЭ_факт'!AI82,'Потребление ЭЭ_факт'!AU82),IF(Z83&lt;&gt;0,AVERAGE('Потребление ЭЭ_факт'!W82,'Потребление ЭЭ_факт'!AI82,'Потребление ЭЭ_факт'!AU82),0))</f>
        <v>0</v>
      </c>
      <c r="AB83" s="17">
        <f>IF(AND($F83=AA$4,$I83=AB$5),AVERAGE('Потребление ЭЭ_факт'!X82,'Потребление ЭЭ_факт'!AJ82,'Потребление ЭЭ_факт'!AV82),IF(AA83&lt;&gt;0,AVERAGE('Потребление ЭЭ_факт'!X82,'Потребление ЭЭ_факт'!AJ82,'Потребление ЭЭ_факт'!AV82),0))</f>
        <v>0</v>
      </c>
      <c r="AC83" s="17">
        <f>IF(AND($F83=AA$4,$I83=AC$5),AVERAGE('Потребление ЭЭ_факт'!Y82,'Потребление ЭЭ_факт'!AK82,'Потребление ЭЭ_факт'!AW82),IF(AB83&lt;&gt;0,AVERAGE('Потребление ЭЭ_факт'!Y82,'Потребление ЭЭ_факт'!AK82,'Потребление ЭЭ_факт'!AW82),0))</f>
        <v>0</v>
      </c>
      <c r="AD83" s="17">
        <f>IF(AND($F83=AA$4,$I83=AD$5),AVERAGE('Потребление ЭЭ_факт'!Z82,'Потребление ЭЭ_факт'!AL82,'Потребление ЭЭ_факт'!AX82),IF(AC83&lt;&gt;0,AVERAGE('Потребление ЭЭ_факт'!Z82,'Потребление ЭЭ_факт'!AL82,'Потребление ЭЭ_факт'!AX82),0))</f>
        <v>0</v>
      </c>
      <c r="AE83" s="17">
        <f>IF(AND($F83=AA$4,$I83=AE$5),AVERAGE('Потребление ЭЭ_факт'!AA82,'Потребление ЭЭ_факт'!AM82,'Потребление ЭЭ_факт'!AY82),IF(AD83&lt;&gt;0,AVERAGE('Потребление ЭЭ_факт'!AA82,'Потребление ЭЭ_факт'!AM82,'Потребление ЭЭ_факт'!AY82),0))</f>
        <v>0</v>
      </c>
      <c r="AF83" s="17">
        <f>IF(AND($F83=AA$4,$I83=AF$5),AVERAGE('Потребление ЭЭ_факт'!AB82,'Потребление ЭЭ_факт'!AN82,'Потребление ЭЭ_факт'!AZ82),IF(AE83&lt;&gt;0,AVERAGE('Потребление ЭЭ_факт'!AB82,'Потребление ЭЭ_факт'!AN82,'Потребление ЭЭ_факт'!AZ82),0))</f>
        <v>0</v>
      </c>
      <c r="AG83" s="17">
        <f>IF(AND($F83=AA$4,$I83=AG$5),AVERAGE('Потребление ЭЭ_факт'!AC82,'Потребление ЭЭ_факт'!AO82,'Потребление ЭЭ_факт'!BA82),IF(AF83&lt;&gt;0,AVERAGE('Потребление ЭЭ_факт'!AC82,'Потребление ЭЭ_факт'!AO82,'Потребление ЭЭ_факт'!BA82),0))</f>
        <v>0</v>
      </c>
      <c r="AH83" s="17">
        <f>IF(AND($F83=AA$4,$I83=AH$5),AVERAGE('Потребление ЭЭ_факт'!AD82,'Потребление ЭЭ_факт'!AP82,'Потребление ЭЭ_факт'!BB82),IF(AG83&lt;&gt;0,AVERAGE('Потребление ЭЭ_факт'!AD82,'Потребление ЭЭ_факт'!AP82,'Потребление ЭЭ_факт'!BB82),0))</f>
        <v>0</v>
      </c>
      <c r="AI83" s="17">
        <f>IF(AND($F83=AA$4,$I83=AI$5),AVERAGE('Потребление ЭЭ_факт'!AE82,'Потребление ЭЭ_факт'!AQ82,'Потребление ЭЭ_факт'!BC82),IF(AH83&lt;&gt;0,AVERAGE('Потребление ЭЭ_факт'!AE82,'Потребление ЭЭ_факт'!AQ82,'Потребление ЭЭ_факт'!BC82),0))</f>
        <v>0</v>
      </c>
      <c r="AJ83" s="17">
        <f>IF(AND($F83=AA$4,$I83=AJ$5),AVERAGE('Потребление ЭЭ_факт'!AF82,'Потребление ЭЭ_факт'!AR82,'Потребление ЭЭ_факт'!BD82),IF(AI83&lt;&gt;0,AVERAGE('Потребление ЭЭ_факт'!AF82,'Потребление ЭЭ_факт'!AR82,'Потребление ЭЭ_факт'!BD82),0))</f>
        <v>0</v>
      </c>
      <c r="AK83" s="17">
        <f>IF(AND($F83=AA$4,$I83=AK$5),AVERAGE('Потребление ЭЭ_факт'!AG82,'Потребление ЭЭ_факт'!AS82,'Потребление ЭЭ_факт'!BE82),IF(AJ83&lt;&gt;0,AVERAGE('Потребление ЭЭ_факт'!AG82,'Потребление ЭЭ_факт'!AS82,'Потребление ЭЭ_факт'!BE82),0))</f>
        <v>0</v>
      </c>
      <c r="AL83" s="17">
        <f>IF(AND($F83=AA$4,$I83=AL$5),AVERAGE('Потребление ЭЭ_факт'!AH82,'Потребление ЭЭ_факт'!AT82,'Потребление ЭЭ_факт'!BF82),IF(AK83&lt;&gt;0,AVERAGE('Потребление ЭЭ_факт'!AH82,'Потребление ЭЭ_факт'!AT82,'Потребление ЭЭ_факт'!BF82),0))</f>
        <v>0</v>
      </c>
      <c r="AM83" s="14">
        <f>IF(AND($F83=AM$4,$I83=AM$5),AVERAGE('Потребление ЭЭ_факт'!AI82,'Потребление ЭЭ_факт'!AU82,'Потребление ЭЭ_факт'!BG82),IF(AL83&lt;&gt;0,AVERAGE('Потребление ЭЭ_факт'!AI82,'Потребление ЭЭ_факт'!AU82,'Потребление ЭЭ_факт'!BG82),0))</f>
        <v>0</v>
      </c>
      <c r="AN83" s="15">
        <f>IF(AND($F83=$AM$4,$I83=AN$5),AVERAGE('Потребление ЭЭ_факт'!AJ82,'Потребление ЭЭ_факт'!AV82,'Потребление ЭЭ_факт'!BH82),IF(AM83&lt;&gt;0,AVERAGE('Потребление ЭЭ_факт'!AJ82,'Потребление ЭЭ_факт'!AV82,'Потребление ЭЭ_факт'!BH82),0))</f>
        <v>0</v>
      </c>
      <c r="AO83" s="15">
        <f>IF(AND($F83=$AM$4,$I83=AO$5),AVERAGE('Потребление ЭЭ_факт'!AK82,'Потребление ЭЭ_факт'!AW82,'Потребление ЭЭ_факт'!BI82),IF(AN83&lt;&gt;0,AVERAGE('Потребление ЭЭ_факт'!AK82,'Потребление ЭЭ_факт'!AW82,'Потребление ЭЭ_факт'!BI82),0))</f>
        <v>0</v>
      </c>
      <c r="AP83" s="15">
        <f>IF(AND($F83=$AM$4,$I83=AP$5),AVERAGE('Потребление ЭЭ_факт'!AL82,'Потребление ЭЭ_факт'!AX82,'Потребление ЭЭ_факт'!BJ82),IF(AO83&lt;&gt;0,AVERAGE('Потребление ЭЭ_факт'!AL82,'Потребление ЭЭ_факт'!AX82,'Потребление ЭЭ_факт'!BJ82),0))</f>
        <v>0</v>
      </c>
      <c r="AQ83" s="15">
        <f>IF(AND($F83=$AM$4,$I83=AQ$5),AVERAGE('Потребление ЭЭ_факт'!AM82,'Потребление ЭЭ_факт'!AY82,'Потребление ЭЭ_факт'!BK82),IF(AP83&lt;&gt;0,AVERAGE('Потребление ЭЭ_факт'!AM82,'Потребление ЭЭ_факт'!AY82,'Потребление ЭЭ_факт'!BK82),0))</f>
        <v>0</v>
      </c>
      <c r="AR83" s="15">
        <f>IF(AND($F83=$AM$4,$I83=AR$5),AVERAGE('Потребление ЭЭ_факт'!AN82,'Потребление ЭЭ_факт'!AZ82,'Потребление ЭЭ_факт'!BL82),IF(AQ83&lt;&gt;0,AVERAGE('Потребление ЭЭ_факт'!AN82,'Потребление ЭЭ_факт'!AZ82,'Потребление ЭЭ_факт'!BL82),0))</f>
        <v>0</v>
      </c>
      <c r="AS83" s="15">
        <f>IF(AND($F83=$AM$4,$I83=AS$5),AVERAGE('Потребление ЭЭ_факт'!AO82,'Потребление ЭЭ_факт'!BA82,'Потребление ЭЭ_факт'!BM82),IF(AR83&lt;&gt;0,AVERAGE('Потребление ЭЭ_факт'!AO82,'Потребление ЭЭ_факт'!BA82,'Потребление ЭЭ_факт'!BM82),0))</f>
        <v>0</v>
      </c>
      <c r="AT83" s="15">
        <f>IF(AND($F83=$AM$4,$I83=AT$5),AVERAGE('Потребление ЭЭ_факт'!AP82,'Потребление ЭЭ_факт'!BB82,'Потребление ЭЭ_факт'!BN82),IF(AS83&lt;&gt;0,AVERAGE('Потребление ЭЭ_факт'!AP82,'Потребление ЭЭ_факт'!BB82,'Потребление ЭЭ_факт'!BN82),0))</f>
        <v>0</v>
      </c>
      <c r="AU83" s="15">
        <f>IF(AND($F83=$AM$4,$I83=AU$5),AVERAGE('Потребление ЭЭ_факт'!AQ82,'Потребление ЭЭ_факт'!BC82,'Потребление ЭЭ_факт'!BO82),IF(AT83&lt;&gt;0,AVERAGE('Потребление ЭЭ_факт'!AQ82,'Потребление ЭЭ_факт'!BC82,'Потребление ЭЭ_факт'!BO82),0))</f>
        <v>0</v>
      </c>
      <c r="AV83" s="15">
        <f>IF(AND($F83=$AM$4,$I83=AV$5),AVERAGE('Потребление ЭЭ_факт'!AR82,'Потребление ЭЭ_факт'!BD82,'Потребление ЭЭ_факт'!BP82),IF(AU83&lt;&gt;0,AVERAGE('Потребление ЭЭ_факт'!AR82,'Потребление ЭЭ_факт'!BD82,'Потребление ЭЭ_факт'!BP82),0))</f>
        <v>0</v>
      </c>
      <c r="AW83" s="15">
        <f>IF(AND($F83=$AM$4,$I83=AW$5),AVERAGE('Потребление ЭЭ_факт'!AS82,'Потребление ЭЭ_факт'!BE82,'Потребление ЭЭ_факт'!BQ82),IF(AV83&lt;&gt;0,AVERAGE('Потребление ЭЭ_факт'!AS82,'Потребление ЭЭ_факт'!BE82,'Потребление ЭЭ_факт'!BQ82),0))</f>
        <v>0</v>
      </c>
      <c r="AX83" s="16">
        <f>IF(AND($F83=$AM$4,$I83=AX$5),AVERAGE('Потребление ЭЭ_факт'!AT82,'Потребление ЭЭ_факт'!BF82,'Потребление ЭЭ_факт'!BR82),IF(AW83&lt;&gt;0,AVERAGE('Потребление ЭЭ_факт'!AT82,'Потребление ЭЭ_факт'!BF82,'Потребление ЭЭ_факт'!BR82),0))</f>
        <v>0</v>
      </c>
      <c r="AY83" s="14">
        <f>IF(AND($F83=$AY$4,$I83=AY$5),AVERAGE('Потребление ЭЭ_факт'!AU82,'Потребление ЭЭ_факт'!BG82,'Потребление ЭЭ_факт'!BS82),IF(AX83&lt;&gt;0,AVERAGE('Потребление ЭЭ_факт'!AU82,'Потребление ЭЭ_факт'!BG82,'Потребление ЭЭ_факт'!BS82),0))</f>
        <v>0</v>
      </c>
      <c r="AZ83" s="15">
        <f>IF(AND($F83=$AY$4,$I83=AZ$5),AVERAGE('Потребление ЭЭ_факт'!AV82,'Потребление ЭЭ_факт'!BH82,'Потребление ЭЭ_факт'!BT82),IF(AY83&lt;&gt;0,AVERAGE('Потребление ЭЭ_факт'!AV82,'Потребление ЭЭ_факт'!BH82,'Потребление ЭЭ_факт'!BT82),0))</f>
        <v>0</v>
      </c>
      <c r="BA83" s="15">
        <f>IF(AND($F83=$AY$4,$I83=BA$5),AVERAGE('Потребление ЭЭ_факт'!AW82,'Потребление ЭЭ_факт'!BI82,'Потребление ЭЭ_факт'!BU82),IF(AZ83&lt;&gt;0,AVERAGE('Потребление ЭЭ_факт'!AW82,'Потребление ЭЭ_факт'!BI82,'Потребление ЭЭ_факт'!BU82),0))</f>
        <v>0</v>
      </c>
      <c r="BB83" s="15">
        <f>IF(AND($F83=$AY$4,$I83=BB$5),AVERAGE('Потребление ЭЭ_факт'!AX82,'Потребление ЭЭ_факт'!BJ82,'Потребление ЭЭ_факт'!BV82),IF(BA83&lt;&gt;0,AVERAGE('Потребление ЭЭ_факт'!AX82,'Потребление ЭЭ_факт'!BJ82,'Потребление ЭЭ_факт'!BV82),0))</f>
        <v>0</v>
      </c>
      <c r="BC83" s="15">
        <f>IF(AND($F83=$AY$4,$I83=BC$5),AVERAGE('Потребление ЭЭ_факт'!AY82,'Потребление ЭЭ_факт'!BK82,'Потребление ЭЭ_факт'!BW82),IF(BB83&lt;&gt;0,AVERAGE('Потребление ЭЭ_факт'!AY82,'Потребление ЭЭ_факт'!BK82,'Потребление ЭЭ_факт'!BW82),0))</f>
        <v>0</v>
      </c>
      <c r="BD83" s="15">
        <f>IF(AND($F83=$AY$4,$I83=BD$5),AVERAGE('Потребление ЭЭ_факт'!AZ82,'Потребление ЭЭ_факт'!BL82,'Потребление ЭЭ_факт'!BX82),IF(BC83&lt;&gt;0,AVERAGE('Потребление ЭЭ_факт'!AZ82,'Потребление ЭЭ_факт'!BL82,'Потребление ЭЭ_факт'!BX82),0))</f>
        <v>0</v>
      </c>
      <c r="BE83" s="15">
        <f>IF(AND($F83=$AY$4,$I83=BE$5),AVERAGE('Потребление ЭЭ_факт'!BA82,'Потребление ЭЭ_факт'!BM82,'Потребление ЭЭ_факт'!BY82),IF(BD83&lt;&gt;0,AVERAGE('Потребление ЭЭ_факт'!BA82,'Потребление ЭЭ_факт'!BM82,'Потребление ЭЭ_факт'!BY82),0))</f>
        <v>0</v>
      </c>
      <c r="BF83" s="15">
        <f>IF(AND($F83=$AY$4,$I83=BF$5),AVERAGE('Потребление ЭЭ_факт'!BB82,'Потребление ЭЭ_факт'!BN82,'Потребление ЭЭ_факт'!BZ82),IF(BE83&lt;&gt;0,AVERAGE('Потребление ЭЭ_факт'!BB82,'Потребление ЭЭ_факт'!BN82,'Потребление ЭЭ_факт'!BZ82),0))</f>
        <v>0</v>
      </c>
      <c r="BG83" s="15">
        <f>IF(AND($F83=$AY$4,$I83=BG$5),AVERAGE('Потребление ЭЭ_факт'!BC82,'Потребление ЭЭ_факт'!BO82,'Потребление ЭЭ_факт'!CA82),IF(BF83&lt;&gt;0,AVERAGE('Потребление ЭЭ_факт'!BC82,'Потребление ЭЭ_факт'!BO82,'Потребление ЭЭ_факт'!CA82),0))</f>
        <v>0</v>
      </c>
      <c r="BH83" s="15">
        <f>IF(AND($F83=$AY$4,$I83=BH$5),AVERAGE('Потребление ЭЭ_факт'!BD82,'Потребление ЭЭ_факт'!BP82,'Потребление ЭЭ_факт'!CB82),IF(BG83&lt;&gt;0,AVERAGE('Потребление ЭЭ_факт'!BD82,'Потребление ЭЭ_факт'!BP82,'Потребление ЭЭ_факт'!CB82),0))</f>
        <v>0</v>
      </c>
      <c r="BI83" s="15">
        <f>IF(AND($F83=$AY$4,$I83=BI$5),AVERAGE('Потребление ЭЭ_факт'!BE82,'Потребление ЭЭ_факт'!BQ82,'Потребление ЭЭ_факт'!CC82),IF(BH83&lt;&gt;0,AVERAGE('Потребление ЭЭ_факт'!BE82,'Потребление ЭЭ_факт'!BQ82,'Потребление ЭЭ_факт'!CC82),0))</f>
        <v>0</v>
      </c>
      <c r="BJ83" s="16">
        <f>IF(AND($F83=$AY$4,$I83=BJ$5),AVERAGE('Потребление ЭЭ_факт'!BF82,'Потребление ЭЭ_факт'!BR82,'Потребление ЭЭ_факт'!CD82),IF(BI83&lt;&gt;0,AVERAGE('Потребление ЭЭ_факт'!BF82,'Потребление ЭЭ_факт'!BR82,'Потребление ЭЭ_факт'!CD82),0))</f>
        <v>0</v>
      </c>
      <c r="BK83" s="14">
        <f>IF(AND($F83=$BK$4,$I83=BK$5),AVERAGE('Потребление ЭЭ_факт'!BG82,'Потребление ЭЭ_факт'!BS82,'Потребление ЭЭ_факт'!CE82),IF(BJ83&lt;&gt;0,AVERAGE('Потребление ЭЭ_факт'!BG82,'Потребление ЭЭ_факт'!BS82,'Потребление ЭЭ_факт'!CE82),0))</f>
        <v>0</v>
      </c>
      <c r="BL83" s="15">
        <f>IF(AND($F83=$BK$4,$I83=BL$5),AVERAGE('Потребление ЭЭ_факт'!BH82,'Потребление ЭЭ_факт'!BT82,'Потребление ЭЭ_факт'!CF82),IF(BK83&lt;&gt;0,AVERAGE('Потребление ЭЭ_факт'!BH82,'Потребление ЭЭ_факт'!BT82,'Потребление ЭЭ_факт'!CF82),0))</f>
        <v>19134.101999999999</v>
      </c>
      <c r="BM83" s="15">
        <f>IF(AND($F83=$BK$4,$I83=BM$5),AVERAGE('Потребление ЭЭ_факт'!BI82,'Потребление ЭЭ_факт'!BU82,'Потребление ЭЭ_факт'!CG82),IF(BL83&lt;&gt;0,AVERAGE('Потребление ЭЭ_факт'!BI82,'Потребление ЭЭ_факт'!BU82,'Потребление ЭЭ_факт'!CG82),0))</f>
        <v>18463.268702380952</v>
      </c>
      <c r="BN83" s="15">
        <f>IF(AND($F83=$BK$4,$I83=BN$5),AVERAGE('Потребление ЭЭ_факт'!BJ82,'Потребление ЭЭ_факт'!BV82,'Потребление ЭЭ_факт'!CH82),IF(BM83&lt;&gt;0,AVERAGE('Потребление ЭЭ_факт'!BJ82,'Потребление ЭЭ_факт'!BV82,'Потребление ЭЭ_факт'!CH82),0))</f>
        <v>16044.849642857143</v>
      </c>
      <c r="BO83" s="15">
        <f>IF(AND($F83=$BK$4,$I83=BO$5),AVERAGE('Потребление ЭЭ_факт'!BK82,'Потребление ЭЭ_факт'!BW82,'Потребление ЭЭ_факт'!CI82),IF(BN83&lt;&gt;0,AVERAGE('Потребление ЭЭ_факт'!BK82,'Потребление ЭЭ_факт'!BW82,'Потребление ЭЭ_факт'!CI82),0))</f>
        <v>16160.383773809523</v>
      </c>
      <c r="BP83" s="15">
        <f>IF(AND($F83=$BK$4,$I83=BP$5),AVERAGE('Потребление ЭЭ_факт'!BL82,'Потребление ЭЭ_факт'!BX82,'Потребление ЭЭ_факт'!CJ82),IF(BO83&lt;&gt;0,AVERAGE('Потребление ЭЭ_факт'!BL82,'Потребление ЭЭ_факт'!BX82,'Потребление ЭЭ_факт'!CJ82),0))</f>
        <v>17137.236238095236</v>
      </c>
      <c r="BQ83" s="15">
        <f>IF(AND($F83=$BK$4,$I83=BQ$5),AVERAGE('Потребление ЭЭ_факт'!BM82,'Потребление ЭЭ_факт'!BY82,'Потребление ЭЭ_факт'!CK82),IF(BP83&lt;&gt;0,AVERAGE('Потребление ЭЭ_факт'!BM82,'Потребление ЭЭ_факт'!BY82,'Потребление ЭЭ_факт'!CK82),0))</f>
        <v>19306.018428571431</v>
      </c>
      <c r="BR83" s="15">
        <f>IF(AND($F83=$BK$4,$I83=BR$5),AVERAGE('Потребление ЭЭ_факт'!BN82,'Потребление ЭЭ_факт'!BZ82,'Потребление ЭЭ_факт'!CL82),IF(BQ83&lt;&gt;0,AVERAGE('Потребление ЭЭ_факт'!BN82,'Потребление ЭЭ_факт'!BZ82,'Потребление ЭЭ_факт'!CL82),0))</f>
        <v>19596.317416666661</v>
      </c>
      <c r="BS83" s="15">
        <f>IF(AND($F83=$BK$4,$I83=BS$5),AVERAGE('Потребление ЭЭ_факт'!BO82,'Потребление ЭЭ_факт'!CA82,'Потребление ЭЭ_факт'!CM82),IF(BR83&lt;&gt;0,AVERAGE('Потребление ЭЭ_факт'!BO82,'Потребление ЭЭ_факт'!CA82,'Потребление ЭЭ_факт'!CM82),0))</f>
        <v>15637.522428571428</v>
      </c>
      <c r="BT83" s="15">
        <f>IF(AND($F83=$BK$4,$I83=BT$5),AVERAGE('Потребление ЭЭ_факт'!BP82,'Потребление ЭЭ_факт'!CB82,'Потребление ЭЭ_факт'!CN82),IF(BS83&lt;&gt;0,AVERAGE('Потребление ЭЭ_факт'!BP82,'Потребление ЭЭ_факт'!CB82,'Потребление ЭЭ_факт'!CN82),0))</f>
        <v>15763.506976190476</v>
      </c>
      <c r="BU83" s="15">
        <f>IF(AND($F83=$BK$4,$I83=BU$5),AVERAGE('Потребление ЭЭ_факт'!BQ82,'Потребление ЭЭ_факт'!CC82,'Потребление ЭЭ_факт'!CO82),IF(BT83&lt;&gt;0,AVERAGE('Потребление ЭЭ_факт'!BQ82,'Потребление ЭЭ_факт'!CC82,'Потребление ЭЭ_факт'!CO82),0))</f>
        <v>16731.758952380955</v>
      </c>
      <c r="BV83" s="16">
        <f>IF(AND($F83=$BK$4,$I83=BV$5),AVERAGE('Потребление ЭЭ_факт'!BR82,'Потребление ЭЭ_факт'!CD82,'Потребление ЭЭ_факт'!CP82),IF(BU83&lt;&gt;0,AVERAGE('Потребление ЭЭ_факт'!BR82,'Потребление ЭЭ_факт'!CD82,'Потребление ЭЭ_факт'!CP82),0))</f>
        <v>18768.523028571428</v>
      </c>
      <c r="BW83" s="14">
        <f>IF(AND($F83=$BW$4,$I83=BW$5),AVERAGE('Потребление ЭЭ_факт'!BS82,'Потребление ЭЭ_факт'!CE82,'Потребление ЭЭ_факт'!CQ82),IF(BV83&lt;&gt;0,AVERAGE('Потребление ЭЭ_факт'!BS82,'Потребление ЭЭ_факт'!CE82,'Потребление ЭЭ_факт'!CQ82),0))</f>
        <v>19186.803273809524</v>
      </c>
      <c r="BX83" s="31">
        <f t="shared" si="382"/>
        <v>19134.101999999999</v>
      </c>
      <c r="BY83" s="31">
        <f t="shared" ref="BY83:BY117" si="552">BM83</f>
        <v>18463.268702380952</v>
      </c>
      <c r="BZ83" s="31">
        <f t="shared" ref="BZ83:BZ127" si="553">BN83</f>
        <v>16044.849642857143</v>
      </c>
      <c r="CA83" s="31">
        <f t="shared" ref="CA83:CA129" si="554">BO83</f>
        <v>16160.383773809523</v>
      </c>
      <c r="CB83" s="31">
        <f t="shared" ref="CB83:CB130" si="555">BP83</f>
        <v>17137.236238095236</v>
      </c>
      <c r="CC83" s="31">
        <f t="shared" si="546"/>
        <v>19306.018428571431</v>
      </c>
      <c r="CD83" s="31">
        <f t="shared" si="547"/>
        <v>19596.317416666661</v>
      </c>
      <c r="CE83" s="31">
        <f t="shared" si="548"/>
        <v>15637.522428571428</v>
      </c>
      <c r="CF83" s="31">
        <f t="shared" si="549"/>
        <v>15763.506976190476</v>
      </c>
      <c r="CG83" s="31">
        <f t="shared" si="550"/>
        <v>16731.758952380955</v>
      </c>
      <c r="CH83" s="32">
        <f t="shared" si="551"/>
        <v>18768.523028571428</v>
      </c>
      <c r="CI83" s="30">
        <f t="shared" si="418"/>
        <v>19186.803273809524</v>
      </c>
      <c r="CJ83" s="31">
        <f t="shared" si="413"/>
        <v>19134.101999999999</v>
      </c>
      <c r="CK83" s="31">
        <f t="shared" si="414"/>
        <v>18463.268702380952</v>
      </c>
      <c r="CL83" s="31">
        <f t="shared" si="489"/>
        <v>16044.849642857143</v>
      </c>
      <c r="CM83" s="31">
        <f t="shared" si="490"/>
        <v>16160.383773809523</v>
      </c>
      <c r="CN83" s="31">
        <f t="shared" si="491"/>
        <v>17137.236238095236</v>
      </c>
      <c r="CO83" s="31">
        <f t="shared" si="492"/>
        <v>19306.018428571431</v>
      </c>
      <c r="CP83" s="31">
        <f t="shared" si="493"/>
        <v>19596.317416666661</v>
      </c>
      <c r="CQ83" s="31">
        <f t="shared" si="494"/>
        <v>15637.522428571428</v>
      </c>
      <c r="CR83" s="31">
        <f t="shared" si="495"/>
        <v>15763.506976190476</v>
      </c>
      <c r="CS83" s="31">
        <f t="shared" si="496"/>
        <v>16731.758952380955</v>
      </c>
      <c r="CT83" s="32">
        <f t="shared" si="497"/>
        <v>18768.523028571428</v>
      </c>
      <c r="CU83" s="30">
        <f t="shared" si="498"/>
        <v>19186.803273809524</v>
      </c>
      <c r="CV83" s="31">
        <f t="shared" si="499"/>
        <v>19134.101999999999</v>
      </c>
      <c r="CW83" s="31">
        <f t="shared" si="500"/>
        <v>18463.268702380952</v>
      </c>
      <c r="CX83" s="31">
        <f t="shared" si="501"/>
        <v>16044.849642857143</v>
      </c>
      <c r="CY83" s="31">
        <f t="shared" si="502"/>
        <v>16160.383773809523</v>
      </c>
      <c r="CZ83" s="31">
        <f t="shared" si="503"/>
        <v>17137.236238095236</v>
      </c>
      <c r="DA83" s="31">
        <f t="shared" si="504"/>
        <v>19306.018428571431</v>
      </c>
      <c r="DB83" s="31">
        <f t="shared" si="505"/>
        <v>19596.317416666661</v>
      </c>
      <c r="DC83" s="31">
        <f t="shared" si="506"/>
        <v>15637.522428571428</v>
      </c>
      <c r="DD83" s="31">
        <f t="shared" si="507"/>
        <v>15763.506976190476</v>
      </c>
      <c r="DE83" s="31">
        <f t="shared" si="508"/>
        <v>16731.758952380955</v>
      </c>
      <c r="DF83" s="32">
        <f t="shared" si="509"/>
        <v>18768.523028571428</v>
      </c>
      <c r="DG83" s="30">
        <f t="shared" si="510"/>
        <v>19186.803273809524</v>
      </c>
      <c r="DH83" s="31">
        <f t="shared" si="511"/>
        <v>19134.101999999999</v>
      </c>
      <c r="DI83" s="31">
        <f t="shared" si="512"/>
        <v>18463.268702380952</v>
      </c>
      <c r="DJ83" s="31">
        <f t="shared" si="513"/>
        <v>16044.849642857143</v>
      </c>
      <c r="DK83" s="31">
        <f t="shared" si="514"/>
        <v>16160.383773809523</v>
      </c>
      <c r="DL83" s="31">
        <f t="shared" si="515"/>
        <v>17137.236238095236</v>
      </c>
      <c r="DM83" s="31">
        <f t="shared" si="516"/>
        <v>19306.018428571431</v>
      </c>
      <c r="DN83" s="31">
        <f t="shared" si="517"/>
        <v>19596.317416666661</v>
      </c>
      <c r="DO83" s="31">
        <f t="shared" si="518"/>
        <v>15637.522428571428</v>
      </c>
      <c r="DP83" s="31">
        <f t="shared" si="519"/>
        <v>15763.506976190476</v>
      </c>
      <c r="DQ83" s="31">
        <f t="shared" si="488"/>
        <v>16731.758952380955</v>
      </c>
      <c r="DR83" s="32">
        <f t="shared" si="522"/>
        <v>18768.523028571428</v>
      </c>
      <c r="DS83" s="30">
        <f t="shared" si="523"/>
        <v>19186.803273809524</v>
      </c>
      <c r="DT83" s="31">
        <f t="shared" si="524"/>
        <v>19134.101999999999</v>
      </c>
      <c r="DU83" s="31">
        <f t="shared" si="525"/>
        <v>18463.268702380952</v>
      </c>
      <c r="DV83" s="31">
        <f t="shared" si="526"/>
        <v>16044.849642857143</v>
      </c>
      <c r="DW83" s="31">
        <f t="shared" si="527"/>
        <v>16160.383773809523</v>
      </c>
      <c r="DX83" s="31">
        <f t="shared" si="528"/>
        <v>17137.236238095236</v>
      </c>
      <c r="DY83" s="31">
        <f t="shared" si="529"/>
        <v>19306.018428571431</v>
      </c>
      <c r="DZ83" s="31">
        <f t="shared" si="530"/>
        <v>19596.317416666661</v>
      </c>
      <c r="EA83" s="31">
        <f t="shared" si="531"/>
        <v>15637.522428571428</v>
      </c>
      <c r="EB83" s="31">
        <f t="shared" si="532"/>
        <v>15763.506976190476</v>
      </c>
      <c r="EC83" s="31">
        <f t="shared" si="533"/>
        <v>16731.758952380955</v>
      </c>
      <c r="ED83" s="32">
        <f t="shared" si="534"/>
        <v>18768.523028571428</v>
      </c>
      <c r="EE83" s="30">
        <f t="shared" si="535"/>
        <v>19186.803273809524</v>
      </c>
      <c r="EF83" s="31">
        <f t="shared" si="536"/>
        <v>19134.101999999999</v>
      </c>
      <c r="EG83" s="31">
        <f t="shared" si="537"/>
        <v>18463.268702380952</v>
      </c>
      <c r="EH83" s="31">
        <f t="shared" si="538"/>
        <v>16044.849642857143</v>
      </c>
      <c r="EI83" s="31">
        <f t="shared" si="539"/>
        <v>16160.383773809523</v>
      </c>
      <c r="EJ83" s="31">
        <f t="shared" si="540"/>
        <v>17137.236238095236</v>
      </c>
      <c r="EK83" s="31">
        <f t="shared" si="541"/>
        <v>19306.018428571431</v>
      </c>
      <c r="EL83" s="31">
        <f t="shared" si="542"/>
        <v>19596.317416666661</v>
      </c>
      <c r="EM83" s="31">
        <f t="shared" si="543"/>
        <v>15637.522428571428</v>
      </c>
      <c r="EN83" s="31">
        <f t="shared" si="544"/>
        <v>15763.506976190476</v>
      </c>
      <c r="EO83" s="31">
        <f t="shared" si="520"/>
        <v>16731.758952380955</v>
      </c>
      <c r="EP83" s="32">
        <f t="shared" si="521"/>
        <v>18768.523028571428</v>
      </c>
      <c r="ES83" s="20"/>
      <c r="ET83" s="18"/>
      <c r="EU83" s="18"/>
      <c r="EV83" s="18"/>
      <c r="EW83" s="18"/>
      <c r="EX83" s="18"/>
      <c r="EY83" s="18"/>
      <c r="EZ83" s="18"/>
      <c r="FA83" s="18"/>
      <c r="FB83" s="18"/>
      <c r="FC83" s="18"/>
      <c r="FD83" s="19"/>
      <c r="FE83" s="20"/>
      <c r="FF83" s="18"/>
      <c r="FG83" s="18"/>
      <c r="FH83" s="18"/>
      <c r="FI83" s="18"/>
      <c r="FJ83" s="18"/>
      <c r="FK83" s="18"/>
      <c r="FL83" s="18"/>
      <c r="FM83" s="18"/>
      <c r="FN83" s="18"/>
      <c r="FO83" s="18"/>
      <c r="FP83" s="19"/>
      <c r="FQ83" s="20"/>
      <c r="FR83" s="18"/>
      <c r="FS83" s="18">
        <f t="shared" si="420"/>
        <v>18463.268702380952</v>
      </c>
      <c r="FT83" s="18">
        <f t="shared" si="421"/>
        <v>16044.849642857143</v>
      </c>
      <c r="FU83" s="18">
        <f t="shared" si="422"/>
        <v>16160.383773809523</v>
      </c>
      <c r="FV83" s="18">
        <f t="shared" si="423"/>
        <v>17137.236238095236</v>
      </c>
      <c r="FW83" s="18">
        <f t="shared" si="424"/>
        <v>19306.018428571431</v>
      </c>
      <c r="FX83" s="18">
        <f t="shared" si="425"/>
        <v>19596.317416666661</v>
      </c>
      <c r="FY83" s="18">
        <f t="shared" si="426"/>
        <v>15637.522428571428</v>
      </c>
      <c r="FZ83" s="18">
        <f t="shared" si="427"/>
        <v>15763.506976190476</v>
      </c>
      <c r="GA83" s="18">
        <f t="shared" si="428"/>
        <v>16731.758952380955</v>
      </c>
      <c r="GB83" s="19">
        <f t="shared" si="429"/>
        <v>18768.523028571428</v>
      </c>
      <c r="GC83" s="20">
        <f t="shared" si="430"/>
        <v>19186.803273809524</v>
      </c>
      <c r="GD83" s="18">
        <f t="shared" si="431"/>
        <v>19134.101999999999</v>
      </c>
      <c r="GE83" s="18">
        <f t="shared" si="432"/>
        <v>18463.268702380952</v>
      </c>
      <c r="GF83" s="18">
        <f t="shared" si="433"/>
        <v>16044.849642857143</v>
      </c>
      <c r="GG83" s="18">
        <f t="shared" si="434"/>
        <v>16160.383773809523</v>
      </c>
      <c r="GH83" s="18">
        <f t="shared" si="435"/>
        <v>17137.236238095236</v>
      </c>
      <c r="GI83" s="18">
        <f t="shared" si="436"/>
        <v>19306.018428571431</v>
      </c>
      <c r="GJ83" s="18">
        <f t="shared" si="437"/>
        <v>19596.317416666661</v>
      </c>
      <c r="GK83" s="18">
        <f t="shared" si="438"/>
        <v>15637.522428571428</v>
      </c>
      <c r="GL83" s="18">
        <f t="shared" si="439"/>
        <v>15763.506976190476</v>
      </c>
      <c r="GM83" s="18">
        <f t="shared" si="440"/>
        <v>16731.758952380955</v>
      </c>
      <c r="GN83" s="19">
        <f t="shared" si="441"/>
        <v>18768.523028571428</v>
      </c>
      <c r="GO83" s="20">
        <f t="shared" si="442"/>
        <v>19186.803273809524</v>
      </c>
      <c r="GP83" s="18">
        <f t="shared" si="443"/>
        <v>19134.101999999999</v>
      </c>
      <c r="GQ83" s="18">
        <f t="shared" si="444"/>
        <v>18463.268702380952</v>
      </c>
      <c r="GR83" s="18">
        <f t="shared" si="445"/>
        <v>16044.849642857143</v>
      </c>
      <c r="GS83" s="18">
        <f t="shared" si="446"/>
        <v>16160.383773809523</v>
      </c>
      <c r="GT83" s="18">
        <f t="shared" si="447"/>
        <v>17137.236238095236</v>
      </c>
      <c r="GU83" s="18">
        <f t="shared" si="448"/>
        <v>19306.018428571431</v>
      </c>
      <c r="GV83" s="18">
        <f t="shared" si="449"/>
        <v>19596.317416666661</v>
      </c>
      <c r="GW83" s="18">
        <f t="shared" si="450"/>
        <v>15637.522428571428</v>
      </c>
      <c r="GX83" s="18">
        <f t="shared" si="451"/>
        <v>15763.506976190476</v>
      </c>
      <c r="GY83" s="18">
        <f t="shared" si="452"/>
        <v>16731.758952380955</v>
      </c>
      <c r="GZ83" s="19">
        <f t="shared" si="453"/>
        <v>18768.523028571428</v>
      </c>
      <c r="HA83" s="20">
        <f t="shared" si="454"/>
        <v>19186.803273809524</v>
      </c>
      <c r="HB83" s="18">
        <f t="shared" si="455"/>
        <v>19134.101999999999</v>
      </c>
      <c r="HC83" s="18">
        <f t="shared" si="456"/>
        <v>18463.268702380952</v>
      </c>
      <c r="HD83" s="18">
        <f t="shared" si="457"/>
        <v>16044.849642857143</v>
      </c>
      <c r="HE83" s="18">
        <f t="shared" si="458"/>
        <v>16160.383773809523</v>
      </c>
      <c r="HF83" s="18">
        <f t="shared" si="459"/>
        <v>17137.236238095236</v>
      </c>
      <c r="HG83" s="18">
        <f t="shared" si="460"/>
        <v>19306.018428571431</v>
      </c>
      <c r="HH83" s="18">
        <f t="shared" si="461"/>
        <v>19596.317416666661</v>
      </c>
      <c r="HI83" s="18">
        <f t="shared" si="462"/>
        <v>15637.522428571428</v>
      </c>
      <c r="HJ83" s="18">
        <f t="shared" si="463"/>
        <v>15763.506976190476</v>
      </c>
      <c r="HK83" s="18">
        <f t="shared" si="464"/>
        <v>16731.758952380955</v>
      </c>
      <c r="HL83" s="19">
        <f t="shared" si="465"/>
        <v>18768.523028571428</v>
      </c>
      <c r="HM83" s="20">
        <f t="shared" si="466"/>
        <v>19186.803273809524</v>
      </c>
      <c r="HN83" s="18">
        <f t="shared" si="467"/>
        <v>19134.101999999999</v>
      </c>
      <c r="HO83" s="18">
        <f t="shared" si="468"/>
        <v>18463.268702380952</v>
      </c>
      <c r="HP83" s="18">
        <f t="shared" si="469"/>
        <v>16044.849642857143</v>
      </c>
      <c r="HQ83" s="18">
        <f t="shared" si="470"/>
        <v>16160.383773809523</v>
      </c>
      <c r="HR83" s="18">
        <f t="shared" si="471"/>
        <v>17137.236238095236</v>
      </c>
      <c r="HS83" s="18">
        <f t="shared" si="472"/>
        <v>19306.018428571431</v>
      </c>
      <c r="HT83" s="18">
        <f t="shared" si="473"/>
        <v>19596.317416666661</v>
      </c>
      <c r="HU83" s="18">
        <f t="shared" si="474"/>
        <v>15637.522428571428</v>
      </c>
      <c r="HV83" s="18">
        <f t="shared" si="475"/>
        <v>15763.506976190476</v>
      </c>
      <c r="HW83" s="18">
        <f t="shared" si="476"/>
        <v>16731.758952380955</v>
      </c>
      <c r="HX83" s="19">
        <f t="shared" si="477"/>
        <v>18768.523028571428</v>
      </c>
      <c r="HY83" s="20">
        <f t="shared" si="478"/>
        <v>19186.803273809524</v>
      </c>
      <c r="HZ83" s="18">
        <f t="shared" si="545"/>
        <v>19134.101999999999</v>
      </c>
      <c r="IA83" s="18"/>
      <c r="IB83" s="18"/>
      <c r="IC83" s="18"/>
      <c r="ID83" s="18"/>
      <c r="IE83" s="18"/>
      <c r="IF83" s="18"/>
      <c r="IG83" s="18"/>
      <c r="IH83" s="18"/>
      <c r="II83" s="18"/>
      <c r="IJ83" s="19"/>
      <c r="IK83" s="20"/>
      <c r="IL83" s="18"/>
      <c r="IM83" s="18"/>
      <c r="IN83" s="18"/>
      <c r="IO83" s="18"/>
      <c r="IP83" s="18"/>
      <c r="IQ83" s="18"/>
      <c r="IR83" s="18"/>
      <c r="IS83" s="18"/>
      <c r="IT83" s="18"/>
      <c r="IU83" s="18"/>
      <c r="IV83" s="19"/>
      <c r="IY83" s="17"/>
      <c r="IZ83" s="17"/>
      <c r="JA83" s="14">
        <f t="shared" si="479"/>
        <v>0</v>
      </c>
      <c r="JB83" s="15">
        <f t="shared" si="480"/>
        <v>0</v>
      </c>
      <c r="JC83" s="15">
        <f t="shared" si="481"/>
        <v>173609.38558809523</v>
      </c>
      <c r="JD83" s="15">
        <f t="shared" si="482"/>
        <v>211930.29086190474</v>
      </c>
      <c r="JE83" s="15">
        <f t="shared" si="483"/>
        <v>211930.29086190474</v>
      </c>
      <c r="JF83" s="15">
        <f t="shared" si="484"/>
        <v>211930.29086190474</v>
      </c>
      <c r="JG83" s="15">
        <f t="shared" si="485"/>
        <v>211930.29086190474</v>
      </c>
      <c r="JH83" s="15">
        <f t="shared" si="486"/>
        <v>38320.90527380952</v>
      </c>
      <c r="JI83" s="15">
        <f t="shared" si="487"/>
        <v>0</v>
      </c>
      <c r="JJ83" s="14"/>
    </row>
    <row r="84" spans="1:270" x14ac:dyDescent="0.25">
      <c r="A84" s="1" t="s">
        <v>257</v>
      </c>
      <c r="B84" s="2">
        <v>6941</v>
      </c>
      <c r="C84" s="3">
        <v>42406</v>
      </c>
      <c r="D84" s="3" t="s">
        <v>258</v>
      </c>
      <c r="E84" s="4">
        <v>45344</v>
      </c>
      <c r="F84">
        <f t="shared" si="402"/>
        <v>2024</v>
      </c>
      <c r="G84">
        <f t="shared" si="403"/>
        <v>2</v>
      </c>
      <c r="H84">
        <f t="shared" si="404"/>
        <v>2021</v>
      </c>
      <c r="I84">
        <f t="shared" si="384"/>
        <v>2</v>
      </c>
      <c r="J84">
        <f t="shared" si="415"/>
        <v>2024</v>
      </c>
      <c r="K84">
        <f t="shared" si="416"/>
        <v>3</v>
      </c>
      <c r="L84">
        <f t="shared" si="383"/>
        <v>2029</v>
      </c>
      <c r="M84">
        <f t="shared" si="417"/>
        <v>2</v>
      </c>
      <c r="O84" s="14"/>
      <c r="P84" s="17"/>
      <c r="Q84" s="17"/>
      <c r="R84" s="17"/>
      <c r="S84" s="17"/>
      <c r="T84" s="17"/>
      <c r="U84" s="17"/>
      <c r="V84" s="17">
        <f>IF(AND($F84=O$4,$I84=V$5),AVERAGE('Потребление ЭЭ_факт'!R83,'Потребление ЭЭ_факт'!AD83,'Потребление ЭЭ_факт'!AP83),IF(U84&lt;&gt;0,AVERAGE('Потребление ЭЭ_факт'!R83,'Потребление ЭЭ_факт'!AD83,'Потребление ЭЭ_факт'!AP83),0))</f>
        <v>0</v>
      </c>
      <c r="W84" s="17">
        <f>IF(AND($F84=O$4,$I84=W$5),AVERAGE('Потребление ЭЭ_факт'!S83,'Потребление ЭЭ_факт'!AE83,'Потребление ЭЭ_факт'!AQ83),IF(V84&lt;&gt;0,AVERAGE('Потребление ЭЭ_факт'!S83,'Потребление ЭЭ_факт'!AE83,'Потребление ЭЭ_факт'!AQ83),0))</f>
        <v>0</v>
      </c>
      <c r="X84" s="17">
        <f>IF(AND($F84=O$4,$I84=X$5),AVERAGE('Потребление ЭЭ_факт'!T83,'Потребление ЭЭ_факт'!AF83,'Потребление ЭЭ_факт'!AR83),IF(W84&lt;&gt;0,AVERAGE('Потребление ЭЭ_факт'!T83,'Потребление ЭЭ_факт'!AF83,'Потребление ЭЭ_факт'!AR83),0))</f>
        <v>0</v>
      </c>
      <c r="Y84" s="17">
        <f>IF(AND($F84=O$4,$I84=Y$5),AVERAGE('Потребление ЭЭ_факт'!U83,'Потребление ЭЭ_факт'!AG83,'Потребление ЭЭ_факт'!AS83),IF(X84&lt;&gt;0,AVERAGE('Потребление ЭЭ_факт'!U83,'Потребление ЭЭ_факт'!AG83,'Потребление ЭЭ_факт'!AS83),0))</f>
        <v>0</v>
      </c>
      <c r="Z84" s="17">
        <f>IF(AND($F84=O$4,$I84=Z$5),AVERAGE('Потребление ЭЭ_факт'!V83,'Потребление ЭЭ_факт'!AH83,'Потребление ЭЭ_факт'!AT83),IF(Y84&lt;&gt;0,AVERAGE('Потребление ЭЭ_факт'!V83,'Потребление ЭЭ_факт'!AH83,'Потребление ЭЭ_факт'!AT83),0))</f>
        <v>0</v>
      </c>
      <c r="AA84" s="14">
        <f>IF(AND($F84=AA$4,$I84=AA$5),AVERAGE('Потребление ЭЭ_факт'!W83,'Потребление ЭЭ_факт'!AI83,'Потребление ЭЭ_факт'!AU83),IF(Z84&lt;&gt;0,AVERAGE('Потребление ЭЭ_факт'!W83,'Потребление ЭЭ_факт'!AI83,'Потребление ЭЭ_факт'!AU83),0))</f>
        <v>0</v>
      </c>
      <c r="AB84" s="17">
        <f>IF(AND($F84=AA$4,$I84=AB$5),AVERAGE('Потребление ЭЭ_факт'!X83,'Потребление ЭЭ_факт'!AJ83,'Потребление ЭЭ_факт'!AV83),IF(AA84&lt;&gt;0,AVERAGE('Потребление ЭЭ_факт'!X83,'Потребление ЭЭ_факт'!AJ83,'Потребление ЭЭ_факт'!AV83),0))</f>
        <v>0</v>
      </c>
      <c r="AC84" s="17">
        <f>IF(AND($F84=AA$4,$I84=AC$5),AVERAGE('Потребление ЭЭ_факт'!Y83,'Потребление ЭЭ_факт'!AK83,'Потребление ЭЭ_факт'!AW83),IF(AB84&lt;&gt;0,AVERAGE('Потребление ЭЭ_факт'!Y83,'Потребление ЭЭ_факт'!AK83,'Потребление ЭЭ_факт'!AW83),0))</f>
        <v>0</v>
      </c>
      <c r="AD84" s="17">
        <f>IF(AND($F84=AA$4,$I84=AD$5),AVERAGE('Потребление ЭЭ_факт'!Z83,'Потребление ЭЭ_факт'!AL83,'Потребление ЭЭ_факт'!AX83),IF(AC84&lt;&gt;0,AVERAGE('Потребление ЭЭ_факт'!Z83,'Потребление ЭЭ_факт'!AL83,'Потребление ЭЭ_факт'!AX83),0))</f>
        <v>0</v>
      </c>
      <c r="AE84" s="17">
        <f>IF(AND($F84=AA$4,$I84=AE$5),AVERAGE('Потребление ЭЭ_факт'!AA83,'Потребление ЭЭ_факт'!AM83,'Потребление ЭЭ_факт'!AY83),IF(AD84&lt;&gt;0,AVERAGE('Потребление ЭЭ_факт'!AA83,'Потребление ЭЭ_факт'!AM83,'Потребление ЭЭ_факт'!AY83),0))</f>
        <v>0</v>
      </c>
      <c r="AF84" s="17">
        <f>IF(AND($F84=AA$4,$I84=AF$5),AVERAGE('Потребление ЭЭ_факт'!AB83,'Потребление ЭЭ_факт'!AN83,'Потребление ЭЭ_факт'!AZ83),IF(AE84&lt;&gt;0,AVERAGE('Потребление ЭЭ_факт'!AB83,'Потребление ЭЭ_факт'!AN83,'Потребление ЭЭ_факт'!AZ83),0))</f>
        <v>0</v>
      </c>
      <c r="AG84" s="17">
        <f>IF(AND($F84=AA$4,$I84=AG$5),AVERAGE('Потребление ЭЭ_факт'!AC83,'Потребление ЭЭ_факт'!AO83,'Потребление ЭЭ_факт'!BA83),IF(AF84&lt;&gt;0,AVERAGE('Потребление ЭЭ_факт'!AC83,'Потребление ЭЭ_факт'!AO83,'Потребление ЭЭ_факт'!BA83),0))</f>
        <v>0</v>
      </c>
      <c r="AH84" s="17">
        <f>IF(AND($F84=AA$4,$I84=AH$5),AVERAGE('Потребление ЭЭ_факт'!AD83,'Потребление ЭЭ_факт'!AP83,'Потребление ЭЭ_факт'!BB83),IF(AG84&lt;&gt;0,AVERAGE('Потребление ЭЭ_факт'!AD83,'Потребление ЭЭ_факт'!AP83,'Потребление ЭЭ_факт'!BB83),0))</f>
        <v>0</v>
      </c>
      <c r="AI84" s="17">
        <f>IF(AND($F84=AA$4,$I84=AI$5),AVERAGE('Потребление ЭЭ_факт'!AE83,'Потребление ЭЭ_факт'!AQ83,'Потребление ЭЭ_факт'!BC83),IF(AH84&lt;&gt;0,AVERAGE('Потребление ЭЭ_факт'!AE83,'Потребление ЭЭ_факт'!AQ83,'Потребление ЭЭ_факт'!BC83),0))</f>
        <v>0</v>
      </c>
      <c r="AJ84" s="17">
        <f>IF(AND($F84=AA$4,$I84=AJ$5),AVERAGE('Потребление ЭЭ_факт'!AF83,'Потребление ЭЭ_факт'!AR83,'Потребление ЭЭ_факт'!BD83),IF(AI84&lt;&gt;0,AVERAGE('Потребление ЭЭ_факт'!AF83,'Потребление ЭЭ_факт'!AR83,'Потребление ЭЭ_факт'!BD83),0))</f>
        <v>0</v>
      </c>
      <c r="AK84" s="17">
        <f>IF(AND($F84=AA$4,$I84=AK$5),AVERAGE('Потребление ЭЭ_факт'!AG83,'Потребление ЭЭ_факт'!AS83,'Потребление ЭЭ_факт'!BE83),IF(AJ84&lt;&gt;0,AVERAGE('Потребление ЭЭ_факт'!AG83,'Потребление ЭЭ_факт'!AS83,'Потребление ЭЭ_факт'!BE83),0))</f>
        <v>0</v>
      </c>
      <c r="AL84" s="17">
        <f>IF(AND($F84=AA$4,$I84=AL$5),AVERAGE('Потребление ЭЭ_факт'!AH83,'Потребление ЭЭ_факт'!AT83,'Потребление ЭЭ_факт'!BF83),IF(AK84&lt;&gt;0,AVERAGE('Потребление ЭЭ_факт'!AH83,'Потребление ЭЭ_факт'!AT83,'Потребление ЭЭ_факт'!BF83),0))</f>
        <v>0</v>
      </c>
      <c r="AM84" s="14">
        <f>IF(AND($F84=AM$4,$I84=AM$5),AVERAGE('Потребление ЭЭ_факт'!AI83,'Потребление ЭЭ_факт'!AU83,'Потребление ЭЭ_факт'!BG83),IF(AL84&lt;&gt;0,AVERAGE('Потребление ЭЭ_факт'!AI83,'Потребление ЭЭ_факт'!AU83,'Потребление ЭЭ_факт'!BG83),0))</f>
        <v>0</v>
      </c>
      <c r="AN84" s="15">
        <f>IF(AND($F84=$AM$4,$I84=AN$5),AVERAGE('Потребление ЭЭ_факт'!AJ83,'Потребление ЭЭ_факт'!AV83,'Потребление ЭЭ_факт'!BH83),IF(AM84&lt;&gt;0,AVERAGE('Потребление ЭЭ_факт'!AJ83,'Потребление ЭЭ_факт'!AV83,'Потребление ЭЭ_факт'!BH83),0))</f>
        <v>0</v>
      </c>
      <c r="AO84" s="15">
        <f>IF(AND($F84=$AM$4,$I84=AO$5),AVERAGE('Потребление ЭЭ_факт'!AK83,'Потребление ЭЭ_факт'!AW83,'Потребление ЭЭ_факт'!BI83),IF(AN84&lt;&gt;0,AVERAGE('Потребление ЭЭ_факт'!AK83,'Потребление ЭЭ_факт'!AW83,'Потребление ЭЭ_факт'!BI83),0))</f>
        <v>0</v>
      </c>
      <c r="AP84" s="15">
        <f>IF(AND($F84=$AM$4,$I84=AP$5),AVERAGE('Потребление ЭЭ_факт'!AL83,'Потребление ЭЭ_факт'!AX83,'Потребление ЭЭ_факт'!BJ83),IF(AO84&lt;&gt;0,AVERAGE('Потребление ЭЭ_факт'!AL83,'Потребление ЭЭ_факт'!AX83,'Потребление ЭЭ_факт'!BJ83),0))</f>
        <v>0</v>
      </c>
      <c r="AQ84" s="15">
        <f>IF(AND($F84=$AM$4,$I84=AQ$5),AVERAGE('Потребление ЭЭ_факт'!AM83,'Потребление ЭЭ_факт'!AY83,'Потребление ЭЭ_факт'!BK83),IF(AP84&lt;&gt;0,AVERAGE('Потребление ЭЭ_факт'!AM83,'Потребление ЭЭ_факт'!AY83,'Потребление ЭЭ_факт'!BK83),0))</f>
        <v>0</v>
      </c>
      <c r="AR84" s="15">
        <f>IF(AND($F84=$AM$4,$I84=AR$5),AVERAGE('Потребление ЭЭ_факт'!AN83,'Потребление ЭЭ_факт'!AZ83,'Потребление ЭЭ_факт'!BL83),IF(AQ84&lt;&gt;0,AVERAGE('Потребление ЭЭ_факт'!AN83,'Потребление ЭЭ_факт'!AZ83,'Потребление ЭЭ_факт'!BL83),0))</f>
        <v>0</v>
      </c>
      <c r="AS84" s="15">
        <f>IF(AND($F84=$AM$4,$I84=AS$5),AVERAGE('Потребление ЭЭ_факт'!AO83,'Потребление ЭЭ_факт'!BA83,'Потребление ЭЭ_факт'!BM83),IF(AR84&lt;&gt;0,AVERAGE('Потребление ЭЭ_факт'!AO83,'Потребление ЭЭ_факт'!BA83,'Потребление ЭЭ_факт'!BM83),0))</f>
        <v>0</v>
      </c>
      <c r="AT84" s="15">
        <f>IF(AND($F84=$AM$4,$I84=AT$5),AVERAGE('Потребление ЭЭ_факт'!AP83,'Потребление ЭЭ_факт'!BB83,'Потребление ЭЭ_факт'!BN83),IF(AS84&lt;&gt;0,AVERAGE('Потребление ЭЭ_факт'!AP83,'Потребление ЭЭ_факт'!BB83,'Потребление ЭЭ_факт'!BN83),0))</f>
        <v>0</v>
      </c>
      <c r="AU84" s="15">
        <f>IF(AND($F84=$AM$4,$I84=AU$5),AVERAGE('Потребление ЭЭ_факт'!AQ83,'Потребление ЭЭ_факт'!BC83,'Потребление ЭЭ_факт'!BO83),IF(AT84&lt;&gt;0,AVERAGE('Потребление ЭЭ_факт'!AQ83,'Потребление ЭЭ_факт'!BC83,'Потребление ЭЭ_факт'!BO83),0))</f>
        <v>0</v>
      </c>
      <c r="AV84" s="15">
        <f>IF(AND($F84=$AM$4,$I84=AV$5),AVERAGE('Потребление ЭЭ_факт'!AR83,'Потребление ЭЭ_факт'!BD83,'Потребление ЭЭ_факт'!BP83),IF(AU84&lt;&gt;0,AVERAGE('Потребление ЭЭ_факт'!AR83,'Потребление ЭЭ_факт'!BD83,'Потребление ЭЭ_факт'!BP83),0))</f>
        <v>0</v>
      </c>
      <c r="AW84" s="15">
        <f>IF(AND($F84=$AM$4,$I84=AW$5),AVERAGE('Потребление ЭЭ_факт'!AS83,'Потребление ЭЭ_факт'!BE83,'Потребление ЭЭ_факт'!BQ83),IF(AV84&lt;&gt;0,AVERAGE('Потребление ЭЭ_факт'!AS83,'Потребление ЭЭ_факт'!BE83,'Потребление ЭЭ_факт'!BQ83),0))</f>
        <v>0</v>
      </c>
      <c r="AX84" s="16">
        <f>IF(AND($F84=$AM$4,$I84=AX$5),AVERAGE('Потребление ЭЭ_факт'!AT83,'Потребление ЭЭ_факт'!BF83,'Потребление ЭЭ_факт'!BR83),IF(AW84&lt;&gt;0,AVERAGE('Потребление ЭЭ_факт'!AT83,'Потребление ЭЭ_факт'!BF83,'Потребление ЭЭ_факт'!BR83),0))</f>
        <v>0</v>
      </c>
      <c r="AY84" s="14">
        <f>IF(AND($F84=$AY$4,$I84=AY$5),AVERAGE('Потребление ЭЭ_факт'!AU83,'Потребление ЭЭ_факт'!BG83,'Потребление ЭЭ_факт'!BS83),IF(AX84&lt;&gt;0,AVERAGE('Потребление ЭЭ_факт'!AU83,'Потребление ЭЭ_факт'!BG83,'Потребление ЭЭ_факт'!BS83),0))</f>
        <v>0</v>
      </c>
      <c r="AZ84" s="15">
        <f>IF(AND($F84=$AY$4,$I84=AZ$5),AVERAGE('Потребление ЭЭ_факт'!AV83,'Потребление ЭЭ_факт'!BH83,'Потребление ЭЭ_факт'!BT83),IF(AY84&lt;&gt;0,AVERAGE('Потребление ЭЭ_факт'!AV83,'Потребление ЭЭ_факт'!BH83,'Потребление ЭЭ_факт'!BT83),0))</f>
        <v>0</v>
      </c>
      <c r="BA84" s="15">
        <f>IF(AND($F84=$AY$4,$I84=BA$5),AVERAGE('Потребление ЭЭ_факт'!AW83,'Потребление ЭЭ_факт'!BI83,'Потребление ЭЭ_факт'!BU83),IF(AZ84&lt;&gt;0,AVERAGE('Потребление ЭЭ_факт'!AW83,'Потребление ЭЭ_факт'!BI83,'Потребление ЭЭ_факт'!BU83),0))</f>
        <v>0</v>
      </c>
      <c r="BB84" s="15">
        <f>IF(AND($F84=$AY$4,$I84=BB$5),AVERAGE('Потребление ЭЭ_факт'!AX83,'Потребление ЭЭ_факт'!BJ83,'Потребление ЭЭ_факт'!BV83),IF(BA84&lt;&gt;0,AVERAGE('Потребление ЭЭ_факт'!AX83,'Потребление ЭЭ_факт'!BJ83,'Потребление ЭЭ_факт'!BV83),0))</f>
        <v>0</v>
      </c>
      <c r="BC84" s="15">
        <f>IF(AND($F84=$AY$4,$I84=BC$5),AVERAGE('Потребление ЭЭ_факт'!AY83,'Потребление ЭЭ_факт'!BK83,'Потребление ЭЭ_факт'!BW83),IF(BB84&lt;&gt;0,AVERAGE('Потребление ЭЭ_факт'!AY83,'Потребление ЭЭ_факт'!BK83,'Потребление ЭЭ_факт'!BW83),0))</f>
        <v>0</v>
      </c>
      <c r="BD84" s="15">
        <f>IF(AND($F84=$AY$4,$I84=BD$5),AVERAGE('Потребление ЭЭ_факт'!AZ83,'Потребление ЭЭ_факт'!BL83,'Потребление ЭЭ_факт'!BX83),IF(BC84&lt;&gt;0,AVERAGE('Потребление ЭЭ_факт'!AZ83,'Потребление ЭЭ_факт'!BL83,'Потребление ЭЭ_факт'!BX83),0))</f>
        <v>0</v>
      </c>
      <c r="BE84" s="15">
        <f>IF(AND($F84=$AY$4,$I84=BE$5),AVERAGE('Потребление ЭЭ_факт'!BA83,'Потребление ЭЭ_факт'!BM83,'Потребление ЭЭ_факт'!BY83),IF(BD84&lt;&gt;0,AVERAGE('Потребление ЭЭ_факт'!BA83,'Потребление ЭЭ_факт'!BM83,'Потребление ЭЭ_факт'!BY83),0))</f>
        <v>0</v>
      </c>
      <c r="BF84" s="15">
        <f>IF(AND($F84=$AY$4,$I84=BF$5),AVERAGE('Потребление ЭЭ_факт'!BB83,'Потребление ЭЭ_факт'!BN83,'Потребление ЭЭ_факт'!BZ83),IF(BE84&lt;&gt;0,AVERAGE('Потребление ЭЭ_факт'!BB83,'Потребление ЭЭ_факт'!BN83,'Потребление ЭЭ_факт'!BZ83),0))</f>
        <v>0</v>
      </c>
      <c r="BG84" s="15">
        <f>IF(AND($F84=$AY$4,$I84=BG$5),AVERAGE('Потребление ЭЭ_факт'!BC83,'Потребление ЭЭ_факт'!BO83,'Потребление ЭЭ_факт'!CA83),IF(BF84&lt;&gt;0,AVERAGE('Потребление ЭЭ_факт'!BC83,'Потребление ЭЭ_факт'!BO83,'Потребление ЭЭ_факт'!CA83),0))</f>
        <v>0</v>
      </c>
      <c r="BH84" s="15">
        <f>IF(AND($F84=$AY$4,$I84=BH$5),AVERAGE('Потребление ЭЭ_факт'!BD83,'Потребление ЭЭ_факт'!BP83,'Потребление ЭЭ_факт'!CB83),IF(BG84&lt;&gt;0,AVERAGE('Потребление ЭЭ_факт'!BD83,'Потребление ЭЭ_факт'!BP83,'Потребление ЭЭ_факт'!CB83),0))</f>
        <v>0</v>
      </c>
      <c r="BI84" s="15">
        <f>IF(AND($F84=$AY$4,$I84=BI$5),AVERAGE('Потребление ЭЭ_факт'!BE83,'Потребление ЭЭ_факт'!BQ83,'Потребление ЭЭ_факт'!CC83),IF(BH84&lt;&gt;0,AVERAGE('Потребление ЭЭ_факт'!BE83,'Потребление ЭЭ_факт'!BQ83,'Потребление ЭЭ_факт'!CC83),0))</f>
        <v>0</v>
      </c>
      <c r="BJ84" s="16">
        <f>IF(AND($F84=$AY$4,$I84=BJ$5),AVERAGE('Потребление ЭЭ_факт'!BF83,'Потребление ЭЭ_факт'!BR83,'Потребление ЭЭ_факт'!CD83),IF(BI84&lt;&gt;0,AVERAGE('Потребление ЭЭ_факт'!BF83,'Потребление ЭЭ_факт'!BR83,'Потребление ЭЭ_факт'!CD83),0))</f>
        <v>0</v>
      </c>
      <c r="BK84" s="14">
        <f>IF(AND($F84=$BK$4,$I84=BK$5),AVERAGE('Потребление ЭЭ_факт'!BG83,'Потребление ЭЭ_факт'!BS83,'Потребление ЭЭ_факт'!CE83),IF(BJ84&lt;&gt;0,AVERAGE('Потребление ЭЭ_факт'!BG83,'Потребление ЭЭ_факт'!BS83,'Потребление ЭЭ_факт'!CE83),0))</f>
        <v>0</v>
      </c>
      <c r="BL84" s="15">
        <f>IF(AND($F84=$BK$4,$I84=BL$5),AVERAGE('Потребление ЭЭ_факт'!BH83,'Потребление ЭЭ_факт'!BT83,'Потребление ЭЭ_факт'!CF83),IF(BK84&lt;&gt;0,AVERAGE('Потребление ЭЭ_факт'!BH83,'Потребление ЭЭ_факт'!BT83,'Потребление ЭЭ_факт'!CF83),0))</f>
        <v>22846.11</v>
      </c>
      <c r="BM84" s="15">
        <f>IF(AND($F84=$BK$4,$I84=BM$5),AVERAGE('Потребление ЭЭ_факт'!BI83,'Потребление ЭЭ_факт'!BU83,'Потребление ЭЭ_факт'!CG83),IF(BL84&lt;&gt;0,AVERAGE('Потребление ЭЭ_факт'!BI83,'Потребление ЭЭ_факт'!BU83,'Потребление ЭЭ_факт'!CG83),0))</f>
        <v>22896.278928571428</v>
      </c>
      <c r="BN84" s="15">
        <f>IF(AND($F84=$BK$4,$I84=BN$5),AVERAGE('Потребление ЭЭ_факт'!BJ83,'Потребление ЭЭ_факт'!BV83,'Потребление ЭЭ_факт'!CH83),IF(BM84&lt;&gt;0,AVERAGE('Потребление ЭЭ_факт'!BJ83,'Потребление ЭЭ_факт'!BV83,'Потребление ЭЭ_факт'!CH83),0))</f>
        <v>16049.710714285713</v>
      </c>
      <c r="BO84" s="15">
        <f>IF(AND($F84=$BK$4,$I84=BO$5),AVERAGE('Потребление ЭЭ_факт'!BK83,'Потребление ЭЭ_факт'!BW83,'Потребление ЭЭ_факт'!CI83),IF(BN84&lt;&gt;0,AVERAGE('Потребление ЭЭ_факт'!BK83,'Потребление ЭЭ_факт'!BW83,'Потребление ЭЭ_факт'!CI83),0))</f>
        <v>13789.42</v>
      </c>
      <c r="BP84" s="15">
        <f>IF(AND($F84=$BK$4,$I84=BP$5),AVERAGE('Потребление ЭЭ_факт'!BL83,'Потребление ЭЭ_факт'!BX83,'Потребление ЭЭ_факт'!CJ83),IF(BO84&lt;&gt;0,AVERAGE('Потребление ЭЭ_факт'!BL83,'Потребление ЭЭ_факт'!BX83,'Потребление ЭЭ_факт'!CJ83),0))</f>
        <v>14059.356071428572</v>
      </c>
      <c r="BQ84" s="15">
        <f>IF(AND($F84=$BK$4,$I84=BQ$5),AVERAGE('Потребление ЭЭ_факт'!BM83,'Потребление ЭЭ_факт'!BY83,'Потребление ЭЭ_факт'!CK83),IF(BP84&lt;&gt;0,AVERAGE('Потребление ЭЭ_факт'!BM83,'Потребление ЭЭ_факт'!BY83,'Потребление ЭЭ_факт'!CK83),0))</f>
        <v>15006.626071428569</v>
      </c>
      <c r="BR84" s="15">
        <f>IF(AND($F84=$BK$4,$I84=BR$5),AVERAGE('Потребление ЭЭ_факт'!BN83,'Потребление ЭЭ_факт'!BZ83,'Потребление ЭЭ_факт'!CL83),IF(BQ84&lt;&gt;0,AVERAGE('Потребление ЭЭ_факт'!BN83,'Потребление ЭЭ_факт'!BZ83,'Потребление ЭЭ_факт'!CL83),0))</f>
        <v>14415.228071428572</v>
      </c>
      <c r="BS84" s="15">
        <f>IF(AND($F84=$BK$4,$I84=BS$5),AVERAGE('Потребление ЭЭ_факт'!BO83,'Потребление ЭЭ_факт'!CA83,'Потребление ЭЭ_факт'!CM83),IF(BR84&lt;&gt;0,AVERAGE('Потребление ЭЭ_факт'!BO83,'Потребление ЭЭ_факт'!CA83,'Потребление ЭЭ_факт'!CM83),0))</f>
        <v>13123.89785714286</v>
      </c>
      <c r="BT84" s="15">
        <f>IF(AND($F84=$BK$4,$I84=BT$5),AVERAGE('Потребление ЭЭ_факт'!BP83,'Потребление ЭЭ_факт'!CB83,'Потребление ЭЭ_факт'!CN83),IF(BS84&lt;&gt;0,AVERAGE('Потребление ЭЭ_факт'!BP83,'Потребление ЭЭ_факт'!CB83,'Потребление ЭЭ_факт'!CN83),0))</f>
        <v>18480.869285714285</v>
      </c>
      <c r="BU84" s="15">
        <f>IF(AND($F84=$BK$4,$I84=BU$5),AVERAGE('Потребление ЭЭ_факт'!BQ83,'Потребление ЭЭ_факт'!CC83,'Потребление ЭЭ_факт'!CO83),IF(BT84&lt;&gt;0,AVERAGE('Потребление ЭЭ_факт'!BQ83,'Потребление ЭЭ_факт'!CC83,'Потребление ЭЭ_факт'!CO83),0))</f>
        <v>20401.563928571428</v>
      </c>
      <c r="BV84" s="16">
        <f>IF(AND($F84=$BK$4,$I84=BV$5),AVERAGE('Потребление ЭЭ_факт'!BR83,'Потребление ЭЭ_факт'!CD83,'Потребление ЭЭ_факт'!CP83),IF(BU84&lt;&gt;0,AVERAGE('Потребление ЭЭ_факт'!BR83,'Потребление ЭЭ_факт'!CD83,'Потребление ЭЭ_факт'!CP83),0))</f>
        <v>25016.078857142857</v>
      </c>
      <c r="BW84" s="14">
        <f>IF(AND($F84=$BW$4,$I84=BW$5),AVERAGE('Потребление ЭЭ_факт'!BS83,'Потребление ЭЭ_факт'!CE83,'Потребление ЭЭ_факт'!CQ83),IF(BV84&lt;&gt;0,AVERAGE('Потребление ЭЭ_факт'!BS83,'Потребление ЭЭ_факт'!CE83,'Потребление ЭЭ_факт'!CQ83),0))</f>
        <v>25064.064642857138</v>
      </c>
      <c r="BX84" s="31">
        <f t="shared" si="382"/>
        <v>22846.11</v>
      </c>
      <c r="BY84" s="31">
        <f t="shared" si="552"/>
        <v>22896.278928571428</v>
      </c>
      <c r="BZ84" s="31">
        <f t="shared" si="553"/>
        <v>16049.710714285713</v>
      </c>
      <c r="CA84" s="31">
        <f t="shared" si="554"/>
        <v>13789.42</v>
      </c>
      <c r="CB84" s="31">
        <f t="shared" si="555"/>
        <v>14059.356071428572</v>
      </c>
      <c r="CC84" s="31">
        <f t="shared" si="546"/>
        <v>15006.626071428569</v>
      </c>
      <c r="CD84" s="31">
        <f t="shared" si="547"/>
        <v>14415.228071428572</v>
      </c>
      <c r="CE84" s="31">
        <f t="shared" si="548"/>
        <v>13123.89785714286</v>
      </c>
      <c r="CF84" s="31">
        <f t="shared" si="549"/>
        <v>18480.869285714285</v>
      </c>
      <c r="CG84" s="31">
        <f t="shared" si="550"/>
        <v>20401.563928571428</v>
      </c>
      <c r="CH84" s="32">
        <f t="shared" si="551"/>
        <v>25016.078857142857</v>
      </c>
      <c r="CI84" s="30">
        <f t="shared" si="418"/>
        <v>25064.064642857138</v>
      </c>
      <c r="CJ84" s="31">
        <f t="shared" si="413"/>
        <v>22846.11</v>
      </c>
      <c r="CK84" s="31">
        <f t="shared" si="414"/>
        <v>22896.278928571428</v>
      </c>
      <c r="CL84" s="31">
        <f t="shared" si="489"/>
        <v>16049.710714285713</v>
      </c>
      <c r="CM84" s="31">
        <f t="shared" si="490"/>
        <v>13789.42</v>
      </c>
      <c r="CN84" s="31">
        <f t="shared" si="491"/>
        <v>14059.356071428572</v>
      </c>
      <c r="CO84" s="31">
        <f t="shared" si="492"/>
        <v>15006.626071428569</v>
      </c>
      <c r="CP84" s="31">
        <f t="shared" si="493"/>
        <v>14415.228071428572</v>
      </c>
      <c r="CQ84" s="31">
        <f t="shared" si="494"/>
        <v>13123.89785714286</v>
      </c>
      <c r="CR84" s="31">
        <f t="shared" si="495"/>
        <v>18480.869285714285</v>
      </c>
      <c r="CS84" s="31">
        <f t="shared" si="496"/>
        <v>20401.563928571428</v>
      </c>
      <c r="CT84" s="32">
        <f t="shared" si="497"/>
        <v>25016.078857142857</v>
      </c>
      <c r="CU84" s="30">
        <f t="shared" si="498"/>
        <v>25064.064642857138</v>
      </c>
      <c r="CV84" s="31">
        <f t="shared" si="499"/>
        <v>22846.11</v>
      </c>
      <c r="CW84" s="31">
        <f t="shared" si="500"/>
        <v>22896.278928571428</v>
      </c>
      <c r="CX84" s="31">
        <f t="shared" si="501"/>
        <v>16049.710714285713</v>
      </c>
      <c r="CY84" s="31">
        <f t="shared" si="502"/>
        <v>13789.42</v>
      </c>
      <c r="CZ84" s="31">
        <f t="shared" si="503"/>
        <v>14059.356071428572</v>
      </c>
      <c r="DA84" s="31">
        <f t="shared" si="504"/>
        <v>15006.626071428569</v>
      </c>
      <c r="DB84" s="31">
        <f t="shared" si="505"/>
        <v>14415.228071428572</v>
      </c>
      <c r="DC84" s="31">
        <f t="shared" si="506"/>
        <v>13123.89785714286</v>
      </c>
      <c r="DD84" s="31">
        <f t="shared" si="507"/>
        <v>18480.869285714285</v>
      </c>
      <c r="DE84" s="31">
        <f t="shared" si="508"/>
        <v>20401.563928571428</v>
      </c>
      <c r="DF84" s="32">
        <f t="shared" si="509"/>
        <v>25016.078857142857</v>
      </c>
      <c r="DG84" s="30">
        <f t="shared" si="510"/>
        <v>25064.064642857138</v>
      </c>
      <c r="DH84" s="31">
        <f t="shared" si="511"/>
        <v>22846.11</v>
      </c>
      <c r="DI84" s="31">
        <f t="shared" si="512"/>
        <v>22896.278928571428</v>
      </c>
      <c r="DJ84" s="31">
        <f t="shared" si="513"/>
        <v>16049.710714285713</v>
      </c>
      <c r="DK84" s="31">
        <f t="shared" si="514"/>
        <v>13789.42</v>
      </c>
      <c r="DL84" s="31">
        <f t="shared" si="515"/>
        <v>14059.356071428572</v>
      </c>
      <c r="DM84" s="31">
        <f t="shared" si="516"/>
        <v>15006.626071428569</v>
      </c>
      <c r="DN84" s="31">
        <f t="shared" si="517"/>
        <v>14415.228071428572</v>
      </c>
      <c r="DO84" s="31">
        <f t="shared" si="518"/>
        <v>13123.89785714286</v>
      </c>
      <c r="DP84" s="31">
        <f t="shared" si="519"/>
        <v>18480.869285714285</v>
      </c>
      <c r="DQ84" s="31">
        <f t="shared" si="488"/>
        <v>20401.563928571428</v>
      </c>
      <c r="DR84" s="32">
        <f t="shared" si="522"/>
        <v>25016.078857142857</v>
      </c>
      <c r="DS84" s="30">
        <f t="shared" si="523"/>
        <v>25064.064642857138</v>
      </c>
      <c r="DT84" s="31">
        <f t="shared" si="524"/>
        <v>22846.11</v>
      </c>
      <c r="DU84" s="31">
        <f t="shared" si="525"/>
        <v>22896.278928571428</v>
      </c>
      <c r="DV84" s="31">
        <f t="shared" si="526"/>
        <v>16049.710714285713</v>
      </c>
      <c r="DW84" s="31">
        <f t="shared" si="527"/>
        <v>13789.42</v>
      </c>
      <c r="DX84" s="31">
        <f t="shared" si="528"/>
        <v>14059.356071428572</v>
      </c>
      <c r="DY84" s="31">
        <f t="shared" si="529"/>
        <v>15006.626071428569</v>
      </c>
      <c r="DZ84" s="31">
        <f t="shared" si="530"/>
        <v>14415.228071428572</v>
      </c>
      <c r="EA84" s="31">
        <f t="shared" si="531"/>
        <v>13123.89785714286</v>
      </c>
      <c r="EB84" s="31">
        <f t="shared" si="532"/>
        <v>18480.869285714285</v>
      </c>
      <c r="EC84" s="31">
        <f t="shared" si="533"/>
        <v>20401.563928571428</v>
      </c>
      <c r="ED84" s="32">
        <f t="shared" si="534"/>
        <v>25016.078857142857</v>
      </c>
      <c r="EE84" s="30">
        <f t="shared" si="535"/>
        <v>25064.064642857138</v>
      </c>
      <c r="EF84" s="31">
        <f t="shared" si="536"/>
        <v>22846.11</v>
      </c>
      <c r="EG84" s="31">
        <f t="shared" si="537"/>
        <v>22896.278928571428</v>
      </c>
      <c r="EH84" s="31">
        <f t="shared" si="538"/>
        <v>16049.710714285713</v>
      </c>
      <c r="EI84" s="31">
        <f t="shared" si="539"/>
        <v>13789.42</v>
      </c>
      <c r="EJ84" s="31">
        <f t="shared" si="540"/>
        <v>14059.356071428572</v>
      </c>
      <c r="EK84" s="31">
        <f t="shared" si="541"/>
        <v>15006.626071428569</v>
      </c>
      <c r="EL84" s="31">
        <f t="shared" si="542"/>
        <v>14415.228071428572</v>
      </c>
      <c r="EM84" s="31">
        <f t="shared" si="543"/>
        <v>13123.89785714286</v>
      </c>
      <c r="EN84" s="31">
        <f t="shared" si="544"/>
        <v>18480.869285714285</v>
      </c>
      <c r="EO84" s="31">
        <f t="shared" si="520"/>
        <v>20401.563928571428</v>
      </c>
      <c r="EP84" s="32">
        <f t="shared" si="521"/>
        <v>25016.078857142857</v>
      </c>
      <c r="ES84" s="20"/>
      <c r="ET84" s="18"/>
      <c r="EU84" s="18"/>
      <c r="EV84" s="18"/>
      <c r="EW84" s="18"/>
      <c r="EX84" s="18"/>
      <c r="EY84" s="18"/>
      <c r="EZ84" s="18"/>
      <c r="FA84" s="18"/>
      <c r="FB84" s="18"/>
      <c r="FC84" s="18"/>
      <c r="FD84" s="19"/>
      <c r="FE84" s="20"/>
      <c r="FF84" s="18"/>
      <c r="FG84" s="18"/>
      <c r="FH84" s="18"/>
      <c r="FI84" s="18"/>
      <c r="FJ84" s="18"/>
      <c r="FK84" s="18"/>
      <c r="FL84" s="18"/>
      <c r="FM84" s="18"/>
      <c r="FN84" s="18"/>
      <c r="FO84" s="18"/>
      <c r="FP84" s="19"/>
      <c r="FQ84" s="20"/>
      <c r="FR84" s="18"/>
      <c r="FS84" s="18">
        <f t="shared" si="420"/>
        <v>22896.278928571428</v>
      </c>
      <c r="FT84" s="18">
        <f t="shared" si="421"/>
        <v>16049.710714285713</v>
      </c>
      <c r="FU84" s="18">
        <f t="shared" si="422"/>
        <v>13789.42</v>
      </c>
      <c r="FV84" s="18">
        <f t="shared" si="423"/>
        <v>14059.356071428572</v>
      </c>
      <c r="FW84" s="18">
        <f t="shared" si="424"/>
        <v>15006.626071428569</v>
      </c>
      <c r="FX84" s="18">
        <f t="shared" si="425"/>
        <v>14415.228071428572</v>
      </c>
      <c r="FY84" s="18">
        <f t="shared" si="426"/>
        <v>13123.89785714286</v>
      </c>
      <c r="FZ84" s="18">
        <f t="shared" si="427"/>
        <v>18480.869285714285</v>
      </c>
      <c r="GA84" s="18">
        <f t="shared" si="428"/>
        <v>20401.563928571428</v>
      </c>
      <c r="GB84" s="19">
        <f t="shared" si="429"/>
        <v>25016.078857142857</v>
      </c>
      <c r="GC84" s="20">
        <f t="shared" si="430"/>
        <v>25064.064642857138</v>
      </c>
      <c r="GD84" s="18">
        <f t="shared" si="431"/>
        <v>22846.11</v>
      </c>
      <c r="GE84" s="18">
        <f t="shared" si="432"/>
        <v>22896.278928571428</v>
      </c>
      <c r="GF84" s="18">
        <f t="shared" si="433"/>
        <v>16049.710714285713</v>
      </c>
      <c r="GG84" s="18">
        <f t="shared" si="434"/>
        <v>13789.42</v>
      </c>
      <c r="GH84" s="18">
        <f t="shared" si="435"/>
        <v>14059.356071428572</v>
      </c>
      <c r="GI84" s="18">
        <f t="shared" si="436"/>
        <v>15006.626071428569</v>
      </c>
      <c r="GJ84" s="18">
        <f t="shared" si="437"/>
        <v>14415.228071428572</v>
      </c>
      <c r="GK84" s="18">
        <f t="shared" si="438"/>
        <v>13123.89785714286</v>
      </c>
      <c r="GL84" s="18">
        <f t="shared" si="439"/>
        <v>18480.869285714285</v>
      </c>
      <c r="GM84" s="18">
        <f t="shared" si="440"/>
        <v>20401.563928571428</v>
      </c>
      <c r="GN84" s="19">
        <f t="shared" si="441"/>
        <v>25016.078857142857</v>
      </c>
      <c r="GO84" s="20">
        <f t="shared" si="442"/>
        <v>25064.064642857138</v>
      </c>
      <c r="GP84" s="18">
        <f t="shared" si="443"/>
        <v>22846.11</v>
      </c>
      <c r="GQ84" s="18">
        <f t="shared" si="444"/>
        <v>22896.278928571428</v>
      </c>
      <c r="GR84" s="18">
        <f t="shared" si="445"/>
        <v>16049.710714285713</v>
      </c>
      <c r="GS84" s="18">
        <f t="shared" si="446"/>
        <v>13789.42</v>
      </c>
      <c r="GT84" s="18">
        <f t="shared" si="447"/>
        <v>14059.356071428572</v>
      </c>
      <c r="GU84" s="18">
        <f t="shared" si="448"/>
        <v>15006.626071428569</v>
      </c>
      <c r="GV84" s="18">
        <f t="shared" si="449"/>
        <v>14415.228071428572</v>
      </c>
      <c r="GW84" s="18">
        <f t="shared" si="450"/>
        <v>13123.89785714286</v>
      </c>
      <c r="GX84" s="18">
        <f t="shared" si="451"/>
        <v>18480.869285714285</v>
      </c>
      <c r="GY84" s="18">
        <f t="shared" si="452"/>
        <v>20401.563928571428</v>
      </c>
      <c r="GZ84" s="19">
        <f t="shared" si="453"/>
        <v>25016.078857142857</v>
      </c>
      <c r="HA84" s="20">
        <f t="shared" si="454"/>
        <v>25064.064642857138</v>
      </c>
      <c r="HB84" s="18">
        <f t="shared" si="455"/>
        <v>22846.11</v>
      </c>
      <c r="HC84" s="18">
        <f t="shared" si="456"/>
        <v>22896.278928571428</v>
      </c>
      <c r="HD84" s="18">
        <f t="shared" si="457"/>
        <v>16049.710714285713</v>
      </c>
      <c r="HE84" s="18">
        <f t="shared" si="458"/>
        <v>13789.42</v>
      </c>
      <c r="HF84" s="18">
        <f t="shared" si="459"/>
        <v>14059.356071428572</v>
      </c>
      <c r="HG84" s="18">
        <f t="shared" si="460"/>
        <v>15006.626071428569</v>
      </c>
      <c r="HH84" s="18">
        <f t="shared" si="461"/>
        <v>14415.228071428572</v>
      </c>
      <c r="HI84" s="18">
        <f t="shared" si="462"/>
        <v>13123.89785714286</v>
      </c>
      <c r="HJ84" s="18">
        <f t="shared" si="463"/>
        <v>18480.869285714285</v>
      </c>
      <c r="HK84" s="18">
        <f t="shared" si="464"/>
        <v>20401.563928571428</v>
      </c>
      <c r="HL84" s="19">
        <f t="shared" si="465"/>
        <v>25016.078857142857</v>
      </c>
      <c r="HM84" s="20">
        <f t="shared" si="466"/>
        <v>25064.064642857138</v>
      </c>
      <c r="HN84" s="18">
        <f t="shared" si="467"/>
        <v>22846.11</v>
      </c>
      <c r="HO84" s="18">
        <f t="shared" si="468"/>
        <v>22896.278928571428</v>
      </c>
      <c r="HP84" s="18">
        <f t="shared" si="469"/>
        <v>16049.710714285713</v>
      </c>
      <c r="HQ84" s="18">
        <f t="shared" si="470"/>
        <v>13789.42</v>
      </c>
      <c r="HR84" s="18">
        <f t="shared" si="471"/>
        <v>14059.356071428572</v>
      </c>
      <c r="HS84" s="18">
        <f t="shared" si="472"/>
        <v>15006.626071428569</v>
      </c>
      <c r="HT84" s="18">
        <f t="shared" si="473"/>
        <v>14415.228071428572</v>
      </c>
      <c r="HU84" s="18">
        <f t="shared" si="474"/>
        <v>13123.89785714286</v>
      </c>
      <c r="HV84" s="18">
        <f t="shared" si="475"/>
        <v>18480.869285714285</v>
      </c>
      <c r="HW84" s="18">
        <f t="shared" si="476"/>
        <v>20401.563928571428</v>
      </c>
      <c r="HX84" s="19">
        <f t="shared" si="477"/>
        <v>25016.078857142857</v>
      </c>
      <c r="HY84" s="20">
        <f t="shared" si="478"/>
        <v>25064.064642857138</v>
      </c>
      <c r="HZ84" s="18">
        <f t="shared" si="545"/>
        <v>22846.11</v>
      </c>
      <c r="IA84" s="18"/>
      <c r="IB84" s="18"/>
      <c r="IC84" s="18"/>
      <c r="ID84" s="18"/>
      <c r="IE84" s="18"/>
      <c r="IF84" s="18"/>
      <c r="IG84" s="18"/>
      <c r="IH84" s="18"/>
      <c r="II84" s="18"/>
      <c r="IJ84" s="19"/>
      <c r="IK84" s="20"/>
      <c r="IL84" s="18"/>
      <c r="IM84" s="18"/>
      <c r="IN84" s="18"/>
      <c r="IO84" s="18"/>
      <c r="IP84" s="18"/>
      <c r="IQ84" s="18"/>
      <c r="IR84" s="18"/>
      <c r="IS84" s="18"/>
      <c r="IT84" s="18"/>
      <c r="IU84" s="18"/>
      <c r="IV84" s="19"/>
      <c r="IY84" s="17"/>
      <c r="IZ84" s="17"/>
      <c r="JA84" s="14">
        <f t="shared" si="479"/>
        <v>0</v>
      </c>
      <c r="JB84" s="15">
        <f t="shared" si="480"/>
        <v>0</v>
      </c>
      <c r="JC84" s="15">
        <f t="shared" si="481"/>
        <v>173239.02978571429</v>
      </c>
      <c r="JD84" s="15">
        <f t="shared" si="482"/>
        <v>221149.20442857142</v>
      </c>
      <c r="JE84" s="15">
        <f t="shared" si="483"/>
        <v>221149.20442857142</v>
      </c>
      <c r="JF84" s="15">
        <f t="shared" si="484"/>
        <v>221149.20442857142</v>
      </c>
      <c r="JG84" s="15">
        <f t="shared" si="485"/>
        <v>221149.20442857142</v>
      </c>
      <c r="JH84" s="15">
        <f t="shared" si="486"/>
        <v>47910.174642857135</v>
      </c>
      <c r="JI84" s="15">
        <f t="shared" si="487"/>
        <v>0</v>
      </c>
      <c r="JJ84" s="14"/>
    </row>
    <row r="85" spans="1:270" x14ac:dyDescent="0.25">
      <c r="A85" s="1" t="s">
        <v>203</v>
      </c>
      <c r="B85" s="2">
        <v>920</v>
      </c>
      <c r="C85" s="3">
        <v>39912</v>
      </c>
      <c r="D85" s="3" t="s">
        <v>204</v>
      </c>
      <c r="E85" s="4">
        <v>45345</v>
      </c>
      <c r="F85">
        <f t="shared" si="402"/>
        <v>2024</v>
      </c>
      <c r="G85">
        <f t="shared" si="403"/>
        <v>2</v>
      </c>
      <c r="H85">
        <f t="shared" si="404"/>
        <v>2021</v>
      </c>
      <c r="I85">
        <f t="shared" si="384"/>
        <v>2</v>
      </c>
      <c r="J85">
        <f t="shared" si="415"/>
        <v>2024</v>
      </c>
      <c r="K85">
        <f t="shared" si="416"/>
        <v>3</v>
      </c>
      <c r="L85">
        <f t="shared" si="383"/>
        <v>2029</v>
      </c>
      <c r="M85">
        <f t="shared" si="417"/>
        <v>2</v>
      </c>
      <c r="O85" s="14"/>
      <c r="P85" s="17"/>
      <c r="Q85" s="17"/>
      <c r="R85" s="17"/>
      <c r="S85" s="17"/>
      <c r="T85" s="17"/>
      <c r="U85" s="17"/>
      <c r="V85" s="17">
        <f>IF(AND($F85=O$4,$I85=V$5),AVERAGE('Потребление ЭЭ_факт'!R84,'Потребление ЭЭ_факт'!AD84,'Потребление ЭЭ_факт'!AP84),IF(U85&lt;&gt;0,AVERAGE('Потребление ЭЭ_факт'!R84,'Потребление ЭЭ_факт'!AD84,'Потребление ЭЭ_факт'!AP84),0))</f>
        <v>0</v>
      </c>
      <c r="W85" s="17">
        <f>IF(AND($F85=O$4,$I85=W$5),AVERAGE('Потребление ЭЭ_факт'!S84,'Потребление ЭЭ_факт'!AE84,'Потребление ЭЭ_факт'!AQ84),IF(V85&lt;&gt;0,AVERAGE('Потребление ЭЭ_факт'!S84,'Потребление ЭЭ_факт'!AE84,'Потребление ЭЭ_факт'!AQ84),0))</f>
        <v>0</v>
      </c>
      <c r="X85" s="17">
        <f>IF(AND($F85=O$4,$I85=X$5),AVERAGE('Потребление ЭЭ_факт'!T84,'Потребление ЭЭ_факт'!AF84,'Потребление ЭЭ_факт'!AR84),IF(W85&lt;&gt;0,AVERAGE('Потребление ЭЭ_факт'!T84,'Потребление ЭЭ_факт'!AF84,'Потребление ЭЭ_факт'!AR84),0))</f>
        <v>0</v>
      </c>
      <c r="Y85" s="17">
        <f>IF(AND($F85=O$4,$I85=Y$5),AVERAGE('Потребление ЭЭ_факт'!U84,'Потребление ЭЭ_факт'!AG84,'Потребление ЭЭ_факт'!AS84),IF(X85&lt;&gt;0,AVERAGE('Потребление ЭЭ_факт'!U84,'Потребление ЭЭ_факт'!AG84,'Потребление ЭЭ_факт'!AS84),0))</f>
        <v>0</v>
      </c>
      <c r="Z85" s="17">
        <f>IF(AND($F85=O$4,$I85=Z$5),AVERAGE('Потребление ЭЭ_факт'!V84,'Потребление ЭЭ_факт'!AH84,'Потребление ЭЭ_факт'!AT84),IF(Y85&lt;&gt;0,AVERAGE('Потребление ЭЭ_факт'!V84,'Потребление ЭЭ_факт'!AH84,'Потребление ЭЭ_факт'!AT84),0))</f>
        <v>0</v>
      </c>
      <c r="AA85" s="14">
        <f>IF(AND($F85=AA$4,$I85=AA$5),AVERAGE('Потребление ЭЭ_факт'!W84,'Потребление ЭЭ_факт'!AI84,'Потребление ЭЭ_факт'!AU84),IF(Z85&lt;&gt;0,AVERAGE('Потребление ЭЭ_факт'!W84,'Потребление ЭЭ_факт'!AI84,'Потребление ЭЭ_факт'!AU84),0))</f>
        <v>0</v>
      </c>
      <c r="AB85" s="17">
        <f>IF(AND($F85=AA$4,$I85=AB$5),AVERAGE('Потребление ЭЭ_факт'!X84,'Потребление ЭЭ_факт'!AJ84,'Потребление ЭЭ_факт'!AV84),IF(AA85&lt;&gt;0,AVERAGE('Потребление ЭЭ_факт'!X84,'Потребление ЭЭ_факт'!AJ84,'Потребление ЭЭ_факт'!AV84),0))</f>
        <v>0</v>
      </c>
      <c r="AC85" s="17">
        <f>IF(AND($F85=AA$4,$I85=AC$5),AVERAGE('Потребление ЭЭ_факт'!Y84,'Потребление ЭЭ_факт'!AK84,'Потребление ЭЭ_факт'!AW84),IF(AB85&lt;&gt;0,AVERAGE('Потребление ЭЭ_факт'!Y84,'Потребление ЭЭ_факт'!AK84,'Потребление ЭЭ_факт'!AW84),0))</f>
        <v>0</v>
      </c>
      <c r="AD85" s="17">
        <f>IF(AND($F85=AA$4,$I85=AD$5),AVERAGE('Потребление ЭЭ_факт'!Z84,'Потребление ЭЭ_факт'!AL84,'Потребление ЭЭ_факт'!AX84),IF(AC85&lt;&gt;0,AVERAGE('Потребление ЭЭ_факт'!Z84,'Потребление ЭЭ_факт'!AL84,'Потребление ЭЭ_факт'!AX84),0))</f>
        <v>0</v>
      </c>
      <c r="AE85" s="17">
        <f>IF(AND($F85=AA$4,$I85=AE$5),AVERAGE('Потребление ЭЭ_факт'!AA84,'Потребление ЭЭ_факт'!AM84,'Потребление ЭЭ_факт'!AY84),IF(AD85&lt;&gt;0,AVERAGE('Потребление ЭЭ_факт'!AA84,'Потребление ЭЭ_факт'!AM84,'Потребление ЭЭ_факт'!AY84),0))</f>
        <v>0</v>
      </c>
      <c r="AF85" s="17">
        <f>IF(AND($F85=AA$4,$I85=AF$5),AVERAGE('Потребление ЭЭ_факт'!AB84,'Потребление ЭЭ_факт'!AN84,'Потребление ЭЭ_факт'!AZ84),IF(AE85&lt;&gt;0,AVERAGE('Потребление ЭЭ_факт'!AB84,'Потребление ЭЭ_факт'!AN84,'Потребление ЭЭ_факт'!AZ84),0))</f>
        <v>0</v>
      </c>
      <c r="AG85" s="17">
        <f>IF(AND($F85=AA$4,$I85=AG$5),AVERAGE('Потребление ЭЭ_факт'!AC84,'Потребление ЭЭ_факт'!AO84,'Потребление ЭЭ_факт'!BA84),IF(AF85&lt;&gt;0,AVERAGE('Потребление ЭЭ_факт'!AC84,'Потребление ЭЭ_факт'!AO84,'Потребление ЭЭ_факт'!BA84),0))</f>
        <v>0</v>
      </c>
      <c r="AH85" s="17">
        <f>IF(AND($F85=AA$4,$I85=AH$5),AVERAGE('Потребление ЭЭ_факт'!AD84,'Потребление ЭЭ_факт'!AP84,'Потребление ЭЭ_факт'!BB84),IF(AG85&lt;&gt;0,AVERAGE('Потребление ЭЭ_факт'!AD84,'Потребление ЭЭ_факт'!AP84,'Потребление ЭЭ_факт'!BB84),0))</f>
        <v>0</v>
      </c>
      <c r="AI85" s="17">
        <f>IF(AND($F85=AA$4,$I85=AI$5),AVERAGE('Потребление ЭЭ_факт'!AE84,'Потребление ЭЭ_факт'!AQ84,'Потребление ЭЭ_факт'!BC84),IF(AH85&lt;&gt;0,AVERAGE('Потребление ЭЭ_факт'!AE84,'Потребление ЭЭ_факт'!AQ84,'Потребление ЭЭ_факт'!BC84),0))</f>
        <v>0</v>
      </c>
      <c r="AJ85" s="17">
        <f>IF(AND($F85=AA$4,$I85=AJ$5),AVERAGE('Потребление ЭЭ_факт'!AF84,'Потребление ЭЭ_факт'!AR84,'Потребление ЭЭ_факт'!BD84),IF(AI85&lt;&gt;0,AVERAGE('Потребление ЭЭ_факт'!AF84,'Потребление ЭЭ_факт'!AR84,'Потребление ЭЭ_факт'!BD84),0))</f>
        <v>0</v>
      </c>
      <c r="AK85" s="17">
        <f>IF(AND($F85=AA$4,$I85=AK$5),AVERAGE('Потребление ЭЭ_факт'!AG84,'Потребление ЭЭ_факт'!AS84,'Потребление ЭЭ_факт'!BE84),IF(AJ85&lt;&gt;0,AVERAGE('Потребление ЭЭ_факт'!AG84,'Потребление ЭЭ_факт'!AS84,'Потребление ЭЭ_факт'!BE84),0))</f>
        <v>0</v>
      </c>
      <c r="AL85" s="17">
        <f>IF(AND($F85=AA$4,$I85=AL$5),AVERAGE('Потребление ЭЭ_факт'!AH84,'Потребление ЭЭ_факт'!AT84,'Потребление ЭЭ_факт'!BF84),IF(AK85&lt;&gt;0,AVERAGE('Потребление ЭЭ_факт'!AH84,'Потребление ЭЭ_факт'!AT84,'Потребление ЭЭ_факт'!BF84),0))</f>
        <v>0</v>
      </c>
      <c r="AM85" s="14">
        <f>IF(AND($F85=AM$4,$I85=AM$5),AVERAGE('Потребление ЭЭ_факт'!AI84,'Потребление ЭЭ_факт'!AU84,'Потребление ЭЭ_факт'!BG84),IF(AL85&lt;&gt;0,AVERAGE('Потребление ЭЭ_факт'!AI84,'Потребление ЭЭ_факт'!AU84,'Потребление ЭЭ_факт'!BG84),0))</f>
        <v>0</v>
      </c>
      <c r="AN85" s="15">
        <f>IF(AND($F85=$AM$4,$I85=AN$5),AVERAGE('Потребление ЭЭ_факт'!AJ84,'Потребление ЭЭ_факт'!AV84,'Потребление ЭЭ_факт'!BH84),IF(AM85&lt;&gt;0,AVERAGE('Потребление ЭЭ_факт'!AJ84,'Потребление ЭЭ_факт'!AV84,'Потребление ЭЭ_факт'!BH84),0))</f>
        <v>0</v>
      </c>
      <c r="AO85" s="15">
        <f>IF(AND($F85=$AM$4,$I85=AO$5),AVERAGE('Потребление ЭЭ_факт'!AK84,'Потребление ЭЭ_факт'!AW84,'Потребление ЭЭ_факт'!BI84),IF(AN85&lt;&gt;0,AVERAGE('Потребление ЭЭ_факт'!AK84,'Потребление ЭЭ_факт'!AW84,'Потребление ЭЭ_факт'!BI84),0))</f>
        <v>0</v>
      </c>
      <c r="AP85" s="15">
        <f>IF(AND($F85=$AM$4,$I85=AP$5),AVERAGE('Потребление ЭЭ_факт'!AL84,'Потребление ЭЭ_факт'!AX84,'Потребление ЭЭ_факт'!BJ84),IF(AO85&lt;&gt;0,AVERAGE('Потребление ЭЭ_факт'!AL84,'Потребление ЭЭ_факт'!AX84,'Потребление ЭЭ_факт'!BJ84),0))</f>
        <v>0</v>
      </c>
      <c r="AQ85" s="15">
        <f>IF(AND($F85=$AM$4,$I85=AQ$5),AVERAGE('Потребление ЭЭ_факт'!AM84,'Потребление ЭЭ_факт'!AY84,'Потребление ЭЭ_факт'!BK84),IF(AP85&lt;&gt;0,AVERAGE('Потребление ЭЭ_факт'!AM84,'Потребление ЭЭ_факт'!AY84,'Потребление ЭЭ_факт'!BK84),0))</f>
        <v>0</v>
      </c>
      <c r="AR85" s="15">
        <f>IF(AND($F85=$AM$4,$I85=AR$5),AVERAGE('Потребление ЭЭ_факт'!AN84,'Потребление ЭЭ_факт'!AZ84,'Потребление ЭЭ_факт'!BL84),IF(AQ85&lt;&gt;0,AVERAGE('Потребление ЭЭ_факт'!AN84,'Потребление ЭЭ_факт'!AZ84,'Потребление ЭЭ_факт'!BL84),0))</f>
        <v>0</v>
      </c>
      <c r="AS85" s="15">
        <f>IF(AND($F85=$AM$4,$I85=AS$5),AVERAGE('Потребление ЭЭ_факт'!AO84,'Потребление ЭЭ_факт'!BA84,'Потребление ЭЭ_факт'!BM84),IF(AR85&lt;&gt;0,AVERAGE('Потребление ЭЭ_факт'!AO84,'Потребление ЭЭ_факт'!BA84,'Потребление ЭЭ_факт'!BM84),0))</f>
        <v>0</v>
      </c>
      <c r="AT85" s="15">
        <f>IF(AND($F85=$AM$4,$I85=AT$5),AVERAGE('Потребление ЭЭ_факт'!AP84,'Потребление ЭЭ_факт'!BB84,'Потребление ЭЭ_факт'!BN84),IF(AS85&lt;&gt;0,AVERAGE('Потребление ЭЭ_факт'!AP84,'Потребление ЭЭ_факт'!BB84,'Потребление ЭЭ_факт'!BN84),0))</f>
        <v>0</v>
      </c>
      <c r="AU85" s="15">
        <f>IF(AND($F85=$AM$4,$I85=AU$5),AVERAGE('Потребление ЭЭ_факт'!AQ84,'Потребление ЭЭ_факт'!BC84,'Потребление ЭЭ_факт'!BO84),IF(AT85&lt;&gt;0,AVERAGE('Потребление ЭЭ_факт'!AQ84,'Потребление ЭЭ_факт'!BC84,'Потребление ЭЭ_факт'!BO84),0))</f>
        <v>0</v>
      </c>
      <c r="AV85" s="15">
        <f>IF(AND($F85=$AM$4,$I85=AV$5),AVERAGE('Потребление ЭЭ_факт'!AR84,'Потребление ЭЭ_факт'!BD84,'Потребление ЭЭ_факт'!BP84),IF(AU85&lt;&gt;0,AVERAGE('Потребление ЭЭ_факт'!AR84,'Потребление ЭЭ_факт'!BD84,'Потребление ЭЭ_факт'!BP84),0))</f>
        <v>0</v>
      </c>
      <c r="AW85" s="15">
        <f>IF(AND($F85=$AM$4,$I85=AW$5),AVERAGE('Потребление ЭЭ_факт'!AS84,'Потребление ЭЭ_факт'!BE84,'Потребление ЭЭ_факт'!BQ84),IF(AV85&lt;&gt;0,AVERAGE('Потребление ЭЭ_факт'!AS84,'Потребление ЭЭ_факт'!BE84,'Потребление ЭЭ_факт'!BQ84),0))</f>
        <v>0</v>
      </c>
      <c r="AX85" s="16">
        <f>IF(AND($F85=$AM$4,$I85=AX$5),AVERAGE('Потребление ЭЭ_факт'!AT84,'Потребление ЭЭ_факт'!BF84,'Потребление ЭЭ_факт'!BR84),IF(AW85&lt;&gt;0,AVERAGE('Потребление ЭЭ_факт'!AT84,'Потребление ЭЭ_факт'!BF84,'Потребление ЭЭ_факт'!BR84),0))</f>
        <v>0</v>
      </c>
      <c r="AY85" s="14">
        <f>IF(AND($F85=$AY$4,$I85=AY$5),AVERAGE('Потребление ЭЭ_факт'!AU84,'Потребление ЭЭ_факт'!BG84,'Потребление ЭЭ_факт'!BS84),IF(AX85&lt;&gt;0,AVERAGE('Потребление ЭЭ_факт'!AU84,'Потребление ЭЭ_факт'!BG84,'Потребление ЭЭ_факт'!BS84),0))</f>
        <v>0</v>
      </c>
      <c r="AZ85" s="15">
        <f>IF(AND($F85=$AY$4,$I85=AZ$5),AVERAGE('Потребление ЭЭ_факт'!AV84,'Потребление ЭЭ_факт'!BH84,'Потребление ЭЭ_факт'!BT84),IF(AY85&lt;&gt;0,AVERAGE('Потребление ЭЭ_факт'!AV84,'Потребление ЭЭ_факт'!BH84,'Потребление ЭЭ_факт'!BT84),0))</f>
        <v>0</v>
      </c>
      <c r="BA85" s="15">
        <f>IF(AND($F85=$AY$4,$I85=BA$5),AVERAGE('Потребление ЭЭ_факт'!AW84,'Потребление ЭЭ_факт'!BI84,'Потребление ЭЭ_факт'!BU84),IF(AZ85&lt;&gt;0,AVERAGE('Потребление ЭЭ_факт'!AW84,'Потребление ЭЭ_факт'!BI84,'Потребление ЭЭ_факт'!BU84),0))</f>
        <v>0</v>
      </c>
      <c r="BB85" s="15">
        <f>IF(AND($F85=$AY$4,$I85=BB$5),AVERAGE('Потребление ЭЭ_факт'!AX84,'Потребление ЭЭ_факт'!BJ84,'Потребление ЭЭ_факт'!BV84),IF(BA85&lt;&gt;0,AVERAGE('Потребление ЭЭ_факт'!AX84,'Потребление ЭЭ_факт'!BJ84,'Потребление ЭЭ_факт'!BV84),0))</f>
        <v>0</v>
      </c>
      <c r="BC85" s="15">
        <f>IF(AND($F85=$AY$4,$I85=BC$5),AVERAGE('Потребление ЭЭ_факт'!AY84,'Потребление ЭЭ_факт'!BK84,'Потребление ЭЭ_факт'!BW84),IF(BB85&lt;&gt;0,AVERAGE('Потребление ЭЭ_факт'!AY84,'Потребление ЭЭ_факт'!BK84,'Потребление ЭЭ_факт'!BW84),0))</f>
        <v>0</v>
      </c>
      <c r="BD85" s="15">
        <f>IF(AND($F85=$AY$4,$I85=BD$5),AVERAGE('Потребление ЭЭ_факт'!AZ84,'Потребление ЭЭ_факт'!BL84,'Потребление ЭЭ_факт'!BX84),IF(BC85&lt;&gt;0,AVERAGE('Потребление ЭЭ_факт'!AZ84,'Потребление ЭЭ_факт'!BL84,'Потребление ЭЭ_факт'!BX84),0))</f>
        <v>0</v>
      </c>
      <c r="BE85" s="15">
        <f>IF(AND($F85=$AY$4,$I85=BE$5),AVERAGE('Потребление ЭЭ_факт'!BA84,'Потребление ЭЭ_факт'!BM84,'Потребление ЭЭ_факт'!BY84),IF(BD85&lt;&gt;0,AVERAGE('Потребление ЭЭ_факт'!BA84,'Потребление ЭЭ_факт'!BM84,'Потребление ЭЭ_факт'!BY84),0))</f>
        <v>0</v>
      </c>
      <c r="BF85" s="15">
        <f>IF(AND($F85=$AY$4,$I85=BF$5),AVERAGE('Потребление ЭЭ_факт'!BB84,'Потребление ЭЭ_факт'!BN84,'Потребление ЭЭ_факт'!BZ84),IF(BE85&lt;&gt;0,AVERAGE('Потребление ЭЭ_факт'!BB84,'Потребление ЭЭ_факт'!BN84,'Потребление ЭЭ_факт'!BZ84),0))</f>
        <v>0</v>
      </c>
      <c r="BG85" s="15">
        <f>IF(AND($F85=$AY$4,$I85=BG$5),AVERAGE('Потребление ЭЭ_факт'!BC84,'Потребление ЭЭ_факт'!BO84,'Потребление ЭЭ_факт'!CA84),IF(BF85&lt;&gt;0,AVERAGE('Потребление ЭЭ_факт'!BC84,'Потребление ЭЭ_факт'!BO84,'Потребление ЭЭ_факт'!CA84),0))</f>
        <v>0</v>
      </c>
      <c r="BH85" s="15">
        <f>IF(AND($F85=$AY$4,$I85=BH$5),AVERAGE('Потребление ЭЭ_факт'!BD84,'Потребление ЭЭ_факт'!BP84,'Потребление ЭЭ_факт'!CB84),IF(BG85&lt;&gt;0,AVERAGE('Потребление ЭЭ_факт'!BD84,'Потребление ЭЭ_факт'!BP84,'Потребление ЭЭ_факт'!CB84),0))</f>
        <v>0</v>
      </c>
      <c r="BI85" s="15">
        <f>IF(AND($F85=$AY$4,$I85=BI$5),AVERAGE('Потребление ЭЭ_факт'!BE84,'Потребление ЭЭ_факт'!BQ84,'Потребление ЭЭ_факт'!CC84),IF(BH85&lt;&gt;0,AVERAGE('Потребление ЭЭ_факт'!BE84,'Потребление ЭЭ_факт'!BQ84,'Потребление ЭЭ_факт'!CC84),0))</f>
        <v>0</v>
      </c>
      <c r="BJ85" s="16">
        <f>IF(AND($F85=$AY$4,$I85=BJ$5),AVERAGE('Потребление ЭЭ_факт'!BF84,'Потребление ЭЭ_факт'!BR84,'Потребление ЭЭ_факт'!CD84),IF(BI85&lt;&gt;0,AVERAGE('Потребление ЭЭ_факт'!BF84,'Потребление ЭЭ_факт'!BR84,'Потребление ЭЭ_факт'!CD84),0))</f>
        <v>0</v>
      </c>
      <c r="BK85" s="14">
        <f>IF(AND($F85=$BK$4,$I85=BK$5),AVERAGE('Потребление ЭЭ_факт'!BG84,'Потребление ЭЭ_факт'!BS84,'Потребление ЭЭ_факт'!CE84),IF(BJ85&lt;&gt;0,AVERAGE('Потребление ЭЭ_факт'!BG84,'Потребление ЭЭ_факт'!BS84,'Потребление ЭЭ_факт'!CE84),0))</f>
        <v>0</v>
      </c>
      <c r="BL85" s="15">
        <f>IF(AND($F85=$BK$4,$I85=BL$5),AVERAGE('Потребление ЭЭ_факт'!BH84,'Потребление ЭЭ_факт'!BT84,'Потребление ЭЭ_факт'!CF84),IF(BK85&lt;&gt;0,AVERAGE('Потребление ЭЭ_факт'!BH84,'Потребление ЭЭ_факт'!BT84,'Потребление ЭЭ_факт'!CF84),0))</f>
        <v>29882.212</v>
      </c>
      <c r="BM85" s="15">
        <f>IF(AND($F85=$BK$4,$I85=BM$5),AVERAGE('Потребление ЭЭ_факт'!BI84,'Потребление ЭЭ_факт'!BU84,'Потребление ЭЭ_факт'!CG84),IF(BL85&lt;&gt;0,AVERAGE('Потребление ЭЭ_факт'!BI84,'Потребление ЭЭ_факт'!BU84,'Потребление ЭЭ_факт'!CG84),0))</f>
        <v>29221.45619047619</v>
      </c>
      <c r="BN85" s="15">
        <f>IF(AND($F85=$BK$4,$I85=BN$5),AVERAGE('Потребление ЭЭ_факт'!BJ84,'Потребление ЭЭ_факт'!BV84,'Потребление ЭЭ_факт'!CH84),IF(BM85&lt;&gt;0,AVERAGE('Потребление ЭЭ_факт'!BJ84,'Потребление ЭЭ_факт'!BV84,'Потребление ЭЭ_факт'!CH84),0))</f>
        <v>23236.127142857145</v>
      </c>
      <c r="BO85" s="15">
        <f>IF(AND($F85=$BK$4,$I85=BO$5),AVERAGE('Потребление ЭЭ_факт'!BK84,'Потребление ЭЭ_факт'!BW84,'Потребление ЭЭ_факт'!CI84),IF(BN85&lt;&gt;0,AVERAGE('Потребление ЭЭ_факт'!BK84,'Потребление ЭЭ_факт'!BW84,'Потребление ЭЭ_факт'!CI84),0))</f>
        <v>24713.970571428577</v>
      </c>
      <c r="BP85" s="15">
        <f>IF(AND($F85=$BK$4,$I85=BP$5),AVERAGE('Потребление ЭЭ_факт'!BL84,'Потребление ЭЭ_факт'!BX84,'Потребление ЭЭ_факт'!CJ84),IF(BO85&lt;&gt;0,AVERAGE('Потребление ЭЭ_факт'!BL84,'Потребление ЭЭ_факт'!BX84,'Потребление ЭЭ_факт'!CJ84),0))</f>
        <v>29500.027952380955</v>
      </c>
      <c r="BQ85" s="15">
        <f>IF(AND($F85=$BK$4,$I85=BQ$5),AVERAGE('Потребление ЭЭ_факт'!BM84,'Потребление ЭЭ_факт'!BY84,'Потребление ЭЭ_факт'!CK84),IF(BP85&lt;&gt;0,AVERAGE('Потребление ЭЭ_факт'!BM84,'Потребление ЭЭ_факт'!BY84,'Потребление ЭЭ_факт'!CK84),0))</f>
        <v>30676.648428571425</v>
      </c>
      <c r="BR85" s="15">
        <f>IF(AND($F85=$BK$4,$I85=BR$5),AVERAGE('Потребление ЭЭ_факт'!BN84,'Потребление ЭЭ_факт'!BZ84,'Потребление ЭЭ_факт'!CL84),IF(BQ85&lt;&gt;0,AVERAGE('Потребление ЭЭ_факт'!BN84,'Потребление ЭЭ_факт'!BZ84,'Потребление ЭЭ_факт'!CL84),0))</f>
        <v>30897.591647619043</v>
      </c>
      <c r="BS85" s="15">
        <f>IF(AND($F85=$BK$4,$I85=BS$5),AVERAGE('Потребление ЭЭ_факт'!BO84,'Потребление ЭЭ_факт'!CA84,'Потребление ЭЭ_факт'!CM84),IF(BR85&lt;&gt;0,AVERAGE('Потребление ЭЭ_факт'!BO84,'Потребление ЭЭ_факт'!CA84,'Потребление ЭЭ_факт'!CM84),0))</f>
        <v>25237.684428571429</v>
      </c>
      <c r="BT85" s="15">
        <f>IF(AND($F85=$BK$4,$I85=BT$5),AVERAGE('Потребление ЭЭ_факт'!BP84,'Потребление ЭЭ_факт'!CB84,'Потребление ЭЭ_факт'!CN84),IF(BS85&lt;&gt;0,AVERAGE('Потребление ЭЭ_факт'!BP84,'Потребление ЭЭ_факт'!CB84,'Потребление ЭЭ_факт'!CN84),0))</f>
        <v>27076.121190476191</v>
      </c>
      <c r="BU85" s="15">
        <f>IF(AND($F85=$BK$4,$I85=BU$5),AVERAGE('Потребление ЭЭ_факт'!BQ84,'Потребление ЭЭ_факт'!CC84,'Потребление ЭЭ_факт'!CO84),IF(BT85&lt;&gt;0,AVERAGE('Потребление ЭЭ_факт'!BQ84,'Потребление ЭЭ_факт'!CC84,'Потребление ЭЭ_факт'!CO84),0))</f>
        <v>27404.810142857143</v>
      </c>
      <c r="BV85" s="16">
        <f>IF(AND($F85=$BK$4,$I85=BV$5),AVERAGE('Потребление ЭЭ_факт'!BR84,'Потребление ЭЭ_факт'!CD84,'Потребление ЭЭ_факт'!CP84),IF(BU85&lt;&gt;0,AVERAGE('Потребление ЭЭ_факт'!BR84,'Потребление ЭЭ_факт'!CD84,'Потребление ЭЭ_факт'!CP84),0))</f>
        <v>29851.568980952379</v>
      </c>
      <c r="BW85" s="14">
        <f>IF(AND($F85=$BW$4,$I85=BW$5),AVERAGE('Потребление ЭЭ_факт'!BS84,'Потребление ЭЭ_факт'!CE84,'Потребление ЭЭ_факт'!CQ84),IF(BV85&lt;&gt;0,AVERAGE('Потребление ЭЭ_факт'!BS84,'Потребление ЭЭ_факт'!CE84,'Потребление ЭЭ_факт'!CQ84),0))</f>
        <v>31004.280952380952</v>
      </c>
      <c r="BX85" s="31">
        <f t="shared" si="382"/>
        <v>29882.212</v>
      </c>
      <c r="BY85" s="31">
        <f t="shared" si="552"/>
        <v>29221.45619047619</v>
      </c>
      <c r="BZ85" s="31">
        <f t="shared" si="553"/>
        <v>23236.127142857145</v>
      </c>
      <c r="CA85" s="31">
        <f t="shared" si="554"/>
        <v>24713.970571428577</v>
      </c>
      <c r="CB85" s="31">
        <f t="shared" si="555"/>
        <v>29500.027952380955</v>
      </c>
      <c r="CC85" s="31">
        <f t="shared" si="546"/>
        <v>30676.648428571425</v>
      </c>
      <c r="CD85" s="31">
        <f t="shared" si="547"/>
        <v>30897.591647619043</v>
      </c>
      <c r="CE85" s="31">
        <f t="shared" si="548"/>
        <v>25237.684428571429</v>
      </c>
      <c r="CF85" s="31">
        <f t="shared" si="549"/>
        <v>27076.121190476191</v>
      </c>
      <c r="CG85" s="31">
        <f t="shared" si="550"/>
        <v>27404.810142857143</v>
      </c>
      <c r="CH85" s="32">
        <f t="shared" si="551"/>
        <v>29851.568980952379</v>
      </c>
      <c r="CI85" s="30">
        <f t="shared" si="418"/>
        <v>31004.280952380952</v>
      </c>
      <c r="CJ85" s="31">
        <f t="shared" si="413"/>
        <v>29882.212</v>
      </c>
      <c r="CK85" s="31">
        <f t="shared" si="414"/>
        <v>29221.45619047619</v>
      </c>
      <c r="CL85" s="31">
        <f t="shared" si="489"/>
        <v>23236.127142857145</v>
      </c>
      <c r="CM85" s="31">
        <f t="shared" si="490"/>
        <v>24713.970571428577</v>
      </c>
      <c r="CN85" s="31">
        <f t="shared" si="491"/>
        <v>29500.027952380955</v>
      </c>
      <c r="CO85" s="31">
        <f t="shared" si="492"/>
        <v>30676.648428571425</v>
      </c>
      <c r="CP85" s="31">
        <f t="shared" si="493"/>
        <v>30897.591647619043</v>
      </c>
      <c r="CQ85" s="31">
        <f t="shared" si="494"/>
        <v>25237.684428571429</v>
      </c>
      <c r="CR85" s="31">
        <f t="shared" si="495"/>
        <v>27076.121190476191</v>
      </c>
      <c r="CS85" s="31">
        <f t="shared" si="496"/>
        <v>27404.810142857143</v>
      </c>
      <c r="CT85" s="32">
        <f t="shared" si="497"/>
        <v>29851.568980952379</v>
      </c>
      <c r="CU85" s="30">
        <f t="shared" si="498"/>
        <v>31004.280952380952</v>
      </c>
      <c r="CV85" s="31">
        <f t="shared" si="499"/>
        <v>29882.212</v>
      </c>
      <c r="CW85" s="31">
        <f t="shared" si="500"/>
        <v>29221.45619047619</v>
      </c>
      <c r="CX85" s="31">
        <f t="shared" si="501"/>
        <v>23236.127142857145</v>
      </c>
      <c r="CY85" s="31">
        <f t="shared" si="502"/>
        <v>24713.970571428577</v>
      </c>
      <c r="CZ85" s="31">
        <f t="shared" si="503"/>
        <v>29500.027952380955</v>
      </c>
      <c r="DA85" s="31">
        <f t="shared" si="504"/>
        <v>30676.648428571425</v>
      </c>
      <c r="DB85" s="31">
        <f t="shared" si="505"/>
        <v>30897.591647619043</v>
      </c>
      <c r="DC85" s="31">
        <f t="shared" si="506"/>
        <v>25237.684428571429</v>
      </c>
      <c r="DD85" s="31">
        <f t="shared" si="507"/>
        <v>27076.121190476191</v>
      </c>
      <c r="DE85" s="31">
        <f t="shared" si="508"/>
        <v>27404.810142857143</v>
      </c>
      <c r="DF85" s="32">
        <f t="shared" si="509"/>
        <v>29851.568980952379</v>
      </c>
      <c r="DG85" s="30">
        <f t="shared" si="510"/>
        <v>31004.280952380952</v>
      </c>
      <c r="DH85" s="31">
        <f t="shared" si="511"/>
        <v>29882.212</v>
      </c>
      <c r="DI85" s="31">
        <f t="shared" si="512"/>
        <v>29221.45619047619</v>
      </c>
      <c r="DJ85" s="31">
        <f t="shared" si="513"/>
        <v>23236.127142857145</v>
      </c>
      <c r="DK85" s="31">
        <f t="shared" si="514"/>
        <v>24713.970571428577</v>
      </c>
      <c r="DL85" s="31">
        <f t="shared" si="515"/>
        <v>29500.027952380955</v>
      </c>
      <c r="DM85" s="31">
        <f t="shared" si="516"/>
        <v>30676.648428571425</v>
      </c>
      <c r="DN85" s="31">
        <f t="shared" si="517"/>
        <v>30897.591647619043</v>
      </c>
      <c r="DO85" s="31">
        <f t="shared" si="518"/>
        <v>25237.684428571429</v>
      </c>
      <c r="DP85" s="31">
        <f t="shared" si="519"/>
        <v>27076.121190476191</v>
      </c>
      <c r="DQ85" s="31">
        <f t="shared" si="488"/>
        <v>27404.810142857143</v>
      </c>
      <c r="DR85" s="32">
        <f t="shared" si="522"/>
        <v>29851.568980952379</v>
      </c>
      <c r="DS85" s="30">
        <f t="shared" si="523"/>
        <v>31004.280952380952</v>
      </c>
      <c r="DT85" s="31">
        <f t="shared" si="524"/>
        <v>29882.212</v>
      </c>
      <c r="DU85" s="31">
        <f t="shared" si="525"/>
        <v>29221.45619047619</v>
      </c>
      <c r="DV85" s="31">
        <f t="shared" si="526"/>
        <v>23236.127142857145</v>
      </c>
      <c r="DW85" s="31">
        <f t="shared" si="527"/>
        <v>24713.970571428577</v>
      </c>
      <c r="DX85" s="31">
        <f t="shared" si="528"/>
        <v>29500.027952380955</v>
      </c>
      <c r="DY85" s="31">
        <f t="shared" si="529"/>
        <v>30676.648428571425</v>
      </c>
      <c r="DZ85" s="31">
        <f t="shared" si="530"/>
        <v>30897.591647619043</v>
      </c>
      <c r="EA85" s="31">
        <f t="shared" si="531"/>
        <v>25237.684428571429</v>
      </c>
      <c r="EB85" s="31">
        <f t="shared" si="532"/>
        <v>27076.121190476191</v>
      </c>
      <c r="EC85" s="31">
        <f t="shared" si="533"/>
        <v>27404.810142857143</v>
      </c>
      <c r="ED85" s="32">
        <f t="shared" si="534"/>
        <v>29851.568980952379</v>
      </c>
      <c r="EE85" s="30">
        <f t="shared" si="535"/>
        <v>31004.280952380952</v>
      </c>
      <c r="EF85" s="31">
        <f t="shared" si="536"/>
        <v>29882.212</v>
      </c>
      <c r="EG85" s="31">
        <f t="shared" si="537"/>
        <v>29221.45619047619</v>
      </c>
      <c r="EH85" s="31">
        <f t="shared" si="538"/>
        <v>23236.127142857145</v>
      </c>
      <c r="EI85" s="31">
        <f t="shared" si="539"/>
        <v>24713.970571428577</v>
      </c>
      <c r="EJ85" s="31">
        <f t="shared" si="540"/>
        <v>29500.027952380955</v>
      </c>
      <c r="EK85" s="31">
        <f t="shared" si="541"/>
        <v>30676.648428571425</v>
      </c>
      <c r="EL85" s="31">
        <f t="shared" si="542"/>
        <v>30897.591647619043</v>
      </c>
      <c r="EM85" s="31">
        <f t="shared" si="543"/>
        <v>25237.684428571429</v>
      </c>
      <c r="EN85" s="31">
        <f t="shared" si="544"/>
        <v>27076.121190476191</v>
      </c>
      <c r="EO85" s="31">
        <f t="shared" si="520"/>
        <v>27404.810142857143</v>
      </c>
      <c r="EP85" s="32">
        <f t="shared" si="521"/>
        <v>29851.568980952379</v>
      </c>
      <c r="ES85" s="20"/>
      <c r="ET85" s="18"/>
      <c r="EU85" s="18"/>
      <c r="EV85" s="18"/>
      <c r="EW85" s="18"/>
      <c r="EX85" s="18"/>
      <c r="EY85" s="18"/>
      <c r="EZ85" s="18"/>
      <c r="FA85" s="18"/>
      <c r="FB85" s="18"/>
      <c r="FC85" s="18"/>
      <c r="FD85" s="19"/>
      <c r="FE85" s="20"/>
      <c r="FF85" s="18"/>
      <c r="FG85" s="18"/>
      <c r="FH85" s="18"/>
      <c r="FI85" s="18"/>
      <c r="FJ85" s="18"/>
      <c r="FK85" s="18"/>
      <c r="FL85" s="18"/>
      <c r="FM85" s="18"/>
      <c r="FN85" s="18"/>
      <c r="FO85" s="18"/>
      <c r="FP85" s="19"/>
      <c r="FQ85" s="20"/>
      <c r="FR85" s="18"/>
      <c r="FS85" s="18">
        <f t="shared" si="420"/>
        <v>29221.45619047619</v>
      </c>
      <c r="FT85" s="18">
        <f t="shared" si="421"/>
        <v>23236.127142857145</v>
      </c>
      <c r="FU85" s="18">
        <f t="shared" si="422"/>
        <v>24713.970571428577</v>
      </c>
      <c r="FV85" s="18">
        <f t="shared" si="423"/>
        <v>29500.027952380955</v>
      </c>
      <c r="FW85" s="18">
        <f t="shared" si="424"/>
        <v>30676.648428571425</v>
      </c>
      <c r="FX85" s="18">
        <f t="shared" si="425"/>
        <v>30897.591647619043</v>
      </c>
      <c r="FY85" s="18">
        <f t="shared" si="426"/>
        <v>25237.684428571429</v>
      </c>
      <c r="FZ85" s="18">
        <f t="shared" si="427"/>
        <v>27076.121190476191</v>
      </c>
      <c r="GA85" s="18">
        <f t="shared" si="428"/>
        <v>27404.810142857143</v>
      </c>
      <c r="GB85" s="19">
        <f t="shared" si="429"/>
        <v>29851.568980952379</v>
      </c>
      <c r="GC85" s="20">
        <f t="shared" si="430"/>
        <v>31004.280952380952</v>
      </c>
      <c r="GD85" s="18">
        <f t="shared" si="431"/>
        <v>29882.212</v>
      </c>
      <c r="GE85" s="18">
        <f t="shared" si="432"/>
        <v>29221.45619047619</v>
      </c>
      <c r="GF85" s="18">
        <f t="shared" si="433"/>
        <v>23236.127142857145</v>
      </c>
      <c r="GG85" s="18">
        <f t="shared" si="434"/>
        <v>24713.970571428577</v>
      </c>
      <c r="GH85" s="18">
        <f t="shared" si="435"/>
        <v>29500.027952380955</v>
      </c>
      <c r="GI85" s="18">
        <f t="shared" si="436"/>
        <v>30676.648428571425</v>
      </c>
      <c r="GJ85" s="18">
        <f t="shared" si="437"/>
        <v>30897.591647619043</v>
      </c>
      <c r="GK85" s="18">
        <f t="shared" si="438"/>
        <v>25237.684428571429</v>
      </c>
      <c r="GL85" s="18">
        <f t="shared" si="439"/>
        <v>27076.121190476191</v>
      </c>
      <c r="GM85" s="18">
        <f t="shared" si="440"/>
        <v>27404.810142857143</v>
      </c>
      <c r="GN85" s="19">
        <f t="shared" si="441"/>
        <v>29851.568980952379</v>
      </c>
      <c r="GO85" s="20">
        <f t="shared" si="442"/>
        <v>31004.280952380952</v>
      </c>
      <c r="GP85" s="18">
        <f t="shared" si="443"/>
        <v>29882.212</v>
      </c>
      <c r="GQ85" s="18">
        <f t="shared" si="444"/>
        <v>29221.45619047619</v>
      </c>
      <c r="GR85" s="18">
        <f t="shared" si="445"/>
        <v>23236.127142857145</v>
      </c>
      <c r="GS85" s="18">
        <f t="shared" si="446"/>
        <v>24713.970571428577</v>
      </c>
      <c r="GT85" s="18">
        <f t="shared" si="447"/>
        <v>29500.027952380955</v>
      </c>
      <c r="GU85" s="18">
        <f t="shared" si="448"/>
        <v>30676.648428571425</v>
      </c>
      <c r="GV85" s="18">
        <f t="shared" si="449"/>
        <v>30897.591647619043</v>
      </c>
      <c r="GW85" s="18">
        <f t="shared" si="450"/>
        <v>25237.684428571429</v>
      </c>
      <c r="GX85" s="18">
        <f t="shared" si="451"/>
        <v>27076.121190476191</v>
      </c>
      <c r="GY85" s="18">
        <f t="shared" si="452"/>
        <v>27404.810142857143</v>
      </c>
      <c r="GZ85" s="19">
        <f t="shared" si="453"/>
        <v>29851.568980952379</v>
      </c>
      <c r="HA85" s="20">
        <f t="shared" si="454"/>
        <v>31004.280952380952</v>
      </c>
      <c r="HB85" s="18">
        <f t="shared" si="455"/>
        <v>29882.212</v>
      </c>
      <c r="HC85" s="18">
        <f t="shared" si="456"/>
        <v>29221.45619047619</v>
      </c>
      <c r="HD85" s="18">
        <f t="shared" si="457"/>
        <v>23236.127142857145</v>
      </c>
      <c r="HE85" s="18">
        <f t="shared" si="458"/>
        <v>24713.970571428577</v>
      </c>
      <c r="HF85" s="18">
        <f t="shared" si="459"/>
        <v>29500.027952380955</v>
      </c>
      <c r="HG85" s="18">
        <f t="shared" si="460"/>
        <v>30676.648428571425</v>
      </c>
      <c r="HH85" s="18">
        <f t="shared" si="461"/>
        <v>30897.591647619043</v>
      </c>
      <c r="HI85" s="18">
        <f t="shared" si="462"/>
        <v>25237.684428571429</v>
      </c>
      <c r="HJ85" s="18">
        <f t="shared" si="463"/>
        <v>27076.121190476191</v>
      </c>
      <c r="HK85" s="18">
        <f t="shared" si="464"/>
        <v>27404.810142857143</v>
      </c>
      <c r="HL85" s="19">
        <f t="shared" si="465"/>
        <v>29851.568980952379</v>
      </c>
      <c r="HM85" s="20">
        <f t="shared" si="466"/>
        <v>31004.280952380952</v>
      </c>
      <c r="HN85" s="18">
        <f t="shared" si="467"/>
        <v>29882.212</v>
      </c>
      <c r="HO85" s="18">
        <f t="shared" si="468"/>
        <v>29221.45619047619</v>
      </c>
      <c r="HP85" s="18">
        <f t="shared" si="469"/>
        <v>23236.127142857145</v>
      </c>
      <c r="HQ85" s="18">
        <f t="shared" si="470"/>
        <v>24713.970571428577</v>
      </c>
      <c r="HR85" s="18">
        <f t="shared" si="471"/>
        <v>29500.027952380955</v>
      </c>
      <c r="HS85" s="18">
        <f t="shared" si="472"/>
        <v>30676.648428571425</v>
      </c>
      <c r="HT85" s="18">
        <f t="shared" si="473"/>
        <v>30897.591647619043</v>
      </c>
      <c r="HU85" s="18">
        <f t="shared" si="474"/>
        <v>25237.684428571429</v>
      </c>
      <c r="HV85" s="18">
        <f t="shared" si="475"/>
        <v>27076.121190476191</v>
      </c>
      <c r="HW85" s="18">
        <f t="shared" si="476"/>
        <v>27404.810142857143</v>
      </c>
      <c r="HX85" s="19">
        <f t="shared" si="477"/>
        <v>29851.568980952379</v>
      </c>
      <c r="HY85" s="20">
        <f t="shared" si="478"/>
        <v>31004.280952380952</v>
      </c>
      <c r="HZ85" s="18">
        <f t="shared" si="545"/>
        <v>29882.212</v>
      </c>
      <c r="IA85" s="18"/>
      <c r="IB85" s="18"/>
      <c r="IC85" s="18"/>
      <c r="ID85" s="18"/>
      <c r="IE85" s="18"/>
      <c r="IF85" s="18"/>
      <c r="IG85" s="18"/>
      <c r="IH85" s="18"/>
      <c r="II85" s="18"/>
      <c r="IJ85" s="19"/>
      <c r="IK85" s="20"/>
      <c r="IL85" s="18"/>
      <c r="IM85" s="18"/>
      <c r="IN85" s="18"/>
      <c r="IO85" s="18"/>
      <c r="IP85" s="18"/>
      <c r="IQ85" s="18"/>
      <c r="IR85" s="18"/>
      <c r="IS85" s="18"/>
      <c r="IT85" s="18"/>
      <c r="IU85" s="18"/>
      <c r="IV85" s="19"/>
      <c r="IY85" s="17"/>
      <c r="IZ85" s="17"/>
      <c r="JA85" s="14">
        <f t="shared" si="479"/>
        <v>0</v>
      </c>
      <c r="JB85" s="15">
        <f t="shared" si="480"/>
        <v>0</v>
      </c>
      <c r="JC85" s="15">
        <f t="shared" si="481"/>
        <v>277816.00667619047</v>
      </c>
      <c r="JD85" s="15">
        <f t="shared" si="482"/>
        <v>338702.49962857139</v>
      </c>
      <c r="JE85" s="15">
        <f t="shared" si="483"/>
        <v>338702.49962857139</v>
      </c>
      <c r="JF85" s="15">
        <f t="shared" si="484"/>
        <v>338702.49962857139</v>
      </c>
      <c r="JG85" s="15">
        <f t="shared" si="485"/>
        <v>338702.49962857139</v>
      </c>
      <c r="JH85" s="15">
        <f t="shared" si="486"/>
        <v>60886.492952380955</v>
      </c>
      <c r="JI85" s="15">
        <f t="shared" si="487"/>
        <v>0</v>
      </c>
      <c r="JJ85" s="14"/>
    </row>
    <row r="86" spans="1:270" x14ac:dyDescent="0.25">
      <c r="A86" s="1" t="s">
        <v>201</v>
      </c>
      <c r="B86" s="2">
        <v>14</v>
      </c>
      <c r="C86" s="3">
        <v>38351</v>
      </c>
      <c r="D86" s="3" t="s">
        <v>202</v>
      </c>
      <c r="E86" s="4">
        <v>45342</v>
      </c>
      <c r="F86">
        <f t="shared" si="402"/>
        <v>2024</v>
      </c>
      <c r="G86">
        <f t="shared" si="403"/>
        <v>2</v>
      </c>
      <c r="H86">
        <f t="shared" si="404"/>
        <v>2021</v>
      </c>
      <c r="I86">
        <f t="shared" si="384"/>
        <v>2</v>
      </c>
      <c r="J86">
        <f t="shared" si="415"/>
        <v>2024</v>
      </c>
      <c r="K86">
        <f t="shared" si="416"/>
        <v>3</v>
      </c>
      <c r="L86">
        <f t="shared" si="383"/>
        <v>2029</v>
      </c>
      <c r="M86">
        <f t="shared" si="417"/>
        <v>2</v>
      </c>
      <c r="O86" s="14"/>
      <c r="P86" s="17"/>
      <c r="Q86" s="17"/>
      <c r="R86" s="17"/>
      <c r="S86" s="17"/>
      <c r="T86" s="17"/>
      <c r="U86" s="17"/>
      <c r="V86" s="17">
        <f>IF(AND($F86=O$4,$I86=V$5),AVERAGE('Потребление ЭЭ_факт'!R85,'Потребление ЭЭ_факт'!AD85,'Потребление ЭЭ_факт'!AP85),IF(U86&lt;&gt;0,AVERAGE('Потребление ЭЭ_факт'!R85,'Потребление ЭЭ_факт'!AD85,'Потребление ЭЭ_факт'!AP85),0))</f>
        <v>0</v>
      </c>
      <c r="W86" s="17">
        <f>IF(AND($F86=O$4,$I86=W$5),AVERAGE('Потребление ЭЭ_факт'!S85,'Потребление ЭЭ_факт'!AE85,'Потребление ЭЭ_факт'!AQ85),IF(V86&lt;&gt;0,AVERAGE('Потребление ЭЭ_факт'!S85,'Потребление ЭЭ_факт'!AE85,'Потребление ЭЭ_факт'!AQ85),0))</f>
        <v>0</v>
      </c>
      <c r="X86" s="17">
        <f>IF(AND($F86=O$4,$I86=X$5),AVERAGE('Потребление ЭЭ_факт'!T85,'Потребление ЭЭ_факт'!AF85,'Потребление ЭЭ_факт'!AR85),IF(W86&lt;&gt;0,AVERAGE('Потребление ЭЭ_факт'!T85,'Потребление ЭЭ_факт'!AF85,'Потребление ЭЭ_факт'!AR85),0))</f>
        <v>0</v>
      </c>
      <c r="Y86" s="17">
        <f>IF(AND($F86=O$4,$I86=Y$5),AVERAGE('Потребление ЭЭ_факт'!U85,'Потребление ЭЭ_факт'!AG85,'Потребление ЭЭ_факт'!AS85),IF(X86&lt;&gt;0,AVERAGE('Потребление ЭЭ_факт'!U85,'Потребление ЭЭ_факт'!AG85,'Потребление ЭЭ_факт'!AS85),0))</f>
        <v>0</v>
      </c>
      <c r="Z86" s="17">
        <f>IF(AND($F86=O$4,$I86=Z$5),AVERAGE('Потребление ЭЭ_факт'!V85,'Потребление ЭЭ_факт'!AH85,'Потребление ЭЭ_факт'!AT85),IF(Y86&lt;&gt;0,AVERAGE('Потребление ЭЭ_факт'!V85,'Потребление ЭЭ_факт'!AH85,'Потребление ЭЭ_факт'!AT85),0))</f>
        <v>0</v>
      </c>
      <c r="AA86" s="14">
        <f>IF(AND($F86=AA$4,$I86=AA$5),AVERAGE('Потребление ЭЭ_факт'!W85,'Потребление ЭЭ_факт'!AI85,'Потребление ЭЭ_факт'!AU85),IF(Z86&lt;&gt;0,AVERAGE('Потребление ЭЭ_факт'!W85,'Потребление ЭЭ_факт'!AI85,'Потребление ЭЭ_факт'!AU85),0))</f>
        <v>0</v>
      </c>
      <c r="AB86" s="17">
        <f>IF(AND($F86=AA$4,$I86=AB$5),AVERAGE('Потребление ЭЭ_факт'!X85,'Потребление ЭЭ_факт'!AJ85,'Потребление ЭЭ_факт'!AV85),IF(AA86&lt;&gt;0,AVERAGE('Потребление ЭЭ_факт'!X85,'Потребление ЭЭ_факт'!AJ85,'Потребление ЭЭ_факт'!AV85),0))</f>
        <v>0</v>
      </c>
      <c r="AC86" s="17">
        <f>IF(AND($F86=AA$4,$I86=AC$5),AVERAGE('Потребление ЭЭ_факт'!Y85,'Потребление ЭЭ_факт'!AK85,'Потребление ЭЭ_факт'!AW85),IF(AB86&lt;&gt;0,AVERAGE('Потребление ЭЭ_факт'!Y85,'Потребление ЭЭ_факт'!AK85,'Потребление ЭЭ_факт'!AW85),0))</f>
        <v>0</v>
      </c>
      <c r="AD86" s="17">
        <f>IF(AND($F86=AA$4,$I86=AD$5),AVERAGE('Потребление ЭЭ_факт'!Z85,'Потребление ЭЭ_факт'!AL85,'Потребление ЭЭ_факт'!AX85),IF(AC86&lt;&gt;0,AVERAGE('Потребление ЭЭ_факт'!Z85,'Потребление ЭЭ_факт'!AL85,'Потребление ЭЭ_факт'!AX85),0))</f>
        <v>0</v>
      </c>
      <c r="AE86" s="17">
        <f>IF(AND($F86=AA$4,$I86=AE$5),AVERAGE('Потребление ЭЭ_факт'!AA85,'Потребление ЭЭ_факт'!AM85,'Потребление ЭЭ_факт'!AY85),IF(AD86&lt;&gt;0,AVERAGE('Потребление ЭЭ_факт'!AA85,'Потребление ЭЭ_факт'!AM85,'Потребление ЭЭ_факт'!AY85),0))</f>
        <v>0</v>
      </c>
      <c r="AF86" s="17">
        <f>IF(AND($F86=AA$4,$I86=AF$5),AVERAGE('Потребление ЭЭ_факт'!AB85,'Потребление ЭЭ_факт'!AN85,'Потребление ЭЭ_факт'!AZ85),IF(AE86&lt;&gt;0,AVERAGE('Потребление ЭЭ_факт'!AB85,'Потребление ЭЭ_факт'!AN85,'Потребление ЭЭ_факт'!AZ85),0))</f>
        <v>0</v>
      </c>
      <c r="AG86" s="17">
        <f>IF(AND($F86=AA$4,$I86=AG$5),AVERAGE('Потребление ЭЭ_факт'!AC85,'Потребление ЭЭ_факт'!AO85,'Потребление ЭЭ_факт'!BA85),IF(AF86&lt;&gt;0,AVERAGE('Потребление ЭЭ_факт'!AC85,'Потребление ЭЭ_факт'!AO85,'Потребление ЭЭ_факт'!BA85),0))</f>
        <v>0</v>
      </c>
      <c r="AH86" s="17">
        <f>IF(AND($F86=AA$4,$I86=AH$5),AVERAGE('Потребление ЭЭ_факт'!AD85,'Потребление ЭЭ_факт'!AP85,'Потребление ЭЭ_факт'!BB85),IF(AG86&lt;&gt;0,AVERAGE('Потребление ЭЭ_факт'!AD85,'Потребление ЭЭ_факт'!AP85,'Потребление ЭЭ_факт'!BB85),0))</f>
        <v>0</v>
      </c>
      <c r="AI86" s="17">
        <f>IF(AND($F86=AA$4,$I86=AI$5),AVERAGE('Потребление ЭЭ_факт'!AE85,'Потребление ЭЭ_факт'!AQ85,'Потребление ЭЭ_факт'!BC85),IF(AH86&lt;&gt;0,AVERAGE('Потребление ЭЭ_факт'!AE85,'Потребление ЭЭ_факт'!AQ85,'Потребление ЭЭ_факт'!BC85),0))</f>
        <v>0</v>
      </c>
      <c r="AJ86" s="17">
        <f>IF(AND($F86=AA$4,$I86=AJ$5),AVERAGE('Потребление ЭЭ_факт'!AF85,'Потребление ЭЭ_факт'!AR85,'Потребление ЭЭ_факт'!BD85),IF(AI86&lt;&gt;0,AVERAGE('Потребление ЭЭ_факт'!AF85,'Потребление ЭЭ_факт'!AR85,'Потребление ЭЭ_факт'!BD85),0))</f>
        <v>0</v>
      </c>
      <c r="AK86" s="17">
        <f>IF(AND($F86=AA$4,$I86=AK$5),AVERAGE('Потребление ЭЭ_факт'!AG85,'Потребление ЭЭ_факт'!AS85,'Потребление ЭЭ_факт'!BE85),IF(AJ86&lt;&gt;0,AVERAGE('Потребление ЭЭ_факт'!AG85,'Потребление ЭЭ_факт'!AS85,'Потребление ЭЭ_факт'!BE85),0))</f>
        <v>0</v>
      </c>
      <c r="AL86" s="17">
        <f>IF(AND($F86=AA$4,$I86=AL$5),AVERAGE('Потребление ЭЭ_факт'!AH85,'Потребление ЭЭ_факт'!AT85,'Потребление ЭЭ_факт'!BF85),IF(AK86&lt;&gt;0,AVERAGE('Потребление ЭЭ_факт'!AH85,'Потребление ЭЭ_факт'!AT85,'Потребление ЭЭ_факт'!BF85),0))</f>
        <v>0</v>
      </c>
      <c r="AM86" s="14">
        <f>IF(AND($F86=AM$4,$I86=AM$5),AVERAGE('Потребление ЭЭ_факт'!AI85,'Потребление ЭЭ_факт'!AU85,'Потребление ЭЭ_факт'!BG85),IF(AL86&lt;&gt;0,AVERAGE('Потребление ЭЭ_факт'!AI85,'Потребление ЭЭ_факт'!AU85,'Потребление ЭЭ_факт'!BG85),0))</f>
        <v>0</v>
      </c>
      <c r="AN86" s="15">
        <f>IF(AND($F86=$AM$4,$I86=AN$5),AVERAGE('Потребление ЭЭ_факт'!AJ85,'Потребление ЭЭ_факт'!AV85,'Потребление ЭЭ_факт'!BH85),IF(AM86&lt;&gt;0,AVERAGE('Потребление ЭЭ_факт'!AJ85,'Потребление ЭЭ_факт'!AV85,'Потребление ЭЭ_факт'!BH85),0))</f>
        <v>0</v>
      </c>
      <c r="AO86" s="15">
        <f>IF(AND($F86=$AM$4,$I86=AO$5),AVERAGE('Потребление ЭЭ_факт'!AK85,'Потребление ЭЭ_факт'!AW85,'Потребление ЭЭ_факт'!BI85),IF(AN86&lt;&gt;0,AVERAGE('Потребление ЭЭ_факт'!AK85,'Потребление ЭЭ_факт'!AW85,'Потребление ЭЭ_факт'!BI85),0))</f>
        <v>0</v>
      </c>
      <c r="AP86" s="15">
        <f>IF(AND($F86=$AM$4,$I86=AP$5),AVERAGE('Потребление ЭЭ_факт'!AL85,'Потребление ЭЭ_факт'!AX85,'Потребление ЭЭ_факт'!BJ85),IF(AO86&lt;&gt;0,AVERAGE('Потребление ЭЭ_факт'!AL85,'Потребление ЭЭ_факт'!AX85,'Потребление ЭЭ_факт'!BJ85),0))</f>
        <v>0</v>
      </c>
      <c r="AQ86" s="15">
        <f>IF(AND($F86=$AM$4,$I86=AQ$5),AVERAGE('Потребление ЭЭ_факт'!AM85,'Потребление ЭЭ_факт'!AY85,'Потребление ЭЭ_факт'!BK85),IF(AP86&lt;&gt;0,AVERAGE('Потребление ЭЭ_факт'!AM85,'Потребление ЭЭ_факт'!AY85,'Потребление ЭЭ_факт'!BK85),0))</f>
        <v>0</v>
      </c>
      <c r="AR86" s="15">
        <f>IF(AND($F86=$AM$4,$I86=AR$5),AVERAGE('Потребление ЭЭ_факт'!AN85,'Потребление ЭЭ_факт'!AZ85,'Потребление ЭЭ_факт'!BL85),IF(AQ86&lt;&gt;0,AVERAGE('Потребление ЭЭ_факт'!AN85,'Потребление ЭЭ_факт'!AZ85,'Потребление ЭЭ_факт'!BL85),0))</f>
        <v>0</v>
      </c>
      <c r="AS86" s="15">
        <f>IF(AND($F86=$AM$4,$I86=AS$5),AVERAGE('Потребление ЭЭ_факт'!AO85,'Потребление ЭЭ_факт'!BA85,'Потребление ЭЭ_факт'!BM85),IF(AR86&lt;&gt;0,AVERAGE('Потребление ЭЭ_факт'!AO85,'Потребление ЭЭ_факт'!BA85,'Потребление ЭЭ_факт'!BM85),0))</f>
        <v>0</v>
      </c>
      <c r="AT86" s="15">
        <f>IF(AND($F86=$AM$4,$I86=AT$5),AVERAGE('Потребление ЭЭ_факт'!AP85,'Потребление ЭЭ_факт'!BB85,'Потребление ЭЭ_факт'!BN85),IF(AS86&lt;&gt;0,AVERAGE('Потребление ЭЭ_факт'!AP85,'Потребление ЭЭ_факт'!BB85,'Потребление ЭЭ_факт'!BN85),0))</f>
        <v>0</v>
      </c>
      <c r="AU86" s="15">
        <f>IF(AND($F86=$AM$4,$I86=AU$5),AVERAGE('Потребление ЭЭ_факт'!AQ85,'Потребление ЭЭ_факт'!BC85,'Потребление ЭЭ_факт'!BO85),IF(AT86&lt;&gt;0,AVERAGE('Потребление ЭЭ_факт'!AQ85,'Потребление ЭЭ_факт'!BC85,'Потребление ЭЭ_факт'!BO85),0))</f>
        <v>0</v>
      </c>
      <c r="AV86" s="15">
        <f>IF(AND($F86=$AM$4,$I86=AV$5),AVERAGE('Потребление ЭЭ_факт'!AR85,'Потребление ЭЭ_факт'!BD85,'Потребление ЭЭ_факт'!BP85),IF(AU86&lt;&gt;0,AVERAGE('Потребление ЭЭ_факт'!AR85,'Потребление ЭЭ_факт'!BD85,'Потребление ЭЭ_факт'!BP85),0))</f>
        <v>0</v>
      </c>
      <c r="AW86" s="15">
        <f>IF(AND($F86=$AM$4,$I86=AW$5),AVERAGE('Потребление ЭЭ_факт'!AS85,'Потребление ЭЭ_факт'!BE85,'Потребление ЭЭ_факт'!BQ85),IF(AV86&lt;&gt;0,AVERAGE('Потребление ЭЭ_факт'!AS85,'Потребление ЭЭ_факт'!BE85,'Потребление ЭЭ_факт'!BQ85),0))</f>
        <v>0</v>
      </c>
      <c r="AX86" s="16">
        <f>IF(AND($F86=$AM$4,$I86=AX$5),AVERAGE('Потребление ЭЭ_факт'!AT85,'Потребление ЭЭ_факт'!BF85,'Потребление ЭЭ_факт'!BR85),IF(AW86&lt;&gt;0,AVERAGE('Потребление ЭЭ_факт'!AT85,'Потребление ЭЭ_факт'!BF85,'Потребление ЭЭ_факт'!BR85),0))</f>
        <v>0</v>
      </c>
      <c r="AY86" s="14">
        <f>IF(AND($F86=$AY$4,$I86=AY$5),AVERAGE('Потребление ЭЭ_факт'!AU85,'Потребление ЭЭ_факт'!BG85,'Потребление ЭЭ_факт'!BS85),IF(AX86&lt;&gt;0,AVERAGE('Потребление ЭЭ_факт'!AU85,'Потребление ЭЭ_факт'!BG85,'Потребление ЭЭ_факт'!BS85),0))</f>
        <v>0</v>
      </c>
      <c r="AZ86" s="15">
        <f>IF(AND($F86=$AY$4,$I86=AZ$5),AVERAGE('Потребление ЭЭ_факт'!AV85,'Потребление ЭЭ_факт'!BH85,'Потребление ЭЭ_факт'!BT85),IF(AY86&lt;&gt;0,AVERAGE('Потребление ЭЭ_факт'!AV85,'Потребление ЭЭ_факт'!BH85,'Потребление ЭЭ_факт'!BT85),0))</f>
        <v>0</v>
      </c>
      <c r="BA86" s="15">
        <f>IF(AND($F86=$AY$4,$I86=BA$5),AVERAGE('Потребление ЭЭ_факт'!AW85,'Потребление ЭЭ_факт'!BI85,'Потребление ЭЭ_факт'!BU85),IF(AZ86&lt;&gt;0,AVERAGE('Потребление ЭЭ_факт'!AW85,'Потребление ЭЭ_факт'!BI85,'Потребление ЭЭ_факт'!BU85),0))</f>
        <v>0</v>
      </c>
      <c r="BB86" s="15">
        <f>IF(AND($F86=$AY$4,$I86=BB$5),AVERAGE('Потребление ЭЭ_факт'!AX85,'Потребление ЭЭ_факт'!BJ85,'Потребление ЭЭ_факт'!BV85),IF(BA86&lt;&gt;0,AVERAGE('Потребление ЭЭ_факт'!AX85,'Потребление ЭЭ_факт'!BJ85,'Потребление ЭЭ_факт'!BV85),0))</f>
        <v>0</v>
      </c>
      <c r="BC86" s="15">
        <f>IF(AND($F86=$AY$4,$I86=BC$5),AVERAGE('Потребление ЭЭ_факт'!AY85,'Потребление ЭЭ_факт'!BK85,'Потребление ЭЭ_факт'!BW85),IF(BB86&lt;&gt;0,AVERAGE('Потребление ЭЭ_факт'!AY85,'Потребление ЭЭ_факт'!BK85,'Потребление ЭЭ_факт'!BW85),0))</f>
        <v>0</v>
      </c>
      <c r="BD86" s="15">
        <f>IF(AND($F86=$AY$4,$I86=BD$5),AVERAGE('Потребление ЭЭ_факт'!AZ85,'Потребление ЭЭ_факт'!BL85,'Потребление ЭЭ_факт'!BX85),IF(BC86&lt;&gt;0,AVERAGE('Потребление ЭЭ_факт'!AZ85,'Потребление ЭЭ_факт'!BL85,'Потребление ЭЭ_факт'!BX85),0))</f>
        <v>0</v>
      </c>
      <c r="BE86" s="15">
        <f>IF(AND($F86=$AY$4,$I86=BE$5),AVERAGE('Потребление ЭЭ_факт'!BA85,'Потребление ЭЭ_факт'!BM85,'Потребление ЭЭ_факт'!BY85),IF(BD86&lt;&gt;0,AVERAGE('Потребление ЭЭ_факт'!BA85,'Потребление ЭЭ_факт'!BM85,'Потребление ЭЭ_факт'!BY85),0))</f>
        <v>0</v>
      </c>
      <c r="BF86" s="15">
        <f>IF(AND($F86=$AY$4,$I86=BF$5),AVERAGE('Потребление ЭЭ_факт'!BB85,'Потребление ЭЭ_факт'!BN85,'Потребление ЭЭ_факт'!BZ85),IF(BE86&lt;&gt;0,AVERAGE('Потребление ЭЭ_факт'!BB85,'Потребление ЭЭ_факт'!BN85,'Потребление ЭЭ_факт'!BZ85),0))</f>
        <v>0</v>
      </c>
      <c r="BG86" s="15">
        <f>IF(AND($F86=$AY$4,$I86=BG$5),AVERAGE('Потребление ЭЭ_факт'!BC85,'Потребление ЭЭ_факт'!BO85,'Потребление ЭЭ_факт'!CA85),IF(BF86&lt;&gt;0,AVERAGE('Потребление ЭЭ_факт'!BC85,'Потребление ЭЭ_факт'!BO85,'Потребление ЭЭ_факт'!CA85),0))</f>
        <v>0</v>
      </c>
      <c r="BH86" s="15">
        <f>IF(AND($F86=$AY$4,$I86=BH$5),AVERAGE('Потребление ЭЭ_факт'!BD85,'Потребление ЭЭ_факт'!BP85,'Потребление ЭЭ_факт'!CB85),IF(BG86&lt;&gt;0,AVERAGE('Потребление ЭЭ_факт'!BD85,'Потребление ЭЭ_факт'!BP85,'Потребление ЭЭ_факт'!CB85),0))</f>
        <v>0</v>
      </c>
      <c r="BI86" s="15">
        <f>IF(AND($F86=$AY$4,$I86=BI$5),AVERAGE('Потребление ЭЭ_факт'!BE85,'Потребление ЭЭ_факт'!BQ85,'Потребление ЭЭ_факт'!CC85),IF(BH86&lt;&gt;0,AVERAGE('Потребление ЭЭ_факт'!BE85,'Потребление ЭЭ_факт'!BQ85,'Потребление ЭЭ_факт'!CC85),0))</f>
        <v>0</v>
      </c>
      <c r="BJ86" s="16">
        <f>IF(AND($F86=$AY$4,$I86=BJ$5),AVERAGE('Потребление ЭЭ_факт'!BF85,'Потребление ЭЭ_факт'!BR85,'Потребление ЭЭ_факт'!CD85),IF(BI86&lt;&gt;0,AVERAGE('Потребление ЭЭ_факт'!BF85,'Потребление ЭЭ_факт'!BR85,'Потребление ЭЭ_факт'!CD85),0))</f>
        <v>0</v>
      </c>
      <c r="BK86" s="14">
        <f>IF(AND($F86=$BK$4,$I86=BK$5),AVERAGE('Потребление ЭЭ_факт'!BG85,'Потребление ЭЭ_факт'!BS85,'Потребление ЭЭ_факт'!CE85),IF(BJ86&lt;&gt;0,AVERAGE('Потребление ЭЭ_факт'!BG85,'Потребление ЭЭ_факт'!BS85,'Потребление ЭЭ_факт'!CE85),0))</f>
        <v>0</v>
      </c>
      <c r="BL86" s="15">
        <f>IF(AND($F86=$BK$4,$I86=BL$5),AVERAGE('Потребление ЭЭ_факт'!BH85,'Потребление ЭЭ_факт'!BT85,'Потребление ЭЭ_факт'!CF85),IF(BK86&lt;&gt;0,AVERAGE('Потребление ЭЭ_факт'!BH85,'Потребление ЭЭ_факт'!BT85,'Потребление ЭЭ_факт'!CF85),0))</f>
        <v>26805.706666666665</v>
      </c>
      <c r="BM86" s="15">
        <f>IF(AND($F86=$BK$4,$I86=BM$5),AVERAGE('Потребление ЭЭ_факт'!BI85,'Потребление ЭЭ_факт'!BU85,'Потребление ЭЭ_факт'!CG85),IF(BL86&lt;&gt;0,AVERAGE('Потребление ЭЭ_факт'!BI85,'Потребление ЭЭ_факт'!BU85,'Потребление ЭЭ_факт'!CG85),0))</f>
        <v>29559.678</v>
      </c>
      <c r="BN86" s="15">
        <f>IF(AND($F86=$BK$4,$I86=BN$5),AVERAGE('Потребление ЭЭ_факт'!BJ85,'Потребление ЭЭ_факт'!BV85,'Потребление ЭЭ_факт'!CH85),IF(BM86&lt;&gt;0,AVERAGE('Потребление ЭЭ_факт'!BJ85,'Потребление ЭЭ_факт'!BV85,'Потребление ЭЭ_факт'!CH85),0))</f>
        <v>25314.385714285712</v>
      </c>
      <c r="BO86" s="15">
        <f>IF(AND($F86=$BK$4,$I86=BO$5),AVERAGE('Потребление ЭЭ_факт'!BK85,'Потребление ЭЭ_факт'!BW85,'Потребление ЭЭ_факт'!CI85),IF(BN86&lt;&gt;0,AVERAGE('Потребление ЭЭ_факт'!BK85,'Потребление ЭЭ_факт'!BW85,'Потребление ЭЭ_факт'!CI85),0))</f>
        <v>25202.704761904763</v>
      </c>
      <c r="BP86" s="15">
        <f>IF(AND($F86=$BK$4,$I86=BP$5),AVERAGE('Потребление ЭЭ_факт'!BL85,'Потребление ЭЭ_факт'!BX85,'Потребление ЭЭ_факт'!CJ85),IF(BO86&lt;&gt;0,AVERAGE('Потребление ЭЭ_факт'!BL85,'Потребление ЭЭ_факт'!BX85,'Потребление ЭЭ_факт'!CJ85),0))</f>
        <v>26914.388095238097</v>
      </c>
      <c r="BQ86" s="15">
        <f>IF(AND($F86=$BK$4,$I86=BQ$5),AVERAGE('Потребление ЭЭ_факт'!BM85,'Потребление ЭЭ_факт'!BY85,'Потребление ЭЭ_факт'!CK85),IF(BP86&lt;&gt;0,AVERAGE('Потребление ЭЭ_факт'!BM85,'Потребление ЭЭ_факт'!BY85,'Потребление ЭЭ_факт'!CK85),0))</f>
        <v>27938.53142857143</v>
      </c>
      <c r="BR86" s="15">
        <f>IF(AND($F86=$BK$4,$I86=BR$5),AVERAGE('Потребление ЭЭ_факт'!BN85,'Потребление ЭЭ_факт'!BZ85,'Потребление ЭЭ_факт'!CL85),IF(BQ86&lt;&gt;0,AVERAGE('Потребление ЭЭ_факт'!BN85,'Потребление ЭЭ_факт'!BZ85,'Потребление ЭЭ_факт'!CL85),0))</f>
        <v>27736.111857142856</v>
      </c>
      <c r="BS86" s="15">
        <f>IF(AND($F86=$BK$4,$I86=BS$5),AVERAGE('Потребление ЭЭ_факт'!BO85,'Потребление ЭЭ_факт'!CA85,'Потребление ЭЭ_факт'!CM85),IF(BR86&lt;&gt;0,AVERAGE('Потребление ЭЭ_факт'!BO85,'Потребление ЭЭ_факт'!CA85,'Потребление ЭЭ_факт'!CM85),0))</f>
        <v>25175.635476190477</v>
      </c>
      <c r="BT86" s="15">
        <f>IF(AND($F86=$BK$4,$I86=BT$5),AVERAGE('Потребление ЭЭ_факт'!BP85,'Потребление ЭЭ_факт'!CB85,'Потребление ЭЭ_факт'!CN85),IF(BS86&lt;&gt;0,AVERAGE('Потребление ЭЭ_факт'!BP85,'Потребление ЭЭ_факт'!CB85,'Потребление ЭЭ_факт'!CN85),0))</f>
        <v>26559.330476190476</v>
      </c>
      <c r="BU86" s="15">
        <f>IF(AND($F86=$BK$4,$I86=BU$5),AVERAGE('Потребление ЭЭ_факт'!BQ85,'Потребление ЭЭ_факт'!CC85,'Потребление ЭЭ_факт'!CO85),IF(BT86&lt;&gt;0,AVERAGE('Потребление ЭЭ_факт'!BQ85,'Потребление ЭЭ_факт'!CC85,'Потребление ЭЭ_факт'!CO85),0))</f>
        <v>27316.645476190475</v>
      </c>
      <c r="BV86" s="16">
        <f>IF(AND($F86=$BK$4,$I86=BV$5),AVERAGE('Потребление ЭЭ_факт'!BR85,'Потребление ЭЭ_факт'!CD85,'Потребление ЭЭ_факт'!CP85),IF(BU86&lt;&gt;0,AVERAGE('Потребление ЭЭ_факт'!BR85,'Потребление ЭЭ_факт'!CD85,'Потребление ЭЭ_факт'!CP85),0))</f>
        <v>28667.785857142855</v>
      </c>
      <c r="BW86" s="14">
        <f>IF(AND($F86=$BW$4,$I86=BW$5),AVERAGE('Потребление ЭЭ_факт'!BS85,'Потребление ЭЭ_факт'!CE85,'Потребление ЭЭ_факт'!CQ85),IF(BV86&lt;&gt;0,AVERAGE('Потребление ЭЭ_факт'!BS85,'Потребление ЭЭ_факт'!CE85,'Потребление ЭЭ_факт'!CQ85),0))</f>
        <v>30039.044285714288</v>
      </c>
      <c r="BX86" s="31">
        <f t="shared" si="382"/>
        <v>26805.706666666665</v>
      </c>
      <c r="BY86" s="31">
        <f t="shared" si="552"/>
        <v>29559.678</v>
      </c>
      <c r="BZ86" s="31">
        <f t="shared" si="553"/>
        <v>25314.385714285712</v>
      </c>
      <c r="CA86" s="31">
        <f t="shared" si="554"/>
        <v>25202.704761904763</v>
      </c>
      <c r="CB86" s="31">
        <f t="shared" si="555"/>
        <v>26914.388095238097</v>
      </c>
      <c r="CC86" s="31">
        <f t="shared" si="546"/>
        <v>27938.53142857143</v>
      </c>
      <c r="CD86" s="31">
        <f t="shared" si="547"/>
        <v>27736.111857142856</v>
      </c>
      <c r="CE86" s="31">
        <f t="shared" si="548"/>
        <v>25175.635476190477</v>
      </c>
      <c r="CF86" s="31">
        <f t="shared" si="549"/>
        <v>26559.330476190476</v>
      </c>
      <c r="CG86" s="31">
        <f t="shared" si="550"/>
        <v>27316.645476190475</v>
      </c>
      <c r="CH86" s="32">
        <f t="shared" si="551"/>
        <v>28667.785857142855</v>
      </c>
      <c r="CI86" s="30">
        <f t="shared" si="418"/>
        <v>30039.044285714288</v>
      </c>
      <c r="CJ86" s="31">
        <f t="shared" si="413"/>
        <v>26805.706666666665</v>
      </c>
      <c r="CK86" s="31">
        <f t="shared" si="414"/>
        <v>29559.678</v>
      </c>
      <c r="CL86" s="31">
        <f t="shared" si="489"/>
        <v>25314.385714285712</v>
      </c>
      <c r="CM86" s="31">
        <f t="shared" si="490"/>
        <v>25202.704761904763</v>
      </c>
      <c r="CN86" s="31">
        <f t="shared" si="491"/>
        <v>26914.388095238097</v>
      </c>
      <c r="CO86" s="31">
        <f t="shared" si="492"/>
        <v>27938.53142857143</v>
      </c>
      <c r="CP86" s="31">
        <f t="shared" si="493"/>
        <v>27736.111857142856</v>
      </c>
      <c r="CQ86" s="31">
        <f t="shared" si="494"/>
        <v>25175.635476190477</v>
      </c>
      <c r="CR86" s="31">
        <f t="shared" si="495"/>
        <v>26559.330476190476</v>
      </c>
      <c r="CS86" s="31">
        <f t="shared" si="496"/>
        <v>27316.645476190475</v>
      </c>
      <c r="CT86" s="32">
        <f t="shared" si="497"/>
        <v>28667.785857142855</v>
      </c>
      <c r="CU86" s="30">
        <f t="shared" si="498"/>
        <v>30039.044285714288</v>
      </c>
      <c r="CV86" s="31">
        <f t="shared" si="499"/>
        <v>26805.706666666665</v>
      </c>
      <c r="CW86" s="31">
        <f t="shared" si="500"/>
        <v>29559.678</v>
      </c>
      <c r="CX86" s="31">
        <f t="shared" si="501"/>
        <v>25314.385714285712</v>
      </c>
      <c r="CY86" s="31">
        <f t="shared" si="502"/>
        <v>25202.704761904763</v>
      </c>
      <c r="CZ86" s="31">
        <f t="shared" si="503"/>
        <v>26914.388095238097</v>
      </c>
      <c r="DA86" s="31">
        <f t="shared" si="504"/>
        <v>27938.53142857143</v>
      </c>
      <c r="DB86" s="31">
        <f t="shared" si="505"/>
        <v>27736.111857142856</v>
      </c>
      <c r="DC86" s="31">
        <f t="shared" si="506"/>
        <v>25175.635476190477</v>
      </c>
      <c r="DD86" s="31">
        <f t="shared" si="507"/>
        <v>26559.330476190476</v>
      </c>
      <c r="DE86" s="31">
        <f t="shared" si="508"/>
        <v>27316.645476190475</v>
      </c>
      <c r="DF86" s="32">
        <f t="shared" si="509"/>
        <v>28667.785857142855</v>
      </c>
      <c r="DG86" s="30">
        <f t="shared" si="510"/>
        <v>30039.044285714288</v>
      </c>
      <c r="DH86" s="31">
        <f t="shared" si="511"/>
        <v>26805.706666666665</v>
      </c>
      <c r="DI86" s="31">
        <f t="shared" si="512"/>
        <v>29559.678</v>
      </c>
      <c r="DJ86" s="31">
        <f t="shared" si="513"/>
        <v>25314.385714285712</v>
      </c>
      <c r="DK86" s="31">
        <f t="shared" si="514"/>
        <v>25202.704761904763</v>
      </c>
      <c r="DL86" s="31">
        <f t="shared" si="515"/>
        <v>26914.388095238097</v>
      </c>
      <c r="DM86" s="31">
        <f t="shared" si="516"/>
        <v>27938.53142857143</v>
      </c>
      <c r="DN86" s="31">
        <f t="shared" si="517"/>
        <v>27736.111857142856</v>
      </c>
      <c r="DO86" s="31">
        <f t="shared" si="518"/>
        <v>25175.635476190477</v>
      </c>
      <c r="DP86" s="31">
        <f t="shared" si="519"/>
        <v>26559.330476190476</v>
      </c>
      <c r="DQ86" s="31">
        <f t="shared" si="488"/>
        <v>27316.645476190475</v>
      </c>
      <c r="DR86" s="32">
        <f t="shared" si="522"/>
        <v>28667.785857142855</v>
      </c>
      <c r="DS86" s="30">
        <f t="shared" si="523"/>
        <v>30039.044285714288</v>
      </c>
      <c r="DT86" s="31">
        <f t="shared" si="524"/>
        <v>26805.706666666665</v>
      </c>
      <c r="DU86" s="31">
        <f t="shared" si="525"/>
        <v>29559.678</v>
      </c>
      <c r="DV86" s="31">
        <f t="shared" si="526"/>
        <v>25314.385714285712</v>
      </c>
      <c r="DW86" s="31">
        <f t="shared" si="527"/>
        <v>25202.704761904763</v>
      </c>
      <c r="DX86" s="31">
        <f t="shared" si="528"/>
        <v>26914.388095238097</v>
      </c>
      <c r="DY86" s="31">
        <f t="shared" si="529"/>
        <v>27938.53142857143</v>
      </c>
      <c r="DZ86" s="31">
        <f t="shared" si="530"/>
        <v>27736.111857142856</v>
      </c>
      <c r="EA86" s="31">
        <f t="shared" si="531"/>
        <v>25175.635476190477</v>
      </c>
      <c r="EB86" s="31">
        <f t="shared" si="532"/>
        <v>26559.330476190476</v>
      </c>
      <c r="EC86" s="31">
        <f t="shared" si="533"/>
        <v>27316.645476190475</v>
      </c>
      <c r="ED86" s="32">
        <f t="shared" si="534"/>
        <v>28667.785857142855</v>
      </c>
      <c r="EE86" s="30">
        <f t="shared" si="535"/>
        <v>30039.044285714288</v>
      </c>
      <c r="EF86" s="31">
        <f t="shared" si="536"/>
        <v>26805.706666666665</v>
      </c>
      <c r="EG86" s="31">
        <f t="shared" si="537"/>
        <v>29559.678</v>
      </c>
      <c r="EH86" s="31">
        <f t="shared" si="538"/>
        <v>25314.385714285712</v>
      </c>
      <c r="EI86" s="31">
        <f t="shared" si="539"/>
        <v>25202.704761904763</v>
      </c>
      <c r="EJ86" s="31">
        <f t="shared" si="540"/>
        <v>26914.388095238097</v>
      </c>
      <c r="EK86" s="31">
        <f t="shared" si="541"/>
        <v>27938.53142857143</v>
      </c>
      <c r="EL86" s="31">
        <f t="shared" si="542"/>
        <v>27736.111857142856</v>
      </c>
      <c r="EM86" s="31">
        <f t="shared" si="543"/>
        <v>25175.635476190477</v>
      </c>
      <c r="EN86" s="31">
        <f t="shared" si="544"/>
        <v>26559.330476190476</v>
      </c>
      <c r="EO86" s="31">
        <f t="shared" si="520"/>
        <v>27316.645476190475</v>
      </c>
      <c r="EP86" s="32">
        <f t="shared" si="521"/>
        <v>28667.785857142855</v>
      </c>
      <c r="ES86" s="20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9"/>
      <c r="FE86" s="20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9"/>
      <c r="FQ86" s="20"/>
      <c r="FR86" s="18"/>
      <c r="FS86" s="18">
        <f t="shared" si="420"/>
        <v>29559.678</v>
      </c>
      <c r="FT86" s="18">
        <f t="shared" si="421"/>
        <v>25314.385714285712</v>
      </c>
      <c r="FU86" s="18">
        <f t="shared" si="422"/>
        <v>25202.704761904763</v>
      </c>
      <c r="FV86" s="18">
        <f t="shared" si="423"/>
        <v>26914.388095238097</v>
      </c>
      <c r="FW86" s="18">
        <f t="shared" si="424"/>
        <v>27938.53142857143</v>
      </c>
      <c r="FX86" s="18">
        <f t="shared" si="425"/>
        <v>27736.111857142856</v>
      </c>
      <c r="FY86" s="18">
        <f t="shared" si="426"/>
        <v>25175.635476190477</v>
      </c>
      <c r="FZ86" s="18">
        <f t="shared" si="427"/>
        <v>26559.330476190476</v>
      </c>
      <c r="GA86" s="18">
        <f t="shared" si="428"/>
        <v>27316.645476190475</v>
      </c>
      <c r="GB86" s="19">
        <f t="shared" si="429"/>
        <v>28667.785857142855</v>
      </c>
      <c r="GC86" s="20">
        <f t="shared" si="430"/>
        <v>30039.044285714288</v>
      </c>
      <c r="GD86" s="18">
        <f t="shared" si="431"/>
        <v>26805.706666666665</v>
      </c>
      <c r="GE86" s="18">
        <f t="shared" si="432"/>
        <v>29559.678</v>
      </c>
      <c r="GF86" s="18">
        <f t="shared" si="433"/>
        <v>25314.385714285712</v>
      </c>
      <c r="GG86" s="18">
        <f t="shared" si="434"/>
        <v>25202.704761904763</v>
      </c>
      <c r="GH86" s="18">
        <f t="shared" si="435"/>
        <v>26914.388095238097</v>
      </c>
      <c r="GI86" s="18">
        <f t="shared" si="436"/>
        <v>27938.53142857143</v>
      </c>
      <c r="GJ86" s="18">
        <f t="shared" si="437"/>
        <v>27736.111857142856</v>
      </c>
      <c r="GK86" s="18">
        <f t="shared" si="438"/>
        <v>25175.635476190477</v>
      </c>
      <c r="GL86" s="18">
        <f t="shared" si="439"/>
        <v>26559.330476190476</v>
      </c>
      <c r="GM86" s="18">
        <f t="shared" si="440"/>
        <v>27316.645476190475</v>
      </c>
      <c r="GN86" s="19">
        <f t="shared" si="441"/>
        <v>28667.785857142855</v>
      </c>
      <c r="GO86" s="20">
        <f t="shared" si="442"/>
        <v>30039.044285714288</v>
      </c>
      <c r="GP86" s="18">
        <f t="shared" si="443"/>
        <v>26805.706666666665</v>
      </c>
      <c r="GQ86" s="18">
        <f t="shared" si="444"/>
        <v>29559.678</v>
      </c>
      <c r="GR86" s="18">
        <f t="shared" si="445"/>
        <v>25314.385714285712</v>
      </c>
      <c r="GS86" s="18">
        <f t="shared" si="446"/>
        <v>25202.704761904763</v>
      </c>
      <c r="GT86" s="18">
        <f t="shared" si="447"/>
        <v>26914.388095238097</v>
      </c>
      <c r="GU86" s="18">
        <f t="shared" si="448"/>
        <v>27938.53142857143</v>
      </c>
      <c r="GV86" s="18">
        <f t="shared" si="449"/>
        <v>27736.111857142856</v>
      </c>
      <c r="GW86" s="18">
        <f t="shared" si="450"/>
        <v>25175.635476190477</v>
      </c>
      <c r="GX86" s="18">
        <f t="shared" si="451"/>
        <v>26559.330476190476</v>
      </c>
      <c r="GY86" s="18">
        <f t="shared" si="452"/>
        <v>27316.645476190475</v>
      </c>
      <c r="GZ86" s="19">
        <f t="shared" si="453"/>
        <v>28667.785857142855</v>
      </c>
      <c r="HA86" s="20">
        <f t="shared" si="454"/>
        <v>30039.044285714288</v>
      </c>
      <c r="HB86" s="18">
        <f t="shared" si="455"/>
        <v>26805.706666666665</v>
      </c>
      <c r="HC86" s="18">
        <f t="shared" si="456"/>
        <v>29559.678</v>
      </c>
      <c r="HD86" s="18">
        <f t="shared" si="457"/>
        <v>25314.385714285712</v>
      </c>
      <c r="HE86" s="18">
        <f t="shared" si="458"/>
        <v>25202.704761904763</v>
      </c>
      <c r="HF86" s="18">
        <f t="shared" si="459"/>
        <v>26914.388095238097</v>
      </c>
      <c r="HG86" s="18">
        <f t="shared" si="460"/>
        <v>27938.53142857143</v>
      </c>
      <c r="HH86" s="18">
        <f t="shared" si="461"/>
        <v>27736.111857142856</v>
      </c>
      <c r="HI86" s="18">
        <f t="shared" si="462"/>
        <v>25175.635476190477</v>
      </c>
      <c r="HJ86" s="18">
        <f t="shared" si="463"/>
        <v>26559.330476190476</v>
      </c>
      <c r="HK86" s="18">
        <f t="shared" si="464"/>
        <v>27316.645476190475</v>
      </c>
      <c r="HL86" s="19">
        <f t="shared" si="465"/>
        <v>28667.785857142855</v>
      </c>
      <c r="HM86" s="20">
        <f t="shared" si="466"/>
        <v>30039.044285714288</v>
      </c>
      <c r="HN86" s="18">
        <f t="shared" si="467"/>
        <v>26805.706666666665</v>
      </c>
      <c r="HO86" s="18">
        <f t="shared" si="468"/>
        <v>29559.678</v>
      </c>
      <c r="HP86" s="18">
        <f t="shared" si="469"/>
        <v>25314.385714285712</v>
      </c>
      <c r="HQ86" s="18">
        <f t="shared" si="470"/>
        <v>25202.704761904763</v>
      </c>
      <c r="HR86" s="18">
        <f t="shared" si="471"/>
        <v>26914.388095238097</v>
      </c>
      <c r="HS86" s="18">
        <f t="shared" si="472"/>
        <v>27938.53142857143</v>
      </c>
      <c r="HT86" s="18">
        <f t="shared" si="473"/>
        <v>27736.111857142856</v>
      </c>
      <c r="HU86" s="18">
        <f t="shared" si="474"/>
        <v>25175.635476190477</v>
      </c>
      <c r="HV86" s="18">
        <f t="shared" si="475"/>
        <v>26559.330476190476</v>
      </c>
      <c r="HW86" s="18">
        <f t="shared" si="476"/>
        <v>27316.645476190475</v>
      </c>
      <c r="HX86" s="19">
        <f t="shared" si="477"/>
        <v>28667.785857142855</v>
      </c>
      <c r="HY86" s="20">
        <f t="shared" si="478"/>
        <v>30039.044285714288</v>
      </c>
      <c r="HZ86" s="18">
        <f t="shared" si="545"/>
        <v>26805.706666666665</v>
      </c>
      <c r="IA86" s="18"/>
      <c r="IB86" s="18"/>
      <c r="IC86" s="18"/>
      <c r="ID86" s="18"/>
      <c r="IE86" s="18"/>
      <c r="IF86" s="18"/>
      <c r="IG86" s="18"/>
      <c r="IH86" s="18"/>
      <c r="II86" s="18"/>
      <c r="IJ86" s="19"/>
      <c r="IK86" s="20"/>
      <c r="IL86" s="18"/>
      <c r="IM86" s="18"/>
      <c r="IN86" s="18"/>
      <c r="IO86" s="18"/>
      <c r="IP86" s="18"/>
      <c r="IQ86" s="18"/>
      <c r="IR86" s="18"/>
      <c r="IS86" s="18"/>
      <c r="IT86" s="18"/>
      <c r="IU86" s="18"/>
      <c r="IV86" s="19"/>
      <c r="IY86" s="17"/>
      <c r="IZ86" s="17"/>
      <c r="JA86" s="14">
        <f t="shared" si="479"/>
        <v>0</v>
      </c>
      <c r="JB86" s="15">
        <f t="shared" si="480"/>
        <v>0</v>
      </c>
      <c r="JC86" s="15">
        <f t="shared" si="481"/>
        <v>270385.19714285719</v>
      </c>
      <c r="JD86" s="15">
        <f t="shared" si="482"/>
        <v>327229.94809523813</v>
      </c>
      <c r="JE86" s="15">
        <f t="shared" si="483"/>
        <v>327229.94809523813</v>
      </c>
      <c r="JF86" s="15">
        <f t="shared" si="484"/>
        <v>327229.94809523813</v>
      </c>
      <c r="JG86" s="15">
        <f t="shared" si="485"/>
        <v>327229.94809523813</v>
      </c>
      <c r="JH86" s="15">
        <f t="shared" si="486"/>
        <v>56844.750952380957</v>
      </c>
      <c r="JI86" s="15">
        <f t="shared" si="487"/>
        <v>0</v>
      </c>
      <c r="JJ86" s="14"/>
    </row>
    <row r="87" spans="1:270" x14ac:dyDescent="0.25">
      <c r="A87" s="5" t="s">
        <v>159</v>
      </c>
      <c r="B87" s="2">
        <v>906</v>
      </c>
      <c r="C87" s="3">
        <v>39632</v>
      </c>
      <c r="D87" s="3" t="s">
        <v>160</v>
      </c>
      <c r="E87" s="4">
        <v>45338</v>
      </c>
      <c r="F87">
        <f t="shared" si="402"/>
        <v>2024</v>
      </c>
      <c r="G87">
        <f t="shared" si="403"/>
        <v>2</v>
      </c>
      <c r="H87">
        <f t="shared" si="404"/>
        <v>2021</v>
      </c>
      <c r="I87">
        <f t="shared" si="384"/>
        <v>2</v>
      </c>
      <c r="J87">
        <f t="shared" si="415"/>
        <v>2024</v>
      </c>
      <c r="K87">
        <f t="shared" si="416"/>
        <v>3</v>
      </c>
      <c r="L87">
        <f t="shared" si="383"/>
        <v>2029</v>
      </c>
      <c r="M87">
        <f t="shared" si="417"/>
        <v>2</v>
      </c>
      <c r="O87" s="14"/>
      <c r="P87" s="17"/>
      <c r="Q87" s="17"/>
      <c r="R87" s="17"/>
      <c r="S87" s="17"/>
      <c r="T87" s="17"/>
      <c r="U87" s="17"/>
      <c r="V87" s="17">
        <f>IF(AND($F87=O$4,$I87=V$5),AVERAGE('Потребление ЭЭ_факт'!R86,'Потребление ЭЭ_факт'!AD86,'Потребление ЭЭ_факт'!AP86),IF(U87&lt;&gt;0,AVERAGE('Потребление ЭЭ_факт'!R86,'Потребление ЭЭ_факт'!AD86,'Потребление ЭЭ_факт'!AP86),0))</f>
        <v>0</v>
      </c>
      <c r="W87" s="17">
        <f>IF(AND($F87=O$4,$I87=W$5),AVERAGE('Потребление ЭЭ_факт'!S86,'Потребление ЭЭ_факт'!AE86,'Потребление ЭЭ_факт'!AQ86),IF(V87&lt;&gt;0,AVERAGE('Потребление ЭЭ_факт'!S86,'Потребление ЭЭ_факт'!AE86,'Потребление ЭЭ_факт'!AQ86),0))</f>
        <v>0</v>
      </c>
      <c r="X87" s="17">
        <f>IF(AND($F87=O$4,$I87=X$5),AVERAGE('Потребление ЭЭ_факт'!T86,'Потребление ЭЭ_факт'!AF86,'Потребление ЭЭ_факт'!AR86),IF(W87&lt;&gt;0,AVERAGE('Потребление ЭЭ_факт'!T86,'Потребление ЭЭ_факт'!AF86,'Потребление ЭЭ_факт'!AR86),0))</f>
        <v>0</v>
      </c>
      <c r="Y87" s="17">
        <f>IF(AND($F87=O$4,$I87=Y$5),AVERAGE('Потребление ЭЭ_факт'!U86,'Потребление ЭЭ_факт'!AG86,'Потребление ЭЭ_факт'!AS86),IF(X87&lt;&gt;0,AVERAGE('Потребление ЭЭ_факт'!U86,'Потребление ЭЭ_факт'!AG86,'Потребление ЭЭ_факт'!AS86),0))</f>
        <v>0</v>
      </c>
      <c r="Z87" s="17">
        <f>IF(AND($F87=O$4,$I87=Z$5),AVERAGE('Потребление ЭЭ_факт'!V86,'Потребление ЭЭ_факт'!AH86,'Потребление ЭЭ_факт'!AT86),IF(Y87&lt;&gt;0,AVERAGE('Потребление ЭЭ_факт'!V86,'Потребление ЭЭ_факт'!AH86,'Потребление ЭЭ_факт'!AT86),0))</f>
        <v>0</v>
      </c>
      <c r="AA87" s="14">
        <f>IF(AND($F87=AA$4,$I87=AA$5),AVERAGE('Потребление ЭЭ_факт'!W86,'Потребление ЭЭ_факт'!AI86,'Потребление ЭЭ_факт'!AU86),IF(Z87&lt;&gt;0,AVERAGE('Потребление ЭЭ_факт'!W86,'Потребление ЭЭ_факт'!AI86,'Потребление ЭЭ_факт'!AU86),0))</f>
        <v>0</v>
      </c>
      <c r="AB87" s="17">
        <f>IF(AND($F87=AA$4,$I87=AB$5),AVERAGE('Потребление ЭЭ_факт'!X86,'Потребление ЭЭ_факт'!AJ86,'Потребление ЭЭ_факт'!AV86),IF(AA87&lt;&gt;0,AVERAGE('Потребление ЭЭ_факт'!X86,'Потребление ЭЭ_факт'!AJ86,'Потребление ЭЭ_факт'!AV86),0))</f>
        <v>0</v>
      </c>
      <c r="AC87" s="17">
        <f>IF(AND($F87=AA$4,$I87=AC$5),AVERAGE('Потребление ЭЭ_факт'!Y86,'Потребление ЭЭ_факт'!AK86,'Потребление ЭЭ_факт'!AW86),IF(AB87&lt;&gt;0,AVERAGE('Потребление ЭЭ_факт'!Y86,'Потребление ЭЭ_факт'!AK86,'Потребление ЭЭ_факт'!AW86),0))</f>
        <v>0</v>
      </c>
      <c r="AD87" s="17">
        <f>IF(AND($F87=AA$4,$I87=AD$5),AVERAGE('Потребление ЭЭ_факт'!Z86,'Потребление ЭЭ_факт'!AL86,'Потребление ЭЭ_факт'!AX86),IF(AC87&lt;&gt;0,AVERAGE('Потребление ЭЭ_факт'!Z86,'Потребление ЭЭ_факт'!AL86,'Потребление ЭЭ_факт'!AX86),0))</f>
        <v>0</v>
      </c>
      <c r="AE87" s="17">
        <f>IF(AND($F87=AA$4,$I87=AE$5),AVERAGE('Потребление ЭЭ_факт'!AA86,'Потребление ЭЭ_факт'!AM86,'Потребление ЭЭ_факт'!AY86),IF(AD87&lt;&gt;0,AVERAGE('Потребление ЭЭ_факт'!AA86,'Потребление ЭЭ_факт'!AM86,'Потребление ЭЭ_факт'!AY86),0))</f>
        <v>0</v>
      </c>
      <c r="AF87" s="17">
        <f>IF(AND($F87=AA$4,$I87=AF$5),AVERAGE('Потребление ЭЭ_факт'!AB86,'Потребление ЭЭ_факт'!AN86,'Потребление ЭЭ_факт'!AZ86),IF(AE87&lt;&gt;0,AVERAGE('Потребление ЭЭ_факт'!AB86,'Потребление ЭЭ_факт'!AN86,'Потребление ЭЭ_факт'!AZ86),0))</f>
        <v>0</v>
      </c>
      <c r="AG87" s="17">
        <f>IF(AND($F87=AA$4,$I87=AG$5),AVERAGE('Потребление ЭЭ_факт'!AC86,'Потребление ЭЭ_факт'!AO86,'Потребление ЭЭ_факт'!BA86),IF(AF87&lt;&gt;0,AVERAGE('Потребление ЭЭ_факт'!AC86,'Потребление ЭЭ_факт'!AO86,'Потребление ЭЭ_факт'!BA86),0))</f>
        <v>0</v>
      </c>
      <c r="AH87" s="17">
        <f>IF(AND($F87=AA$4,$I87=AH$5),AVERAGE('Потребление ЭЭ_факт'!AD86,'Потребление ЭЭ_факт'!AP86,'Потребление ЭЭ_факт'!BB86),IF(AG87&lt;&gt;0,AVERAGE('Потребление ЭЭ_факт'!AD86,'Потребление ЭЭ_факт'!AP86,'Потребление ЭЭ_факт'!BB86),0))</f>
        <v>0</v>
      </c>
      <c r="AI87" s="17">
        <f>IF(AND($F87=AA$4,$I87=AI$5),AVERAGE('Потребление ЭЭ_факт'!AE86,'Потребление ЭЭ_факт'!AQ86,'Потребление ЭЭ_факт'!BC86),IF(AH87&lt;&gt;0,AVERAGE('Потребление ЭЭ_факт'!AE86,'Потребление ЭЭ_факт'!AQ86,'Потребление ЭЭ_факт'!BC86),0))</f>
        <v>0</v>
      </c>
      <c r="AJ87" s="17">
        <f>IF(AND($F87=AA$4,$I87=AJ$5),AVERAGE('Потребление ЭЭ_факт'!AF86,'Потребление ЭЭ_факт'!AR86,'Потребление ЭЭ_факт'!BD86),IF(AI87&lt;&gt;0,AVERAGE('Потребление ЭЭ_факт'!AF86,'Потребление ЭЭ_факт'!AR86,'Потребление ЭЭ_факт'!BD86),0))</f>
        <v>0</v>
      </c>
      <c r="AK87" s="17">
        <f>IF(AND($F87=AA$4,$I87=AK$5),AVERAGE('Потребление ЭЭ_факт'!AG86,'Потребление ЭЭ_факт'!AS86,'Потребление ЭЭ_факт'!BE86),IF(AJ87&lt;&gt;0,AVERAGE('Потребление ЭЭ_факт'!AG86,'Потребление ЭЭ_факт'!AS86,'Потребление ЭЭ_факт'!BE86),0))</f>
        <v>0</v>
      </c>
      <c r="AL87" s="17">
        <f>IF(AND($F87=AA$4,$I87=AL$5),AVERAGE('Потребление ЭЭ_факт'!AH86,'Потребление ЭЭ_факт'!AT86,'Потребление ЭЭ_факт'!BF86),IF(AK87&lt;&gt;0,AVERAGE('Потребление ЭЭ_факт'!AH86,'Потребление ЭЭ_факт'!AT86,'Потребление ЭЭ_факт'!BF86),0))</f>
        <v>0</v>
      </c>
      <c r="AM87" s="14">
        <f>IF(AND($F87=AM$4,$I87=AM$5),AVERAGE('Потребление ЭЭ_факт'!AI86,'Потребление ЭЭ_факт'!AU86,'Потребление ЭЭ_факт'!BG86),IF(AL87&lt;&gt;0,AVERAGE('Потребление ЭЭ_факт'!AI86,'Потребление ЭЭ_факт'!AU86,'Потребление ЭЭ_факт'!BG86),0))</f>
        <v>0</v>
      </c>
      <c r="AN87" s="15">
        <f>IF(AND($F87=$AM$4,$I87=AN$5),AVERAGE('Потребление ЭЭ_факт'!AJ86,'Потребление ЭЭ_факт'!AV86,'Потребление ЭЭ_факт'!BH86),IF(AM87&lt;&gt;0,AVERAGE('Потребление ЭЭ_факт'!AJ86,'Потребление ЭЭ_факт'!AV86,'Потребление ЭЭ_факт'!BH86),0))</f>
        <v>0</v>
      </c>
      <c r="AO87" s="15">
        <f>IF(AND($F87=$AM$4,$I87=AO$5),AVERAGE('Потребление ЭЭ_факт'!AK86,'Потребление ЭЭ_факт'!AW86,'Потребление ЭЭ_факт'!BI86),IF(AN87&lt;&gt;0,AVERAGE('Потребление ЭЭ_факт'!AK86,'Потребление ЭЭ_факт'!AW86,'Потребление ЭЭ_факт'!BI86),0))</f>
        <v>0</v>
      </c>
      <c r="AP87" s="15">
        <f>IF(AND($F87=$AM$4,$I87=AP$5),AVERAGE('Потребление ЭЭ_факт'!AL86,'Потребление ЭЭ_факт'!AX86,'Потребление ЭЭ_факт'!BJ86),IF(AO87&lt;&gt;0,AVERAGE('Потребление ЭЭ_факт'!AL86,'Потребление ЭЭ_факт'!AX86,'Потребление ЭЭ_факт'!BJ86),0))</f>
        <v>0</v>
      </c>
      <c r="AQ87" s="15">
        <f>IF(AND($F87=$AM$4,$I87=AQ$5),AVERAGE('Потребление ЭЭ_факт'!AM86,'Потребление ЭЭ_факт'!AY86,'Потребление ЭЭ_факт'!BK86),IF(AP87&lt;&gt;0,AVERAGE('Потребление ЭЭ_факт'!AM86,'Потребление ЭЭ_факт'!AY86,'Потребление ЭЭ_факт'!BK86),0))</f>
        <v>0</v>
      </c>
      <c r="AR87" s="15">
        <f>IF(AND($F87=$AM$4,$I87=AR$5),AVERAGE('Потребление ЭЭ_факт'!AN86,'Потребление ЭЭ_факт'!AZ86,'Потребление ЭЭ_факт'!BL86),IF(AQ87&lt;&gt;0,AVERAGE('Потребление ЭЭ_факт'!AN86,'Потребление ЭЭ_факт'!AZ86,'Потребление ЭЭ_факт'!BL86),0))</f>
        <v>0</v>
      </c>
      <c r="AS87" s="15">
        <f>IF(AND($F87=$AM$4,$I87=AS$5),AVERAGE('Потребление ЭЭ_факт'!AO86,'Потребление ЭЭ_факт'!BA86,'Потребление ЭЭ_факт'!BM86),IF(AR87&lt;&gt;0,AVERAGE('Потребление ЭЭ_факт'!AO86,'Потребление ЭЭ_факт'!BA86,'Потребление ЭЭ_факт'!BM86),0))</f>
        <v>0</v>
      </c>
      <c r="AT87" s="15">
        <f>IF(AND($F87=$AM$4,$I87=AT$5),AVERAGE('Потребление ЭЭ_факт'!AP86,'Потребление ЭЭ_факт'!BB86,'Потребление ЭЭ_факт'!BN86),IF(AS87&lt;&gt;0,AVERAGE('Потребление ЭЭ_факт'!AP86,'Потребление ЭЭ_факт'!BB86,'Потребление ЭЭ_факт'!BN86),0))</f>
        <v>0</v>
      </c>
      <c r="AU87" s="15">
        <f>IF(AND($F87=$AM$4,$I87=AU$5),AVERAGE('Потребление ЭЭ_факт'!AQ86,'Потребление ЭЭ_факт'!BC86,'Потребление ЭЭ_факт'!BO86),IF(AT87&lt;&gt;0,AVERAGE('Потребление ЭЭ_факт'!AQ86,'Потребление ЭЭ_факт'!BC86,'Потребление ЭЭ_факт'!BO86),0))</f>
        <v>0</v>
      </c>
      <c r="AV87" s="15">
        <f>IF(AND($F87=$AM$4,$I87=AV$5),AVERAGE('Потребление ЭЭ_факт'!AR86,'Потребление ЭЭ_факт'!BD86,'Потребление ЭЭ_факт'!BP86),IF(AU87&lt;&gt;0,AVERAGE('Потребление ЭЭ_факт'!AR86,'Потребление ЭЭ_факт'!BD86,'Потребление ЭЭ_факт'!BP86),0))</f>
        <v>0</v>
      </c>
      <c r="AW87" s="15">
        <f>IF(AND($F87=$AM$4,$I87=AW$5),AVERAGE('Потребление ЭЭ_факт'!AS86,'Потребление ЭЭ_факт'!BE86,'Потребление ЭЭ_факт'!BQ86),IF(AV87&lt;&gt;0,AVERAGE('Потребление ЭЭ_факт'!AS86,'Потребление ЭЭ_факт'!BE86,'Потребление ЭЭ_факт'!BQ86),0))</f>
        <v>0</v>
      </c>
      <c r="AX87" s="16">
        <f>IF(AND($F87=$AM$4,$I87=AX$5),AVERAGE('Потребление ЭЭ_факт'!AT86,'Потребление ЭЭ_факт'!BF86,'Потребление ЭЭ_факт'!BR86),IF(AW87&lt;&gt;0,AVERAGE('Потребление ЭЭ_факт'!AT86,'Потребление ЭЭ_факт'!BF86,'Потребление ЭЭ_факт'!BR86),0))</f>
        <v>0</v>
      </c>
      <c r="AY87" s="14">
        <f>IF(AND($F87=$AY$4,$I87=AY$5),AVERAGE('Потребление ЭЭ_факт'!AU86,'Потребление ЭЭ_факт'!BG86,'Потребление ЭЭ_факт'!BS86),IF(AX87&lt;&gt;0,AVERAGE('Потребление ЭЭ_факт'!AU86,'Потребление ЭЭ_факт'!BG86,'Потребление ЭЭ_факт'!BS86),0))</f>
        <v>0</v>
      </c>
      <c r="AZ87" s="15">
        <f>IF(AND($F87=$AY$4,$I87=AZ$5),AVERAGE('Потребление ЭЭ_факт'!AV86,'Потребление ЭЭ_факт'!BH86,'Потребление ЭЭ_факт'!BT86),IF(AY87&lt;&gt;0,AVERAGE('Потребление ЭЭ_факт'!AV86,'Потребление ЭЭ_факт'!BH86,'Потребление ЭЭ_факт'!BT86),0))</f>
        <v>0</v>
      </c>
      <c r="BA87" s="15">
        <f>IF(AND($F87=$AY$4,$I87=BA$5),AVERAGE('Потребление ЭЭ_факт'!AW86,'Потребление ЭЭ_факт'!BI86,'Потребление ЭЭ_факт'!BU86),IF(AZ87&lt;&gt;0,AVERAGE('Потребление ЭЭ_факт'!AW86,'Потребление ЭЭ_факт'!BI86,'Потребление ЭЭ_факт'!BU86),0))</f>
        <v>0</v>
      </c>
      <c r="BB87" s="15">
        <f>IF(AND($F87=$AY$4,$I87=BB$5),AVERAGE('Потребление ЭЭ_факт'!AX86,'Потребление ЭЭ_факт'!BJ86,'Потребление ЭЭ_факт'!BV86),IF(BA87&lt;&gt;0,AVERAGE('Потребление ЭЭ_факт'!AX86,'Потребление ЭЭ_факт'!BJ86,'Потребление ЭЭ_факт'!BV86),0))</f>
        <v>0</v>
      </c>
      <c r="BC87" s="15">
        <f>IF(AND($F87=$AY$4,$I87=BC$5),AVERAGE('Потребление ЭЭ_факт'!AY86,'Потребление ЭЭ_факт'!BK86,'Потребление ЭЭ_факт'!BW86),IF(BB87&lt;&gt;0,AVERAGE('Потребление ЭЭ_факт'!AY86,'Потребление ЭЭ_факт'!BK86,'Потребление ЭЭ_факт'!BW86),0))</f>
        <v>0</v>
      </c>
      <c r="BD87" s="15">
        <f>IF(AND($F87=$AY$4,$I87=BD$5),AVERAGE('Потребление ЭЭ_факт'!AZ86,'Потребление ЭЭ_факт'!BL86,'Потребление ЭЭ_факт'!BX86),IF(BC87&lt;&gt;0,AVERAGE('Потребление ЭЭ_факт'!AZ86,'Потребление ЭЭ_факт'!BL86,'Потребление ЭЭ_факт'!BX86),0))</f>
        <v>0</v>
      </c>
      <c r="BE87" s="15">
        <f>IF(AND($F87=$AY$4,$I87=BE$5),AVERAGE('Потребление ЭЭ_факт'!BA86,'Потребление ЭЭ_факт'!BM86,'Потребление ЭЭ_факт'!BY86),IF(BD87&lt;&gt;0,AVERAGE('Потребление ЭЭ_факт'!BA86,'Потребление ЭЭ_факт'!BM86,'Потребление ЭЭ_факт'!BY86),0))</f>
        <v>0</v>
      </c>
      <c r="BF87" s="15">
        <f>IF(AND($F87=$AY$4,$I87=BF$5),AVERAGE('Потребление ЭЭ_факт'!BB86,'Потребление ЭЭ_факт'!BN86,'Потребление ЭЭ_факт'!BZ86),IF(BE87&lt;&gt;0,AVERAGE('Потребление ЭЭ_факт'!BB86,'Потребление ЭЭ_факт'!BN86,'Потребление ЭЭ_факт'!BZ86),0))</f>
        <v>0</v>
      </c>
      <c r="BG87" s="15">
        <f>IF(AND($F87=$AY$4,$I87=BG$5),AVERAGE('Потребление ЭЭ_факт'!BC86,'Потребление ЭЭ_факт'!BO86,'Потребление ЭЭ_факт'!CA86),IF(BF87&lt;&gt;0,AVERAGE('Потребление ЭЭ_факт'!BC86,'Потребление ЭЭ_факт'!BO86,'Потребление ЭЭ_факт'!CA86),0))</f>
        <v>0</v>
      </c>
      <c r="BH87" s="15">
        <f>IF(AND($F87=$AY$4,$I87=BH$5),AVERAGE('Потребление ЭЭ_факт'!BD86,'Потребление ЭЭ_факт'!BP86,'Потребление ЭЭ_факт'!CB86),IF(BG87&lt;&gt;0,AVERAGE('Потребление ЭЭ_факт'!BD86,'Потребление ЭЭ_факт'!BP86,'Потребление ЭЭ_факт'!CB86),0))</f>
        <v>0</v>
      </c>
      <c r="BI87" s="15">
        <f>IF(AND($F87=$AY$4,$I87=BI$5),AVERAGE('Потребление ЭЭ_факт'!BE86,'Потребление ЭЭ_факт'!BQ86,'Потребление ЭЭ_факт'!CC86),IF(BH87&lt;&gt;0,AVERAGE('Потребление ЭЭ_факт'!BE86,'Потребление ЭЭ_факт'!BQ86,'Потребление ЭЭ_факт'!CC86),0))</f>
        <v>0</v>
      </c>
      <c r="BJ87" s="16">
        <f>IF(AND($F87=$AY$4,$I87=BJ$5),AVERAGE('Потребление ЭЭ_факт'!BF86,'Потребление ЭЭ_факт'!BR86,'Потребление ЭЭ_факт'!CD86),IF(BI87&lt;&gt;0,AVERAGE('Потребление ЭЭ_факт'!BF86,'Потребление ЭЭ_факт'!BR86,'Потребление ЭЭ_факт'!CD86),0))</f>
        <v>0</v>
      </c>
      <c r="BK87" s="14">
        <f>IF(AND($F87=$BK$4,$I87=BK$5),AVERAGE('Потребление ЭЭ_факт'!BG86,'Потребление ЭЭ_факт'!BS86,'Потребление ЭЭ_факт'!CE86),IF(BJ87&lt;&gt;0,AVERAGE('Потребление ЭЭ_факт'!BG86,'Потребление ЭЭ_факт'!BS86,'Потребление ЭЭ_факт'!CE86),0))</f>
        <v>0</v>
      </c>
      <c r="BL87" s="15">
        <f>IF(AND($F87=$BK$4,$I87=BL$5),AVERAGE('Потребление ЭЭ_факт'!BH86,'Потребление ЭЭ_факт'!BT86,'Потребление ЭЭ_факт'!CF86),IF(BK87&lt;&gt;0,AVERAGE('Потребление ЭЭ_факт'!BH86,'Потребление ЭЭ_факт'!BT86,'Потребление ЭЭ_факт'!CF86),0))</f>
        <v>18774.058308932072</v>
      </c>
      <c r="BM87" s="15">
        <f>IF(AND($F87=$BK$4,$I87=BM$5),AVERAGE('Потребление ЭЭ_факт'!BI86,'Потребление ЭЭ_факт'!BU86,'Потребление ЭЭ_факт'!CG86),IF(BL87&lt;&gt;0,AVERAGE('Потребление ЭЭ_факт'!BI86,'Потребление ЭЭ_факт'!BU86,'Потребление ЭЭ_факт'!CG86),0))</f>
        <v>19531.934019714899</v>
      </c>
      <c r="BN87" s="15">
        <f>IF(AND($F87=$BK$4,$I87=BN$5),AVERAGE('Потребление ЭЭ_факт'!BJ86,'Потребление ЭЭ_факт'!BV86,'Потребление ЭЭ_факт'!CH86),IF(BM87&lt;&gt;0,AVERAGE('Потребление ЭЭ_факт'!BJ86,'Потребление ЭЭ_факт'!BV86,'Потребление ЭЭ_факт'!CH86),0))</f>
        <v>16479.947142857101</v>
      </c>
      <c r="BO87" s="15">
        <f>IF(AND($F87=$BK$4,$I87=BO$5),AVERAGE('Потребление ЭЭ_факт'!BK86,'Потребление ЭЭ_факт'!BW86,'Потребление ЭЭ_факт'!CI86),IF(BN87&lt;&gt;0,AVERAGE('Потребление ЭЭ_факт'!BK86,'Потребление ЭЭ_факт'!BW86,'Потребление ЭЭ_факт'!CI86),0))</f>
        <v>16305.975071428518</v>
      </c>
      <c r="BP87" s="15">
        <f>IF(AND($F87=$BK$4,$I87=BP$5),AVERAGE('Потребление ЭЭ_факт'!BL86,'Потребление ЭЭ_факт'!BX86,'Потребление ЭЭ_факт'!CJ86),IF(BO87&lt;&gt;0,AVERAGE('Потребление ЭЭ_факт'!BL86,'Потребление ЭЭ_факт'!BX86,'Потребление ЭЭ_факт'!CJ86),0))</f>
        <v>17460.606046488614</v>
      </c>
      <c r="BQ87" s="15">
        <f>IF(AND($F87=$BK$4,$I87=BQ$5),AVERAGE('Потребление ЭЭ_факт'!BM86,'Потребление ЭЭ_факт'!BY86,'Потребление ЭЭ_факт'!CK86),IF(BP87&lt;&gt;0,AVERAGE('Потребление ЭЭ_факт'!BM86,'Потребление ЭЭ_факт'!BY86,'Потребление ЭЭ_факт'!CK86),0))</f>
        <v>19936.249571428605</v>
      </c>
      <c r="BR87" s="15">
        <f>IF(AND($F87=$BK$4,$I87=BR$5),AVERAGE('Потребление ЭЭ_факт'!BN86,'Потребление ЭЭ_факт'!BZ86,'Потребление ЭЭ_факт'!CL86),IF(BQ87&lt;&gt;0,AVERAGE('Потребление ЭЭ_факт'!BN86,'Потребление ЭЭ_факт'!BZ86,'Потребление ЭЭ_факт'!CL86),0))</f>
        <v>18796.595044529098</v>
      </c>
      <c r="BS87" s="15">
        <f>IF(AND($F87=$BK$4,$I87=BS$5),AVERAGE('Потребление ЭЭ_факт'!BO86,'Потребление ЭЭ_факт'!CA86,'Потребление ЭЭ_факт'!CM86),IF(BR87&lt;&gt;0,AVERAGE('Потребление ЭЭ_факт'!BO86,'Потребление ЭЭ_факт'!CA86,'Потребление ЭЭ_факт'!CM86),0))</f>
        <v>17111.414285714294</v>
      </c>
      <c r="BT87" s="15">
        <f>IF(AND($F87=$BK$4,$I87=BT$5),AVERAGE('Потребление ЭЭ_факт'!BP86,'Потребление ЭЭ_факт'!CB86,'Потребление ЭЭ_факт'!CN86),IF(BS87&lt;&gt;0,AVERAGE('Потребление ЭЭ_факт'!BP86,'Потребление ЭЭ_факт'!CB86,'Потребление ЭЭ_факт'!CN86),0))</f>
        <v>16871.170912404632</v>
      </c>
      <c r="BU87" s="15">
        <f>IF(AND($F87=$BK$4,$I87=BU$5),AVERAGE('Потребление ЭЭ_факт'!BQ86,'Потребление ЭЭ_факт'!CC86,'Потребление ЭЭ_факт'!CO86),IF(BT87&lt;&gt;0,AVERAGE('Потребление ЭЭ_факт'!BQ86,'Потребление ЭЭ_факт'!CC86,'Потребление ЭЭ_факт'!CO86),0))</f>
        <v>16091.387390142927</v>
      </c>
      <c r="BV87" s="16">
        <f>IF(AND($F87=$BK$4,$I87=BV$5),AVERAGE('Потребление ЭЭ_факт'!BR86,'Потребление ЭЭ_факт'!CD86,'Потребление ЭЭ_факт'!CP86),IF(BU87&lt;&gt;0,AVERAGE('Потребление ЭЭ_факт'!BR86,'Потребление ЭЭ_факт'!CD86,'Потребление ЭЭ_факт'!CP86),0))</f>
        <v>20408.061474142818</v>
      </c>
      <c r="BW87" s="14">
        <f>IF(AND($F87=$BW$4,$I87=BW$5),AVERAGE('Потребление ЭЭ_факт'!BS86,'Потребление ЭЭ_факт'!CE86,'Потребление ЭЭ_факт'!CQ86),IF(BV87&lt;&gt;0,AVERAGE('Потребление ЭЭ_факт'!BS86,'Потребление ЭЭ_факт'!CE86,'Потребление ЭЭ_факт'!CQ86),0))</f>
        <v>21483.353904857158</v>
      </c>
      <c r="BX87" s="31">
        <f t="shared" si="382"/>
        <v>18774.058308932072</v>
      </c>
      <c r="BY87" s="31">
        <f t="shared" si="552"/>
        <v>19531.934019714899</v>
      </c>
      <c r="BZ87" s="31">
        <f t="shared" si="553"/>
        <v>16479.947142857101</v>
      </c>
      <c r="CA87" s="31">
        <f t="shared" si="554"/>
        <v>16305.975071428518</v>
      </c>
      <c r="CB87" s="31">
        <f t="shared" si="555"/>
        <v>17460.606046488614</v>
      </c>
      <c r="CC87" s="31">
        <f t="shared" si="546"/>
        <v>19936.249571428605</v>
      </c>
      <c r="CD87" s="31">
        <f t="shared" si="547"/>
        <v>18796.595044529098</v>
      </c>
      <c r="CE87" s="31">
        <f t="shared" si="548"/>
        <v>17111.414285714294</v>
      </c>
      <c r="CF87" s="31">
        <f t="shared" si="549"/>
        <v>16871.170912404632</v>
      </c>
      <c r="CG87" s="31">
        <f t="shared" si="550"/>
        <v>16091.387390142927</v>
      </c>
      <c r="CH87" s="32">
        <f t="shared" si="551"/>
        <v>20408.061474142818</v>
      </c>
      <c r="CI87" s="30">
        <f t="shared" si="418"/>
        <v>21483.353904857158</v>
      </c>
      <c r="CJ87" s="31">
        <f t="shared" si="413"/>
        <v>18774.058308932072</v>
      </c>
      <c r="CK87" s="31">
        <f t="shared" si="414"/>
        <v>19531.934019714899</v>
      </c>
      <c r="CL87" s="31">
        <f t="shared" si="489"/>
        <v>16479.947142857101</v>
      </c>
      <c r="CM87" s="31">
        <f t="shared" si="490"/>
        <v>16305.975071428518</v>
      </c>
      <c r="CN87" s="31">
        <f t="shared" si="491"/>
        <v>17460.606046488614</v>
      </c>
      <c r="CO87" s="31">
        <f t="shared" si="492"/>
        <v>19936.249571428605</v>
      </c>
      <c r="CP87" s="31">
        <f t="shared" si="493"/>
        <v>18796.595044529098</v>
      </c>
      <c r="CQ87" s="31">
        <f t="shared" si="494"/>
        <v>17111.414285714294</v>
      </c>
      <c r="CR87" s="31">
        <f t="shared" si="495"/>
        <v>16871.170912404632</v>
      </c>
      <c r="CS87" s="31">
        <f t="shared" si="496"/>
        <v>16091.387390142927</v>
      </c>
      <c r="CT87" s="32">
        <f t="shared" si="497"/>
        <v>20408.061474142818</v>
      </c>
      <c r="CU87" s="30">
        <f t="shared" si="498"/>
        <v>21483.353904857158</v>
      </c>
      <c r="CV87" s="31">
        <f t="shared" si="499"/>
        <v>18774.058308932072</v>
      </c>
      <c r="CW87" s="31">
        <f t="shared" si="500"/>
        <v>19531.934019714899</v>
      </c>
      <c r="CX87" s="31">
        <f t="shared" si="501"/>
        <v>16479.947142857101</v>
      </c>
      <c r="CY87" s="31">
        <f t="shared" si="502"/>
        <v>16305.975071428518</v>
      </c>
      <c r="CZ87" s="31">
        <f t="shared" si="503"/>
        <v>17460.606046488614</v>
      </c>
      <c r="DA87" s="31">
        <f t="shared" si="504"/>
        <v>19936.249571428605</v>
      </c>
      <c r="DB87" s="31">
        <f t="shared" si="505"/>
        <v>18796.595044529098</v>
      </c>
      <c r="DC87" s="31">
        <f t="shared" si="506"/>
        <v>17111.414285714294</v>
      </c>
      <c r="DD87" s="31">
        <f t="shared" si="507"/>
        <v>16871.170912404632</v>
      </c>
      <c r="DE87" s="31">
        <f t="shared" si="508"/>
        <v>16091.387390142927</v>
      </c>
      <c r="DF87" s="32">
        <f t="shared" si="509"/>
        <v>20408.061474142818</v>
      </c>
      <c r="DG87" s="30">
        <f t="shared" si="510"/>
        <v>21483.353904857158</v>
      </c>
      <c r="DH87" s="31">
        <f t="shared" si="511"/>
        <v>18774.058308932072</v>
      </c>
      <c r="DI87" s="31">
        <f t="shared" si="512"/>
        <v>19531.934019714899</v>
      </c>
      <c r="DJ87" s="31">
        <f t="shared" si="513"/>
        <v>16479.947142857101</v>
      </c>
      <c r="DK87" s="31">
        <f t="shared" si="514"/>
        <v>16305.975071428518</v>
      </c>
      <c r="DL87" s="31">
        <f t="shared" si="515"/>
        <v>17460.606046488614</v>
      </c>
      <c r="DM87" s="31">
        <f t="shared" si="516"/>
        <v>19936.249571428605</v>
      </c>
      <c r="DN87" s="31">
        <f t="shared" si="517"/>
        <v>18796.595044529098</v>
      </c>
      <c r="DO87" s="31">
        <f t="shared" si="518"/>
        <v>17111.414285714294</v>
      </c>
      <c r="DP87" s="31">
        <f t="shared" si="519"/>
        <v>16871.170912404632</v>
      </c>
      <c r="DQ87" s="31">
        <f t="shared" si="488"/>
        <v>16091.387390142927</v>
      </c>
      <c r="DR87" s="32">
        <f t="shared" si="522"/>
        <v>20408.061474142818</v>
      </c>
      <c r="DS87" s="30">
        <f t="shared" si="523"/>
        <v>21483.353904857158</v>
      </c>
      <c r="DT87" s="31">
        <f t="shared" si="524"/>
        <v>18774.058308932072</v>
      </c>
      <c r="DU87" s="31">
        <f t="shared" si="525"/>
        <v>19531.934019714899</v>
      </c>
      <c r="DV87" s="31">
        <f t="shared" si="526"/>
        <v>16479.947142857101</v>
      </c>
      <c r="DW87" s="31">
        <f t="shared" si="527"/>
        <v>16305.975071428518</v>
      </c>
      <c r="DX87" s="31">
        <f t="shared" si="528"/>
        <v>17460.606046488614</v>
      </c>
      <c r="DY87" s="31">
        <f t="shared" si="529"/>
        <v>19936.249571428605</v>
      </c>
      <c r="DZ87" s="31">
        <f t="shared" si="530"/>
        <v>18796.595044529098</v>
      </c>
      <c r="EA87" s="31">
        <f t="shared" si="531"/>
        <v>17111.414285714294</v>
      </c>
      <c r="EB87" s="31">
        <f t="shared" si="532"/>
        <v>16871.170912404632</v>
      </c>
      <c r="EC87" s="31">
        <f t="shared" si="533"/>
        <v>16091.387390142927</v>
      </c>
      <c r="ED87" s="32">
        <f t="shared" si="534"/>
        <v>20408.061474142818</v>
      </c>
      <c r="EE87" s="30">
        <f t="shared" si="535"/>
        <v>21483.353904857158</v>
      </c>
      <c r="EF87" s="31">
        <f t="shared" si="536"/>
        <v>18774.058308932072</v>
      </c>
      <c r="EG87" s="31">
        <f t="shared" si="537"/>
        <v>19531.934019714899</v>
      </c>
      <c r="EH87" s="31">
        <f t="shared" si="538"/>
        <v>16479.947142857101</v>
      </c>
      <c r="EI87" s="31">
        <f t="shared" si="539"/>
        <v>16305.975071428518</v>
      </c>
      <c r="EJ87" s="31">
        <f t="shared" si="540"/>
        <v>17460.606046488614</v>
      </c>
      <c r="EK87" s="31">
        <f t="shared" si="541"/>
        <v>19936.249571428605</v>
      </c>
      <c r="EL87" s="31">
        <f t="shared" si="542"/>
        <v>18796.595044529098</v>
      </c>
      <c r="EM87" s="31">
        <f t="shared" si="543"/>
        <v>17111.414285714294</v>
      </c>
      <c r="EN87" s="31">
        <f t="shared" si="544"/>
        <v>16871.170912404632</v>
      </c>
      <c r="EO87" s="31">
        <f t="shared" si="520"/>
        <v>16091.387390142927</v>
      </c>
      <c r="EP87" s="32">
        <f t="shared" si="521"/>
        <v>20408.061474142818</v>
      </c>
      <c r="ES87" s="20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9"/>
      <c r="FE87" s="20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9"/>
      <c r="FQ87" s="20"/>
      <c r="FR87" s="18"/>
      <c r="FS87" s="18">
        <f t="shared" si="420"/>
        <v>19531.934019714899</v>
      </c>
      <c r="FT87" s="18">
        <f t="shared" si="421"/>
        <v>16479.947142857101</v>
      </c>
      <c r="FU87" s="18">
        <f t="shared" si="422"/>
        <v>16305.975071428518</v>
      </c>
      <c r="FV87" s="18">
        <f t="shared" si="423"/>
        <v>17460.606046488614</v>
      </c>
      <c r="FW87" s="18">
        <f t="shared" si="424"/>
        <v>19936.249571428605</v>
      </c>
      <c r="FX87" s="18">
        <f t="shared" si="425"/>
        <v>18796.595044529098</v>
      </c>
      <c r="FY87" s="18">
        <f t="shared" si="426"/>
        <v>17111.414285714294</v>
      </c>
      <c r="FZ87" s="18">
        <f t="shared" si="427"/>
        <v>16871.170912404632</v>
      </c>
      <c r="GA87" s="18">
        <f t="shared" si="428"/>
        <v>16091.387390142927</v>
      </c>
      <c r="GB87" s="19">
        <f t="shared" si="429"/>
        <v>20408.061474142818</v>
      </c>
      <c r="GC87" s="20">
        <f t="shared" si="430"/>
        <v>21483.353904857158</v>
      </c>
      <c r="GD87" s="18">
        <f t="shared" si="431"/>
        <v>18774.058308932072</v>
      </c>
      <c r="GE87" s="18">
        <f t="shared" si="432"/>
        <v>19531.934019714899</v>
      </c>
      <c r="GF87" s="18">
        <f t="shared" si="433"/>
        <v>16479.947142857101</v>
      </c>
      <c r="GG87" s="18">
        <f t="shared" si="434"/>
        <v>16305.975071428518</v>
      </c>
      <c r="GH87" s="18">
        <f t="shared" si="435"/>
        <v>17460.606046488614</v>
      </c>
      <c r="GI87" s="18">
        <f t="shared" si="436"/>
        <v>19936.249571428605</v>
      </c>
      <c r="GJ87" s="18">
        <f t="shared" si="437"/>
        <v>18796.595044529098</v>
      </c>
      <c r="GK87" s="18">
        <f t="shared" si="438"/>
        <v>17111.414285714294</v>
      </c>
      <c r="GL87" s="18">
        <f t="shared" si="439"/>
        <v>16871.170912404632</v>
      </c>
      <c r="GM87" s="18">
        <f t="shared" si="440"/>
        <v>16091.387390142927</v>
      </c>
      <c r="GN87" s="19">
        <f t="shared" si="441"/>
        <v>20408.061474142818</v>
      </c>
      <c r="GO87" s="20">
        <f t="shared" si="442"/>
        <v>21483.353904857158</v>
      </c>
      <c r="GP87" s="18">
        <f t="shared" si="443"/>
        <v>18774.058308932072</v>
      </c>
      <c r="GQ87" s="18">
        <f t="shared" si="444"/>
        <v>19531.934019714899</v>
      </c>
      <c r="GR87" s="18">
        <f t="shared" si="445"/>
        <v>16479.947142857101</v>
      </c>
      <c r="GS87" s="18">
        <f t="shared" si="446"/>
        <v>16305.975071428518</v>
      </c>
      <c r="GT87" s="18">
        <f t="shared" si="447"/>
        <v>17460.606046488614</v>
      </c>
      <c r="GU87" s="18">
        <f t="shared" si="448"/>
        <v>19936.249571428605</v>
      </c>
      <c r="GV87" s="18">
        <f t="shared" si="449"/>
        <v>18796.595044529098</v>
      </c>
      <c r="GW87" s="18">
        <f t="shared" si="450"/>
        <v>17111.414285714294</v>
      </c>
      <c r="GX87" s="18">
        <f t="shared" si="451"/>
        <v>16871.170912404632</v>
      </c>
      <c r="GY87" s="18">
        <f t="shared" si="452"/>
        <v>16091.387390142927</v>
      </c>
      <c r="GZ87" s="19">
        <f t="shared" si="453"/>
        <v>20408.061474142818</v>
      </c>
      <c r="HA87" s="20">
        <f t="shared" si="454"/>
        <v>21483.353904857158</v>
      </c>
      <c r="HB87" s="18">
        <f t="shared" si="455"/>
        <v>18774.058308932072</v>
      </c>
      <c r="HC87" s="18">
        <f t="shared" si="456"/>
        <v>19531.934019714899</v>
      </c>
      <c r="HD87" s="18">
        <f t="shared" si="457"/>
        <v>16479.947142857101</v>
      </c>
      <c r="HE87" s="18">
        <f t="shared" si="458"/>
        <v>16305.975071428518</v>
      </c>
      <c r="HF87" s="18">
        <f t="shared" si="459"/>
        <v>17460.606046488614</v>
      </c>
      <c r="HG87" s="18">
        <f t="shared" si="460"/>
        <v>19936.249571428605</v>
      </c>
      <c r="HH87" s="18">
        <f t="shared" si="461"/>
        <v>18796.595044529098</v>
      </c>
      <c r="HI87" s="18">
        <f t="shared" si="462"/>
        <v>17111.414285714294</v>
      </c>
      <c r="HJ87" s="18">
        <f t="shared" si="463"/>
        <v>16871.170912404632</v>
      </c>
      <c r="HK87" s="18">
        <f t="shared" si="464"/>
        <v>16091.387390142927</v>
      </c>
      <c r="HL87" s="19">
        <f t="shared" si="465"/>
        <v>20408.061474142818</v>
      </c>
      <c r="HM87" s="20">
        <f t="shared" si="466"/>
        <v>21483.353904857158</v>
      </c>
      <c r="HN87" s="18">
        <f t="shared" si="467"/>
        <v>18774.058308932072</v>
      </c>
      <c r="HO87" s="18">
        <f t="shared" si="468"/>
        <v>19531.934019714899</v>
      </c>
      <c r="HP87" s="18">
        <f t="shared" si="469"/>
        <v>16479.947142857101</v>
      </c>
      <c r="HQ87" s="18">
        <f t="shared" si="470"/>
        <v>16305.975071428518</v>
      </c>
      <c r="HR87" s="18">
        <f t="shared" si="471"/>
        <v>17460.606046488614</v>
      </c>
      <c r="HS87" s="18">
        <f t="shared" si="472"/>
        <v>19936.249571428605</v>
      </c>
      <c r="HT87" s="18">
        <f t="shared" si="473"/>
        <v>18796.595044529098</v>
      </c>
      <c r="HU87" s="18">
        <f t="shared" si="474"/>
        <v>17111.414285714294</v>
      </c>
      <c r="HV87" s="18">
        <f t="shared" si="475"/>
        <v>16871.170912404632</v>
      </c>
      <c r="HW87" s="18">
        <f t="shared" si="476"/>
        <v>16091.387390142927</v>
      </c>
      <c r="HX87" s="19">
        <f t="shared" si="477"/>
        <v>20408.061474142818</v>
      </c>
      <c r="HY87" s="20">
        <f t="shared" si="478"/>
        <v>21483.353904857158</v>
      </c>
      <c r="HZ87" s="18">
        <f t="shared" si="545"/>
        <v>18774.058308932072</v>
      </c>
      <c r="IA87" s="18"/>
      <c r="IB87" s="18"/>
      <c r="IC87" s="18"/>
      <c r="ID87" s="18"/>
      <c r="IE87" s="18"/>
      <c r="IF87" s="18"/>
      <c r="IG87" s="18"/>
      <c r="IH87" s="18"/>
      <c r="II87" s="18"/>
      <c r="IJ87" s="19"/>
      <c r="IK87" s="20"/>
      <c r="IL87" s="18"/>
      <c r="IM87" s="18"/>
      <c r="IN87" s="18"/>
      <c r="IO87" s="18"/>
      <c r="IP87" s="18"/>
      <c r="IQ87" s="18"/>
      <c r="IR87" s="18"/>
      <c r="IS87" s="18"/>
      <c r="IT87" s="18"/>
      <c r="IU87" s="18"/>
      <c r="IV87" s="19"/>
      <c r="IY87" s="17"/>
      <c r="IZ87" s="17"/>
      <c r="JA87" s="14">
        <f t="shared" si="479"/>
        <v>0</v>
      </c>
      <c r="JB87" s="15">
        <f t="shared" si="480"/>
        <v>0</v>
      </c>
      <c r="JC87" s="15">
        <f t="shared" si="481"/>
        <v>178993.34095885151</v>
      </c>
      <c r="JD87" s="15">
        <f t="shared" si="482"/>
        <v>219250.75317264075</v>
      </c>
      <c r="JE87" s="15">
        <f t="shared" si="483"/>
        <v>219250.75317264075</v>
      </c>
      <c r="JF87" s="15">
        <f t="shared" si="484"/>
        <v>219250.75317264075</v>
      </c>
      <c r="JG87" s="15">
        <f t="shared" si="485"/>
        <v>219250.75317264075</v>
      </c>
      <c r="JH87" s="15">
        <f t="shared" si="486"/>
        <v>40257.412213789226</v>
      </c>
      <c r="JI87" s="15">
        <f t="shared" si="487"/>
        <v>0</v>
      </c>
      <c r="JJ87" s="14"/>
    </row>
    <row r="88" spans="1:270" x14ac:dyDescent="0.25">
      <c r="A88" s="5" t="s">
        <v>147</v>
      </c>
      <c r="B88" s="2">
        <v>454</v>
      </c>
      <c r="C88" s="3">
        <v>40569</v>
      </c>
      <c r="D88" s="3" t="s">
        <v>148</v>
      </c>
      <c r="E88" s="4">
        <v>45338</v>
      </c>
      <c r="F88">
        <f t="shared" si="402"/>
        <v>2024</v>
      </c>
      <c r="G88">
        <f t="shared" si="403"/>
        <v>2</v>
      </c>
      <c r="H88">
        <f t="shared" si="404"/>
        <v>2021</v>
      </c>
      <c r="I88">
        <f t="shared" si="384"/>
        <v>2</v>
      </c>
      <c r="J88">
        <f t="shared" si="415"/>
        <v>2024</v>
      </c>
      <c r="K88">
        <f t="shared" si="416"/>
        <v>3</v>
      </c>
      <c r="L88">
        <f t="shared" si="383"/>
        <v>2029</v>
      </c>
      <c r="M88">
        <f t="shared" si="417"/>
        <v>2</v>
      </c>
      <c r="O88" s="14"/>
      <c r="P88" s="17"/>
      <c r="Q88" s="17"/>
      <c r="R88" s="17"/>
      <c r="S88" s="17"/>
      <c r="T88" s="17"/>
      <c r="U88" s="17"/>
      <c r="V88" s="17">
        <f>IF(AND($F88=O$4,$I88=V$5),AVERAGE('Потребление ЭЭ_факт'!R87,'Потребление ЭЭ_факт'!AD87,'Потребление ЭЭ_факт'!AP87),IF(U88&lt;&gt;0,AVERAGE('Потребление ЭЭ_факт'!R87,'Потребление ЭЭ_факт'!AD87,'Потребление ЭЭ_факт'!AP87),0))</f>
        <v>0</v>
      </c>
      <c r="W88" s="17">
        <f>IF(AND($F88=O$4,$I88=W$5),AVERAGE('Потребление ЭЭ_факт'!S87,'Потребление ЭЭ_факт'!AE87,'Потребление ЭЭ_факт'!AQ87),IF(V88&lt;&gt;0,AVERAGE('Потребление ЭЭ_факт'!S87,'Потребление ЭЭ_факт'!AE87,'Потребление ЭЭ_факт'!AQ87),0))</f>
        <v>0</v>
      </c>
      <c r="X88" s="17">
        <f>IF(AND($F88=O$4,$I88=X$5),AVERAGE('Потребление ЭЭ_факт'!T87,'Потребление ЭЭ_факт'!AF87,'Потребление ЭЭ_факт'!AR87),IF(W88&lt;&gt;0,AVERAGE('Потребление ЭЭ_факт'!T87,'Потребление ЭЭ_факт'!AF87,'Потребление ЭЭ_факт'!AR87),0))</f>
        <v>0</v>
      </c>
      <c r="Y88" s="17">
        <f>IF(AND($F88=O$4,$I88=Y$5),AVERAGE('Потребление ЭЭ_факт'!U87,'Потребление ЭЭ_факт'!AG87,'Потребление ЭЭ_факт'!AS87),IF(X88&lt;&gt;0,AVERAGE('Потребление ЭЭ_факт'!U87,'Потребление ЭЭ_факт'!AG87,'Потребление ЭЭ_факт'!AS87),0))</f>
        <v>0</v>
      </c>
      <c r="Z88" s="17">
        <f>IF(AND($F88=O$4,$I88=Z$5),AVERAGE('Потребление ЭЭ_факт'!V87,'Потребление ЭЭ_факт'!AH87,'Потребление ЭЭ_факт'!AT87),IF(Y88&lt;&gt;0,AVERAGE('Потребление ЭЭ_факт'!V87,'Потребление ЭЭ_факт'!AH87,'Потребление ЭЭ_факт'!AT87),0))</f>
        <v>0</v>
      </c>
      <c r="AA88" s="14">
        <f>IF(AND($F88=AA$4,$I88=AA$5),AVERAGE('Потребление ЭЭ_факт'!W87,'Потребление ЭЭ_факт'!AI87,'Потребление ЭЭ_факт'!AU87),IF(Z88&lt;&gt;0,AVERAGE('Потребление ЭЭ_факт'!W87,'Потребление ЭЭ_факт'!AI87,'Потребление ЭЭ_факт'!AU87),0))</f>
        <v>0</v>
      </c>
      <c r="AB88" s="17">
        <f>IF(AND($F88=AA$4,$I88=AB$5),AVERAGE('Потребление ЭЭ_факт'!X87,'Потребление ЭЭ_факт'!AJ87,'Потребление ЭЭ_факт'!AV87),IF(AA88&lt;&gt;0,AVERAGE('Потребление ЭЭ_факт'!X87,'Потребление ЭЭ_факт'!AJ87,'Потребление ЭЭ_факт'!AV87),0))</f>
        <v>0</v>
      </c>
      <c r="AC88" s="17">
        <f>IF(AND($F88=AA$4,$I88=AC$5),AVERAGE('Потребление ЭЭ_факт'!Y87,'Потребление ЭЭ_факт'!AK87,'Потребление ЭЭ_факт'!AW87),IF(AB88&lt;&gt;0,AVERAGE('Потребление ЭЭ_факт'!Y87,'Потребление ЭЭ_факт'!AK87,'Потребление ЭЭ_факт'!AW87),0))</f>
        <v>0</v>
      </c>
      <c r="AD88" s="17">
        <f>IF(AND($F88=AA$4,$I88=AD$5),AVERAGE('Потребление ЭЭ_факт'!Z87,'Потребление ЭЭ_факт'!AL87,'Потребление ЭЭ_факт'!AX87),IF(AC88&lt;&gt;0,AVERAGE('Потребление ЭЭ_факт'!Z87,'Потребление ЭЭ_факт'!AL87,'Потребление ЭЭ_факт'!AX87),0))</f>
        <v>0</v>
      </c>
      <c r="AE88" s="17">
        <f>IF(AND($F88=AA$4,$I88=AE$5),AVERAGE('Потребление ЭЭ_факт'!AA87,'Потребление ЭЭ_факт'!AM87,'Потребление ЭЭ_факт'!AY87),IF(AD88&lt;&gt;0,AVERAGE('Потребление ЭЭ_факт'!AA87,'Потребление ЭЭ_факт'!AM87,'Потребление ЭЭ_факт'!AY87),0))</f>
        <v>0</v>
      </c>
      <c r="AF88" s="17">
        <f>IF(AND($F88=AA$4,$I88=AF$5),AVERAGE('Потребление ЭЭ_факт'!AB87,'Потребление ЭЭ_факт'!AN87,'Потребление ЭЭ_факт'!AZ87),IF(AE88&lt;&gt;0,AVERAGE('Потребление ЭЭ_факт'!AB87,'Потребление ЭЭ_факт'!AN87,'Потребление ЭЭ_факт'!AZ87),0))</f>
        <v>0</v>
      </c>
      <c r="AG88" s="17">
        <f>IF(AND($F88=AA$4,$I88=AG$5),AVERAGE('Потребление ЭЭ_факт'!AC87,'Потребление ЭЭ_факт'!AO87,'Потребление ЭЭ_факт'!BA87),IF(AF88&lt;&gt;0,AVERAGE('Потребление ЭЭ_факт'!AC87,'Потребление ЭЭ_факт'!AO87,'Потребление ЭЭ_факт'!BA87),0))</f>
        <v>0</v>
      </c>
      <c r="AH88" s="17">
        <f>IF(AND($F88=AA$4,$I88=AH$5),AVERAGE('Потребление ЭЭ_факт'!AD87,'Потребление ЭЭ_факт'!AP87,'Потребление ЭЭ_факт'!BB87),IF(AG88&lt;&gt;0,AVERAGE('Потребление ЭЭ_факт'!AD87,'Потребление ЭЭ_факт'!AP87,'Потребление ЭЭ_факт'!BB87),0))</f>
        <v>0</v>
      </c>
      <c r="AI88" s="17">
        <f>IF(AND($F88=AA$4,$I88=AI$5),AVERAGE('Потребление ЭЭ_факт'!AE87,'Потребление ЭЭ_факт'!AQ87,'Потребление ЭЭ_факт'!BC87),IF(AH88&lt;&gt;0,AVERAGE('Потребление ЭЭ_факт'!AE87,'Потребление ЭЭ_факт'!AQ87,'Потребление ЭЭ_факт'!BC87),0))</f>
        <v>0</v>
      </c>
      <c r="AJ88" s="17">
        <f>IF(AND($F88=AA$4,$I88=AJ$5),AVERAGE('Потребление ЭЭ_факт'!AF87,'Потребление ЭЭ_факт'!AR87,'Потребление ЭЭ_факт'!BD87),IF(AI88&lt;&gt;0,AVERAGE('Потребление ЭЭ_факт'!AF87,'Потребление ЭЭ_факт'!AR87,'Потребление ЭЭ_факт'!BD87),0))</f>
        <v>0</v>
      </c>
      <c r="AK88" s="17">
        <f>IF(AND($F88=AA$4,$I88=AK$5),AVERAGE('Потребление ЭЭ_факт'!AG87,'Потребление ЭЭ_факт'!AS87,'Потребление ЭЭ_факт'!BE87),IF(AJ88&lt;&gt;0,AVERAGE('Потребление ЭЭ_факт'!AG87,'Потребление ЭЭ_факт'!AS87,'Потребление ЭЭ_факт'!BE87),0))</f>
        <v>0</v>
      </c>
      <c r="AL88" s="17">
        <f>IF(AND($F88=AA$4,$I88=AL$5),AVERAGE('Потребление ЭЭ_факт'!AH87,'Потребление ЭЭ_факт'!AT87,'Потребление ЭЭ_факт'!BF87),IF(AK88&lt;&gt;0,AVERAGE('Потребление ЭЭ_факт'!AH87,'Потребление ЭЭ_факт'!AT87,'Потребление ЭЭ_факт'!BF87),0))</f>
        <v>0</v>
      </c>
      <c r="AM88" s="14">
        <f>IF(AND($F88=AM$4,$I88=AM$5),AVERAGE('Потребление ЭЭ_факт'!AI87,'Потребление ЭЭ_факт'!AU87,'Потребление ЭЭ_факт'!BG87),IF(AL88&lt;&gt;0,AVERAGE('Потребление ЭЭ_факт'!AI87,'Потребление ЭЭ_факт'!AU87,'Потребление ЭЭ_факт'!BG87),0))</f>
        <v>0</v>
      </c>
      <c r="AN88" s="15">
        <f>IF(AND($F88=$AM$4,$I88=AN$5),AVERAGE('Потребление ЭЭ_факт'!AJ87,'Потребление ЭЭ_факт'!AV87,'Потребление ЭЭ_факт'!BH87),IF(AM88&lt;&gt;0,AVERAGE('Потребление ЭЭ_факт'!AJ87,'Потребление ЭЭ_факт'!AV87,'Потребление ЭЭ_факт'!BH87),0))</f>
        <v>0</v>
      </c>
      <c r="AO88" s="15">
        <f>IF(AND($F88=$AM$4,$I88=AO$5),AVERAGE('Потребление ЭЭ_факт'!AK87,'Потребление ЭЭ_факт'!AW87,'Потребление ЭЭ_факт'!BI87),IF(AN88&lt;&gt;0,AVERAGE('Потребление ЭЭ_факт'!AK87,'Потребление ЭЭ_факт'!AW87,'Потребление ЭЭ_факт'!BI87),0))</f>
        <v>0</v>
      </c>
      <c r="AP88" s="15">
        <f>IF(AND($F88=$AM$4,$I88=AP$5),AVERAGE('Потребление ЭЭ_факт'!AL87,'Потребление ЭЭ_факт'!AX87,'Потребление ЭЭ_факт'!BJ87),IF(AO88&lt;&gt;0,AVERAGE('Потребление ЭЭ_факт'!AL87,'Потребление ЭЭ_факт'!AX87,'Потребление ЭЭ_факт'!BJ87),0))</f>
        <v>0</v>
      </c>
      <c r="AQ88" s="15">
        <f>IF(AND($F88=$AM$4,$I88=AQ$5),AVERAGE('Потребление ЭЭ_факт'!AM87,'Потребление ЭЭ_факт'!AY87,'Потребление ЭЭ_факт'!BK87),IF(AP88&lt;&gt;0,AVERAGE('Потребление ЭЭ_факт'!AM87,'Потребление ЭЭ_факт'!AY87,'Потребление ЭЭ_факт'!BK87),0))</f>
        <v>0</v>
      </c>
      <c r="AR88" s="15">
        <f>IF(AND($F88=$AM$4,$I88=AR$5),AVERAGE('Потребление ЭЭ_факт'!AN87,'Потребление ЭЭ_факт'!AZ87,'Потребление ЭЭ_факт'!BL87),IF(AQ88&lt;&gt;0,AVERAGE('Потребление ЭЭ_факт'!AN87,'Потребление ЭЭ_факт'!AZ87,'Потребление ЭЭ_факт'!BL87),0))</f>
        <v>0</v>
      </c>
      <c r="AS88" s="15">
        <f>IF(AND($F88=$AM$4,$I88=AS$5),AVERAGE('Потребление ЭЭ_факт'!AO87,'Потребление ЭЭ_факт'!BA87,'Потребление ЭЭ_факт'!BM87),IF(AR88&lt;&gt;0,AVERAGE('Потребление ЭЭ_факт'!AO87,'Потребление ЭЭ_факт'!BA87,'Потребление ЭЭ_факт'!BM87),0))</f>
        <v>0</v>
      </c>
      <c r="AT88" s="15">
        <f>IF(AND($F88=$AM$4,$I88=AT$5),AVERAGE('Потребление ЭЭ_факт'!AP87,'Потребление ЭЭ_факт'!BB87,'Потребление ЭЭ_факт'!BN87),IF(AS88&lt;&gt;0,AVERAGE('Потребление ЭЭ_факт'!AP87,'Потребление ЭЭ_факт'!BB87,'Потребление ЭЭ_факт'!BN87),0))</f>
        <v>0</v>
      </c>
      <c r="AU88" s="15">
        <f>IF(AND($F88=$AM$4,$I88=AU$5),AVERAGE('Потребление ЭЭ_факт'!AQ87,'Потребление ЭЭ_факт'!BC87,'Потребление ЭЭ_факт'!BO87),IF(AT88&lt;&gt;0,AVERAGE('Потребление ЭЭ_факт'!AQ87,'Потребление ЭЭ_факт'!BC87,'Потребление ЭЭ_факт'!BO87),0))</f>
        <v>0</v>
      </c>
      <c r="AV88" s="15">
        <f>IF(AND($F88=$AM$4,$I88=AV$5),AVERAGE('Потребление ЭЭ_факт'!AR87,'Потребление ЭЭ_факт'!BD87,'Потребление ЭЭ_факт'!BP87),IF(AU88&lt;&gt;0,AVERAGE('Потребление ЭЭ_факт'!AR87,'Потребление ЭЭ_факт'!BD87,'Потребление ЭЭ_факт'!BP87),0))</f>
        <v>0</v>
      </c>
      <c r="AW88" s="15">
        <f>IF(AND($F88=$AM$4,$I88=AW$5),AVERAGE('Потребление ЭЭ_факт'!AS87,'Потребление ЭЭ_факт'!BE87,'Потребление ЭЭ_факт'!BQ87),IF(AV88&lt;&gt;0,AVERAGE('Потребление ЭЭ_факт'!AS87,'Потребление ЭЭ_факт'!BE87,'Потребление ЭЭ_факт'!BQ87),0))</f>
        <v>0</v>
      </c>
      <c r="AX88" s="16">
        <f>IF(AND($F88=$AM$4,$I88=AX$5),AVERAGE('Потребление ЭЭ_факт'!AT87,'Потребление ЭЭ_факт'!BF87,'Потребление ЭЭ_факт'!BR87),IF(AW88&lt;&gt;0,AVERAGE('Потребление ЭЭ_факт'!AT87,'Потребление ЭЭ_факт'!BF87,'Потребление ЭЭ_факт'!BR87),0))</f>
        <v>0</v>
      </c>
      <c r="AY88" s="14">
        <f>IF(AND($F88=$AY$4,$I88=AY$5),AVERAGE('Потребление ЭЭ_факт'!AU87,'Потребление ЭЭ_факт'!BG87,'Потребление ЭЭ_факт'!BS87),IF(AX88&lt;&gt;0,AVERAGE('Потребление ЭЭ_факт'!AU87,'Потребление ЭЭ_факт'!BG87,'Потребление ЭЭ_факт'!BS87),0))</f>
        <v>0</v>
      </c>
      <c r="AZ88" s="15">
        <f>IF(AND($F88=$AY$4,$I88=AZ$5),AVERAGE('Потребление ЭЭ_факт'!AV87,'Потребление ЭЭ_факт'!BH87,'Потребление ЭЭ_факт'!BT87),IF(AY88&lt;&gt;0,AVERAGE('Потребление ЭЭ_факт'!AV87,'Потребление ЭЭ_факт'!BH87,'Потребление ЭЭ_факт'!BT87),0))</f>
        <v>0</v>
      </c>
      <c r="BA88" s="15">
        <f>IF(AND($F88=$AY$4,$I88=BA$5),AVERAGE('Потребление ЭЭ_факт'!AW87,'Потребление ЭЭ_факт'!BI87,'Потребление ЭЭ_факт'!BU87),IF(AZ88&lt;&gt;0,AVERAGE('Потребление ЭЭ_факт'!AW87,'Потребление ЭЭ_факт'!BI87,'Потребление ЭЭ_факт'!BU87),0))</f>
        <v>0</v>
      </c>
      <c r="BB88" s="15">
        <f>IF(AND($F88=$AY$4,$I88=BB$5),AVERAGE('Потребление ЭЭ_факт'!AX87,'Потребление ЭЭ_факт'!BJ87,'Потребление ЭЭ_факт'!BV87),IF(BA88&lt;&gt;0,AVERAGE('Потребление ЭЭ_факт'!AX87,'Потребление ЭЭ_факт'!BJ87,'Потребление ЭЭ_факт'!BV87),0))</f>
        <v>0</v>
      </c>
      <c r="BC88" s="15">
        <f>IF(AND($F88=$AY$4,$I88=BC$5),AVERAGE('Потребление ЭЭ_факт'!AY87,'Потребление ЭЭ_факт'!BK87,'Потребление ЭЭ_факт'!BW87),IF(BB88&lt;&gt;0,AVERAGE('Потребление ЭЭ_факт'!AY87,'Потребление ЭЭ_факт'!BK87,'Потребление ЭЭ_факт'!BW87),0))</f>
        <v>0</v>
      </c>
      <c r="BD88" s="15">
        <f>IF(AND($F88=$AY$4,$I88=BD$5),AVERAGE('Потребление ЭЭ_факт'!AZ87,'Потребление ЭЭ_факт'!BL87,'Потребление ЭЭ_факт'!BX87),IF(BC88&lt;&gt;0,AVERAGE('Потребление ЭЭ_факт'!AZ87,'Потребление ЭЭ_факт'!BL87,'Потребление ЭЭ_факт'!BX87),0))</f>
        <v>0</v>
      </c>
      <c r="BE88" s="15">
        <f>IF(AND($F88=$AY$4,$I88=BE$5),AVERAGE('Потребление ЭЭ_факт'!BA87,'Потребление ЭЭ_факт'!BM87,'Потребление ЭЭ_факт'!BY87),IF(BD88&lt;&gt;0,AVERAGE('Потребление ЭЭ_факт'!BA87,'Потребление ЭЭ_факт'!BM87,'Потребление ЭЭ_факт'!BY87),0))</f>
        <v>0</v>
      </c>
      <c r="BF88" s="15">
        <f>IF(AND($F88=$AY$4,$I88=BF$5),AVERAGE('Потребление ЭЭ_факт'!BB87,'Потребление ЭЭ_факт'!BN87,'Потребление ЭЭ_факт'!BZ87),IF(BE88&lt;&gt;0,AVERAGE('Потребление ЭЭ_факт'!BB87,'Потребление ЭЭ_факт'!BN87,'Потребление ЭЭ_факт'!BZ87),0))</f>
        <v>0</v>
      </c>
      <c r="BG88" s="15">
        <f>IF(AND($F88=$AY$4,$I88=BG$5),AVERAGE('Потребление ЭЭ_факт'!BC87,'Потребление ЭЭ_факт'!BO87,'Потребление ЭЭ_факт'!CA87),IF(BF88&lt;&gt;0,AVERAGE('Потребление ЭЭ_факт'!BC87,'Потребление ЭЭ_факт'!BO87,'Потребление ЭЭ_факт'!CA87),0))</f>
        <v>0</v>
      </c>
      <c r="BH88" s="15">
        <f>IF(AND($F88=$AY$4,$I88=BH$5),AVERAGE('Потребление ЭЭ_факт'!BD87,'Потребление ЭЭ_факт'!BP87,'Потребление ЭЭ_факт'!CB87),IF(BG88&lt;&gt;0,AVERAGE('Потребление ЭЭ_факт'!BD87,'Потребление ЭЭ_факт'!BP87,'Потребление ЭЭ_факт'!CB87),0))</f>
        <v>0</v>
      </c>
      <c r="BI88" s="15">
        <f>IF(AND($F88=$AY$4,$I88=BI$5),AVERAGE('Потребление ЭЭ_факт'!BE87,'Потребление ЭЭ_факт'!BQ87,'Потребление ЭЭ_факт'!CC87),IF(BH88&lt;&gt;0,AVERAGE('Потребление ЭЭ_факт'!BE87,'Потребление ЭЭ_факт'!BQ87,'Потребление ЭЭ_факт'!CC87),0))</f>
        <v>0</v>
      </c>
      <c r="BJ88" s="16">
        <f>IF(AND($F88=$AY$4,$I88=BJ$5),AVERAGE('Потребление ЭЭ_факт'!BF87,'Потребление ЭЭ_факт'!BR87,'Потребление ЭЭ_факт'!CD87),IF(BI88&lt;&gt;0,AVERAGE('Потребление ЭЭ_факт'!BF87,'Потребление ЭЭ_факт'!BR87,'Потребление ЭЭ_факт'!CD87),0))</f>
        <v>0</v>
      </c>
      <c r="BK88" s="14">
        <f>IF(AND($F88=$BK$4,$I88=BK$5),AVERAGE('Потребление ЭЭ_факт'!BG87,'Потребление ЭЭ_факт'!BS87,'Потребление ЭЭ_факт'!CE87),IF(BJ88&lt;&gt;0,AVERAGE('Потребление ЭЭ_факт'!BG87,'Потребление ЭЭ_факт'!BS87,'Потребление ЭЭ_факт'!CE87),0))</f>
        <v>0</v>
      </c>
      <c r="BL88" s="15">
        <f>IF(AND($F88=$BK$4,$I88=BL$5),AVERAGE('Потребление ЭЭ_факт'!BH87,'Потребление ЭЭ_факт'!BT87,'Потребление ЭЭ_факт'!CF87),IF(BK88&lt;&gt;0,AVERAGE('Потребление ЭЭ_факт'!BH87,'Потребление ЭЭ_факт'!BT87,'Потребление ЭЭ_факт'!CF87),0))</f>
        <v>11759.639098133333</v>
      </c>
      <c r="BM88" s="15">
        <f>IF(AND($F88=$BK$4,$I88=BM$5),AVERAGE('Потребление ЭЭ_факт'!BI87,'Потребление ЭЭ_факт'!BU87,'Потребление ЭЭ_факт'!CG87),IF(BL88&lt;&gt;0,AVERAGE('Потребление ЭЭ_факт'!BI87,'Потребление ЭЭ_факт'!BU87,'Потребление ЭЭ_факт'!CG87),0))</f>
        <v>12653.461201453094</v>
      </c>
      <c r="BN88" s="15">
        <f>IF(AND($F88=$BK$4,$I88=BN$5),AVERAGE('Потребление ЭЭ_факт'!BJ87,'Потребление ЭЭ_факт'!BV87,'Потребление ЭЭ_факт'!CH87),IF(BM88&lt;&gt;0,AVERAGE('Потребление ЭЭ_факт'!BJ87,'Потребление ЭЭ_факт'!BV87,'Потребление ЭЭ_факт'!CH87),0))</f>
        <v>12346.253438114285</v>
      </c>
      <c r="BO88" s="15">
        <f>IF(AND($F88=$BK$4,$I88=BO$5),AVERAGE('Потребление ЭЭ_факт'!BK87,'Потребление ЭЭ_факт'!BW87,'Потребление ЭЭ_факт'!CI87),IF(BN88&lt;&gt;0,AVERAGE('Потребление ЭЭ_факт'!BK87,'Потребление ЭЭ_факт'!BW87,'Потребление ЭЭ_факт'!CI87),0))</f>
        <v>11966.781780770238</v>
      </c>
      <c r="BP88" s="15">
        <f>IF(AND($F88=$BK$4,$I88=BP$5),AVERAGE('Потребление ЭЭ_факт'!BL87,'Потребление ЭЭ_факт'!BX87,'Потребление ЭЭ_факт'!CJ87),IF(BO88&lt;&gt;0,AVERAGE('Потребление ЭЭ_факт'!BL87,'Потребление ЭЭ_факт'!BX87,'Потребление ЭЭ_факт'!CJ87),0))</f>
        <v>12846.501039278572</v>
      </c>
      <c r="BQ88" s="15">
        <f>IF(AND($F88=$BK$4,$I88=BQ$5),AVERAGE('Потребление ЭЭ_факт'!BM87,'Потребление ЭЭ_факт'!BY87,'Потребление ЭЭ_факт'!CK87),IF(BP88&lt;&gt;0,AVERAGE('Потребление ЭЭ_факт'!BM87,'Потребление ЭЭ_факт'!BY87,'Потребление ЭЭ_факт'!CK87),0))</f>
        <v>13667.992932021429</v>
      </c>
      <c r="BR88" s="15">
        <f>IF(AND($F88=$BK$4,$I88=BR$5),AVERAGE('Потребление ЭЭ_факт'!BN87,'Потребление ЭЭ_факт'!BZ87,'Потребление ЭЭ_факт'!CL87),IF(BQ88&lt;&gt;0,AVERAGE('Потребление ЭЭ_факт'!BN87,'Потребление ЭЭ_факт'!BZ87,'Потребление ЭЭ_факт'!CL87),0))</f>
        <v>13424.958325807382</v>
      </c>
      <c r="BS88" s="15">
        <f>IF(AND($F88=$BK$4,$I88=BS$5),AVERAGE('Потребление ЭЭ_факт'!BO87,'Потребление ЭЭ_факт'!CA87,'Потребление ЭЭ_факт'!CM87),IF(BR88&lt;&gt;0,AVERAGE('Потребление ЭЭ_факт'!BO87,'Потребление ЭЭ_факт'!CA87,'Потребление ЭЭ_факт'!CM87),0))</f>
        <v>10697.212585542859</v>
      </c>
      <c r="BT88" s="15">
        <f>IF(AND($F88=$BK$4,$I88=BT$5),AVERAGE('Потребление ЭЭ_факт'!BP87,'Потребление ЭЭ_факт'!CB87,'Потребление ЭЭ_факт'!CN87),IF(BS88&lt;&gt;0,AVERAGE('Потребление ЭЭ_факт'!BP87,'Потребление ЭЭ_факт'!CB87,'Потребление ЭЭ_факт'!CN87),0))</f>
        <v>11984.080121659523</v>
      </c>
      <c r="BU88" s="15">
        <f>IF(AND($F88=$BK$4,$I88=BU$5),AVERAGE('Потребление ЭЭ_факт'!BQ87,'Потребление ЭЭ_факт'!CC87,'Потребление ЭЭ_факт'!CO87),IF(BT88&lt;&gt;0,AVERAGE('Потребление ЭЭ_факт'!BQ87,'Потребление ЭЭ_факт'!CC87,'Потребление ЭЭ_факт'!CO87),0))</f>
        <v>10972.094914114286</v>
      </c>
      <c r="BV88" s="16">
        <f>IF(AND($F88=$BK$4,$I88=BV$5),AVERAGE('Потребление ЭЭ_факт'!BR87,'Потребление ЭЭ_факт'!CD87,'Потребление ЭЭ_факт'!CP87),IF(BU88&lt;&gt;0,AVERAGE('Потребление ЭЭ_факт'!BR87,'Потребление ЭЭ_факт'!CD87,'Потребление ЭЭ_факт'!CP87),0))</f>
        <v>11929.226924685476</v>
      </c>
      <c r="BW88" s="14">
        <f>IF(AND($F88=$BW$4,$I88=BW$5),AVERAGE('Потребление ЭЭ_факт'!BS87,'Потребление ЭЭ_факт'!CE87,'Потребление ЭЭ_факт'!CQ87),IF(BV88&lt;&gt;0,AVERAGE('Потребление ЭЭ_факт'!BS87,'Потребление ЭЭ_факт'!CE87,'Потребление ЭЭ_факт'!CQ87),0))</f>
        <v>11879.489779238809</v>
      </c>
      <c r="BX88" s="31">
        <f t="shared" si="382"/>
        <v>11759.639098133333</v>
      </c>
      <c r="BY88" s="31">
        <f t="shared" si="552"/>
        <v>12653.461201453094</v>
      </c>
      <c r="BZ88" s="31">
        <f t="shared" si="553"/>
        <v>12346.253438114285</v>
      </c>
      <c r="CA88" s="31">
        <f t="shared" si="554"/>
        <v>11966.781780770238</v>
      </c>
      <c r="CB88" s="31">
        <f t="shared" si="555"/>
        <v>12846.501039278572</v>
      </c>
      <c r="CC88" s="31">
        <f t="shared" si="546"/>
        <v>13667.992932021429</v>
      </c>
      <c r="CD88" s="31">
        <f t="shared" si="547"/>
        <v>13424.958325807382</v>
      </c>
      <c r="CE88" s="31">
        <f t="shared" si="548"/>
        <v>10697.212585542859</v>
      </c>
      <c r="CF88" s="31">
        <f t="shared" si="549"/>
        <v>11984.080121659523</v>
      </c>
      <c r="CG88" s="31">
        <f t="shared" si="550"/>
        <v>10972.094914114286</v>
      </c>
      <c r="CH88" s="32">
        <f t="shared" si="551"/>
        <v>11929.226924685476</v>
      </c>
      <c r="CI88" s="30">
        <f t="shared" si="418"/>
        <v>11879.489779238809</v>
      </c>
      <c r="CJ88" s="31">
        <f t="shared" si="413"/>
        <v>11759.639098133333</v>
      </c>
      <c r="CK88" s="31">
        <f t="shared" si="414"/>
        <v>12653.461201453094</v>
      </c>
      <c r="CL88" s="31">
        <f t="shared" si="489"/>
        <v>12346.253438114285</v>
      </c>
      <c r="CM88" s="31">
        <f t="shared" si="490"/>
        <v>11966.781780770238</v>
      </c>
      <c r="CN88" s="31">
        <f t="shared" si="491"/>
        <v>12846.501039278572</v>
      </c>
      <c r="CO88" s="31">
        <f t="shared" si="492"/>
        <v>13667.992932021429</v>
      </c>
      <c r="CP88" s="31">
        <f t="shared" si="493"/>
        <v>13424.958325807382</v>
      </c>
      <c r="CQ88" s="31">
        <f t="shared" si="494"/>
        <v>10697.212585542859</v>
      </c>
      <c r="CR88" s="31">
        <f t="shared" si="495"/>
        <v>11984.080121659523</v>
      </c>
      <c r="CS88" s="31">
        <f t="shared" si="496"/>
        <v>10972.094914114286</v>
      </c>
      <c r="CT88" s="32">
        <f t="shared" si="497"/>
        <v>11929.226924685476</v>
      </c>
      <c r="CU88" s="30">
        <f t="shared" si="498"/>
        <v>11879.489779238809</v>
      </c>
      <c r="CV88" s="31">
        <f t="shared" si="499"/>
        <v>11759.639098133333</v>
      </c>
      <c r="CW88" s="31">
        <f t="shared" si="500"/>
        <v>12653.461201453094</v>
      </c>
      <c r="CX88" s="31">
        <f t="shared" si="501"/>
        <v>12346.253438114285</v>
      </c>
      <c r="CY88" s="31">
        <f t="shared" si="502"/>
        <v>11966.781780770238</v>
      </c>
      <c r="CZ88" s="31">
        <f t="shared" si="503"/>
        <v>12846.501039278572</v>
      </c>
      <c r="DA88" s="31">
        <f t="shared" si="504"/>
        <v>13667.992932021429</v>
      </c>
      <c r="DB88" s="31">
        <f t="shared" si="505"/>
        <v>13424.958325807382</v>
      </c>
      <c r="DC88" s="31">
        <f t="shared" si="506"/>
        <v>10697.212585542859</v>
      </c>
      <c r="DD88" s="31">
        <f t="shared" si="507"/>
        <v>11984.080121659523</v>
      </c>
      <c r="DE88" s="31">
        <f t="shared" si="508"/>
        <v>10972.094914114286</v>
      </c>
      <c r="DF88" s="32">
        <f t="shared" si="509"/>
        <v>11929.226924685476</v>
      </c>
      <c r="DG88" s="30">
        <f t="shared" si="510"/>
        <v>11879.489779238809</v>
      </c>
      <c r="DH88" s="31">
        <f t="shared" si="511"/>
        <v>11759.639098133333</v>
      </c>
      <c r="DI88" s="31">
        <f t="shared" si="512"/>
        <v>12653.461201453094</v>
      </c>
      <c r="DJ88" s="31">
        <f t="shared" si="513"/>
        <v>12346.253438114285</v>
      </c>
      <c r="DK88" s="31">
        <f t="shared" si="514"/>
        <v>11966.781780770238</v>
      </c>
      <c r="DL88" s="31">
        <f t="shared" si="515"/>
        <v>12846.501039278572</v>
      </c>
      <c r="DM88" s="31">
        <f t="shared" si="516"/>
        <v>13667.992932021429</v>
      </c>
      <c r="DN88" s="31">
        <f t="shared" si="517"/>
        <v>13424.958325807382</v>
      </c>
      <c r="DO88" s="31">
        <f t="shared" si="518"/>
        <v>10697.212585542859</v>
      </c>
      <c r="DP88" s="31">
        <f t="shared" si="519"/>
        <v>11984.080121659523</v>
      </c>
      <c r="DQ88" s="31">
        <f t="shared" si="488"/>
        <v>10972.094914114286</v>
      </c>
      <c r="DR88" s="32">
        <f t="shared" si="522"/>
        <v>11929.226924685476</v>
      </c>
      <c r="DS88" s="30">
        <f t="shared" si="523"/>
        <v>11879.489779238809</v>
      </c>
      <c r="DT88" s="31">
        <f t="shared" si="524"/>
        <v>11759.639098133333</v>
      </c>
      <c r="DU88" s="31">
        <f t="shared" si="525"/>
        <v>12653.461201453094</v>
      </c>
      <c r="DV88" s="31">
        <f t="shared" si="526"/>
        <v>12346.253438114285</v>
      </c>
      <c r="DW88" s="31">
        <f t="shared" si="527"/>
        <v>11966.781780770238</v>
      </c>
      <c r="DX88" s="31">
        <f t="shared" si="528"/>
        <v>12846.501039278572</v>
      </c>
      <c r="DY88" s="31">
        <f t="shared" si="529"/>
        <v>13667.992932021429</v>
      </c>
      <c r="DZ88" s="31">
        <f t="shared" si="530"/>
        <v>13424.958325807382</v>
      </c>
      <c r="EA88" s="31">
        <f t="shared" si="531"/>
        <v>10697.212585542859</v>
      </c>
      <c r="EB88" s="31">
        <f t="shared" si="532"/>
        <v>11984.080121659523</v>
      </c>
      <c r="EC88" s="31">
        <f t="shared" si="533"/>
        <v>10972.094914114286</v>
      </c>
      <c r="ED88" s="32">
        <f t="shared" si="534"/>
        <v>11929.226924685476</v>
      </c>
      <c r="EE88" s="30">
        <f t="shared" si="535"/>
        <v>11879.489779238809</v>
      </c>
      <c r="EF88" s="31">
        <f t="shared" si="536"/>
        <v>11759.639098133333</v>
      </c>
      <c r="EG88" s="31">
        <f t="shared" si="537"/>
        <v>12653.461201453094</v>
      </c>
      <c r="EH88" s="31">
        <f t="shared" si="538"/>
        <v>12346.253438114285</v>
      </c>
      <c r="EI88" s="31">
        <f t="shared" si="539"/>
        <v>11966.781780770238</v>
      </c>
      <c r="EJ88" s="31">
        <f t="shared" si="540"/>
        <v>12846.501039278572</v>
      </c>
      <c r="EK88" s="31">
        <f t="shared" si="541"/>
        <v>13667.992932021429</v>
      </c>
      <c r="EL88" s="31">
        <f t="shared" si="542"/>
        <v>13424.958325807382</v>
      </c>
      <c r="EM88" s="31">
        <f t="shared" si="543"/>
        <v>10697.212585542859</v>
      </c>
      <c r="EN88" s="31">
        <f t="shared" si="544"/>
        <v>11984.080121659523</v>
      </c>
      <c r="EO88" s="31">
        <f t="shared" si="520"/>
        <v>10972.094914114286</v>
      </c>
      <c r="EP88" s="32">
        <f t="shared" si="521"/>
        <v>11929.226924685476</v>
      </c>
      <c r="ES88" s="20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9"/>
      <c r="FE88" s="20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9"/>
      <c r="FQ88" s="20"/>
      <c r="FR88" s="18"/>
      <c r="FS88" s="18">
        <f t="shared" si="420"/>
        <v>12653.461201453094</v>
      </c>
      <c r="FT88" s="18">
        <f t="shared" si="421"/>
        <v>12346.253438114285</v>
      </c>
      <c r="FU88" s="18">
        <f t="shared" si="422"/>
        <v>11966.781780770238</v>
      </c>
      <c r="FV88" s="18">
        <f t="shared" si="423"/>
        <v>12846.501039278572</v>
      </c>
      <c r="FW88" s="18">
        <f t="shared" si="424"/>
        <v>13667.992932021429</v>
      </c>
      <c r="FX88" s="18">
        <f t="shared" si="425"/>
        <v>13424.958325807382</v>
      </c>
      <c r="FY88" s="18">
        <f t="shared" si="426"/>
        <v>10697.212585542859</v>
      </c>
      <c r="FZ88" s="18">
        <f t="shared" si="427"/>
        <v>11984.080121659523</v>
      </c>
      <c r="GA88" s="18">
        <f t="shared" si="428"/>
        <v>10972.094914114286</v>
      </c>
      <c r="GB88" s="19">
        <f t="shared" si="429"/>
        <v>11929.226924685476</v>
      </c>
      <c r="GC88" s="20">
        <f t="shared" si="430"/>
        <v>11879.489779238809</v>
      </c>
      <c r="GD88" s="18">
        <f t="shared" si="431"/>
        <v>11759.639098133333</v>
      </c>
      <c r="GE88" s="18">
        <f t="shared" si="432"/>
        <v>12653.461201453094</v>
      </c>
      <c r="GF88" s="18">
        <f t="shared" si="433"/>
        <v>12346.253438114285</v>
      </c>
      <c r="GG88" s="18">
        <f t="shared" si="434"/>
        <v>11966.781780770238</v>
      </c>
      <c r="GH88" s="18">
        <f t="shared" si="435"/>
        <v>12846.501039278572</v>
      </c>
      <c r="GI88" s="18">
        <f t="shared" si="436"/>
        <v>13667.992932021429</v>
      </c>
      <c r="GJ88" s="18">
        <f t="shared" si="437"/>
        <v>13424.958325807382</v>
      </c>
      <c r="GK88" s="18">
        <f t="shared" si="438"/>
        <v>10697.212585542859</v>
      </c>
      <c r="GL88" s="18">
        <f t="shared" si="439"/>
        <v>11984.080121659523</v>
      </c>
      <c r="GM88" s="18">
        <f t="shared" si="440"/>
        <v>10972.094914114286</v>
      </c>
      <c r="GN88" s="19">
        <f t="shared" si="441"/>
        <v>11929.226924685476</v>
      </c>
      <c r="GO88" s="20">
        <f t="shared" si="442"/>
        <v>11879.489779238809</v>
      </c>
      <c r="GP88" s="18">
        <f t="shared" si="443"/>
        <v>11759.639098133333</v>
      </c>
      <c r="GQ88" s="18">
        <f t="shared" si="444"/>
        <v>12653.461201453094</v>
      </c>
      <c r="GR88" s="18">
        <f t="shared" si="445"/>
        <v>12346.253438114285</v>
      </c>
      <c r="GS88" s="18">
        <f t="shared" si="446"/>
        <v>11966.781780770238</v>
      </c>
      <c r="GT88" s="18">
        <f t="shared" si="447"/>
        <v>12846.501039278572</v>
      </c>
      <c r="GU88" s="18">
        <f t="shared" si="448"/>
        <v>13667.992932021429</v>
      </c>
      <c r="GV88" s="18">
        <f t="shared" si="449"/>
        <v>13424.958325807382</v>
      </c>
      <c r="GW88" s="18">
        <f t="shared" si="450"/>
        <v>10697.212585542859</v>
      </c>
      <c r="GX88" s="18">
        <f t="shared" si="451"/>
        <v>11984.080121659523</v>
      </c>
      <c r="GY88" s="18">
        <f t="shared" si="452"/>
        <v>10972.094914114286</v>
      </c>
      <c r="GZ88" s="19">
        <f t="shared" si="453"/>
        <v>11929.226924685476</v>
      </c>
      <c r="HA88" s="20">
        <f t="shared" si="454"/>
        <v>11879.489779238809</v>
      </c>
      <c r="HB88" s="18">
        <f t="shared" si="455"/>
        <v>11759.639098133333</v>
      </c>
      <c r="HC88" s="18">
        <f t="shared" si="456"/>
        <v>12653.461201453094</v>
      </c>
      <c r="HD88" s="18">
        <f t="shared" si="457"/>
        <v>12346.253438114285</v>
      </c>
      <c r="HE88" s="18">
        <f t="shared" si="458"/>
        <v>11966.781780770238</v>
      </c>
      <c r="HF88" s="18">
        <f t="shared" si="459"/>
        <v>12846.501039278572</v>
      </c>
      <c r="HG88" s="18">
        <f t="shared" si="460"/>
        <v>13667.992932021429</v>
      </c>
      <c r="HH88" s="18">
        <f t="shared" si="461"/>
        <v>13424.958325807382</v>
      </c>
      <c r="HI88" s="18">
        <f t="shared" si="462"/>
        <v>10697.212585542859</v>
      </c>
      <c r="HJ88" s="18">
        <f t="shared" si="463"/>
        <v>11984.080121659523</v>
      </c>
      <c r="HK88" s="18">
        <f t="shared" si="464"/>
        <v>10972.094914114286</v>
      </c>
      <c r="HL88" s="19">
        <f t="shared" si="465"/>
        <v>11929.226924685476</v>
      </c>
      <c r="HM88" s="20">
        <f t="shared" si="466"/>
        <v>11879.489779238809</v>
      </c>
      <c r="HN88" s="18">
        <f t="shared" si="467"/>
        <v>11759.639098133333</v>
      </c>
      <c r="HO88" s="18">
        <f t="shared" si="468"/>
        <v>12653.461201453094</v>
      </c>
      <c r="HP88" s="18">
        <f t="shared" si="469"/>
        <v>12346.253438114285</v>
      </c>
      <c r="HQ88" s="18">
        <f t="shared" si="470"/>
        <v>11966.781780770238</v>
      </c>
      <c r="HR88" s="18">
        <f t="shared" si="471"/>
        <v>12846.501039278572</v>
      </c>
      <c r="HS88" s="18">
        <f t="shared" si="472"/>
        <v>13667.992932021429</v>
      </c>
      <c r="HT88" s="18">
        <f t="shared" si="473"/>
        <v>13424.958325807382</v>
      </c>
      <c r="HU88" s="18">
        <f t="shared" si="474"/>
        <v>10697.212585542859</v>
      </c>
      <c r="HV88" s="18">
        <f t="shared" si="475"/>
        <v>11984.080121659523</v>
      </c>
      <c r="HW88" s="18">
        <f t="shared" si="476"/>
        <v>10972.094914114286</v>
      </c>
      <c r="HX88" s="19">
        <f t="shared" si="477"/>
        <v>11929.226924685476</v>
      </c>
      <c r="HY88" s="20">
        <f t="shared" si="478"/>
        <v>11879.489779238809</v>
      </c>
      <c r="HZ88" s="18">
        <f t="shared" si="545"/>
        <v>11759.639098133333</v>
      </c>
      <c r="IA88" s="18"/>
      <c r="IB88" s="18"/>
      <c r="IC88" s="18"/>
      <c r="ID88" s="18"/>
      <c r="IE88" s="18"/>
      <c r="IF88" s="18"/>
      <c r="IG88" s="18"/>
      <c r="IH88" s="18"/>
      <c r="II88" s="18"/>
      <c r="IJ88" s="19"/>
      <c r="IK88" s="20"/>
      <c r="IL88" s="18"/>
      <c r="IM88" s="18"/>
      <c r="IN88" s="18"/>
      <c r="IO88" s="18"/>
      <c r="IP88" s="18"/>
      <c r="IQ88" s="18"/>
      <c r="IR88" s="18"/>
      <c r="IS88" s="18"/>
      <c r="IT88" s="18"/>
      <c r="IU88" s="18"/>
      <c r="IV88" s="19"/>
      <c r="IY88" s="17"/>
      <c r="IZ88" s="17"/>
      <c r="JA88" s="14">
        <f t="shared" si="479"/>
        <v>0</v>
      </c>
      <c r="JB88" s="15">
        <f t="shared" si="480"/>
        <v>0</v>
      </c>
      <c r="JC88" s="15">
        <f t="shared" si="481"/>
        <v>122488.56326344714</v>
      </c>
      <c r="JD88" s="15">
        <f t="shared" si="482"/>
        <v>146127.69214081927</v>
      </c>
      <c r="JE88" s="15">
        <f t="shared" si="483"/>
        <v>146127.69214081927</v>
      </c>
      <c r="JF88" s="15">
        <f t="shared" si="484"/>
        <v>146127.69214081927</v>
      </c>
      <c r="JG88" s="15">
        <f t="shared" si="485"/>
        <v>146127.69214081927</v>
      </c>
      <c r="JH88" s="15">
        <f t="shared" si="486"/>
        <v>23639.128877372143</v>
      </c>
      <c r="JI88" s="15">
        <f t="shared" si="487"/>
        <v>0</v>
      </c>
      <c r="JJ88" s="14"/>
    </row>
    <row r="89" spans="1:270" x14ac:dyDescent="0.25">
      <c r="A89" s="1" t="s">
        <v>211</v>
      </c>
      <c r="B89" s="2">
        <v>3806</v>
      </c>
      <c r="C89" s="3">
        <v>42264</v>
      </c>
      <c r="D89" s="3" t="s">
        <v>212</v>
      </c>
      <c r="E89" s="4">
        <v>45344</v>
      </c>
      <c r="F89">
        <f t="shared" si="402"/>
        <v>2024</v>
      </c>
      <c r="G89">
        <f t="shared" si="403"/>
        <v>2</v>
      </c>
      <c r="H89">
        <f t="shared" si="404"/>
        <v>2021</v>
      </c>
      <c r="I89">
        <f t="shared" si="384"/>
        <v>2</v>
      </c>
      <c r="J89">
        <f t="shared" si="415"/>
        <v>2024</v>
      </c>
      <c r="K89">
        <f t="shared" si="416"/>
        <v>3</v>
      </c>
      <c r="L89">
        <f t="shared" si="383"/>
        <v>2029</v>
      </c>
      <c r="M89">
        <f t="shared" si="417"/>
        <v>2</v>
      </c>
      <c r="O89" s="14"/>
      <c r="P89" s="17"/>
      <c r="Q89" s="17"/>
      <c r="R89" s="17"/>
      <c r="S89" s="17"/>
      <c r="T89" s="17"/>
      <c r="U89" s="17"/>
      <c r="V89" s="17">
        <f>IF(AND($F89=O$4,$I89=V$5),AVERAGE('Потребление ЭЭ_факт'!R88,'Потребление ЭЭ_факт'!AD88,'Потребление ЭЭ_факт'!AP88),IF(U89&lt;&gt;0,AVERAGE('Потребление ЭЭ_факт'!R88,'Потребление ЭЭ_факт'!AD88,'Потребление ЭЭ_факт'!AP88),0))</f>
        <v>0</v>
      </c>
      <c r="W89" s="17">
        <f>IF(AND($F89=O$4,$I89=W$5),AVERAGE('Потребление ЭЭ_факт'!S88,'Потребление ЭЭ_факт'!AE88,'Потребление ЭЭ_факт'!AQ88),IF(V89&lt;&gt;0,AVERAGE('Потребление ЭЭ_факт'!S88,'Потребление ЭЭ_факт'!AE88,'Потребление ЭЭ_факт'!AQ88),0))</f>
        <v>0</v>
      </c>
      <c r="X89" s="17">
        <f>IF(AND($F89=O$4,$I89=X$5),AVERAGE('Потребление ЭЭ_факт'!T88,'Потребление ЭЭ_факт'!AF88,'Потребление ЭЭ_факт'!AR88),IF(W89&lt;&gt;0,AVERAGE('Потребление ЭЭ_факт'!T88,'Потребление ЭЭ_факт'!AF88,'Потребление ЭЭ_факт'!AR88),0))</f>
        <v>0</v>
      </c>
      <c r="Y89" s="17">
        <f>IF(AND($F89=O$4,$I89=Y$5),AVERAGE('Потребление ЭЭ_факт'!U88,'Потребление ЭЭ_факт'!AG88,'Потребление ЭЭ_факт'!AS88),IF(X89&lt;&gt;0,AVERAGE('Потребление ЭЭ_факт'!U88,'Потребление ЭЭ_факт'!AG88,'Потребление ЭЭ_факт'!AS88),0))</f>
        <v>0</v>
      </c>
      <c r="Z89" s="17">
        <f>IF(AND($F89=O$4,$I89=Z$5),AVERAGE('Потребление ЭЭ_факт'!V88,'Потребление ЭЭ_факт'!AH88,'Потребление ЭЭ_факт'!AT88),IF(Y89&lt;&gt;0,AVERAGE('Потребление ЭЭ_факт'!V88,'Потребление ЭЭ_факт'!AH88,'Потребление ЭЭ_факт'!AT88),0))</f>
        <v>0</v>
      </c>
      <c r="AA89" s="14">
        <f>IF(AND($F89=AA$4,$I89=AA$5),AVERAGE('Потребление ЭЭ_факт'!W88,'Потребление ЭЭ_факт'!AI88,'Потребление ЭЭ_факт'!AU88),IF(Z89&lt;&gt;0,AVERAGE('Потребление ЭЭ_факт'!W88,'Потребление ЭЭ_факт'!AI88,'Потребление ЭЭ_факт'!AU88),0))</f>
        <v>0</v>
      </c>
      <c r="AB89" s="17">
        <f>IF(AND($F89=AA$4,$I89=AB$5),AVERAGE('Потребление ЭЭ_факт'!X88,'Потребление ЭЭ_факт'!AJ88,'Потребление ЭЭ_факт'!AV88),IF(AA89&lt;&gt;0,AVERAGE('Потребление ЭЭ_факт'!X88,'Потребление ЭЭ_факт'!AJ88,'Потребление ЭЭ_факт'!AV88),0))</f>
        <v>0</v>
      </c>
      <c r="AC89" s="17">
        <f>IF(AND($F89=AA$4,$I89=AC$5),AVERAGE('Потребление ЭЭ_факт'!Y88,'Потребление ЭЭ_факт'!AK88,'Потребление ЭЭ_факт'!AW88),IF(AB89&lt;&gt;0,AVERAGE('Потребление ЭЭ_факт'!Y88,'Потребление ЭЭ_факт'!AK88,'Потребление ЭЭ_факт'!AW88),0))</f>
        <v>0</v>
      </c>
      <c r="AD89" s="17">
        <f>IF(AND($F89=AA$4,$I89=AD$5),AVERAGE('Потребление ЭЭ_факт'!Z88,'Потребление ЭЭ_факт'!AL88,'Потребление ЭЭ_факт'!AX88),IF(AC89&lt;&gt;0,AVERAGE('Потребление ЭЭ_факт'!Z88,'Потребление ЭЭ_факт'!AL88,'Потребление ЭЭ_факт'!AX88),0))</f>
        <v>0</v>
      </c>
      <c r="AE89" s="17">
        <f>IF(AND($F89=AA$4,$I89=AE$5),AVERAGE('Потребление ЭЭ_факт'!AA88,'Потребление ЭЭ_факт'!AM88,'Потребление ЭЭ_факт'!AY88),IF(AD89&lt;&gt;0,AVERAGE('Потребление ЭЭ_факт'!AA88,'Потребление ЭЭ_факт'!AM88,'Потребление ЭЭ_факт'!AY88),0))</f>
        <v>0</v>
      </c>
      <c r="AF89" s="17">
        <f>IF(AND($F89=AA$4,$I89=AF$5),AVERAGE('Потребление ЭЭ_факт'!AB88,'Потребление ЭЭ_факт'!AN88,'Потребление ЭЭ_факт'!AZ88),IF(AE89&lt;&gt;0,AVERAGE('Потребление ЭЭ_факт'!AB88,'Потребление ЭЭ_факт'!AN88,'Потребление ЭЭ_факт'!AZ88),0))</f>
        <v>0</v>
      </c>
      <c r="AG89" s="17">
        <f>IF(AND($F89=AA$4,$I89=AG$5),AVERAGE('Потребление ЭЭ_факт'!AC88,'Потребление ЭЭ_факт'!AO88,'Потребление ЭЭ_факт'!BA88),IF(AF89&lt;&gt;0,AVERAGE('Потребление ЭЭ_факт'!AC88,'Потребление ЭЭ_факт'!AO88,'Потребление ЭЭ_факт'!BA88),0))</f>
        <v>0</v>
      </c>
      <c r="AH89" s="17">
        <f>IF(AND($F89=AA$4,$I89=AH$5),AVERAGE('Потребление ЭЭ_факт'!AD88,'Потребление ЭЭ_факт'!AP88,'Потребление ЭЭ_факт'!BB88),IF(AG89&lt;&gt;0,AVERAGE('Потребление ЭЭ_факт'!AD88,'Потребление ЭЭ_факт'!AP88,'Потребление ЭЭ_факт'!BB88),0))</f>
        <v>0</v>
      </c>
      <c r="AI89" s="17">
        <f>IF(AND($F89=AA$4,$I89=AI$5),AVERAGE('Потребление ЭЭ_факт'!AE88,'Потребление ЭЭ_факт'!AQ88,'Потребление ЭЭ_факт'!BC88),IF(AH89&lt;&gt;0,AVERAGE('Потребление ЭЭ_факт'!AE88,'Потребление ЭЭ_факт'!AQ88,'Потребление ЭЭ_факт'!BC88),0))</f>
        <v>0</v>
      </c>
      <c r="AJ89" s="17">
        <f>IF(AND($F89=AA$4,$I89=AJ$5),AVERAGE('Потребление ЭЭ_факт'!AF88,'Потребление ЭЭ_факт'!AR88,'Потребление ЭЭ_факт'!BD88),IF(AI89&lt;&gt;0,AVERAGE('Потребление ЭЭ_факт'!AF88,'Потребление ЭЭ_факт'!AR88,'Потребление ЭЭ_факт'!BD88),0))</f>
        <v>0</v>
      </c>
      <c r="AK89" s="17">
        <f>IF(AND($F89=AA$4,$I89=AK$5),AVERAGE('Потребление ЭЭ_факт'!AG88,'Потребление ЭЭ_факт'!AS88,'Потребление ЭЭ_факт'!BE88),IF(AJ89&lt;&gt;0,AVERAGE('Потребление ЭЭ_факт'!AG88,'Потребление ЭЭ_факт'!AS88,'Потребление ЭЭ_факт'!BE88),0))</f>
        <v>0</v>
      </c>
      <c r="AL89" s="17">
        <f>IF(AND($F89=AA$4,$I89=AL$5),AVERAGE('Потребление ЭЭ_факт'!AH88,'Потребление ЭЭ_факт'!AT88,'Потребление ЭЭ_факт'!BF88),IF(AK89&lt;&gt;0,AVERAGE('Потребление ЭЭ_факт'!AH88,'Потребление ЭЭ_факт'!AT88,'Потребление ЭЭ_факт'!BF88),0))</f>
        <v>0</v>
      </c>
      <c r="AM89" s="14">
        <f>IF(AND($F89=AM$4,$I89=AM$5),AVERAGE('Потребление ЭЭ_факт'!AI88,'Потребление ЭЭ_факт'!AU88,'Потребление ЭЭ_факт'!BG88),IF(AL89&lt;&gt;0,AVERAGE('Потребление ЭЭ_факт'!AI88,'Потребление ЭЭ_факт'!AU88,'Потребление ЭЭ_факт'!BG88),0))</f>
        <v>0</v>
      </c>
      <c r="AN89" s="15">
        <f>IF(AND($F89=$AM$4,$I89=AN$5),AVERAGE('Потребление ЭЭ_факт'!AJ88,'Потребление ЭЭ_факт'!AV88,'Потребление ЭЭ_факт'!BH88),IF(AM89&lt;&gt;0,AVERAGE('Потребление ЭЭ_факт'!AJ88,'Потребление ЭЭ_факт'!AV88,'Потребление ЭЭ_факт'!BH88),0))</f>
        <v>0</v>
      </c>
      <c r="AO89" s="15">
        <f>IF(AND($F89=$AM$4,$I89=AO$5),AVERAGE('Потребление ЭЭ_факт'!AK88,'Потребление ЭЭ_факт'!AW88,'Потребление ЭЭ_факт'!BI88),IF(AN89&lt;&gt;0,AVERAGE('Потребление ЭЭ_факт'!AK88,'Потребление ЭЭ_факт'!AW88,'Потребление ЭЭ_факт'!BI88),0))</f>
        <v>0</v>
      </c>
      <c r="AP89" s="15">
        <f>IF(AND($F89=$AM$4,$I89=AP$5),AVERAGE('Потребление ЭЭ_факт'!AL88,'Потребление ЭЭ_факт'!AX88,'Потребление ЭЭ_факт'!BJ88),IF(AO89&lt;&gt;0,AVERAGE('Потребление ЭЭ_факт'!AL88,'Потребление ЭЭ_факт'!AX88,'Потребление ЭЭ_факт'!BJ88),0))</f>
        <v>0</v>
      </c>
      <c r="AQ89" s="15">
        <f>IF(AND($F89=$AM$4,$I89=AQ$5),AVERAGE('Потребление ЭЭ_факт'!AM88,'Потребление ЭЭ_факт'!AY88,'Потребление ЭЭ_факт'!BK88),IF(AP89&lt;&gt;0,AVERAGE('Потребление ЭЭ_факт'!AM88,'Потребление ЭЭ_факт'!AY88,'Потребление ЭЭ_факт'!BK88),0))</f>
        <v>0</v>
      </c>
      <c r="AR89" s="15">
        <f>IF(AND($F89=$AM$4,$I89=AR$5),AVERAGE('Потребление ЭЭ_факт'!AN88,'Потребление ЭЭ_факт'!AZ88,'Потребление ЭЭ_факт'!BL88),IF(AQ89&lt;&gt;0,AVERAGE('Потребление ЭЭ_факт'!AN88,'Потребление ЭЭ_факт'!AZ88,'Потребление ЭЭ_факт'!BL88),0))</f>
        <v>0</v>
      </c>
      <c r="AS89" s="15">
        <f>IF(AND($F89=$AM$4,$I89=AS$5),AVERAGE('Потребление ЭЭ_факт'!AO88,'Потребление ЭЭ_факт'!BA88,'Потребление ЭЭ_факт'!BM88),IF(AR89&lt;&gt;0,AVERAGE('Потребление ЭЭ_факт'!AO88,'Потребление ЭЭ_факт'!BA88,'Потребление ЭЭ_факт'!BM88),0))</f>
        <v>0</v>
      </c>
      <c r="AT89" s="15">
        <f>IF(AND($F89=$AM$4,$I89=AT$5),AVERAGE('Потребление ЭЭ_факт'!AP88,'Потребление ЭЭ_факт'!BB88,'Потребление ЭЭ_факт'!BN88),IF(AS89&lt;&gt;0,AVERAGE('Потребление ЭЭ_факт'!AP88,'Потребление ЭЭ_факт'!BB88,'Потребление ЭЭ_факт'!BN88),0))</f>
        <v>0</v>
      </c>
      <c r="AU89" s="15">
        <f>IF(AND($F89=$AM$4,$I89=AU$5),AVERAGE('Потребление ЭЭ_факт'!AQ88,'Потребление ЭЭ_факт'!BC88,'Потребление ЭЭ_факт'!BO88),IF(AT89&lt;&gt;0,AVERAGE('Потребление ЭЭ_факт'!AQ88,'Потребление ЭЭ_факт'!BC88,'Потребление ЭЭ_факт'!BO88),0))</f>
        <v>0</v>
      </c>
      <c r="AV89" s="15">
        <f>IF(AND($F89=$AM$4,$I89=AV$5),AVERAGE('Потребление ЭЭ_факт'!AR88,'Потребление ЭЭ_факт'!BD88,'Потребление ЭЭ_факт'!BP88),IF(AU89&lt;&gt;0,AVERAGE('Потребление ЭЭ_факт'!AR88,'Потребление ЭЭ_факт'!BD88,'Потребление ЭЭ_факт'!BP88),0))</f>
        <v>0</v>
      </c>
      <c r="AW89" s="15">
        <f>IF(AND($F89=$AM$4,$I89=AW$5),AVERAGE('Потребление ЭЭ_факт'!AS88,'Потребление ЭЭ_факт'!BE88,'Потребление ЭЭ_факт'!BQ88),IF(AV89&lt;&gt;0,AVERAGE('Потребление ЭЭ_факт'!AS88,'Потребление ЭЭ_факт'!BE88,'Потребление ЭЭ_факт'!BQ88),0))</f>
        <v>0</v>
      </c>
      <c r="AX89" s="16">
        <f>IF(AND($F89=$AM$4,$I89=AX$5),AVERAGE('Потребление ЭЭ_факт'!AT88,'Потребление ЭЭ_факт'!BF88,'Потребление ЭЭ_факт'!BR88),IF(AW89&lt;&gt;0,AVERAGE('Потребление ЭЭ_факт'!AT88,'Потребление ЭЭ_факт'!BF88,'Потребление ЭЭ_факт'!BR88),0))</f>
        <v>0</v>
      </c>
      <c r="AY89" s="14">
        <f>IF(AND($F89=$AY$4,$I89=AY$5),AVERAGE('Потребление ЭЭ_факт'!AU88,'Потребление ЭЭ_факт'!BG88,'Потребление ЭЭ_факт'!BS88),IF(AX89&lt;&gt;0,AVERAGE('Потребление ЭЭ_факт'!AU88,'Потребление ЭЭ_факт'!BG88,'Потребление ЭЭ_факт'!BS88),0))</f>
        <v>0</v>
      </c>
      <c r="AZ89" s="15">
        <f>IF(AND($F89=$AY$4,$I89=AZ$5),AVERAGE('Потребление ЭЭ_факт'!AV88,'Потребление ЭЭ_факт'!BH88,'Потребление ЭЭ_факт'!BT88),IF(AY89&lt;&gt;0,AVERAGE('Потребление ЭЭ_факт'!AV88,'Потребление ЭЭ_факт'!BH88,'Потребление ЭЭ_факт'!BT88),0))</f>
        <v>0</v>
      </c>
      <c r="BA89" s="15">
        <f>IF(AND($F89=$AY$4,$I89=BA$5),AVERAGE('Потребление ЭЭ_факт'!AW88,'Потребление ЭЭ_факт'!BI88,'Потребление ЭЭ_факт'!BU88),IF(AZ89&lt;&gt;0,AVERAGE('Потребление ЭЭ_факт'!AW88,'Потребление ЭЭ_факт'!BI88,'Потребление ЭЭ_факт'!BU88),0))</f>
        <v>0</v>
      </c>
      <c r="BB89" s="15">
        <f>IF(AND($F89=$AY$4,$I89=BB$5),AVERAGE('Потребление ЭЭ_факт'!AX88,'Потребление ЭЭ_факт'!BJ88,'Потребление ЭЭ_факт'!BV88),IF(BA89&lt;&gt;0,AVERAGE('Потребление ЭЭ_факт'!AX88,'Потребление ЭЭ_факт'!BJ88,'Потребление ЭЭ_факт'!BV88),0))</f>
        <v>0</v>
      </c>
      <c r="BC89" s="15">
        <f>IF(AND($F89=$AY$4,$I89=BC$5),AVERAGE('Потребление ЭЭ_факт'!AY88,'Потребление ЭЭ_факт'!BK88,'Потребление ЭЭ_факт'!BW88),IF(BB89&lt;&gt;0,AVERAGE('Потребление ЭЭ_факт'!AY88,'Потребление ЭЭ_факт'!BK88,'Потребление ЭЭ_факт'!BW88),0))</f>
        <v>0</v>
      </c>
      <c r="BD89" s="15">
        <f>IF(AND($F89=$AY$4,$I89=BD$5),AVERAGE('Потребление ЭЭ_факт'!AZ88,'Потребление ЭЭ_факт'!BL88,'Потребление ЭЭ_факт'!BX88),IF(BC89&lt;&gt;0,AVERAGE('Потребление ЭЭ_факт'!AZ88,'Потребление ЭЭ_факт'!BL88,'Потребление ЭЭ_факт'!BX88),0))</f>
        <v>0</v>
      </c>
      <c r="BE89" s="15">
        <f>IF(AND($F89=$AY$4,$I89=BE$5),AVERAGE('Потребление ЭЭ_факт'!BA88,'Потребление ЭЭ_факт'!BM88,'Потребление ЭЭ_факт'!BY88),IF(BD89&lt;&gt;0,AVERAGE('Потребление ЭЭ_факт'!BA88,'Потребление ЭЭ_факт'!BM88,'Потребление ЭЭ_факт'!BY88),0))</f>
        <v>0</v>
      </c>
      <c r="BF89" s="15">
        <f>IF(AND($F89=$AY$4,$I89=BF$5),AVERAGE('Потребление ЭЭ_факт'!BB88,'Потребление ЭЭ_факт'!BN88,'Потребление ЭЭ_факт'!BZ88),IF(BE89&lt;&gt;0,AVERAGE('Потребление ЭЭ_факт'!BB88,'Потребление ЭЭ_факт'!BN88,'Потребление ЭЭ_факт'!BZ88),0))</f>
        <v>0</v>
      </c>
      <c r="BG89" s="15">
        <f>IF(AND($F89=$AY$4,$I89=BG$5),AVERAGE('Потребление ЭЭ_факт'!BC88,'Потребление ЭЭ_факт'!BO88,'Потребление ЭЭ_факт'!CA88),IF(BF89&lt;&gt;0,AVERAGE('Потребление ЭЭ_факт'!BC88,'Потребление ЭЭ_факт'!BO88,'Потребление ЭЭ_факт'!CA88),0))</f>
        <v>0</v>
      </c>
      <c r="BH89" s="15">
        <f>IF(AND($F89=$AY$4,$I89=BH$5),AVERAGE('Потребление ЭЭ_факт'!BD88,'Потребление ЭЭ_факт'!BP88,'Потребление ЭЭ_факт'!CB88),IF(BG89&lt;&gt;0,AVERAGE('Потребление ЭЭ_факт'!BD88,'Потребление ЭЭ_факт'!BP88,'Потребление ЭЭ_факт'!CB88),0))</f>
        <v>0</v>
      </c>
      <c r="BI89" s="15">
        <f>IF(AND($F89=$AY$4,$I89=BI$5),AVERAGE('Потребление ЭЭ_факт'!BE88,'Потребление ЭЭ_факт'!BQ88,'Потребление ЭЭ_факт'!CC88),IF(BH89&lt;&gt;0,AVERAGE('Потребление ЭЭ_факт'!BE88,'Потребление ЭЭ_факт'!BQ88,'Потребление ЭЭ_факт'!CC88),0))</f>
        <v>0</v>
      </c>
      <c r="BJ89" s="16">
        <f>IF(AND($F89=$AY$4,$I89=BJ$5),AVERAGE('Потребление ЭЭ_факт'!BF88,'Потребление ЭЭ_факт'!BR88,'Потребление ЭЭ_факт'!CD88),IF(BI89&lt;&gt;0,AVERAGE('Потребление ЭЭ_факт'!BF88,'Потребление ЭЭ_факт'!BR88,'Потребление ЭЭ_факт'!CD88),0))</f>
        <v>0</v>
      </c>
      <c r="BK89" s="14">
        <f>IF(AND($F89=$BK$4,$I89=BK$5),AVERAGE('Потребление ЭЭ_факт'!BG88,'Потребление ЭЭ_факт'!BS88,'Потребление ЭЭ_факт'!CE88),IF(BJ89&lt;&gt;0,AVERAGE('Потребление ЭЭ_факт'!BG88,'Потребление ЭЭ_факт'!BS88,'Потребление ЭЭ_факт'!CE88),0))</f>
        <v>0</v>
      </c>
      <c r="BL89" s="15">
        <f>IF(AND($F89=$BK$4,$I89=BL$5),AVERAGE('Потребление ЭЭ_факт'!BH88,'Потребление ЭЭ_факт'!BT88,'Потребление ЭЭ_факт'!CF88),IF(BK89&lt;&gt;0,AVERAGE('Потребление ЭЭ_факт'!BH88,'Потребление ЭЭ_факт'!BT88,'Потребление ЭЭ_факт'!CF88),0))</f>
        <v>25182.699828000001</v>
      </c>
      <c r="BM89" s="15">
        <f>IF(AND($F89=$BK$4,$I89=BM$5),AVERAGE('Потребление ЭЭ_факт'!BI88,'Потребление ЭЭ_факт'!BU88,'Потребление ЭЭ_факт'!CG88),IF(BL89&lt;&gt;0,AVERAGE('Потребление ЭЭ_факт'!BI88,'Потребление ЭЭ_факт'!BU88,'Потребление ЭЭ_факт'!CG88),0))</f>
        <v>24162.053192142859</v>
      </c>
      <c r="BN89" s="15">
        <f>IF(AND($F89=$BK$4,$I89=BN$5),AVERAGE('Потребление ЭЭ_факт'!BJ88,'Потребление ЭЭ_факт'!BV88,'Потребление ЭЭ_факт'!CH88),IF(BM89&lt;&gt;0,AVERAGE('Потребление ЭЭ_факт'!BJ88,'Потребление ЭЭ_факт'!BV88,'Потребление ЭЭ_факт'!CH88),0))</f>
        <v>17131.259952857141</v>
      </c>
      <c r="BO89" s="15">
        <f>IF(AND($F89=$BK$4,$I89=BO$5),AVERAGE('Потребление ЭЭ_факт'!BK88,'Потребление ЭЭ_факт'!BW88,'Потребление ЭЭ_факт'!CI88),IF(BN89&lt;&gt;0,AVERAGE('Потребление ЭЭ_факт'!BK88,'Потребление ЭЭ_факт'!BW88,'Потребление ЭЭ_факт'!CI88),0))</f>
        <v>14086.333695428571</v>
      </c>
      <c r="BP89" s="15">
        <f>IF(AND($F89=$BK$4,$I89=BP$5),AVERAGE('Потребление ЭЭ_факт'!BL88,'Потребление ЭЭ_факт'!BX88,'Потребление ЭЭ_факт'!CJ88),IF(BO89&lt;&gt;0,AVERAGE('Потребление ЭЭ_факт'!BL88,'Потребление ЭЭ_факт'!BX88,'Потребление ЭЭ_факт'!CJ88),0))</f>
        <v>15477.282475214286</v>
      </c>
      <c r="BQ89" s="15">
        <f>IF(AND($F89=$BK$4,$I89=BQ$5),AVERAGE('Потребление ЭЭ_факт'!BM88,'Потребление ЭЭ_факт'!BY88,'Потребление ЭЭ_факт'!CK88),IF(BP89&lt;&gt;0,AVERAGE('Потребление ЭЭ_факт'!BM88,'Потребление ЭЭ_факт'!BY88,'Потребление ЭЭ_факт'!CK88),0))</f>
        <v>16426.472040214285</v>
      </c>
      <c r="BR89" s="15">
        <f>IF(AND($F89=$BK$4,$I89=BR$5),AVERAGE('Потребление ЭЭ_факт'!BN88,'Потребление ЭЭ_факт'!BZ88,'Потребление ЭЭ_факт'!CL88),IF(BQ89&lt;&gt;0,AVERAGE('Потребление ЭЭ_факт'!BN88,'Потребление ЭЭ_факт'!BZ88,'Потребление ЭЭ_факт'!CL88),0))</f>
        <v>15595.064829842857</v>
      </c>
      <c r="BS89" s="15">
        <f>IF(AND($F89=$BK$4,$I89=BS$5),AVERAGE('Потребление ЭЭ_факт'!BO88,'Потребление ЭЭ_факт'!CA88,'Потребление ЭЭ_факт'!CM88),IF(BR89&lt;&gt;0,AVERAGE('Потребление ЭЭ_факт'!BO88,'Потребление ЭЭ_факт'!CA88,'Потребление ЭЭ_факт'!CM88),0))</f>
        <v>15704.832753285715</v>
      </c>
      <c r="BT89" s="15">
        <f>IF(AND($F89=$BK$4,$I89=BT$5),AVERAGE('Потребление ЭЭ_факт'!BP88,'Потребление ЭЭ_факт'!CB88,'Потребление ЭЭ_факт'!CN88),IF(BS89&lt;&gt;0,AVERAGE('Потребление ЭЭ_факт'!BP88,'Потребление ЭЭ_факт'!CB88,'Потребление ЭЭ_факт'!CN88),0))</f>
        <v>25368.318005571429</v>
      </c>
      <c r="BU89" s="15">
        <f>IF(AND($F89=$BK$4,$I89=BU$5),AVERAGE('Потребление ЭЭ_факт'!BQ88,'Потребление ЭЭ_факт'!CC88,'Потребление ЭЭ_факт'!CO88),IF(BT89&lt;&gt;0,AVERAGE('Потребление ЭЭ_факт'!BQ88,'Потребление ЭЭ_факт'!CC88,'Потребление ЭЭ_факт'!CO88),0))</f>
        <v>26869.847808857143</v>
      </c>
      <c r="BV89" s="16">
        <f>IF(AND($F89=$BK$4,$I89=BV$5),AVERAGE('Потребление ЭЭ_факт'!BR88,'Потребление ЭЭ_факт'!CD88,'Потребление ЭЭ_факт'!CP88),IF(BU89&lt;&gt;0,AVERAGE('Потребление ЭЭ_факт'!BR88,'Потребление ЭЭ_факт'!CD88,'Потребление ЭЭ_факт'!CP88),0))</f>
        <v>30028.579685685709</v>
      </c>
      <c r="BW89" s="14">
        <f>IF(AND($F89=$BW$4,$I89=BW$5),AVERAGE('Потребление ЭЭ_факт'!BS88,'Потребление ЭЭ_факт'!CE88,'Потребление ЭЭ_факт'!CQ88),IF(BV89&lt;&gt;0,AVERAGE('Потребление ЭЭ_факт'!BS88,'Потребление ЭЭ_факт'!CE88,'Потребление ЭЭ_факт'!CQ88),0))</f>
        <v>29732.873124499998</v>
      </c>
      <c r="BX89" s="31">
        <f t="shared" si="382"/>
        <v>25182.699828000001</v>
      </c>
      <c r="BY89" s="31">
        <f t="shared" si="552"/>
        <v>24162.053192142859</v>
      </c>
      <c r="BZ89" s="31">
        <f t="shared" si="553"/>
        <v>17131.259952857141</v>
      </c>
      <c r="CA89" s="31">
        <f t="shared" si="554"/>
        <v>14086.333695428571</v>
      </c>
      <c r="CB89" s="31">
        <f t="shared" si="555"/>
        <v>15477.282475214286</v>
      </c>
      <c r="CC89" s="31">
        <f t="shared" si="546"/>
        <v>16426.472040214285</v>
      </c>
      <c r="CD89" s="31">
        <f t="shared" si="547"/>
        <v>15595.064829842857</v>
      </c>
      <c r="CE89" s="31">
        <f t="shared" si="548"/>
        <v>15704.832753285715</v>
      </c>
      <c r="CF89" s="31">
        <f t="shared" si="549"/>
        <v>25368.318005571429</v>
      </c>
      <c r="CG89" s="31">
        <f t="shared" si="550"/>
        <v>26869.847808857143</v>
      </c>
      <c r="CH89" s="32">
        <f t="shared" si="551"/>
        <v>30028.579685685709</v>
      </c>
      <c r="CI89" s="30">
        <f t="shared" si="418"/>
        <v>29732.873124499998</v>
      </c>
      <c r="CJ89" s="31">
        <f t="shared" si="413"/>
        <v>25182.699828000001</v>
      </c>
      <c r="CK89" s="31">
        <f t="shared" si="414"/>
        <v>24162.053192142859</v>
      </c>
      <c r="CL89" s="31">
        <f t="shared" si="489"/>
        <v>17131.259952857141</v>
      </c>
      <c r="CM89" s="31">
        <f t="shared" si="490"/>
        <v>14086.333695428571</v>
      </c>
      <c r="CN89" s="31">
        <f t="shared" si="491"/>
        <v>15477.282475214286</v>
      </c>
      <c r="CO89" s="31">
        <f t="shared" si="492"/>
        <v>16426.472040214285</v>
      </c>
      <c r="CP89" s="31">
        <f t="shared" si="493"/>
        <v>15595.064829842857</v>
      </c>
      <c r="CQ89" s="31">
        <f t="shared" si="494"/>
        <v>15704.832753285715</v>
      </c>
      <c r="CR89" s="31">
        <f t="shared" si="495"/>
        <v>25368.318005571429</v>
      </c>
      <c r="CS89" s="31">
        <f t="shared" si="496"/>
        <v>26869.847808857143</v>
      </c>
      <c r="CT89" s="32">
        <f t="shared" si="497"/>
        <v>30028.579685685709</v>
      </c>
      <c r="CU89" s="30">
        <f t="shared" si="498"/>
        <v>29732.873124499998</v>
      </c>
      <c r="CV89" s="31">
        <f t="shared" si="499"/>
        <v>25182.699828000001</v>
      </c>
      <c r="CW89" s="31">
        <f t="shared" si="500"/>
        <v>24162.053192142859</v>
      </c>
      <c r="CX89" s="31">
        <f t="shared" si="501"/>
        <v>17131.259952857141</v>
      </c>
      <c r="CY89" s="31">
        <f t="shared" si="502"/>
        <v>14086.333695428571</v>
      </c>
      <c r="CZ89" s="31">
        <f t="shared" si="503"/>
        <v>15477.282475214286</v>
      </c>
      <c r="DA89" s="31">
        <f t="shared" si="504"/>
        <v>16426.472040214285</v>
      </c>
      <c r="DB89" s="31">
        <f t="shared" si="505"/>
        <v>15595.064829842857</v>
      </c>
      <c r="DC89" s="31">
        <f t="shared" si="506"/>
        <v>15704.832753285715</v>
      </c>
      <c r="DD89" s="31">
        <f t="shared" si="507"/>
        <v>25368.318005571429</v>
      </c>
      <c r="DE89" s="31">
        <f t="shared" si="508"/>
        <v>26869.847808857143</v>
      </c>
      <c r="DF89" s="32">
        <f t="shared" si="509"/>
        <v>30028.579685685709</v>
      </c>
      <c r="DG89" s="30">
        <f t="shared" si="510"/>
        <v>29732.873124499998</v>
      </c>
      <c r="DH89" s="31">
        <f t="shared" si="511"/>
        <v>25182.699828000001</v>
      </c>
      <c r="DI89" s="31">
        <f t="shared" si="512"/>
        <v>24162.053192142859</v>
      </c>
      <c r="DJ89" s="31">
        <f t="shared" si="513"/>
        <v>17131.259952857141</v>
      </c>
      <c r="DK89" s="31">
        <f t="shared" si="514"/>
        <v>14086.333695428571</v>
      </c>
      <c r="DL89" s="31">
        <f t="shared" si="515"/>
        <v>15477.282475214286</v>
      </c>
      <c r="DM89" s="31">
        <f t="shared" si="516"/>
        <v>16426.472040214285</v>
      </c>
      <c r="DN89" s="31">
        <f t="shared" si="517"/>
        <v>15595.064829842857</v>
      </c>
      <c r="DO89" s="31">
        <f t="shared" si="518"/>
        <v>15704.832753285715</v>
      </c>
      <c r="DP89" s="31">
        <f t="shared" si="519"/>
        <v>25368.318005571429</v>
      </c>
      <c r="DQ89" s="31">
        <f t="shared" si="488"/>
        <v>26869.847808857143</v>
      </c>
      <c r="DR89" s="32">
        <f t="shared" si="522"/>
        <v>30028.579685685709</v>
      </c>
      <c r="DS89" s="30">
        <f t="shared" si="523"/>
        <v>29732.873124499998</v>
      </c>
      <c r="DT89" s="31">
        <f t="shared" si="524"/>
        <v>25182.699828000001</v>
      </c>
      <c r="DU89" s="31">
        <f t="shared" si="525"/>
        <v>24162.053192142859</v>
      </c>
      <c r="DV89" s="31">
        <f t="shared" si="526"/>
        <v>17131.259952857141</v>
      </c>
      <c r="DW89" s="31">
        <f t="shared" si="527"/>
        <v>14086.333695428571</v>
      </c>
      <c r="DX89" s="31">
        <f t="shared" si="528"/>
        <v>15477.282475214286</v>
      </c>
      <c r="DY89" s="31">
        <f t="shared" si="529"/>
        <v>16426.472040214285</v>
      </c>
      <c r="DZ89" s="31">
        <f t="shared" si="530"/>
        <v>15595.064829842857</v>
      </c>
      <c r="EA89" s="31">
        <f t="shared" si="531"/>
        <v>15704.832753285715</v>
      </c>
      <c r="EB89" s="31">
        <f t="shared" si="532"/>
        <v>25368.318005571429</v>
      </c>
      <c r="EC89" s="31">
        <f t="shared" si="533"/>
        <v>26869.847808857143</v>
      </c>
      <c r="ED89" s="32">
        <f t="shared" si="534"/>
        <v>30028.579685685709</v>
      </c>
      <c r="EE89" s="30">
        <f t="shared" si="535"/>
        <v>29732.873124499998</v>
      </c>
      <c r="EF89" s="31">
        <f t="shared" si="536"/>
        <v>25182.699828000001</v>
      </c>
      <c r="EG89" s="31">
        <f t="shared" si="537"/>
        <v>24162.053192142859</v>
      </c>
      <c r="EH89" s="31">
        <f t="shared" si="538"/>
        <v>17131.259952857141</v>
      </c>
      <c r="EI89" s="31">
        <f t="shared" si="539"/>
        <v>14086.333695428571</v>
      </c>
      <c r="EJ89" s="31">
        <f t="shared" si="540"/>
        <v>15477.282475214286</v>
      </c>
      <c r="EK89" s="31">
        <f t="shared" si="541"/>
        <v>16426.472040214285</v>
      </c>
      <c r="EL89" s="31">
        <f t="shared" si="542"/>
        <v>15595.064829842857</v>
      </c>
      <c r="EM89" s="31">
        <f t="shared" si="543"/>
        <v>15704.832753285715</v>
      </c>
      <c r="EN89" s="31">
        <f t="shared" si="544"/>
        <v>25368.318005571429</v>
      </c>
      <c r="EO89" s="31">
        <f t="shared" si="520"/>
        <v>26869.847808857143</v>
      </c>
      <c r="EP89" s="32">
        <f t="shared" si="521"/>
        <v>30028.579685685709</v>
      </c>
      <c r="ES89" s="20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9"/>
      <c r="FE89" s="20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9"/>
      <c r="FQ89" s="20"/>
      <c r="FR89" s="18"/>
      <c r="FS89" s="18">
        <f t="shared" si="420"/>
        <v>24162.053192142859</v>
      </c>
      <c r="FT89" s="18">
        <f t="shared" si="421"/>
        <v>17131.259952857141</v>
      </c>
      <c r="FU89" s="18">
        <f t="shared" si="422"/>
        <v>14086.333695428571</v>
      </c>
      <c r="FV89" s="18">
        <f t="shared" si="423"/>
        <v>15477.282475214286</v>
      </c>
      <c r="FW89" s="18">
        <f t="shared" si="424"/>
        <v>16426.472040214285</v>
      </c>
      <c r="FX89" s="18">
        <f t="shared" si="425"/>
        <v>15595.064829842857</v>
      </c>
      <c r="FY89" s="18">
        <f t="shared" si="426"/>
        <v>15704.832753285715</v>
      </c>
      <c r="FZ89" s="18">
        <f t="shared" si="427"/>
        <v>25368.318005571429</v>
      </c>
      <c r="GA89" s="18">
        <f t="shared" si="428"/>
        <v>26869.847808857143</v>
      </c>
      <c r="GB89" s="19">
        <f t="shared" si="429"/>
        <v>30028.579685685709</v>
      </c>
      <c r="GC89" s="20">
        <f t="shared" si="430"/>
        <v>29732.873124499998</v>
      </c>
      <c r="GD89" s="18">
        <f t="shared" si="431"/>
        <v>25182.699828000001</v>
      </c>
      <c r="GE89" s="18">
        <f t="shared" si="432"/>
        <v>24162.053192142859</v>
      </c>
      <c r="GF89" s="18">
        <f t="shared" si="433"/>
        <v>17131.259952857141</v>
      </c>
      <c r="GG89" s="18">
        <f t="shared" si="434"/>
        <v>14086.333695428571</v>
      </c>
      <c r="GH89" s="18">
        <f t="shared" si="435"/>
        <v>15477.282475214286</v>
      </c>
      <c r="GI89" s="18">
        <f t="shared" si="436"/>
        <v>16426.472040214285</v>
      </c>
      <c r="GJ89" s="18">
        <f t="shared" si="437"/>
        <v>15595.064829842857</v>
      </c>
      <c r="GK89" s="18">
        <f t="shared" si="438"/>
        <v>15704.832753285715</v>
      </c>
      <c r="GL89" s="18">
        <f t="shared" si="439"/>
        <v>25368.318005571429</v>
      </c>
      <c r="GM89" s="18">
        <f t="shared" si="440"/>
        <v>26869.847808857143</v>
      </c>
      <c r="GN89" s="19">
        <f t="shared" si="441"/>
        <v>30028.579685685709</v>
      </c>
      <c r="GO89" s="20">
        <f t="shared" si="442"/>
        <v>29732.873124499998</v>
      </c>
      <c r="GP89" s="18">
        <f t="shared" si="443"/>
        <v>25182.699828000001</v>
      </c>
      <c r="GQ89" s="18">
        <f t="shared" si="444"/>
        <v>24162.053192142859</v>
      </c>
      <c r="GR89" s="18">
        <f t="shared" si="445"/>
        <v>17131.259952857141</v>
      </c>
      <c r="GS89" s="18">
        <f t="shared" si="446"/>
        <v>14086.333695428571</v>
      </c>
      <c r="GT89" s="18">
        <f t="shared" si="447"/>
        <v>15477.282475214286</v>
      </c>
      <c r="GU89" s="18">
        <f t="shared" si="448"/>
        <v>16426.472040214285</v>
      </c>
      <c r="GV89" s="18">
        <f t="shared" si="449"/>
        <v>15595.064829842857</v>
      </c>
      <c r="GW89" s="18">
        <f t="shared" si="450"/>
        <v>15704.832753285715</v>
      </c>
      <c r="GX89" s="18">
        <f t="shared" si="451"/>
        <v>25368.318005571429</v>
      </c>
      <c r="GY89" s="18">
        <f t="shared" si="452"/>
        <v>26869.847808857143</v>
      </c>
      <c r="GZ89" s="19">
        <f t="shared" si="453"/>
        <v>30028.579685685709</v>
      </c>
      <c r="HA89" s="20">
        <f t="shared" si="454"/>
        <v>29732.873124499998</v>
      </c>
      <c r="HB89" s="18">
        <f t="shared" si="455"/>
        <v>25182.699828000001</v>
      </c>
      <c r="HC89" s="18">
        <f t="shared" si="456"/>
        <v>24162.053192142859</v>
      </c>
      <c r="HD89" s="18">
        <f t="shared" si="457"/>
        <v>17131.259952857141</v>
      </c>
      <c r="HE89" s="18">
        <f t="shared" si="458"/>
        <v>14086.333695428571</v>
      </c>
      <c r="HF89" s="18">
        <f t="shared" si="459"/>
        <v>15477.282475214286</v>
      </c>
      <c r="HG89" s="18">
        <f t="shared" si="460"/>
        <v>16426.472040214285</v>
      </c>
      <c r="HH89" s="18">
        <f t="shared" si="461"/>
        <v>15595.064829842857</v>
      </c>
      <c r="HI89" s="18">
        <f t="shared" si="462"/>
        <v>15704.832753285715</v>
      </c>
      <c r="HJ89" s="18">
        <f t="shared" si="463"/>
        <v>25368.318005571429</v>
      </c>
      <c r="HK89" s="18">
        <f t="shared" si="464"/>
        <v>26869.847808857143</v>
      </c>
      <c r="HL89" s="19">
        <f t="shared" si="465"/>
        <v>30028.579685685709</v>
      </c>
      <c r="HM89" s="20">
        <f t="shared" si="466"/>
        <v>29732.873124499998</v>
      </c>
      <c r="HN89" s="18">
        <f t="shared" si="467"/>
        <v>25182.699828000001</v>
      </c>
      <c r="HO89" s="18">
        <f t="shared" si="468"/>
        <v>24162.053192142859</v>
      </c>
      <c r="HP89" s="18">
        <f t="shared" si="469"/>
        <v>17131.259952857141</v>
      </c>
      <c r="HQ89" s="18">
        <f t="shared" si="470"/>
        <v>14086.333695428571</v>
      </c>
      <c r="HR89" s="18">
        <f t="shared" si="471"/>
        <v>15477.282475214286</v>
      </c>
      <c r="HS89" s="18">
        <f t="shared" si="472"/>
        <v>16426.472040214285</v>
      </c>
      <c r="HT89" s="18">
        <f t="shared" si="473"/>
        <v>15595.064829842857</v>
      </c>
      <c r="HU89" s="18">
        <f t="shared" si="474"/>
        <v>15704.832753285715</v>
      </c>
      <c r="HV89" s="18">
        <f t="shared" si="475"/>
        <v>25368.318005571429</v>
      </c>
      <c r="HW89" s="18">
        <f t="shared" si="476"/>
        <v>26869.847808857143</v>
      </c>
      <c r="HX89" s="19">
        <f t="shared" si="477"/>
        <v>30028.579685685709</v>
      </c>
      <c r="HY89" s="20">
        <f t="shared" si="478"/>
        <v>29732.873124499998</v>
      </c>
      <c r="HZ89" s="18">
        <f t="shared" si="545"/>
        <v>25182.699828000001</v>
      </c>
      <c r="IA89" s="18"/>
      <c r="IB89" s="18"/>
      <c r="IC89" s="18"/>
      <c r="ID89" s="18"/>
      <c r="IE89" s="18"/>
      <c r="IF89" s="18"/>
      <c r="IG89" s="18"/>
      <c r="IH89" s="18"/>
      <c r="II89" s="18"/>
      <c r="IJ89" s="19"/>
      <c r="IK89" s="20"/>
      <c r="IL89" s="18"/>
      <c r="IM89" s="18"/>
      <c r="IN89" s="18"/>
      <c r="IO89" s="18"/>
      <c r="IP89" s="18"/>
      <c r="IQ89" s="18"/>
      <c r="IR89" s="18"/>
      <c r="IS89" s="18"/>
      <c r="IT89" s="18"/>
      <c r="IU89" s="18"/>
      <c r="IV89" s="19"/>
      <c r="IY89" s="17"/>
      <c r="IZ89" s="17"/>
      <c r="JA89" s="14">
        <f t="shared" si="479"/>
        <v>0</v>
      </c>
      <c r="JB89" s="15">
        <f t="shared" si="480"/>
        <v>0</v>
      </c>
      <c r="JC89" s="15">
        <f t="shared" si="481"/>
        <v>200850.04443909999</v>
      </c>
      <c r="JD89" s="15">
        <f t="shared" si="482"/>
        <v>255765.61739160001</v>
      </c>
      <c r="JE89" s="15">
        <f t="shared" si="483"/>
        <v>255765.61739160001</v>
      </c>
      <c r="JF89" s="15">
        <f t="shared" si="484"/>
        <v>255765.61739160001</v>
      </c>
      <c r="JG89" s="15">
        <f t="shared" si="485"/>
        <v>255765.61739160001</v>
      </c>
      <c r="JH89" s="15">
        <f t="shared" si="486"/>
        <v>54915.572952499999</v>
      </c>
      <c r="JI89" s="15">
        <f t="shared" si="487"/>
        <v>0</v>
      </c>
      <c r="JJ89" s="14"/>
    </row>
    <row r="90" spans="1:270" x14ac:dyDescent="0.25">
      <c r="A90" s="1" t="s">
        <v>267</v>
      </c>
      <c r="B90" s="2">
        <v>14446</v>
      </c>
      <c r="C90" s="3">
        <v>43217</v>
      </c>
      <c r="D90" s="3" t="s">
        <v>268</v>
      </c>
      <c r="E90" s="4">
        <v>45351</v>
      </c>
      <c r="F90">
        <f t="shared" si="402"/>
        <v>2024</v>
      </c>
      <c r="G90">
        <f t="shared" si="403"/>
        <v>2</v>
      </c>
      <c r="H90">
        <f t="shared" si="404"/>
        <v>2021</v>
      </c>
      <c r="I90">
        <f t="shared" si="384"/>
        <v>2</v>
      </c>
      <c r="J90">
        <f t="shared" si="415"/>
        <v>2024</v>
      </c>
      <c r="K90">
        <f t="shared" si="416"/>
        <v>3</v>
      </c>
      <c r="L90">
        <f t="shared" si="383"/>
        <v>2029</v>
      </c>
      <c r="M90">
        <f t="shared" si="417"/>
        <v>2</v>
      </c>
      <c r="O90" s="14"/>
      <c r="P90" s="17"/>
      <c r="Q90" s="17"/>
      <c r="R90" s="17"/>
      <c r="S90" s="17"/>
      <c r="T90" s="17"/>
      <c r="U90" s="17"/>
      <c r="V90" s="17">
        <f>IF(AND($F90=O$4,$I90=V$5),AVERAGE('Потребление ЭЭ_факт'!R89,'Потребление ЭЭ_факт'!AD89,'Потребление ЭЭ_факт'!AP89),IF(U90&lt;&gt;0,AVERAGE('Потребление ЭЭ_факт'!R89,'Потребление ЭЭ_факт'!AD89,'Потребление ЭЭ_факт'!AP89),0))</f>
        <v>0</v>
      </c>
      <c r="W90" s="17">
        <f>IF(AND($F90=O$4,$I90=W$5),AVERAGE('Потребление ЭЭ_факт'!S89,'Потребление ЭЭ_факт'!AE89,'Потребление ЭЭ_факт'!AQ89),IF(V90&lt;&gt;0,AVERAGE('Потребление ЭЭ_факт'!S89,'Потребление ЭЭ_факт'!AE89,'Потребление ЭЭ_факт'!AQ89),0))</f>
        <v>0</v>
      </c>
      <c r="X90" s="17">
        <f>IF(AND($F90=O$4,$I90=X$5),AVERAGE('Потребление ЭЭ_факт'!T89,'Потребление ЭЭ_факт'!AF89,'Потребление ЭЭ_факт'!AR89),IF(W90&lt;&gt;0,AVERAGE('Потребление ЭЭ_факт'!T89,'Потребление ЭЭ_факт'!AF89,'Потребление ЭЭ_факт'!AR89),0))</f>
        <v>0</v>
      </c>
      <c r="Y90" s="17">
        <f>IF(AND($F90=O$4,$I90=Y$5),AVERAGE('Потребление ЭЭ_факт'!U89,'Потребление ЭЭ_факт'!AG89,'Потребление ЭЭ_факт'!AS89),IF(X90&lt;&gt;0,AVERAGE('Потребление ЭЭ_факт'!U89,'Потребление ЭЭ_факт'!AG89,'Потребление ЭЭ_факт'!AS89),0))</f>
        <v>0</v>
      </c>
      <c r="Z90" s="17">
        <f>IF(AND($F90=O$4,$I90=Z$5),AVERAGE('Потребление ЭЭ_факт'!V89,'Потребление ЭЭ_факт'!AH89,'Потребление ЭЭ_факт'!AT89),IF(Y90&lt;&gt;0,AVERAGE('Потребление ЭЭ_факт'!V89,'Потребление ЭЭ_факт'!AH89,'Потребление ЭЭ_факт'!AT89),0))</f>
        <v>0</v>
      </c>
      <c r="AA90" s="14">
        <f>IF(AND($F90=AA$4,$I90=AA$5),AVERAGE('Потребление ЭЭ_факт'!W89,'Потребление ЭЭ_факт'!AI89,'Потребление ЭЭ_факт'!AU89),IF(Z90&lt;&gt;0,AVERAGE('Потребление ЭЭ_факт'!W89,'Потребление ЭЭ_факт'!AI89,'Потребление ЭЭ_факт'!AU89),0))</f>
        <v>0</v>
      </c>
      <c r="AB90" s="17">
        <f>IF(AND($F90=AA$4,$I90=AB$5),AVERAGE('Потребление ЭЭ_факт'!X89,'Потребление ЭЭ_факт'!AJ89,'Потребление ЭЭ_факт'!AV89),IF(AA90&lt;&gt;0,AVERAGE('Потребление ЭЭ_факт'!X89,'Потребление ЭЭ_факт'!AJ89,'Потребление ЭЭ_факт'!AV89),0))</f>
        <v>0</v>
      </c>
      <c r="AC90" s="17">
        <f>IF(AND($F90=AA$4,$I90=AC$5),AVERAGE('Потребление ЭЭ_факт'!Y89,'Потребление ЭЭ_факт'!AK89,'Потребление ЭЭ_факт'!AW89),IF(AB90&lt;&gt;0,AVERAGE('Потребление ЭЭ_факт'!Y89,'Потребление ЭЭ_факт'!AK89,'Потребление ЭЭ_факт'!AW89),0))</f>
        <v>0</v>
      </c>
      <c r="AD90" s="17">
        <f>IF(AND($F90=AA$4,$I90=AD$5),AVERAGE('Потребление ЭЭ_факт'!Z89,'Потребление ЭЭ_факт'!AL89,'Потребление ЭЭ_факт'!AX89),IF(AC90&lt;&gt;0,AVERAGE('Потребление ЭЭ_факт'!Z89,'Потребление ЭЭ_факт'!AL89,'Потребление ЭЭ_факт'!AX89),0))</f>
        <v>0</v>
      </c>
      <c r="AE90" s="17">
        <f>IF(AND($F90=AA$4,$I90=AE$5),AVERAGE('Потребление ЭЭ_факт'!AA89,'Потребление ЭЭ_факт'!AM89,'Потребление ЭЭ_факт'!AY89),IF(AD90&lt;&gt;0,AVERAGE('Потребление ЭЭ_факт'!AA89,'Потребление ЭЭ_факт'!AM89,'Потребление ЭЭ_факт'!AY89),0))</f>
        <v>0</v>
      </c>
      <c r="AF90" s="17">
        <f>IF(AND($F90=AA$4,$I90=AF$5),AVERAGE('Потребление ЭЭ_факт'!AB89,'Потребление ЭЭ_факт'!AN89,'Потребление ЭЭ_факт'!AZ89),IF(AE90&lt;&gt;0,AVERAGE('Потребление ЭЭ_факт'!AB89,'Потребление ЭЭ_факт'!AN89,'Потребление ЭЭ_факт'!AZ89),0))</f>
        <v>0</v>
      </c>
      <c r="AG90" s="17">
        <f>IF(AND($F90=AA$4,$I90=AG$5),AVERAGE('Потребление ЭЭ_факт'!AC89,'Потребление ЭЭ_факт'!AO89,'Потребление ЭЭ_факт'!BA89),IF(AF90&lt;&gt;0,AVERAGE('Потребление ЭЭ_факт'!AC89,'Потребление ЭЭ_факт'!AO89,'Потребление ЭЭ_факт'!BA89),0))</f>
        <v>0</v>
      </c>
      <c r="AH90" s="17">
        <f>IF(AND($F90=AA$4,$I90=AH$5),AVERAGE('Потребление ЭЭ_факт'!AD89,'Потребление ЭЭ_факт'!AP89,'Потребление ЭЭ_факт'!BB89),IF(AG90&lt;&gt;0,AVERAGE('Потребление ЭЭ_факт'!AD89,'Потребление ЭЭ_факт'!AP89,'Потребление ЭЭ_факт'!BB89),0))</f>
        <v>0</v>
      </c>
      <c r="AI90" s="17">
        <f>IF(AND($F90=AA$4,$I90=AI$5),AVERAGE('Потребление ЭЭ_факт'!AE89,'Потребление ЭЭ_факт'!AQ89,'Потребление ЭЭ_факт'!BC89),IF(AH90&lt;&gt;0,AVERAGE('Потребление ЭЭ_факт'!AE89,'Потребление ЭЭ_факт'!AQ89,'Потребление ЭЭ_факт'!BC89),0))</f>
        <v>0</v>
      </c>
      <c r="AJ90" s="17">
        <f>IF(AND($F90=AA$4,$I90=AJ$5),AVERAGE('Потребление ЭЭ_факт'!AF89,'Потребление ЭЭ_факт'!AR89,'Потребление ЭЭ_факт'!BD89),IF(AI90&lt;&gt;0,AVERAGE('Потребление ЭЭ_факт'!AF89,'Потребление ЭЭ_факт'!AR89,'Потребление ЭЭ_факт'!BD89),0))</f>
        <v>0</v>
      </c>
      <c r="AK90" s="17">
        <f>IF(AND($F90=AA$4,$I90=AK$5),AVERAGE('Потребление ЭЭ_факт'!AG89,'Потребление ЭЭ_факт'!AS89,'Потребление ЭЭ_факт'!BE89),IF(AJ90&lt;&gt;0,AVERAGE('Потребление ЭЭ_факт'!AG89,'Потребление ЭЭ_факт'!AS89,'Потребление ЭЭ_факт'!BE89),0))</f>
        <v>0</v>
      </c>
      <c r="AL90" s="17">
        <f>IF(AND($F90=AA$4,$I90=AL$5),AVERAGE('Потребление ЭЭ_факт'!AH89,'Потребление ЭЭ_факт'!AT89,'Потребление ЭЭ_факт'!BF89),IF(AK90&lt;&gt;0,AVERAGE('Потребление ЭЭ_факт'!AH89,'Потребление ЭЭ_факт'!AT89,'Потребление ЭЭ_факт'!BF89),0))</f>
        <v>0</v>
      </c>
      <c r="AM90" s="14">
        <f>IF(AND($F90=AM$4,$I90=AM$5),AVERAGE('Потребление ЭЭ_факт'!AI89,'Потребление ЭЭ_факт'!AU89,'Потребление ЭЭ_факт'!BG89),IF(AL90&lt;&gt;0,AVERAGE('Потребление ЭЭ_факт'!AI89,'Потребление ЭЭ_факт'!AU89,'Потребление ЭЭ_факт'!BG89),0))</f>
        <v>0</v>
      </c>
      <c r="AN90" s="15">
        <f>IF(AND($F90=$AM$4,$I90=AN$5),AVERAGE('Потребление ЭЭ_факт'!AJ89,'Потребление ЭЭ_факт'!AV89,'Потребление ЭЭ_факт'!BH89),IF(AM90&lt;&gt;0,AVERAGE('Потребление ЭЭ_факт'!AJ89,'Потребление ЭЭ_факт'!AV89,'Потребление ЭЭ_факт'!BH89),0))</f>
        <v>0</v>
      </c>
      <c r="AO90" s="15">
        <f>IF(AND($F90=$AM$4,$I90=AO$5),AVERAGE('Потребление ЭЭ_факт'!AK89,'Потребление ЭЭ_факт'!AW89,'Потребление ЭЭ_факт'!BI89),IF(AN90&lt;&gt;0,AVERAGE('Потребление ЭЭ_факт'!AK89,'Потребление ЭЭ_факт'!AW89,'Потребление ЭЭ_факт'!BI89),0))</f>
        <v>0</v>
      </c>
      <c r="AP90" s="15">
        <f>IF(AND($F90=$AM$4,$I90=AP$5),AVERAGE('Потребление ЭЭ_факт'!AL89,'Потребление ЭЭ_факт'!AX89,'Потребление ЭЭ_факт'!BJ89),IF(AO90&lt;&gt;0,AVERAGE('Потребление ЭЭ_факт'!AL89,'Потребление ЭЭ_факт'!AX89,'Потребление ЭЭ_факт'!BJ89),0))</f>
        <v>0</v>
      </c>
      <c r="AQ90" s="15">
        <f>IF(AND($F90=$AM$4,$I90=AQ$5),AVERAGE('Потребление ЭЭ_факт'!AM89,'Потребление ЭЭ_факт'!AY89,'Потребление ЭЭ_факт'!BK89),IF(AP90&lt;&gt;0,AVERAGE('Потребление ЭЭ_факт'!AM89,'Потребление ЭЭ_факт'!AY89,'Потребление ЭЭ_факт'!BK89),0))</f>
        <v>0</v>
      </c>
      <c r="AR90" s="15">
        <f>IF(AND($F90=$AM$4,$I90=AR$5),AVERAGE('Потребление ЭЭ_факт'!AN89,'Потребление ЭЭ_факт'!AZ89,'Потребление ЭЭ_факт'!BL89),IF(AQ90&lt;&gt;0,AVERAGE('Потребление ЭЭ_факт'!AN89,'Потребление ЭЭ_факт'!AZ89,'Потребление ЭЭ_факт'!BL89),0))</f>
        <v>0</v>
      </c>
      <c r="AS90" s="15">
        <f>IF(AND($F90=$AM$4,$I90=AS$5),AVERAGE('Потребление ЭЭ_факт'!AO89,'Потребление ЭЭ_факт'!BA89,'Потребление ЭЭ_факт'!BM89),IF(AR90&lt;&gt;0,AVERAGE('Потребление ЭЭ_факт'!AO89,'Потребление ЭЭ_факт'!BA89,'Потребление ЭЭ_факт'!BM89),0))</f>
        <v>0</v>
      </c>
      <c r="AT90" s="15">
        <f>IF(AND($F90=$AM$4,$I90=AT$5),AVERAGE('Потребление ЭЭ_факт'!AP89,'Потребление ЭЭ_факт'!BB89,'Потребление ЭЭ_факт'!BN89),IF(AS90&lt;&gt;0,AVERAGE('Потребление ЭЭ_факт'!AP89,'Потребление ЭЭ_факт'!BB89,'Потребление ЭЭ_факт'!BN89),0))</f>
        <v>0</v>
      </c>
      <c r="AU90" s="15">
        <f>IF(AND($F90=$AM$4,$I90=AU$5),AVERAGE('Потребление ЭЭ_факт'!AQ89,'Потребление ЭЭ_факт'!BC89,'Потребление ЭЭ_факт'!BO89),IF(AT90&lt;&gt;0,AVERAGE('Потребление ЭЭ_факт'!AQ89,'Потребление ЭЭ_факт'!BC89,'Потребление ЭЭ_факт'!BO89),0))</f>
        <v>0</v>
      </c>
      <c r="AV90" s="15">
        <f>IF(AND($F90=$AM$4,$I90=AV$5),AVERAGE('Потребление ЭЭ_факт'!AR89,'Потребление ЭЭ_факт'!BD89,'Потребление ЭЭ_факт'!BP89),IF(AU90&lt;&gt;0,AVERAGE('Потребление ЭЭ_факт'!AR89,'Потребление ЭЭ_факт'!BD89,'Потребление ЭЭ_факт'!BP89),0))</f>
        <v>0</v>
      </c>
      <c r="AW90" s="15">
        <f>IF(AND($F90=$AM$4,$I90=AW$5),AVERAGE('Потребление ЭЭ_факт'!AS89,'Потребление ЭЭ_факт'!BE89,'Потребление ЭЭ_факт'!BQ89),IF(AV90&lt;&gt;0,AVERAGE('Потребление ЭЭ_факт'!AS89,'Потребление ЭЭ_факт'!BE89,'Потребление ЭЭ_факт'!BQ89),0))</f>
        <v>0</v>
      </c>
      <c r="AX90" s="16">
        <f>IF(AND($F90=$AM$4,$I90=AX$5),AVERAGE('Потребление ЭЭ_факт'!AT89,'Потребление ЭЭ_факт'!BF89,'Потребление ЭЭ_факт'!BR89),IF(AW90&lt;&gt;0,AVERAGE('Потребление ЭЭ_факт'!AT89,'Потребление ЭЭ_факт'!BF89,'Потребление ЭЭ_факт'!BR89),0))</f>
        <v>0</v>
      </c>
      <c r="AY90" s="14">
        <f>IF(AND($F90=$AY$4,$I90=AY$5),AVERAGE('Потребление ЭЭ_факт'!AU89,'Потребление ЭЭ_факт'!BG89,'Потребление ЭЭ_факт'!BS89),IF(AX90&lt;&gt;0,AVERAGE('Потребление ЭЭ_факт'!AU89,'Потребление ЭЭ_факт'!BG89,'Потребление ЭЭ_факт'!BS89),0))</f>
        <v>0</v>
      </c>
      <c r="AZ90" s="15">
        <f>IF(AND($F90=$AY$4,$I90=AZ$5),AVERAGE('Потребление ЭЭ_факт'!AV89,'Потребление ЭЭ_факт'!BH89,'Потребление ЭЭ_факт'!BT89),IF(AY90&lt;&gt;0,AVERAGE('Потребление ЭЭ_факт'!AV89,'Потребление ЭЭ_факт'!BH89,'Потребление ЭЭ_факт'!BT89),0))</f>
        <v>0</v>
      </c>
      <c r="BA90" s="15">
        <f>IF(AND($F90=$AY$4,$I90=BA$5),AVERAGE('Потребление ЭЭ_факт'!AW89,'Потребление ЭЭ_факт'!BI89,'Потребление ЭЭ_факт'!BU89),IF(AZ90&lt;&gt;0,AVERAGE('Потребление ЭЭ_факт'!AW89,'Потребление ЭЭ_факт'!BI89,'Потребление ЭЭ_факт'!BU89),0))</f>
        <v>0</v>
      </c>
      <c r="BB90" s="15">
        <f>IF(AND($F90=$AY$4,$I90=BB$5),AVERAGE('Потребление ЭЭ_факт'!AX89,'Потребление ЭЭ_факт'!BJ89,'Потребление ЭЭ_факт'!BV89),IF(BA90&lt;&gt;0,AVERAGE('Потребление ЭЭ_факт'!AX89,'Потребление ЭЭ_факт'!BJ89,'Потребление ЭЭ_факт'!BV89),0))</f>
        <v>0</v>
      </c>
      <c r="BC90" s="15">
        <f>IF(AND($F90=$AY$4,$I90=BC$5),AVERAGE('Потребление ЭЭ_факт'!AY89,'Потребление ЭЭ_факт'!BK89,'Потребление ЭЭ_факт'!BW89),IF(BB90&lt;&gt;0,AVERAGE('Потребление ЭЭ_факт'!AY89,'Потребление ЭЭ_факт'!BK89,'Потребление ЭЭ_факт'!BW89),0))</f>
        <v>0</v>
      </c>
      <c r="BD90" s="15">
        <f>IF(AND($F90=$AY$4,$I90=BD$5),AVERAGE('Потребление ЭЭ_факт'!AZ89,'Потребление ЭЭ_факт'!BL89,'Потребление ЭЭ_факт'!BX89),IF(BC90&lt;&gt;0,AVERAGE('Потребление ЭЭ_факт'!AZ89,'Потребление ЭЭ_факт'!BL89,'Потребление ЭЭ_факт'!BX89),0))</f>
        <v>0</v>
      </c>
      <c r="BE90" s="15">
        <f>IF(AND($F90=$AY$4,$I90=BE$5),AVERAGE('Потребление ЭЭ_факт'!BA89,'Потребление ЭЭ_факт'!BM89,'Потребление ЭЭ_факт'!BY89),IF(BD90&lt;&gt;0,AVERAGE('Потребление ЭЭ_факт'!BA89,'Потребление ЭЭ_факт'!BM89,'Потребление ЭЭ_факт'!BY89),0))</f>
        <v>0</v>
      </c>
      <c r="BF90" s="15">
        <f>IF(AND($F90=$AY$4,$I90=BF$5),AVERAGE('Потребление ЭЭ_факт'!BB89,'Потребление ЭЭ_факт'!BN89,'Потребление ЭЭ_факт'!BZ89),IF(BE90&lt;&gt;0,AVERAGE('Потребление ЭЭ_факт'!BB89,'Потребление ЭЭ_факт'!BN89,'Потребление ЭЭ_факт'!BZ89),0))</f>
        <v>0</v>
      </c>
      <c r="BG90" s="15">
        <f>IF(AND($F90=$AY$4,$I90=BG$5),AVERAGE('Потребление ЭЭ_факт'!BC89,'Потребление ЭЭ_факт'!BO89,'Потребление ЭЭ_факт'!CA89),IF(BF90&lt;&gt;0,AVERAGE('Потребление ЭЭ_факт'!BC89,'Потребление ЭЭ_факт'!BO89,'Потребление ЭЭ_факт'!CA89),0))</f>
        <v>0</v>
      </c>
      <c r="BH90" s="15">
        <f>IF(AND($F90=$AY$4,$I90=BH$5),AVERAGE('Потребление ЭЭ_факт'!BD89,'Потребление ЭЭ_факт'!BP89,'Потребление ЭЭ_факт'!CB89),IF(BG90&lt;&gt;0,AVERAGE('Потребление ЭЭ_факт'!BD89,'Потребление ЭЭ_факт'!BP89,'Потребление ЭЭ_факт'!CB89),0))</f>
        <v>0</v>
      </c>
      <c r="BI90" s="15">
        <f>IF(AND($F90=$AY$4,$I90=BI$5),AVERAGE('Потребление ЭЭ_факт'!BE89,'Потребление ЭЭ_факт'!BQ89,'Потребление ЭЭ_факт'!CC89),IF(BH90&lt;&gt;0,AVERAGE('Потребление ЭЭ_факт'!BE89,'Потребление ЭЭ_факт'!BQ89,'Потребление ЭЭ_факт'!CC89),0))</f>
        <v>0</v>
      </c>
      <c r="BJ90" s="16">
        <f>IF(AND($F90=$AY$4,$I90=BJ$5),AVERAGE('Потребление ЭЭ_факт'!BF89,'Потребление ЭЭ_факт'!BR89,'Потребление ЭЭ_факт'!CD89),IF(BI90&lt;&gt;0,AVERAGE('Потребление ЭЭ_факт'!BF89,'Потребление ЭЭ_факт'!BR89,'Потребление ЭЭ_факт'!CD89),0))</f>
        <v>0</v>
      </c>
      <c r="BK90" s="14">
        <f>IF(AND($F90=$BK$4,$I90=BK$5),AVERAGE('Потребление ЭЭ_факт'!BG89,'Потребление ЭЭ_факт'!BS89,'Потребление ЭЭ_факт'!CE89),IF(BJ90&lt;&gt;0,AVERAGE('Потребление ЭЭ_факт'!BG89,'Потребление ЭЭ_факт'!BS89,'Потребление ЭЭ_факт'!CE89),0))</f>
        <v>0</v>
      </c>
      <c r="BL90" s="15">
        <f>IF(AND($F90=$BK$4,$I90=BL$5),AVERAGE('Потребление ЭЭ_факт'!BH89,'Потребление ЭЭ_факт'!BT89,'Потребление ЭЭ_факт'!CF89),IF(BK90&lt;&gt;0,AVERAGE('Потребление ЭЭ_факт'!BH89,'Потребление ЭЭ_факт'!BT89,'Потребление ЭЭ_факт'!CF89),0))</f>
        <v>22291.369000000002</v>
      </c>
      <c r="BM90" s="15">
        <f>IF(AND($F90=$BK$4,$I90=BM$5),AVERAGE('Потребление ЭЭ_факт'!BI89,'Потребление ЭЭ_факт'!BU89,'Потребление ЭЭ_факт'!CG89),IF(BL90&lt;&gt;0,AVERAGE('Потребление ЭЭ_факт'!BI89,'Потребление ЭЭ_факт'!BU89,'Потребление ЭЭ_факт'!CG89),0))</f>
        <v>21653.856721428572</v>
      </c>
      <c r="BN90" s="15">
        <f>IF(AND($F90=$BK$4,$I90=BN$5),AVERAGE('Потребление ЭЭ_факт'!BJ89,'Потребление ЭЭ_факт'!BV89,'Потребление ЭЭ_факт'!CH89),IF(BM90&lt;&gt;0,AVERAGE('Потребление ЭЭ_факт'!BJ89,'Потребление ЭЭ_факт'!BV89,'Потребление ЭЭ_факт'!CH89),0))</f>
        <v>18307.714285714286</v>
      </c>
      <c r="BO90" s="15">
        <f>IF(AND($F90=$BK$4,$I90=BO$5),AVERAGE('Потребление ЭЭ_факт'!BK89,'Потребление ЭЭ_факт'!BW89,'Потребление ЭЭ_факт'!CI89),IF(BN90&lt;&gt;0,AVERAGE('Потребление ЭЭ_факт'!BK89,'Потребление ЭЭ_факт'!BW89,'Потребление ЭЭ_факт'!CI89),0))</f>
        <v>20261.544642857145</v>
      </c>
      <c r="BP90" s="15">
        <f>IF(AND($F90=$BK$4,$I90=BP$5),AVERAGE('Потребление ЭЭ_факт'!BL89,'Потребление ЭЭ_факт'!BX89,'Потребление ЭЭ_факт'!CJ89),IF(BO90&lt;&gt;0,AVERAGE('Потребление ЭЭ_факт'!BL89,'Потребление ЭЭ_факт'!BX89,'Потребление ЭЭ_факт'!CJ89),0))</f>
        <v>22754.359642857144</v>
      </c>
      <c r="BQ90" s="15">
        <f>IF(AND($F90=$BK$4,$I90=BQ$5),AVERAGE('Потребление ЭЭ_факт'!BM89,'Потребление ЭЭ_факт'!BY89,'Потребление ЭЭ_факт'!CK89),IF(BP90&lt;&gt;0,AVERAGE('Потребление ЭЭ_факт'!BM89,'Потребление ЭЭ_факт'!BY89,'Потребление ЭЭ_факт'!CK89),0))</f>
        <v>24231.904035714284</v>
      </c>
      <c r="BR90" s="15">
        <f>IF(AND($F90=$BK$4,$I90=BR$5),AVERAGE('Потребление ЭЭ_факт'!BN89,'Потребление ЭЭ_факт'!BZ89,'Потребление ЭЭ_факт'!CL89),IF(BQ90&lt;&gt;0,AVERAGE('Потребление ЭЭ_факт'!BN89,'Потребление ЭЭ_факт'!BZ89,'Потребление ЭЭ_факт'!CL89),0))</f>
        <v>23549.468989999994</v>
      </c>
      <c r="BS90" s="15">
        <f>IF(AND($F90=$BK$4,$I90=BS$5),AVERAGE('Потребление ЭЭ_факт'!BO89,'Потребление ЭЭ_факт'!CA89,'Потребление ЭЭ_факт'!CM89),IF(BR90&lt;&gt;0,AVERAGE('Потребление ЭЭ_факт'!BO89,'Потребление ЭЭ_факт'!CA89,'Потребление ЭЭ_факт'!CM89),0))</f>
        <v>20152.212386748124</v>
      </c>
      <c r="BT90" s="15">
        <f>IF(AND($F90=$BK$4,$I90=BT$5),AVERAGE('Потребление ЭЭ_факт'!BP89,'Потребление ЭЭ_факт'!CB89,'Потребление ЭЭ_факт'!CN89),IF(BS90&lt;&gt;0,AVERAGE('Потребление ЭЭ_факт'!BP89,'Потребление ЭЭ_факт'!CB89,'Потребление ЭЭ_факт'!CN89),0))</f>
        <v>19530.268361489663</v>
      </c>
      <c r="BU90" s="15">
        <f>IF(AND($F90=$BK$4,$I90=BU$5),AVERAGE('Потребление ЭЭ_факт'!BQ89,'Потребление ЭЭ_факт'!CC89,'Потребление ЭЭ_факт'!CO89),IF(BT90&lt;&gt;0,AVERAGE('Потребление ЭЭ_факт'!BQ89,'Потребление ЭЭ_факт'!CC89,'Потребление ЭЭ_факт'!CO89),0))</f>
        <v>21222.155499999997</v>
      </c>
      <c r="BV90" s="16">
        <f>IF(AND($F90=$BK$4,$I90=BV$5),AVERAGE('Потребление ЭЭ_факт'!BR89,'Потребление ЭЭ_факт'!CD89,'Потребление ЭЭ_факт'!CP89),IF(BU90&lt;&gt;0,AVERAGE('Потребление ЭЭ_факт'!BR89,'Потребление ЭЭ_факт'!CD89,'Потребление ЭЭ_факт'!CP89),0))</f>
        <v>23737.387757142857</v>
      </c>
      <c r="BW90" s="14">
        <f>IF(AND($F90=$BW$4,$I90=BW$5),AVERAGE('Потребление ЭЭ_факт'!BS89,'Потребление ЭЭ_факт'!CE89,'Потребление ЭЭ_факт'!CQ89),IF(BV90&lt;&gt;0,AVERAGE('Потребление ЭЭ_факт'!BS89,'Потребление ЭЭ_факт'!CE89,'Потребление ЭЭ_факт'!CQ89),0))</f>
        <v>24048.565535714282</v>
      </c>
      <c r="BX90" s="31">
        <f t="shared" si="382"/>
        <v>22291.369000000002</v>
      </c>
      <c r="BY90" s="31">
        <f t="shared" si="552"/>
        <v>21653.856721428572</v>
      </c>
      <c r="BZ90" s="31">
        <f t="shared" si="553"/>
        <v>18307.714285714286</v>
      </c>
      <c r="CA90" s="31">
        <f t="shared" si="554"/>
        <v>20261.544642857145</v>
      </c>
      <c r="CB90" s="31">
        <f t="shared" si="555"/>
        <v>22754.359642857144</v>
      </c>
      <c r="CC90" s="31">
        <f t="shared" si="546"/>
        <v>24231.904035714284</v>
      </c>
      <c r="CD90" s="31">
        <f t="shared" si="547"/>
        <v>23549.468989999994</v>
      </c>
      <c r="CE90" s="31">
        <f t="shared" si="548"/>
        <v>20152.212386748124</v>
      </c>
      <c r="CF90" s="31">
        <f t="shared" si="549"/>
        <v>19530.268361489663</v>
      </c>
      <c r="CG90" s="31">
        <f t="shared" si="550"/>
        <v>21222.155499999997</v>
      </c>
      <c r="CH90" s="32">
        <f t="shared" si="551"/>
        <v>23737.387757142857</v>
      </c>
      <c r="CI90" s="30">
        <f t="shared" si="418"/>
        <v>24048.565535714282</v>
      </c>
      <c r="CJ90" s="31">
        <f t="shared" si="413"/>
        <v>22291.369000000002</v>
      </c>
      <c r="CK90" s="31">
        <f t="shared" si="414"/>
        <v>21653.856721428572</v>
      </c>
      <c r="CL90" s="31">
        <f t="shared" si="489"/>
        <v>18307.714285714286</v>
      </c>
      <c r="CM90" s="31">
        <f t="shared" si="490"/>
        <v>20261.544642857145</v>
      </c>
      <c r="CN90" s="31">
        <f t="shared" si="491"/>
        <v>22754.359642857144</v>
      </c>
      <c r="CO90" s="31">
        <f t="shared" si="492"/>
        <v>24231.904035714284</v>
      </c>
      <c r="CP90" s="31">
        <f t="shared" si="493"/>
        <v>23549.468989999994</v>
      </c>
      <c r="CQ90" s="31">
        <f t="shared" si="494"/>
        <v>20152.212386748124</v>
      </c>
      <c r="CR90" s="31">
        <f t="shared" si="495"/>
        <v>19530.268361489663</v>
      </c>
      <c r="CS90" s="31">
        <f t="shared" si="496"/>
        <v>21222.155499999997</v>
      </c>
      <c r="CT90" s="32">
        <f t="shared" si="497"/>
        <v>23737.387757142857</v>
      </c>
      <c r="CU90" s="30">
        <f t="shared" si="498"/>
        <v>24048.565535714282</v>
      </c>
      <c r="CV90" s="31">
        <f t="shared" si="499"/>
        <v>22291.369000000002</v>
      </c>
      <c r="CW90" s="31">
        <f t="shared" si="500"/>
        <v>21653.856721428572</v>
      </c>
      <c r="CX90" s="31">
        <f t="shared" si="501"/>
        <v>18307.714285714286</v>
      </c>
      <c r="CY90" s="31">
        <f t="shared" si="502"/>
        <v>20261.544642857145</v>
      </c>
      <c r="CZ90" s="31">
        <f t="shared" si="503"/>
        <v>22754.359642857144</v>
      </c>
      <c r="DA90" s="31">
        <f t="shared" si="504"/>
        <v>24231.904035714284</v>
      </c>
      <c r="DB90" s="31">
        <f t="shared" si="505"/>
        <v>23549.468989999994</v>
      </c>
      <c r="DC90" s="31">
        <f t="shared" si="506"/>
        <v>20152.212386748124</v>
      </c>
      <c r="DD90" s="31">
        <f t="shared" si="507"/>
        <v>19530.268361489663</v>
      </c>
      <c r="DE90" s="31">
        <f t="shared" si="508"/>
        <v>21222.155499999997</v>
      </c>
      <c r="DF90" s="32">
        <f t="shared" si="509"/>
        <v>23737.387757142857</v>
      </c>
      <c r="DG90" s="30">
        <f t="shared" si="510"/>
        <v>24048.565535714282</v>
      </c>
      <c r="DH90" s="31">
        <f t="shared" si="511"/>
        <v>22291.369000000002</v>
      </c>
      <c r="DI90" s="31">
        <f t="shared" si="512"/>
        <v>21653.856721428572</v>
      </c>
      <c r="DJ90" s="31">
        <f t="shared" si="513"/>
        <v>18307.714285714286</v>
      </c>
      <c r="DK90" s="31">
        <f t="shared" si="514"/>
        <v>20261.544642857145</v>
      </c>
      <c r="DL90" s="31">
        <f t="shared" si="515"/>
        <v>22754.359642857144</v>
      </c>
      <c r="DM90" s="31">
        <f t="shared" si="516"/>
        <v>24231.904035714284</v>
      </c>
      <c r="DN90" s="31">
        <f t="shared" si="517"/>
        <v>23549.468989999994</v>
      </c>
      <c r="DO90" s="31">
        <f t="shared" si="518"/>
        <v>20152.212386748124</v>
      </c>
      <c r="DP90" s="31">
        <f t="shared" si="519"/>
        <v>19530.268361489663</v>
      </c>
      <c r="DQ90" s="31">
        <f t="shared" si="488"/>
        <v>21222.155499999997</v>
      </c>
      <c r="DR90" s="32">
        <f t="shared" si="522"/>
        <v>23737.387757142857</v>
      </c>
      <c r="DS90" s="30">
        <f t="shared" si="523"/>
        <v>24048.565535714282</v>
      </c>
      <c r="DT90" s="31">
        <f t="shared" si="524"/>
        <v>22291.369000000002</v>
      </c>
      <c r="DU90" s="31">
        <f t="shared" si="525"/>
        <v>21653.856721428572</v>
      </c>
      <c r="DV90" s="31">
        <f t="shared" si="526"/>
        <v>18307.714285714286</v>
      </c>
      <c r="DW90" s="31">
        <f t="shared" si="527"/>
        <v>20261.544642857145</v>
      </c>
      <c r="DX90" s="31">
        <f t="shared" si="528"/>
        <v>22754.359642857144</v>
      </c>
      <c r="DY90" s="31">
        <f t="shared" si="529"/>
        <v>24231.904035714284</v>
      </c>
      <c r="DZ90" s="31">
        <f t="shared" si="530"/>
        <v>23549.468989999994</v>
      </c>
      <c r="EA90" s="31">
        <f t="shared" si="531"/>
        <v>20152.212386748124</v>
      </c>
      <c r="EB90" s="31">
        <f t="shared" si="532"/>
        <v>19530.268361489663</v>
      </c>
      <c r="EC90" s="31">
        <f t="shared" si="533"/>
        <v>21222.155499999997</v>
      </c>
      <c r="ED90" s="32">
        <f t="shared" si="534"/>
        <v>23737.387757142857</v>
      </c>
      <c r="EE90" s="30">
        <f t="shared" si="535"/>
        <v>24048.565535714282</v>
      </c>
      <c r="EF90" s="31">
        <f t="shared" si="536"/>
        <v>22291.369000000002</v>
      </c>
      <c r="EG90" s="31">
        <f t="shared" si="537"/>
        <v>21653.856721428572</v>
      </c>
      <c r="EH90" s="31">
        <f t="shared" si="538"/>
        <v>18307.714285714286</v>
      </c>
      <c r="EI90" s="31">
        <f t="shared" si="539"/>
        <v>20261.544642857145</v>
      </c>
      <c r="EJ90" s="31">
        <f t="shared" si="540"/>
        <v>22754.359642857144</v>
      </c>
      <c r="EK90" s="31">
        <f t="shared" si="541"/>
        <v>24231.904035714284</v>
      </c>
      <c r="EL90" s="31">
        <f t="shared" si="542"/>
        <v>23549.468989999994</v>
      </c>
      <c r="EM90" s="31">
        <f t="shared" si="543"/>
        <v>20152.212386748124</v>
      </c>
      <c r="EN90" s="31">
        <f t="shared" si="544"/>
        <v>19530.268361489663</v>
      </c>
      <c r="EO90" s="31">
        <f t="shared" si="520"/>
        <v>21222.155499999997</v>
      </c>
      <c r="EP90" s="32">
        <f t="shared" si="521"/>
        <v>23737.387757142857</v>
      </c>
      <c r="ES90" s="20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9"/>
      <c r="FE90" s="20"/>
      <c r="FF90" s="18"/>
      <c r="FG90" s="18"/>
      <c r="FH90" s="18"/>
      <c r="FI90" s="18"/>
      <c r="FJ90" s="18"/>
      <c r="FK90" s="18"/>
      <c r="FL90" s="18"/>
      <c r="FM90" s="18"/>
      <c r="FN90" s="18"/>
      <c r="FO90" s="18"/>
      <c r="FP90" s="19"/>
      <c r="FQ90" s="20"/>
      <c r="FR90" s="18"/>
      <c r="FS90" s="18">
        <f t="shared" si="420"/>
        <v>21653.856721428572</v>
      </c>
      <c r="FT90" s="18">
        <f t="shared" si="421"/>
        <v>18307.714285714286</v>
      </c>
      <c r="FU90" s="18">
        <f t="shared" si="422"/>
        <v>20261.544642857145</v>
      </c>
      <c r="FV90" s="18">
        <f t="shared" si="423"/>
        <v>22754.359642857144</v>
      </c>
      <c r="FW90" s="18">
        <f t="shared" si="424"/>
        <v>24231.904035714284</v>
      </c>
      <c r="FX90" s="18">
        <f t="shared" si="425"/>
        <v>23549.468989999994</v>
      </c>
      <c r="FY90" s="18">
        <f t="shared" si="426"/>
        <v>20152.212386748124</v>
      </c>
      <c r="FZ90" s="18">
        <f t="shared" si="427"/>
        <v>19530.268361489663</v>
      </c>
      <c r="GA90" s="18">
        <f t="shared" si="428"/>
        <v>21222.155499999997</v>
      </c>
      <c r="GB90" s="19">
        <f t="shared" si="429"/>
        <v>23737.387757142857</v>
      </c>
      <c r="GC90" s="20">
        <f t="shared" si="430"/>
        <v>24048.565535714282</v>
      </c>
      <c r="GD90" s="18">
        <f t="shared" si="431"/>
        <v>22291.369000000002</v>
      </c>
      <c r="GE90" s="18">
        <f t="shared" si="432"/>
        <v>21653.856721428572</v>
      </c>
      <c r="GF90" s="18">
        <f t="shared" si="433"/>
        <v>18307.714285714286</v>
      </c>
      <c r="GG90" s="18">
        <f t="shared" si="434"/>
        <v>20261.544642857145</v>
      </c>
      <c r="GH90" s="18">
        <f t="shared" si="435"/>
        <v>22754.359642857144</v>
      </c>
      <c r="GI90" s="18">
        <f t="shared" si="436"/>
        <v>24231.904035714284</v>
      </c>
      <c r="GJ90" s="18">
        <f t="shared" si="437"/>
        <v>23549.468989999994</v>
      </c>
      <c r="GK90" s="18">
        <f t="shared" si="438"/>
        <v>20152.212386748124</v>
      </c>
      <c r="GL90" s="18">
        <f t="shared" si="439"/>
        <v>19530.268361489663</v>
      </c>
      <c r="GM90" s="18">
        <f t="shared" si="440"/>
        <v>21222.155499999997</v>
      </c>
      <c r="GN90" s="19">
        <f t="shared" si="441"/>
        <v>23737.387757142857</v>
      </c>
      <c r="GO90" s="20">
        <f t="shared" si="442"/>
        <v>24048.565535714282</v>
      </c>
      <c r="GP90" s="18">
        <f t="shared" si="443"/>
        <v>22291.369000000002</v>
      </c>
      <c r="GQ90" s="18">
        <f t="shared" si="444"/>
        <v>21653.856721428572</v>
      </c>
      <c r="GR90" s="18">
        <f t="shared" si="445"/>
        <v>18307.714285714286</v>
      </c>
      <c r="GS90" s="18">
        <f t="shared" si="446"/>
        <v>20261.544642857145</v>
      </c>
      <c r="GT90" s="18">
        <f t="shared" si="447"/>
        <v>22754.359642857144</v>
      </c>
      <c r="GU90" s="18">
        <f t="shared" si="448"/>
        <v>24231.904035714284</v>
      </c>
      <c r="GV90" s="18">
        <f t="shared" si="449"/>
        <v>23549.468989999994</v>
      </c>
      <c r="GW90" s="18">
        <f t="shared" si="450"/>
        <v>20152.212386748124</v>
      </c>
      <c r="GX90" s="18">
        <f t="shared" si="451"/>
        <v>19530.268361489663</v>
      </c>
      <c r="GY90" s="18">
        <f t="shared" si="452"/>
        <v>21222.155499999997</v>
      </c>
      <c r="GZ90" s="19">
        <f t="shared" si="453"/>
        <v>23737.387757142857</v>
      </c>
      <c r="HA90" s="20">
        <f t="shared" si="454"/>
        <v>24048.565535714282</v>
      </c>
      <c r="HB90" s="18">
        <f t="shared" si="455"/>
        <v>22291.369000000002</v>
      </c>
      <c r="HC90" s="18">
        <f t="shared" si="456"/>
        <v>21653.856721428572</v>
      </c>
      <c r="HD90" s="18">
        <f t="shared" si="457"/>
        <v>18307.714285714286</v>
      </c>
      <c r="HE90" s="18">
        <f t="shared" si="458"/>
        <v>20261.544642857145</v>
      </c>
      <c r="HF90" s="18">
        <f t="shared" si="459"/>
        <v>22754.359642857144</v>
      </c>
      <c r="HG90" s="18">
        <f t="shared" si="460"/>
        <v>24231.904035714284</v>
      </c>
      <c r="HH90" s="18">
        <f t="shared" si="461"/>
        <v>23549.468989999994</v>
      </c>
      <c r="HI90" s="18">
        <f t="shared" si="462"/>
        <v>20152.212386748124</v>
      </c>
      <c r="HJ90" s="18">
        <f t="shared" si="463"/>
        <v>19530.268361489663</v>
      </c>
      <c r="HK90" s="18">
        <f t="shared" si="464"/>
        <v>21222.155499999997</v>
      </c>
      <c r="HL90" s="19">
        <f t="shared" si="465"/>
        <v>23737.387757142857</v>
      </c>
      <c r="HM90" s="20">
        <f t="shared" si="466"/>
        <v>24048.565535714282</v>
      </c>
      <c r="HN90" s="18">
        <f t="shared" si="467"/>
        <v>22291.369000000002</v>
      </c>
      <c r="HO90" s="18">
        <f t="shared" si="468"/>
        <v>21653.856721428572</v>
      </c>
      <c r="HP90" s="18">
        <f t="shared" si="469"/>
        <v>18307.714285714286</v>
      </c>
      <c r="HQ90" s="18">
        <f t="shared" si="470"/>
        <v>20261.544642857145</v>
      </c>
      <c r="HR90" s="18">
        <f t="shared" si="471"/>
        <v>22754.359642857144</v>
      </c>
      <c r="HS90" s="18">
        <f t="shared" si="472"/>
        <v>24231.904035714284</v>
      </c>
      <c r="HT90" s="18">
        <f t="shared" si="473"/>
        <v>23549.468989999994</v>
      </c>
      <c r="HU90" s="18">
        <f t="shared" si="474"/>
        <v>20152.212386748124</v>
      </c>
      <c r="HV90" s="18">
        <f t="shared" si="475"/>
        <v>19530.268361489663</v>
      </c>
      <c r="HW90" s="18">
        <f t="shared" si="476"/>
        <v>21222.155499999997</v>
      </c>
      <c r="HX90" s="19">
        <f t="shared" si="477"/>
        <v>23737.387757142857</v>
      </c>
      <c r="HY90" s="20">
        <f t="shared" si="478"/>
        <v>24048.565535714282</v>
      </c>
      <c r="HZ90" s="18">
        <f t="shared" si="545"/>
        <v>22291.369000000002</v>
      </c>
      <c r="IA90" s="18"/>
      <c r="IB90" s="18"/>
      <c r="IC90" s="18"/>
      <c r="ID90" s="18"/>
      <c r="IE90" s="18"/>
      <c r="IF90" s="18"/>
      <c r="IG90" s="18"/>
      <c r="IH90" s="18"/>
      <c r="II90" s="18"/>
      <c r="IJ90" s="19"/>
      <c r="IK90" s="20"/>
      <c r="IL90" s="18"/>
      <c r="IM90" s="18"/>
      <c r="IN90" s="18"/>
      <c r="IO90" s="18"/>
      <c r="IP90" s="18"/>
      <c r="IQ90" s="18"/>
      <c r="IR90" s="18"/>
      <c r="IS90" s="18"/>
      <c r="IT90" s="18"/>
      <c r="IU90" s="18"/>
      <c r="IV90" s="19"/>
      <c r="IY90" s="17"/>
      <c r="IZ90" s="17"/>
      <c r="JA90" s="14">
        <f t="shared" si="479"/>
        <v>0</v>
      </c>
      <c r="JB90" s="15">
        <f t="shared" si="480"/>
        <v>0</v>
      </c>
      <c r="JC90" s="15">
        <f t="shared" si="481"/>
        <v>215400.87232395206</v>
      </c>
      <c r="JD90" s="15">
        <f t="shared" si="482"/>
        <v>261740.80685966637</v>
      </c>
      <c r="JE90" s="15">
        <f t="shared" si="483"/>
        <v>261740.80685966637</v>
      </c>
      <c r="JF90" s="15">
        <f t="shared" si="484"/>
        <v>261740.80685966637</v>
      </c>
      <c r="JG90" s="15">
        <f t="shared" si="485"/>
        <v>261740.80685966637</v>
      </c>
      <c r="JH90" s="15">
        <f t="shared" si="486"/>
        <v>46339.934535714288</v>
      </c>
      <c r="JI90" s="15">
        <f t="shared" si="487"/>
        <v>0</v>
      </c>
      <c r="JJ90" s="14"/>
    </row>
    <row r="91" spans="1:270" x14ac:dyDescent="0.25">
      <c r="A91" s="5" t="s">
        <v>25</v>
      </c>
      <c r="B91" s="2">
        <v>9027</v>
      </c>
      <c r="C91" s="3">
        <v>42671</v>
      </c>
      <c r="D91" s="3" t="s">
        <v>26</v>
      </c>
      <c r="E91" s="4">
        <v>45344</v>
      </c>
      <c r="F91">
        <f t="shared" si="402"/>
        <v>2024</v>
      </c>
      <c r="G91">
        <f t="shared" si="403"/>
        <v>2</v>
      </c>
      <c r="H91">
        <f t="shared" si="404"/>
        <v>2021</v>
      </c>
      <c r="I91">
        <f t="shared" si="384"/>
        <v>2</v>
      </c>
      <c r="J91">
        <f t="shared" si="415"/>
        <v>2024</v>
      </c>
      <c r="K91">
        <f t="shared" si="416"/>
        <v>3</v>
      </c>
      <c r="L91">
        <f t="shared" si="383"/>
        <v>2029</v>
      </c>
      <c r="M91">
        <f t="shared" si="417"/>
        <v>2</v>
      </c>
      <c r="O91" s="14"/>
      <c r="P91" s="17"/>
      <c r="Q91" s="17"/>
      <c r="R91" s="17"/>
      <c r="S91" s="17"/>
      <c r="T91" s="17"/>
      <c r="U91" s="17"/>
      <c r="V91" s="17">
        <f>IF(AND($F91=O$4,$I91=V$5),AVERAGE('Потребление ЭЭ_факт'!R90,'Потребление ЭЭ_факт'!AD90,'Потребление ЭЭ_факт'!AP90),IF(U91&lt;&gt;0,AVERAGE('Потребление ЭЭ_факт'!R90,'Потребление ЭЭ_факт'!AD90,'Потребление ЭЭ_факт'!AP90),0))</f>
        <v>0</v>
      </c>
      <c r="W91" s="17">
        <f>IF(AND($F91=O$4,$I91=W$5),AVERAGE('Потребление ЭЭ_факт'!S90,'Потребление ЭЭ_факт'!AE90,'Потребление ЭЭ_факт'!AQ90),IF(V91&lt;&gt;0,AVERAGE('Потребление ЭЭ_факт'!S90,'Потребление ЭЭ_факт'!AE90,'Потребление ЭЭ_факт'!AQ90),0))</f>
        <v>0</v>
      </c>
      <c r="X91" s="17">
        <f>IF(AND($F91=O$4,$I91=X$5),AVERAGE('Потребление ЭЭ_факт'!T90,'Потребление ЭЭ_факт'!AF90,'Потребление ЭЭ_факт'!AR90),IF(W91&lt;&gt;0,AVERAGE('Потребление ЭЭ_факт'!T90,'Потребление ЭЭ_факт'!AF90,'Потребление ЭЭ_факт'!AR90),0))</f>
        <v>0</v>
      </c>
      <c r="Y91" s="17">
        <f>IF(AND($F91=O$4,$I91=Y$5),AVERAGE('Потребление ЭЭ_факт'!U90,'Потребление ЭЭ_факт'!AG90,'Потребление ЭЭ_факт'!AS90),IF(X91&lt;&gt;0,AVERAGE('Потребление ЭЭ_факт'!U90,'Потребление ЭЭ_факт'!AG90,'Потребление ЭЭ_факт'!AS90),0))</f>
        <v>0</v>
      </c>
      <c r="Z91" s="17">
        <f>IF(AND($F91=O$4,$I91=Z$5),AVERAGE('Потребление ЭЭ_факт'!V90,'Потребление ЭЭ_факт'!AH90,'Потребление ЭЭ_факт'!AT90),IF(Y91&lt;&gt;0,AVERAGE('Потребление ЭЭ_факт'!V90,'Потребление ЭЭ_факт'!AH90,'Потребление ЭЭ_факт'!AT90),0))</f>
        <v>0</v>
      </c>
      <c r="AA91" s="14">
        <f>IF(AND($F91=AA$4,$I91=AA$5),AVERAGE('Потребление ЭЭ_факт'!W90,'Потребление ЭЭ_факт'!AI90,'Потребление ЭЭ_факт'!AU90),IF(Z91&lt;&gt;0,AVERAGE('Потребление ЭЭ_факт'!W90,'Потребление ЭЭ_факт'!AI90,'Потребление ЭЭ_факт'!AU90),0))</f>
        <v>0</v>
      </c>
      <c r="AB91" s="17">
        <f>IF(AND($F91=AA$4,$I91=AB$5),AVERAGE('Потребление ЭЭ_факт'!X90,'Потребление ЭЭ_факт'!AJ90,'Потребление ЭЭ_факт'!AV90),IF(AA91&lt;&gt;0,AVERAGE('Потребление ЭЭ_факт'!X90,'Потребление ЭЭ_факт'!AJ90,'Потребление ЭЭ_факт'!AV90),0))</f>
        <v>0</v>
      </c>
      <c r="AC91" s="17">
        <f>IF(AND($F91=AA$4,$I91=AC$5),AVERAGE('Потребление ЭЭ_факт'!Y90,'Потребление ЭЭ_факт'!AK90,'Потребление ЭЭ_факт'!AW90),IF(AB91&lt;&gt;0,AVERAGE('Потребление ЭЭ_факт'!Y90,'Потребление ЭЭ_факт'!AK90,'Потребление ЭЭ_факт'!AW90),0))</f>
        <v>0</v>
      </c>
      <c r="AD91" s="17">
        <f>IF(AND($F91=AA$4,$I91=AD$5),AVERAGE('Потребление ЭЭ_факт'!Z90,'Потребление ЭЭ_факт'!AL90,'Потребление ЭЭ_факт'!AX90),IF(AC91&lt;&gt;0,AVERAGE('Потребление ЭЭ_факт'!Z90,'Потребление ЭЭ_факт'!AL90,'Потребление ЭЭ_факт'!AX90),0))</f>
        <v>0</v>
      </c>
      <c r="AE91" s="17">
        <f>IF(AND($F91=AA$4,$I91=AE$5),AVERAGE('Потребление ЭЭ_факт'!AA90,'Потребление ЭЭ_факт'!AM90,'Потребление ЭЭ_факт'!AY90),IF(AD91&lt;&gt;0,AVERAGE('Потребление ЭЭ_факт'!AA90,'Потребление ЭЭ_факт'!AM90,'Потребление ЭЭ_факт'!AY90),0))</f>
        <v>0</v>
      </c>
      <c r="AF91" s="17">
        <f>IF(AND($F91=AA$4,$I91=AF$5),AVERAGE('Потребление ЭЭ_факт'!AB90,'Потребление ЭЭ_факт'!AN90,'Потребление ЭЭ_факт'!AZ90),IF(AE91&lt;&gt;0,AVERAGE('Потребление ЭЭ_факт'!AB90,'Потребление ЭЭ_факт'!AN90,'Потребление ЭЭ_факт'!AZ90),0))</f>
        <v>0</v>
      </c>
      <c r="AG91" s="17">
        <f>IF(AND($F91=AA$4,$I91=AG$5),AVERAGE('Потребление ЭЭ_факт'!AC90,'Потребление ЭЭ_факт'!AO90,'Потребление ЭЭ_факт'!BA90),IF(AF91&lt;&gt;0,AVERAGE('Потребление ЭЭ_факт'!AC90,'Потребление ЭЭ_факт'!AO90,'Потребление ЭЭ_факт'!BA90),0))</f>
        <v>0</v>
      </c>
      <c r="AH91" s="17">
        <f>IF(AND($F91=AA$4,$I91=AH$5),AVERAGE('Потребление ЭЭ_факт'!AD90,'Потребление ЭЭ_факт'!AP90,'Потребление ЭЭ_факт'!BB90),IF(AG91&lt;&gt;0,AVERAGE('Потребление ЭЭ_факт'!AD90,'Потребление ЭЭ_факт'!AP90,'Потребление ЭЭ_факт'!BB90),0))</f>
        <v>0</v>
      </c>
      <c r="AI91" s="17">
        <f>IF(AND($F91=AA$4,$I91=AI$5),AVERAGE('Потребление ЭЭ_факт'!AE90,'Потребление ЭЭ_факт'!AQ90,'Потребление ЭЭ_факт'!BC90),IF(AH91&lt;&gt;0,AVERAGE('Потребление ЭЭ_факт'!AE90,'Потребление ЭЭ_факт'!AQ90,'Потребление ЭЭ_факт'!BC90),0))</f>
        <v>0</v>
      </c>
      <c r="AJ91" s="17">
        <f>IF(AND($F91=AA$4,$I91=AJ$5),AVERAGE('Потребление ЭЭ_факт'!AF90,'Потребление ЭЭ_факт'!AR90,'Потребление ЭЭ_факт'!BD90),IF(AI91&lt;&gt;0,AVERAGE('Потребление ЭЭ_факт'!AF90,'Потребление ЭЭ_факт'!AR90,'Потребление ЭЭ_факт'!BD90),0))</f>
        <v>0</v>
      </c>
      <c r="AK91" s="17">
        <f>IF(AND($F91=AA$4,$I91=AK$5),AVERAGE('Потребление ЭЭ_факт'!AG90,'Потребление ЭЭ_факт'!AS90,'Потребление ЭЭ_факт'!BE90),IF(AJ91&lt;&gt;0,AVERAGE('Потребление ЭЭ_факт'!AG90,'Потребление ЭЭ_факт'!AS90,'Потребление ЭЭ_факт'!BE90),0))</f>
        <v>0</v>
      </c>
      <c r="AL91" s="17">
        <f>IF(AND($F91=AA$4,$I91=AL$5),AVERAGE('Потребление ЭЭ_факт'!AH90,'Потребление ЭЭ_факт'!AT90,'Потребление ЭЭ_факт'!BF90),IF(AK91&lt;&gt;0,AVERAGE('Потребление ЭЭ_факт'!AH90,'Потребление ЭЭ_факт'!AT90,'Потребление ЭЭ_факт'!BF90),0))</f>
        <v>0</v>
      </c>
      <c r="AM91" s="14">
        <f>IF(AND($F91=AM$4,$I91=AM$5),AVERAGE('Потребление ЭЭ_факт'!AI90,'Потребление ЭЭ_факт'!AU90,'Потребление ЭЭ_факт'!BG90),IF(AL91&lt;&gt;0,AVERAGE('Потребление ЭЭ_факт'!AI90,'Потребление ЭЭ_факт'!AU90,'Потребление ЭЭ_факт'!BG90),0))</f>
        <v>0</v>
      </c>
      <c r="AN91" s="15">
        <f>IF(AND($F91=$AM$4,$I91=AN$5),AVERAGE('Потребление ЭЭ_факт'!AJ90,'Потребление ЭЭ_факт'!AV90,'Потребление ЭЭ_факт'!BH90),IF(AM91&lt;&gt;0,AVERAGE('Потребление ЭЭ_факт'!AJ90,'Потребление ЭЭ_факт'!AV90,'Потребление ЭЭ_факт'!BH90),0))</f>
        <v>0</v>
      </c>
      <c r="AO91" s="15">
        <f>IF(AND($F91=$AM$4,$I91=AO$5),AVERAGE('Потребление ЭЭ_факт'!AK90,'Потребление ЭЭ_факт'!AW90,'Потребление ЭЭ_факт'!BI90),IF(AN91&lt;&gt;0,AVERAGE('Потребление ЭЭ_факт'!AK90,'Потребление ЭЭ_факт'!AW90,'Потребление ЭЭ_факт'!BI90),0))</f>
        <v>0</v>
      </c>
      <c r="AP91" s="15">
        <f>IF(AND($F91=$AM$4,$I91=AP$5),AVERAGE('Потребление ЭЭ_факт'!AL90,'Потребление ЭЭ_факт'!AX90,'Потребление ЭЭ_факт'!BJ90),IF(AO91&lt;&gt;0,AVERAGE('Потребление ЭЭ_факт'!AL90,'Потребление ЭЭ_факт'!AX90,'Потребление ЭЭ_факт'!BJ90),0))</f>
        <v>0</v>
      </c>
      <c r="AQ91" s="15">
        <f>IF(AND($F91=$AM$4,$I91=AQ$5),AVERAGE('Потребление ЭЭ_факт'!AM90,'Потребление ЭЭ_факт'!AY90,'Потребление ЭЭ_факт'!BK90),IF(AP91&lt;&gt;0,AVERAGE('Потребление ЭЭ_факт'!AM90,'Потребление ЭЭ_факт'!AY90,'Потребление ЭЭ_факт'!BK90),0))</f>
        <v>0</v>
      </c>
      <c r="AR91" s="15">
        <f>IF(AND($F91=$AM$4,$I91=AR$5),AVERAGE('Потребление ЭЭ_факт'!AN90,'Потребление ЭЭ_факт'!AZ90,'Потребление ЭЭ_факт'!BL90),IF(AQ91&lt;&gt;0,AVERAGE('Потребление ЭЭ_факт'!AN90,'Потребление ЭЭ_факт'!AZ90,'Потребление ЭЭ_факт'!BL90),0))</f>
        <v>0</v>
      </c>
      <c r="AS91" s="15">
        <f>IF(AND($F91=$AM$4,$I91=AS$5),AVERAGE('Потребление ЭЭ_факт'!AO90,'Потребление ЭЭ_факт'!BA90,'Потребление ЭЭ_факт'!BM90),IF(AR91&lt;&gt;0,AVERAGE('Потребление ЭЭ_факт'!AO90,'Потребление ЭЭ_факт'!BA90,'Потребление ЭЭ_факт'!BM90),0))</f>
        <v>0</v>
      </c>
      <c r="AT91" s="15">
        <f>IF(AND($F91=$AM$4,$I91=AT$5),AVERAGE('Потребление ЭЭ_факт'!AP90,'Потребление ЭЭ_факт'!BB90,'Потребление ЭЭ_факт'!BN90),IF(AS91&lt;&gt;0,AVERAGE('Потребление ЭЭ_факт'!AP90,'Потребление ЭЭ_факт'!BB90,'Потребление ЭЭ_факт'!BN90),0))</f>
        <v>0</v>
      </c>
      <c r="AU91" s="15">
        <f>IF(AND($F91=$AM$4,$I91=AU$5),AVERAGE('Потребление ЭЭ_факт'!AQ90,'Потребление ЭЭ_факт'!BC90,'Потребление ЭЭ_факт'!BO90),IF(AT91&lt;&gt;0,AVERAGE('Потребление ЭЭ_факт'!AQ90,'Потребление ЭЭ_факт'!BC90,'Потребление ЭЭ_факт'!BO90),0))</f>
        <v>0</v>
      </c>
      <c r="AV91" s="15">
        <f>IF(AND($F91=$AM$4,$I91=AV$5),AVERAGE('Потребление ЭЭ_факт'!AR90,'Потребление ЭЭ_факт'!BD90,'Потребление ЭЭ_факт'!BP90),IF(AU91&lt;&gt;0,AVERAGE('Потребление ЭЭ_факт'!AR90,'Потребление ЭЭ_факт'!BD90,'Потребление ЭЭ_факт'!BP90),0))</f>
        <v>0</v>
      </c>
      <c r="AW91" s="15">
        <f>IF(AND($F91=$AM$4,$I91=AW$5),AVERAGE('Потребление ЭЭ_факт'!AS90,'Потребление ЭЭ_факт'!BE90,'Потребление ЭЭ_факт'!BQ90),IF(AV91&lt;&gt;0,AVERAGE('Потребление ЭЭ_факт'!AS90,'Потребление ЭЭ_факт'!BE90,'Потребление ЭЭ_факт'!BQ90),0))</f>
        <v>0</v>
      </c>
      <c r="AX91" s="16">
        <f>IF(AND($F91=$AM$4,$I91=AX$5),AVERAGE('Потребление ЭЭ_факт'!AT90,'Потребление ЭЭ_факт'!BF90,'Потребление ЭЭ_факт'!BR90),IF(AW91&lt;&gt;0,AVERAGE('Потребление ЭЭ_факт'!AT90,'Потребление ЭЭ_факт'!BF90,'Потребление ЭЭ_факт'!BR90),0))</f>
        <v>0</v>
      </c>
      <c r="AY91" s="14">
        <f>IF(AND($F91=$AY$4,$I91=AY$5),AVERAGE('Потребление ЭЭ_факт'!AU90,'Потребление ЭЭ_факт'!BG90,'Потребление ЭЭ_факт'!BS90),IF(AX91&lt;&gt;0,AVERAGE('Потребление ЭЭ_факт'!AU90,'Потребление ЭЭ_факт'!BG90,'Потребление ЭЭ_факт'!BS90),0))</f>
        <v>0</v>
      </c>
      <c r="AZ91" s="15">
        <f>IF(AND($F91=$AY$4,$I91=AZ$5),AVERAGE('Потребление ЭЭ_факт'!AV90,'Потребление ЭЭ_факт'!BH90,'Потребление ЭЭ_факт'!BT90),IF(AY91&lt;&gt;0,AVERAGE('Потребление ЭЭ_факт'!AV90,'Потребление ЭЭ_факт'!BH90,'Потребление ЭЭ_факт'!BT90),0))</f>
        <v>0</v>
      </c>
      <c r="BA91" s="15">
        <f>IF(AND($F91=$AY$4,$I91=BA$5),AVERAGE('Потребление ЭЭ_факт'!AW90,'Потребление ЭЭ_факт'!BI90,'Потребление ЭЭ_факт'!BU90),IF(AZ91&lt;&gt;0,AVERAGE('Потребление ЭЭ_факт'!AW90,'Потребление ЭЭ_факт'!BI90,'Потребление ЭЭ_факт'!BU90),0))</f>
        <v>0</v>
      </c>
      <c r="BB91" s="15">
        <f>IF(AND($F91=$AY$4,$I91=BB$5),AVERAGE('Потребление ЭЭ_факт'!AX90,'Потребление ЭЭ_факт'!BJ90,'Потребление ЭЭ_факт'!BV90),IF(BA91&lt;&gt;0,AVERAGE('Потребление ЭЭ_факт'!AX90,'Потребление ЭЭ_факт'!BJ90,'Потребление ЭЭ_факт'!BV90),0))</f>
        <v>0</v>
      </c>
      <c r="BC91" s="15">
        <f>IF(AND($F91=$AY$4,$I91=BC$5),AVERAGE('Потребление ЭЭ_факт'!AY90,'Потребление ЭЭ_факт'!BK90,'Потребление ЭЭ_факт'!BW90),IF(BB91&lt;&gt;0,AVERAGE('Потребление ЭЭ_факт'!AY90,'Потребление ЭЭ_факт'!BK90,'Потребление ЭЭ_факт'!BW90),0))</f>
        <v>0</v>
      </c>
      <c r="BD91" s="15">
        <f>IF(AND($F91=$AY$4,$I91=BD$5),AVERAGE('Потребление ЭЭ_факт'!AZ90,'Потребление ЭЭ_факт'!BL90,'Потребление ЭЭ_факт'!BX90),IF(BC91&lt;&gt;0,AVERAGE('Потребление ЭЭ_факт'!AZ90,'Потребление ЭЭ_факт'!BL90,'Потребление ЭЭ_факт'!BX90),0))</f>
        <v>0</v>
      </c>
      <c r="BE91" s="15">
        <f>IF(AND($F91=$AY$4,$I91=BE$5),AVERAGE('Потребление ЭЭ_факт'!BA90,'Потребление ЭЭ_факт'!BM90,'Потребление ЭЭ_факт'!BY90),IF(BD91&lt;&gt;0,AVERAGE('Потребление ЭЭ_факт'!BA90,'Потребление ЭЭ_факт'!BM90,'Потребление ЭЭ_факт'!BY90),0))</f>
        <v>0</v>
      </c>
      <c r="BF91" s="15">
        <f>IF(AND($F91=$AY$4,$I91=BF$5),AVERAGE('Потребление ЭЭ_факт'!BB90,'Потребление ЭЭ_факт'!BN90,'Потребление ЭЭ_факт'!BZ90),IF(BE91&lt;&gt;0,AVERAGE('Потребление ЭЭ_факт'!BB90,'Потребление ЭЭ_факт'!BN90,'Потребление ЭЭ_факт'!BZ90),0))</f>
        <v>0</v>
      </c>
      <c r="BG91" s="15">
        <f>IF(AND($F91=$AY$4,$I91=BG$5),AVERAGE('Потребление ЭЭ_факт'!BC90,'Потребление ЭЭ_факт'!BO90,'Потребление ЭЭ_факт'!CA90),IF(BF91&lt;&gt;0,AVERAGE('Потребление ЭЭ_факт'!BC90,'Потребление ЭЭ_факт'!BO90,'Потребление ЭЭ_факт'!CA90),0))</f>
        <v>0</v>
      </c>
      <c r="BH91" s="15">
        <f>IF(AND($F91=$AY$4,$I91=BH$5),AVERAGE('Потребление ЭЭ_факт'!BD90,'Потребление ЭЭ_факт'!BP90,'Потребление ЭЭ_факт'!CB90),IF(BG91&lt;&gt;0,AVERAGE('Потребление ЭЭ_факт'!BD90,'Потребление ЭЭ_факт'!BP90,'Потребление ЭЭ_факт'!CB90),0))</f>
        <v>0</v>
      </c>
      <c r="BI91" s="15">
        <f>IF(AND($F91=$AY$4,$I91=BI$5),AVERAGE('Потребление ЭЭ_факт'!BE90,'Потребление ЭЭ_факт'!BQ90,'Потребление ЭЭ_факт'!CC90),IF(BH91&lt;&gt;0,AVERAGE('Потребление ЭЭ_факт'!BE90,'Потребление ЭЭ_факт'!BQ90,'Потребление ЭЭ_факт'!CC90),0))</f>
        <v>0</v>
      </c>
      <c r="BJ91" s="16">
        <f>IF(AND($F91=$AY$4,$I91=BJ$5),AVERAGE('Потребление ЭЭ_факт'!BF90,'Потребление ЭЭ_факт'!BR90,'Потребление ЭЭ_факт'!CD90),IF(BI91&lt;&gt;0,AVERAGE('Потребление ЭЭ_факт'!BF90,'Потребление ЭЭ_факт'!BR90,'Потребление ЭЭ_факт'!CD90),0))</f>
        <v>0</v>
      </c>
      <c r="BK91" s="14">
        <f>IF(AND($F91=$BK$4,$I91=BK$5),AVERAGE('Потребление ЭЭ_факт'!BG90,'Потребление ЭЭ_факт'!BS90,'Потребление ЭЭ_факт'!CE90),IF(BJ91&lt;&gt;0,AVERAGE('Потребление ЭЭ_факт'!BG90,'Потребление ЭЭ_факт'!BS90,'Потребление ЭЭ_факт'!CE90),0))</f>
        <v>0</v>
      </c>
      <c r="BL91" s="15">
        <f>IF(AND($F91=$BK$4,$I91=BL$5),AVERAGE('Потребление ЭЭ_факт'!BH90,'Потребление ЭЭ_факт'!BT90,'Потребление ЭЭ_факт'!CF90),IF(BK91&lt;&gt;0,AVERAGE('Потребление ЭЭ_факт'!BH90,'Потребление ЭЭ_факт'!BT90,'Потребление ЭЭ_факт'!CF90),0))</f>
        <v>13373.375999999998</v>
      </c>
      <c r="BM91" s="15">
        <f>IF(AND($F91=$BK$4,$I91=BM$5),AVERAGE('Потребление ЭЭ_факт'!BI90,'Потребление ЭЭ_факт'!BU90,'Потребление ЭЭ_факт'!CG90),IF(BL91&lt;&gt;0,AVERAGE('Потребление ЭЭ_факт'!BI90,'Потребление ЭЭ_факт'!BU90,'Потребление ЭЭ_факт'!CG90),0))</f>
        <v>13705.884566666666</v>
      </c>
      <c r="BN91" s="15">
        <f>IF(AND($F91=$BK$4,$I91=BN$5),AVERAGE('Потребление ЭЭ_факт'!BJ90,'Потребление ЭЭ_факт'!BV90,'Потребление ЭЭ_факт'!CH90),IF(BM91&lt;&gt;0,AVERAGE('Потребление ЭЭ_факт'!BJ90,'Потребление ЭЭ_факт'!BV90,'Потребление ЭЭ_факт'!CH90),0))</f>
        <v>12030.387666666667</v>
      </c>
      <c r="BO91" s="15">
        <f>IF(AND($F91=$BK$4,$I91=BO$5),AVERAGE('Потребление ЭЭ_факт'!BK90,'Потребление ЭЭ_факт'!BW90,'Потребление ЭЭ_факт'!CI90),IF(BN91&lt;&gt;0,AVERAGE('Потребление ЭЭ_факт'!BK90,'Потребление ЭЭ_факт'!BW90,'Потребление ЭЭ_факт'!CI90),0))</f>
        <v>12172.436761904763</v>
      </c>
      <c r="BP91" s="15">
        <f>IF(AND($F91=$BK$4,$I91=BP$5),AVERAGE('Потребление ЭЭ_факт'!BL90,'Потребление ЭЭ_факт'!BX90,'Потребление ЭЭ_факт'!CJ90),IF(BO91&lt;&gt;0,AVERAGE('Потребление ЭЭ_факт'!BL90,'Потребление ЭЭ_факт'!BX90,'Потребление ЭЭ_факт'!CJ90),0))</f>
        <v>12384.871690476191</v>
      </c>
      <c r="BQ91" s="15">
        <f>IF(AND($F91=$BK$4,$I91=BQ$5),AVERAGE('Потребление ЭЭ_факт'!BM90,'Потребление ЭЭ_факт'!BY90,'Потребление ЭЭ_факт'!CK90),IF(BP91&lt;&gt;0,AVERAGE('Потребление ЭЭ_факт'!BM90,'Потребление ЭЭ_факт'!BY90,'Потребление ЭЭ_факт'!CK90),0))</f>
        <v>13792.325833333336</v>
      </c>
      <c r="BR91" s="15">
        <f>IF(AND($F91=$BK$4,$I91=BR$5),AVERAGE('Потребление ЭЭ_факт'!BN90,'Потребление ЭЭ_факт'!BZ90,'Потребление ЭЭ_факт'!CL90),IF(BQ91&lt;&gt;0,AVERAGE('Потребление ЭЭ_факт'!BN90,'Потребление ЭЭ_факт'!BZ90,'Потребление ЭЭ_факт'!CL90),0))</f>
        <v>14113.837</v>
      </c>
      <c r="BS91" s="15">
        <f>IF(AND($F91=$BK$4,$I91=BS$5),AVERAGE('Потребление ЭЭ_факт'!BO90,'Потребление ЭЭ_факт'!CA90,'Потребление ЭЭ_факт'!CM90),IF(BR91&lt;&gt;0,AVERAGE('Потребление ЭЭ_факт'!BO90,'Потребление ЭЭ_факт'!CA90,'Потребление ЭЭ_факт'!CM90),0))</f>
        <v>11304.285142857143</v>
      </c>
      <c r="BT91" s="15">
        <f>IF(AND($F91=$BK$4,$I91=BT$5),AVERAGE('Потребление ЭЭ_факт'!BP90,'Потребление ЭЭ_факт'!CB90,'Потребление ЭЭ_факт'!CN90),IF(BS91&lt;&gt;0,AVERAGE('Потребление ЭЭ_факт'!BP90,'Потребление ЭЭ_факт'!CB90,'Потребление ЭЭ_факт'!CN90),0))</f>
        <v>11734.798690476193</v>
      </c>
      <c r="BU91" s="15">
        <f>IF(AND($F91=$BK$4,$I91=BU$5),AVERAGE('Потребление ЭЭ_факт'!BQ90,'Потребление ЭЭ_факт'!CC90,'Потребление ЭЭ_факт'!CO90),IF(BT91&lt;&gt;0,AVERAGE('Потребление ЭЭ_факт'!BQ90,'Потребление ЭЭ_факт'!CC90,'Потребление ЭЭ_факт'!CO90),0))</f>
        <v>13321.064047619047</v>
      </c>
      <c r="BV91" s="16">
        <f>IF(AND($F91=$BK$4,$I91=BV$5),AVERAGE('Потребление ЭЭ_факт'!BR90,'Потребление ЭЭ_факт'!CD90,'Потребление ЭЭ_факт'!CP90),IF(BU91&lt;&gt;0,AVERAGE('Потребление ЭЭ_факт'!BR90,'Потребление ЭЭ_факт'!CD90,'Потребление ЭЭ_факт'!CP90),0))</f>
        <v>15066.165161904762</v>
      </c>
      <c r="BW91" s="14">
        <f>IF(AND($F91=$BW$4,$I91=BW$5),AVERAGE('Потребление ЭЭ_факт'!BS90,'Потребление ЭЭ_факт'!CE90,'Потребление ЭЭ_факт'!CQ90),IF(BV91&lt;&gt;0,AVERAGE('Потребление ЭЭ_факт'!BS90,'Потребление ЭЭ_факт'!CE90,'Потребление ЭЭ_факт'!CQ90),0))</f>
        <v>15556.077833333335</v>
      </c>
      <c r="BX91" s="31">
        <f t="shared" si="382"/>
        <v>13373.375999999998</v>
      </c>
      <c r="BY91" s="31">
        <f t="shared" si="552"/>
        <v>13705.884566666666</v>
      </c>
      <c r="BZ91" s="31">
        <f t="shared" si="553"/>
        <v>12030.387666666667</v>
      </c>
      <c r="CA91" s="31">
        <f t="shared" si="554"/>
        <v>12172.436761904763</v>
      </c>
      <c r="CB91" s="31">
        <f t="shared" si="555"/>
        <v>12384.871690476191</v>
      </c>
      <c r="CC91" s="31">
        <f t="shared" si="546"/>
        <v>13792.325833333336</v>
      </c>
      <c r="CD91" s="31">
        <f t="shared" si="547"/>
        <v>14113.837</v>
      </c>
      <c r="CE91" s="31">
        <f t="shared" si="548"/>
        <v>11304.285142857143</v>
      </c>
      <c r="CF91" s="31">
        <f t="shared" si="549"/>
        <v>11734.798690476193</v>
      </c>
      <c r="CG91" s="31">
        <f t="shared" si="550"/>
        <v>13321.064047619047</v>
      </c>
      <c r="CH91" s="32">
        <f t="shared" si="551"/>
        <v>15066.165161904762</v>
      </c>
      <c r="CI91" s="30">
        <f t="shared" si="418"/>
        <v>15556.077833333335</v>
      </c>
      <c r="CJ91" s="31">
        <f t="shared" si="413"/>
        <v>13373.375999999998</v>
      </c>
      <c r="CK91" s="31">
        <f t="shared" si="414"/>
        <v>13705.884566666666</v>
      </c>
      <c r="CL91" s="31">
        <f t="shared" si="489"/>
        <v>12030.387666666667</v>
      </c>
      <c r="CM91" s="31">
        <f t="shared" si="490"/>
        <v>12172.436761904763</v>
      </c>
      <c r="CN91" s="31">
        <f t="shared" si="491"/>
        <v>12384.871690476191</v>
      </c>
      <c r="CO91" s="31">
        <f t="shared" si="492"/>
        <v>13792.325833333336</v>
      </c>
      <c r="CP91" s="31">
        <f t="shared" si="493"/>
        <v>14113.837</v>
      </c>
      <c r="CQ91" s="31">
        <f t="shared" si="494"/>
        <v>11304.285142857143</v>
      </c>
      <c r="CR91" s="31">
        <f t="shared" si="495"/>
        <v>11734.798690476193</v>
      </c>
      <c r="CS91" s="31">
        <f t="shared" si="496"/>
        <v>13321.064047619047</v>
      </c>
      <c r="CT91" s="32">
        <f t="shared" si="497"/>
        <v>15066.165161904762</v>
      </c>
      <c r="CU91" s="30">
        <f t="shared" si="498"/>
        <v>15556.077833333335</v>
      </c>
      <c r="CV91" s="31">
        <f t="shared" si="499"/>
        <v>13373.375999999998</v>
      </c>
      <c r="CW91" s="31">
        <f t="shared" si="500"/>
        <v>13705.884566666666</v>
      </c>
      <c r="CX91" s="31">
        <f t="shared" si="501"/>
        <v>12030.387666666667</v>
      </c>
      <c r="CY91" s="31">
        <f t="shared" si="502"/>
        <v>12172.436761904763</v>
      </c>
      <c r="CZ91" s="31">
        <f t="shared" si="503"/>
        <v>12384.871690476191</v>
      </c>
      <c r="DA91" s="31">
        <f t="shared" si="504"/>
        <v>13792.325833333336</v>
      </c>
      <c r="DB91" s="31">
        <f t="shared" si="505"/>
        <v>14113.837</v>
      </c>
      <c r="DC91" s="31">
        <f t="shared" si="506"/>
        <v>11304.285142857143</v>
      </c>
      <c r="DD91" s="31">
        <f t="shared" si="507"/>
        <v>11734.798690476193</v>
      </c>
      <c r="DE91" s="31">
        <f t="shared" si="508"/>
        <v>13321.064047619047</v>
      </c>
      <c r="DF91" s="32">
        <f t="shared" si="509"/>
        <v>15066.165161904762</v>
      </c>
      <c r="DG91" s="30">
        <f t="shared" si="510"/>
        <v>15556.077833333335</v>
      </c>
      <c r="DH91" s="31">
        <f t="shared" si="511"/>
        <v>13373.375999999998</v>
      </c>
      <c r="DI91" s="31">
        <f t="shared" si="512"/>
        <v>13705.884566666666</v>
      </c>
      <c r="DJ91" s="31">
        <f t="shared" si="513"/>
        <v>12030.387666666667</v>
      </c>
      <c r="DK91" s="31">
        <f t="shared" si="514"/>
        <v>12172.436761904763</v>
      </c>
      <c r="DL91" s="31">
        <f t="shared" si="515"/>
        <v>12384.871690476191</v>
      </c>
      <c r="DM91" s="31">
        <f t="shared" si="516"/>
        <v>13792.325833333336</v>
      </c>
      <c r="DN91" s="31">
        <f t="shared" si="517"/>
        <v>14113.837</v>
      </c>
      <c r="DO91" s="31">
        <f t="shared" si="518"/>
        <v>11304.285142857143</v>
      </c>
      <c r="DP91" s="31">
        <f t="shared" si="519"/>
        <v>11734.798690476193</v>
      </c>
      <c r="DQ91" s="31">
        <f t="shared" si="488"/>
        <v>13321.064047619047</v>
      </c>
      <c r="DR91" s="32">
        <f t="shared" si="522"/>
        <v>15066.165161904762</v>
      </c>
      <c r="DS91" s="30">
        <f t="shared" si="523"/>
        <v>15556.077833333335</v>
      </c>
      <c r="DT91" s="31">
        <f t="shared" si="524"/>
        <v>13373.375999999998</v>
      </c>
      <c r="DU91" s="31">
        <f t="shared" si="525"/>
        <v>13705.884566666666</v>
      </c>
      <c r="DV91" s="31">
        <f t="shared" si="526"/>
        <v>12030.387666666667</v>
      </c>
      <c r="DW91" s="31">
        <f t="shared" si="527"/>
        <v>12172.436761904763</v>
      </c>
      <c r="DX91" s="31">
        <f t="shared" si="528"/>
        <v>12384.871690476191</v>
      </c>
      <c r="DY91" s="31">
        <f t="shared" si="529"/>
        <v>13792.325833333336</v>
      </c>
      <c r="DZ91" s="31">
        <f t="shared" si="530"/>
        <v>14113.837</v>
      </c>
      <c r="EA91" s="31">
        <f t="shared" si="531"/>
        <v>11304.285142857143</v>
      </c>
      <c r="EB91" s="31">
        <f t="shared" si="532"/>
        <v>11734.798690476193</v>
      </c>
      <c r="EC91" s="31">
        <f t="shared" si="533"/>
        <v>13321.064047619047</v>
      </c>
      <c r="ED91" s="32">
        <f t="shared" si="534"/>
        <v>15066.165161904762</v>
      </c>
      <c r="EE91" s="30">
        <f t="shared" si="535"/>
        <v>15556.077833333335</v>
      </c>
      <c r="EF91" s="31">
        <f t="shared" si="536"/>
        <v>13373.375999999998</v>
      </c>
      <c r="EG91" s="31">
        <f t="shared" si="537"/>
        <v>13705.884566666666</v>
      </c>
      <c r="EH91" s="31">
        <f t="shared" si="538"/>
        <v>12030.387666666667</v>
      </c>
      <c r="EI91" s="31">
        <f t="shared" si="539"/>
        <v>12172.436761904763</v>
      </c>
      <c r="EJ91" s="31">
        <f t="shared" si="540"/>
        <v>12384.871690476191</v>
      </c>
      <c r="EK91" s="31">
        <f t="shared" si="541"/>
        <v>13792.325833333336</v>
      </c>
      <c r="EL91" s="31">
        <f t="shared" si="542"/>
        <v>14113.837</v>
      </c>
      <c r="EM91" s="31">
        <f t="shared" si="543"/>
        <v>11304.285142857143</v>
      </c>
      <c r="EN91" s="31">
        <f t="shared" si="544"/>
        <v>11734.798690476193</v>
      </c>
      <c r="EO91" s="31">
        <f t="shared" si="520"/>
        <v>13321.064047619047</v>
      </c>
      <c r="EP91" s="32">
        <f t="shared" si="521"/>
        <v>15066.165161904762</v>
      </c>
      <c r="ES91" s="20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9"/>
      <c r="FE91" s="20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9"/>
      <c r="FQ91" s="20"/>
      <c r="FR91" s="18"/>
      <c r="FS91" s="18">
        <f t="shared" si="420"/>
        <v>13705.884566666666</v>
      </c>
      <c r="FT91" s="18">
        <f t="shared" si="421"/>
        <v>12030.387666666667</v>
      </c>
      <c r="FU91" s="18">
        <f t="shared" si="422"/>
        <v>12172.436761904763</v>
      </c>
      <c r="FV91" s="18">
        <f t="shared" si="423"/>
        <v>12384.871690476191</v>
      </c>
      <c r="FW91" s="18">
        <f t="shared" si="424"/>
        <v>13792.325833333336</v>
      </c>
      <c r="FX91" s="18">
        <f t="shared" si="425"/>
        <v>14113.837</v>
      </c>
      <c r="FY91" s="18">
        <f t="shared" si="426"/>
        <v>11304.285142857143</v>
      </c>
      <c r="FZ91" s="18">
        <f t="shared" si="427"/>
        <v>11734.798690476193</v>
      </c>
      <c r="GA91" s="18">
        <f t="shared" si="428"/>
        <v>13321.064047619047</v>
      </c>
      <c r="GB91" s="19">
        <f t="shared" si="429"/>
        <v>15066.165161904762</v>
      </c>
      <c r="GC91" s="20">
        <f t="shared" si="430"/>
        <v>15556.077833333335</v>
      </c>
      <c r="GD91" s="18">
        <f t="shared" si="431"/>
        <v>13373.375999999998</v>
      </c>
      <c r="GE91" s="18">
        <f t="shared" si="432"/>
        <v>13705.884566666666</v>
      </c>
      <c r="GF91" s="18">
        <f t="shared" si="433"/>
        <v>12030.387666666667</v>
      </c>
      <c r="GG91" s="18">
        <f t="shared" si="434"/>
        <v>12172.436761904763</v>
      </c>
      <c r="GH91" s="18">
        <f t="shared" si="435"/>
        <v>12384.871690476191</v>
      </c>
      <c r="GI91" s="18">
        <f t="shared" si="436"/>
        <v>13792.325833333336</v>
      </c>
      <c r="GJ91" s="18">
        <f t="shared" si="437"/>
        <v>14113.837</v>
      </c>
      <c r="GK91" s="18">
        <f t="shared" si="438"/>
        <v>11304.285142857143</v>
      </c>
      <c r="GL91" s="18">
        <f t="shared" si="439"/>
        <v>11734.798690476193</v>
      </c>
      <c r="GM91" s="18">
        <f t="shared" si="440"/>
        <v>13321.064047619047</v>
      </c>
      <c r="GN91" s="19">
        <f t="shared" si="441"/>
        <v>15066.165161904762</v>
      </c>
      <c r="GO91" s="20">
        <f t="shared" si="442"/>
        <v>15556.077833333335</v>
      </c>
      <c r="GP91" s="18">
        <f t="shared" si="443"/>
        <v>13373.375999999998</v>
      </c>
      <c r="GQ91" s="18">
        <f t="shared" si="444"/>
        <v>13705.884566666666</v>
      </c>
      <c r="GR91" s="18">
        <f t="shared" si="445"/>
        <v>12030.387666666667</v>
      </c>
      <c r="GS91" s="18">
        <f t="shared" si="446"/>
        <v>12172.436761904763</v>
      </c>
      <c r="GT91" s="18">
        <f t="shared" si="447"/>
        <v>12384.871690476191</v>
      </c>
      <c r="GU91" s="18">
        <f t="shared" si="448"/>
        <v>13792.325833333336</v>
      </c>
      <c r="GV91" s="18">
        <f t="shared" si="449"/>
        <v>14113.837</v>
      </c>
      <c r="GW91" s="18">
        <f t="shared" si="450"/>
        <v>11304.285142857143</v>
      </c>
      <c r="GX91" s="18">
        <f t="shared" si="451"/>
        <v>11734.798690476193</v>
      </c>
      <c r="GY91" s="18">
        <f t="shared" si="452"/>
        <v>13321.064047619047</v>
      </c>
      <c r="GZ91" s="19">
        <f t="shared" si="453"/>
        <v>15066.165161904762</v>
      </c>
      <c r="HA91" s="20">
        <f t="shared" si="454"/>
        <v>15556.077833333335</v>
      </c>
      <c r="HB91" s="18">
        <f t="shared" si="455"/>
        <v>13373.375999999998</v>
      </c>
      <c r="HC91" s="18">
        <f t="shared" si="456"/>
        <v>13705.884566666666</v>
      </c>
      <c r="HD91" s="18">
        <f t="shared" si="457"/>
        <v>12030.387666666667</v>
      </c>
      <c r="HE91" s="18">
        <f t="shared" si="458"/>
        <v>12172.436761904763</v>
      </c>
      <c r="HF91" s="18">
        <f t="shared" si="459"/>
        <v>12384.871690476191</v>
      </c>
      <c r="HG91" s="18">
        <f t="shared" si="460"/>
        <v>13792.325833333336</v>
      </c>
      <c r="HH91" s="18">
        <f t="shared" si="461"/>
        <v>14113.837</v>
      </c>
      <c r="HI91" s="18">
        <f t="shared" si="462"/>
        <v>11304.285142857143</v>
      </c>
      <c r="HJ91" s="18">
        <f t="shared" si="463"/>
        <v>11734.798690476193</v>
      </c>
      <c r="HK91" s="18">
        <f t="shared" si="464"/>
        <v>13321.064047619047</v>
      </c>
      <c r="HL91" s="19">
        <f t="shared" si="465"/>
        <v>15066.165161904762</v>
      </c>
      <c r="HM91" s="20">
        <f t="shared" si="466"/>
        <v>15556.077833333335</v>
      </c>
      <c r="HN91" s="18">
        <f t="shared" si="467"/>
        <v>13373.375999999998</v>
      </c>
      <c r="HO91" s="18">
        <f t="shared" si="468"/>
        <v>13705.884566666666</v>
      </c>
      <c r="HP91" s="18">
        <f t="shared" si="469"/>
        <v>12030.387666666667</v>
      </c>
      <c r="HQ91" s="18">
        <f t="shared" si="470"/>
        <v>12172.436761904763</v>
      </c>
      <c r="HR91" s="18">
        <f t="shared" si="471"/>
        <v>12384.871690476191</v>
      </c>
      <c r="HS91" s="18">
        <f t="shared" si="472"/>
        <v>13792.325833333336</v>
      </c>
      <c r="HT91" s="18">
        <f t="shared" si="473"/>
        <v>14113.837</v>
      </c>
      <c r="HU91" s="18">
        <f t="shared" si="474"/>
        <v>11304.285142857143</v>
      </c>
      <c r="HV91" s="18">
        <f t="shared" si="475"/>
        <v>11734.798690476193</v>
      </c>
      <c r="HW91" s="18">
        <f t="shared" si="476"/>
        <v>13321.064047619047</v>
      </c>
      <c r="HX91" s="19">
        <f t="shared" si="477"/>
        <v>15066.165161904762</v>
      </c>
      <c r="HY91" s="20">
        <f t="shared" si="478"/>
        <v>15556.077833333335</v>
      </c>
      <c r="HZ91" s="18">
        <f t="shared" si="545"/>
        <v>13373.375999999998</v>
      </c>
      <c r="IA91" s="18"/>
      <c r="IB91" s="18"/>
      <c r="IC91" s="18"/>
      <c r="ID91" s="18"/>
      <c r="IE91" s="18"/>
      <c r="IF91" s="18"/>
      <c r="IG91" s="18"/>
      <c r="IH91" s="18"/>
      <c r="II91" s="18"/>
      <c r="IJ91" s="19"/>
      <c r="IK91" s="20"/>
      <c r="IL91" s="18"/>
      <c r="IM91" s="18"/>
      <c r="IN91" s="18"/>
      <c r="IO91" s="18"/>
      <c r="IP91" s="18"/>
      <c r="IQ91" s="18"/>
      <c r="IR91" s="18"/>
      <c r="IS91" s="18"/>
      <c r="IT91" s="18"/>
      <c r="IU91" s="18"/>
      <c r="IV91" s="19"/>
      <c r="IY91" s="17"/>
      <c r="IZ91" s="17"/>
      <c r="JA91" s="14">
        <f t="shared" si="479"/>
        <v>0</v>
      </c>
      <c r="JB91" s="15">
        <f t="shared" si="480"/>
        <v>0</v>
      </c>
      <c r="JC91" s="15">
        <f t="shared" si="481"/>
        <v>129626.05656190477</v>
      </c>
      <c r="JD91" s="15">
        <f t="shared" si="482"/>
        <v>158555.51039523812</v>
      </c>
      <c r="JE91" s="15">
        <f t="shared" si="483"/>
        <v>158555.51039523812</v>
      </c>
      <c r="JF91" s="15">
        <f t="shared" si="484"/>
        <v>158555.51039523812</v>
      </c>
      <c r="JG91" s="15">
        <f t="shared" si="485"/>
        <v>158555.51039523812</v>
      </c>
      <c r="JH91" s="15">
        <f t="shared" si="486"/>
        <v>28929.453833333333</v>
      </c>
      <c r="JI91" s="15">
        <f t="shared" si="487"/>
        <v>0</v>
      </c>
      <c r="JJ91" s="14"/>
    </row>
    <row r="92" spans="1:270" x14ac:dyDescent="0.25">
      <c r="A92" s="5" t="s">
        <v>279</v>
      </c>
      <c r="B92" s="2">
        <v>7337</v>
      </c>
      <c r="C92" s="3">
        <v>42486</v>
      </c>
      <c r="D92" s="3" t="s">
        <v>280</v>
      </c>
      <c r="E92" s="4">
        <v>45338</v>
      </c>
      <c r="F92">
        <f t="shared" si="402"/>
        <v>2024</v>
      </c>
      <c r="G92">
        <f t="shared" si="403"/>
        <v>2</v>
      </c>
      <c r="H92">
        <f t="shared" si="404"/>
        <v>2021</v>
      </c>
      <c r="I92">
        <f t="shared" si="384"/>
        <v>2</v>
      </c>
      <c r="J92">
        <f t="shared" si="415"/>
        <v>2024</v>
      </c>
      <c r="K92">
        <f t="shared" si="416"/>
        <v>3</v>
      </c>
      <c r="L92">
        <f t="shared" si="383"/>
        <v>2029</v>
      </c>
      <c r="M92">
        <f t="shared" si="417"/>
        <v>2</v>
      </c>
      <c r="O92" s="14"/>
      <c r="P92" s="17"/>
      <c r="Q92" s="17"/>
      <c r="R92" s="17"/>
      <c r="S92" s="17"/>
      <c r="T92" s="17"/>
      <c r="U92" s="17"/>
      <c r="V92" s="17">
        <f>IF(AND($F92=O$4,$I92=V$5),AVERAGE('Потребление ЭЭ_факт'!R91,'Потребление ЭЭ_факт'!AD91,'Потребление ЭЭ_факт'!AP91),IF(U92&lt;&gt;0,AVERAGE('Потребление ЭЭ_факт'!R91,'Потребление ЭЭ_факт'!AD91,'Потребление ЭЭ_факт'!AP91),0))</f>
        <v>0</v>
      </c>
      <c r="W92" s="17">
        <f>IF(AND($F92=O$4,$I92=W$5),AVERAGE('Потребление ЭЭ_факт'!S91,'Потребление ЭЭ_факт'!AE91,'Потребление ЭЭ_факт'!AQ91),IF(V92&lt;&gt;0,AVERAGE('Потребление ЭЭ_факт'!S91,'Потребление ЭЭ_факт'!AE91,'Потребление ЭЭ_факт'!AQ91),0))</f>
        <v>0</v>
      </c>
      <c r="X92" s="17">
        <f>IF(AND($F92=O$4,$I92=X$5),AVERAGE('Потребление ЭЭ_факт'!T91,'Потребление ЭЭ_факт'!AF91,'Потребление ЭЭ_факт'!AR91),IF(W92&lt;&gt;0,AVERAGE('Потребление ЭЭ_факт'!T91,'Потребление ЭЭ_факт'!AF91,'Потребление ЭЭ_факт'!AR91),0))</f>
        <v>0</v>
      </c>
      <c r="Y92" s="17">
        <f>IF(AND($F92=O$4,$I92=Y$5),AVERAGE('Потребление ЭЭ_факт'!U91,'Потребление ЭЭ_факт'!AG91,'Потребление ЭЭ_факт'!AS91),IF(X92&lt;&gt;0,AVERAGE('Потребление ЭЭ_факт'!U91,'Потребление ЭЭ_факт'!AG91,'Потребление ЭЭ_факт'!AS91),0))</f>
        <v>0</v>
      </c>
      <c r="Z92" s="17">
        <f>IF(AND($F92=O$4,$I92=Z$5),AVERAGE('Потребление ЭЭ_факт'!V91,'Потребление ЭЭ_факт'!AH91,'Потребление ЭЭ_факт'!AT91),IF(Y92&lt;&gt;0,AVERAGE('Потребление ЭЭ_факт'!V91,'Потребление ЭЭ_факт'!AH91,'Потребление ЭЭ_факт'!AT91),0))</f>
        <v>0</v>
      </c>
      <c r="AA92" s="14">
        <f>IF(AND($F92=AA$4,$I92=AA$5),AVERAGE('Потребление ЭЭ_факт'!W91,'Потребление ЭЭ_факт'!AI91,'Потребление ЭЭ_факт'!AU91),IF(Z92&lt;&gt;0,AVERAGE('Потребление ЭЭ_факт'!W91,'Потребление ЭЭ_факт'!AI91,'Потребление ЭЭ_факт'!AU91),0))</f>
        <v>0</v>
      </c>
      <c r="AB92" s="17">
        <f>IF(AND($F92=AA$4,$I92=AB$5),AVERAGE('Потребление ЭЭ_факт'!X91,'Потребление ЭЭ_факт'!AJ91,'Потребление ЭЭ_факт'!AV91),IF(AA92&lt;&gt;0,AVERAGE('Потребление ЭЭ_факт'!X91,'Потребление ЭЭ_факт'!AJ91,'Потребление ЭЭ_факт'!AV91),0))</f>
        <v>0</v>
      </c>
      <c r="AC92" s="17">
        <f>IF(AND($F92=AA$4,$I92=AC$5),AVERAGE('Потребление ЭЭ_факт'!Y91,'Потребление ЭЭ_факт'!AK91,'Потребление ЭЭ_факт'!AW91),IF(AB92&lt;&gt;0,AVERAGE('Потребление ЭЭ_факт'!Y91,'Потребление ЭЭ_факт'!AK91,'Потребление ЭЭ_факт'!AW91),0))</f>
        <v>0</v>
      </c>
      <c r="AD92" s="17">
        <f>IF(AND($F92=AA$4,$I92=AD$5),AVERAGE('Потребление ЭЭ_факт'!Z91,'Потребление ЭЭ_факт'!AL91,'Потребление ЭЭ_факт'!AX91),IF(AC92&lt;&gt;0,AVERAGE('Потребление ЭЭ_факт'!Z91,'Потребление ЭЭ_факт'!AL91,'Потребление ЭЭ_факт'!AX91),0))</f>
        <v>0</v>
      </c>
      <c r="AE92" s="17">
        <f>IF(AND($F92=AA$4,$I92=AE$5),AVERAGE('Потребление ЭЭ_факт'!AA91,'Потребление ЭЭ_факт'!AM91,'Потребление ЭЭ_факт'!AY91),IF(AD92&lt;&gt;0,AVERAGE('Потребление ЭЭ_факт'!AA91,'Потребление ЭЭ_факт'!AM91,'Потребление ЭЭ_факт'!AY91),0))</f>
        <v>0</v>
      </c>
      <c r="AF92" s="17">
        <f>IF(AND($F92=AA$4,$I92=AF$5),AVERAGE('Потребление ЭЭ_факт'!AB91,'Потребление ЭЭ_факт'!AN91,'Потребление ЭЭ_факт'!AZ91),IF(AE92&lt;&gt;0,AVERAGE('Потребление ЭЭ_факт'!AB91,'Потребление ЭЭ_факт'!AN91,'Потребление ЭЭ_факт'!AZ91),0))</f>
        <v>0</v>
      </c>
      <c r="AG92" s="17">
        <f>IF(AND($F92=AA$4,$I92=AG$5),AVERAGE('Потребление ЭЭ_факт'!AC91,'Потребление ЭЭ_факт'!AO91,'Потребление ЭЭ_факт'!BA91),IF(AF92&lt;&gt;0,AVERAGE('Потребление ЭЭ_факт'!AC91,'Потребление ЭЭ_факт'!AO91,'Потребление ЭЭ_факт'!BA91),0))</f>
        <v>0</v>
      </c>
      <c r="AH92" s="17">
        <f>IF(AND($F92=AA$4,$I92=AH$5),AVERAGE('Потребление ЭЭ_факт'!AD91,'Потребление ЭЭ_факт'!AP91,'Потребление ЭЭ_факт'!BB91),IF(AG92&lt;&gt;0,AVERAGE('Потребление ЭЭ_факт'!AD91,'Потребление ЭЭ_факт'!AP91,'Потребление ЭЭ_факт'!BB91),0))</f>
        <v>0</v>
      </c>
      <c r="AI92" s="17">
        <f>IF(AND($F92=AA$4,$I92=AI$5),AVERAGE('Потребление ЭЭ_факт'!AE91,'Потребление ЭЭ_факт'!AQ91,'Потребление ЭЭ_факт'!BC91),IF(AH92&lt;&gt;0,AVERAGE('Потребление ЭЭ_факт'!AE91,'Потребление ЭЭ_факт'!AQ91,'Потребление ЭЭ_факт'!BC91),0))</f>
        <v>0</v>
      </c>
      <c r="AJ92" s="17">
        <f>IF(AND($F92=AA$4,$I92=AJ$5),AVERAGE('Потребление ЭЭ_факт'!AF91,'Потребление ЭЭ_факт'!AR91,'Потребление ЭЭ_факт'!BD91),IF(AI92&lt;&gt;0,AVERAGE('Потребление ЭЭ_факт'!AF91,'Потребление ЭЭ_факт'!AR91,'Потребление ЭЭ_факт'!BD91),0))</f>
        <v>0</v>
      </c>
      <c r="AK92" s="17">
        <f>IF(AND($F92=AA$4,$I92=AK$5),AVERAGE('Потребление ЭЭ_факт'!AG91,'Потребление ЭЭ_факт'!AS91,'Потребление ЭЭ_факт'!BE91),IF(AJ92&lt;&gt;0,AVERAGE('Потребление ЭЭ_факт'!AG91,'Потребление ЭЭ_факт'!AS91,'Потребление ЭЭ_факт'!BE91),0))</f>
        <v>0</v>
      </c>
      <c r="AL92" s="17">
        <f>IF(AND($F92=AA$4,$I92=AL$5),AVERAGE('Потребление ЭЭ_факт'!AH91,'Потребление ЭЭ_факт'!AT91,'Потребление ЭЭ_факт'!BF91),IF(AK92&lt;&gt;0,AVERAGE('Потребление ЭЭ_факт'!AH91,'Потребление ЭЭ_факт'!AT91,'Потребление ЭЭ_факт'!BF91),0))</f>
        <v>0</v>
      </c>
      <c r="AM92" s="14">
        <f>IF(AND($F92=AM$4,$I92=AM$5),AVERAGE('Потребление ЭЭ_факт'!AI91,'Потребление ЭЭ_факт'!AU91,'Потребление ЭЭ_факт'!BG91),IF(AL92&lt;&gt;0,AVERAGE('Потребление ЭЭ_факт'!AI91,'Потребление ЭЭ_факт'!AU91,'Потребление ЭЭ_факт'!BG91),0))</f>
        <v>0</v>
      </c>
      <c r="AN92" s="15">
        <f>IF(AND($F92=$AM$4,$I92=AN$5),AVERAGE('Потребление ЭЭ_факт'!AJ91,'Потребление ЭЭ_факт'!AV91,'Потребление ЭЭ_факт'!BH91),IF(AM92&lt;&gt;0,AVERAGE('Потребление ЭЭ_факт'!AJ91,'Потребление ЭЭ_факт'!AV91,'Потребление ЭЭ_факт'!BH91),0))</f>
        <v>0</v>
      </c>
      <c r="AO92" s="15">
        <f>IF(AND($F92=$AM$4,$I92=AO$5),AVERAGE('Потребление ЭЭ_факт'!AK91,'Потребление ЭЭ_факт'!AW91,'Потребление ЭЭ_факт'!BI91),IF(AN92&lt;&gt;0,AVERAGE('Потребление ЭЭ_факт'!AK91,'Потребление ЭЭ_факт'!AW91,'Потребление ЭЭ_факт'!BI91),0))</f>
        <v>0</v>
      </c>
      <c r="AP92" s="15">
        <f>IF(AND($F92=$AM$4,$I92=AP$5),AVERAGE('Потребление ЭЭ_факт'!AL91,'Потребление ЭЭ_факт'!AX91,'Потребление ЭЭ_факт'!BJ91),IF(AO92&lt;&gt;0,AVERAGE('Потребление ЭЭ_факт'!AL91,'Потребление ЭЭ_факт'!AX91,'Потребление ЭЭ_факт'!BJ91),0))</f>
        <v>0</v>
      </c>
      <c r="AQ92" s="15">
        <f>IF(AND($F92=$AM$4,$I92=AQ$5),AVERAGE('Потребление ЭЭ_факт'!AM91,'Потребление ЭЭ_факт'!AY91,'Потребление ЭЭ_факт'!BK91),IF(AP92&lt;&gt;0,AVERAGE('Потребление ЭЭ_факт'!AM91,'Потребление ЭЭ_факт'!AY91,'Потребление ЭЭ_факт'!BK91),0))</f>
        <v>0</v>
      </c>
      <c r="AR92" s="15">
        <f>IF(AND($F92=$AM$4,$I92=AR$5),AVERAGE('Потребление ЭЭ_факт'!AN91,'Потребление ЭЭ_факт'!AZ91,'Потребление ЭЭ_факт'!BL91),IF(AQ92&lt;&gt;0,AVERAGE('Потребление ЭЭ_факт'!AN91,'Потребление ЭЭ_факт'!AZ91,'Потребление ЭЭ_факт'!BL91),0))</f>
        <v>0</v>
      </c>
      <c r="AS92" s="15">
        <f>IF(AND($F92=$AM$4,$I92=AS$5),AVERAGE('Потребление ЭЭ_факт'!AO91,'Потребление ЭЭ_факт'!BA91,'Потребление ЭЭ_факт'!BM91),IF(AR92&lt;&gt;0,AVERAGE('Потребление ЭЭ_факт'!AO91,'Потребление ЭЭ_факт'!BA91,'Потребление ЭЭ_факт'!BM91),0))</f>
        <v>0</v>
      </c>
      <c r="AT92" s="15">
        <f>IF(AND($F92=$AM$4,$I92=AT$5),AVERAGE('Потребление ЭЭ_факт'!AP91,'Потребление ЭЭ_факт'!BB91,'Потребление ЭЭ_факт'!BN91),IF(AS92&lt;&gt;0,AVERAGE('Потребление ЭЭ_факт'!AP91,'Потребление ЭЭ_факт'!BB91,'Потребление ЭЭ_факт'!BN91),0))</f>
        <v>0</v>
      </c>
      <c r="AU92" s="15">
        <f>IF(AND($F92=$AM$4,$I92=AU$5),AVERAGE('Потребление ЭЭ_факт'!AQ91,'Потребление ЭЭ_факт'!BC91,'Потребление ЭЭ_факт'!BO91),IF(AT92&lt;&gt;0,AVERAGE('Потребление ЭЭ_факт'!AQ91,'Потребление ЭЭ_факт'!BC91,'Потребление ЭЭ_факт'!BO91),0))</f>
        <v>0</v>
      </c>
      <c r="AV92" s="15">
        <f>IF(AND($F92=$AM$4,$I92=AV$5),AVERAGE('Потребление ЭЭ_факт'!AR91,'Потребление ЭЭ_факт'!BD91,'Потребление ЭЭ_факт'!BP91),IF(AU92&lt;&gt;0,AVERAGE('Потребление ЭЭ_факт'!AR91,'Потребление ЭЭ_факт'!BD91,'Потребление ЭЭ_факт'!BP91),0))</f>
        <v>0</v>
      </c>
      <c r="AW92" s="15">
        <f>IF(AND($F92=$AM$4,$I92=AW$5),AVERAGE('Потребление ЭЭ_факт'!AS91,'Потребление ЭЭ_факт'!BE91,'Потребление ЭЭ_факт'!BQ91),IF(AV92&lt;&gt;0,AVERAGE('Потребление ЭЭ_факт'!AS91,'Потребление ЭЭ_факт'!BE91,'Потребление ЭЭ_факт'!BQ91),0))</f>
        <v>0</v>
      </c>
      <c r="AX92" s="16">
        <f>IF(AND($F92=$AM$4,$I92=AX$5),AVERAGE('Потребление ЭЭ_факт'!AT91,'Потребление ЭЭ_факт'!BF91,'Потребление ЭЭ_факт'!BR91),IF(AW92&lt;&gt;0,AVERAGE('Потребление ЭЭ_факт'!AT91,'Потребление ЭЭ_факт'!BF91,'Потребление ЭЭ_факт'!BR91),0))</f>
        <v>0</v>
      </c>
      <c r="AY92" s="14">
        <f>IF(AND($F92=$AY$4,$I92=AY$5),AVERAGE('Потребление ЭЭ_факт'!AU91,'Потребление ЭЭ_факт'!BG91,'Потребление ЭЭ_факт'!BS91),IF(AX92&lt;&gt;0,AVERAGE('Потребление ЭЭ_факт'!AU91,'Потребление ЭЭ_факт'!BG91,'Потребление ЭЭ_факт'!BS91),0))</f>
        <v>0</v>
      </c>
      <c r="AZ92" s="15">
        <f>IF(AND($F92=$AY$4,$I92=AZ$5),AVERAGE('Потребление ЭЭ_факт'!AV91,'Потребление ЭЭ_факт'!BH91,'Потребление ЭЭ_факт'!BT91),IF(AY92&lt;&gt;0,AVERAGE('Потребление ЭЭ_факт'!AV91,'Потребление ЭЭ_факт'!BH91,'Потребление ЭЭ_факт'!BT91),0))</f>
        <v>0</v>
      </c>
      <c r="BA92" s="15">
        <f>IF(AND($F92=$AY$4,$I92=BA$5),AVERAGE('Потребление ЭЭ_факт'!AW91,'Потребление ЭЭ_факт'!BI91,'Потребление ЭЭ_факт'!BU91),IF(AZ92&lt;&gt;0,AVERAGE('Потребление ЭЭ_факт'!AW91,'Потребление ЭЭ_факт'!BI91,'Потребление ЭЭ_факт'!BU91),0))</f>
        <v>0</v>
      </c>
      <c r="BB92" s="15">
        <f>IF(AND($F92=$AY$4,$I92=BB$5),AVERAGE('Потребление ЭЭ_факт'!AX91,'Потребление ЭЭ_факт'!BJ91,'Потребление ЭЭ_факт'!BV91),IF(BA92&lt;&gt;0,AVERAGE('Потребление ЭЭ_факт'!AX91,'Потребление ЭЭ_факт'!BJ91,'Потребление ЭЭ_факт'!BV91),0))</f>
        <v>0</v>
      </c>
      <c r="BC92" s="15">
        <f>IF(AND($F92=$AY$4,$I92=BC$5),AVERAGE('Потребление ЭЭ_факт'!AY91,'Потребление ЭЭ_факт'!BK91,'Потребление ЭЭ_факт'!BW91),IF(BB92&lt;&gt;0,AVERAGE('Потребление ЭЭ_факт'!AY91,'Потребление ЭЭ_факт'!BK91,'Потребление ЭЭ_факт'!BW91),0))</f>
        <v>0</v>
      </c>
      <c r="BD92" s="15">
        <f>IF(AND($F92=$AY$4,$I92=BD$5),AVERAGE('Потребление ЭЭ_факт'!AZ91,'Потребление ЭЭ_факт'!BL91,'Потребление ЭЭ_факт'!BX91),IF(BC92&lt;&gt;0,AVERAGE('Потребление ЭЭ_факт'!AZ91,'Потребление ЭЭ_факт'!BL91,'Потребление ЭЭ_факт'!BX91),0))</f>
        <v>0</v>
      </c>
      <c r="BE92" s="15">
        <f>IF(AND($F92=$AY$4,$I92=BE$5),AVERAGE('Потребление ЭЭ_факт'!BA91,'Потребление ЭЭ_факт'!BM91,'Потребление ЭЭ_факт'!BY91),IF(BD92&lt;&gt;0,AVERAGE('Потребление ЭЭ_факт'!BA91,'Потребление ЭЭ_факт'!BM91,'Потребление ЭЭ_факт'!BY91),0))</f>
        <v>0</v>
      </c>
      <c r="BF92" s="15">
        <f>IF(AND($F92=$AY$4,$I92=BF$5),AVERAGE('Потребление ЭЭ_факт'!BB91,'Потребление ЭЭ_факт'!BN91,'Потребление ЭЭ_факт'!BZ91),IF(BE92&lt;&gt;0,AVERAGE('Потребление ЭЭ_факт'!BB91,'Потребление ЭЭ_факт'!BN91,'Потребление ЭЭ_факт'!BZ91),0))</f>
        <v>0</v>
      </c>
      <c r="BG92" s="15">
        <f>IF(AND($F92=$AY$4,$I92=BG$5),AVERAGE('Потребление ЭЭ_факт'!BC91,'Потребление ЭЭ_факт'!BO91,'Потребление ЭЭ_факт'!CA91),IF(BF92&lt;&gt;0,AVERAGE('Потребление ЭЭ_факт'!BC91,'Потребление ЭЭ_факт'!BO91,'Потребление ЭЭ_факт'!CA91),0))</f>
        <v>0</v>
      </c>
      <c r="BH92" s="15">
        <f>IF(AND($F92=$AY$4,$I92=BH$5),AVERAGE('Потребление ЭЭ_факт'!BD91,'Потребление ЭЭ_факт'!BP91,'Потребление ЭЭ_факт'!CB91),IF(BG92&lt;&gt;0,AVERAGE('Потребление ЭЭ_факт'!BD91,'Потребление ЭЭ_факт'!BP91,'Потребление ЭЭ_факт'!CB91),0))</f>
        <v>0</v>
      </c>
      <c r="BI92" s="15">
        <f>IF(AND($F92=$AY$4,$I92=BI$5),AVERAGE('Потребление ЭЭ_факт'!BE91,'Потребление ЭЭ_факт'!BQ91,'Потребление ЭЭ_факт'!CC91),IF(BH92&lt;&gt;0,AVERAGE('Потребление ЭЭ_факт'!BE91,'Потребление ЭЭ_факт'!BQ91,'Потребление ЭЭ_факт'!CC91),0))</f>
        <v>0</v>
      </c>
      <c r="BJ92" s="16">
        <f>IF(AND($F92=$AY$4,$I92=BJ$5),AVERAGE('Потребление ЭЭ_факт'!BF91,'Потребление ЭЭ_факт'!BR91,'Потребление ЭЭ_факт'!CD91),IF(BI92&lt;&gt;0,AVERAGE('Потребление ЭЭ_факт'!BF91,'Потребление ЭЭ_факт'!BR91,'Потребление ЭЭ_факт'!CD91),0))</f>
        <v>0</v>
      </c>
      <c r="BK92" s="14">
        <f>IF(AND($F92=$BK$4,$I92=BK$5),AVERAGE('Потребление ЭЭ_факт'!BG91,'Потребление ЭЭ_факт'!BS91,'Потребление ЭЭ_факт'!CE91),IF(BJ92&lt;&gt;0,AVERAGE('Потребление ЭЭ_факт'!BG91,'Потребление ЭЭ_факт'!BS91,'Потребление ЭЭ_факт'!CE91),0))</f>
        <v>0</v>
      </c>
      <c r="BL92" s="15">
        <f>IF(AND($F92=$BK$4,$I92=BL$5),AVERAGE('Потребление ЭЭ_факт'!BH91,'Потребление ЭЭ_факт'!BT91,'Потребление ЭЭ_факт'!CF91),IF(BK92&lt;&gt;0,AVERAGE('Потребление ЭЭ_факт'!BH91,'Потребление ЭЭ_факт'!BT91,'Потребление ЭЭ_факт'!CF91),0))</f>
        <v>18392.718222222222</v>
      </c>
      <c r="BM92" s="15">
        <f>IF(AND($F92=$BK$4,$I92=BM$5),AVERAGE('Потребление ЭЭ_факт'!BI91,'Потребление ЭЭ_факт'!BU91,'Потребление ЭЭ_факт'!CG91),IF(BL92&lt;&gt;0,AVERAGE('Потребление ЭЭ_факт'!BI91,'Потребление ЭЭ_факт'!BU91,'Потребление ЭЭ_факт'!CG91),0))</f>
        <v>17207.103511904763</v>
      </c>
      <c r="BN92" s="15">
        <f>IF(AND($F92=$BK$4,$I92=BN$5),AVERAGE('Потребление ЭЭ_факт'!BJ91,'Потребление ЭЭ_факт'!BV91,'Потребление ЭЭ_факт'!CH91),IF(BM92&lt;&gt;0,AVERAGE('Потребление ЭЭ_факт'!BJ91,'Потребление ЭЭ_факт'!BV91,'Потребление ЭЭ_факт'!CH91),0))</f>
        <v>13025.337933333334</v>
      </c>
      <c r="BO92" s="15">
        <f>IF(AND($F92=$BK$4,$I92=BO$5),AVERAGE('Потребление ЭЭ_факт'!BK91,'Потребление ЭЭ_факт'!BW91,'Потребление ЭЭ_факт'!CI91),IF(BN92&lt;&gt;0,AVERAGE('Потребление ЭЭ_факт'!BK91,'Потребление ЭЭ_факт'!BW91,'Потребление ЭЭ_факт'!CI91),0))</f>
        <v>14652.374968253969</v>
      </c>
      <c r="BP92" s="15">
        <f>IF(AND($F92=$BK$4,$I92=BP$5),AVERAGE('Потребление ЭЭ_факт'!BL91,'Потребление ЭЭ_факт'!BX91,'Потребление ЭЭ_факт'!CJ91),IF(BO92&lt;&gt;0,AVERAGE('Потребление ЭЭ_факт'!BL91,'Потребление ЭЭ_факт'!BX91,'Потребление ЭЭ_факт'!CJ91),0))</f>
        <v>14985.580095238094</v>
      </c>
      <c r="BQ92" s="15">
        <f>IF(AND($F92=$BK$4,$I92=BQ$5),AVERAGE('Потребление ЭЭ_факт'!BM91,'Потребление ЭЭ_факт'!BY91,'Потребление ЭЭ_факт'!CK91),IF(BP92&lt;&gt;0,AVERAGE('Потребление ЭЭ_факт'!BM91,'Потребление ЭЭ_факт'!BY91,'Потребление ЭЭ_факт'!CK91),0))</f>
        <v>16878.950297619049</v>
      </c>
      <c r="BR92" s="15">
        <f>IF(AND($F92=$BK$4,$I92=BR$5),AVERAGE('Потребление ЭЭ_факт'!BN91,'Потребление ЭЭ_факт'!BZ91,'Потребление ЭЭ_факт'!CL91),IF(BQ92&lt;&gt;0,AVERAGE('Потребление ЭЭ_факт'!BN91,'Потребление ЭЭ_факт'!BZ91,'Потребление ЭЭ_факт'!CL91),0))</f>
        <v>15660.397523809523</v>
      </c>
      <c r="BS92" s="15">
        <f>IF(AND($F92=$BK$4,$I92=BS$5),AVERAGE('Потребление ЭЭ_факт'!BO91,'Потребление ЭЭ_факт'!CA91,'Потребление ЭЭ_факт'!CM91),IF(BR92&lt;&gt;0,AVERAGE('Потребление ЭЭ_факт'!BO91,'Потребление ЭЭ_факт'!CA91,'Потребление ЭЭ_факт'!CM91),0))</f>
        <v>12812.511047619048</v>
      </c>
      <c r="BT92" s="15">
        <f>IF(AND($F92=$BK$4,$I92=BT$5),AVERAGE('Потребление ЭЭ_факт'!BP91,'Потребление ЭЭ_факт'!CB91,'Потребление ЭЭ_факт'!CN91),IF(BS92&lt;&gt;0,AVERAGE('Потребление ЭЭ_факт'!BP91,'Потребление ЭЭ_факт'!CB91,'Потребление ЭЭ_факт'!CN91),0))</f>
        <v>12349.470000000001</v>
      </c>
      <c r="BU92" s="15">
        <f>IF(AND($F92=$BK$4,$I92=BU$5),AVERAGE('Потребление ЭЭ_факт'!BQ91,'Потребление ЭЭ_факт'!CC91,'Потребление ЭЭ_факт'!CO91),IF(BT92&lt;&gt;0,AVERAGE('Потребление ЭЭ_факт'!BQ91,'Потребление ЭЭ_факт'!CC91,'Потребление ЭЭ_факт'!CO91),0))</f>
        <v>14862.129928571429</v>
      </c>
      <c r="BV92" s="16">
        <f>IF(AND($F92=$BK$4,$I92=BV$5),AVERAGE('Потребление ЭЭ_факт'!BR91,'Потребление ЭЭ_факт'!CD91,'Потребление ЭЭ_факт'!CP91),IF(BU92&lt;&gt;0,AVERAGE('Потребление ЭЭ_факт'!BR91,'Потребление ЭЭ_факт'!CD91,'Потребление ЭЭ_факт'!CP91),0))</f>
        <v>18878.880321428569</v>
      </c>
      <c r="BW92" s="14">
        <f>IF(AND($F92=$BW$4,$I92=BW$5),AVERAGE('Потребление ЭЭ_факт'!BS91,'Потребление ЭЭ_факт'!CE91,'Потребление ЭЭ_факт'!CQ91),IF(BV92&lt;&gt;0,AVERAGE('Потребление ЭЭ_факт'!BS91,'Потребление ЭЭ_факт'!CE91,'Потребление ЭЭ_факт'!CQ91),0))</f>
        <v>19552.016761904761</v>
      </c>
      <c r="BX92" s="31">
        <f t="shared" si="382"/>
        <v>18392.718222222222</v>
      </c>
      <c r="BY92" s="31">
        <f t="shared" si="552"/>
        <v>17207.103511904763</v>
      </c>
      <c r="BZ92" s="31">
        <f t="shared" si="553"/>
        <v>13025.337933333334</v>
      </c>
      <c r="CA92" s="31">
        <f t="shared" si="554"/>
        <v>14652.374968253969</v>
      </c>
      <c r="CB92" s="31">
        <f t="shared" si="555"/>
        <v>14985.580095238094</v>
      </c>
      <c r="CC92" s="31">
        <f t="shared" si="546"/>
        <v>16878.950297619049</v>
      </c>
      <c r="CD92" s="31">
        <f t="shared" si="547"/>
        <v>15660.397523809523</v>
      </c>
      <c r="CE92" s="31">
        <f t="shared" si="548"/>
        <v>12812.511047619048</v>
      </c>
      <c r="CF92" s="31">
        <f t="shared" si="549"/>
        <v>12349.470000000001</v>
      </c>
      <c r="CG92" s="31">
        <f t="shared" si="550"/>
        <v>14862.129928571429</v>
      </c>
      <c r="CH92" s="32">
        <f t="shared" si="551"/>
        <v>18878.880321428569</v>
      </c>
      <c r="CI92" s="30">
        <f t="shared" si="418"/>
        <v>19552.016761904761</v>
      </c>
      <c r="CJ92" s="31">
        <f t="shared" si="413"/>
        <v>18392.718222222222</v>
      </c>
      <c r="CK92" s="31">
        <f t="shared" si="414"/>
        <v>17207.103511904763</v>
      </c>
      <c r="CL92" s="31">
        <f t="shared" si="489"/>
        <v>13025.337933333334</v>
      </c>
      <c r="CM92" s="31">
        <f t="shared" si="490"/>
        <v>14652.374968253969</v>
      </c>
      <c r="CN92" s="31">
        <f t="shared" si="491"/>
        <v>14985.580095238094</v>
      </c>
      <c r="CO92" s="31">
        <f t="shared" si="492"/>
        <v>16878.950297619049</v>
      </c>
      <c r="CP92" s="31">
        <f t="shared" si="493"/>
        <v>15660.397523809523</v>
      </c>
      <c r="CQ92" s="31">
        <f t="shared" si="494"/>
        <v>12812.511047619048</v>
      </c>
      <c r="CR92" s="31">
        <f t="shared" si="495"/>
        <v>12349.470000000001</v>
      </c>
      <c r="CS92" s="31">
        <f t="shared" si="496"/>
        <v>14862.129928571429</v>
      </c>
      <c r="CT92" s="32">
        <f t="shared" si="497"/>
        <v>18878.880321428569</v>
      </c>
      <c r="CU92" s="30">
        <f t="shared" si="498"/>
        <v>19552.016761904761</v>
      </c>
      <c r="CV92" s="31">
        <f t="shared" si="499"/>
        <v>18392.718222222222</v>
      </c>
      <c r="CW92" s="31">
        <f t="shared" si="500"/>
        <v>17207.103511904763</v>
      </c>
      <c r="CX92" s="31">
        <f t="shared" si="501"/>
        <v>13025.337933333334</v>
      </c>
      <c r="CY92" s="31">
        <f t="shared" si="502"/>
        <v>14652.374968253969</v>
      </c>
      <c r="CZ92" s="31">
        <f t="shared" si="503"/>
        <v>14985.580095238094</v>
      </c>
      <c r="DA92" s="31">
        <f t="shared" si="504"/>
        <v>16878.950297619049</v>
      </c>
      <c r="DB92" s="31">
        <f t="shared" si="505"/>
        <v>15660.397523809523</v>
      </c>
      <c r="DC92" s="31">
        <f t="shared" si="506"/>
        <v>12812.511047619048</v>
      </c>
      <c r="DD92" s="31">
        <f t="shared" si="507"/>
        <v>12349.470000000001</v>
      </c>
      <c r="DE92" s="31">
        <f t="shared" si="508"/>
        <v>14862.129928571429</v>
      </c>
      <c r="DF92" s="32">
        <f t="shared" si="509"/>
        <v>18878.880321428569</v>
      </c>
      <c r="DG92" s="30">
        <f t="shared" si="510"/>
        <v>19552.016761904761</v>
      </c>
      <c r="DH92" s="31">
        <f t="shared" si="511"/>
        <v>18392.718222222222</v>
      </c>
      <c r="DI92" s="31">
        <f t="shared" si="512"/>
        <v>17207.103511904763</v>
      </c>
      <c r="DJ92" s="31">
        <f t="shared" si="513"/>
        <v>13025.337933333334</v>
      </c>
      <c r="DK92" s="31">
        <f t="shared" si="514"/>
        <v>14652.374968253969</v>
      </c>
      <c r="DL92" s="31">
        <f t="shared" si="515"/>
        <v>14985.580095238094</v>
      </c>
      <c r="DM92" s="31">
        <f t="shared" si="516"/>
        <v>16878.950297619049</v>
      </c>
      <c r="DN92" s="31">
        <f t="shared" si="517"/>
        <v>15660.397523809523</v>
      </c>
      <c r="DO92" s="31">
        <f t="shared" si="518"/>
        <v>12812.511047619048</v>
      </c>
      <c r="DP92" s="31">
        <f t="shared" si="519"/>
        <v>12349.470000000001</v>
      </c>
      <c r="DQ92" s="31">
        <f t="shared" si="488"/>
        <v>14862.129928571429</v>
      </c>
      <c r="DR92" s="32">
        <f t="shared" si="522"/>
        <v>18878.880321428569</v>
      </c>
      <c r="DS92" s="30">
        <f t="shared" si="523"/>
        <v>19552.016761904761</v>
      </c>
      <c r="DT92" s="31">
        <f t="shared" si="524"/>
        <v>18392.718222222222</v>
      </c>
      <c r="DU92" s="31">
        <f t="shared" si="525"/>
        <v>17207.103511904763</v>
      </c>
      <c r="DV92" s="31">
        <f t="shared" si="526"/>
        <v>13025.337933333334</v>
      </c>
      <c r="DW92" s="31">
        <f t="shared" si="527"/>
        <v>14652.374968253969</v>
      </c>
      <c r="DX92" s="31">
        <f t="shared" si="528"/>
        <v>14985.580095238094</v>
      </c>
      <c r="DY92" s="31">
        <f t="shared" si="529"/>
        <v>16878.950297619049</v>
      </c>
      <c r="DZ92" s="31">
        <f t="shared" si="530"/>
        <v>15660.397523809523</v>
      </c>
      <c r="EA92" s="31">
        <f t="shared" si="531"/>
        <v>12812.511047619048</v>
      </c>
      <c r="EB92" s="31">
        <f t="shared" si="532"/>
        <v>12349.470000000001</v>
      </c>
      <c r="EC92" s="31">
        <f t="shared" si="533"/>
        <v>14862.129928571429</v>
      </c>
      <c r="ED92" s="32">
        <f t="shared" si="534"/>
        <v>18878.880321428569</v>
      </c>
      <c r="EE92" s="30">
        <f t="shared" si="535"/>
        <v>19552.016761904761</v>
      </c>
      <c r="EF92" s="31">
        <f t="shared" si="536"/>
        <v>18392.718222222222</v>
      </c>
      <c r="EG92" s="31">
        <f t="shared" si="537"/>
        <v>17207.103511904763</v>
      </c>
      <c r="EH92" s="31">
        <f t="shared" si="538"/>
        <v>13025.337933333334</v>
      </c>
      <c r="EI92" s="31">
        <f t="shared" si="539"/>
        <v>14652.374968253969</v>
      </c>
      <c r="EJ92" s="31">
        <f t="shared" si="540"/>
        <v>14985.580095238094</v>
      </c>
      <c r="EK92" s="31">
        <f t="shared" si="541"/>
        <v>16878.950297619049</v>
      </c>
      <c r="EL92" s="31">
        <f t="shared" si="542"/>
        <v>15660.397523809523</v>
      </c>
      <c r="EM92" s="31">
        <f t="shared" si="543"/>
        <v>12812.511047619048</v>
      </c>
      <c r="EN92" s="31">
        <f t="shared" si="544"/>
        <v>12349.470000000001</v>
      </c>
      <c r="EO92" s="31">
        <f t="shared" si="520"/>
        <v>14862.129928571429</v>
      </c>
      <c r="EP92" s="32">
        <f t="shared" si="521"/>
        <v>18878.880321428569</v>
      </c>
      <c r="ES92" s="20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9"/>
      <c r="FE92" s="20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9"/>
      <c r="FQ92" s="20"/>
      <c r="FR92" s="18"/>
      <c r="FS92" s="18">
        <f t="shared" si="420"/>
        <v>17207.103511904763</v>
      </c>
      <c r="FT92" s="18">
        <f t="shared" si="421"/>
        <v>13025.337933333334</v>
      </c>
      <c r="FU92" s="18">
        <f t="shared" si="422"/>
        <v>14652.374968253969</v>
      </c>
      <c r="FV92" s="18">
        <f t="shared" si="423"/>
        <v>14985.580095238094</v>
      </c>
      <c r="FW92" s="18">
        <f t="shared" si="424"/>
        <v>16878.950297619049</v>
      </c>
      <c r="FX92" s="18">
        <f t="shared" si="425"/>
        <v>15660.397523809523</v>
      </c>
      <c r="FY92" s="18">
        <f t="shared" si="426"/>
        <v>12812.511047619048</v>
      </c>
      <c r="FZ92" s="18">
        <f t="shared" si="427"/>
        <v>12349.470000000001</v>
      </c>
      <c r="GA92" s="18">
        <f t="shared" si="428"/>
        <v>14862.129928571429</v>
      </c>
      <c r="GB92" s="19">
        <f t="shared" si="429"/>
        <v>18878.880321428569</v>
      </c>
      <c r="GC92" s="20">
        <f t="shared" si="430"/>
        <v>19552.016761904761</v>
      </c>
      <c r="GD92" s="18">
        <f t="shared" si="431"/>
        <v>18392.718222222222</v>
      </c>
      <c r="GE92" s="18">
        <f t="shared" si="432"/>
        <v>17207.103511904763</v>
      </c>
      <c r="GF92" s="18">
        <f t="shared" si="433"/>
        <v>13025.337933333334</v>
      </c>
      <c r="GG92" s="18">
        <f t="shared" si="434"/>
        <v>14652.374968253969</v>
      </c>
      <c r="GH92" s="18">
        <f t="shared" si="435"/>
        <v>14985.580095238094</v>
      </c>
      <c r="GI92" s="18">
        <f t="shared" si="436"/>
        <v>16878.950297619049</v>
      </c>
      <c r="GJ92" s="18">
        <f t="shared" si="437"/>
        <v>15660.397523809523</v>
      </c>
      <c r="GK92" s="18">
        <f t="shared" si="438"/>
        <v>12812.511047619048</v>
      </c>
      <c r="GL92" s="18">
        <f t="shared" si="439"/>
        <v>12349.470000000001</v>
      </c>
      <c r="GM92" s="18">
        <f t="shared" si="440"/>
        <v>14862.129928571429</v>
      </c>
      <c r="GN92" s="19">
        <f t="shared" si="441"/>
        <v>18878.880321428569</v>
      </c>
      <c r="GO92" s="20">
        <f t="shared" si="442"/>
        <v>19552.016761904761</v>
      </c>
      <c r="GP92" s="18">
        <f t="shared" si="443"/>
        <v>18392.718222222222</v>
      </c>
      <c r="GQ92" s="18">
        <f t="shared" si="444"/>
        <v>17207.103511904763</v>
      </c>
      <c r="GR92" s="18">
        <f t="shared" si="445"/>
        <v>13025.337933333334</v>
      </c>
      <c r="GS92" s="18">
        <f t="shared" si="446"/>
        <v>14652.374968253969</v>
      </c>
      <c r="GT92" s="18">
        <f t="shared" si="447"/>
        <v>14985.580095238094</v>
      </c>
      <c r="GU92" s="18">
        <f t="shared" si="448"/>
        <v>16878.950297619049</v>
      </c>
      <c r="GV92" s="18">
        <f t="shared" si="449"/>
        <v>15660.397523809523</v>
      </c>
      <c r="GW92" s="18">
        <f t="shared" si="450"/>
        <v>12812.511047619048</v>
      </c>
      <c r="GX92" s="18">
        <f t="shared" si="451"/>
        <v>12349.470000000001</v>
      </c>
      <c r="GY92" s="18">
        <f t="shared" si="452"/>
        <v>14862.129928571429</v>
      </c>
      <c r="GZ92" s="19">
        <f t="shared" si="453"/>
        <v>18878.880321428569</v>
      </c>
      <c r="HA92" s="20">
        <f t="shared" si="454"/>
        <v>19552.016761904761</v>
      </c>
      <c r="HB92" s="18">
        <f t="shared" si="455"/>
        <v>18392.718222222222</v>
      </c>
      <c r="HC92" s="18">
        <f t="shared" si="456"/>
        <v>17207.103511904763</v>
      </c>
      <c r="HD92" s="18">
        <f t="shared" si="457"/>
        <v>13025.337933333334</v>
      </c>
      <c r="HE92" s="18">
        <f t="shared" si="458"/>
        <v>14652.374968253969</v>
      </c>
      <c r="HF92" s="18">
        <f t="shared" si="459"/>
        <v>14985.580095238094</v>
      </c>
      <c r="HG92" s="18">
        <f t="shared" si="460"/>
        <v>16878.950297619049</v>
      </c>
      <c r="HH92" s="18">
        <f t="shared" si="461"/>
        <v>15660.397523809523</v>
      </c>
      <c r="HI92" s="18">
        <f t="shared" si="462"/>
        <v>12812.511047619048</v>
      </c>
      <c r="HJ92" s="18">
        <f t="shared" si="463"/>
        <v>12349.470000000001</v>
      </c>
      <c r="HK92" s="18">
        <f t="shared" si="464"/>
        <v>14862.129928571429</v>
      </c>
      <c r="HL92" s="19">
        <f t="shared" si="465"/>
        <v>18878.880321428569</v>
      </c>
      <c r="HM92" s="20">
        <f t="shared" si="466"/>
        <v>19552.016761904761</v>
      </c>
      <c r="HN92" s="18">
        <f t="shared" si="467"/>
        <v>18392.718222222222</v>
      </c>
      <c r="HO92" s="18">
        <f t="shared" si="468"/>
        <v>17207.103511904763</v>
      </c>
      <c r="HP92" s="18">
        <f t="shared" si="469"/>
        <v>13025.337933333334</v>
      </c>
      <c r="HQ92" s="18">
        <f t="shared" si="470"/>
        <v>14652.374968253969</v>
      </c>
      <c r="HR92" s="18">
        <f t="shared" si="471"/>
        <v>14985.580095238094</v>
      </c>
      <c r="HS92" s="18">
        <f t="shared" si="472"/>
        <v>16878.950297619049</v>
      </c>
      <c r="HT92" s="18">
        <f t="shared" si="473"/>
        <v>15660.397523809523</v>
      </c>
      <c r="HU92" s="18">
        <f t="shared" si="474"/>
        <v>12812.511047619048</v>
      </c>
      <c r="HV92" s="18">
        <f t="shared" si="475"/>
        <v>12349.470000000001</v>
      </c>
      <c r="HW92" s="18">
        <f t="shared" si="476"/>
        <v>14862.129928571429</v>
      </c>
      <c r="HX92" s="19">
        <f t="shared" si="477"/>
        <v>18878.880321428569</v>
      </c>
      <c r="HY92" s="20">
        <f t="shared" si="478"/>
        <v>19552.016761904761</v>
      </c>
      <c r="HZ92" s="18">
        <f t="shared" si="545"/>
        <v>18392.718222222222</v>
      </c>
      <c r="IA92" s="18"/>
      <c r="IB92" s="18"/>
      <c r="IC92" s="18"/>
      <c r="ID92" s="18"/>
      <c r="IE92" s="18"/>
      <c r="IF92" s="18"/>
      <c r="IG92" s="18"/>
      <c r="IH92" s="18"/>
      <c r="II92" s="18"/>
      <c r="IJ92" s="19"/>
      <c r="IK92" s="20"/>
      <c r="IL92" s="18"/>
      <c r="IM92" s="18"/>
      <c r="IN92" s="18"/>
      <c r="IO92" s="18"/>
      <c r="IP92" s="18"/>
      <c r="IQ92" s="18"/>
      <c r="IR92" s="18"/>
      <c r="IS92" s="18"/>
      <c r="IT92" s="18"/>
      <c r="IU92" s="18"/>
      <c r="IV92" s="19"/>
      <c r="IY92" s="17"/>
      <c r="IZ92" s="17"/>
      <c r="JA92" s="14">
        <f t="shared" si="479"/>
        <v>0</v>
      </c>
      <c r="JB92" s="15">
        <f t="shared" si="480"/>
        <v>0</v>
      </c>
      <c r="JC92" s="15">
        <f t="shared" si="481"/>
        <v>151312.73562777776</v>
      </c>
      <c r="JD92" s="15">
        <f t="shared" si="482"/>
        <v>189257.47061190475</v>
      </c>
      <c r="JE92" s="15">
        <f t="shared" si="483"/>
        <v>189257.47061190475</v>
      </c>
      <c r="JF92" s="15">
        <f t="shared" si="484"/>
        <v>189257.47061190475</v>
      </c>
      <c r="JG92" s="15">
        <f t="shared" si="485"/>
        <v>189257.47061190475</v>
      </c>
      <c r="JH92" s="15">
        <f t="shared" si="486"/>
        <v>37944.734984126982</v>
      </c>
      <c r="JI92" s="15">
        <f t="shared" si="487"/>
        <v>0</v>
      </c>
      <c r="JJ92" s="14"/>
    </row>
    <row r="93" spans="1:270" x14ac:dyDescent="0.25">
      <c r="A93" s="1" t="s">
        <v>251</v>
      </c>
      <c r="B93" s="2">
        <v>3495</v>
      </c>
      <c r="C93" s="3">
        <v>41546</v>
      </c>
      <c r="D93" s="3" t="s">
        <v>252</v>
      </c>
      <c r="E93" s="4">
        <v>45344</v>
      </c>
      <c r="F93">
        <f t="shared" si="402"/>
        <v>2024</v>
      </c>
      <c r="G93">
        <f t="shared" si="403"/>
        <v>2</v>
      </c>
      <c r="H93">
        <f t="shared" si="404"/>
        <v>2021</v>
      </c>
      <c r="I93">
        <f t="shared" si="384"/>
        <v>2</v>
      </c>
      <c r="J93">
        <f t="shared" si="415"/>
        <v>2024</v>
      </c>
      <c r="K93">
        <f t="shared" si="416"/>
        <v>3</v>
      </c>
      <c r="L93">
        <f t="shared" si="383"/>
        <v>2029</v>
      </c>
      <c r="M93">
        <f t="shared" si="417"/>
        <v>2</v>
      </c>
      <c r="O93" s="14"/>
      <c r="P93" s="17"/>
      <c r="Q93" s="17"/>
      <c r="R93" s="17"/>
      <c r="S93" s="17"/>
      <c r="T93" s="17"/>
      <c r="U93" s="17"/>
      <c r="V93" s="17">
        <f>IF(AND($F93=O$4,$I93=V$5),AVERAGE('Потребление ЭЭ_факт'!R92,'Потребление ЭЭ_факт'!AD92,'Потребление ЭЭ_факт'!AP92),IF(U93&lt;&gt;0,AVERAGE('Потребление ЭЭ_факт'!R92,'Потребление ЭЭ_факт'!AD92,'Потребление ЭЭ_факт'!AP92),0))</f>
        <v>0</v>
      </c>
      <c r="W93" s="17">
        <f>IF(AND($F93=O$4,$I93=W$5),AVERAGE('Потребление ЭЭ_факт'!S92,'Потребление ЭЭ_факт'!AE92,'Потребление ЭЭ_факт'!AQ92),IF(V93&lt;&gt;0,AVERAGE('Потребление ЭЭ_факт'!S92,'Потребление ЭЭ_факт'!AE92,'Потребление ЭЭ_факт'!AQ92),0))</f>
        <v>0</v>
      </c>
      <c r="X93" s="17">
        <f>IF(AND($F93=O$4,$I93=X$5),AVERAGE('Потребление ЭЭ_факт'!T92,'Потребление ЭЭ_факт'!AF92,'Потребление ЭЭ_факт'!AR92),IF(W93&lt;&gt;0,AVERAGE('Потребление ЭЭ_факт'!T92,'Потребление ЭЭ_факт'!AF92,'Потребление ЭЭ_факт'!AR92),0))</f>
        <v>0</v>
      </c>
      <c r="Y93" s="17">
        <f>IF(AND($F93=O$4,$I93=Y$5),AVERAGE('Потребление ЭЭ_факт'!U92,'Потребление ЭЭ_факт'!AG92,'Потребление ЭЭ_факт'!AS92),IF(X93&lt;&gt;0,AVERAGE('Потребление ЭЭ_факт'!U92,'Потребление ЭЭ_факт'!AG92,'Потребление ЭЭ_факт'!AS92),0))</f>
        <v>0</v>
      </c>
      <c r="Z93" s="17">
        <f>IF(AND($F93=O$4,$I93=Z$5),AVERAGE('Потребление ЭЭ_факт'!V92,'Потребление ЭЭ_факт'!AH92,'Потребление ЭЭ_факт'!AT92),IF(Y93&lt;&gt;0,AVERAGE('Потребление ЭЭ_факт'!V92,'Потребление ЭЭ_факт'!AH92,'Потребление ЭЭ_факт'!AT92),0))</f>
        <v>0</v>
      </c>
      <c r="AA93" s="14">
        <f>IF(AND($F93=AA$4,$I93=AA$5),AVERAGE('Потребление ЭЭ_факт'!W92,'Потребление ЭЭ_факт'!AI92,'Потребление ЭЭ_факт'!AU92),IF(Z93&lt;&gt;0,AVERAGE('Потребление ЭЭ_факт'!W92,'Потребление ЭЭ_факт'!AI92,'Потребление ЭЭ_факт'!AU92),0))</f>
        <v>0</v>
      </c>
      <c r="AB93" s="17">
        <f>IF(AND($F93=AA$4,$I93=AB$5),AVERAGE('Потребление ЭЭ_факт'!X92,'Потребление ЭЭ_факт'!AJ92,'Потребление ЭЭ_факт'!AV92),IF(AA93&lt;&gt;0,AVERAGE('Потребление ЭЭ_факт'!X92,'Потребление ЭЭ_факт'!AJ92,'Потребление ЭЭ_факт'!AV92),0))</f>
        <v>0</v>
      </c>
      <c r="AC93" s="17">
        <f>IF(AND($F93=AA$4,$I93=AC$5),AVERAGE('Потребление ЭЭ_факт'!Y92,'Потребление ЭЭ_факт'!AK92,'Потребление ЭЭ_факт'!AW92),IF(AB93&lt;&gt;0,AVERAGE('Потребление ЭЭ_факт'!Y92,'Потребление ЭЭ_факт'!AK92,'Потребление ЭЭ_факт'!AW92),0))</f>
        <v>0</v>
      </c>
      <c r="AD93" s="17">
        <f>IF(AND($F93=AA$4,$I93=AD$5),AVERAGE('Потребление ЭЭ_факт'!Z92,'Потребление ЭЭ_факт'!AL92,'Потребление ЭЭ_факт'!AX92),IF(AC93&lt;&gt;0,AVERAGE('Потребление ЭЭ_факт'!Z92,'Потребление ЭЭ_факт'!AL92,'Потребление ЭЭ_факт'!AX92),0))</f>
        <v>0</v>
      </c>
      <c r="AE93" s="17">
        <f>IF(AND($F93=AA$4,$I93=AE$5),AVERAGE('Потребление ЭЭ_факт'!AA92,'Потребление ЭЭ_факт'!AM92,'Потребление ЭЭ_факт'!AY92),IF(AD93&lt;&gt;0,AVERAGE('Потребление ЭЭ_факт'!AA92,'Потребление ЭЭ_факт'!AM92,'Потребление ЭЭ_факт'!AY92),0))</f>
        <v>0</v>
      </c>
      <c r="AF93" s="17">
        <f>IF(AND($F93=AA$4,$I93=AF$5),AVERAGE('Потребление ЭЭ_факт'!AB92,'Потребление ЭЭ_факт'!AN92,'Потребление ЭЭ_факт'!AZ92),IF(AE93&lt;&gt;0,AVERAGE('Потребление ЭЭ_факт'!AB92,'Потребление ЭЭ_факт'!AN92,'Потребление ЭЭ_факт'!AZ92),0))</f>
        <v>0</v>
      </c>
      <c r="AG93" s="17">
        <f>IF(AND($F93=AA$4,$I93=AG$5),AVERAGE('Потребление ЭЭ_факт'!AC92,'Потребление ЭЭ_факт'!AO92,'Потребление ЭЭ_факт'!BA92),IF(AF93&lt;&gt;0,AVERAGE('Потребление ЭЭ_факт'!AC92,'Потребление ЭЭ_факт'!AO92,'Потребление ЭЭ_факт'!BA92),0))</f>
        <v>0</v>
      </c>
      <c r="AH93" s="17">
        <f>IF(AND($F93=AA$4,$I93=AH$5),AVERAGE('Потребление ЭЭ_факт'!AD92,'Потребление ЭЭ_факт'!AP92,'Потребление ЭЭ_факт'!BB92),IF(AG93&lt;&gt;0,AVERAGE('Потребление ЭЭ_факт'!AD92,'Потребление ЭЭ_факт'!AP92,'Потребление ЭЭ_факт'!BB92),0))</f>
        <v>0</v>
      </c>
      <c r="AI93" s="17">
        <f>IF(AND($F93=AA$4,$I93=AI$5),AVERAGE('Потребление ЭЭ_факт'!AE92,'Потребление ЭЭ_факт'!AQ92,'Потребление ЭЭ_факт'!BC92),IF(AH93&lt;&gt;0,AVERAGE('Потребление ЭЭ_факт'!AE92,'Потребление ЭЭ_факт'!AQ92,'Потребление ЭЭ_факт'!BC92),0))</f>
        <v>0</v>
      </c>
      <c r="AJ93" s="17">
        <f>IF(AND($F93=AA$4,$I93=AJ$5),AVERAGE('Потребление ЭЭ_факт'!AF92,'Потребление ЭЭ_факт'!AR92,'Потребление ЭЭ_факт'!BD92),IF(AI93&lt;&gt;0,AVERAGE('Потребление ЭЭ_факт'!AF92,'Потребление ЭЭ_факт'!AR92,'Потребление ЭЭ_факт'!BD92),0))</f>
        <v>0</v>
      </c>
      <c r="AK93" s="17">
        <f>IF(AND($F93=AA$4,$I93=AK$5),AVERAGE('Потребление ЭЭ_факт'!AG92,'Потребление ЭЭ_факт'!AS92,'Потребление ЭЭ_факт'!BE92),IF(AJ93&lt;&gt;0,AVERAGE('Потребление ЭЭ_факт'!AG92,'Потребление ЭЭ_факт'!AS92,'Потребление ЭЭ_факт'!BE92),0))</f>
        <v>0</v>
      </c>
      <c r="AL93" s="17">
        <f>IF(AND($F93=AA$4,$I93=AL$5),AVERAGE('Потребление ЭЭ_факт'!AH92,'Потребление ЭЭ_факт'!AT92,'Потребление ЭЭ_факт'!BF92),IF(AK93&lt;&gt;0,AVERAGE('Потребление ЭЭ_факт'!AH92,'Потребление ЭЭ_факт'!AT92,'Потребление ЭЭ_факт'!BF92),0))</f>
        <v>0</v>
      </c>
      <c r="AM93" s="14">
        <f>IF(AND($F93=AM$4,$I93=AM$5),AVERAGE('Потребление ЭЭ_факт'!AI92,'Потребление ЭЭ_факт'!AU92,'Потребление ЭЭ_факт'!BG92),IF(AL93&lt;&gt;0,AVERAGE('Потребление ЭЭ_факт'!AI92,'Потребление ЭЭ_факт'!AU92,'Потребление ЭЭ_факт'!BG92),0))</f>
        <v>0</v>
      </c>
      <c r="AN93" s="15">
        <f>IF(AND($F93=$AM$4,$I93=AN$5),AVERAGE('Потребление ЭЭ_факт'!AJ92,'Потребление ЭЭ_факт'!AV92,'Потребление ЭЭ_факт'!BH92),IF(AM93&lt;&gt;0,AVERAGE('Потребление ЭЭ_факт'!AJ92,'Потребление ЭЭ_факт'!AV92,'Потребление ЭЭ_факт'!BH92),0))</f>
        <v>0</v>
      </c>
      <c r="AO93" s="15">
        <f>IF(AND($F93=$AM$4,$I93=AO$5),AVERAGE('Потребление ЭЭ_факт'!AK92,'Потребление ЭЭ_факт'!AW92,'Потребление ЭЭ_факт'!BI92),IF(AN93&lt;&gt;0,AVERAGE('Потребление ЭЭ_факт'!AK92,'Потребление ЭЭ_факт'!AW92,'Потребление ЭЭ_факт'!BI92),0))</f>
        <v>0</v>
      </c>
      <c r="AP93" s="15">
        <f>IF(AND($F93=$AM$4,$I93=AP$5),AVERAGE('Потребление ЭЭ_факт'!AL92,'Потребление ЭЭ_факт'!AX92,'Потребление ЭЭ_факт'!BJ92),IF(AO93&lt;&gt;0,AVERAGE('Потребление ЭЭ_факт'!AL92,'Потребление ЭЭ_факт'!AX92,'Потребление ЭЭ_факт'!BJ92),0))</f>
        <v>0</v>
      </c>
      <c r="AQ93" s="15">
        <f>IF(AND($F93=$AM$4,$I93=AQ$5),AVERAGE('Потребление ЭЭ_факт'!AM92,'Потребление ЭЭ_факт'!AY92,'Потребление ЭЭ_факт'!BK92),IF(AP93&lt;&gt;0,AVERAGE('Потребление ЭЭ_факт'!AM92,'Потребление ЭЭ_факт'!AY92,'Потребление ЭЭ_факт'!BK92),0))</f>
        <v>0</v>
      </c>
      <c r="AR93" s="15">
        <f>IF(AND($F93=$AM$4,$I93=AR$5),AVERAGE('Потребление ЭЭ_факт'!AN92,'Потребление ЭЭ_факт'!AZ92,'Потребление ЭЭ_факт'!BL92),IF(AQ93&lt;&gt;0,AVERAGE('Потребление ЭЭ_факт'!AN92,'Потребление ЭЭ_факт'!AZ92,'Потребление ЭЭ_факт'!BL92),0))</f>
        <v>0</v>
      </c>
      <c r="AS93" s="15">
        <f>IF(AND($F93=$AM$4,$I93=AS$5),AVERAGE('Потребление ЭЭ_факт'!AO92,'Потребление ЭЭ_факт'!BA92,'Потребление ЭЭ_факт'!BM92),IF(AR93&lt;&gt;0,AVERAGE('Потребление ЭЭ_факт'!AO92,'Потребление ЭЭ_факт'!BA92,'Потребление ЭЭ_факт'!BM92),0))</f>
        <v>0</v>
      </c>
      <c r="AT93" s="15">
        <f>IF(AND($F93=$AM$4,$I93=AT$5),AVERAGE('Потребление ЭЭ_факт'!AP92,'Потребление ЭЭ_факт'!BB92,'Потребление ЭЭ_факт'!BN92),IF(AS93&lt;&gt;0,AVERAGE('Потребление ЭЭ_факт'!AP92,'Потребление ЭЭ_факт'!BB92,'Потребление ЭЭ_факт'!BN92),0))</f>
        <v>0</v>
      </c>
      <c r="AU93" s="15">
        <f>IF(AND($F93=$AM$4,$I93=AU$5),AVERAGE('Потребление ЭЭ_факт'!AQ92,'Потребление ЭЭ_факт'!BC92,'Потребление ЭЭ_факт'!BO92),IF(AT93&lt;&gt;0,AVERAGE('Потребление ЭЭ_факт'!AQ92,'Потребление ЭЭ_факт'!BC92,'Потребление ЭЭ_факт'!BO92),0))</f>
        <v>0</v>
      </c>
      <c r="AV93" s="15">
        <f>IF(AND($F93=$AM$4,$I93=AV$5),AVERAGE('Потребление ЭЭ_факт'!AR92,'Потребление ЭЭ_факт'!BD92,'Потребление ЭЭ_факт'!BP92),IF(AU93&lt;&gt;0,AVERAGE('Потребление ЭЭ_факт'!AR92,'Потребление ЭЭ_факт'!BD92,'Потребление ЭЭ_факт'!BP92),0))</f>
        <v>0</v>
      </c>
      <c r="AW93" s="15">
        <f>IF(AND($F93=$AM$4,$I93=AW$5),AVERAGE('Потребление ЭЭ_факт'!AS92,'Потребление ЭЭ_факт'!BE92,'Потребление ЭЭ_факт'!BQ92),IF(AV93&lt;&gt;0,AVERAGE('Потребление ЭЭ_факт'!AS92,'Потребление ЭЭ_факт'!BE92,'Потребление ЭЭ_факт'!BQ92),0))</f>
        <v>0</v>
      </c>
      <c r="AX93" s="16">
        <f>IF(AND($F93=$AM$4,$I93=AX$5),AVERAGE('Потребление ЭЭ_факт'!AT92,'Потребление ЭЭ_факт'!BF92,'Потребление ЭЭ_факт'!BR92),IF(AW93&lt;&gt;0,AVERAGE('Потребление ЭЭ_факт'!AT92,'Потребление ЭЭ_факт'!BF92,'Потребление ЭЭ_факт'!BR92),0))</f>
        <v>0</v>
      </c>
      <c r="AY93" s="14">
        <f>IF(AND($F93=$AY$4,$I93=AY$5),AVERAGE('Потребление ЭЭ_факт'!AU92,'Потребление ЭЭ_факт'!BG92,'Потребление ЭЭ_факт'!BS92),IF(AX93&lt;&gt;0,AVERAGE('Потребление ЭЭ_факт'!AU92,'Потребление ЭЭ_факт'!BG92,'Потребление ЭЭ_факт'!BS92),0))</f>
        <v>0</v>
      </c>
      <c r="AZ93" s="15">
        <f>IF(AND($F93=$AY$4,$I93=AZ$5),AVERAGE('Потребление ЭЭ_факт'!AV92,'Потребление ЭЭ_факт'!BH92,'Потребление ЭЭ_факт'!BT92),IF(AY93&lt;&gt;0,AVERAGE('Потребление ЭЭ_факт'!AV92,'Потребление ЭЭ_факт'!BH92,'Потребление ЭЭ_факт'!BT92),0))</f>
        <v>0</v>
      </c>
      <c r="BA93" s="15">
        <f>IF(AND($F93=$AY$4,$I93=BA$5),AVERAGE('Потребление ЭЭ_факт'!AW92,'Потребление ЭЭ_факт'!BI92,'Потребление ЭЭ_факт'!BU92),IF(AZ93&lt;&gt;0,AVERAGE('Потребление ЭЭ_факт'!AW92,'Потребление ЭЭ_факт'!BI92,'Потребление ЭЭ_факт'!BU92),0))</f>
        <v>0</v>
      </c>
      <c r="BB93" s="15">
        <f>IF(AND($F93=$AY$4,$I93=BB$5),AVERAGE('Потребление ЭЭ_факт'!AX92,'Потребление ЭЭ_факт'!BJ92,'Потребление ЭЭ_факт'!BV92),IF(BA93&lt;&gt;0,AVERAGE('Потребление ЭЭ_факт'!AX92,'Потребление ЭЭ_факт'!BJ92,'Потребление ЭЭ_факт'!BV92),0))</f>
        <v>0</v>
      </c>
      <c r="BC93" s="15">
        <f>IF(AND($F93=$AY$4,$I93=BC$5),AVERAGE('Потребление ЭЭ_факт'!AY92,'Потребление ЭЭ_факт'!BK92,'Потребление ЭЭ_факт'!BW92),IF(BB93&lt;&gt;0,AVERAGE('Потребление ЭЭ_факт'!AY92,'Потребление ЭЭ_факт'!BK92,'Потребление ЭЭ_факт'!BW92),0))</f>
        <v>0</v>
      </c>
      <c r="BD93" s="15">
        <f>IF(AND($F93=$AY$4,$I93=BD$5),AVERAGE('Потребление ЭЭ_факт'!AZ92,'Потребление ЭЭ_факт'!BL92,'Потребление ЭЭ_факт'!BX92),IF(BC93&lt;&gt;0,AVERAGE('Потребление ЭЭ_факт'!AZ92,'Потребление ЭЭ_факт'!BL92,'Потребление ЭЭ_факт'!BX92),0))</f>
        <v>0</v>
      </c>
      <c r="BE93" s="15">
        <f>IF(AND($F93=$AY$4,$I93=BE$5),AVERAGE('Потребление ЭЭ_факт'!BA92,'Потребление ЭЭ_факт'!BM92,'Потребление ЭЭ_факт'!BY92),IF(BD93&lt;&gt;0,AVERAGE('Потребление ЭЭ_факт'!BA92,'Потребление ЭЭ_факт'!BM92,'Потребление ЭЭ_факт'!BY92),0))</f>
        <v>0</v>
      </c>
      <c r="BF93" s="15">
        <f>IF(AND($F93=$AY$4,$I93=BF$5),AVERAGE('Потребление ЭЭ_факт'!BB92,'Потребление ЭЭ_факт'!BN92,'Потребление ЭЭ_факт'!BZ92),IF(BE93&lt;&gt;0,AVERAGE('Потребление ЭЭ_факт'!BB92,'Потребление ЭЭ_факт'!BN92,'Потребление ЭЭ_факт'!BZ92),0))</f>
        <v>0</v>
      </c>
      <c r="BG93" s="15">
        <f>IF(AND($F93=$AY$4,$I93=BG$5),AVERAGE('Потребление ЭЭ_факт'!BC92,'Потребление ЭЭ_факт'!BO92,'Потребление ЭЭ_факт'!CA92),IF(BF93&lt;&gt;0,AVERAGE('Потребление ЭЭ_факт'!BC92,'Потребление ЭЭ_факт'!BO92,'Потребление ЭЭ_факт'!CA92),0))</f>
        <v>0</v>
      </c>
      <c r="BH93" s="15">
        <f>IF(AND($F93=$AY$4,$I93=BH$5),AVERAGE('Потребление ЭЭ_факт'!BD92,'Потребление ЭЭ_факт'!BP92,'Потребление ЭЭ_факт'!CB92),IF(BG93&lt;&gt;0,AVERAGE('Потребление ЭЭ_факт'!BD92,'Потребление ЭЭ_факт'!BP92,'Потребление ЭЭ_факт'!CB92),0))</f>
        <v>0</v>
      </c>
      <c r="BI93" s="15">
        <f>IF(AND($F93=$AY$4,$I93=BI$5),AVERAGE('Потребление ЭЭ_факт'!BE92,'Потребление ЭЭ_факт'!BQ92,'Потребление ЭЭ_факт'!CC92),IF(BH93&lt;&gt;0,AVERAGE('Потребление ЭЭ_факт'!BE92,'Потребление ЭЭ_факт'!BQ92,'Потребление ЭЭ_факт'!CC92),0))</f>
        <v>0</v>
      </c>
      <c r="BJ93" s="16">
        <f>IF(AND($F93=$AY$4,$I93=BJ$5),AVERAGE('Потребление ЭЭ_факт'!BF92,'Потребление ЭЭ_факт'!BR92,'Потребление ЭЭ_факт'!CD92),IF(BI93&lt;&gt;0,AVERAGE('Потребление ЭЭ_факт'!BF92,'Потребление ЭЭ_факт'!BR92,'Потребление ЭЭ_факт'!CD92),0))</f>
        <v>0</v>
      </c>
      <c r="BK93" s="14">
        <f>IF(AND($F93=$BK$4,$I93=BK$5),AVERAGE('Потребление ЭЭ_факт'!BG92,'Потребление ЭЭ_факт'!BS92,'Потребление ЭЭ_факт'!CE92),IF(BJ93&lt;&gt;0,AVERAGE('Потребление ЭЭ_факт'!BG92,'Потребление ЭЭ_факт'!BS92,'Потребление ЭЭ_факт'!CE92),0))</f>
        <v>0</v>
      </c>
      <c r="BL93" s="15">
        <f>IF(AND($F93=$BK$4,$I93=BL$5),AVERAGE('Потребление ЭЭ_факт'!BH92,'Потребление ЭЭ_факт'!BT92,'Потребление ЭЭ_факт'!CF92),IF(BK93&lt;&gt;0,AVERAGE('Потребление ЭЭ_факт'!BH92,'Потребление ЭЭ_факт'!BT92,'Потребление ЭЭ_факт'!CF92),0))</f>
        <v>11097.301448233333</v>
      </c>
      <c r="BM93" s="15">
        <f>IF(AND($F93=$BK$4,$I93=BM$5),AVERAGE('Потребление ЭЭ_факт'!BI92,'Потребление ЭЭ_факт'!BU92,'Потребление ЭЭ_факт'!CG92),IF(BL93&lt;&gt;0,AVERAGE('Потребление ЭЭ_факт'!BI92,'Потребление ЭЭ_факт'!BU92,'Потребление ЭЭ_факт'!CG92),0))</f>
        <v>10691.921938818095</v>
      </c>
      <c r="BN93" s="15">
        <f>IF(AND($F93=$BK$4,$I93=BN$5),AVERAGE('Потребление ЭЭ_факт'!BJ92,'Потребление ЭЭ_факт'!BV92,'Потребление ЭЭ_факт'!CH92),IF(BM93&lt;&gt;0,AVERAGE('Потребление ЭЭ_факт'!BJ92,'Потребление ЭЭ_факт'!BV92,'Потребление ЭЭ_факт'!CH92),0))</f>
        <v>13071.727389607142</v>
      </c>
      <c r="BO93" s="15">
        <f>IF(AND($F93=$BK$4,$I93=BO$5),AVERAGE('Потребление ЭЭ_факт'!BK92,'Потребление ЭЭ_факт'!BW92,'Потребление ЭЭ_факт'!CI92),IF(BN93&lt;&gt;0,AVERAGE('Потребление ЭЭ_факт'!BK92,'Потребление ЭЭ_факт'!BW92,'Потребление ЭЭ_факт'!CI92),0))</f>
        <v>13081.952356985712</v>
      </c>
      <c r="BP93" s="15">
        <f>IF(AND($F93=$BK$4,$I93=BP$5),AVERAGE('Потребление ЭЭ_факт'!BL92,'Потребление ЭЭ_факт'!BX92,'Потребление ЭЭ_факт'!CJ92),IF(BO93&lt;&gt;0,AVERAGE('Потребление ЭЭ_факт'!BL92,'Потребление ЭЭ_факт'!BX92,'Потребление ЭЭ_факт'!CJ92),0))</f>
        <v>12106.487671552381</v>
      </c>
      <c r="BQ93" s="15">
        <f>IF(AND($F93=$BK$4,$I93=BQ$5),AVERAGE('Потребление ЭЭ_факт'!BM92,'Потребление ЭЭ_факт'!BY92,'Потребление ЭЭ_факт'!CK92),IF(BP93&lt;&gt;0,AVERAGE('Потребление ЭЭ_факт'!BM92,'Потребление ЭЭ_факт'!BY92,'Потребление ЭЭ_факт'!CK92),0))</f>
        <v>12853.509340586905</v>
      </c>
      <c r="BR93" s="15">
        <f>IF(AND($F93=$BK$4,$I93=BR$5),AVERAGE('Потребление ЭЭ_факт'!BN92,'Потребление ЭЭ_факт'!BZ92,'Потребление ЭЭ_факт'!CL92),IF(BQ93&lt;&gt;0,AVERAGE('Потребление ЭЭ_факт'!BN92,'Потребление ЭЭ_факт'!BZ92,'Потребление ЭЭ_факт'!CL92),0))</f>
        <v>16071.262800857143</v>
      </c>
      <c r="BS93" s="15">
        <f>IF(AND($F93=$BK$4,$I93=BS$5),AVERAGE('Потребление ЭЭ_факт'!BO92,'Потребление ЭЭ_факт'!CA92,'Потребление ЭЭ_факт'!CM92),IF(BR93&lt;&gt;0,AVERAGE('Потребление ЭЭ_факт'!BO92,'Потребление ЭЭ_факт'!CA92,'Потребление ЭЭ_факт'!CM92),0))</f>
        <v>13053.415936479762</v>
      </c>
      <c r="BT93" s="15">
        <f>IF(AND($F93=$BK$4,$I93=BT$5),AVERAGE('Потребление ЭЭ_факт'!BP92,'Потребление ЭЭ_факт'!CB92,'Потребление ЭЭ_факт'!CN92),IF(BS93&lt;&gt;0,AVERAGE('Потребление ЭЭ_факт'!BP92,'Потребление ЭЭ_факт'!CB92,'Потребление ЭЭ_факт'!CN92),0))</f>
        <v>12910.157088167858</v>
      </c>
      <c r="BU93" s="15">
        <f>IF(AND($F93=$BK$4,$I93=BU$5),AVERAGE('Потребление ЭЭ_факт'!BQ92,'Потребление ЭЭ_факт'!CC92,'Потребление ЭЭ_факт'!CO92),IF(BT93&lt;&gt;0,AVERAGE('Потребление ЭЭ_факт'!BQ92,'Потребление ЭЭ_факт'!CC92,'Потребление ЭЭ_факт'!CO92),0))</f>
        <v>12690.452054333335</v>
      </c>
      <c r="BV93" s="16">
        <f>IF(AND($F93=$BK$4,$I93=BV$5),AVERAGE('Потребление ЭЭ_факт'!BR92,'Потребление ЭЭ_факт'!CD92,'Потребление ЭЭ_факт'!CP92),IF(BU93&lt;&gt;0,AVERAGE('Потребление ЭЭ_факт'!BR92,'Потребление ЭЭ_факт'!CD92,'Потребление ЭЭ_факт'!CP92),0))</f>
        <v>11619.701855520712</v>
      </c>
      <c r="BW93" s="14">
        <f>IF(AND($F93=$BW$4,$I93=BW$5),AVERAGE('Потребление ЭЭ_факт'!BS92,'Потребление ЭЭ_факт'!CE92,'Потребление ЭЭ_факт'!CQ92),IF(BV93&lt;&gt;0,AVERAGE('Потребление ЭЭ_факт'!BS92,'Потребление ЭЭ_факт'!CE92,'Потребление ЭЭ_факт'!CQ92),0))</f>
        <v>15680.099220303571</v>
      </c>
      <c r="BX93" s="31">
        <f t="shared" si="382"/>
        <v>11097.301448233333</v>
      </c>
      <c r="BY93" s="31">
        <f t="shared" si="552"/>
        <v>10691.921938818095</v>
      </c>
      <c r="BZ93" s="31">
        <f t="shared" si="553"/>
        <v>13071.727389607142</v>
      </c>
      <c r="CA93" s="31">
        <f t="shared" si="554"/>
        <v>13081.952356985712</v>
      </c>
      <c r="CB93" s="31">
        <f t="shared" si="555"/>
        <v>12106.487671552381</v>
      </c>
      <c r="CC93" s="31">
        <f t="shared" si="546"/>
        <v>12853.509340586905</v>
      </c>
      <c r="CD93" s="31">
        <f t="shared" si="547"/>
        <v>16071.262800857143</v>
      </c>
      <c r="CE93" s="31">
        <f t="shared" si="548"/>
        <v>13053.415936479762</v>
      </c>
      <c r="CF93" s="31">
        <f t="shared" si="549"/>
        <v>12910.157088167858</v>
      </c>
      <c r="CG93" s="31">
        <f t="shared" si="550"/>
        <v>12690.452054333335</v>
      </c>
      <c r="CH93" s="32">
        <f t="shared" si="551"/>
        <v>11619.701855520712</v>
      </c>
      <c r="CI93" s="30">
        <f t="shared" si="418"/>
        <v>15680.099220303571</v>
      </c>
      <c r="CJ93" s="31">
        <f t="shared" si="413"/>
        <v>11097.301448233333</v>
      </c>
      <c r="CK93" s="31">
        <f t="shared" si="414"/>
        <v>10691.921938818095</v>
      </c>
      <c r="CL93" s="31">
        <f t="shared" si="489"/>
        <v>13071.727389607142</v>
      </c>
      <c r="CM93" s="31">
        <f t="shared" si="490"/>
        <v>13081.952356985712</v>
      </c>
      <c r="CN93" s="31">
        <f t="shared" si="491"/>
        <v>12106.487671552381</v>
      </c>
      <c r="CO93" s="31">
        <f t="shared" si="492"/>
        <v>12853.509340586905</v>
      </c>
      <c r="CP93" s="31">
        <f t="shared" si="493"/>
        <v>16071.262800857143</v>
      </c>
      <c r="CQ93" s="31">
        <f t="shared" si="494"/>
        <v>13053.415936479762</v>
      </c>
      <c r="CR93" s="31">
        <f t="shared" si="495"/>
        <v>12910.157088167858</v>
      </c>
      <c r="CS93" s="31">
        <f t="shared" si="496"/>
        <v>12690.452054333335</v>
      </c>
      <c r="CT93" s="32">
        <f t="shared" si="497"/>
        <v>11619.701855520712</v>
      </c>
      <c r="CU93" s="30">
        <f t="shared" si="498"/>
        <v>15680.099220303571</v>
      </c>
      <c r="CV93" s="31">
        <f t="shared" si="499"/>
        <v>11097.301448233333</v>
      </c>
      <c r="CW93" s="31">
        <f t="shared" si="500"/>
        <v>10691.921938818095</v>
      </c>
      <c r="CX93" s="31">
        <f t="shared" si="501"/>
        <v>13071.727389607142</v>
      </c>
      <c r="CY93" s="31">
        <f t="shared" si="502"/>
        <v>13081.952356985712</v>
      </c>
      <c r="CZ93" s="31">
        <f t="shared" si="503"/>
        <v>12106.487671552381</v>
      </c>
      <c r="DA93" s="31">
        <f t="shared" si="504"/>
        <v>12853.509340586905</v>
      </c>
      <c r="DB93" s="31">
        <f t="shared" si="505"/>
        <v>16071.262800857143</v>
      </c>
      <c r="DC93" s="31">
        <f t="shared" si="506"/>
        <v>13053.415936479762</v>
      </c>
      <c r="DD93" s="31">
        <f t="shared" si="507"/>
        <v>12910.157088167858</v>
      </c>
      <c r="DE93" s="31">
        <f t="shared" si="508"/>
        <v>12690.452054333335</v>
      </c>
      <c r="DF93" s="32">
        <f t="shared" si="509"/>
        <v>11619.701855520712</v>
      </c>
      <c r="DG93" s="30">
        <f t="shared" si="510"/>
        <v>15680.099220303571</v>
      </c>
      <c r="DH93" s="31">
        <f t="shared" si="511"/>
        <v>11097.301448233333</v>
      </c>
      <c r="DI93" s="31">
        <f t="shared" si="512"/>
        <v>10691.921938818095</v>
      </c>
      <c r="DJ93" s="31">
        <f t="shared" si="513"/>
        <v>13071.727389607142</v>
      </c>
      <c r="DK93" s="31">
        <f t="shared" si="514"/>
        <v>13081.952356985712</v>
      </c>
      <c r="DL93" s="31">
        <f t="shared" si="515"/>
        <v>12106.487671552381</v>
      </c>
      <c r="DM93" s="31">
        <f t="shared" si="516"/>
        <v>12853.509340586905</v>
      </c>
      <c r="DN93" s="31">
        <f t="shared" si="517"/>
        <v>16071.262800857143</v>
      </c>
      <c r="DO93" s="31">
        <f t="shared" si="518"/>
        <v>13053.415936479762</v>
      </c>
      <c r="DP93" s="31">
        <f t="shared" si="519"/>
        <v>12910.157088167858</v>
      </c>
      <c r="DQ93" s="31">
        <f t="shared" si="488"/>
        <v>12690.452054333335</v>
      </c>
      <c r="DR93" s="32">
        <f t="shared" si="522"/>
        <v>11619.701855520712</v>
      </c>
      <c r="DS93" s="30">
        <f t="shared" si="523"/>
        <v>15680.099220303571</v>
      </c>
      <c r="DT93" s="31">
        <f t="shared" si="524"/>
        <v>11097.301448233333</v>
      </c>
      <c r="DU93" s="31">
        <f t="shared" si="525"/>
        <v>10691.921938818095</v>
      </c>
      <c r="DV93" s="31">
        <f t="shared" si="526"/>
        <v>13071.727389607142</v>
      </c>
      <c r="DW93" s="31">
        <f t="shared" si="527"/>
        <v>13081.952356985712</v>
      </c>
      <c r="DX93" s="31">
        <f t="shared" si="528"/>
        <v>12106.487671552381</v>
      </c>
      <c r="DY93" s="31">
        <f t="shared" si="529"/>
        <v>12853.509340586905</v>
      </c>
      <c r="DZ93" s="31">
        <f t="shared" si="530"/>
        <v>16071.262800857143</v>
      </c>
      <c r="EA93" s="31">
        <f t="shared" si="531"/>
        <v>13053.415936479762</v>
      </c>
      <c r="EB93" s="31">
        <f t="shared" si="532"/>
        <v>12910.157088167858</v>
      </c>
      <c r="EC93" s="31">
        <f t="shared" si="533"/>
        <v>12690.452054333335</v>
      </c>
      <c r="ED93" s="32">
        <f t="shared" si="534"/>
        <v>11619.701855520712</v>
      </c>
      <c r="EE93" s="30">
        <f t="shared" si="535"/>
        <v>15680.099220303571</v>
      </c>
      <c r="EF93" s="31">
        <f t="shared" si="536"/>
        <v>11097.301448233333</v>
      </c>
      <c r="EG93" s="31">
        <f t="shared" si="537"/>
        <v>10691.921938818095</v>
      </c>
      <c r="EH93" s="31">
        <f t="shared" si="538"/>
        <v>13071.727389607142</v>
      </c>
      <c r="EI93" s="31">
        <f t="shared" si="539"/>
        <v>13081.952356985712</v>
      </c>
      <c r="EJ93" s="31">
        <f t="shared" si="540"/>
        <v>12106.487671552381</v>
      </c>
      <c r="EK93" s="31">
        <f t="shared" si="541"/>
        <v>12853.509340586905</v>
      </c>
      <c r="EL93" s="31">
        <f t="shared" si="542"/>
        <v>16071.262800857143</v>
      </c>
      <c r="EM93" s="31">
        <f t="shared" si="543"/>
        <v>13053.415936479762</v>
      </c>
      <c r="EN93" s="31">
        <f t="shared" si="544"/>
        <v>12910.157088167858</v>
      </c>
      <c r="EO93" s="31">
        <f t="shared" si="520"/>
        <v>12690.452054333335</v>
      </c>
      <c r="EP93" s="32">
        <f t="shared" si="521"/>
        <v>11619.701855520712</v>
      </c>
      <c r="ES93" s="20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9"/>
      <c r="FE93" s="20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9"/>
      <c r="FQ93" s="20"/>
      <c r="FR93" s="18"/>
      <c r="FS93" s="18">
        <f t="shared" si="420"/>
        <v>10691.921938818095</v>
      </c>
      <c r="FT93" s="18">
        <f t="shared" si="421"/>
        <v>13071.727389607142</v>
      </c>
      <c r="FU93" s="18">
        <f t="shared" si="422"/>
        <v>13081.952356985712</v>
      </c>
      <c r="FV93" s="18">
        <f t="shared" si="423"/>
        <v>12106.487671552381</v>
      </c>
      <c r="FW93" s="18">
        <f t="shared" si="424"/>
        <v>12853.509340586905</v>
      </c>
      <c r="FX93" s="18">
        <f t="shared" si="425"/>
        <v>16071.262800857143</v>
      </c>
      <c r="FY93" s="18">
        <f t="shared" si="426"/>
        <v>13053.415936479762</v>
      </c>
      <c r="FZ93" s="18">
        <f t="shared" si="427"/>
        <v>12910.157088167858</v>
      </c>
      <c r="GA93" s="18">
        <f t="shared" si="428"/>
        <v>12690.452054333335</v>
      </c>
      <c r="GB93" s="19">
        <f t="shared" si="429"/>
        <v>11619.701855520712</v>
      </c>
      <c r="GC93" s="20">
        <f t="shared" si="430"/>
        <v>15680.099220303571</v>
      </c>
      <c r="GD93" s="18">
        <f t="shared" si="431"/>
        <v>11097.301448233333</v>
      </c>
      <c r="GE93" s="18">
        <f t="shared" si="432"/>
        <v>10691.921938818095</v>
      </c>
      <c r="GF93" s="18">
        <f t="shared" si="433"/>
        <v>13071.727389607142</v>
      </c>
      <c r="GG93" s="18">
        <f t="shared" si="434"/>
        <v>13081.952356985712</v>
      </c>
      <c r="GH93" s="18">
        <f t="shared" si="435"/>
        <v>12106.487671552381</v>
      </c>
      <c r="GI93" s="18">
        <f t="shared" si="436"/>
        <v>12853.509340586905</v>
      </c>
      <c r="GJ93" s="18">
        <f t="shared" si="437"/>
        <v>16071.262800857143</v>
      </c>
      <c r="GK93" s="18">
        <f t="shared" si="438"/>
        <v>13053.415936479762</v>
      </c>
      <c r="GL93" s="18">
        <f t="shared" si="439"/>
        <v>12910.157088167858</v>
      </c>
      <c r="GM93" s="18">
        <f t="shared" si="440"/>
        <v>12690.452054333335</v>
      </c>
      <c r="GN93" s="19">
        <f t="shared" si="441"/>
        <v>11619.701855520712</v>
      </c>
      <c r="GO93" s="20">
        <f t="shared" si="442"/>
        <v>15680.099220303571</v>
      </c>
      <c r="GP93" s="18">
        <f t="shared" si="443"/>
        <v>11097.301448233333</v>
      </c>
      <c r="GQ93" s="18">
        <f t="shared" si="444"/>
        <v>10691.921938818095</v>
      </c>
      <c r="GR93" s="18">
        <f t="shared" si="445"/>
        <v>13071.727389607142</v>
      </c>
      <c r="GS93" s="18">
        <f t="shared" si="446"/>
        <v>13081.952356985712</v>
      </c>
      <c r="GT93" s="18">
        <f t="shared" si="447"/>
        <v>12106.487671552381</v>
      </c>
      <c r="GU93" s="18">
        <f t="shared" si="448"/>
        <v>12853.509340586905</v>
      </c>
      <c r="GV93" s="18">
        <f t="shared" si="449"/>
        <v>16071.262800857143</v>
      </c>
      <c r="GW93" s="18">
        <f t="shared" si="450"/>
        <v>13053.415936479762</v>
      </c>
      <c r="GX93" s="18">
        <f t="shared" si="451"/>
        <v>12910.157088167858</v>
      </c>
      <c r="GY93" s="18">
        <f t="shared" si="452"/>
        <v>12690.452054333335</v>
      </c>
      <c r="GZ93" s="19">
        <f t="shared" si="453"/>
        <v>11619.701855520712</v>
      </c>
      <c r="HA93" s="20">
        <f t="shared" si="454"/>
        <v>15680.099220303571</v>
      </c>
      <c r="HB93" s="18">
        <f t="shared" si="455"/>
        <v>11097.301448233333</v>
      </c>
      <c r="HC93" s="18">
        <f t="shared" si="456"/>
        <v>10691.921938818095</v>
      </c>
      <c r="HD93" s="18">
        <f t="shared" si="457"/>
        <v>13071.727389607142</v>
      </c>
      <c r="HE93" s="18">
        <f t="shared" si="458"/>
        <v>13081.952356985712</v>
      </c>
      <c r="HF93" s="18">
        <f t="shared" si="459"/>
        <v>12106.487671552381</v>
      </c>
      <c r="HG93" s="18">
        <f t="shared" si="460"/>
        <v>12853.509340586905</v>
      </c>
      <c r="HH93" s="18">
        <f t="shared" si="461"/>
        <v>16071.262800857143</v>
      </c>
      <c r="HI93" s="18">
        <f t="shared" si="462"/>
        <v>13053.415936479762</v>
      </c>
      <c r="HJ93" s="18">
        <f t="shared" si="463"/>
        <v>12910.157088167858</v>
      </c>
      <c r="HK93" s="18">
        <f t="shared" si="464"/>
        <v>12690.452054333335</v>
      </c>
      <c r="HL93" s="19">
        <f t="shared" si="465"/>
        <v>11619.701855520712</v>
      </c>
      <c r="HM93" s="20">
        <f t="shared" si="466"/>
        <v>15680.099220303571</v>
      </c>
      <c r="HN93" s="18">
        <f t="shared" si="467"/>
        <v>11097.301448233333</v>
      </c>
      <c r="HO93" s="18">
        <f t="shared" si="468"/>
        <v>10691.921938818095</v>
      </c>
      <c r="HP93" s="18">
        <f t="shared" si="469"/>
        <v>13071.727389607142</v>
      </c>
      <c r="HQ93" s="18">
        <f t="shared" si="470"/>
        <v>13081.952356985712</v>
      </c>
      <c r="HR93" s="18">
        <f t="shared" si="471"/>
        <v>12106.487671552381</v>
      </c>
      <c r="HS93" s="18">
        <f t="shared" si="472"/>
        <v>12853.509340586905</v>
      </c>
      <c r="HT93" s="18">
        <f t="shared" si="473"/>
        <v>16071.262800857143</v>
      </c>
      <c r="HU93" s="18">
        <f t="shared" si="474"/>
        <v>13053.415936479762</v>
      </c>
      <c r="HV93" s="18">
        <f t="shared" si="475"/>
        <v>12910.157088167858</v>
      </c>
      <c r="HW93" s="18">
        <f t="shared" si="476"/>
        <v>12690.452054333335</v>
      </c>
      <c r="HX93" s="19">
        <f t="shared" si="477"/>
        <v>11619.701855520712</v>
      </c>
      <c r="HY93" s="20">
        <f t="shared" si="478"/>
        <v>15680.099220303571</v>
      </c>
      <c r="HZ93" s="18">
        <f t="shared" si="545"/>
        <v>11097.301448233333</v>
      </c>
      <c r="IA93" s="18"/>
      <c r="IB93" s="18"/>
      <c r="IC93" s="18"/>
      <c r="ID93" s="18"/>
      <c r="IE93" s="18"/>
      <c r="IF93" s="18"/>
      <c r="IG93" s="18"/>
      <c r="IH93" s="18"/>
      <c r="II93" s="18"/>
      <c r="IJ93" s="19"/>
      <c r="IK93" s="20"/>
      <c r="IL93" s="18"/>
      <c r="IM93" s="18"/>
      <c r="IN93" s="18"/>
      <c r="IO93" s="18"/>
      <c r="IP93" s="18"/>
      <c r="IQ93" s="18"/>
      <c r="IR93" s="18"/>
      <c r="IS93" s="18"/>
      <c r="IT93" s="18"/>
      <c r="IU93" s="18"/>
      <c r="IV93" s="19"/>
      <c r="IY93" s="17"/>
      <c r="IZ93" s="17"/>
      <c r="JA93" s="14">
        <f t="shared" si="479"/>
        <v>0</v>
      </c>
      <c r="JB93" s="15">
        <f t="shared" si="480"/>
        <v>0</v>
      </c>
      <c r="JC93" s="15">
        <f t="shared" si="481"/>
        <v>128150.58843290906</v>
      </c>
      <c r="JD93" s="15">
        <f t="shared" si="482"/>
        <v>154927.98910144597</v>
      </c>
      <c r="JE93" s="15">
        <f t="shared" si="483"/>
        <v>154927.98910144597</v>
      </c>
      <c r="JF93" s="15">
        <f t="shared" si="484"/>
        <v>154927.98910144597</v>
      </c>
      <c r="JG93" s="15">
        <f t="shared" si="485"/>
        <v>154927.98910144597</v>
      </c>
      <c r="JH93" s="15">
        <f t="shared" si="486"/>
        <v>26777.400668536902</v>
      </c>
      <c r="JI93" s="15">
        <f t="shared" si="487"/>
        <v>0</v>
      </c>
      <c r="JJ93" s="14"/>
    </row>
    <row r="94" spans="1:270" x14ac:dyDescent="0.25">
      <c r="A94" s="1" t="s">
        <v>213</v>
      </c>
      <c r="B94" s="2">
        <v>5256</v>
      </c>
      <c r="C94" s="3">
        <v>42166</v>
      </c>
      <c r="D94" s="3" t="s">
        <v>214</v>
      </c>
      <c r="E94" s="4">
        <v>45344</v>
      </c>
      <c r="F94">
        <f t="shared" si="402"/>
        <v>2024</v>
      </c>
      <c r="G94">
        <f t="shared" si="403"/>
        <v>2</v>
      </c>
      <c r="H94">
        <f t="shared" si="404"/>
        <v>2021</v>
      </c>
      <c r="I94">
        <f t="shared" si="384"/>
        <v>2</v>
      </c>
      <c r="J94">
        <f t="shared" si="415"/>
        <v>2024</v>
      </c>
      <c r="K94">
        <f t="shared" si="416"/>
        <v>3</v>
      </c>
      <c r="L94">
        <f t="shared" si="383"/>
        <v>2029</v>
      </c>
      <c r="M94">
        <f t="shared" si="417"/>
        <v>2</v>
      </c>
      <c r="O94" s="14"/>
      <c r="P94" s="17"/>
      <c r="Q94" s="17"/>
      <c r="R94" s="17"/>
      <c r="S94" s="17"/>
      <c r="T94" s="17"/>
      <c r="U94" s="17"/>
      <c r="V94" s="17">
        <f>IF(AND($F94=O$4,$I94=V$5),AVERAGE('Потребление ЭЭ_факт'!R93,'Потребление ЭЭ_факт'!AD93,'Потребление ЭЭ_факт'!AP93),IF(U94&lt;&gt;0,AVERAGE('Потребление ЭЭ_факт'!R93,'Потребление ЭЭ_факт'!AD93,'Потребление ЭЭ_факт'!AP93),0))</f>
        <v>0</v>
      </c>
      <c r="W94" s="17">
        <f>IF(AND($F94=O$4,$I94=W$5),AVERAGE('Потребление ЭЭ_факт'!S93,'Потребление ЭЭ_факт'!AE93,'Потребление ЭЭ_факт'!AQ93),IF(V94&lt;&gt;0,AVERAGE('Потребление ЭЭ_факт'!S93,'Потребление ЭЭ_факт'!AE93,'Потребление ЭЭ_факт'!AQ93),0))</f>
        <v>0</v>
      </c>
      <c r="X94" s="17">
        <f>IF(AND($F94=O$4,$I94=X$5),AVERAGE('Потребление ЭЭ_факт'!T93,'Потребление ЭЭ_факт'!AF93,'Потребление ЭЭ_факт'!AR93),IF(W94&lt;&gt;0,AVERAGE('Потребление ЭЭ_факт'!T93,'Потребление ЭЭ_факт'!AF93,'Потребление ЭЭ_факт'!AR93),0))</f>
        <v>0</v>
      </c>
      <c r="Y94" s="17">
        <f>IF(AND($F94=O$4,$I94=Y$5),AVERAGE('Потребление ЭЭ_факт'!U93,'Потребление ЭЭ_факт'!AG93,'Потребление ЭЭ_факт'!AS93),IF(X94&lt;&gt;0,AVERAGE('Потребление ЭЭ_факт'!U93,'Потребление ЭЭ_факт'!AG93,'Потребление ЭЭ_факт'!AS93),0))</f>
        <v>0</v>
      </c>
      <c r="Z94" s="17">
        <f>IF(AND($F94=O$4,$I94=Z$5),AVERAGE('Потребление ЭЭ_факт'!V93,'Потребление ЭЭ_факт'!AH93,'Потребление ЭЭ_факт'!AT93),IF(Y94&lt;&gt;0,AVERAGE('Потребление ЭЭ_факт'!V93,'Потребление ЭЭ_факт'!AH93,'Потребление ЭЭ_факт'!AT93),0))</f>
        <v>0</v>
      </c>
      <c r="AA94" s="14">
        <f>IF(AND($F94=AA$4,$I94=AA$5),AVERAGE('Потребление ЭЭ_факт'!W93,'Потребление ЭЭ_факт'!AI93,'Потребление ЭЭ_факт'!AU93),IF(Z94&lt;&gt;0,AVERAGE('Потребление ЭЭ_факт'!W93,'Потребление ЭЭ_факт'!AI93,'Потребление ЭЭ_факт'!AU93),0))</f>
        <v>0</v>
      </c>
      <c r="AB94" s="17">
        <f>IF(AND($F94=AA$4,$I94=AB$5),AVERAGE('Потребление ЭЭ_факт'!X93,'Потребление ЭЭ_факт'!AJ93,'Потребление ЭЭ_факт'!AV93),IF(AA94&lt;&gt;0,AVERAGE('Потребление ЭЭ_факт'!X93,'Потребление ЭЭ_факт'!AJ93,'Потребление ЭЭ_факт'!AV93),0))</f>
        <v>0</v>
      </c>
      <c r="AC94" s="17">
        <f>IF(AND($F94=AA$4,$I94=AC$5),AVERAGE('Потребление ЭЭ_факт'!Y93,'Потребление ЭЭ_факт'!AK93,'Потребление ЭЭ_факт'!AW93),IF(AB94&lt;&gt;0,AVERAGE('Потребление ЭЭ_факт'!Y93,'Потребление ЭЭ_факт'!AK93,'Потребление ЭЭ_факт'!AW93),0))</f>
        <v>0</v>
      </c>
      <c r="AD94" s="17">
        <f>IF(AND($F94=AA$4,$I94=AD$5),AVERAGE('Потребление ЭЭ_факт'!Z93,'Потребление ЭЭ_факт'!AL93,'Потребление ЭЭ_факт'!AX93),IF(AC94&lt;&gt;0,AVERAGE('Потребление ЭЭ_факт'!Z93,'Потребление ЭЭ_факт'!AL93,'Потребление ЭЭ_факт'!AX93),0))</f>
        <v>0</v>
      </c>
      <c r="AE94" s="17">
        <f>IF(AND($F94=AA$4,$I94=AE$5),AVERAGE('Потребление ЭЭ_факт'!AA93,'Потребление ЭЭ_факт'!AM93,'Потребление ЭЭ_факт'!AY93),IF(AD94&lt;&gt;0,AVERAGE('Потребление ЭЭ_факт'!AA93,'Потребление ЭЭ_факт'!AM93,'Потребление ЭЭ_факт'!AY93),0))</f>
        <v>0</v>
      </c>
      <c r="AF94" s="17">
        <f>IF(AND($F94=AA$4,$I94=AF$5),AVERAGE('Потребление ЭЭ_факт'!AB93,'Потребление ЭЭ_факт'!AN93,'Потребление ЭЭ_факт'!AZ93),IF(AE94&lt;&gt;0,AVERAGE('Потребление ЭЭ_факт'!AB93,'Потребление ЭЭ_факт'!AN93,'Потребление ЭЭ_факт'!AZ93),0))</f>
        <v>0</v>
      </c>
      <c r="AG94" s="17">
        <f>IF(AND($F94=AA$4,$I94=AG$5),AVERAGE('Потребление ЭЭ_факт'!AC93,'Потребление ЭЭ_факт'!AO93,'Потребление ЭЭ_факт'!BA93),IF(AF94&lt;&gt;0,AVERAGE('Потребление ЭЭ_факт'!AC93,'Потребление ЭЭ_факт'!AO93,'Потребление ЭЭ_факт'!BA93),0))</f>
        <v>0</v>
      </c>
      <c r="AH94" s="17">
        <f>IF(AND($F94=AA$4,$I94=AH$5),AVERAGE('Потребление ЭЭ_факт'!AD93,'Потребление ЭЭ_факт'!AP93,'Потребление ЭЭ_факт'!BB93),IF(AG94&lt;&gt;0,AVERAGE('Потребление ЭЭ_факт'!AD93,'Потребление ЭЭ_факт'!AP93,'Потребление ЭЭ_факт'!BB93),0))</f>
        <v>0</v>
      </c>
      <c r="AI94" s="17">
        <f>IF(AND($F94=AA$4,$I94=AI$5),AVERAGE('Потребление ЭЭ_факт'!AE93,'Потребление ЭЭ_факт'!AQ93,'Потребление ЭЭ_факт'!BC93),IF(AH94&lt;&gt;0,AVERAGE('Потребление ЭЭ_факт'!AE93,'Потребление ЭЭ_факт'!AQ93,'Потребление ЭЭ_факт'!BC93),0))</f>
        <v>0</v>
      </c>
      <c r="AJ94" s="17">
        <f>IF(AND($F94=AA$4,$I94=AJ$5),AVERAGE('Потребление ЭЭ_факт'!AF93,'Потребление ЭЭ_факт'!AR93,'Потребление ЭЭ_факт'!BD93),IF(AI94&lt;&gt;0,AVERAGE('Потребление ЭЭ_факт'!AF93,'Потребление ЭЭ_факт'!AR93,'Потребление ЭЭ_факт'!BD93),0))</f>
        <v>0</v>
      </c>
      <c r="AK94" s="17">
        <f>IF(AND($F94=AA$4,$I94=AK$5),AVERAGE('Потребление ЭЭ_факт'!AG93,'Потребление ЭЭ_факт'!AS93,'Потребление ЭЭ_факт'!BE93),IF(AJ94&lt;&gt;0,AVERAGE('Потребление ЭЭ_факт'!AG93,'Потребление ЭЭ_факт'!AS93,'Потребление ЭЭ_факт'!BE93),0))</f>
        <v>0</v>
      </c>
      <c r="AL94" s="17">
        <f>IF(AND($F94=AA$4,$I94=AL$5),AVERAGE('Потребление ЭЭ_факт'!AH93,'Потребление ЭЭ_факт'!AT93,'Потребление ЭЭ_факт'!BF93),IF(AK94&lt;&gt;0,AVERAGE('Потребление ЭЭ_факт'!AH93,'Потребление ЭЭ_факт'!AT93,'Потребление ЭЭ_факт'!BF93),0))</f>
        <v>0</v>
      </c>
      <c r="AM94" s="14">
        <f>IF(AND($F94=AM$4,$I94=AM$5),AVERAGE('Потребление ЭЭ_факт'!AI93,'Потребление ЭЭ_факт'!AU93,'Потребление ЭЭ_факт'!BG93),IF(AL94&lt;&gt;0,AVERAGE('Потребление ЭЭ_факт'!AI93,'Потребление ЭЭ_факт'!AU93,'Потребление ЭЭ_факт'!BG93),0))</f>
        <v>0</v>
      </c>
      <c r="AN94" s="15">
        <f>IF(AND($F94=$AM$4,$I94=AN$5),AVERAGE('Потребление ЭЭ_факт'!AJ93,'Потребление ЭЭ_факт'!AV93,'Потребление ЭЭ_факт'!BH93),IF(AM94&lt;&gt;0,AVERAGE('Потребление ЭЭ_факт'!AJ93,'Потребление ЭЭ_факт'!AV93,'Потребление ЭЭ_факт'!BH93),0))</f>
        <v>0</v>
      </c>
      <c r="AO94" s="15">
        <f>IF(AND($F94=$AM$4,$I94=AO$5),AVERAGE('Потребление ЭЭ_факт'!AK93,'Потребление ЭЭ_факт'!AW93,'Потребление ЭЭ_факт'!BI93),IF(AN94&lt;&gt;0,AVERAGE('Потребление ЭЭ_факт'!AK93,'Потребление ЭЭ_факт'!AW93,'Потребление ЭЭ_факт'!BI93),0))</f>
        <v>0</v>
      </c>
      <c r="AP94" s="15">
        <f>IF(AND($F94=$AM$4,$I94=AP$5),AVERAGE('Потребление ЭЭ_факт'!AL93,'Потребление ЭЭ_факт'!AX93,'Потребление ЭЭ_факт'!BJ93),IF(AO94&lt;&gt;0,AVERAGE('Потребление ЭЭ_факт'!AL93,'Потребление ЭЭ_факт'!AX93,'Потребление ЭЭ_факт'!BJ93),0))</f>
        <v>0</v>
      </c>
      <c r="AQ94" s="15">
        <f>IF(AND($F94=$AM$4,$I94=AQ$5),AVERAGE('Потребление ЭЭ_факт'!AM93,'Потребление ЭЭ_факт'!AY93,'Потребление ЭЭ_факт'!BK93),IF(AP94&lt;&gt;0,AVERAGE('Потребление ЭЭ_факт'!AM93,'Потребление ЭЭ_факт'!AY93,'Потребление ЭЭ_факт'!BK93),0))</f>
        <v>0</v>
      </c>
      <c r="AR94" s="15">
        <f>IF(AND($F94=$AM$4,$I94=AR$5),AVERAGE('Потребление ЭЭ_факт'!AN93,'Потребление ЭЭ_факт'!AZ93,'Потребление ЭЭ_факт'!BL93),IF(AQ94&lt;&gt;0,AVERAGE('Потребление ЭЭ_факт'!AN93,'Потребление ЭЭ_факт'!AZ93,'Потребление ЭЭ_факт'!BL93),0))</f>
        <v>0</v>
      </c>
      <c r="AS94" s="15">
        <f>IF(AND($F94=$AM$4,$I94=AS$5),AVERAGE('Потребление ЭЭ_факт'!AO93,'Потребление ЭЭ_факт'!BA93,'Потребление ЭЭ_факт'!BM93),IF(AR94&lt;&gt;0,AVERAGE('Потребление ЭЭ_факт'!AO93,'Потребление ЭЭ_факт'!BA93,'Потребление ЭЭ_факт'!BM93),0))</f>
        <v>0</v>
      </c>
      <c r="AT94" s="15">
        <f>IF(AND($F94=$AM$4,$I94=AT$5),AVERAGE('Потребление ЭЭ_факт'!AP93,'Потребление ЭЭ_факт'!BB93,'Потребление ЭЭ_факт'!BN93),IF(AS94&lt;&gt;0,AVERAGE('Потребление ЭЭ_факт'!AP93,'Потребление ЭЭ_факт'!BB93,'Потребление ЭЭ_факт'!BN93),0))</f>
        <v>0</v>
      </c>
      <c r="AU94" s="15">
        <f>IF(AND($F94=$AM$4,$I94=AU$5),AVERAGE('Потребление ЭЭ_факт'!AQ93,'Потребление ЭЭ_факт'!BC93,'Потребление ЭЭ_факт'!BO93),IF(AT94&lt;&gt;0,AVERAGE('Потребление ЭЭ_факт'!AQ93,'Потребление ЭЭ_факт'!BC93,'Потребление ЭЭ_факт'!BO93),0))</f>
        <v>0</v>
      </c>
      <c r="AV94" s="15">
        <f>IF(AND($F94=$AM$4,$I94=AV$5),AVERAGE('Потребление ЭЭ_факт'!AR93,'Потребление ЭЭ_факт'!BD93,'Потребление ЭЭ_факт'!BP93),IF(AU94&lt;&gt;0,AVERAGE('Потребление ЭЭ_факт'!AR93,'Потребление ЭЭ_факт'!BD93,'Потребление ЭЭ_факт'!BP93),0))</f>
        <v>0</v>
      </c>
      <c r="AW94" s="15">
        <f>IF(AND($F94=$AM$4,$I94=AW$5),AVERAGE('Потребление ЭЭ_факт'!AS93,'Потребление ЭЭ_факт'!BE93,'Потребление ЭЭ_факт'!BQ93),IF(AV94&lt;&gt;0,AVERAGE('Потребление ЭЭ_факт'!AS93,'Потребление ЭЭ_факт'!BE93,'Потребление ЭЭ_факт'!BQ93),0))</f>
        <v>0</v>
      </c>
      <c r="AX94" s="16">
        <f>IF(AND($F94=$AM$4,$I94=AX$5),AVERAGE('Потребление ЭЭ_факт'!AT93,'Потребление ЭЭ_факт'!BF93,'Потребление ЭЭ_факт'!BR93),IF(AW94&lt;&gt;0,AVERAGE('Потребление ЭЭ_факт'!AT93,'Потребление ЭЭ_факт'!BF93,'Потребление ЭЭ_факт'!BR93),0))</f>
        <v>0</v>
      </c>
      <c r="AY94" s="14">
        <f>IF(AND($F94=$AY$4,$I94=AY$5),AVERAGE('Потребление ЭЭ_факт'!AU93,'Потребление ЭЭ_факт'!BG93,'Потребление ЭЭ_факт'!BS93),IF(AX94&lt;&gt;0,AVERAGE('Потребление ЭЭ_факт'!AU93,'Потребление ЭЭ_факт'!BG93,'Потребление ЭЭ_факт'!BS93),0))</f>
        <v>0</v>
      </c>
      <c r="AZ94" s="15">
        <f>IF(AND($F94=$AY$4,$I94=AZ$5),AVERAGE('Потребление ЭЭ_факт'!AV93,'Потребление ЭЭ_факт'!BH93,'Потребление ЭЭ_факт'!BT93),IF(AY94&lt;&gt;0,AVERAGE('Потребление ЭЭ_факт'!AV93,'Потребление ЭЭ_факт'!BH93,'Потребление ЭЭ_факт'!BT93),0))</f>
        <v>0</v>
      </c>
      <c r="BA94" s="15">
        <f>IF(AND($F94=$AY$4,$I94=BA$5),AVERAGE('Потребление ЭЭ_факт'!AW93,'Потребление ЭЭ_факт'!BI93,'Потребление ЭЭ_факт'!BU93),IF(AZ94&lt;&gt;0,AVERAGE('Потребление ЭЭ_факт'!AW93,'Потребление ЭЭ_факт'!BI93,'Потребление ЭЭ_факт'!BU93),0))</f>
        <v>0</v>
      </c>
      <c r="BB94" s="15">
        <f>IF(AND($F94=$AY$4,$I94=BB$5),AVERAGE('Потребление ЭЭ_факт'!AX93,'Потребление ЭЭ_факт'!BJ93,'Потребление ЭЭ_факт'!BV93),IF(BA94&lt;&gt;0,AVERAGE('Потребление ЭЭ_факт'!AX93,'Потребление ЭЭ_факт'!BJ93,'Потребление ЭЭ_факт'!BV93),0))</f>
        <v>0</v>
      </c>
      <c r="BC94" s="15">
        <f>IF(AND($F94=$AY$4,$I94=BC$5),AVERAGE('Потребление ЭЭ_факт'!AY93,'Потребление ЭЭ_факт'!BK93,'Потребление ЭЭ_факт'!BW93),IF(BB94&lt;&gt;0,AVERAGE('Потребление ЭЭ_факт'!AY93,'Потребление ЭЭ_факт'!BK93,'Потребление ЭЭ_факт'!BW93),0))</f>
        <v>0</v>
      </c>
      <c r="BD94" s="15">
        <f>IF(AND($F94=$AY$4,$I94=BD$5),AVERAGE('Потребление ЭЭ_факт'!AZ93,'Потребление ЭЭ_факт'!BL93,'Потребление ЭЭ_факт'!BX93),IF(BC94&lt;&gt;0,AVERAGE('Потребление ЭЭ_факт'!AZ93,'Потребление ЭЭ_факт'!BL93,'Потребление ЭЭ_факт'!BX93),0))</f>
        <v>0</v>
      </c>
      <c r="BE94" s="15">
        <f>IF(AND($F94=$AY$4,$I94=BE$5),AVERAGE('Потребление ЭЭ_факт'!BA93,'Потребление ЭЭ_факт'!BM93,'Потребление ЭЭ_факт'!BY93),IF(BD94&lt;&gt;0,AVERAGE('Потребление ЭЭ_факт'!BA93,'Потребление ЭЭ_факт'!BM93,'Потребление ЭЭ_факт'!BY93),0))</f>
        <v>0</v>
      </c>
      <c r="BF94" s="15">
        <f>IF(AND($F94=$AY$4,$I94=BF$5),AVERAGE('Потребление ЭЭ_факт'!BB93,'Потребление ЭЭ_факт'!BN93,'Потребление ЭЭ_факт'!BZ93),IF(BE94&lt;&gt;0,AVERAGE('Потребление ЭЭ_факт'!BB93,'Потребление ЭЭ_факт'!BN93,'Потребление ЭЭ_факт'!BZ93),0))</f>
        <v>0</v>
      </c>
      <c r="BG94" s="15">
        <f>IF(AND($F94=$AY$4,$I94=BG$5),AVERAGE('Потребление ЭЭ_факт'!BC93,'Потребление ЭЭ_факт'!BO93,'Потребление ЭЭ_факт'!CA93),IF(BF94&lt;&gt;0,AVERAGE('Потребление ЭЭ_факт'!BC93,'Потребление ЭЭ_факт'!BO93,'Потребление ЭЭ_факт'!CA93),0))</f>
        <v>0</v>
      </c>
      <c r="BH94" s="15">
        <f>IF(AND($F94=$AY$4,$I94=BH$5),AVERAGE('Потребление ЭЭ_факт'!BD93,'Потребление ЭЭ_факт'!BP93,'Потребление ЭЭ_факт'!CB93),IF(BG94&lt;&gt;0,AVERAGE('Потребление ЭЭ_факт'!BD93,'Потребление ЭЭ_факт'!BP93,'Потребление ЭЭ_факт'!CB93),0))</f>
        <v>0</v>
      </c>
      <c r="BI94" s="15">
        <f>IF(AND($F94=$AY$4,$I94=BI$5),AVERAGE('Потребление ЭЭ_факт'!BE93,'Потребление ЭЭ_факт'!BQ93,'Потребление ЭЭ_факт'!CC93),IF(BH94&lt;&gt;0,AVERAGE('Потребление ЭЭ_факт'!BE93,'Потребление ЭЭ_факт'!BQ93,'Потребление ЭЭ_факт'!CC93),0))</f>
        <v>0</v>
      </c>
      <c r="BJ94" s="16">
        <f>IF(AND($F94=$AY$4,$I94=BJ$5),AVERAGE('Потребление ЭЭ_факт'!BF93,'Потребление ЭЭ_факт'!BR93,'Потребление ЭЭ_факт'!CD93),IF(BI94&lt;&gt;0,AVERAGE('Потребление ЭЭ_факт'!BF93,'Потребление ЭЭ_факт'!BR93,'Потребление ЭЭ_факт'!CD93),0))</f>
        <v>0</v>
      </c>
      <c r="BK94" s="14">
        <f>IF(AND($F94=$BK$4,$I94=BK$5),AVERAGE('Потребление ЭЭ_факт'!BG93,'Потребление ЭЭ_факт'!BS93,'Потребление ЭЭ_факт'!CE93),IF(BJ94&lt;&gt;0,AVERAGE('Потребление ЭЭ_факт'!BG93,'Потребление ЭЭ_факт'!BS93,'Потребление ЭЭ_факт'!CE93),0))</f>
        <v>0</v>
      </c>
      <c r="BL94" s="15">
        <f>IF(AND($F94=$BK$4,$I94=BL$5),AVERAGE('Потребление ЭЭ_факт'!BH93,'Потребление ЭЭ_факт'!BT93,'Потребление ЭЭ_факт'!CF93),IF(BK94&lt;&gt;0,AVERAGE('Потребление ЭЭ_факт'!BH93,'Потребление ЭЭ_факт'!BT93,'Потребление ЭЭ_факт'!CF93),0))</f>
        <v>15506.069952666667</v>
      </c>
      <c r="BM94" s="15">
        <f>IF(AND($F94=$BK$4,$I94=BM$5),AVERAGE('Потребление ЭЭ_факт'!BI93,'Потребление ЭЭ_факт'!BU93,'Потребление ЭЭ_факт'!CG93),IF(BL94&lt;&gt;0,AVERAGE('Потребление ЭЭ_факт'!BI93,'Потребление ЭЭ_факт'!BU93,'Потребление ЭЭ_факт'!CG93),0))</f>
        <v>16288.46065525714</v>
      </c>
      <c r="BN94" s="15">
        <f>IF(AND($F94=$BK$4,$I94=BN$5),AVERAGE('Потребление ЭЭ_факт'!BJ93,'Потребление ЭЭ_факт'!BV93,'Потребление ЭЭ_факт'!CH93),IF(BM94&lt;&gt;0,AVERAGE('Потребление ЭЭ_факт'!BJ93,'Потребление ЭЭ_факт'!BV93,'Потребление ЭЭ_факт'!CH93),0))</f>
        <v>13685.968223571428</v>
      </c>
      <c r="BO94" s="15">
        <f>IF(AND($F94=$BK$4,$I94=BO$5),AVERAGE('Потребление ЭЭ_факт'!BK93,'Потребление ЭЭ_факт'!BW93,'Потребление ЭЭ_факт'!CI93),IF(BN94&lt;&gt;0,AVERAGE('Потребление ЭЭ_факт'!BK93,'Потребление ЭЭ_факт'!BW93,'Потребление ЭЭ_факт'!CI93),0))</f>
        <v>14305.572944261905</v>
      </c>
      <c r="BP94" s="15">
        <f>IF(AND($F94=$BK$4,$I94=BP$5),AVERAGE('Потребление ЭЭ_факт'!BL93,'Потребление ЭЭ_факт'!BX93,'Потребление ЭЭ_факт'!CJ93),IF(BO94&lt;&gt;0,AVERAGE('Потребление ЭЭ_факт'!BL93,'Потребление ЭЭ_факт'!BX93,'Потребление ЭЭ_факт'!CJ93),0))</f>
        <v>15470.023844761905</v>
      </c>
      <c r="BQ94" s="15">
        <f>IF(AND($F94=$BK$4,$I94=BQ$5),AVERAGE('Потребление ЭЭ_факт'!BM93,'Потребление ЭЭ_факт'!BY93,'Потребление ЭЭ_факт'!CK93),IF(BP94&lt;&gt;0,AVERAGE('Потребление ЭЭ_факт'!BM93,'Потребление ЭЭ_факт'!BY93,'Потребление ЭЭ_факт'!CK93),0))</f>
        <v>15989.752147357141</v>
      </c>
      <c r="BR94" s="15">
        <f>IF(AND($F94=$BK$4,$I94=BR$5),AVERAGE('Потребление ЭЭ_факт'!BN93,'Потребление ЭЭ_факт'!BZ93,'Потребление ЭЭ_факт'!CL93),IF(BQ94&lt;&gt;0,AVERAGE('Потребление ЭЭ_факт'!BN93,'Потребление ЭЭ_факт'!BZ93,'Потребление ЭЭ_факт'!CL93),0))</f>
        <v>16455.403294690474</v>
      </c>
      <c r="BS94" s="15">
        <f>IF(AND($F94=$BK$4,$I94=BS$5),AVERAGE('Потребление ЭЭ_факт'!BO93,'Потребление ЭЭ_факт'!CA93,'Потребление ЭЭ_факт'!CM93),IF(BR94&lt;&gt;0,AVERAGE('Потребление ЭЭ_факт'!BO93,'Потребление ЭЭ_факт'!CA93,'Потребление ЭЭ_факт'!CM93),0))</f>
        <v>14094.779037023809</v>
      </c>
      <c r="BT94" s="15">
        <f>IF(AND($F94=$BK$4,$I94=BT$5),AVERAGE('Потребление ЭЭ_факт'!BP93,'Потребление ЭЭ_факт'!CB93,'Потребление ЭЭ_факт'!CN93),IF(BS94&lt;&gt;0,AVERAGE('Потребление ЭЭ_факт'!BP93,'Потребление ЭЭ_факт'!CB93,'Потребление ЭЭ_факт'!CN93),0))</f>
        <v>13883.102228714284</v>
      </c>
      <c r="BU94" s="15">
        <f>IF(AND($F94=$BK$4,$I94=BU$5),AVERAGE('Потребление ЭЭ_факт'!BQ93,'Потребление ЭЭ_факт'!CC93,'Потребление ЭЭ_факт'!CO93),IF(BT94&lt;&gt;0,AVERAGE('Потребление ЭЭ_факт'!BQ93,'Потребление ЭЭ_факт'!CC93,'Потребление ЭЭ_факт'!CO93),0))</f>
        <v>15488.069030142857</v>
      </c>
      <c r="BV94" s="16">
        <f>IF(AND($F94=$BK$4,$I94=BV$5),AVERAGE('Потребление ЭЭ_факт'!BR93,'Потребление ЭЭ_факт'!CD93,'Потребление ЭЭ_факт'!CP93),IF(BU94&lt;&gt;0,AVERAGE('Потребление ЭЭ_факт'!BR93,'Потребление ЭЭ_факт'!CD93,'Потребление ЭЭ_факт'!CP93),0))</f>
        <v>17875.416804828568</v>
      </c>
      <c r="BW94" s="14">
        <f>IF(AND($F94=$BW$4,$I94=BW$5),AVERAGE('Потребление ЭЭ_факт'!BS93,'Потребление ЭЭ_факт'!CE93,'Потребление ЭЭ_факт'!CQ93),IF(BV94&lt;&gt;0,AVERAGE('Потребление ЭЭ_факт'!BS93,'Потребление ЭЭ_факт'!CE93,'Потребление ЭЭ_факт'!CQ93),0))</f>
        <v>17819.300494261905</v>
      </c>
      <c r="BX94" s="31">
        <f t="shared" si="382"/>
        <v>15506.069952666667</v>
      </c>
      <c r="BY94" s="31">
        <f t="shared" si="552"/>
        <v>16288.46065525714</v>
      </c>
      <c r="BZ94" s="31">
        <f t="shared" si="553"/>
        <v>13685.968223571428</v>
      </c>
      <c r="CA94" s="31">
        <f t="shared" si="554"/>
        <v>14305.572944261905</v>
      </c>
      <c r="CB94" s="31">
        <f t="shared" si="555"/>
        <v>15470.023844761905</v>
      </c>
      <c r="CC94" s="31">
        <f t="shared" si="546"/>
        <v>15989.752147357141</v>
      </c>
      <c r="CD94" s="31">
        <f t="shared" si="547"/>
        <v>16455.403294690474</v>
      </c>
      <c r="CE94" s="31">
        <f t="shared" si="548"/>
        <v>14094.779037023809</v>
      </c>
      <c r="CF94" s="31">
        <f t="shared" si="549"/>
        <v>13883.102228714284</v>
      </c>
      <c r="CG94" s="31">
        <f t="shared" si="550"/>
        <v>15488.069030142857</v>
      </c>
      <c r="CH94" s="32">
        <f t="shared" si="551"/>
        <v>17875.416804828568</v>
      </c>
      <c r="CI94" s="30">
        <f t="shared" si="418"/>
        <v>17819.300494261905</v>
      </c>
      <c r="CJ94" s="31">
        <f t="shared" si="413"/>
        <v>15506.069952666667</v>
      </c>
      <c r="CK94" s="31">
        <f t="shared" si="414"/>
        <v>16288.46065525714</v>
      </c>
      <c r="CL94" s="31">
        <f t="shared" si="489"/>
        <v>13685.968223571428</v>
      </c>
      <c r="CM94" s="31">
        <f t="shared" si="490"/>
        <v>14305.572944261905</v>
      </c>
      <c r="CN94" s="31">
        <f t="shared" si="491"/>
        <v>15470.023844761905</v>
      </c>
      <c r="CO94" s="31">
        <f t="shared" si="492"/>
        <v>15989.752147357141</v>
      </c>
      <c r="CP94" s="31">
        <f t="shared" si="493"/>
        <v>16455.403294690474</v>
      </c>
      <c r="CQ94" s="31">
        <f t="shared" si="494"/>
        <v>14094.779037023809</v>
      </c>
      <c r="CR94" s="31">
        <f t="shared" si="495"/>
        <v>13883.102228714284</v>
      </c>
      <c r="CS94" s="31">
        <f t="shared" si="496"/>
        <v>15488.069030142857</v>
      </c>
      <c r="CT94" s="32">
        <f t="shared" si="497"/>
        <v>17875.416804828568</v>
      </c>
      <c r="CU94" s="30">
        <f t="shared" si="498"/>
        <v>17819.300494261905</v>
      </c>
      <c r="CV94" s="31">
        <f t="shared" si="499"/>
        <v>15506.069952666667</v>
      </c>
      <c r="CW94" s="31">
        <f t="shared" si="500"/>
        <v>16288.46065525714</v>
      </c>
      <c r="CX94" s="31">
        <f t="shared" si="501"/>
        <v>13685.968223571428</v>
      </c>
      <c r="CY94" s="31">
        <f t="shared" si="502"/>
        <v>14305.572944261905</v>
      </c>
      <c r="CZ94" s="31">
        <f t="shared" si="503"/>
        <v>15470.023844761905</v>
      </c>
      <c r="DA94" s="31">
        <f t="shared" si="504"/>
        <v>15989.752147357141</v>
      </c>
      <c r="DB94" s="31">
        <f t="shared" si="505"/>
        <v>16455.403294690474</v>
      </c>
      <c r="DC94" s="31">
        <f t="shared" si="506"/>
        <v>14094.779037023809</v>
      </c>
      <c r="DD94" s="31">
        <f t="shared" si="507"/>
        <v>13883.102228714284</v>
      </c>
      <c r="DE94" s="31">
        <f t="shared" si="508"/>
        <v>15488.069030142857</v>
      </c>
      <c r="DF94" s="32">
        <f t="shared" si="509"/>
        <v>17875.416804828568</v>
      </c>
      <c r="DG94" s="30">
        <f t="shared" si="510"/>
        <v>17819.300494261905</v>
      </c>
      <c r="DH94" s="31">
        <f t="shared" si="511"/>
        <v>15506.069952666667</v>
      </c>
      <c r="DI94" s="31">
        <f t="shared" si="512"/>
        <v>16288.46065525714</v>
      </c>
      <c r="DJ94" s="31">
        <f t="shared" si="513"/>
        <v>13685.968223571428</v>
      </c>
      <c r="DK94" s="31">
        <f t="shared" si="514"/>
        <v>14305.572944261905</v>
      </c>
      <c r="DL94" s="31">
        <f t="shared" si="515"/>
        <v>15470.023844761905</v>
      </c>
      <c r="DM94" s="31">
        <f t="shared" si="516"/>
        <v>15989.752147357141</v>
      </c>
      <c r="DN94" s="31">
        <f t="shared" si="517"/>
        <v>16455.403294690474</v>
      </c>
      <c r="DO94" s="31">
        <f t="shared" si="518"/>
        <v>14094.779037023809</v>
      </c>
      <c r="DP94" s="31">
        <f t="shared" si="519"/>
        <v>13883.102228714284</v>
      </c>
      <c r="DQ94" s="31">
        <f t="shared" si="488"/>
        <v>15488.069030142857</v>
      </c>
      <c r="DR94" s="32">
        <f t="shared" si="522"/>
        <v>17875.416804828568</v>
      </c>
      <c r="DS94" s="30">
        <f t="shared" si="523"/>
        <v>17819.300494261905</v>
      </c>
      <c r="DT94" s="31">
        <f t="shared" si="524"/>
        <v>15506.069952666667</v>
      </c>
      <c r="DU94" s="31">
        <f t="shared" si="525"/>
        <v>16288.46065525714</v>
      </c>
      <c r="DV94" s="31">
        <f t="shared" si="526"/>
        <v>13685.968223571428</v>
      </c>
      <c r="DW94" s="31">
        <f t="shared" si="527"/>
        <v>14305.572944261905</v>
      </c>
      <c r="DX94" s="31">
        <f t="shared" si="528"/>
        <v>15470.023844761905</v>
      </c>
      <c r="DY94" s="31">
        <f t="shared" si="529"/>
        <v>15989.752147357141</v>
      </c>
      <c r="DZ94" s="31">
        <f t="shared" si="530"/>
        <v>16455.403294690474</v>
      </c>
      <c r="EA94" s="31">
        <f t="shared" si="531"/>
        <v>14094.779037023809</v>
      </c>
      <c r="EB94" s="31">
        <f t="shared" si="532"/>
        <v>13883.102228714284</v>
      </c>
      <c r="EC94" s="31">
        <f t="shared" si="533"/>
        <v>15488.069030142857</v>
      </c>
      <c r="ED94" s="32">
        <f t="shared" si="534"/>
        <v>17875.416804828568</v>
      </c>
      <c r="EE94" s="30">
        <f t="shared" si="535"/>
        <v>17819.300494261905</v>
      </c>
      <c r="EF94" s="31">
        <f t="shared" si="536"/>
        <v>15506.069952666667</v>
      </c>
      <c r="EG94" s="31">
        <f t="shared" si="537"/>
        <v>16288.46065525714</v>
      </c>
      <c r="EH94" s="31">
        <f t="shared" si="538"/>
        <v>13685.968223571428</v>
      </c>
      <c r="EI94" s="31">
        <f t="shared" si="539"/>
        <v>14305.572944261905</v>
      </c>
      <c r="EJ94" s="31">
        <f t="shared" si="540"/>
        <v>15470.023844761905</v>
      </c>
      <c r="EK94" s="31">
        <f t="shared" si="541"/>
        <v>15989.752147357141</v>
      </c>
      <c r="EL94" s="31">
        <f t="shared" si="542"/>
        <v>16455.403294690474</v>
      </c>
      <c r="EM94" s="31">
        <f t="shared" si="543"/>
        <v>14094.779037023809</v>
      </c>
      <c r="EN94" s="31">
        <f t="shared" si="544"/>
        <v>13883.102228714284</v>
      </c>
      <c r="EO94" s="31">
        <f t="shared" si="520"/>
        <v>15488.069030142857</v>
      </c>
      <c r="EP94" s="32">
        <f t="shared" si="521"/>
        <v>17875.416804828568</v>
      </c>
      <c r="ES94" s="20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9"/>
      <c r="FE94" s="20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9"/>
      <c r="FQ94" s="20"/>
      <c r="FR94" s="18"/>
      <c r="FS94" s="18">
        <f t="shared" si="420"/>
        <v>16288.46065525714</v>
      </c>
      <c r="FT94" s="18">
        <f t="shared" si="421"/>
        <v>13685.968223571428</v>
      </c>
      <c r="FU94" s="18">
        <f t="shared" si="422"/>
        <v>14305.572944261905</v>
      </c>
      <c r="FV94" s="18">
        <f t="shared" si="423"/>
        <v>15470.023844761905</v>
      </c>
      <c r="FW94" s="18">
        <f t="shared" si="424"/>
        <v>15989.752147357141</v>
      </c>
      <c r="FX94" s="18">
        <f t="shared" si="425"/>
        <v>16455.403294690474</v>
      </c>
      <c r="FY94" s="18">
        <f t="shared" si="426"/>
        <v>14094.779037023809</v>
      </c>
      <c r="FZ94" s="18">
        <f t="shared" si="427"/>
        <v>13883.102228714284</v>
      </c>
      <c r="GA94" s="18">
        <f t="shared" si="428"/>
        <v>15488.069030142857</v>
      </c>
      <c r="GB94" s="19">
        <f t="shared" si="429"/>
        <v>17875.416804828568</v>
      </c>
      <c r="GC94" s="20">
        <f t="shared" si="430"/>
        <v>17819.300494261905</v>
      </c>
      <c r="GD94" s="18">
        <f t="shared" si="431"/>
        <v>15506.069952666667</v>
      </c>
      <c r="GE94" s="18">
        <f t="shared" si="432"/>
        <v>16288.46065525714</v>
      </c>
      <c r="GF94" s="18">
        <f t="shared" si="433"/>
        <v>13685.968223571428</v>
      </c>
      <c r="GG94" s="18">
        <f t="shared" si="434"/>
        <v>14305.572944261905</v>
      </c>
      <c r="GH94" s="18">
        <f t="shared" si="435"/>
        <v>15470.023844761905</v>
      </c>
      <c r="GI94" s="18">
        <f t="shared" si="436"/>
        <v>15989.752147357141</v>
      </c>
      <c r="GJ94" s="18">
        <f t="shared" si="437"/>
        <v>16455.403294690474</v>
      </c>
      <c r="GK94" s="18">
        <f t="shared" si="438"/>
        <v>14094.779037023809</v>
      </c>
      <c r="GL94" s="18">
        <f t="shared" si="439"/>
        <v>13883.102228714284</v>
      </c>
      <c r="GM94" s="18">
        <f t="shared" si="440"/>
        <v>15488.069030142857</v>
      </c>
      <c r="GN94" s="19">
        <f t="shared" si="441"/>
        <v>17875.416804828568</v>
      </c>
      <c r="GO94" s="20">
        <f t="shared" si="442"/>
        <v>17819.300494261905</v>
      </c>
      <c r="GP94" s="18">
        <f t="shared" si="443"/>
        <v>15506.069952666667</v>
      </c>
      <c r="GQ94" s="18">
        <f t="shared" si="444"/>
        <v>16288.46065525714</v>
      </c>
      <c r="GR94" s="18">
        <f t="shared" si="445"/>
        <v>13685.968223571428</v>
      </c>
      <c r="GS94" s="18">
        <f t="shared" si="446"/>
        <v>14305.572944261905</v>
      </c>
      <c r="GT94" s="18">
        <f t="shared" si="447"/>
        <v>15470.023844761905</v>
      </c>
      <c r="GU94" s="18">
        <f t="shared" si="448"/>
        <v>15989.752147357141</v>
      </c>
      <c r="GV94" s="18">
        <f t="shared" si="449"/>
        <v>16455.403294690474</v>
      </c>
      <c r="GW94" s="18">
        <f t="shared" si="450"/>
        <v>14094.779037023809</v>
      </c>
      <c r="GX94" s="18">
        <f t="shared" si="451"/>
        <v>13883.102228714284</v>
      </c>
      <c r="GY94" s="18">
        <f t="shared" si="452"/>
        <v>15488.069030142857</v>
      </c>
      <c r="GZ94" s="19">
        <f t="shared" si="453"/>
        <v>17875.416804828568</v>
      </c>
      <c r="HA94" s="20">
        <f t="shared" si="454"/>
        <v>17819.300494261905</v>
      </c>
      <c r="HB94" s="18">
        <f t="shared" si="455"/>
        <v>15506.069952666667</v>
      </c>
      <c r="HC94" s="18">
        <f t="shared" si="456"/>
        <v>16288.46065525714</v>
      </c>
      <c r="HD94" s="18">
        <f t="shared" si="457"/>
        <v>13685.968223571428</v>
      </c>
      <c r="HE94" s="18">
        <f t="shared" si="458"/>
        <v>14305.572944261905</v>
      </c>
      <c r="HF94" s="18">
        <f t="shared" si="459"/>
        <v>15470.023844761905</v>
      </c>
      <c r="HG94" s="18">
        <f t="shared" si="460"/>
        <v>15989.752147357141</v>
      </c>
      <c r="HH94" s="18">
        <f t="shared" si="461"/>
        <v>16455.403294690474</v>
      </c>
      <c r="HI94" s="18">
        <f t="shared" si="462"/>
        <v>14094.779037023809</v>
      </c>
      <c r="HJ94" s="18">
        <f t="shared" si="463"/>
        <v>13883.102228714284</v>
      </c>
      <c r="HK94" s="18">
        <f t="shared" si="464"/>
        <v>15488.069030142857</v>
      </c>
      <c r="HL94" s="19">
        <f t="shared" si="465"/>
        <v>17875.416804828568</v>
      </c>
      <c r="HM94" s="20">
        <f t="shared" si="466"/>
        <v>17819.300494261905</v>
      </c>
      <c r="HN94" s="18">
        <f t="shared" si="467"/>
        <v>15506.069952666667</v>
      </c>
      <c r="HO94" s="18">
        <f t="shared" si="468"/>
        <v>16288.46065525714</v>
      </c>
      <c r="HP94" s="18">
        <f t="shared" si="469"/>
        <v>13685.968223571428</v>
      </c>
      <c r="HQ94" s="18">
        <f t="shared" si="470"/>
        <v>14305.572944261905</v>
      </c>
      <c r="HR94" s="18">
        <f t="shared" si="471"/>
        <v>15470.023844761905</v>
      </c>
      <c r="HS94" s="18">
        <f t="shared" si="472"/>
        <v>15989.752147357141</v>
      </c>
      <c r="HT94" s="18">
        <f t="shared" si="473"/>
        <v>16455.403294690474</v>
      </c>
      <c r="HU94" s="18">
        <f t="shared" si="474"/>
        <v>14094.779037023809</v>
      </c>
      <c r="HV94" s="18">
        <f t="shared" si="475"/>
        <v>13883.102228714284</v>
      </c>
      <c r="HW94" s="18">
        <f t="shared" si="476"/>
        <v>15488.069030142857</v>
      </c>
      <c r="HX94" s="19">
        <f t="shared" si="477"/>
        <v>17875.416804828568</v>
      </c>
      <c r="HY94" s="20">
        <f t="shared" si="478"/>
        <v>17819.300494261905</v>
      </c>
      <c r="HZ94" s="18">
        <f t="shared" si="545"/>
        <v>15506.069952666667</v>
      </c>
      <c r="IA94" s="18"/>
      <c r="IB94" s="18"/>
      <c r="IC94" s="18"/>
      <c r="ID94" s="18"/>
      <c r="IE94" s="18"/>
      <c r="IF94" s="18"/>
      <c r="IG94" s="18"/>
      <c r="IH94" s="18"/>
      <c r="II94" s="18"/>
      <c r="IJ94" s="19"/>
      <c r="IK94" s="20"/>
      <c r="IL94" s="18"/>
      <c r="IM94" s="18"/>
      <c r="IN94" s="18"/>
      <c r="IO94" s="18"/>
      <c r="IP94" s="18"/>
      <c r="IQ94" s="18"/>
      <c r="IR94" s="18"/>
      <c r="IS94" s="18"/>
      <c r="IT94" s="18"/>
      <c r="IU94" s="18"/>
      <c r="IV94" s="19"/>
      <c r="IY94" s="17"/>
      <c r="IZ94" s="17"/>
      <c r="JA94" s="14">
        <f t="shared" si="479"/>
        <v>0</v>
      </c>
      <c r="JB94" s="15">
        <f t="shared" si="480"/>
        <v>0</v>
      </c>
      <c r="JC94" s="15">
        <f t="shared" si="481"/>
        <v>153536.54821060953</v>
      </c>
      <c r="JD94" s="15">
        <f t="shared" si="482"/>
        <v>186861.91865753807</v>
      </c>
      <c r="JE94" s="15">
        <f t="shared" si="483"/>
        <v>186861.91865753807</v>
      </c>
      <c r="JF94" s="15">
        <f t="shared" si="484"/>
        <v>186861.91865753807</v>
      </c>
      <c r="JG94" s="15">
        <f t="shared" si="485"/>
        <v>186861.91865753807</v>
      </c>
      <c r="JH94" s="15">
        <f t="shared" si="486"/>
        <v>33325.370446928573</v>
      </c>
      <c r="JI94" s="15">
        <f t="shared" si="487"/>
        <v>0</v>
      </c>
      <c r="JJ94" s="14"/>
    </row>
    <row r="95" spans="1:270" x14ac:dyDescent="0.25">
      <c r="A95" s="5" t="s">
        <v>191</v>
      </c>
      <c r="B95" s="2">
        <v>8963</v>
      </c>
      <c r="C95" s="3">
        <v>43069</v>
      </c>
      <c r="D95" s="3" t="s">
        <v>192</v>
      </c>
      <c r="E95" s="4">
        <v>45351</v>
      </c>
      <c r="F95">
        <f t="shared" si="402"/>
        <v>2024</v>
      </c>
      <c r="G95">
        <f t="shared" si="403"/>
        <v>2</v>
      </c>
      <c r="H95">
        <f t="shared" si="404"/>
        <v>2021</v>
      </c>
      <c r="I95">
        <f t="shared" si="384"/>
        <v>2</v>
      </c>
      <c r="J95">
        <f t="shared" si="415"/>
        <v>2024</v>
      </c>
      <c r="K95">
        <f t="shared" si="416"/>
        <v>3</v>
      </c>
      <c r="L95">
        <f t="shared" si="383"/>
        <v>2029</v>
      </c>
      <c r="M95">
        <f t="shared" si="417"/>
        <v>2</v>
      </c>
      <c r="O95" s="14"/>
      <c r="P95" s="17"/>
      <c r="Q95" s="17"/>
      <c r="R95" s="17"/>
      <c r="S95" s="17"/>
      <c r="T95" s="17"/>
      <c r="U95" s="17"/>
      <c r="V95" s="17">
        <f>IF(AND($F95=O$4,$I95=V$5),AVERAGE('Потребление ЭЭ_факт'!R94,'Потребление ЭЭ_факт'!AD94,'Потребление ЭЭ_факт'!AP94),IF(U95&lt;&gt;0,AVERAGE('Потребление ЭЭ_факт'!R94,'Потребление ЭЭ_факт'!AD94,'Потребление ЭЭ_факт'!AP94),0))</f>
        <v>0</v>
      </c>
      <c r="W95" s="17">
        <f>IF(AND($F95=O$4,$I95=W$5),AVERAGE('Потребление ЭЭ_факт'!S94,'Потребление ЭЭ_факт'!AE94,'Потребление ЭЭ_факт'!AQ94),IF(V95&lt;&gt;0,AVERAGE('Потребление ЭЭ_факт'!S94,'Потребление ЭЭ_факт'!AE94,'Потребление ЭЭ_факт'!AQ94),0))</f>
        <v>0</v>
      </c>
      <c r="X95" s="17">
        <f>IF(AND($F95=O$4,$I95=X$5),AVERAGE('Потребление ЭЭ_факт'!T94,'Потребление ЭЭ_факт'!AF94,'Потребление ЭЭ_факт'!AR94),IF(W95&lt;&gt;0,AVERAGE('Потребление ЭЭ_факт'!T94,'Потребление ЭЭ_факт'!AF94,'Потребление ЭЭ_факт'!AR94),0))</f>
        <v>0</v>
      </c>
      <c r="Y95" s="17">
        <f>IF(AND($F95=O$4,$I95=Y$5),AVERAGE('Потребление ЭЭ_факт'!U94,'Потребление ЭЭ_факт'!AG94,'Потребление ЭЭ_факт'!AS94),IF(X95&lt;&gt;0,AVERAGE('Потребление ЭЭ_факт'!U94,'Потребление ЭЭ_факт'!AG94,'Потребление ЭЭ_факт'!AS94),0))</f>
        <v>0</v>
      </c>
      <c r="Z95" s="17">
        <f>IF(AND($F95=O$4,$I95=Z$5),AVERAGE('Потребление ЭЭ_факт'!V94,'Потребление ЭЭ_факт'!AH94,'Потребление ЭЭ_факт'!AT94),IF(Y95&lt;&gt;0,AVERAGE('Потребление ЭЭ_факт'!V94,'Потребление ЭЭ_факт'!AH94,'Потребление ЭЭ_факт'!AT94),0))</f>
        <v>0</v>
      </c>
      <c r="AA95" s="14">
        <f>IF(AND($F95=AA$4,$I95=AA$5),AVERAGE('Потребление ЭЭ_факт'!W94,'Потребление ЭЭ_факт'!AI94,'Потребление ЭЭ_факт'!AU94),IF(Z95&lt;&gt;0,AVERAGE('Потребление ЭЭ_факт'!W94,'Потребление ЭЭ_факт'!AI94,'Потребление ЭЭ_факт'!AU94),0))</f>
        <v>0</v>
      </c>
      <c r="AB95" s="17">
        <f>IF(AND($F95=AA$4,$I95=AB$5),AVERAGE('Потребление ЭЭ_факт'!X94,'Потребление ЭЭ_факт'!AJ94,'Потребление ЭЭ_факт'!AV94),IF(AA95&lt;&gt;0,AVERAGE('Потребление ЭЭ_факт'!X94,'Потребление ЭЭ_факт'!AJ94,'Потребление ЭЭ_факт'!AV94),0))</f>
        <v>0</v>
      </c>
      <c r="AC95" s="17">
        <f>IF(AND($F95=AA$4,$I95=AC$5),AVERAGE('Потребление ЭЭ_факт'!Y94,'Потребление ЭЭ_факт'!AK94,'Потребление ЭЭ_факт'!AW94),IF(AB95&lt;&gt;0,AVERAGE('Потребление ЭЭ_факт'!Y94,'Потребление ЭЭ_факт'!AK94,'Потребление ЭЭ_факт'!AW94),0))</f>
        <v>0</v>
      </c>
      <c r="AD95" s="17">
        <f>IF(AND($F95=AA$4,$I95=AD$5),AVERAGE('Потребление ЭЭ_факт'!Z94,'Потребление ЭЭ_факт'!AL94,'Потребление ЭЭ_факт'!AX94),IF(AC95&lt;&gt;0,AVERAGE('Потребление ЭЭ_факт'!Z94,'Потребление ЭЭ_факт'!AL94,'Потребление ЭЭ_факт'!AX94),0))</f>
        <v>0</v>
      </c>
      <c r="AE95" s="17">
        <f>IF(AND($F95=AA$4,$I95=AE$5),AVERAGE('Потребление ЭЭ_факт'!AA94,'Потребление ЭЭ_факт'!AM94,'Потребление ЭЭ_факт'!AY94),IF(AD95&lt;&gt;0,AVERAGE('Потребление ЭЭ_факт'!AA94,'Потребление ЭЭ_факт'!AM94,'Потребление ЭЭ_факт'!AY94),0))</f>
        <v>0</v>
      </c>
      <c r="AF95" s="17">
        <f>IF(AND($F95=AA$4,$I95=AF$5),AVERAGE('Потребление ЭЭ_факт'!AB94,'Потребление ЭЭ_факт'!AN94,'Потребление ЭЭ_факт'!AZ94),IF(AE95&lt;&gt;0,AVERAGE('Потребление ЭЭ_факт'!AB94,'Потребление ЭЭ_факт'!AN94,'Потребление ЭЭ_факт'!AZ94),0))</f>
        <v>0</v>
      </c>
      <c r="AG95" s="17">
        <f>IF(AND($F95=AA$4,$I95=AG$5),AVERAGE('Потребление ЭЭ_факт'!AC94,'Потребление ЭЭ_факт'!AO94,'Потребление ЭЭ_факт'!BA94),IF(AF95&lt;&gt;0,AVERAGE('Потребление ЭЭ_факт'!AC94,'Потребление ЭЭ_факт'!AO94,'Потребление ЭЭ_факт'!BA94),0))</f>
        <v>0</v>
      </c>
      <c r="AH95" s="17">
        <f>IF(AND($F95=AA$4,$I95=AH$5),AVERAGE('Потребление ЭЭ_факт'!AD94,'Потребление ЭЭ_факт'!AP94,'Потребление ЭЭ_факт'!BB94),IF(AG95&lt;&gt;0,AVERAGE('Потребление ЭЭ_факт'!AD94,'Потребление ЭЭ_факт'!AP94,'Потребление ЭЭ_факт'!BB94),0))</f>
        <v>0</v>
      </c>
      <c r="AI95" s="17">
        <f>IF(AND($F95=AA$4,$I95=AI$5),AVERAGE('Потребление ЭЭ_факт'!AE94,'Потребление ЭЭ_факт'!AQ94,'Потребление ЭЭ_факт'!BC94),IF(AH95&lt;&gt;0,AVERAGE('Потребление ЭЭ_факт'!AE94,'Потребление ЭЭ_факт'!AQ94,'Потребление ЭЭ_факт'!BC94),0))</f>
        <v>0</v>
      </c>
      <c r="AJ95" s="17">
        <f>IF(AND($F95=AA$4,$I95=AJ$5),AVERAGE('Потребление ЭЭ_факт'!AF94,'Потребление ЭЭ_факт'!AR94,'Потребление ЭЭ_факт'!BD94),IF(AI95&lt;&gt;0,AVERAGE('Потребление ЭЭ_факт'!AF94,'Потребление ЭЭ_факт'!AR94,'Потребление ЭЭ_факт'!BD94),0))</f>
        <v>0</v>
      </c>
      <c r="AK95" s="17">
        <f>IF(AND($F95=AA$4,$I95=AK$5),AVERAGE('Потребление ЭЭ_факт'!AG94,'Потребление ЭЭ_факт'!AS94,'Потребление ЭЭ_факт'!BE94),IF(AJ95&lt;&gt;0,AVERAGE('Потребление ЭЭ_факт'!AG94,'Потребление ЭЭ_факт'!AS94,'Потребление ЭЭ_факт'!BE94),0))</f>
        <v>0</v>
      </c>
      <c r="AL95" s="17">
        <f>IF(AND($F95=AA$4,$I95=AL$5),AVERAGE('Потребление ЭЭ_факт'!AH94,'Потребление ЭЭ_факт'!AT94,'Потребление ЭЭ_факт'!BF94),IF(AK95&lt;&gt;0,AVERAGE('Потребление ЭЭ_факт'!AH94,'Потребление ЭЭ_факт'!AT94,'Потребление ЭЭ_факт'!BF94),0))</f>
        <v>0</v>
      </c>
      <c r="AM95" s="14">
        <f>IF(AND($F95=AM$4,$I95=AM$5),AVERAGE('Потребление ЭЭ_факт'!AI94,'Потребление ЭЭ_факт'!AU94,'Потребление ЭЭ_факт'!BG94),IF(AL95&lt;&gt;0,AVERAGE('Потребление ЭЭ_факт'!AI94,'Потребление ЭЭ_факт'!AU94,'Потребление ЭЭ_факт'!BG94),0))</f>
        <v>0</v>
      </c>
      <c r="AN95" s="15">
        <f>IF(AND($F95=$AM$4,$I95=AN$5),AVERAGE('Потребление ЭЭ_факт'!AJ94,'Потребление ЭЭ_факт'!AV94,'Потребление ЭЭ_факт'!BH94),IF(AM95&lt;&gt;0,AVERAGE('Потребление ЭЭ_факт'!AJ94,'Потребление ЭЭ_факт'!AV94,'Потребление ЭЭ_факт'!BH94),0))</f>
        <v>0</v>
      </c>
      <c r="AO95" s="15">
        <f>IF(AND($F95=$AM$4,$I95=AO$5),AVERAGE('Потребление ЭЭ_факт'!AK94,'Потребление ЭЭ_факт'!AW94,'Потребление ЭЭ_факт'!BI94),IF(AN95&lt;&gt;0,AVERAGE('Потребление ЭЭ_факт'!AK94,'Потребление ЭЭ_факт'!AW94,'Потребление ЭЭ_факт'!BI94),0))</f>
        <v>0</v>
      </c>
      <c r="AP95" s="15">
        <f>IF(AND($F95=$AM$4,$I95=AP$5),AVERAGE('Потребление ЭЭ_факт'!AL94,'Потребление ЭЭ_факт'!AX94,'Потребление ЭЭ_факт'!BJ94),IF(AO95&lt;&gt;0,AVERAGE('Потребление ЭЭ_факт'!AL94,'Потребление ЭЭ_факт'!AX94,'Потребление ЭЭ_факт'!BJ94),0))</f>
        <v>0</v>
      </c>
      <c r="AQ95" s="15">
        <f>IF(AND($F95=$AM$4,$I95=AQ$5),AVERAGE('Потребление ЭЭ_факт'!AM94,'Потребление ЭЭ_факт'!AY94,'Потребление ЭЭ_факт'!BK94),IF(AP95&lt;&gt;0,AVERAGE('Потребление ЭЭ_факт'!AM94,'Потребление ЭЭ_факт'!AY94,'Потребление ЭЭ_факт'!BK94),0))</f>
        <v>0</v>
      </c>
      <c r="AR95" s="15">
        <f>IF(AND($F95=$AM$4,$I95=AR$5),AVERAGE('Потребление ЭЭ_факт'!AN94,'Потребление ЭЭ_факт'!AZ94,'Потребление ЭЭ_факт'!BL94),IF(AQ95&lt;&gt;0,AVERAGE('Потребление ЭЭ_факт'!AN94,'Потребление ЭЭ_факт'!AZ94,'Потребление ЭЭ_факт'!BL94),0))</f>
        <v>0</v>
      </c>
      <c r="AS95" s="15">
        <f>IF(AND($F95=$AM$4,$I95=AS$5),AVERAGE('Потребление ЭЭ_факт'!AO94,'Потребление ЭЭ_факт'!BA94,'Потребление ЭЭ_факт'!BM94),IF(AR95&lt;&gt;0,AVERAGE('Потребление ЭЭ_факт'!AO94,'Потребление ЭЭ_факт'!BA94,'Потребление ЭЭ_факт'!BM94),0))</f>
        <v>0</v>
      </c>
      <c r="AT95" s="15">
        <f>IF(AND($F95=$AM$4,$I95=AT$5),AVERAGE('Потребление ЭЭ_факт'!AP94,'Потребление ЭЭ_факт'!BB94,'Потребление ЭЭ_факт'!BN94),IF(AS95&lt;&gt;0,AVERAGE('Потребление ЭЭ_факт'!AP94,'Потребление ЭЭ_факт'!BB94,'Потребление ЭЭ_факт'!BN94),0))</f>
        <v>0</v>
      </c>
      <c r="AU95" s="15">
        <f>IF(AND($F95=$AM$4,$I95=AU$5),AVERAGE('Потребление ЭЭ_факт'!AQ94,'Потребление ЭЭ_факт'!BC94,'Потребление ЭЭ_факт'!BO94),IF(AT95&lt;&gt;0,AVERAGE('Потребление ЭЭ_факт'!AQ94,'Потребление ЭЭ_факт'!BC94,'Потребление ЭЭ_факт'!BO94),0))</f>
        <v>0</v>
      </c>
      <c r="AV95" s="15">
        <f>IF(AND($F95=$AM$4,$I95=AV$5),AVERAGE('Потребление ЭЭ_факт'!AR94,'Потребление ЭЭ_факт'!BD94,'Потребление ЭЭ_факт'!BP94),IF(AU95&lt;&gt;0,AVERAGE('Потребление ЭЭ_факт'!AR94,'Потребление ЭЭ_факт'!BD94,'Потребление ЭЭ_факт'!BP94),0))</f>
        <v>0</v>
      </c>
      <c r="AW95" s="15">
        <f>IF(AND($F95=$AM$4,$I95=AW$5),AVERAGE('Потребление ЭЭ_факт'!AS94,'Потребление ЭЭ_факт'!BE94,'Потребление ЭЭ_факт'!BQ94),IF(AV95&lt;&gt;0,AVERAGE('Потребление ЭЭ_факт'!AS94,'Потребление ЭЭ_факт'!BE94,'Потребление ЭЭ_факт'!BQ94),0))</f>
        <v>0</v>
      </c>
      <c r="AX95" s="16">
        <f>IF(AND($F95=$AM$4,$I95=AX$5),AVERAGE('Потребление ЭЭ_факт'!AT94,'Потребление ЭЭ_факт'!BF94,'Потребление ЭЭ_факт'!BR94),IF(AW95&lt;&gt;0,AVERAGE('Потребление ЭЭ_факт'!AT94,'Потребление ЭЭ_факт'!BF94,'Потребление ЭЭ_факт'!BR94),0))</f>
        <v>0</v>
      </c>
      <c r="AY95" s="14">
        <f>IF(AND($F95=$AY$4,$I95=AY$5),AVERAGE('Потребление ЭЭ_факт'!AU94,'Потребление ЭЭ_факт'!BG94,'Потребление ЭЭ_факт'!BS94),IF(AX95&lt;&gt;0,AVERAGE('Потребление ЭЭ_факт'!AU94,'Потребление ЭЭ_факт'!BG94,'Потребление ЭЭ_факт'!BS94),0))</f>
        <v>0</v>
      </c>
      <c r="AZ95" s="15">
        <f>IF(AND($F95=$AY$4,$I95=AZ$5),AVERAGE('Потребление ЭЭ_факт'!AV94,'Потребление ЭЭ_факт'!BH94,'Потребление ЭЭ_факт'!BT94),IF(AY95&lt;&gt;0,AVERAGE('Потребление ЭЭ_факт'!AV94,'Потребление ЭЭ_факт'!BH94,'Потребление ЭЭ_факт'!BT94),0))</f>
        <v>0</v>
      </c>
      <c r="BA95" s="15">
        <f>IF(AND($F95=$AY$4,$I95=BA$5),AVERAGE('Потребление ЭЭ_факт'!AW94,'Потребление ЭЭ_факт'!BI94,'Потребление ЭЭ_факт'!BU94),IF(AZ95&lt;&gt;0,AVERAGE('Потребление ЭЭ_факт'!AW94,'Потребление ЭЭ_факт'!BI94,'Потребление ЭЭ_факт'!BU94),0))</f>
        <v>0</v>
      </c>
      <c r="BB95" s="15">
        <f>IF(AND($F95=$AY$4,$I95=BB$5),AVERAGE('Потребление ЭЭ_факт'!AX94,'Потребление ЭЭ_факт'!BJ94,'Потребление ЭЭ_факт'!BV94),IF(BA95&lt;&gt;0,AVERAGE('Потребление ЭЭ_факт'!AX94,'Потребление ЭЭ_факт'!BJ94,'Потребление ЭЭ_факт'!BV94),0))</f>
        <v>0</v>
      </c>
      <c r="BC95" s="15">
        <f>IF(AND($F95=$AY$4,$I95=BC$5),AVERAGE('Потребление ЭЭ_факт'!AY94,'Потребление ЭЭ_факт'!BK94,'Потребление ЭЭ_факт'!BW94),IF(BB95&lt;&gt;0,AVERAGE('Потребление ЭЭ_факт'!AY94,'Потребление ЭЭ_факт'!BK94,'Потребление ЭЭ_факт'!BW94),0))</f>
        <v>0</v>
      </c>
      <c r="BD95" s="15">
        <f>IF(AND($F95=$AY$4,$I95=BD$5),AVERAGE('Потребление ЭЭ_факт'!AZ94,'Потребление ЭЭ_факт'!BL94,'Потребление ЭЭ_факт'!BX94),IF(BC95&lt;&gt;0,AVERAGE('Потребление ЭЭ_факт'!AZ94,'Потребление ЭЭ_факт'!BL94,'Потребление ЭЭ_факт'!BX94),0))</f>
        <v>0</v>
      </c>
      <c r="BE95" s="15">
        <f>IF(AND($F95=$AY$4,$I95=BE$5),AVERAGE('Потребление ЭЭ_факт'!BA94,'Потребление ЭЭ_факт'!BM94,'Потребление ЭЭ_факт'!BY94),IF(BD95&lt;&gt;0,AVERAGE('Потребление ЭЭ_факт'!BA94,'Потребление ЭЭ_факт'!BM94,'Потребление ЭЭ_факт'!BY94),0))</f>
        <v>0</v>
      </c>
      <c r="BF95" s="15">
        <f>IF(AND($F95=$AY$4,$I95=BF$5),AVERAGE('Потребление ЭЭ_факт'!BB94,'Потребление ЭЭ_факт'!BN94,'Потребление ЭЭ_факт'!BZ94),IF(BE95&lt;&gt;0,AVERAGE('Потребление ЭЭ_факт'!BB94,'Потребление ЭЭ_факт'!BN94,'Потребление ЭЭ_факт'!BZ94),0))</f>
        <v>0</v>
      </c>
      <c r="BG95" s="15">
        <f>IF(AND($F95=$AY$4,$I95=BG$5),AVERAGE('Потребление ЭЭ_факт'!BC94,'Потребление ЭЭ_факт'!BO94,'Потребление ЭЭ_факт'!CA94),IF(BF95&lt;&gt;0,AVERAGE('Потребление ЭЭ_факт'!BC94,'Потребление ЭЭ_факт'!BO94,'Потребление ЭЭ_факт'!CA94),0))</f>
        <v>0</v>
      </c>
      <c r="BH95" s="15">
        <f>IF(AND($F95=$AY$4,$I95=BH$5),AVERAGE('Потребление ЭЭ_факт'!BD94,'Потребление ЭЭ_факт'!BP94,'Потребление ЭЭ_факт'!CB94),IF(BG95&lt;&gt;0,AVERAGE('Потребление ЭЭ_факт'!BD94,'Потребление ЭЭ_факт'!BP94,'Потребление ЭЭ_факт'!CB94),0))</f>
        <v>0</v>
      </c>
      <c r="BI95" s="15">
        <f>IF(AND($F95=$AY$4,$I95=BI$5),AVERAGE('Потребление ЭЭ_факт'!BE94,'Потребление ЭЭ_факт'!BQ94,'Потребление ЭЭ_факт'!CC94),IF(BH95&lt;&gt;0,AVERAGE('Потребление ЭЭ_факт'!BE94,'Потребление ЭЭ_факт'!BQ94,'Потребление ЭЭ_факт'!CC94),0))</f>
        <v>0</v>
      </c>
      <c r="BJ95" s="16">
        <f>IF(AND($F95=$AY$4,$I95=BJ$5),AVERAGE('Потребление ЭЭ_факт'!BF94,'Потребление ЭЭ_факт'!BR94,'Потребление ЭЭ_факт'!CD94),IF(BI95&lt;&gt;0,AVERAGE('Потребление ЭЭ_факт'!BF94,'Потребление ЭЭ_факт'!BR94,'Потребление ЭЭ_факт'!CD94),0))</f>
        <v>0</v>
      </c>
      <c r="BK95" s="14">
        <f>IF(AND($F95=$BK$4,$I95=BK$5),AVERAGE('Потребление ЭЭ_факт'!BG94,'Потребление ЭЭ_факт'!BS94,'Потребление ЭЭ_факт'!CE94),IF(BJ95&lt;&gt;0,AVERAGE('Потребление ЭЭ_факт'!BG94,'Потребление ЭЭ_факт'!BS94,'Потребление ЭЭ_факт'!CE94),0))</f>
        <v>0</v>
      </c>
      <c r="BL95" s="15">
        <f>IF(AND($F95=$BK$4,$I95=BL$5),AVERAGE('Потребление ЭЭ_факт'!BH94,'Потребление ЭЭ_факт'!BT94,'Потребление ЭЭ_факт'!CF94),IF(BK95&lt;&gt;0,AVERAGE('Потребление ЭЭ_факт'!BH94,'Потребление ЭЭ_факт'!BT94,'Потребление ЭЭ_факт'!CF94),0))</f>
        <v>14492.918193333326</v>
      </c>
      <c r="BM95" s="15">
        <f>IF(AND($F95=$BK$4,$I95=BM$5),AVERAGE('Потребление ЭЭ_факт'!BI94,'Потребление ЭЭ_факт'!BU94,'Потребление ЭЭ_факт'!CG94),IF(BL95&lt;&gt;0,AVERAGE('Потребление ЭЭ_факт'!BI94,'Потребление ЭЭ_факт'!BU94,'Потребление ЭЭ_факт'!CG94),0))</f>
        <v>13420.96818219305</v>
      </c>
      <c r="BN95" s="15">
        <f>IF(AND($F95=$BK$4,$I95=BN$5),AVERAGE('Потребление ЭЭ_факт'!BJ94,'Потребление ЭЭ_факт'!BV94,'Потребление ЭЭ_факт'!CH94),IF(BM95&lt;&gt;0,AVERAGE('Потребление ЭЭ_факт'!BJ94,'Потребление ЭЭ_факт'!BV94,'Потребление ЭЭ_факт'!CH94),0))</f>
        <v>12385.99085714288</v>
      </c>
      <c r="BO95" s="15">
        <f>IF(AND($F95=$BK$4,$I95=BO$5),AVERAGE('Потребление ЭЭ_факт'!BK94,'Потребление ЭЭ_факт'!BW94,'Потребление ЭЭ_факт'!CI94),IF(BN95&lt;&gt;0,AVERAGE('Потребление ЭЭ_факт'!BK94,'Потребление ЭЭ_факт'!BW94,'Потребление ЭЭ_факт'!CI94),0))</f>
        <v>13477.29430952381</v>
      </c>
      <c r="BP95" s="15">
        <f>IF(AND($F95=$BK$4,$I95=BP$5),AVERAGE('Потребление ЭЭ_факт'!BL94,'Потребление ЭЭ_факт'!BX94,'Потребление ЭЭ_факт'!CJ94),IF(BO95&lt;&gt;0,AVERAGE('Потребление ЭЭ_факт'!BL94,'Потребление ЭЭ_факт'!BX94,'Потребление ЭЭ_факт'!CJ94),0))</f>
        <v>15627.787601973267</v>
      </c>
      <c r="BQ95" s="15">
        <f>IF(AND($F95=$BK$4,$I95=BQ$5),AVERAGE('Потребление ЭЭ_факт'!BM94,'Потребление ЭЭ_факт'!BY94,'Потребление ЭЭ_факт'!CK94),IF(BP95&lt;&gt;0,AVERAGE('Потребление ЭЭ_факт'!BM94,'Потребление ЭЭ_факт'!BY94,'Потребление ЭЭ_факт'!CK94),0))</f>
        <v>17606.992502380974</v>
      </c>
      <c r="BR95" s="15">
        <f>IF(AND($F95=$BK$4,$I95=BR$5),AVERAGE('Потребление ЭЭ_факт'!BN94,'Потребление ЭЭ_факт'!BZ94,'Потребление ЭЭ_факт'!CL94),IF(BQ95&lt;&gt;0,AVERAGE('Потребление ЭЭ_факт'!BN94,'Потребление ЭЭ_факт'!BZ94,'Потребление ЭЭ_факт'!CL94),0))</f>
        <v>16058.599245084019</v>
      </c>
      <c r="BS95" s="15">
        <f>IF(AND($F95=$BK$4,$I95=BS$5),AVERAGE('Потребление ЭЭ_факт'!BO94,'Потребление ЭЭ_факт'!CA94,'Потребление ЭЭ_факт'!CM94),IF(BR95&lt;&gt;0,AVERAGE('Потребление ЭЭ_факт'!BO94,'Потребление ЭЭ_факт'!CA94,'Потребление ЭЭ_факт'!CM94),0))</f>
        <v>13247.101333333354</v>
      </c>
      <c r="BT95" s="15">
        <f>IF(AND($F95=$BK$4,$I95=BT$5),AVERAGE('Потребление ЭЭ_факт'!BP94,'Потребление ЭЭ_факт'!CB94,'Потребление ЭЭ_факт'!CN94),IF(BS95&lt;&gt;0,AVERAGE('Потребление ЭЭ_факт'!BP94,'Потребление ЭЭ_факт'!CB94,'Потребление ЭЭ_факт'!CN94),0))</f>
        <v>12920.480983261978</v>
      </c>
      <c r="BU95" s="15">
        <f>IF(AND($F95=$BK$4,$I95=BU$5),AVERAGE('Потребление ЭЭ_факт'!BQ94,'Потребление ЭЭ_факт'!CC94,'Потребление ЭЭ_факт'!CO94),IF(BT95&lt;&gt;0,AVERAGE('Потребление ЭЭ_факт'!BQ94,'Потребление ЭЭ_факт'!CC94,'Потребление ЭЭ_факт'!CO94),0))</f>
        <v>12654.301023809501</v>
      </c>
      <c r="BV95" s="16">
        <f>IF(AND($F95=$BK$4,$I95=BV$5),AVERAGE('Потребление ЭЭ_факт'!BR94,'Потребление ЭЭ_факт'!CD94,'Потребление ЭЭ_факт'!CP94),IF(BU95&lt;&gt;0,AVERAGE('Потребление ЭЭ_факт'!BR94,'Потребление ЭЭ_факт'!CD94,'Потребление ЭЭ_факт'!CP94),0))</f>
        <v>15379.485824047608</v>
      </c>
      <c r="BW95" s="14">
        <f>IF(AND($F95=$BW$4,$I95=BW$5),AVERAGE('Потребление ЭЭ_факт'!BS94,'Потребление ЭЭ_факт'!CE94,'Потребление ЭЭ_факт'!CQ94),IF(BV95&lt;&gt;0,AVERAGE('Потребление ЭЭ_факт'!BS94,'Потребление ЭЭ_факт'!CE94,'Потребление ЭЭ_факт'!CQ94),0))</f>
        <v>15556.407035714283</v>
      </c>
      <c r="BX95" s="31">
        <f>BL95</f>
        <v>14492.918193333326</v>
      </c>
      <c r="BY95" s="31">
        <f t="shared" si="552"/>
        <v>13420.96818219305</v>
      </c>
      <c r="BZ95" s="31">
        <f t="shared" si="553"/>
        <v>12385.99085714288</v>
      </c>
      <c r="CA95" s="31">
        <f t="shared" si="554"/>
        <v>13477.29430952381</v>
      </c>
      <c r="CB95" s="31">
        <f t="shared" si="555"/>
        <v>15627.787601973267</v>
      </c>
      <c r="CC95" s="31">
        <f t="shared" si="546"/>
        <v>17606.992502380974</v>
      </c>
      <c r="CD95" s="31">
        <f t="shared" si="547"/>
        <v>16058.599245084019</v>
      </c>
      <c r="CE95" s="31">
        <f t="shared" si="548"/>
        <v>13247.101333333354</v>
      </c>
      <c r="CF95" s="31">
        <f t="shared" si="549"/>
        <v>12920.480983261978</v>
      </c>
      <c r="CG95" s="31">
        <f t="shared" si="550"/>
        <v>12654.301023809501</v>
      </c>
      <c r="CH95" s="32">
        <f t="shared" si="551"/>
        <v>15379.485824047608</v>
      </c>
      <c r="CI95" s="30">
        <f t="shared" si="418"/>
        <v>15556.407035714283</v>
      </c>
      <c r="CJ95" s="31">
        <f t="shared" si="413"/>
        <v>14492.918193333326</v>
      </c>
      <c r="CK95" s="31">
        <f t="shared" si="414"/>
        <v>13420.96818219305</v>
      </c>
      <c r="CL95" s="31">
        <f t="shared" si="489"/>
        <v>12385.99085714288</v>
      </c>
      <c r="CM95" s="31">
        <f t="shared" si="490"/>
        <v>13477.29430952381</v>
      </c>
      <c r="CN95" s="31">
        <f t="shared" si="491"/>
        <v>15627.787601973267</v>
      </c>
      <c r="CO95" s="31">
        <f t="shared" si="492"/>
        <v>17606.992502380974</v>
      </c>
      <c r="CP95" s="31">
        <f t="shared" si="493"/>
        <v>16058.599245084019</v>
      </c>
      <c r="CQ95" s="31">
        <f t="shared" si="494"/>
        <v>13247.101333333354</v>
      </c>
      <c r="CR95" s="31">
        <f t="shared" si="495"/>
        <v>12920.480983261978</v>
      </c>
      <c r="CS95" s="31">
        <f t="shared" si="496"/>
        <v>12654.301023809501</v>
      </c>
      <c r="CT95" s="32">
        <f t="shared" si="497"/>
        <v>15379.485824047608</v>
      </c>
      <c r="CU95" s="30">
        <f t="shared" si="498"/>
        <v>15556.407035714283</v>
      </c>
      <c r="CV95" s="31">
        <f t="shared" si="499"/>
        <v>14492.918193333326</v>
      </c>
      <c r="CW95" s="31">
        <f t="shared" si="500"/>
        <v>13420.96818219305</v>
      </c>
      <c r="CX95" s="31">
        <f t="shared" si="501"/>
        <v>12385.99085714288</v>
      </c>
      <c r="CY95" s="31">
        <f t="shared" si="502"/>
        <v>13477.29430952381</v>
      </c>
      <c r="CZ95" s="31">
        <f t="shared" si="503"/>
        <v>15627.787601973267</v>
      </c>
      <c r="DA95" s="31">
        <f t="shared" si="504"/>
        <v>17606.992502380974</v>
      </c>
      <c r="DB95" s="31">
        <f t="shared" si="505"/>
        <v>16058.599245084019</v>
      </c>
      <c r="DC95" s="31">
        <f t="shared" si="506"/>
        <v>13247.101333333354</v>
      </c>
      <c r="DD95" s="31">
        <f t="shared" si="507"/>
        <v>12920.480983261978</v>
      </c>
      <c r="DE95" s="31">
        <f t="shared" si="508"/>
        <v>12654.301023809501</v>
      </c>
      <c r="DF95" s="32">
        <f t="shared" si="509"/>
        <v>15379.485824047608</v>
      </c>
      <c r="DG95" s="30">
        <f t="shared" si="510"/>
        <v>15556.407035714283</v>
      </c>
      <c r="DH95" s="31">
        <f t="shared" si="511"/>
        <v>14492.918193333326</v>
      </c>
      <c r="DI95" s="31">
        <f t="shared" si="512"/>
        <v>13420.96818219305</v>
      </c>
      <c r="DJ95" s="31">
        <f t="shared" si="513"/>
        <v>12385.99085714288</v>
      </c>
      <c r="DK95" s="31">
        <f t="shared" si="514"/>
        <v>13477.29430952381</v>
      </c>
      <c r="DL95" s="31">
        <f t="shared" si="515"/>
        <v>15627.787601973267</v>
      </c>
      <c r="DM95" s="31">
        <f t="shared" si="516"/>
        <v>17606.992502380974</v>
      </c>
      <c r="DN95" s="31">
        <f t="shared" si="517"/>
        <v>16058.599245084019</v>
      </c>
      <c r="DO95" s="31">
        <f t="shared" si="518"/>
        <v>13247.101333333354</v>
      </c>
      <c r="DP95" s="31">
        <f t="shared" si="519"/>
        <v>12920.480983261978</v>
      </c>
      <c r="DQ95" s="31">
        <f t="shared" si="488"/>
        <v>12654.301023809501</v>
      </c>
      <c r="DR95" s="32">
        <f t="shared" si="522"/>
        <v>15379.485824047608</v>
      </c>
      <c r="DS95" s="30">
        <f t="shared" si="523"/>
        <v>15556.407035714283</v>
      </c>
      <c r="DT95" s="31">
        <f t="shared" si="524"/>
        <v>14492.918193333326</v>
      </c>
      <c r="DU95" s="31">
        <f t="shared" si="525"/>
        <v>13420.96818219305</v>
      </c>
      <c r="DV95" s="31">
        <f t="shared" si="526"/>
        <v>12385.99085714288</v>
      </c>
      <c r="DW95" s="31">
        <f t="shared" si="527"/>
        <v>13477.29430952381</v>
      </c>
      <c r="DX95" s="31">
        <f t="shared" si="528"/>
        <v>15627.787601973267</v>
      </c>
      <c r="DY95" s="31">
        <f t="shared" si="529"/>
        <v>17606.992502380974</v>
      </c>
      <c r="DZ95" s="31">
        <f t="shared" si="530"/>
        <v>16058.599245084019</v>
      </c>
      <c r="EA95" s="31">
        <f t="shared" si="531"/>
        <v>13247.101333333354</v>
      </c>
      <c r="EB95" s="31">
        <f t="shared" si="532"/>
        <v>12920.480983261978</v>
      </c>
      <c r="EC95" s="31">
        <f t="shared" si="533"/>
        <v>12654.301023809501</v>
      </c>
      <c r="ED95" s="32">
        <f t="shared" si="534"/>
        <v>15379.485824047608</v>
      </c>
      <c r="EE95" s="30">
        <f t="shared" si="535"/>
        <v>15556.407035714283</v>
      </c>
      <c r="EF95" s="31">
        <f t="shared" si="536"/>
        <v>14492.918193333326</v>
      </c>
      <c r="EG95" s="31">
        <f t="shared" si="537"/>
        <v>13420.96818219305</v>
      </c>
      <c r="EH95" s="31">
        <f t="shared" si="538"/>
        <v>12385.99085714288</v>
      </c>
      <c r="EI95" s="31">
        <f t="shared" si="539"/>
        <v>13477.29430952381</v>
      </c>
      <c r="EJ95" s="31">
        <f t="shared" si="540"/>
        <v>15627.787601973267</v>
      </c>
      <c r="EK95" s="31">
        <f t="shared" si="541"/>
        <v>17606.992502380974</v>
      </c>
      <c r="EL95" s="31">
        <f t="shared" si="542"/>
        <v>16058.599245084019</v>
      </c>
      <c r="EM95" s="31">
        <f t="shared" si="543"/>
        <v>13247.101333333354</v>
      </c>
      <c r="EN95" s="31">
        <f t="shared" si="544"/>
        <v>12920.480983261978</v>
      </c>
      <c r="EO95" s="31">
        <f t="shared" si="520"/>
        <v>12654.301023809501</v>
      </c>
      <c r="EP95" s="32">
        <f t="shared" si="521"/>
        <v>15379.485824047608</v>
      </c>
      <c r="ES95" s="20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9"/>
      <c r="FE95" s="20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9"/>
      <c r="FQ95" s="20"/>
      <c r="FR95" s="18"/>
      <c r="FS95" s="18">
        <f t="shared" si="420"/>
        <v>13420.96818219305</v>
      </c>
      <c r="FT95" s="18">
        <f t="shared" si="421"/>
        <v>12385.99085714288</v>
      </c>
      <c r="FU95" s="18">
        <f t="shared" si="422"/>
        <v>13477.29430952381</v>
      </c>
      <c r="FV95" s="18">
        <f t="shared" si="423"/>
        <v>15627.787601973267</v>
      </c>
      <c r="FW95" s="18">
        <f t="shared" si="424"/>
        <v>17606.992502380974</v>
      </c>
      <c r="FX95" s="18">
        <f t="shared" si="425"/>
        <v>16058.599245084019</v>
      </c>
      <c r="FY95" s="18">
        <f t="shared" si="426"/>
        <v>13247.101333333354</v>
      </c>
      <c r="FZ95" s="18">
        <f t="shared" si="427"/>
        <v>12920.480983261978</v>
      </c>
      <c r="GA95" s="18">
        <f t="shared" si="428"/>
        <v>12654.301023809501</v>
      </c>
      <c r="GB95" s="19">
        <f t="shared" si="429"/>
        <v>15379.485824047608</v>
      </c>
      <c r="GC95" s="20">
        <f t="shared" si="430"/>
        <v>15556.407035714283</v>
      </c>
      <c r="GD95" s="18">
        <f t="shared" si="431"/>
        <v>14492.918193333326</v>
      </c>
      <c r="GE95" s="18">
        <f t="shared" si="432"/>
        <v>13420.96818219305</v>
      </c>
      <c r="GF95" s="18">
        <f t="shared" si="433"/>
        <v>12385.99085714288</v>
      </c>
      <c r="GG95" s="18">
        <f t="shared" si="434"/>
        <v>13477.29430952381</v>
      </c>
      <c r="GH95" s="18">
        <f t="shared" si="435"/>
        <v>15627.787601973267</v>
      </c>
      <c r="GI95" s="18">
        <f t="shared" si="436"/>
        <v>17606.992502380974</v>
      </c>
      <c r="GJ95" s="18">
        <f t="shared" si="437"/>
        <v>16058.599245084019</v>
      </c>
      <c r="GK95" s="18">
        <f t="shared" si="438"/>
        <v>13247.101333333354</v>
      </c>
      <c r="GL95" s="18">
        <f t="shared" si="439"/>
        <v>12920.480983261978</v>
      </c>
      <c r="GM95" s="18">
        <f t="shared" si="440"/>
        <v>12654.301023809501</v>
      </c>
      <c r="GN95" s="19">
        <f t="shared" si="441"/>
        <v>15379.485824047608</v>
      </c>
      <c r="GO95" s="20">
        <f t="shared" si="442"/>
        <v>15556.407035714283</v>
      </c>
      <c r="GP95" s="18">
        <f t="shared" si="443"/>
        <v>14492.918193333326</v>
      </c>
      <c r="GQ95" s="18">
        <f t="shared" si="444"/>
        <v>13420.96818219305</v>
      </c>
      <c r="GR95" s="18">
        <f t="shared" si="445"/>
        <v>12385.99085714288</v>
      </c>
      <c r="GS95" s="18">
        <f t="shared" si="446"/>
        <v>13477.29430952381</v>
      </c>
      <c r="GT95" s="18">
        <f t="shared" si="447"/>
        <v>15627.787601973267</v>
      </c>
      <c r="GU95" s="18">
        <f t="shared" si="448"/>
        <v>17606.992502380974</v>
      </c>
      <c r="GV95" s="18">
        <f t="shared" si="449"/>
        <v>16058.599245084019</v>
      </c>
      <c r="GW95" s="18">
        <f t="shared" si="450"/>
        <v>13247.101333333354</v>
      </c>
      <c r="GX95" s="18">
        <f t="shared" si="451"/>
        <v>12920.480983261978</v>
      </c>
      <c r="GY95" s="18">
        <f t="shared" si="452"/>
        <v>12654.301023809501</v>
      </c>
      <c r="GZ95" s="19">
        <f t="shared" si="453"/>
        <v>15379.485824047608</v>
      </c>
      <c r="HA95" s="20">
        <f t="shared" si="454"/>
        <v>15556.407035714283</v>
      </c>
      <c r="HB95" s="18">
        <f t="shared" si="455"/>
        <v>14492.918193333326</v>
      </c>
      <c r="HC95" s="18">
        <f t="shared" si="456"/>
        <v>13420.96818219305</v>
      </c>
      <c r="HD95" s="18">
        <f t="shared" si="457"/>
        <v>12385.99085714288</v>
      </c>
      <c r="HE95" s="18">
        <f t="shared" si="458"/>
        <v>13477.29430952381</v>
      </c>
      <c r="HF95" s="18">
        <f t="shared" si="459"/>
        <v>15627.787601973267</v>
      </c>
      <c r="HG95" s="18">
        <f t="shared" si="460"/>
        <v>17606.992502380974</v>
      </c>
      <c r="HH95" s="18">
        <f t="shared" si="461"/>
        <v>16058.599245084019</v>
      </c>
      <c r="HI95" s="18">
        <f t="shared" si="462"/>
        <v>13247.101333333354</v>
      </c>
      <c r="HJ95" s="18">
        <f t="shared" si="463"/>
        <v>12920.480983261978</v>
      </c>
      <c r="HK95" s="18">
        <f t="shared" si="464"/>
        <v>12654.301023809501</v>
      </c>
      <c r="HL95" s="19">
        <f t="shared" si="465"/>
        <v>15379.485824047608</v>
      </c>
      <c r="HM95" s="20">
        <f t="shared" si="466"/>
        <v>15556.407035714283</v>
      </c>
      <c r="HN95" s="18">
        <f t="shared" si="467"/>
        <v>14492.918193333326</v>
      </c>
      <c r="HO95" s="18">
        <f t="shared" si="468"/>
        <v>13420.96818219305</v>
      </c>
      <c r="HP95" s="18">
        <f t="shared" si="469"/>
        <v>12385.99085714288</v>
      </c>
      <c r="HQ95" s="18">
        <f t="shared" si="470"/>
        <v>13477.29430952381</v>
      </c>
      <c r="HR95" s="18">
        <f t="shared" si="471"/>
        <v>15627.787601973267</v>
      </c>
      <c r="HS95" s="18">
        <f t="shared" si="472"/>
        <v>17606.992502380974</v>
      </c>
      <c r="HT95" s="18">
        <f t="shared" si="473"/>
        <v>16058.599245084019</v>
      </c>
      <c r="HU95" s="18">
        <f t="shared" si="474"/>
        <v>13247.101333333354</v>
      </c>
      <c r="HV95" s="18">
        <f t="shared" si="475"/>
        <v>12920.480983261978</v>
      </c>
      <c r="HW95" s="18">
        <f t="shared" si="476"/>
        <v>12654.301023809501</v>
      </c>
      <c r="HX95" s="19">
        <f t="shared" si="477"/>
        <v>15379.485824047608</v>
      </c>
      <c r="HY95" s="20">
        <f t="shared" si="478"/>
        <v>15556.407035714283</v>
      </c>
      <c r="HZ95" s="18">
        <f t="shared" si="545"/>
        <v>14492.918193333326</v>
      </c>
      <c r="IA95" s="18"/>
      <c r="IB95" s="18"/>
      <c r="IC95" s="18"/>
      <c r="ID95" s="18"/>
      <c r="IE95" s="18"/>
      <c r="IF95" s="18"/>
      <c r="IG95" s="18"/>
      <c r="IH95" s="18"/>
      <c r="II95" s="18"/>
      <c r="IJ95" s="19"/>
      <c r="IK95" s="20"/>
      <c r="IL95" s="18"/>
      <c r="IM95" s="18"/>
      <c r="IN95" s="18"/>
      <c r="IO95" s="18"/>
      <c r="IP95" s="18"/>
      <c r="IQ95" s="18"/>
      <c r="IR95" s="18"/>
      <c r="IS95" s="18"/>
      <c r="IT95" s="18"/>
      <c r="IU95" s="18"/>
      <c r="IV95" s="19"/>
      <c r="IY95" s="17"/>
      <c r="IZ95" s="17"/>
      <c r="JA95" s="14">
        <f t="shared" si="479"/>
        <v>0</v>
      </c>
      <c r="JB95" s="15">
        <f t="shared" si="480"/>
        <v>0</v>
      </c>
      <c r="JC95" s="15">
        <f t="shared" si="481"/>
        <v>142779.00186275045</v>
      </c>
      <c r="JD95" s="15">
        <f t="shared" si="482"/>
        <v>172828.32709179804</v>
      </c>
      <c r="JE95" s="15">
        <f t="shared" si="483"/>
        <v>172828.32709179804</v>
      </c>
      <c r="JF95" s="15">
        <f t="shared" si="484"/>
        <v>172828.32709179804</v>
      </c>
      <c r="JG95" s="15">
        <f t="shared" si="485"/>
        <v>172828.32709179804</v>
      </c>
      <c r="JH95" s="15">
        <f t="shared" si="486"/>
        <v>30049.325229047608</v>
      </c>
      <c r="JI95" s="15">
        <f t="shared" si="487"/>
        <v>0</v>
      </c>
      <c r="JJ95" s="14"/>
    </row>
    <row r="96" spans="1:270" x14ac:dyDescent="0.25">
      <c r="A96" s="5" t="s">
        <v>243</v>
      </c>
      <c r="B96" s="2">
        <v>7934</v>
      </c>
      <c r="C96" s="3">
        <v>42580</v>
      </c>
      <c r="D96" s="3" t="s">
        <v>244</v>
      </c>
      <c r="E96" s="4">
        <v>45331</v>
      </c>
      <c r="F96">
        <f t="shared" ref="F96:F125" si="556">YEAR(E96)</f>
        <v>2024</v>
      </c>
      <c r="G96">
        <f t="shared" ref="G96:G125" si="557">MONTH(E96)</f>
        <v>2</v>
      </c>
      <c r="H96">
        <f t="shared" ref="H96:H125" si="558">IF(G96&lt;&gt;12,F96-3,F96-2)</f>
        <v>2021</v>
      </c>
      <c r="I96">
        <f t="shared" si="384"/>
        <v>2</v>
      </c>
      <c r="J96">
        <f t="shared" si="415"/>
        <v>2024</v>
      </c>
      <c r="K96">
        <f t="shared" si="416"/>
        <v>3</v>
      </c>
      <c r="L96">
        <f t="shared" si="383"/>
        <v>2029</v>
      </c>
      <c r="M96">
        <f t="shared" si="417"/>
        <v>2</v>
      </c>
      <c r="O96" s="14"/>
      <c r="P96" s="17"/>
      <c r="Q96" s="17"/>
      <c r="R96" s="17"/>
      <c r="S96" s="17"/>
      <c r="T96" s="17"/>
      <c r="U96" s="17"/>
      <c r="V96" s="17">
        <f>IF(AND($F96=O$4,$I96=V$5),AVERAGE('Потребление ЭЭ_факт'!R95,'Потребление ЭЭ_факт'!AD95,'Потребление ЭЭ_факт'!AP95),IF(U96&lt;&gt;0,AVERAGE('Потребление ЭЭ_факт'!R95,'Потребление ЭЭ_факт'!AD95,'Потребление ЭЭ_факт'!AP95),0))</f>
        <v>0</v>
      </c>
      <c r="W96" s="17">
        <f>IF(AND($F96=O$4,$I96=W$5),AVERAGE('Потребление ЭЭ_факт'!S95,'Потребление ЭЭ_факт'!AE95,'Потребление ЭЭ_факт'!AQ95),IF(V96&lt;&gt;0,AVERAGE('Потребление ЭЭ_факт'!S95,'Потребление ЭЭ_факт'!AE95,'Потребление ЭЭ_факт'!AQ95),0))</f>
        <v>0</v>
      </c>
      <c r="X96" s="17">
        <f>IF(AND($F96=O$4,$I96=X$5),AVERAGE('Потребление ЭЭ_факт'!T95,'Потребление ЭЭ_факт'!AF95,'Потребление ЭЭ_факт'!AR95),IF(W96&lt;&gt;0,AVERAGE('Потребление ЭЭ_факт'!T95,'Потребление ЭЭ_факт'!AF95,'Потребление ЭЭ_факт'!AR95),0))</f>
        <v>0</v>
      </c>
      <c r="Y96" s="17">
        <f>IF(AND($F96=O$4,$I96=Y$5),AVERAGE('Потребление ЭЭ_факт'!U95,'Потребление ЭЭ_факт'!AG95,'Потребление ЭЭ_факт'!AS95),IF(X96&lt;&gt;0,AVERAGE('Потребление ЭЭ_факт'!U95,'Потребление ЭЭ_факт'!AG95,'Потребление ЭЭ_факт'!AS95),0))</f>
        <v>0</v>
      </c>
      <c r="Z96" s="17">
        <f>IF(AND($F96=O$4,$I96=Z$5),AVERAGE('Потребление ЭЭ_факт'!V95,'Потребление ЭЭ_факт'!AH95,'Потребление ЭЭ_факт'!AT95),IF(Y96&lt;&gt;0,AVERAGE('Потребление ЭЭ_факт'!V95,'Потребление ЭЭ_факт'!AH95,'Потребление ЭЭ_факт'!AT95),0))</f>
        <v>0</v>
      </c>
      <c r="AA96" s="14">
        <f>IF(AND($F96=AA$4,$I96=AA$5),AVERAGE('Потребление ЭЭ_факт'!W95,'Потребление ЭЭ_факт'!AI95,'Потребление ЭЭ_факт'!AU95),IF(Z96&lt;&gt;0,AVERAGE('Потребление ЭЭ_факт'!W95,'Потребление ЭЭ_факт'!AI95,'Потребление ЭЭ_факт'!AU95),0))</f>
        <v>0</v>
      </c>
      <c r="AB96" s="17">
        <f>IF(AND($F96=AA$4,$I96=AB$5),AVERAGE('Потребление ЭЭ_факт'!X95,'Потребление ЭЭ_факт'!AJ95,'Потребление ЭЭ_факт'!AV95),IF(AA96&lt;&gt;0,AVERAGE('Потребление ЭЭ_факт'!X95,'Потребление ЭЭ_факт'!AJ95,'Потребление ЭЭ_факт'!AV95),0))</f>
        <v>0</v>
      </c>
      <c r="AC96" s="17">
        <f>IF(AND($F96=AA$4,$I96=AC$5),AVERAGE('Потребление ЭЭ_факт'!Y95,'Потребление ЭЭ_факт'!AK95,'Потребление ЭЭ_факт'!AW95),IF(AB96&lt;&gt;0,AVERAGE('Потребление ЭЭ_факт'!Y95,'Потребление ЭЭ_факт'!AK95,'Потребление ЭЭ_факт'!AW95),0))</f>
        <v>0</v>
      </c>
      <c r="AD96" s="17">
        <f>IF(AND($F96=AA$4,$I96=AD$5),AVERAGE('Потребление ЭЭ_факт'!Z95,'Потребление ЭЭ_факт'!AL95,'Потребление ЭЭ_факт'!AX95),IF(AC96&lt;&gt;0,AVERAGE('Потребление ЭЭ_факт'!Z95,'Потребление ЭЭ_факт'!AL95,'Потребление ЭЭ_факт'!AX95),0))</f>
        <v>0</v>
      </c>
      <c r="AE96" s="17">
        <f>IF(AND($F96=AA$4,$I96=AE$5),AVERAGE('Потребление ЭЭ_факт'!AA95,'Потребление ЭЭ_факт'!AM95,'Потребление ЭЭ_факт'!AY95),IF(AD96&lt;&gt;0,AVERAGE('Потребление ЭЭ_факт'!AA95,'Потребление ЭЭ_факт'!AM95,'Потребление ЭЭ_факт'!AY95),0))</f>
        <v>0</v>
      </c>
      <c r="AF96" s="17">
        <f>IF(AND($F96=AA$4,$I96=AF$5),AVERAGE('Потребление ЭЭ_факт'!AB95,'Потребление ЭЭ_факт'!AN95,'Потребление ЭЭ_факт'!AZ95),IF(AE96&lt;&gt;0,AVERAGE('Потребление ЭЭ_факт'!AB95,'Потребление ЭЭ_факт'!AN95,'Потребление ЭЭ_факт'!AZ95),0))</f>
        <v>0</v>
      </c>
      <c r="AG96" s="17">
        <f>IF(AND($F96=AA$4,$I96=AG$5),AVERAGE('Потребление ЭЭ_факт'!AC95,'Потребление ЭЭ_факт'!AO95,'Потребление ЭЭ_факт'!BA95),IF(AF96&lt;&gt;0,AVERAGE('Потребление ЭЭ_факт'!AC95,'Потребление ЭЭ_факт'!AO95,'Потребление ЭЭ_факт'!BA95),0))</f>
        <v>0</v>
      </c>
      <c r="AH96" s="17">
        <f>IF(AND($F96=AA$4,$I96=AH$5),AVERAGE('Потребление ЭЭ_факт'!AD95,'Потребление ЭЭ_факт'!AP95,'Потребление ЭЭ_факт'!BB95),IF(AG96&lt;&gt;0,AVERAGE('Потребление ЭЭ_факт'!AD95,'Потребление ЭЭ_факт'!AP95,'Потребление ЭЭ_факт'!BB95),0))</f>
        <v>0</v>
      </c>
      <c r="AI96" s="17">
        <f>IF(AND($F96=AA$4,$I96=AI$5),AVERAGE('Потребление ЭЭ_факт'!AE95,'Потребление ЭЭ_факт'!AQ95,'Потребление ЭЭ_факт'!BC95),IF(AH96&lt;&gt;0,AVERAGE('Потребление ЭЭ_факт'!AE95,'Потребление ЭЭ_факт'!AQ95,'Потребление ЭЭ_факт'!BC95),0))</f>
        <v>0</v>
      </c>
      <c r="AJ96" s="17">
        <f>IF(AND($F96=AA$4,$I96=AJ$5),AVERAGE('Потребление ЭЭ_факт'!AF95,'Потребление ЭЭ_факт'!AR95,'Потребление ЭЭ_факт'!BD95),IF(AI96&lt;&gt;0,AVERAGE('Потребление ЭЭ_факт'!AF95,'Потребление ЭЭ_факт'!AR95,'Потребление ЭЭ_факт'!BD95),0))</f>
        <v>0</v>
      </c>
      <c r="AK96" s="17">
        <f>IF(AND($F96=AA$4,$I96=AK$5),AVERAGE('Потребление ЭЭ_факт'!AG95,'Потребление ЭЭ_факт'!AS95,'Потребление ЭЭ_факт'!BE95),IF(AJ96&lt;&gt;0,AVERAGE('Потребление ЭЭ_факт'!AG95,'Потребление ЭЭ_факт'!AS95,'Потребление ЭЭ_факт'!BE95),0))</f>
        <v>0</v>
      </c>
      <c r="AL96" s="17">
        <f>IF(AND($F96=AA$4,$I96=AL$5),AVERAGE('Потребление ЭЭ_факт'!AH95,'Потребление ЭЭ_факт'!AT95,'Потребление ЭЭ_факт'!BF95),IF(AK96&lt;&gt;0,AVERAGE('Потребление ЭЭ_факт'!AH95,'Потребление ЭЭ_факт'!AT95,'Потребление ЭЭ_факт'!BF95),0))</f>
        <v>0</v>
      </c>
      <c r="AM96" s="14">
        <f>IF(AND($F96=AM$4,$I96=AM$5),AVERAGE('Потребление ЭЭ_факт'!AI95,'Потребление ЭЭ_факт'!AU95,'Потребление ЭЭ_факт'!BG95),IF(AL96&lt;&gt;0,AVERAGE('Потребление ЭЭ_факт'!AI95,'Потребление ЭЭ_факт'!AU95,'Потребление ЭЭ_факт'!BG95),0))</f>
        <v>0</v>
      </c>
      <c r="AN96" s="15">
        <f>IF(AND($F96=$AM$4,$I96=AN$5),AVERAGE('Потребление ЭЭ_факт'!AJ95,'Потребление ЭЭ_факт'!AV95,'Потребление ЭЭ_факт'!BH95),IF(AM96&lt;&gt;0,AVERAGE('Потребление ЭЭ_факт'!AJ95,'Потребление ЭЭ_факт'!AV95,'Потребление ЭЭ_факт'!BH95),0))</f>
        <v>0</v>
      </c>
      <c r="AO96" s="15">
        <f>IF(AND($F96=$AM$4,$I96=AO$5),AVERAGE('Потребление ЭЭ_факт'!AK95,'Потребление ЭЭ_факт'!AW95,'Потребление ЭЭ_факт'!BI95),IF(AN96&lt;&gt;0,AVERAGE('Потребление ЭЭ_факт'!AK95,'Потребление ЭЭ_факт'!AW95,'Потребление ЭЭ_факт'!BI95),0))</f>
        <v>0</v>
      </c>
      <c r="AP96" s="15">
        <f>IF(AND($F96=$AM$4,$I96=AP$5),AVERAGE('Потребление ЭЭ_факт'!AL95,'Потребление ЭЭ_факт'!AX95,'Потребление ЭЭ_факт'!BJ95),IF(AO96&lt;&gt;0,AVERAGE('Потребление ЭЭ_факт'!AL95,'Потребление ЭЭ_факт'!AX95,'Потребление ЭЭ_факт'!BJ95),0))</f>
        <v>0</v>
      </c>
      <c r="AQ96" s="15">
        <f>IF(AND($F96=$AM$4,$I96=AQ$5),AVERAGE('Потребление ЭЭ_факт'!AM95,'Потребление ЭЭ_факт'!AY95,'Потребление ЭЭ_факт'!BK95),IF(AP96&lt;&gt;0,AVERAGE('Потребление ЭЭ_факт'!AM95,'Потребление ЭЭ_факт'!AY95,'Потребление ЭЭ_факт'!BK95),0))</f>
        <v>0</v>
      </c>
      <c r="AR96" s="15">
        <f>IF(AND($F96=$AM$4,$I96=AR$5),AVERAGE('Потребление ЭЭ_факт'!AN95,'Потребление ЭЭ_факт'!AZ95,'Потребление ЭЭ_факт'!BL95),IF(AQ96&lt;&gt;0,AVERAGE('Потребление ЭЭ_факт'!AN95,'Потребление ЭЭ_факт'!AZ95,'Потребление ЭЭ_факт'!BL95),0))</f>
        <v>0</v>
      </c>
      <c r="AS96" s="15">
        <f>IF(AND($F96=$AM$4,$I96=AS$5),AVERAGE('Потребление ЭЭ_факт'!AO95,'Потребление ЭЭ_факт'!BA95,'Потребление ЭЭ_факт'!BM95),IF(AR96&lt;&gt;0,AVERAGE('Потребление ЭЭ_факт'!AO95,'Потребление ЭЭ_факт'!BA95,'Потребление ЭЭ_факт'!BM95),0))</f>
        <v>0</v>
      </c>
      <c r="AT96" s="15">
        <f>IF(AND($F96=$AM$4,$I96=AT$5),AVERAGE('Потребление ЭЭ_факт'!AP95,'Потребление ЭЭ_факт'!BB95,'Потребление ЭЭ_факт'!BN95),IF(AS96&lt;&gt;0,AVERAGE('Потребление ЭЭ_факт'!AP95,'Потребление ЭЭ_факт'!BB95,'Потребление ЭЭ_факт'!BN95),0))</f>
        <v>0</v>
      </c>
      <c r="AU96" s="15">
        <f>IF(AND($F96=$AM$4,$I96=AU$5),AVERAGE('Потребление ЭЭ_факт'!AQ95,'Потребление ЭЭ_факт'!BC95,'Потребление ЭЭ_факт'!BO95),IF(AT96&lt;&gt;0,AVERAGE('Потребление ЭЭ_факт'!AQ95,'Потребление ЭЭ_факт'!BC95,'Потребление ЭЭ_факт'!BO95),0))</f>
        <v>0</v>
      </c>
      <c r="AV96" s="15">
        <f>IF(AND($F96=$AM$4,$I96=AV$5),AVERAGE('Потребление ЭЭ_факт'!AR95,'Потребление ЭЭ_факт'!BD95,'Потребление ЭЭ_факт'!BP95),IF(AU96&lt;&gt;0,AVERAGE('Потребление ЭЭ_факт'!AR95,'Потребление ЭЭ_факт'!BD95,'Потребление ЭЭ_факт'!BP95),0))</f>
        <v>0</v>
      </c>
      <c r="AW96" s="15">
        <f>IF(AND($F96=$AM$4,$I96=AW$5),AVERAGE('Потребление ЭЭ_факт'!AS95,'Потребление ЭЭ_факт'!BE95,'Потребление ЭЭ_факт'!BQ95),IF(AV96&lt;&gt;0,AVERAGE('Потребление ЭЭ_факт'!AS95,'Потребление ЭЭ_факт'!BE95,'Потребление ЭЭ_факт'!BQ95),0))</f>
        <v>0</v>
      </c>
      <c r="AX96" s="16">
        <f>IF(AND($F96=$AM$4,$I96=AX$5),AVERAGE('Потребление ЭЭ_факт'!AT95,'Потребление ЭЭ_факт'!BF95,'Потребление ЭЭ_факт'!BR95),IF(AW96&lt;&gt;0,AVERAGE('Потребление ЭЭ_факт'!AT95,'Потребление ЭЭ_факт'!BF95,'Потребление ЭЭ_факт'!BR95),0))</f>
        <v>0</v>
      </c>
      <c r="AY96" s="14">
        <f>IF(AND($F96=$AY$4,$I96=AY$5),AVERAGE('Потребление ЭЭ_факт'!AU95,'Потребление ЭЭ_факт'!BG95,'Потребление ЭЭ_факт'!BS95),IF(AX96&lt;&gt;0,AVERAGE('Потребление ЭЭ_факт'!AU95,'Потребление ЭЭ_факт'!BG95,'Потребление ЭЭ_факт'!BS95),0))</f>
        <v>0</v>
      </c>
      <c r="AZ96" s="15">
        <f>IF(AND($F96=$AY$4,$I96=AZ$5),AVERAGE('Потребление ЭЭ_факт'!AV95,'Потребление ЭЭ_факт'!BH95,'Потребление ЭЭ_факт'!BT95),IF(AY96&lt;&gt;0,AVERAGE('Потребление ЭЭ_факт'!AV95,'Потребление ЭЭ_факт'!BH95,'Потребление ЭЭ_факт'!BT95),0))</f>
        <v>0</v>
      </c>
      <c r="BA96" s="15">
        <f>IF(AND($F96=$AY$4,$I96=BA$5),AVERAGE('Потребление ЭЭ_факт'!AW95,'Потребление ЭЭ_факт'!BI95,'Потребление ЭЭ_факт'!BU95),IF(AZ96&lt;&gt;0,AVERAGE('Потребление ЭЭ_факт'!AW95,'Потребление ЭЭ_факт'!BI95,'Потребление ЭЭ_факт'!BU95),0))</f>
        <v>0</v>
      </c>
      <c r="BB96" s="15">
        <f>IF(AND($F96=$AY$4,$I96=BB$5),AVERAGE('Потребление ЭЭ_факт'!AX95,'Потребление ЭЭ_факт'!BJ95,'Потребление ЭЭ_факт'!BV95),IF(BA96&lt;&gt;0,AVERAGE('Потребление ЭЭ_факт'!AX95,'Потребление ЭЭ_факт'!BJ95,'Потребление ЭЭ_факт'!BV95),0))</f>
        <v>0</v>
      </c>
      <c r="BC96" s="15">
        <f>IF(AND($F96=$AY$4,$I96=BC$5),AVERAGE('Потребление ЭЭ_факт'!AY95,'Потребление ЭЭ_факт'!BK95,'Потребление ЭЭ_факт'!BW95),IF(BB96&lt;&gt;0,AVERAGE('Потребление ЭЭ_факт'!AY95,'Потребление ЭЭ_факт'!BK95,'Потребление ЭЭ_факт'!BW95),0))</f>
        <v>0</v>
      </c>
      <c r="BD96" s="15">
        <f>IF(AND($F96=$AY$4,$I96=BD$5),AVERAGE('Потребление ЭЭ_факт'!AZ95,'Потребление ЭЭ_факт'!BL95,'Потребление ЭЭ_факт'!BX95),IF(BC96&lt;&gt;0,AVERAGE('Потребление ЭЭ_факт'!AZ95,'Потребление ЭЭ_факт'!BL95,'Потребление ЭЭ_факт'!BX95),0))</f>
        <v>0</v>
      </c>
      <c r="BE96" s="15">
        <f>IF(AND($F96=$AY$4,$I96=BE$5),AVERAGE('Потребление ЭЭ_факт'!BA95,'Потребление ЭЭ_факт'!BM95,'Потребление ЭЭ_факт'!BY95),IF(BD96&lt;&gt;0,AVERAGE('Потребление ЭЭ_факт'!BA95,'Потребление ЭЭ_факт'!BM95,'Потребление ЭЭ_факт'!BY95),0))</f>
        <v>0</v>
      </c>
      <c r="BF96" s="15">
        <f>IF(AND($F96=$AY$4,$I96=BF$5),AVERAGE('Потребление ЭЭ_факт'!BB95,'Потребление ЭЭ_факт'!BN95,'Потребление ЭЭ_факт'!BZ95),IF(BE96&lt;&gt;0,AVERAGE('Потребление ЭЭ_факт'!BB95,'Потребление ЭЭ_факт'!BN95,'Потребление ЭЭ_факт'!BZ95),0))</f>
        <v>0</v>
      </c>
      <c r="BG96" s="15">
        <f>IF(AND($F96=$AY$4,$I96=BG$5),AVERAGE('Потребление ЭЭ_факт'!BC95,'Потребление ЭЭ_факт'!BO95,'Потребление ЭЭ_факт'!CA95),IF(BF96&lt;&gt;0,AVERAGE('Потребление ЭЭ_факт'!BC95,'Потребление ЭЭ_факт'!BO95,'Потребление ЭЭ_факт'!CA95),0))</f>
        <v>0</v>
      </c>
      <c r="BH96" s="15">
        <f>IF(AND($F96=$AY$4,$I96=BH$5),AVERAGE('Потребление ЭЭ_факт'!BD95,'Потребление ЭЭ_факт'!BP95,'Потребление ЭЭ_факт'!CB95),IF(BG96&lt;&gt;0,AVERAGE('Потребление ЭЭ_факт'!BD95,'Потребление ЭЭ_факт'!BP95,'Потребление ЭЭ_факт'!CB95),0))</f>
        <v>0</v>
      </c>
      <c r="BI96" s="15">
        <f>IF(AND($F96=$AY$4,$I96=BI$5),AVERAGE('Потребление ЭЭ_факт'!BE95,'Потребление ЭЭ_факт'!BQ95,'Потребление ЭЭ_факт'!CC95),IF(BH96&lt;&gt;0,AVERAGE('Потребление ЭЭ_факт'!BE95,'Потребление ЭЭ_факт'!BQ95,'Потребление ЭЭ_факт'!CC95),0))</f>
        <v>0</v>
      </c>
      <c r="BJ96" s="16">
        <f>IF(AND($F96=$AY$4,$I96=BJ$5),AVERAGE('Потребление ЭЭ_факт'!BF95,'Потребление ЭЭ_факт'!BR95,'Потребление ЭЭ_факт'!CD95),IF(BI96&lt;&gt;0,AVERAGE('Потребление ЭЭ_факт'!BF95,'Потребление ЭЭ_факт'!BR95,'Потребление ЭЭ_факт'!CD95),0))</f>
        <v>0</v>
      </c>
      <c r="BK96" s="14">
        <f>IF(AND($F96=$BK$4,$I96=BK$5),AVERAGE('Потребление ЭЭ_факт'!BG95,'Потребление ЭЭ_факт'!BS95,'Потребление ЭЭ_факт'!CE95),IF(BJ96&lt;&gt;0,AVERAGE('Потребление ЭЭ_факт'!BG95,'Потребление ЭЭ_факт'!BS95,'Потребление ЭЭ_факт'!CE95),0))</f>
        <v>0</v>
      </c>
      <c r="BL96" s="15">
        <f>IF(AND($F96=$BK$4,$I96=BL$5),AVERAGE('Потребление ЭЭ_факт'!BH95,'Потребление ЭЭ_факт'!BT95,'Потребление ЭЭ_факт'!CF95),IF(BK96&lt;&gt;0,AVERAGE('Потребление ЭЭ_факт'!BH95,'Потребление ЭЭ_факт'!BT95,'Потребление ЭЭ_факт'!CF95),0))</f>
        <v>10550.743595</v>
      </c>
      <c r="BM96" s="15">
        <f>IF(AND($F96=$BK$4,$I96=BM$5),AVERAGE('Потребление ЭЭ_факт'!BI95,'Потребление ЭЭ_факт'!BU95,'Потребление ЭЭ_факт'!CG95),IF(BL96&lt;&gt;0,AVERAGE('Потребление ЭЭ_факт'!BI95,'Потребление ЭЭ_факт'!BU95,'Потребление ЭЭ_факт'!CG95),0))</f>
        <v>10079.501261328014</v>
      </c>
      <c r="BN96" s="15">
        <f>IF(AND($F96=$BK$4,$I96=BN$5),AVERAGE('Потребление ЭЭ_факт'!BJ95,'Потребление ЭЭ_факт'!BV95,'Потребление ЭЭ_факт'!CH95),IF(BM96&lt;&gt;0,AVERAGE('Потребление ЭЭ_факт'!BJ95,'Потребление ЭЭ_факт'!BV95,'Потребление ЭЭ_факт'!CH95),0))</f>
        <v>10296.463366</v>
      </c>
      <c r="BO96" s="15">
        <f>IF(AND($F96=$BK$4,$I96=BO$5),AVERAGE('Потребление ЭЭ_факт'!BK95,'Потребление ЭЭ_факт'!BW95,'Потребление ЭЭ_факт'!CI95),IF(BN96&lt;&gt;0,AVERAGE('Потребление ЭЭ_факт'!BK95,'Потребление ЭЭ_факт'!BW95,'Потребление ЭЭ_факт'!CI95),0))</f>
        <v>11195.391071999999</v>
      </c>
      <c r="BP96" s="15">
        <f>IF(AND($F96=$BK$4,$I96=BP$5),AVERAGE('Потребление ЭЭ_факт'!BL95,'Потребление ЭЭ_факт'!BX95,'Потребление ЭЭ_факт'!CJ95),IF(BO96&lt;&gt;0,AVERAGE('Потребление ЭЭ_факт'!BL95,'Потребление ЭЭ_факт'!BX95,'Потребление ЭЭ_факт'!CJ95),0))</f>
        <v>12113.098968562319</v>
      </c>
      <c r="BQ96" s="15">
        <f>IF(AND($F96=$BK$4,$I96=BQ$5),AVERAGE('Потребление ЭЭ_факт'!BM95,'Потребление ЭЭ_факт'!BY95,'Потребление ЭЭ_факт'!CK95),IF(BP96&lt;&gt;0,AVERAGE('Потребление ЭЭ_факт'!BM95,'Потребление ЭЭ_факт'!BY95,'Потребление ЭЭ_факт'!CK95),0))</f>
        <v>13867.301301320002</v>
      </c>
      <c r="BR96" s="15">
        <f>IF(AND($F96=$BK$4,$I96=BR$5),AVERAGE('Потребление ЭЭ_факт'!BN95,'Потребление ЭЭ_факт'!BZ95,'Потребление ЭЭ_факт'!CL95),IF(BQ96&lt;&gt;0,AVERAGE('Потребление ЭЭ_факт'!BN95,'Потребление ЭЭ_факт'!BZ95,'Потребление ЭЭ_факт'!CL95),0))</f>
        <v>13783.915145630954</v>
      </c>
      <c r="BS96" s="15">
        <f>IF(AND($F96=$BK$4,$I96=BS$5),AVERAGE('Потребление ЭЭ_факт'!BO95,'Потребление ЭЭ_факт'!CA95,'Потребление ЭЭ_факт'!CM95),IF(BR96&lt;&gt;0,AVERAGE('Потребление ЭЭ_факт'!BO95,'Потребление ЭЭ_факт'!CA95,'Потребление ЭЭ_факт'!CM95),0))</f>
        <v>11270.599151642857</v>
      </c>
      <c r="BT96" s="15">
        <f>IF(AND($F96=$BK$4,$I96=BT$5),AVERAGE('Потребление ЭЭ_факт'!BP95,'Потребление ЭЭ_факт'!CB95,'Потребление ЭЭ_факт'!CN95),IF(BS96&lt;&gt;0,AVERAGE('Потребление ЭЭ_факт'!BP95,'Потребление ЭЭ_факт'!CB95,'Потребление ЭЭ_факт'!CN95),0))</f>
        <v>10360.336188310475</v>
      </c>
      <c r="BU96" s="15">
        <f>IF(AND($F96=$BK$4,$I96=BU$5),AVERAGE('Потребление ЭЭ_факт'!BQ95,'Потребление ЭЭ_факт'!CC95,'Потребление ЭЭ_факт'!CO95),IF(BT96&lt;&gt;0,AVERAGE('Потребление ЭЭ_факт'!BQ95,'Потребление ЭЭ_факт'!CC95,'Потребление ЭЭ_факт'!CO95),0))</f>
        <v>9660.9896070000013</v>
      </c>
      <c r="BV96" s="16">
        <f>IF(AND($F96=$BK$4,$I96=BV$5),AVERAGE('Потребление ЭЭ_факт'!BR95,'Потребление ЭЭ_факт'!CD95,'Потребление ЭЭ_факт'!CP95),IF(BU96&lt;&gt;0,AVERAGE('Потребление ЭЭ_факт'!BR95,'Потребление ЭЭ_факт'!CD95,'Потребление ЭЭ_факт'!CP95),0))</f>
        <v>12518.244559192308</v>
      </c>
      <c r="BW96" s="14">
        <f>IF(AND($F96=$BW$4,$I96=BW$5),AVERAGE('Потребление ЭЭ_факт'!BS95,'Потребление ЭЭ_факт'!CE95,'Потребление ЭЭ_факт'!CQ95),IF(BV96&lt;&gt;0,AVERAGE('Потребление ЭЭ_факт'!BS95,'Потребление ЭЭ_факт'!CE95,'Потребление ЭЭ_факт'!CQ95),0))</f>
        <v>12632.377381392856</v>
      </c>
      <c r="BX96" s="31">
        <f>BL96</f>
        <v>10550.743595</v>
      </c>
      <c r="BY96" s="31">
        <f t="shared" si="552"/>
        <v>10079.501261328014</v>
      </c>
      <c r="BZ96" s="31">
        <f t="shared" si="553"/>
        <v>10296.463366</v>
      </c>
      <c r="CA96" s="31">
        <f t="shared" si="554"/>
        <v>11195.391071999999</v>
      </c>
      <c r="CB96" s="31">
        <f t="shared" si="555"/>
        <v>12113.098968562319</v>
      </c>
      <c r="CC96" s="31">
        <f t="shared" si="546"/>
        <v>13867.301301320002</v>
      </c>
      <c r="CD96" s="31">
        <f t="shared" si="547"/>
        <v>13783.915145630954</v>
      </c>
      <c r="CE96" s="31">
        <f t="shared" si="548"/>
        <v>11270.599151642857</v>
      </c>
      <c r="CF96" s="31">
        <f t="shared" si="549"/>
        <v>10360.336188310475</v>
      </c>
      <c r="CG96" s="31">
        <f t="shared" si="550"/>
        <v>9660.9896070000013</v>
      </c>
      <c r="CH96" s="32">
        <f t="shared" si="551"/>
        <v>12518.244559192308</v>
      </c>
      <c r="CI96" s="30">
        <f t="shared" si="418"/>
        <v>12632.377381392856</v>
      </c>
      <c r="CJ96" s="31">
        <f t="shared" si="413"/>
        <v>10550.743595</v>
      </c>
      <c r="CK96" s="31">
        <f t="shared" si="414"/>
        <v>10079.501261328014</v>
      </c>
      <c r="CL96" s="31">
        <f t="shared" si="489"/>
        <v>10296.463366</v>
      </c>
      <c r="CM96" s="31">
        <f t="shared" si="490"/>
        <v>11195.391071999999</v>
      </c>
      <c r="CN96" s="31">
        <f t="shared" si="491"/>
        <v>12113.098968562319</v>
      </c>
      <c r="CO96" s="31">
        <f t="shared" si="492"/>
        <v>13867.301301320002</v>
      </c>
      <c r="CP96" s="31">
        <f t="shared" si="493"/>
        <v>13783.915145630954</v>
      </c>
      <c r="CQ96" s="31">
        <f t="shared" si="494"/>
        <v>11270.599151642857</v>
      </c>
      <c r="CR96" s="31">
        <f t="shared" si="495"/>
        <v>10360.336188310475</v>
      </c>
      <c r="CS96" s="31">
        <f t="shared" si="496"/>
        <v>9660.9896070000013</v>
      </c>
      <c r="CT96" s="32">
        <f t="shared" si="497"/>
        <v>12518.244559192308</v>
      </c>
      <c r="CU96" s="30">
        <f t="shared" si="498"/>
        <v>12632.377381392856</v>
      </c>
      <c r="CV96" s="31">
        <f t="shared" si="499"/>
        <v>10550.743595</v>
      </c>
      <c r="CW96" s="31">
        <f t="shared" si="500"/>
        <v>10079.501261328014</v>
      </c>
      <c r="CX96" s="31">
        <f t="shared" si="501"/>
        <v>10296.463366</v>
      </c>
      <c r="CY96" s="31">
        <f t="shared" si="502"/>
        <v>11195.391071999999</v>
      </c>
      <c r="CZ96" s="31">
        <f t="shared" si="503"/>
        <v>12113.098968562319</v>
      </c>
      <c r="DA96" s="31">
        <f t="shared" si="504"/>
        <v>13867.301301320002</v>
      </c>
      <c r="DB96" s="31">
        <f t="shared" si="505"/>
        <v>13783.915145630954</v>
      </c>
      <c r="DC96" s="31">
        <f t="shared" si="506"/>
        <v>11270.599151642857</v>
      </c>
      <c r="DD96" s="31">
        <f t="shared" si="507"/>
        <v>10360.336188310475</v>
      </c>
      <c r="DE96" s="31">
        <f t="shared" si="508"/>
        <v>9660.9896070000013</v>
      </c>
      <c r="DF96" s="32">
        <f t="shared" si="509"/>
        <v>12518.244559192308</v>
      </c>
      <c r="DG96" s="30">
        <f t="shared" si="510"/>
        <v>12632.377381392856</v>
      </c>
      <c r="DH96" s="31">
        <f t="shared" si="511"/>
        <v>10550.743595</v>
      </c>
      <c r="DI96" s="31">
        <f t="shared" si="512"/>
        <v>10079.501261328014</v>
      </c>
      <c r="DJ96" s="31">
        <f t="shared" si="513"/>
        <v>10296.463366</v>
      </c>
      <c r="DK96" s="31">
        <f t="shared" si="514"/>
        <v>11195.391071999999</v>
      </c>
      <c r="DL96" s="31">
        <f t="shared" si="515"/>
        <v>12113.098968562319</v>
      </c>
      <c r="DM96" s="31">
        <f t="shared" si="516"/>
        <v>13867.301301320002</v>
      </c>
      <c r="DN96" s="31">
        <f t="shared" si="517"/>
        <v>13783.915145630954</v>
      </c>
      <c r="DO96" s="31">
        <f t="shared" si="518"/>
        <v>11270.599151642857</v>
      </c>
      <c r="DP96" s="31">
        <f t="shared" si="519"/>
        <v>10360.336188310475</v>
      </c>
      <c r="DQ96" s="31">
        <f t="shared" si="488"/>
        <v>9660.9896070000013</v>
      </c>
      <c r="DR96" s="32">
        <f t="shared" si="522"/>
        <v>12518.244559192308</v>
      </c>
      <c r="DS96" s="30">
        <f t="shared" si="523"/>
        <v>12632.377381392856</v>
      </c>
      <c r="DT96" s="31">
        <f t="shared" si="524"/>
        <v>10550.743595</v>
      </c>
      <c r="DU96" s="31">
        <f t="shared" si="525"/>
        <v>10079.501261328014</v>
      </c>
      <c r="DV96" s="31">
        <f t="shared" si="526"/>
        <v>10296.463366</v>
      </c>
      <c r="DW96" s="31">
        <f t="shared" si="527"/>
        <v>11195.391071999999</v>
      </c>
      <c r="DX96" s="31">
        <f t="shared" si="528"/>
        <v>12113.098968562319</v>
      </c>
      <c r="DY96" s="31">
        <f t="shared" si="529"/>
        <v>13867.301301320002</v>
      </c>
      <c r="DZ96" s="31">
        <f t="shared" si="530"/>
        <v>13783.915145630954</v>
      </c>
      <c r="EA96" s="31">
        <f t="shared" si="531"/>
        <v>11270.599151642857</v>
      </c>
      <c r="EB96" s="31">
        <f t="shared" si="532"/>
        <v>10360.336188310475</v>
      </c>
      <c r="EC96" s="31">
        <f t="shared" si="533"/>
        <v>9660.9896070000013</v>
      </c>
      <c r="ED96" s="32">
        <f t="shared" si="534"/>
        <v>12518.244559192308</v>
      </c>
      <c r="EE96" s="30">
        <f t="shared" si="535"/>
        <v>12632.377381392856</v>
      </c>
      <c r="EF96" s="31">
        <f t="shared" si="536"/>
        <v>10550.743595</v>
      </c>
      <c r="EG96" s="31">
        <f t="shared" si="537"/>
        <v>10079.501261328014</v>
      </c>
      <c r="EH96" s="31">
        <f t="shared" si="538"/>
        <v>10296.463366</v>
      </c>
      <c r="EI96" s="31">
        <f t="shared" si="539"/>
        <v>11195.391071999999</v>
      </c>
      <c r="EJ96" s="31">
        <f t="shared" si="540"/>
        <v>12113.098968562319</v>
      </c>
      <c r="EK96" s="31">
        <f t="shared" si="541"/>
        <v>13867.301301320002</v>
      </c>
      <c r="EL96" s="31">
        <f t="shared" si="542"/>
        <v>13783.915145630954</v>
      </c>
      <c r="EM96" s="31">
        <f t="shared" si="543"/>
        <v>11270.599151642857</v>
      </c>
      <c r="EN96" s="31">
        <f t="shared" si="544"/>
        <v>10360.336188310475</v>
      </c>
      <c r="EO96" s="31">
        <f t="shared" si="520"/>
        <v>9660.9896070000013</v>
      </c>
      <c r="EP96" s="32">
        <f t="shared" si="521"/>
        <v>12518.244559192308</v>
      </c>
      <c r="ES96" s="20"/>
      <c r="ET96" s="18"/>
      <c r="EU96" s="18"/>
      <c r="EV96" s="18"/>
      <c r="EW96" s="18"/>
      <c r="EX96" s="18"/>
      <c r="EY96" s="18"/>
      <c r="EZ96" s="18"/>
      <c r="FA96" s="18"/>
      <c r="FB96" s="18"/>
      <c r="FC96" s="18"/>
      <c r="FD96" s="19"/>
      <c r="FE96" s="20"/>
      <c r="FF96" s="18"/>
      <c r="FG96" s="18"/>
      <c r="FH96" s="18"/>
      <c r="FI96" s="18"/>
      <c r="FJ96" s="18"/>
      <c r="FK96" s="18"/>
      <c r="FL96" s="18"/>
      <c r="FM96" s="18"/>
      <c r="FN96" s="18"/>
      <c r="FO96" s="18"/>
      <c r="FP96" s="19"/>
      <c r="FQ96" s="20"/>
      <c r="FR96" s="18"/>
      <c r="FS96" s="18">
        <f t="shared" si="420"/>
        <v>10079.501261328014</v>
      </c>
      <c r="FT96" s="18">
        <f t="shared" si="421"/>
        <v>10296.463366</v>
      </c>
      <c r="FU96" s="18">
        <f t="shared" si="422"/>
        <v>11195.391071999999</v>
      </c>
      <c r="FV96" s="18">
        <f t="shared" si="423"/>
        <v>12113.098968562319</v>
      </c>
      <c r="FW96" s="18">
        <f t="shared" si="424"/>
        <v>13867.301301320002</v>
      </c>
      <c r="FX96" s="18">
        <f t="shared" si="425"/>
        <v>13783.915145630954</v>
      </c>
      <c r="FY96" s="18">
        <f t="shared" si="426"/>
        <v>11270.599151642857</v>
      </c>
      <c r="FZ96" s="18">
        <f t="shared" si="427"/>
        <v>10360.336188310475</v>
      </c>
      <c r="GA96" s="18">
        <f t="shared" si="428"/>
        <v>9660.9896070000013</v>
      </c>
      <c r="GB96" s="19">
        <f t="shared" si="429"/>
        <v>12518.244559192308</v>
      </c>
      <c r="GC96" s="20">
        <f t="shared" si="430"/>
        <v>12632.377381392856</v>
      </c>
      <c r="GD96" s="18">
        <f t="shared" si="431"/>
        <v>10550.743595</v>
      </c>
      <c r="GE96" s="18">
        <f t="shared" si="432"/>
        <v>10079.501261328014</v>
      </c>
      <c r="GF96" s="18">
        <f t="shared" si="433"/>
        <v>10296.463366</v>
      </c>
      <c r="GG96" s="18">
        <f t="shared" si="434"/>
        <v>11195.391071999999</v>
      </c>
      <c r="GH96" s="18">
        <f t="shared" si="435"/>
        <v>12113.098968562319</v>
      </c>
      <c r="GI96" s="18">
        <f t="shared" si="436"/>
        <v>13867.301301320002</v>
      </c>
      <c r="GJ96" s="18">
        <f t="shared" si="437"/>
        <v>13783.915145630954</v>
      </c>
      <c r="GK96" s="18">
        <f t="shared" si="438"/>
        <v>11270.599151642857</v>
      </c>
      <c r="GL96" s="18">
        <f t="shared" si="439"/>
        <v>10360.336188310475</v>
      </c>
      <c r="GM96" s="18">
        <f t="shared" si="440"/>
        <v>9660.9896070000013</v>
      </c>
      <c r="GN96" s="19">
        <f t="shared" si="441"/>
        <v>12518.244559192308</v>
      </c>
      <c r="GO96" s="20">
        <f t="shared" si="442"/>
        <v>12632.377381392856</v>
      </c>
      <c r="GP96" s="18">
        <f t="shared" si="443"/>
        <v>10550.743595</v>
      </c>
      <c r="GQ96" s="18">
        <f t="shared" si="444"/>
        <v>10079.501261328014</v>
      </c>
      <c r="GR96" s="18">
        <f t="shared" si="445"/>
        <v>10296.463366</v>
      </c>
      <c r="GS96" s="18">
        <f t="shared" si="446"/>
        <v>11195.391071999999</v>
      </c>
      <c r="GT96" s="18">
        <f t="shared" si="447"/>
        <v>12113.098968562319</v>
      </c>
      <c r="GU96" s="18">
        <f t="shared" si="448"/>
        <v>13867.301301320002</v>
      </c>
      <c r="GV96" s="18">
        <f t="shared" si="449"/>
        <v>13783.915145630954</v>
      </c>
      <c r="GW96" s="18">
        <f t="shared" si="450"/>
        <v>11270.599151642857</v>
      </c>
      <c r="GX96" s="18">
        <f t="shared" si="451"/>
        <v>10360.336188310475</v>
      </c>
      <c r="GY96" s="18">
        <f t="shared" si="452"/>
        <v>9660.9896070000013</v>
      </c>
      <c r="GZ96" s="19">
        <f t="shared" si="453"/>
        <v>12518.244559192308</v>
      </c>
      <c r="HA96" s="20">
        <f t="shared" si="454"/>
        <v>12632.377381392856</v>
      </c>
      <c r="HB96" s="18">
        <f t="shared" si="455"/>
        <v>10550.743595</v>
      </c>
      <c r="HC96" s="18">
        <f t="shared" si="456"/>
        <v>10079.501261328014</v>
      </c>
      <c r="HD96" s="18">
        <f t="shared" si="457"/>
        <v>10296.463366</v>
      </c>
      <c r="HE96" s="18">
        <f t="shared" si="458"/>
        <v>11195.391071999999</v>
      </c>
      <c r="HF96" s="18">
        <f t="shared" si="459"/>
        <v>12113.098968562319</v>
      </c>
      <c r="HG96" s="18">
        <f t="shared" si="460"/>
        <v>13867.301301320002</v>
      </c>
      <c r="HH96" s="18">
        <f t="shared" si="461"/>
        <v>13783.915145630954</v>
      </c>
      <c r="HI96" s="18">
        <f t="shared" si="462"/>
        <v>11270.599151642857</v>
      </c>
      <c r="HJ96" s="18">
        <f t="shared" si="463"/>
        <v>10360.336188310475</v>
      </c>
      <c r="HK96" s="18">
        <f t="shared" si="464"/>
        <v>9660.9896070000013</v>
      </c>
      <c r="HL96" s="19">
        <f t="shared" si="465"/>
        <v>12518.244559192308</v>
      </c>
      <c r="HM96" s="20">
        <f t="shared" si="466"/>
        <v>12632.377381392856</v>
      </c>
      <c r="HN96" s="18">
        <f t="shared" si="467"/>
        <v>10550.743595</v>
      </c>
      <c r="HO96" s="18">
        <f t="shared" si="468"/>
        <v>10079.501261328014</v>
      </c>
      <c r="HP96" s="18">
        <f t="shared" si="469"/>
        <v>10296.463366</v>
      </c>
      <c r="HQ96" s="18">
        <f t="shared" si="470"/>
        <v>11195.391071999999</v>
      </c>
      <c r="HR96" s="18">
        <f t="shared" si="471"/>
        <v>12113.098968562319</v>
      </c>
      <c r="HS96" s="18">
        <f t="shared" si="472"/>
        <v>13867.301301320002</v>
      </c>
      <c r="HT96" s="18">
        <f t="shared" si="473"/>
        <v>13783.915145630954</v>
      </c>
      <c r="HU96" s="18">
        <f t="shared" si="474"/>
        <v>11270.599151642857</v>
      </c>
      <c r="HV96" s="18">
        <f t="shared" si="475"/>
        <v>10360.336188310475</v>
      </c>
      <c r="HW96" s="18">
        <f t="shared" si="476"/>
        <v>9660.9896070000013</v>
      </c>
      <c r="HX96" s="19">
        <f t="shared" si="477"/>
        <v>12518.244559192308</v>
      </c>
      <c r="HY96" s="20">
        <f t="shared" si="478"/>
        <v>12632.377381392856</v>
      </c>
      <c r="HZ96" s="18">
        <f t="shared" si="545"/>
        <v>10550.743595</v>
      </c>
      <c r="IA96" s="18"/>
      <c r="IB96" s="18"/>
      <c r="IC96" s="18"/>
      <c r="ID96" s="18"/>
      <c r="IE96" s="18"/>
      <c r="IF96" s="18"/>
      <c r="IG96" s="18"/>
      <c r="IH96" s="18"/>
      <c r="II96" s="18"/>
      <c r="IJ96" s="19"/>
      <c r="IK96" s="20"/>
      <c r="IL96" s="18"/>
      <c r="IM96" s="18"/>
      <c r="IN96" s="18"/>
      <c r="IO96" s="18"/>
      <c r="IP96" s="18"/>
      <c r="IQ96" s="18"/>
      <c r="IR96" s="18"/>
      <c r="IS96" s="18"/>
      <c r="IT96" s="18"/>
      <c r="IU96" s="18"/>
      <c r="IV96" s="19"/>
      <c r="IY96" s="17"/>
      <c r="IZ96" s="17"/>
      <c r="JA96" s="14">
        <f t="shared" si="479"/>
        <v>0</v>
      </c>
      <c r="JB96" s="15">
        <f t="shared" si="480"/>
        <v>0</v>
      </c>
      <c r="JC96" s="15">
        <f t="shared" si="481"/>
        <v>115145.84062098693</v>
      </c>
      <c r="JD96" s="15">
        <f t="shared" si="482"/>
        <v>138328.96159737979</v>
      </c>
      <c r="JE96" s="15">
        <f t="shared" si="483"/>
        <v>138328.96159737979</v>
      </c>
      <c r="JF96" s="15">
        <f t="shared" si="484"/>
        <v>138328.96159737979</v>
      </c>
      <c r="JG96" s="15">
        <f t="shared" si="485"/>
        <v>138328.96159737979</v>
      </c>
      <c r="JH96" s="15">
        <f t="shared" si="486"/>
        <v>23183.120976392856</v>
      </c>
      <c r="JI96" s="15">
        <f t="shared" si="487"/>
        <v>0</v>
      </c>
      <c r="JJ96" s="14"/>
    </row>
    <row r="97" spans="1:270" x14ac:dyDescent="0.25">
      <c r="A97" s="1" t="s">
        <v>79</v>
      </c>
      <c r="B97" s="2">
        <v>12427</v>
      </c>
      <c r="C97" s="3">
        <v>43068</v>
      </c>
      <c r="D97" s="3" t="s">
        <v>80</v>
      </c>
      <c r="E97" s="4">
        <v>45351</v>
      </c>
      <c r="F97">
        <f t="shared" si="556"/>
        <v>2024</v>
      </c>
      <c r="G97">
        <f t="shared" si="557"/>
        <v>2</v>
      </c>
      <c r="H97">
        <f t="shared" si="558"/>
        <v>2021</v>
      </c>
      <c r="I97">
        <f t="shared" si="384"/>
        <v>2</v>
      </c>
      <c r="J97">
        <f t="shared" si="415"/>
        <v>2024</v>
      </c>
      <c r="K97">
        <f t="shared" si="416"/>
        <v>3</v>
      </c>
      <c r="L97">
        <f t="shared" si="383"/>
        <v>2029</v>
      </c>
      <c r="M97">
        <f t="shared" si="417"/>
        <v>2</v>
      </c>
      <c r="O97" s="14"/>
      <c r="P97" s="17"/>
      <c r="Q97" s="17"/>
      <c r="R97" s="17"/>
      <c r="S97" s="17"/>
      <c r="T97" s="17"/>
      <c r="U97" s="17"/>
      <c r="V97" s="17">
        <f>IF(AND($F97=O$4,$I97=V$5),AVERAGE('Потребление ЭЭ_факт'!R96,'Потребление ЭЭ_факт'!AD96,'Потребление ЭЭ_факт'!AP96),IF(U97&lt;&gt;0,AVERAGE('Потребление ЭЭ_факт'!R96,'Потребление ЭЭ_факт'!AD96,'Потребление ЭЭ_факт'!AP96),0))</f>
        <v>0</v>
      </c>
      <c r="W97" s="17">
        <f>IF(AND($F97=O$4,$I97=W$5),AVERAGE('Потребление ЭЭ_факт'!S96,'Потребление ЭЭ_факт'!AE96,'Потребление ЭЭ_факт'!AQ96),IF(V97&lt;&gt;0,AVERAGE('Потребление ЭЭ_факт'!S96,'Потребление ЭЭ_факт'!AE96,'Потребление ЭЭ_факт'!AQ96),0))</f>
        <v>0</v>
      </c>
      <c r="X97" s="17">
        <f>IF(AND($F97=O$4,$I97=X$5),AVERAGE('Потребление ЭЭ_факт'!T96,'Потребление ЭЭ_факт'!AF96,'Потребление ЭЭ_факт'!AR96),IF(W97&lt;&gt;0,AVERAGE('Потребление ЭЭ_факт'!T96,'Потребление ЭЭ_факт'!AF96,'Потребление ЭЭ_факт'!AR96),0))</f>
        <v>0</v>
      </c>
      <c r="Y97" s="17">
        <f>IF(AND($F97=O$4,$I97=Y$5),AVERAGE('Потребление ЭЭ_факт'!U96,'Потребление ЭЭ_факт'!AG96,'Потребление ЭЭ_факт'!AS96),IF(X97&lt;&gt;0,AVERAGE('Потребление ЭЭ_факт'!U96,'Потребление ЭЭ_факт'!AG96,'Потребление ЭЭ_факт'!AS96),0))</f>
        <v>0</v>
      </c>
      <c r="Z97" s="17">
        <f>IF(AND($F97=O$4,$I97=Z$5),AVERAGE('Потребление ЭЭ_факт'!V96,'Потребление ЭЭ_факт'!AH96,'Потребление ЭЭ_факт'!AT96),IF(Y97&lt;&gt;0,AVERAGE('Потребление ЭЭ_факт'!V96,'Потребление ЭЭ_факт'!AH96,'Потребление ЭЭ_факт'!AT96),0))</f>
        <v>0</v>
      </c>
      <c r="AA97" s="14">
        <f>IF(AND($F97=AA$4,$I97=AA$5),AVERAGE('Потребление ЭЭ_факт'!W96,'Потребление ЭЭ_факт'!AI96,'Потребление ЭЭ_факт'!AU96),IF(Z97&lt;&gt;0,AVERAGE('Потребление ЭЭ_факт'!W96,'Потребление ЭЭ_факт'!AI96,'Потребление ЭЭ_факт'!AU96),0))</f>
        <v>0</v>
      </c>
      <c r="AB97" s="17">
        <f>IF(AND($F97=AA$4,$I97=AB$5),AVERAGE('Потребление ЭЭ_факт'!X96,'Потребление ЭЭ_факт'!AJ96,'Потребление ЭЭ_факт'!AV96),IF(AA97&lt;&gt;0,AVERAGE('Потребление ЭЭ_факт'!X96,'Потребление ЭЭ_факт'!AJ96,'Потребление ЭЭ_факт'!AV96),0))</f>
        <v>0</v>
      </c>
      <c r="AC97" s="17">
        <f>IF(AND($F97=AA$4,$I97=AC$5),AVERAGE('Потребление ЭЭ_факт'!Y96,'Потребление ЭЭ_факт'!AK96,'Потребление ЭЭ_факт'!AW96),IF(AB97&lt;&gt;0,AVERAGE('Потребление ЭЭ_факт'!Y96,'Потребление ЭЭ_факт'!AK96,'Потребление ЭЭ_факт'!AW96),0))</f>
        <v>0</v>
      </c>
      <c r="AD97" s="17">
        <f>IF(AND($F97=AA$4,$I97=AD$5),AVERAGE('Потребление ЭЭ_факт'!Z96,'Потребление ЭЭ_факт'!AL96,'Потребление ЭЭ_факт'!AX96),IF(AC97&lt;&gt;0,AVERAGE('Потребление ЭЭ_факт'!Z96,'Потребление ЭЭ_факт'!AL96,'Потребление ЭЭ_факт'!AX96),0))</f>
        <v>0</v>
      </c>
      <c r="AE97" s="17">
        <f>IF(AND($F97=AA$4,$I97=AE$5),AVERAGE('Потребление ЭЭ_факт'!AA96,'Потребление ЭЭ_факт'!AM96,'Потребление ЭЭ_факт'!AY96),IF(AD97&lt;&gt;0,AVERAGE('Потребление ЭЭ_факт'!AA96,'Потребление ЭЭ_факт'!AM96,'Потребление ЭЭ_факт'!AY96),0))</f>
        <v>0</v>
      </c>
      <c r="AF97" s="17">
        <f>IF(AND($F97=AA$4,$I97=AF$5),AVERAGE('Потребление ЭЭ_факт'!AB96,'Потребление ЭЭ_факт'!AN96,'Потребление ЭЭ_факт'!AZ96),IF(AE97&lt;&gt;0,AVERAGE('Потребление ЭЭ_факт'!AB96,'Потребление ЭЭ_факт'!AN96,'Потребление ЭЭ_факт'!AZ96),0))</f>
        <v>0</v>
      </c>
      <c r="AG97" s="17">
        <f>IF(AND($F97=AA$4,$I97=AG$5),AVERAGE('Потребление ЭЭ_факт'!AC96,'Потребление ЭЭ_факт'!AO96,'Потребление ЭЭ_факт'!BA96),IF(AF97&lt;&gt;0,AVERAGE('Потребление ЭЭ_факт'!AC96,'Потребление ЭЭ_факт'!AO96,'Потребление ЭЭ_факт'!BA96),0))</f>
        <v>0</v>
      </c>
      <c r="AH97" s="17">
        <f>IF(AND($F97=AA$4,$I97=AH$5),AVERAGE('Потребление ЭЭ_факт'!AD96,'Потребление ЭЭ_факт'!AP96,'Потребление ЭЭ_факт'!BB96),IF(AG97&lt;&gt;0,AVERAGE('Потребление ЭЭ_факт'!AD96,'Потребление ЭЭ_факт'!AP96,'Потребление ЭЭ_факт'!BB96),0))</f>
        <v>0</v>
      </c>
      <c r="AI97" s="17">
        <f>IF(AND($F97=AA$4,$I97=AI$5),AVERAGE('Потребление ЭЭ_факт'!AE96,'Потребление ЭЭ_факт'!AQ96,'Потребление ЭЭ_факт'!BC96),IF(AH97&lt;&gt;0,AVERAGE('Потребление ЭЭ_факт'!AE96,'Потребление ЭЭ_факт'!AQ96,'Потребление ЭЭ_факт'!BC96),0))</f>
        <v>0</v>
      </c>
      <c r="AJ97" s="17">
        <f>IF(AND($F97=AA$4,$I97=AJ$5),AVERAGE('Потребление ЭЭ_факт'!AF96,'Потребление ЭЭ_факт'!AR96,'Потребление ЭЭ_факт'!BD96),IF(AI97&lt;&gt;0,AVERAGE('Потребление ЭЭ_факт'!AF96,'Потребление ЭЭ_факт'!AR96,'Потребление ЭЭ_факт'!BD96),0))</f>
        <v>0</v>
      </c>
      <c r="AK97" s="17">
        <f>IF(AND($F97=AA$4,$I97=AK$5),AVERAGE('Потребление ЭЭ_факт'!AG96,'Потребление ЭЭ_факт'!AS96,'Потребление ЭЭ_факт'!BE96),IF(AJ97&lt;&gt;0,AVERAGE('Потребление ЭЭ_факт'!AG96,'Потребление ЭЭ_факт'!AS96,'Потребление ЭЭ_факт'!BE96),0))</f>
        <v>0</v>
      </c>
      <c r="AL97" s="17">
        <f>IF(AND($F97=AA$4,$I97=AL$5),AVERAGE('Потребление ЭЭ_факт'!AH96,'Потребление ЭЭ_факт'!AT96,'Потребление ЭЭ_факт'!BF96),IF(AK97&lt;&gt;0,AVERAGE('Потребление ЭЭ_факт'!AH96,'Потребление ЭЭ_факт'!AT96,'Потребление ЭЭ_факт'!BF96),0))</f>
        <v>0</v>
      </c>
      <c r="AM97" s="14">
        <f>IF(AND($F97=AM$4,$I97=AM$5),AVERAGE('Потребление ЭЭ_факт'!AI96,'Потребление ЭЭ_факт'!AU96,'Потребление ЭЭ_факт'!BG96),IF(AL97&lt;&gt;0,AVERAGE('Потребление ЭЭ_факт'!AI96,'Потребление ЭЭ_факт'!AU96,'Потребление ЭЭ_факт'!BG96),0))</f>
        <v>0</v>
      </c>
      <c r="AN97" s="15">
        <f>IF(AND($F97=$AM$4,$I97=AN$5),AVERAGE('Потребление ЭЭ_факт'!AJ96,'Потребление ЭЭ_факт'!AV96,'Потребление ЭЭ_факт'!BH96),IF(AM97&lt;&gt;0,AVERAGE('Потребление ЭЭ_факт'!AJ96,'Потребление ЭЭ_факт'!AV96,'Потребление ЭЭ_факт'!BH96),0))</f>
        <v>0</v>
      </c>
      <c r="AO97" s="15">
        <f>IF(AND($F97=$AM$4,$I97=AO$5),AVERAGE('Потребление ЭЭ_факт'!AK96,'Потребление ЭЭ_факт'!AW96,'Потребление ЭЭ_факт'!BI96),IF(AN97&lt;&gt;0,AVERAGE('Потребление ЭЭ_факт'!AK96,'Потребление ЭЭ_факт'!AW96,'Потребление ЭЭ_факт'!BI96),0))</f>
        <v>0</v>
      </c>
      <c r="AP97" s="15">
        <f>IF(AND($F97=$AM$4,$I97=AP$5),AVERAGE('Потребление ЭЭ_факт'!AL96,'Потребление ЭЭ_факт'!AX96,'Потребление ЭЭ_факт'!BJ96),IF(AO97&lt;&gt;0,AVERAGE('Потребление ЭЭ_факт'!AL96,'Потребление ЭЭ_факт'!AX96,'Потребление ЭЭ_факт'!BJ96),0))</f>
        <v>0</v>
      </c>
      <c r="AQ97" s="15">
        <f>IF(AND($F97=$AM$4,$I97=AQ$5),AVERAGE('Потребление ЭЭ_факт'!AM96,'Потребление ЭЭ_факт'!AY96,'Потребление ЭЭ_факт'!BK96),IF(AP97&lt;&gt;0,AVERAGE('Потребление ЭЭ_факт'!AM96,'Потребление ЭЭ_факт'!AY96,'Потребление ЭЭ_факт'!BK96),0))</f>
        <v>0</v>
      </c>
      <c r="AR97" s="15">
        <f>IF(AND($F97=$AM$4,$I97=AR$5),AVERAGE('Потребление ЭЭ_факт'!AN96,'Потребление ЭЭ_факт'!AZ96,'Потребление ЭЭ_факт'!BL96),IF(AQ97&lt;&gt;0,AVERAGE('Потребление ЭЭ_факт'!AN96,'Потребление ЭЭ_факт'!AZ96,'Потребление ЭЭ_факт'!BL96),0))</f>
        <v>0</v>
      </c>
      <c r="AS97" s="15">
        <f>IF(AND($F97=$AM$4,$I97=AS$5),AVERAGE('Потребление ЭЭ_факт'!AO96,'Потребление ЭЭ_факт'!BA96,'Потребление ЭЭ_факт'!BM96),IF(AR97&lt;&gt;0,AVERAGE('Потребление ЭЭ_факт'!AO96,'Потребление ЭЭ_факт'!BA96,'Потребление ЭЭ_факт'!BM96),0))</f>
        <v>0</v>
      </c>
      <c r="AT97" s="15">
        <f>IF(AND($F97=$AM$4,$I97=AT$5),AVERAGE('Потребление ЭЭ_факт'!AP96,'Потребление ЭЭ_факт'!BB96,'Потребление ЭЭ_факт'!BN96),IF(AS97&lt;&gt;0,AVERAGE('Потребление ЭЭ_факт'!AP96,'Потребление ЭЭ_факт'!BB96,'Потребление ЭЭ_факт'!BN96),0))</f>
        <v>0</v>
      </c>
      <c r="AU97" s="15">
        <f>IF(AND($F97=$AM$4,$I97=AU$5),AVERAGE('Потребление ЭЭ_факт'!AQ96,'Потребление ЭЭ_факт'!BC96,'Потребление ЭЭ_факт'!BO96),IF(AT97&lt;&gt;0,AVERAGE('Потребление ЭЭ_факт'!AQ96,'Потребление ЭЭ_факт'!BC96,'Потребление ЭЭ_факт'!BO96),0))</f>
        <v>0</v>
      </c>
      <c r="AV97" s="15">
        <f>IF(AND($F97=$AM$4,$I97=AV$5),AVERAGE('Потребление ЭЭ_факт'!AR96,'Потребление ЭЭ_факт'!BD96,'Потребление ЭЭ_факт'!BP96),IF(AU97&lt;&gt;0,AVERAGE('Потребление ЭЭ_факт'!AR96,'Потребление ЭЭ_факт'!BD96,'Потребление ЭЭ_факт'!BP96),0))</f>
        <v>0</v>
      </c>
      <c r="AW97" s="15">
        <f>IF(AND($F97=$AM$4,$I97=AW$5),AVERAGE('Потребление ЭЭ_факт'!AS96,'Потребление ЭЭ_факт'!BE96,'Потребление ЭЭ_факт'!BQ96),IF(AV97&lt;&gt;0,AVERAGE('Потребление ЭЭ_факт'!AS96,'Потребление ЭЭ_факт'!BE96,'Потребление ЭЭ_факт'!BQ96),0))</f>
        <v>0</v>
      </c>
      <c r="AX97" s="16">
        <f>IF(AND($F97=$AM$4,$I97=AX$5),AVERAGE('Потребление ЭЭ_факт'!AT96,'Потребление ЭЭ_факт'!BF96,'Потребление ЭЭ_факт'!BR96),IF(AW97&lt;&gt;0,AVERAGE('Потребление ЭЭ_факт'!AT96,'Потребление ЭЭ_факт'!BF96,'Потребление ЭЭ_факт'!BR96),0))</f>
        <v>0</v>
      </c>
      <c r="AY97" s="14">
        <f>IF(AND($F97=$AY$4,$I97=AY$5),AVERAGE('Потребление ЭЭ_факт'!AU96,'Потребление ЭЭ_факт'!BG96,'Потребление ЭЭ_факт'!BS96),IF(AX97&lt;&gt;0,AVERAGE('Потребление ЭЭ_факт'!AU96,'Потребление ЭЭ_факт'!BG96,'Потребление ЭЭ_факт'!BS96),0))</f>
        <v>0</v>
      </c>
      <c r="AZ97" s="15">
        <f>IF(AND($F97=$AY$4,$I97=AZ$5),AVERAGE('Потребление ЭЭ_факт'!AV96,'Потребление ЭЭ_факт'!BH96,'Потребление ЭЭ_факт'!BT96),IF(AY97&lt;&gt;0,AVERAGE('Потребление ЭЭ_факт'!AV96,'Потребление ЭЭ_факт'!BH96,'Потребление ЭЭ_факт'!BT96),0))</f>
        <v>0</v>
      </c>
      <c r="BA97" s="15">
        <f>IF(AND($F97=$AY$4,$I97=BA$5),AVERAGE('Потребление ЭЭ_факт'!AW96,'Потребление ЭЭ_факт'!BI96,'Потребление ЭЭ_факт'!BU96),IF(AZ97&lt;&gt;0,AVERAGE('Потребление ЭЭ_факт'!AW96,'Потребление ЭЭ_факт'!BI96,'Потребление ЭЭ_факт'!BU96),0))</f>
        <v>0</v>
      </c>
      <c r="BB97" s="15">
        <f>IF(AND($F97=$AY$4,$I97=BB$5),AVERAGE('Потребление ЭЭ_факт'!AX96,'Потребление ЭЭ_факт'!BJ96,'Потребление ЭЭ_факт'!BV96),IF(BA97&lt;&gt;0,AVERAGE('Потребление ЭЭ_факт'!AX96,'Потребление ЭЭ_факт'!BJ96,'Потребление ЭЭ_факт'!BV96),0))</f>
        <v>0</v>
      </c>
      <c r="BC97" s="15">
        <f>IF(AND($F97=$AY$4,$I97=BC$5),AVERAGE('Потребление ЭЭ_факт'!AY96,'Потребление ЭЭ_факт'!BK96,'Потребление ЭЭ_факт'!BW96),IF(BB97&lt;&gt;0,AVERAGE('Потребление ЭЭ_факт'!AY96,'Потребление ЭЭ_факт'!BK96,'Потребление ЭЭ_факт'!BW96),0))</f>
        <v>0</v>
      </c>
      <c r="BD97" s="15">
        <f>IF(AND($F97=$AY$4,$I97=BD$5),AVERAGE('Потребление ЭЭ_факт'!AZ96,'Потребление ЭЭ_факт'!BL96,'Потребление ЭЭ_факт'!BX96),IF(BC97&lt;&gt;0,AVERAGE('Потребление ЭЭ_факт'!AZ96,'Потребление ЭЭ_факт'!BL96,'Потребление ЭЭ_факт'!BX96),0))</f>
        <v>0</v>
      </c>
      <c r="BE97" s="15">
        <f>IF(AND($F97=$AY$4,$I97=BE$5),AVERAGE('Потребление ЭЭ_факт'!BA96,'Потребление ЭЭ_факт'!BM96,'Потребление ЭЭ_факт'!BY96),IF(BD97&lt;&gt;0,AVERAGE('Потребление ЭЭ_факт'!BA96,'Потребление ЭЭ_факт'!BM96,'Потребление ЭЭ_факт'!BY96),0))</f>
        <v>0</v>
      </c>
      <c r="BF97" s="15">
        <f>IF(AND($F97=$AY$4,$I97=BF$5),AVERAGE('Потребление ЭЭ_факт'!BB96,'Потребление ЭЭ_факт'!BN96,'Потребление ЭЭ_факт'!BZ96),IF(BE97&lt;&gt;0,AVERAGE('Потребление ЭЭ_факт'!BB96,'Потребление ЭЭ_факт'!BN96,'Потребление ЭЭ_факт'!BZ96),0))</f>
        <v>0</v>
      </c>
      <c r="BG97" s="15">
        <f>IF(AND($F97=$AY$4,$I97=BG$5),AVERAGE('Потребление ЭЭ_факт'!BC96,'Потребление ЭЭ_факт'!BO96,'Потребление ЭЭ_факт'!CA96),IF(BF97&lt;&gt;0,AVERAGE('Потребление ЭЭ_факт'!BC96,'Потребление ЭЭ_факт'!BO96,'Потребление ЭЭ_факт'!CA96),0))</f>
        <v>0</v>
      </c>
      <c r="BH97" s="15">
        <f>IF(AND($F97=$AY$4,$I97=BH$5),AVERAGE('Потребление ЭЭ_факт'!BD96,'Потребление ЭЭ_факт'!BP96,'Потребление ЭЭ_факт'!CB96),IF(BG97&lt;&gt;0,AVERAGE('Потребление ЭЭ_факт'!BD96,'Потребление ЭЭ_факт'!BP96,'Потребление ЭЭ_факт'!CB96),0))</f>
        <v>0</v>
      </c>
      <c r="BI97" s="15">
        <f>IF(AND($F97=$AY$4,$I97=BI$5),AVERAGE('Потребление ЭЭ_факт'!BE96,'Потребление ЭЭ_факт'!BQ96,'Потребление ЭЭ_факт'!CC96),IF(BH97&lt;&gt;0,AVERAGE('Потребление ЭЭ_факт'!BE96,'Потребление ЭЭ_факт'!BQ96,'Потребление ЭЭ_факт'!CC96),0))</f>
        <v>0</v>
      </c>
      <c r="BJ97" s="16">
        <f>IF(AND($F97=$AY$4,$I97=BJ$5),AVERAGE('Потребление ЭЭ_факт'!BF96,'Потребление ЭЭ_факт'!BR96,'Потребление ЭЭ_факт'!CD96),IF(BI97&lt;&gt;0,AVERAGE('Потребление ЭЭ_факт'!BF96,'Потребление ЭЭ_факт'!BR96,'Потребление ЭЭ_факт'!CD96),0))</f>
        <v>0</v>
      </c>
      <c r="BK97" s="14">
        <f>IF(AND($F97=$BK$4,$I97=BK$5),AVERAGE('Потребление ЭЭ_факт'!BG96,'Потребление ЭЭ_факт'!BS96,'Потребление ЭЭ_факт'!CE96),IF(BJ97&lt;&gt;0,AVERAGE('Потребление ЭЭ_факт'!BG96,'Потребление ЭЭ_факт'!BS96,'Потребление ЭЭ_факт'!CE96),0))</f>
        <v>0</v>
      </c>
      <c r="BL97" s="15">
        <f>IF(AND($F97=$BK$4,$I97=BL$5),AVERAGE('Потребление ЭЭ_факт'!BH96,'Потребление ЭЭ_факт'!BT96,'Потребление ЭЭ_факт'!CF96),IF(BK97&lt;&gt;0,AVERAGE('Потребление ЭЭ_факт'!BH96,'Потребление ЭЭ_факт'!BT96,'Потребление ЭЭ_факт'!CF96),0))</f>
        <v>18627.422666666669</v>
      </c>
      <c r="BM97" s="15">
        <f>IF(AND($F97=$BK$4,$I97=BM$5),AVERAGE('Потребление ЭЭ_факт'!BI96,'Потребление ЭЭ_факт'!BU96,'Потребление ЭЭ_факт'!CG96),IF(BL97&lt;&gt;0,AVERAGE('Потребление ЭЭ_факт'!BI96,'Потребление ЭЭ_факт'!BU96,'Потребление ЭЭ_факт'!CG96),0))</f>
        <v>18940.197542857142</v>
      </c>
      <c r="BN97" s="15">
        <f>IF(AND($F97=$BK$4,$I97=BN$5),AVERAGE('Потребление ЭЭ_факт'!BJ96,'Потребление ЭЭ_факт'!BV96,'Потребление ЭЭ_факт'!CH96),IF(BM97&lt;&gt;0,AVERAGE('Потребление ЭЭ_факт'!BJ96,'Потребление ЭЭ_факт'!BV96,'Потребление ЭЭ_факт'!CH96),0))</f>
        <v>16182.264285714287</v>
      </c>
      <c r="BO97" s="15">
        <f>IF(AND($F97=$BK$4,$I97=BO$5),AVERAGE('Потребление ЭЭ_факт'!BK96,'Потребление ЭЭ_факт'!BW96,'Потребление ЭЭ_факт'!CI96),IF(BN97&lt;&gt;0,AVERAGE('Потребление ЭЭ_факт'!BK96,'Потребление ЭЭ_факт'!BW96,'Потребление ЭЭ_факт'!CI96),0))</f>
        <v>16684.545428571426</v>
      </c>
      <c r="BP97" s="15">
        <f>IF(AND($F97=$BK$4,$I97=BP$5),AVERAGE('Потребление ЭЭ_факт'!BL96,'Потребление ЭЭ_факт'!BX96,'Потребление ЭЭ_факт'!CJ96),IF(BO97&lt;&gt;0,AVERAGE('Потребление ЭЭ_факт'!BL96,'Потребление ЭЭ_факт'!BX96,'Потребление ЭЭ_факт'!CJ96),0))</f>
        <v>18164.626285714286</v>
      </c>
      <c r="BQ97" s="15">
        <f>IF(AND($F97=$BK$4,$I97=BQ$5),AVERAGE('Потребление ЭЭ_факт'!BM96,'Потребление ЭЭ_факт'!BY96,'Потребление ЭЭ_факт'!CK96),IF(BP97&lt;&gt;0,AVERAGE('Потребление ЭЭ_факт'!BM96,'Потребление ЭЭ_факт'!BY96,'Потребление ЭЭ_факт'!CK96),0))</f>
        <v>18497.937333333331</v>
      </c>
      <c r="BR97" s="15">
        <f>IF(AND($F97=$BK$4,$I97=BR$5),AVERAGE('Потребление ЭЭ_факт'!BN96,'Потребление ЭЭ_факт'!BZ96,'Потребление ЭЭ_факт'!CL96),IF(BQ97&lt;&gt;0,AVERAGE('Потребление ЭЭ_факт'!BN96,'Потребление ЭЭ_факт'!BZ96,'Потребление ЭЭ_факт'!CL96),0))</f>
        <v>18747.874723809524</v>
      </c>
      <c r="BS97" s="15">
        <f>IF(AND($F97=$BK$4,$I97=BS$5),AVERAGE('Потребление ЭЭ_факт'!BO96,'Потребление ЭЭ_факт'!CA96,'Потребление ЭЭ_факт'!CM96),IF(BR97&lt;&gt;0,AVERAGE('Потребление ЭЭ_факт'!BO96,'Потребление ЭЭ_факт'!CA96,'Потребление ЭЭ_факт'!CM96),0))</f>
        <v>16365.672238095236</v>
      </c>
      <c r="BT97" s="15">
        <f>IF(AND($F97=$BK$4,$I97=BT$5),AVERAGE('Потребление ЭЭ_факт'!BP96,'Потребление ЭЭ_факт'!CB96,'Потребление ЭЭ_факт'!CN96),IF(BS97&lt;&gt;0,AVERAGE('Потребление ЭЭ_факт'!BP96,'Потребление ЭЭ_факт'!CB96,'Потребление ЭЭ_факт'!CN96),0))</f>
        <v>15961.882523809525</v>
      </c>
      <c r="BU97" s="15">
        <f>IF(AND($F97=$BK$4,$I97=BU$5),AVERAGE('Потребление ЭЭ_факт'!BQ96,'Потребление ЭЭ_факт'!CC96,'Потребление ЭЭ_факт'!CO96),IF(BT97&lt;&gt;0,AVERAGE('Потребление ЭЭ_факт'!BQ96,'Потребление ЭЭ_факт'!CC96,'Потребление ЭЭ_факт'!CO96),0))</f>
        <v>18391.375047619043</v>
      </c>
      <c r="BV97" s="16">
        <f>IF(AND($F97=$BK$4,$I97=BV$5),AVERAGE('Потребление ЭЭ_факт'!BR96,'Потребление ЭЭ_факт'!CD96,'Потребление ЭЭ_факт'!CP96),IF(BU97&lt;&gt;0,AVERAGE('Потребление ЭЭ_факт'!BR96,'Потребление ЭЭ_факт'!CD96,'Потребление ЭЭ_факт'!CP96),0))</f>
        <v>21464.542600000001</v>
      </c>
      <c r="BW97" s="14">
        <f>IF(AND($F97=$BW$4,$I97=BW$5),AVERAGE('Потребление ЭЭ_факт'!BS96,'Потребление ЭЭ_факт'!CE96,'Потребление ЭЭ_факт'!CQ96),IF(BV97&lt;&gt;0,AVERAGE('Потребление ЭЭ_факт'!BS96,'Потребление ЭЭ_факт'!CE96,'Потребление ЭЭ_факт'!CQ96),0))</f>
        <v>21437.204142857143</v>
      </c>
      <c r="BX97" s="31">
        <f>BL97</f>
        <v>18627.422666666669</v>
      </c>
      <c r="BY97" s="31">
        <f t="shared" si="552"/>
        <v>18940.197542857142</v>
      </c>
      <c r="BZ97" s="31">
        <f t="shared" si="553"/>
        <v>16182.264285714287</v>
      </c>
      <c r="CA97" s="31">
        <f t="shared" si="554"/>
        <v>16684.545428571426</v>
      </c>
      <c r="CB97" s="31">
        <f t="shared" si="555"/>
        <v>18164.626285714286</v>
      </c>
      <c r="CC97" s="31">
        <f t="shared" si="546"/>
        <v>18497.937333333331</v>
      </c>
      <c r="CD97" s="31">
        <f t="shared" si="547"/>
        <v>18747.874723809524</v>
      </c>
      <c r="CE97" s="31">
        <f t="shared" si="548"/>
        <v>16365.672238095236</v>
      </c>
      <c r="CF97" s="31">
        <f t="shared" si="549"/>
        <v>15961.882523809525</v>
      </c>
      <c r="CG97" s="31">
        <f t="shared" si="550"/>
        <v>18391.375047619043</v>
      </c>
      <c r="CH97" s="32">
        <f t="shared" si="551"/>
        <v>21464.542600000001</v>
      </c>
      <c r="CI97" s="30">
        <f t="shared" si="418"/>
        <v>21437.204142857143</v>
      </c>
      <c r="CJ97" s="31">
        <f t="shared" si="413"/>
        <v>18627.422666666669</v>
      </c>
      <c r="CK97" s="31">
        <f t="shared" si="414"/>
        <v>18940.197542857142</v>
      </c>
      <c r="CL97" s="31">
        <f t="shared" si="489"/>
        <v>16182.264285714287</v>
      </c>
      <c r="CM97" s="31">
        <f t="shared" si="490"/>
        <v>16684.545428571426</v>
      </c>
      <c r="CN97" s="31">
        <f t="shared" si="491"/>
        <v>18164.626285714286</v>
      </c>
      <c r="CO97" s="31">
        <f t="shared" si="492"/>
        <v>18497.937333333331</v>
      </c>
      <c r="CP97" s="31">
        <f t="shared" si="493"/>
        <v>18747.874723809524</v>
      </c>
      <c r="CQ97" s="31">
        <f t="shared" si="494"/>
        <v>16365.672238095236</v>
      </c>
      <c r="CR97" s="31">
        <f t="shared" si="495"/>
        <v>15961.882523809525</v>
      </c>
      <c r="CS97" s="31">
        <f t="shared" si="496"/>
        <v>18391.375047619043</v>
      </c>
      <c r="CT97" s="32">
        <f t="shared" si="497"/>
        <v>21464.542600000001</v>
      </c>
      <c r="CU97" s="30">
        <f t="shared" si="498"/>
        <v>21437.204142857143</v>
      </c>
      <c r="CV97" s="31">
        <f t="shared" si="499"/>
        <v>18627.422666666669</v>
      </c>
      <c r="CW97" s="31">
        <f t="shared" si="500"/>
        <v>18940.197542857142</v>
      </c>
      <c r="CX97" s="31">
        <f t="shared" si="501"/>
        <v>16182.264285714287</v>
      </c>
      <c r="CY97" s="31">
        <f t="shared" si="502"/>
        <v>16684.545428571426</v>
      </c>
      <c r="CZ97" s="31">
        <f t="shared" si="503"/>
        <v>18164.626285714286</v>
      </c>
      <c r="DA97" s="31">
        <f t="shared" si="504"/>
        <v>18497.937333333331</v>
      </c>
      <c r="DB97" s="31">
        <f t="shared" si="505"/>
        <v>18747.874723809524</v>
      </c>
      <c r="DC97" s="31">
        <f t="shared" si="506"/>
        <v>16365.672238095236</v>
      </c>
      <c r="DD97" s="31">
        <f t="shared" si="507"/>
        <v>15961.882523809525</v>
      </c>
      <c r="DE97" s="31">
        <f t="shared" si="508"/>
        <v>18391.375047619043</v>
      </c>
      <c r="DF97" s="32">
        <f t="shared" si="509"/>
        <v>21464.542600000001</v>
      </c>
      <c r="DG97" s="30">
        <f t="shared" si="510"/>
        <v>21437.204142857143</v>
      </c>
      <c r="DH97" s="31">
        <f t="shared" si="511"/>
        <v>18627.422666666669</v>
      </c>
      <c r="DI97" s="31">
        <f t="shared" si="512"/>
        <v>18940.197542857142</v>
      </c>
      <c r="DJ97" s="31">
        <f t="shared" si="513"/>
        <v>16182.264285714287</v>
      </c>
      <c r="DK97" s="31">
        <f t="shared" si="514"/>
        <v>16684.545428571426</v>
      </c>
      <c r="DL97" s="31">
        <f t="shared" si="515"/>
        <v>18164.626285714286</v>
      </c>
      <c r="DM97" s="31">
        <f t="shared" si="516"/>
        <v>18497.937333333331</v>
      </c>
      <c r="DN97" s="31">
        <f t="shared" si="517"/>
        <v>18747.874723809524</v>
      </c>
      <c r="DO97" s="31">
        <f t="shared" si="518"/>
        <v>16365.672238095236</v>
      </c>
      <c r="DP97" s="31">
        <f t="shared" si="519"/>
        <v>15961.882523809525</v>
      </c>
      <c r="DQ97" s="31">
        <f t="shared" si="488"/>
        <v>18391.375047619043</v>
      </c>
      <c r="DR97" s="32">
        <f t="shared" si="522"/>
        <v>21464.542600000001</v>
      </c>
      <c r="DS97" s="30">
        <f t="shared" si="523"/>
        <v>21437.204142857143</v>
      </c>
      <c r="DT97" s="31">
        <f t="shared" si="524"/>
        <v>18627.422666666669</v>
      </c>
      <c r="DU97" s="31">
        <f t="shared" si="525"/>
        <v>18940.197542857142</v>
      </c>
      <c r="DV97" s="31">
        <f t="shared" si="526"/>
        <v>16182.264285714287</v>
      </c>
      <c r="DW97" s="31">
        <f t="shared" si="527"/>
        <v>16684.545428571426</v>
      </c>
      <c r="DX97" s="31">
        <f t="shared" si="528"/>
        <v>18164.626285714286</v>
      </c>
      <c r="DY97" s="31">
        <f t="shared" si="529"/>
        <v>18497.937333333331</v>
      </c>
      <c r="DZ97" s="31">
        <f t="shared" si="530"/>
        <v>18747.874723809524</v>
      </c>
      <c r="EA97" s="31">
        <f t="shared" si="531"/>
        <v>16365.672238095236</v>
      </c>
      <c r="EB97" s="31">
        <f t="shared" si="532"/>
        <v>15961.882523809525</v>
      </c>
      <c r="EC97" s="31">
        <f t="shared" si="533"/>
        <v>18391.375047619043</v>
      </c>
      <c r="ED97" s="32">
        <f t="shared" si="534"/>
        <v>21464.542600000001</v>
      </c>
      <c r="EE97" s="30">
        <f t="shared" si="535"/>
        <v>21437.204142857143</v>
      </c>
      <c r="EF97" s="31">
        <f t="shared" si="536"/>
        <v>18627.422666666669</v>
      </c>
      <c r="EG97" s="31">
        <f t="shared" si="537"/>
        <v>18940.197542857142</v>
      </c>
      <c r="EH97" s="31">
        <f t="shared" si="538"/>
        <v>16182.264285714287</v>
      </c>
      <c r="EI97" s="31">
        <f t="shared" si="539"/>
        <v>16684.545428571426</v>
      </c>
      <c r="EJ97" s="31">
        <f t="shared" si="540"/>
        <v>18164.626285714286</v>
      </c>
      <c r="EK97" s="31">
        <f t="shared" si="541"/>
        <v>18497.937333333331</v>
      </c>
      <c r="EL97" s="31">
        <f t="shared" si="542"/>
        <v>18747.874723809524</v>
      </c>
      <c r="EM97" s="31">
        <f t="shared" si="543"/>
        <v>16365.672238095236</v>
      </c>
      <c r="EN97" s="31">
        <f t="shared" si="544"/>
        <v>15961.882523809525</v>
      </c>
      <c r="EO97" s="31">
        <f t="shared" si="520"/>
        <v>18391.375047619043</v>
      </c>
      <c r="EP97" s="32">
        <f t="shared" si="521"/>
        <v>21464.542600000001</v>
      </c>
      <c r="ES97" s="20"/>
      <c r="ET97" s="18"/>
      <c r="EU97" s="18"/>
      <c r="EV97" s="18"/>
      <c r="EW97" s="18"/>
      <c r="EX97" s="18"/>
      <c r="EY97" s="18"/>
      <c r="EZ97" s="18"/>
      <c r="FA97" s="18"/>
      <c r="FB97" s="18"/>
      <c r="FC97" s="18"/>
      <c r="FD97" s="19"/>
      <c r="FE97" s="20"/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9"/>
      <c r="FQ97" s="20"/>
      <c r="FR97" s="18"/>
      <c r="FS97" s="18">
        <f t="shared" si="420"/>
        <v>18940.197542857142</v>
      </c>
      <c r="FT97" s="18">
        <f t="shared" si="421"/>
        <v>16182.264285714287</v>
      </c>
      <c r="FU97" s="18">
        <f t="shared" si="422"/>
        <v>16684.545428571426</v>
      </c>
      <c r="FV97" s="18">
        <f t="shared" si="423"/>
        <v>18164.626285714286</v>
      </c>
      <c r="FW97" s="18">
        <f t="shared" si="424"/>
        <v>18497.937333333331</v>
      </c>
      <c r="FX97" s="18">
        <f t="shared" si="425"/>
        <v>18747.874723809524</v>
      </c>
      <c r="FY97" s="18">
        <f t="shared" si="426"/>
        <v>16365.672238095236</v>
      </c>
      <c r="FZ97" s="18">
        <f t="shared" si="427"/>
        <v>15961.882523809525</v>
      </c>
      <c r="GA97" s="18">
        <f t="shared" si="428"/>
        <v>18391.375047619043</v>
      </c>
      <c r="GB97" s="19">
        <f t="shared" si="429"/>
        <v>21464.542600000001</v>
      </c>
      <c r="GC97" s="20">
        <f t="shared" si="430"/>
        <v>21437.204142857143</v>
      </c>
      <c r="GD97" s="18">
        <f t="shared" si="431"/>
        <v>18627.422666666669</v>
      </c>
      <c r="GE97" s="18">
        <f t="shared" si="432"/>
        <v>18940.197542857142</v>
      </c>
      <c r="GF97" s="18">
        <f t="shared" si="433"/>
        <v>16182.264285714287</v>
      </c>
      <c r="GG97" s="18">
        <f t="shared" si="434"/>
        <v>16684.545428571426</v>
      </c>
      <c r="GH97" s="18">
        <f t="shared" si="435"/>
        <v>18164.626285714286</v>
      </c>
      <c r="GI97" s="18">
        <f t="shared" si="436"/>
        <v>18497.937333333331</v>
      </c>
      <c r="GJ97" s="18">
        <f t="shared" si="437"/>
        <v>18747.874723809524</v>
      </c>
      <c r="GK97" s="18">
        <f t="shared" si="438"/>
        <v>16365.672238095236</v>
      </c>
      <c r="GL97" s="18">
        <f t="shared" si="439"/>
        <v>15961.882523809525</v>
      </c>
      <c r="GM97" s="18">
        <f t="shared" si="440"/>
        <v>18391.375047619043</v>
      </c>
      <c r="GN97" s="19">
        <f t="shared" si="441"/>
        <v>21464.542600000001</v>
      </c>
      <c r="GO97" s="20">
        <f t="shared" si="442"/>
        <v>21437.204142857143</v>
      </c>
      <c r="GP97" s="18">
        <f t="shared" si="443"/>
        <v>18627.422666666669</v>
      </c>
      <c r="GQ97" s="18">
        <f t="shared" si="444"/>
        <v>18940.197542857142</v>
      </c>
      <c r="GR97" s="18">
        <f t="shared" si="445"/>
        <v>16182.264285714287</v>
      </c>
      <c r="GS97" s="18">
        <f t="shared" si="446"/>
        <v>16684.545428571426</v>
      </c>
      <c r="GT97" s="18">
        <f t="shared" si="447"/>
        <v>18164.626285714286</v>
      </c>
      <c r="GU97" s="18">
        <f t="shared" si="448"/>
        <v>18497.937333333331</v>
      </c>
      <c r="GV97" s="18">
        <f t="shared" si="449"/>
        <v>18747.874723809524</v>
      </c>
      <c r="GW97" s="18">
        <f t="shared" si="450"/>
        <v>16365.672238095236</v>
      </c>
      <c r="GX97" s="18">
        <f t="shared" si="451"/>
        <v>15961.882523809525</v>
      </c>
      <c r="GY97" s="18">
        <f t="shared" si="452"/>
        <v>18391.375047619043</v>
      </c>
      <c r="GZ97" s="19">
        <f t="shared" si="453"/>
        <v>21464.542600000001</v>
      </c>
      <c r="HA97" s="20">
        <f t="shared" si="454"/>
        <v>21437.204142857143</v>
      </c>
      <c r="HB97" s="18">
        <f t="shared" si="455"/>
        <v>18627.422666666669</v>
      </c>
      <c r="HC97" s="18">
        <f t="shared" si="456"/>
        <v>18940.197542857142</v>
      </c>
      <c r="HD97" s="18">
        <f t="shared" si="457"/>
        <v>16182.264285714287</v>
      </c>
      <c r="HE97" s="18">
        <f t="shared" si="458"/>
        <v>16684.545428571426</v>
      </c>
      <c r="HF97" s="18">
        <f t="shared" si="459"/>
        <v>18164.626285714286</v>
      </c>
      <c r="HG97" s="18">
        <f t="shared" si="460"/>
        <v>18497.937333333331</v>
      </c>
      <c r="HH97" s="18">
        <f t="shared" si="461"/>
        <v>18747.874723809524</v>
      </c>
      <c r="HI97" s="18">
        <f t="shared" si="462"/>
        <v>16365.672238095236</v>
      </c>
      <c r="HJ97" s="18">
        <f t="shared" si="463"/>
        <v>15961.882523809525</v>
      </c>
      <c r="HK97" s="18">
        <f t="shared" si="464"/>
        <v>18391.375047619043</v>
      </c>
      <c r="HL97" s="19">
        <f t="shared" si="465"/>
        <v>21464.542600000001</v>
      </c>
      <c r="HM97" s="20">
        <f t="shared" si="466"/>
        <v>21437.204142857143</v>
      </c>
      <c r="HN97" s="18">
        <f t="shared" si="467"/>
        <v>18627.422666666669</v>
      </c>
      <c r="HO97" s="18">
        <f t="shared" si="468"/>
        <v>18940.197542857142</v>
      </c>
      <c r="HP97" s="18">
        <f t="shared" si="469"/>
        <v>16182.264285714287</v>
      </c>
      <c r="HQ97" s="18">
        <f t="shared" si="470"/>
        <v>16684.545428571426</v>
      </c>
      <c r="HR97" s="18">
        <f t="shared" si="471"/>
        <v>18164.626285714286</v>
      </c>
      <c r="HS97" s="18">
        <f t="shared" si="472"/>
        <v>18497.937333333331</v>
      </c>
      <c r="HT97" s="18">
        <f t="shared" si="473"/>
        <v>18747.874723809524</v>
      </c>
      <c r="HU97" s="18">
        <f t="shared" si="474"/>
        <v>16365.672238095236</v>
      </c>
      <c r="HV97" s="18">
        <f t="shared" si="475"/>
        <v>15961.882523809525</v>
      </c>
      <c r="HW97" s="18">
        <f t="shared" si="476"/>
        <v>18391.375047619043</v>
      </c>
      <c r="HX97" s="19">
        <f t="shared" si="477"/>
        <v>21464.542600000001</v>
      </c>
      <c r="HY97" s="20">
        <f t="shared" si="478"/>
        <v>21437.204142857143</v>
      </c>
      <c r="HZ97" s="18">
        <f t="shared" si="545"/>
        <v>18627.422666666669</v>
      </c>
      <c r="IA97" s="18"/>
      <c r="IB97" s="18"/>
      <c r="IC97" s="18"/>
      <c r="ID97" s="18"/>
      <c r="IE97" s="18"/>
      <c r="IF97" s="18"/>
      <c r="IG97" s="18"/>
      <c r="IH97" s="18"/>
      <c r="II97" s="18"/>
      <c r="IJ97" s="19"/>
      <c r="IK97" s="20"/>
      <c r="IL97" s="18"/>
      <c r="IM97" s="18"/>
      <c r="IN97" s="18"/>
      <c r="IO97" s="18"/>
      <c r="IP97" s="18"/>
      <c r="IQ97" s="18"/>
      <c r="IR97" s="18"/>
      <c r="IS97" s="18"/>
      <c r="IT97" s="18"/>
      <c r="IU97" s="18"/>
      <c r="IV97" s="19"/>
      <c r="IY97" s="17"/>
      <c r="IZ97" s="17"/>
      <c r="JA97" s="14">
        <f t="shared" si="479"/>
        <v>0</v>
      </c>
      <c r="JB97" s="15">
        <f t="shared" si="480"/>
        <v>0</v>
      </c>
      <c r="JC97" s="15">
        <f t="shared" si="481"/>
        <v>179400.91800952383</v>
      </c>
      <c r="JD97" s="15">
        <f t="shared" si="482"/>
        <v>219465.54481904762</v>
      </c>
      <c r="JE97" s="15">
        <f t="shared" si="483"/>
        <v>219465.54481904762</v>
      </c>
      <c r="JF97" s="15">
        <f t="shared" si="484"/>
        <v>219465.54481904762</v>
      </c>
      <c r="JG97" s="15">
        <f t="shared" si="485"/>
        <v>219465.54481904762</v>
      </c>
      <c r="JH97" s="15">
        <f t="shared" si="486"/>
        <v>40064.626809523812</v>
      </c>
      <c r="JI97" s="15">
        <f t="shared" si="487"/>
        <v>0</v>
      </c>
      <c r="JJ97" s="14"/>
    </row>
    <row r="98" spans="1:270" x14ac:dyDescent="0.25">
      <c r="A98" s="5" t="s">
        <v>23</v>
      </c>
      <c r="B98" s="2">
        <v>7895</v>
      </c>
      <c r="C98" s="3">
        <v>42570</v>
      </c>
      <c r="D98" s="3" t="s">
        <v>24</v>
      </c>
      <c r="E98" s="4">
        <v>45344</v>
      </c>
      <c r="F98">
        <f t="shared" si="556"/>
        <v>2024</v>
      </c>
      <c r="G98">
        <f t="shared" si="557"/>
        <v>2</v>
      </c>
      <c r="H98">
        <f t="shared" si="558"/>
        <v>2021</v>
      </c>
      <c r="I98">
        <f t="shared" si="384"/>
        <v>2</v>
      </c>
      <c r="J98">
        <f t="shared" si="415"/>
        <v>2024</v>
      </c>
      <c r="K98">
        <f t="shared" si="416"/>
        <v>3</v>
      </c>
      <c r="L98">
        <f t="shared" si="383"/>
        <v>2029</v>
      </c>
      <c r="M98">
        <f t="shared" si="417"/>
        <v>2</v>
      </c>
      <c r="O98" s="14"/>
      <c r="P98" s="17"/>
      <c r="Q98" s="17"/>
      <c r="R98" s="17"/>
      <c r="S98" s="17"/>
      <c r="T98" s="17"/>
      <c r="U98" s="17"/>
      <c r="V98" s="17">
        <f>IF(AND($F98=O$4,$I98=V$5),AVERAGE('Потребление ЭЭ_факт'!R97,'Потребление ЭЭ_факт'!AD97,'Потребление ЭЭ_факт'!AP97),IF(U98&lt;&gt;0,AVERAGE('Потребление ЭЭ_факт'!R97,'Потребление ЭЭ_факт'!AD97,'Потребление ЭЭ_факт'!AP97),0))</f>
        <v>0</v>
      </c>
      <c r="W98" s="17">
        <f>IF(AND($F98=O$4,$I98=W$5),AVERAGE('Потребление ЭЭ_факт'!S97,'Потребление ЭЭ_факт'!AE97,'Потребление ЭЭ_факт'!AQ97),IF(V98&lt;&gt;0,AVERAGE('Потребление ЭЭ_факт'!S97,'Потребление ЭЭ_факт'!AE97,'Потребление ЭЭ_факт'!AQ97),0))</f>
        <v>0</v>
      </c>
      <c r="X98" s="17">
        <f>IF(AND($F98=O$4,$I98=X$5),AVERAGE('Потребление ЭЭ_факт'!T97,'Потребление ЭЭ_факт'!AF97,'Потребление ЭЭ_факт'!AR97),IF(W98&lt;&gt;0,AVERAGE('Потребление ЭЭ_факт'!T97,'Потребление ЭЭ_факт'!AF97,'Потребление ЭЭ_факт'!AR97),0))</f>
        <v>0</v>
      </c>
      <c r="Y98" s="17">
        <f>IF(AND($F98=O$4,$I98=Y$5),AVERAGE('Потребление ЭЭ_факт'!U97,'Потребление ЭЭ_факт'!AG97,'Потребление ЭЭ_факт'!AS97),IF(X98&lt;&gt;0,AVERAGE('Потребление ЭЭ_факт'!U97,'Потребление ЭЭ_факт'!AG97,'Потребление ЭЭ_факт'!AS97),0))</f>
        <v>0</v>
      </c>
      <c r="Z98" s="17">
        <f>IF(AND($F98=O$4,$I98=Z$5),AVERAGE('Потребление ЭЭ_факт'!V97,'Потребление ЭЭ_факт'!AH97,'Потребление ЭЭ_факт'!AT97),IF(Y98&lt;&gt;0,AVERAGE('Потребление ЭЭ_факт'!V97,'Потребление ЭЭ_факт'!AH97,'Потребление ЭЭ_факт'!AT97),0))</f>
        <v>0</v>
      </c>
      <c r="AA98" s="14">
        <f>IF(AND($F98=AA$4,$I98=AA$5),AVERAGE('Потребление ЭЭ_факт'!W97,'Потребление ЭЭ_факт'!AI97,'Потребление ЭЭ_факт'!AU97),IF(Z98&lt;&gt;0,AVERAGE('Потребление ЭЭ_факт'!W97,'Потребление ЭЭ_факт'!AI97,'Потребление ЭЭ_факт'!AU97),0))</f>
        <v>0</v>
      </c>
      <c r="AB98" s="17">
        <f>IF(AND($F98=AA$4,$I98=AB$5),AVERAGE('Потребление ЭЭ_факт'!X97,'Потребление ЭЭ_факт'!AJ97,'Потребление ЭЭ_факт'!AV97),IF(AA98&lt;&gt;0,AVERAGE('Потребление ЭЭ_факт'!X97,'Потребление ЭЭ_факт'!AJ97,'Потребление ЭЭ_факт'!AV97),0))</f>
        <v>0</v>
      </c>
      <c r="AC98" s="17">
        <f>IF(AND($F98=AA$4,$I98=AC$5),AVERAGE('Потребление ЭЭ_факт'!Y97,'Потребление ЭЭ_факт'!AK97,'Потребление ЭЭ_факт'!AW97),IF(AB98&lt;&gt;0,AVERAGE('Потребление ЭЭ_факт'!Y97,'Потребление ЭЭ_факт'!AK97,'Потребление ЭЭ_факт'!AW97),0))</f>
        <v>0</v>
      </c>
      <c r="AD98" s="17">
        <f>IF(AND($F98=AA$4,$I98=AD$5),AVERAGE('Потребление ЭЭ_факт'!Z97,'Потребление ЭЭ_факт'!AL97,'Потребление ЭЭ_факт'!AX97),IF(AC98&lt;&gt;0,AVERAGE('Потребление ЭЭ_факт'!Z97,'Потребление ЭЭ_факт'!AL97,'Потребление ЭЭ_факт'!AX97),0))</f>
        <v>0</v>
      </c>
      <c r="AE98" s="17">
        <f>IF(AND($F98=AA$4,$I98=AE$5),AVERAGE('Потребление ЭЭ_факт'!AA97,'Потребление ЭЭ_факт'!AM97,'Потребление ЭЭ_факт'!AY97),IF(AD98&lt;&gt;0,AVERAGE('Потребление ЭЭ_факт'!AA97,'Потребление ЭЭ_факт'!AM97,'Потребление ЭЭ_факт'!AY97),0))</f>
        <v>0</v>
      </c>
      <c r="AF98" s="17">
        <f>IF(AND($F98=AA$4,$I98=AF$5),AVERAGE('Потребление ЭЭ_факт'!AB97,'Потребление ЭЭ_факт'!AN97,'Потребление ЭЭ_факт'!AZ97),IF(AE98&lt;&gt;0,AVERAGE('Потребление ЭЭ_факт'!AB97,'Потребление ЭЭ_факт'!AN97,'Потребление ЭЭ_факт'!AZ97),0))</f>
        <v>0</v>
      </c>
      <c r="AG98" s="17">
        <f>IF(AND($F98=AA$4,$I98=AG$5),AVERAGE('Потребление ЭЭ_факт'!AC97,'Потребление ЭЭ_факт'!AO97,'Потребление ЭЭ_факт'!BA97),IF(AF98&lt;&gt;0,AVERAGE('Потребление ЭЭ_факт'!AC97,'Потребление ЭЭ_факт'!AO97,'Потребление ЭЭ_факт'!BA97),0))</f>
        <v>0</v>
      </c>
      <c r="AH98" s="17">
        <f>IF(AND($F98=AA$4,$I98=AH$5),AVERAGE('Потребление ЭЭ_факт'!AD97,'Потребление ЭЭ_факт'!AP97,'Потребление ЭЭ_факт'!BB97),IF(AG98&lt;&gt;0,AVERAGE('Потребление ЭЭ_факт'!AD97,'Потребление ЭЭ_факт'!AP97,'Потребление ЭЭ_факт'!BB97),0))</f>
        <v>0</v>
      </c>
      <c r="AI98" s="17">
        <f>IF(AND($F98=AA$4,$I98=AI$5),AVERAGE('Потребление ЭЭ_факт'!AE97,'Потребление ЭЭ_факт'!AQ97,'Потребление ЭЭ_факт'!BC97),IF(AH98&lt;&gt;0,AVERAGE('Потребление ЭЭ_факт'!AE97,'Потребление ЭЭ_факт'!AQ97,'Потребление ЭЭ_факт'!BC97),0))</f>
        <v>0</v>
      </c>
      <c r="AJ98" s="17">
        <f>IF(AND($F98=AA$4,$I98=AJ$5),AVERAGE('Потребление ЭЭ_факт'!AF97,'Потребление ЭЭ_факт'!AR97,'Потребление ЭЭ_факт'!BD97),IF(AI98&lt;&gt;0,AVERAGE('Потребление ЭЭ_факт'!AF97,'Потребление ЭЭ_факт'!AR97,'Потребление ЭЭ_факт'!BD97),0))</f>
        <v>0</v>
      </c>
      <c r="AK98" s="17">
        <f>IF(AND($F98=AA$4,$I98=AK$5),AVERAGE('Потребление ЭЭ_факт'!AG97,'Потребление ЭЭ_факт'!AS97,'Потребление ЭЭ_факт'!BE97),IF(AJ98&lt;&gt;0,AVERAGE('Потребление ЭЭ_факт'!AG97,'Потребление ЭЭ_факт'!AS97,'Потребление ЭЭ_факт'!BE97),0))</f>
        <v>0</v>
      </c>
      <c r="AL98" s="17">
        <f>IF(AND($F98=AA$4,$I98=AL$5),AVERAGE('Потребление ЭЭ_факт'!AH97,'Потребление ЭЭ_факт'!AT97,'Потребление ЭЭ_факт'!BF97),IF(AK98&lt;&gt;0,AVERAGE('Потребление ЭЭ_факт'!AH97,'Потребление ЭЭ_факт'!AT97,'Потребление ЭЭ_факт'!BF97),0))</f>
        <v>0</v>
      </c>
      <c r="AM98" s="14">
        <f>IF(AND($F98=AM$4,$I98=AM$5),AVERAGE('Потребление ЭЭ_факт'!AI97,'Потребление ЭЭ_факт'!AU97,'Потребление ЭЭ_факт'!BG97),IF(AL98&lt;&gt;0,AVERAGE('Потребление ЭЭ_факт'!AI97,'Потребление ЭЭ_факт'!AU97,'Потребление ЭЭ_факт'!BG97),0))</f>
        <v>0</v>
      </c>
      <c r="AN98" s="15">
        <f>IF(AND($F98=$AM$4,$I98=AN$5),AVERAGE('Потребление ЭЭ_факт'!AJ97,'Потребление ЭЭ_факт'!AV97,'Потребление ЭЭ_факт'!BH97),IF(AM98&lt;&gt;0,AVERAGE('Потребление ЭЭ_факт'!AJ97,'Потребление ЭЭ_факт'!AV97,'Потребление ЭЭ_факт'!BH97),0))</f>
        <v>0</v>
      </c>
      <c r="AO98" s="15">
        <f>IF(AND($F98=$AM$4,$I98=AO$5),AVERAGE('Потребление ЭЭ_факт'!AK97,'Потребление ЭЭ_факт'!AW97,'Потребление ЭЭ_факт'!BI97),IF(AN98&lt;&gt;0,AVERAGE('Потребление ЭЭ_факт'!AK97,'Потребление ЭЭ_факт'!AW97,'Потребление ЭЭ_факт'!BI97),0))</f>
        <v>0</v>
      </c>
      <c r="AP98" s="15">
        <f>IF(AND($F98=$AM$4,$I98=AP$5),AVERAGE('Потребление ЭЭ_факт'!AL97,'Потребление ЭЭ_факт'!AX97,'Потребление ЭЭ_факт'!BJ97),IF(AO98&lt;&gt;0,AVERAGE('Потребление ЭЭ_факт'!AL97,'Потребление ЭЭ_факт'!AX97,'Потребление ЭЭ_факт'!BJ97),0))</f>
        <v>0</v>
      </c>
      <c r="AQ98" s="15">
        <f>IF(AND($F98=$AM$4,$I98=AQ$5),AVERAGE('Потребление ЭЭ_факт'!AM97,'Потребление ЭЭ_факт'!AY97,'Потребление ЭЭ_факт'!BK97),IF(AP98&lt;&gt;0,AVERAGE('Потребление ЭЭ_факт'!AM97,'Потребление ЭЭ_факт'!AY97,'Потребление ЭЭ_факт'!BK97),0))</f>
        <v>0</v>
      </c>
      <c r="AR98" s="15">
        <f>IF(AND($F98=$AM$4,$I98=AR$5),AVERAGE('Потребление ЭЭ_факт'!AN97,'Потребление ЭЭ_факт'!AZ97,'Потребление ЭЭ_факт'!BL97),IF(AQ98&lt;&gt;0,AVERAGE('Потребление ЭЭ_факт'!AN97,'Потребление ЭЭ_факт'!AZ97,'Потребление ЭЭ_факт'!BL97),0))</f>
        <v>0</v>
      </c>
      <c r="AS98" s="15">
        <f>IF(AND($F98=$AM$4,$I98=AS$5),AVERAGE('Потребление ЭЭ_факт'!AO97,'Потребление ЭЭ_факт'!BA97,'Потребление ЭЭ_факт'!BM97),IF(AR98&lt;&gt;0,AVERAGE('Потребление ЭЭ_факт'!AO97,'Потребление ЭЭ_факт'!BA97,'Потребление ЭЭ_факт'!BM97),0))</f>
        <v>0</v>
      </c>
      <c r="AT98" s="15">
        <f>IF(AND($F98=$AM$4,$I98=AT$5),AVERAGE('Потребление ЭЭ_факт'!AP97,'Потребление ЭЭ_факт'!BB97,'Потребление ЭЭ_факт'!BN97),IF(AS98&lt;&gt;0,AVERAGE('Потребление ЭЭ_факт'!AP97,'Потребление ЭЭ_факт'!BB97,'Потребление ЭЭ_факт'!BN97),0))</f>
        <v>0</v>
      </c>
      <c r="AU98" s="15">
        <f>IF(AND($F98=$AM$4,$I98=AU$5),AVERAGE('Потребление ЭЭ_факт'!AQ97,'Потребление ЭЭ_факт'!BC97,'Потребление ЭЭ_факт'!BO97),IF(AT98&lt;&gt;0,AVERAGE('Потребление ЭЭ_факт'!AQ97,'Потребление ЭЭ_факт'!BC97,'Потребление ЭЭ_факт'!BO97),0))</f>
        <v>0</v>
      </c>
      <c r="AV98" s="15">
        <f>IF(AND($F98=$AM$4,$I98=AV$5),AVERAGE('Потребление ЭЭ_факт'!AR97,'Потребление ЭЭ_факт'!BD97,'Потребление ЭЭ_факт'!BP97),IF(AU98&lt;&gt;0,AVERAGE('Потребление ЭЭ_факт'!AR97,'Потребление ЭЭ_факт'!BD97,'Потребление ЭЭ_факт'!BP97),0))</f>
        <v>0</v>
      </c>
      <c r="AW98" s="15">
        <f>IF(AND($F98=$AM$4,$I98=AW$5),AVERAGE('Потребление ЭЭ_факт'!AS97,'Потребление ЭЭ_факт'!BE97,'Потребление ЭЭ_факт'!BQ97),IF(AV98&lt;&gt;0,AVERAGE('Потребление ЭЭ_факт'!AS97,'Потребление ЭЭ_факт'!BE97,'Потребление ЭЭ_факт'!BQ97),0))</f>
        <v>0</v>
      </c>
      <c r="AX98" s="16">
        <f>IF(AND($F98=$AM$4,$I98=AX$5),AVERAGE('Потребление ЭЭ_факт'!AT97,'Потребление ЭЭ_факт'!BF97,'Потребление ЭЭ_факт'!BR97),IF(AW98&lt;&gt;0,AVERAGE('Потребление ЭЭ_факт'!AT97,'Потребление ЭЭ_факт'!BF97,'Потребление ЭЭ_факт'!BR97),0))</f>
        <v>0</v>
      </c>
      <c r="AY98" s="14">
        <f>IF(AND($F98=$AY$4,$I98=AY$5),AVERAGE('Потребление ЭЭ_факт'!AU97,'Потребление ЭЭ_факт'!BG97,'Потребление ЭЭ_факт'!BS97),IF(AX98&lt;&gt;0,AVERAGE('Потребление ЭЭ_факт'!AU97,'Потребление ЭЭ_факт'!BG97,'Потребление ЭЭ_факт'!BS97),0))</f>
        <v>0</v>
      </c>
      <c r="AZ98" s="15">
        <f>IF(AND($F98=$AY$4,$I98=AZ$5),AVERAGE('Потребление ЭЭ_факт'!AV97,'Потребление ЭЭ_факт'!BH97,'Потребление ЭЭ_факт'!BT97),IF(AY98&lt;&gt;0,AVERAGE('Потребление ЭЭ_факт'!AV97,'Потребление ЭЭ_факт'!BH97,'Потребление ЭЭ_факт'!BT97),0))</f>
        <v>0</v>
      </c>
      <c r="BA98" s="15">
        <f>IF(AND($F98=$AY$4,$I98=BA$5),AVERAGE('Потребление ЭЭ_факт'!AW97,'Потребление ЭЭ_факт'!BI97,'Потребление ЭЭ_факт'!BU97),IF(AZ98&lt;&gt;0,AVERAGE('Потребление ЭЭ_факт'!AW97,'Потребление ЭЭ_факт'!BI97,'Потребление ЭЭ_факт'!BU97),0))</f>
        <v>0</v>
      </c>
      <c r="BB98" s="15">
        <f>IF(AND($F98=$AY$4,$I98=BB$5),AVERAGE('Потребление ЭЭ_факт'!AX97,'Потребление ЭЭ_факт'!BJ97,'Потребление ЭЭ_факт'!BV97),IF(BA98&lt;&gt;0,AVERAGE('Потребление ЭЭ_факт'!AX97,'Потребление ЭЭ_факт'!BJ97,'Потребление ЭЭ_факт'!BV97),0))</f>
        <v>0</v>
      </c>
      <c r="BC98" s="15">
        <f>IF(AND($F98=$AY$4,$I98=BC$5),AVERAGE('Потребление ЭЭ_факт'!AY97,'Потребление ЭЭ_факт'!BK97,'Потребление ЭЭ_факт'!BW97),IF(BB98&lt;&gt;0,AVERAGE('Потребление ЭЭ_факт'!AY97,'Потребление ЭЭ_факт'!BK97,'Потребление ЭЭ_факт'!BW97),0))</f>
        <v>0</v>
      </c>
      <c r="BD98" s="15">
        <f>IF(AND($F98=$AY$4,$I98=BD$5),AVERAGE('Потребление ЭЭ_факт'!AZ97,'Потребление ЭЭ_факт'!BL97,'Потребление ЭЭ_факт'!BX97),IF(BC98&lt;&gt;0,AVERAGE('Потребление ЭЭ_факт'!AZ97,'Потребление ЭЭ_факт'!BL97,'Потребление ЭЭ_факт'!BX97),0))</f>
        <v>0</v>
      </c>
      <c r="BE98" s="15">
        <f>IF(AND($F98=$AY$4,$I98=BE$5),AVERAGE('Потребление ЭЭ_факт'!BA97,'Потребление ЭЭ_факт'!BM97,'Потребление ЭЭ_факт'!BY97),IF(BD98&lt;&gt;0,AVERAGE('Потребление ЭЭ_факт'!BA97,'Потребление ЭЭ_факт'!BM97,'Потребление ЭЭ_факт'!BY97),0))</f>
        <v>0</v>
      </c>
      <c r="BF98" s="15">
        <f>IF(AND($F98=$AY$4,$I98=BF$5),AVERAGE('Потребление ЭЭ_факт'!BB97,'Потребление ЭЭ_факт'!BN97,'Потребление ЭЭ_факт'!BZ97),IF(BE98&lt;&gt;0,AVERAGE('Потребление ЭЭ_факт'!BB97,'Потребление ЭЭ_факт'!BN97,'Потребление ЭЭ_факт'!BZ97),0))</f>
        <v>0</v>
      </c>
      <c r="BG98" s="15">
        <f>IF(AND($F98=$AY$4,$I98=BG$5),AVERAGE('Потребление ЭЭ_факт'!BC97,'Потребление ЭЭ_факт'!BO97,'Потребление ЭЭ_факт'!CA97),IF(BF98&lt;&gt;0,AVERAGE('Потребление ЭЭ_факт'!BC97,'Потребление ЭЭ_факт'!BO97,'Потребление ЭЭ_факт'!CA97),0))</f>
        <v>0</v>
      </c>
      <c r="BH98" s="15">
        <f>IF(AND($F98=$AY$4,$I98=BH$5),AVERAGE('Потребление ЭЭ_факт'!BD97,'Потребление ЭЭ_факт'!BP97,'Потребление ЭЭ_факт'!CB97),IF(BG98&lt;&gt;0,AVERAGE('Потребление ЭЭ_факт'!BD97,'Потребление ЭЭ_факт'!BP97,'Потребление ЭЭ_факт'!CB97),0))</f>
        <v>0</v>
      </c>
      <c r="BI98" s="15">
        <f>IF(AND($F98=$AY$4,$I98=BI$5),AVERAGE('Потребление ЭЭ_факт'!BE97,'Потребление ЭЭ_факт'!BQ97,'Потребление ЭЭ_факт'!CC97),IF(BH98&lt;&gt;0,AVERAGE('Потребление ЭЭ_факт'!BE97,'Потребление ЭЭ_факт'!BQ97,'Потребление ЭЭ_факт'!CC97),0))</f>
        <v>0</v>
      </c>
      <c r="BJ98" s="16">
        <f>IF(AND($F98=$AY$4,$I98=BJ$5),AVERAGE('Потребление ЭЭ_факт'!BF97,'Потребление ЭЭ_факт'!BR97,'Потребление ЭЭ_факт'!CD97),IF(BI98&lt;&gt;0,AVERAGE('Потребление ЭЭ_факт'!BF97,'Потребление ЭЭ_факт'!BR97,'Потребление ЭЭ_факт'!CD97),0))</f>
        <v>0</v>
      </c>
      <c r="BK98" s="14">
        <f>IF(AND($F98=$BK$4,$I98=BK$5),AVERAGE('Потребление ЭЭ_факт'!BG97,'Потребление ЭЭ_факт'!BS97,'Потребление ЭЭ_факт'!CE97),IF(BJ98&lt;&gt;0,AVERAGE('Потребление ЭЭ_факт'!BG97,'Потребление ЭЭ_факт'!BS97,'Потребление ЭЭ_факт'!CE97),0))</f>
        <v>0</v>
      </c>
      <c r="BL98" s="15">
        <f>IF(AND($F98=$BK$4,$I98=BL$5),AVERAGE('Потребление ЭЭ_факт'!BH97,'Потребление ЭЭ_факт'!BT97,'Потребление ЭЭ_факт'!CF97),IF(BK98&lt;&gt;0,AVERAGE('Потребление ЭЭ_факт'!BH97,'Потребление ЭЭ_факт'!BT97,'Потребление ЭЭ_факт'!CF97),0))</f>
        <v>23448.521999999997</v>
      </c>
      <c r="BM98" s="15">
        <f>IF(AND($F98=$BK$4,$I98=BM$5),AVERAGE('Потребление ЭЭ_факт'!BI97,'Потребление ЭЭ_факт'!BU97,'Потребление ЭЭ_факт'!CG97),IF(BL98&lt;&gt;0,AVERAGE('Потребление ЭЭ_факт'!BI97,'Потребление ЭЭ_факт'!BU97,'Потребление ЭЭ_факт'!CG97),0))</f>
        <v>21219.02112142857</v>
      </c>
      <c r="BN98" s="15">
        <f>IF(AND($F98=$BK$4,$I98=BN$5),AVERAGE('Потребление ЭЭ_факт'!BJ97,'Потребление ЭЭ_факт'!BV97,'Потребление ЭЭ_факт'!CH97),IF(BM98&lt;&gt;0,AVERAGE('Потребление ЭЭ_факт'!BJ97,'Потребление ЭЭ_факт'!BV97,'Потребление ЭЭ_факт'!CH97),0))</f>
        <v>16957.481785714288</v>
      </c>
      <c r="BO98" s="15">
        <f>IF(AND($F98=$BK$4,$I98=BO$5),AVERAGE('Потребление ЭЭ_факт'!BK97,'Потребление ЭЭ_факт'!BW97,'Потребление ЭЭ_факт'!CI97),IF(BN98&lt;&gt;0,AVERAGE('Потребление ЭЭ_факт'!BK97,'Потребление ЭЭ_факт'!BW97,'Потребление ЭЭ_факт'!CI97),0))</f>
        <v>17240.138714285713</v>
      </c>
      <c r="BP98" s="15">
        <f>IF(AND($F98=$BK$4,$I98=BP$5),AVERAGE('Потребление ЭЭ_факт'!BL97,'Потребление ЭЭ_факт'!BX97,'Потребление ЭЭ_факт'!CJ97),IF(BO98&lt;&gt;0,AVERAGE('Потребление ЭЭ_факт'!BL97,'Потребление ЭЭ_факт'!BX97,'Потребление ЭЭ_факт'!CJ97),0))</f>
        <v>18739.94982142857</v>
      </c>
      <c r="BQ98" s="15">
        <f>IF(AND($F98=$BK$4,$I98=BQ$5),AVERAGE('Потребление ЭЭ_факт'!BM97,'Потребление ЭЭ_факт'!BY97,'Потребление ЭЭ_факт'!CK97),IF(BP98&lt;&gt;0,AVERAGE('Потребление ЭЭ_факт'!BM97,'Потребление ЭЭ_факт'!BY97,'Потребление ЭЭ_факт'!CK97),0))</f>
        <v>20634.869714285716</v>
      </c>
      <c r="BR98" s="15">
        <f>IF(AND($F98=$BK$4,$I98=BR$5),AVERAGE('Потребление ЭЭ_факт'!BN97,'Потребление ЭЭ_факт'!BZ97,'Потребление ЭЭ_факт'!CL97),IF(BQ98&lt;&gt;0,AVERAGE('Потребление ЭЭ_факт'!BN97,'Потребление ЭЭ_факт'!BZ97,'Потребление ЭЭ_факт'!CL97),0))</f>
        <v>20971.509107142854</v>
      </c>
      <c r="BS98" s="15">
        <f>IF(AND($F98=$BK$4,$I98=BS$5),AVERAGE('Потребление ЭЭ_факт'!BO97,'Потребление ЭЭ_факт'!CA97,'Потребление ЭЭ_факт'!CM97),IF(BR98&lt;&gt;0,AVERAGE('Потребление ЭЭ_факт'!BO97,'Потребление ЭЭ_факт'!CA97,'Потребление ЭЭ_факт'!CM97),0))</f>
        <v>17689.091571428569</v>
      </c>
      <c r="BT98" s="15">
        <f>IF(AND($F98=$BK$4,$I98=BT$5),AVERAGE('Потребление ЭЭ_факт'!BP97,'Потребление ЭЭ_факт'!CB97,'Потребление ЭЭ_факт'!CN97),IF(BS98&lt;&gt;0,AVERAGE('Потребление ЭЭ_факт'!BP97,'Потребление ЭЭ_факт'!CB97,'Потребление ЭЭ_факт'!CN97),0))</f>
        <v>18910.942749999998</v>
      </c>
      <c r="BU98" s="15">
        <f>IF(AND($F98=$BK$4,$I98=BU$5),AVERAGE('Потребление ЭЭ_факт'!BQ97,'Потребление ЭЭ_факт'!CC97,'Потребление ЭЭ_факт'!CO97),IF(BT98&lt;&gt;0,AVERAGE('Потребление ЭЭ_факт'!BQ97,'Потребление ЭЭ_факт'!CC97,'Потребление ЭЭ_факт'!CO97),0))</f>
        <v>21326.692571428572</v>
      </c>
      <c r="BV98" s="16">
        <f>IF(AND($F98=$BK$4,$I98=BV$5),AVERAGE('Потребление ЭЭ_факт'!BR97,'Потребление ЭЭ_факт'!CD97,'Потребление ЭЭ_факт'!CP97),IF(BU98&lt;&gt;0,AVERAGE('Потребление ЭЭ_факт'!BR97,'Потребление ЭЭ_факт'!CD97,'Потребление ЭЭ_факт'!CP97),0))</f>
        <v>23346.594314285714</v>
      </c>
      <c r="BW98" s="14">
        <f>IF(AND($F98=$BW$4,$I98=BW$5),AVERAGE('Потребление ЭЭ_факт'!BS97,'Потребление ЭЭ_факт'!CE97,'Потребление ЭЭ_факт'!CQ97),IF(BV98&lt;&gt;0,AVERAGE('Потребление ЭЭ_факт'!BS97,'Потребление ЭЭ_факт'!CE97,'Потребление ЭЭ_факт'!CQ97),0))</f>
        <v>24995.45192857143</v>
      </c>
      <c r="BX98" s="31">
        <f>BL98</f>
        <v>23448.521999999997</v>
      </c>
      <c r="BY98" s="31">
        <f t="shared" si="552"/>
        <v>21219.02112142857</v>
      </c>
      <c r="BZ98" s="31">
        <f t="shared" si="553"/>
        <v>16957.481785714288</v>
      </c>
      <c r="CA98" s="31">
        <f t="shared" si="554"/>
        <v>17240.138714285713</v>
      </c>
      <c r="CB98" s="31">
        <f t="shared" si="555"/>
        <v>18739.94982142857</v>
      </c>
      <c r="CC98" s="31">
        <f t="shared" si="546"/>
        <v>20634.869714285716</v>
      </c>
      <c r="CD98" s="31">
        <f t="shared" si="547"/>
        <v>20971.509107142854</v>
      </c>
      <c r="CE98" s="31">
        <f t="shared" si="548"/>
        <v>17689.091571428569</v>
      </c>
      <c r="CF98" s="31">
        <f t="shared" si="549"/>
        <v>18910.942749999998</v>
      </c>
      <c r="CG98" s="31">
        <f t="shared" si="550"/>
        <v>21326.692571428572</v>
      </c>
      <c r="CH98" s="32">
        <f t="shared" si="551"/>
        <v>23346.594314285714</v>
      </c>
      <c r="CI98" s="30">
        <f t="shared" si="418"/>
        <v>24995.45192857143</v>
      </c>
      <c r="CJ98" s="31">
        <f t="shared" si="413"/>
        <v>23448.521999999997</v>
      </c>
      <c r="CK98" s="31">
        <f t="shared" si="414"/>
        <v>21219.02112142857</v>
      </c>
      <c r="CL98" s="31">
        <f t="shared" si="489"/>
        <v>16957.481785714288</v>
      </c>
      <c r="CM98" s="31">
        <f t="shared" si="490"/>
        <v>17240.138714285713</v>
      </c>
      <c r="CN98" s="31">
        <f t="shared" si="491"/>
        <v>18739.94982142857</v>
      </c>
      <c r="CO98" s="31">
        <f t="shared" si="492"/>
        <v>20634.869714285716</v>
      </c>
      <c r="CP98" s="31">
        <f t="shared" si="493"/>
        <v>20971.509107142854</v>
      </c>
      <c r="CQ98" s="31">
        <f t="shared" si="494"/>
        <v>17689.091571428569</v>
      </c>
      <c r="CR98" s="31">
        <f t="shared" si="495"/>
        <v>18910.942749999998</v>
      </c>
      <c r="CS98" s="31">
        <f t="shared" si="496"/>
        <v>21326.692571428572</v>
      </c>
      <c r="CT98" s="32">
        <f t="shared" si="497"/>
        <v>23346.594314285714</v>
      </c>
      <c r="CU98" s="30">
        <f t="shared" si="498"/>
        <v>24995.45192857143</v>
      </c>
      <c r="CV98" s="31">
        <f t="shared" si="499"/>
        <v>23448.521999999997</v>
      </c>
      <c r="CW98" s="31">
        <f t="shared" si="500"/>
        <v>21219.02112142857</v>
      </c>
      <c r="CX98" s="31">
        <f t="shared" si="501"/>
        <v>16957.481785714288</v>
      </c>
      <c r="CY98" s="31">
        <f t="shared" si="502"/>
        <v>17240.138714285713</v>
      </c>
      <c r="CZ98" s="31">
        <f t="shared" si="503"/>
        <v>18739.94982142857</v>
      </c>
      <c r="DA98" s="31">
        <f t="shared" si="504"/>
        <v>20634.869714285716</v>
      </c>
      <c r="DB98" s="31">
        <f t="shared" si="505"/>
        <v>20971.509107142854</v>
      </c>
      <c r="DC98" s="31">
        <f t="shared" si="506"/>
        <v>17689.091571428569</v>
      </c>
      <c r="DD98" s="31">
        <f t="shared" si="507"/>
        <v>18910.942749999998</v>
      </c>
      <c r="DE98" s="31">
        <f t="shared" si="508"/>
        <v>21326.692571428572</v>
      </c>
      <c r="DF98" s="32">
        <f t="shared" si="509"/>
        <v>23346.594314285714</v>
      </c>
      <c r="DG98" s="30">
        <f t="shared" si="510"/>
        <v>24995.45192857143</v>
      </c>
      <c r="DH98" s="31">
        <f t="shared" si="511"/>
        <v>23448.521999999997</v>
      </c>
      <c r="DI98" s="31">
        <f t="shared" si="512"/>
        <v>21219.02112142857</v>
      </c>
      <c r="DJ98" s="31">
        <f t="shared" si="513"/>
        <v>16957.481785714288</v>
      </c>
      <c r="DK98" s="31">
        <f t="shared" si="514"/>
        <v>17240.138714285713</v>
      </c>
      <c r="DL98" s="31">
        <f t="shared" si="515"/>
        <v>18739.94982142857</v>
      </c>
      <c r="DM98" s="31">
        <f t="shared" si="516"/>
        <v>20634.869714285716</v>
      </c>
      <c r="DN98" s="31">
        <f t="shared" si="517"/>
        <v>20971.509107142854</v>
      </c>
      <c r="DO98" s="31">
        <f t="shared" si="518"/>
        <v>17689.091571428569</v>
      </c>
      <c r="DP98" s="31">
        <f t="shared" si="519"/>
        <v>18910.942749999998</v>
      </c>
      <c r="DQ98" s="31">
        <f t="shared" si="488"/>
        <v>21326.692571428572</v>
      </c>
      <c r="DR98" s="32">
        <f t="shared" si="522"/>
        <v>23346.594314285714</v>
      </c>
      <c r="DS98" s="30">
        <f t="shared" si="523"/>
        <v>24995.45192857143</v>
      </c>
      <c r="DT98" s="31">
        <f t="shared" si="524"/>
        <v>23448.521999999997</v>
      </c>
      <c r="DU98" s="31">
        <f t="shared" si="525"/>
        <v>21219.02112142857</v>
      </c>
      <c r="DV98" s="31">
        <f t="shared" si="526"/>
        <v>16957.481785714288</v>
      </c>
      <c r="DW98" s="31">
        <f t="shared" si="527"/>
        <v>17240.138714285713</v>
      </c>
      <c r="DX98" s="31">
        <f t="shared" si="528"/>
        <v>18739.94982142857</v>
      </c>
      <c r="DY98" s="31">
        <f t="shared" si="529"/>
        <v>20634.869714285716</v>
      </c>
      <c r="DZ98" s="31">
        <f t="shared" si="530"/>
        <v>20971.509107142854</v>
      </c>
      <c r="EA98" s="31">
        <f t="shared" si="531"/>
        <v>17689.091571428569</v>
      </c>
      <c r="EB98" s="31">
        <f t="shared" si="532"/>
        <v>18910.942749999998</v>
      </c>
      <c r="EC98" s="31">
        <f t="shared" si="533"/>
        <v>21326.692571428572</v>
      </c>
      <c r="ED98" s="32">
        <f t="shared" si="534"/>
        <v>23346.594314285714</v>
      </c>
      <c r="EE98" s="30">
        <f t="shared" si="535"/>
        <v>24995.45192857143</v>
      </c>
      <c r="EF98" s="31">
        <f t="shared" si="536"/>
        <v>23448.521999999997</v>
      </c>
      <c r="EG98" s="31">
        <f t="shared" si="537"/>
        <v>21219.02112142857</v>
      </c>
      <c r="EH98" s="31">
        <f t="shared" si="538"/>
        <v>16957.481785714288</v>
      </c>
      <c r="EI98" s="31">
        <f t="shared" si="539"/>
        <v>17240.138714285713</v>
      </c>
      <c r="EJ98" s="31">
        <f t="shared" si="540"/>
        <v>18739.94982142857</v>
      </c>
      <c r="EK98" s="31">
        <f t="shared" si="541"/>
        <v>20634.869714285716</v>
      </c>
      <c r="EL98" s="31">
        <f t="shared" si="542"/>
        <v>20971.509107142854</v>
      </c>
      <c r="EM98" s="31">
        <f t="shared" si="543"/>
        <v>17689.091571428569</v>
      </c>
      <c r="EN98" s="31">
        <f t="shared" si="544"/>
        <v>18910.942749999998</v>
      </c>
      <c r="EO98" s="31">
        <f t="shared" si="520"/>
        <v>21326.692571428572</v>
      </c>
      <c r="EP98" s="32">
        <f t="shared" si="521"/>
        <v>23346.594314285714</v>
      </c>
      <c r="ES98" s="20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9"/>
      <c r="FE98" s="20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9"/>
      <c r="FQ98" s="20"/>
      <c r="FR98" s="18"/>
      <c r="FS98" s="18">
        <f t="shared" si="420"/>
        <v>21219.02112142857</v>
      </c>
      <c r="FT98" s="18">
        <f t="shared" si="421"/>
        <v>16957.481785714288</v>
      </c>
      <c r="FU98" s="18">
        <f t="shared" si="422"/>
        <v>17240.138714285713</v>
      </c>
      <c r="FV98" s="18">
        <f t="shared" si="423"/>
        <v>18739.94982142857</v>
      </c>
      <c r="FW98" s="18">
        <f t="shared" si="424"/>
        <v>20634.869714285716</v>
      </c>
      <c r="FX98" s="18">
        <f t="shared" si="425"/>
        <v>20971.509107142854</v>
      </c>
      <c r="FY98" s="18">
        <f t="shared" si="426"/>
        <v>17689.091571428569</v>
      </c>
      <c r="FZ98" s="18">
        <f t="shared" si="427"/>
        <v>18910.942749999998</v>
      </c>
      <c r="GA98" s="18">
        <f t="shared" si="428"/>
        <v>21326.692571428572</v>
      </c>
      <c r="GB98" s="19">
        <f t="shared" si="429"/>
        <v>23346.594314285714</v>
      </c>
      <c r="GC98" s="20">
        <f t="shared" si="430"/>
        <v>24995.45192857143</v>
      </c>
      <c r="GD98" s="18">
        <f t="shared" si="431"/>
        <v>23448.521999999997</v>
      </c>
      <c r="GE98" s="18">
        <f t="shared" si="432"/>
        <v>21219.02112142857</v>
      </c>
      <c r="GF98" s="18">
        <f t="shared" si="433"/>
        <v>16957.481785714288</v>
      </c>
      <c r="GG98" s="18">
        <f t="shared" si="434"/>
        <v>17240.138714285713</v>
      </c>
      <c r="GH98" s="18">
        <f t="shared" si="435"/>
        <v>18739.94982142857</v>
      </c>
      <c r="GI98" s="18">
        <f t="shared" si="436"/>
        <v>20634.869714285716</v>
      </c>
      <c r="GJ98" s="18">
        <f t="shared" si="437"/>
        <v>20971.509107142854</v>
      </c>
      <c r="GK98" s="18">
        <f t="shared" si="438"/>
        <v>17689.091571428569</v>
      </c>
      <c r="GL98" s="18">
        <f t="shared" si="439"/>
        <v>18910.942749999998</v>
      </c>
      <c r="GM98" s="18">
        <f t="shared" si="440"/>
        <v>21326.692571428572</v>
      </c>
      <c r="GN98" s="19">
        <f t="shared" si="441"/>
        <v>23346.594314285714</v>
      </c>
      <c r="GO98" s="20">
        <f t="shared" si="442"/>
        <v>24995.45192857143</v>
      </c>
      <c r="GP98" s="18">
        <f t="shared" si="443"/>
        <v>23448.521999999997</v>
      </c>
      <c r="GQ98" s="18">
        <f t="shared" si="444"/>
        <v>21219.02112142857</v>
      </c>
      <c r="GR98" s="18">
        <f t="shared" si="445"/>
        <v>16957.481785714288</v>
      </c>
      <c r="GS98" s="18">
        <f t="shared" si="446"/>
        <v>17240.138714285713</v>
      </c>
      <c r="GT98" s="18">
        <f t="shared" si="447"/>
        <v>18739.94982142857</v>
      </c>
      <c r="GU98" s="18">
        <f t="shared" si="448"/>
        <v>20634.869714285716</v>
      </c>
      <c r="GV98" s="18">
        <f t="shared" si="449"/>
        <v>20971.509107142854</v>
      </c>
      <c r="GW98" s="18">
        <f t="shared" si="450"/>
        <v>17689.091571428569</v>
      </c>
      <c r="GX98" s="18">
        <f t="shared" si="451"/>
        <v>18910.942749999998</v>
      </c>
      <c r="GY98" s="18">
        <f t="shared" si="452"/>
        <v>21326.692571428572</v>
      </c>
      <c r="GZ98" s="19">
        <f t="shared" si="453"/>
        <v>23346.594314285714</v>
      </c>
      <c r="HA98" s="20">
        <f t="shared" si="454"/>
        <v>24995.45192857143</v>
      </c>
      <c r="HB98" s="18">
        <f t="shared" si="455"/>
        <v>23448.521999999997</v>
      </c>
      <c r="HC98" s="18">
        <f t="shared" si="456"/>
        <v>21219.02112142857</v>
      </c>
      <c r="HD98" s="18">
        <f t="shared" si="457"/>
        <v>16957.481785714288</v>
      </c>
      <c r="HE98" s="18">
        <f t="shared" si="458"/>
        <v>17240.138714285713</v>
      </c>
      <c r="HF98" s="18">
        <f t="shared" si="459"/>
        <v>18739.94982142857</v>
      </c>
      <c r="HG98" s="18">
        <f t="shared" si="460"/>
        <v>20634.869714285716</v>
      </c>
      <c r="HH98" s="18">
        <f t="shared" si="461"/>
        <v>20971.509107142854</v>
      </c>
      <c r="HI98" s="18">
        <f t="shared" si="462"/>
        <v>17689.091571428569</v>
      </c>
      <c r="HJ98" s="18">
        <f t="shared" si="463"/>
        <v>18910.942749999998</v>
      </c>
      <c r="HK98" s="18">
        <f t="shared" si="464"/>
        <v>21326.692571428572</v>
      </c>
      <c r="HL98" s="19">
        <f t="shared" si="465"/>
        <v>23346.594314285714</v>
      </c>
      <c r="HM98" s="20">
        <f t="shared" si="466"/>
        <v>24995.45192857143</v>
      </c>
      <c r="HN98" s="18">
        <f t="shared" si="467"/>
        <v>23448.521999999997</v>
      </c>
      <c r="HO98" s="18">
        <f t="shared" si="468"/>
        <v>21219.02112142857</v>
      </c>
      <c r="HP98" s="18">
        <f t="shared" si="469"/>
        <v>16957.481785714288</v>
      </c>
      <c r="HQ98" s="18">
        <f t="shared" si="470"/>
        <v>17240.138714285713</v>
      </c>
      <c r="HR98" s="18">
        <f t="shared" si="471"/>
        <v>18739.94982142857</v>
      </c>
      <c r="HS98" s="18">
        <f t="shared" si="472"/>
        <v>20634.869714285716</v>
      </c>
      <c r="HT98" s="18">
        <f t="shared" si="473"/>
        <v>20971.509107142854</v>
      </c>
      <c r="HU98" s="18">
        <f t="shared" si="474"/>
        <v>17689.091571428569</v>
      </c>
      <c r="HV98" s="18">
        <f t="shared" si="475"/>
        <v>18910.942749999998</v>
      </c>
      <c r="HW98" s="18">
        <f t="shared" si="476"/>
        <v>21326.692571428572</v>
      </c>
      <c r="HX98" s="19">
        <f t="shared" si="477"/>
        <v>23346.594314285714</v>
      </c>
      <c r="HY98" s="20">
        <f t="shared" si="478"/>
        <v>24995.45192857143</v>
      </c>
      <c r="HZ98" s="18">
        <f t="shared" si="545"/>
        <v>23448.521999999997</v>
      </c>
      <c r="IA98" s="18"/>
      <c r="IB98" s="18"/>
      <c r="IC98" s="18"/>
      <c r="ID98" s="18"/>
      <c r="IE98" s="18"/>
      <c r="IF98" s="18"/>
      <c r="IG98" s="18"/>
      <c r="IH98" s="18"/>
      <c r="II98" s="18"/>
      <c r="IJ98" s="19"/>
      <c r="IK98" s="20"/>
      <c r="IL98" s="18"/>
      <c r="IM98" s="18"/>
      <c r="IN98" s="18"/>
      <c r="IO98" s="18"/>
      <c r="IP98" s="18"/>
      <c r="IQ98" s="18"/>
      <c r="IR98" s="18"/>
      <c r="IS98" s="18"/>
      <c r="IT98" s="18"/>
      <c r="IU98" s="18"/>
      <c r="IV98" s="19"/>
      <c r="IY98" s="17"/>
      <c r="IZ98" s="17"/>
      <c r="JA98" s="14">
        <f t="shared" si="479"/>
        <v>0</v>
      </c>
      <c r="JB98" s="15">
        <f t="shared" si="480"/>
        <v>0</v>
      </c>
      <c r="JC98" s="15">
        <f t="shared" si="481"/>
        <v>197036.29147142859</v>
      </c>
      <c r="JD98" s="15">
        <f t="shared" si="482"/>
        <v>245480.26540000003</v>
      </c>
      <c r="JE98" s="15">
        <f t="shared" si="483"/>
        <v>245480.26540000003</v>
      </c>
      <c r="JF98" s="15">
        <f t="shared" si="484"/>
        <v>245480.26540000003</v>
      </c>
      <c r="JG98" s="15">
        <f t="shared" si="485"/>
        <v>245480.26540000003</v>
      </c>
      <c r="JH98" s="15">
        <f t="shared" si="486"/>
        <v>48443.973928571431</v>
      </c>
      <c r="JI98" s="15">
        <f t="shared" si="487"/>
        <v>0</v>
      </c>
      <c r="JJ98" s="14"/>
    </row>
    <row r="99" spans="1:270" x14ac:dyDescent="0.25">
      <c r="A99" s="5" t="s">
        <v>167</v>
      </c>
      <c r="B99" s="2">
        <v>2103</v>
      </c>
      <c r="C99" s="3">
        <v>41250</v>
      </c>
      <c r="D99" s="3" t="s">
        <v>168</v>
      </c>
      <c r="E99" s="4">
        <v>45331</v>
      </c>
      <c r="F99">
        <f t="shared" si="556"/>
        <v>2024</v>
      </c>
      <c r="G99">
        <f t="shared" si="557"/>
        <v>2</v>
      </c>
      <c r="H99">
        <f t="shared" si="558"/>
        <v>2021</v>
      </c>
      <c r="I99">
        <f t="shared" si="384"/>
        <v>2</v>
      </c>
      <c r="J99">
        <f t="shared" si="415"/>
        <v>2024</v>
      </c>
      <c r="K99">
        <f t="shared" si="416"/>
        <v>3</v>
      </c>
      <c r="L99">
        <f t="shared" si="383"/>
        <v>2029</v>
      </c>
      <c r="M99">
        <f t="shared" si="417"/>
        <v>2</v>
      </c>
      <c r="O99" s="14"/>
      <c r="P99" s="17"/>
      <c r="Q99" s="17"/>
      <c r="R99" s="17"/>
      <c r="S99" s="17"/>
      <c r="T99" s="17"/>
      <c r="U99" s="17"/>
      <c r="V99" s="17">
        <f>IF(AND($F99=O$4,$I99=V$5),AVERAGE('Потребление ЭЭ_факт'!R98,'Потребление ЭЭ_факт'!AD98,'Потребление ЭЭ_факт'!AP98),IF(U99&lt;&gt;0,AVERAGE('Потребление ЭЭ_факт'!R98,'Потребление ЭЭ_факт'!AD98,'Потребление ЭЭ_факт'!AP98),0))</f>
        <v>0</v>
      </c>
      <c r="W99" s="17">
        <f>IF(AND($F99=O$4,$I99=W$5),AVERAGE('Потребление ЭЭ_факт'!S98,'Потребление ЭЭ_факт'!AE98,'Потребление ЭЭ_факт'!AQ98),IF(V99&lt;&gt;0,AVERAGE('Потребление ЭЭ_факт'!S98,'Потребление ЭЭ_факт'!AE98,'Потребление ЭЭ_факт'!AQ98),0))</f>
        <v>0</v>
      </c>
      <c r="X99" s="17">
        <f>IF(AND($F99=O$4,$I99=X$5),AVERAGE('Потребление ЭЭ_факт'!T98,'Потребление ЭЭ_факт'!AF98,'Потребление ЭЭ_факт'!AR98),IF(W99&lt;&gt;0,AVERAGE('Потребление ЭЭ_факт'!T98,'Потребление ЭЭ_факт'!AF98,'Потребление ЭЭ_факт'!AR98),0))</f>
        <v>0</v>
      </c>
      <c r="Y99" s="17">
        <f>IF(AND($F99=O$4,$I99=Y$5),AVERAGE('Потребление ЭЭ_факт'!U98,'Потребление ЭЭ_факт'!AG98,'Потребление ЭЭ_факт'!AS98),IF(X99&lt;&gt;0,AVERAGE('Потребление ЭЭ_факт'!U98,'Потребление ЭЭ_факт'!AG98,'Потребление ЭЭ_факт'!AS98),0))</f>
        <v>0</v>
      </c>
      <c r="Z99" s="17">
        <f>IF(AND($F99=O$4,$I99=Z$5),AVERAGE('Потребление ЭЭ_факт'!V98,'Потребление ЭЭ_факт'!AH98,'Потребление ЭЭ_факт'!AT98),IF(Y99&lt;&gt;0,AVERAGE('Потребление ЭЭ_факт'!V98,'Потребление ЭЭ_факт'!AH98,'Потребление ЭЭ_факт'!AT98),0))</f>
        <v>0</v>
      </c>
      <c r="AA99" s="14">
        <f>IF(AND($F99=AA$4,$I99=AA$5),AVERAGE('Потребление ЭЭ_факт'!W98,'Потребление ЭЭ_факт'!AI98,'Потребление ЭЭ_факт'!AU98),IF(Z99&lt;&gt;0,AVERAGE('Потребление ЭЭ_факт'!W98,'Потребление ЭЭ_факт'!AI98,'Потребление ЭЭ_факт'!AU98),0))</f>
        <v>0</v>
      </c>
      <c r="AB99" s="17">
        <f>IF(AND($F99=AA$4,$I99=AB$5),AVERAGE('Потребление ЭЭ_факт'!X98,'Потребление ЭЭ_факт'!AJ98,'Потребление ЭЭ_факт'!AV98),IF(AA99&lt;&gt;0,AVERAGE('Потребление ЭЭ_факт'!X98,'Потребление ЭЭ_факт'!AJ98,'Потребление ЭЭ_факт'!AV98),0))</f>
        <v>0</v>
      </c>
      <c r="AC99" s="17">
        <f>IF(AND($F99=AA$4,$I99=AC$5),AVERAGE('Потребление ЭЭ_факт'!Y98,'Потребление ЭЭ_факт'!AK98,'Потребление ЭЭ_факт'!AW98),IF(AB99&lt;&gt;0,AVERAGE('Потребление ЭЭ_факт'!Y98,'Потребление ЭЭ_факт'!AK98,'Потребление ЭЭ_факт'!AW98),0))</f>
        <v>0</v>
      </c>
      <c r="AD99" s="17">
        <f>IF(AND($F99=AA$4,$I99=AD$5),AVERAGE('Потребление ЭЭ_факт'!Z98,'Потребление ЭЭ_факт'!AL98,'Потребление ЭЭ_факт'!AX98),IF(AC99&lt;&gt;0,AVERAGE('Потребление ЭЭ_факт'!Z98,'Потребление ЭЭ_факт'!AL98,'Потребление ЭЭ_факт'!AX98),0))</f>
        <v>0</v>
      </c>
      <c r="AE99" s="17">
        <f>IF(AND($F99=AA$4,$I99=AE$5),AVERAGE('Потребление ЭЭ_факт'!AA98,'Потребление ЭЭ_факт'!AM98,'Потребление ЭЭ_факт'!AY98),IF(AD99&lt;&gt;0,AVERAGE('Потребление ЭЭ_факт'!AA98,'Потребление ЭЭ_факт'!AM98,'Потребление ЭЭ_факт'!AY98),0))</f>
        <v>0</v>
      </c>
      <c r="AF99" s="17">
        <f>IF(AND($F99=AA$4,$I99=AF$5),AVERAGE('Потребление ЭЭ_факт'!AB98,'Потребление ЭЭ_факт'!AN98,'Потребление ЭЭ_факт'!AZ98),IF(AE99&lt;&gt;0,AVERAGE('Потребление ЭЭ_факт'!AB98,'Потребление ЭЭ_факт'!AN98,'Потребление ЭЭ_факт'!AZ98),0))</f>
        <v>0</v>
      </c>
      <c r="AG99" s="17">
        <f>IF(AND($F99=AA$4,$I99=AG$5),AVERAGE('Потребление ЭЭ_факт'!AC98,'Потребление ЭЭ_факт'!AO98,'Потребление ЭЭ_факт'!BA98),IF(AF99&lt;&gt;0,AVERAGE('Потребление ЭЭ_факт'!AC98,'Потребление ЭЭ_факт'!AO98,'Потребление ЭЭ_факт'!BA98),0))</f>
        <v>0</v>
      </c>
      <c r="AH99" s="17">
        <f>IF(AND($F99=AA$4,$I99=AH$5),AVERAGE('Потребление ЭЭ_факт'!AD98,'Потребление ЭЭ_факт'!AP98,'Потребление ЭЭ_факт'!BB98),IF(AG99&lt;&gt;0,AVERAGE('Потребление ЭЭ_факт'!AD98,'Потребление ЭЭ_факт'!AP98,'Потребление ЭЭ_факт'!BB98),0))</f>
        <v>0</v>
      </c>
      <c r="AI99" s="17">
        <f>IF(AND($F99=AA$4,$I99=AI$5),AVERAGE('Потребление ЭЭ_факт'!AE98,'Потребление ЭЭ_факт'!AQ98,'Потребление ЭЭ_факт'!BC98),IF(AH99&lt;&gt;0,AVERAGE('Потребление ЭЭ_факт'!AE98,'Потребление ЭЭ_факт'!AQ98,'Потребление ЭЭ_факт'!BC98),0))</f>
        <v>0</v>
      </c>
      <c r="AJ99" s="17">
        <f>IF(AND($F99=AA$4,$I99=AJ$5),AVERAGE('Потребление ЭЭ_факт'!AF98,'Потребление ЭЭ_факт'!AR98,'Потребление ЭЭ_факт'!BD98),IF(AI99&lt;&gt;0,AVERAGE('Потребление ЭЭ_факт'!AF98,'Потребление ЭЭ_факт'!AR98,'Потребление ЭЭ_факт'!BD98),0))</f>
        <v>0</v>
      </c>
      <c r="AK99" s="17">
        <f>IF(AND($F99=AA$4,$I99=AK$5),AVERAGE('Потребление ЭЭ_факт'!AG98,'Потребление ЭЭ_факт'!AS98,'Потребление ЭЭ_факт'!BE98),IF(AJ99&lt;&gt;0,AVERAGE('Потребление ЭЭ_факт'!AG98,'Потребление ЭЭ_факт'!AS98,'Потребление ЭЭ_факт'!BE98),0))</f>
        <v>0</v>
      </c>
      <c r="AL99" s="17">
        <f>IF(AND($F99=AA$4,$I99=AL$5),AVERAGE('Потребление ЭЭ_факт'!AH98,'Потребление ЭЭ_факт'!AT98,'Потребление ЭЭ_факт'!BF98),IF(AK99&lt;&gt;0,AVERAGE('Потребление ЭЭ_факт'!AH98,'Потребление ЭЭ_факт'!AT98,'Потребление ЭЭ_факт'!BF98),0))</f>
        <v>0</v>
      </c>
      <c r="AM99" s="14">
        <f>IF(AND($F99=AM$4,$I99=AM$5),AVERAGE('Потребление ЭЭ_факт'!AI98,'Потребление ЭЭ_факт'!AU98,'Потребление ЭЭ_факт'!BG98),IF(AL99&lt;&gt;0,AVERAGE('Потребление ЭЭ_факт'!AI98,'Потребление ЭЭ_факт'!AU98,'Потребление ЭЭ_факт'!BG98),0))</f>
        <v>0</v>
      </c>
      <c r="AN99" s="15">
        <f>IF(AND($F99=$AM$4,$I99=AN$5),AVERAGE('Потребление ЭЭ_факт'!AJ98,'Потребление ЭЭ_факт'!AV98,'Потребление ЭЭ_факт'!BH98),IF(AM99&lt;&gt;0,AVERAGE('Потребление ЭЭ_факт'!AJ98,'Потребление ЭЭ_факт'!AV98,'Потребление ЭЭ_факт'!BH98),0))</f>
        <v>0</v>
      </c>
      <c r="AO99" s="15">
        <f>IF(AND($F99=$AM$4,$I99=AO$5),AVERAGE('Потребление ЭЭ_факт'!AK98,'Потребление ЭЭ_факт'!AW98,'Потребление ЭЭ_факт'!BI98),IF(AN99&lt;&gt;0,AVERAGE('Потребление ЭЭ_факт'!AK98,'Потребление ЭЭ_факт'!AW98,'Потребление ЭЭ_факт'!BI98),0))</f>
        <v>0</v>
      </c>
      <c r="AP99" s="15">
        <f>IF(AND($F99=$AM$4,$I99=AP$5),AVERAGE('Потребление ЭЭ_факт'!AL98,'Потребление ЭЭ_факт'!AX98,'Потребление ЭЭ_факт'!BJ98),IF(AO99&lt;&gt;0,AVERAGE('Потребление ЭЭ_факт'!AL98,'Потребление ЭЭ_факт'!AX98,'Потребление ЭЭ_факт'!BJ98),0))</f>
        <v>0</v>
      </c>
      <c r="AQ99" s="15">
        <f>IF(AND($F99=$AM$4,$I99=AQ$5),AVERAGE('Потребление ЭЭ_факт'!AM98,'Потребление ЭЭ_факт'!AY98,'Потребление ЭЭ_факт'!BK98),IF(AP99&lt;&gt;0,AVERAGE('Потребление ЭЭ_факт'!AM98,'Потребление ЭЭ_факт'!AY98,'Потребление ЭЭ_факт'!BK98),0))</f>
        <v>0</v>
      </c>
      <c r="AR99" s="15">
        <f>IF(AND($F99=$AM$4,$I99=AR$5),AVERAGE('Потребление ЭЭ_факт'!AN98,'Потребление ЭЭ_факт'!AZ98,'Потребление ЭЭ_факт'!BL98),IF(AQ99&lt;&gt;0,AVERAGE('Потребление ЭЭ_факт'!AN98,'Потребление ЭЭ_факт'!AZ98,'Потребление ЭЭ_факт'!BL98),0))</f>
        <v>0</v>
      </c>
      <c r="AS99" s="15">
        <f>IF(AND($F99=$AM$4,$I99=AS$5),AVERAGE('Потребление ЭЭ_факт'!AO98,'Потребление ЭЭ_факт'!BA98,'Потребление ЭЭ_факт'!BM98),IF(AR99&lt;&gt;0,AVERAGE('Потребление ЭЭ_факт'!AO98,'Потребление ЭЭ_факт'!BA98,'Потребление ЭЭ_факт'!BM98),0))</f>
        <v>0</v>
      </c>
      <c r="AT99" s="15">
        <f>IF(AND($F99=$AM$4,$I99=AT$5),AVERAGE('Потребление ЭЭ_факт'!AP98,'Потребление ЭЭ_факт'!BB98,'Потребление ЭЭ_факт'!BN98),IF(AS99&lt;&gt;0,AVERAGE('Потребление ЭЭ_факт'!AP98,'Потребление ЭЭ_факт'!BB98,'Потребление ЭЭ_факт'!BN98),0))</f>
        <v>0</v>
      </c>
      <c r="AU99" s="15">
        <f>IF(AND($F99=$AM$4,$I99=AU$5),AVERAGE('Потребление ЭЭ_факт'!AQ98,'Потребление ЭЭ_факт'!BC98,'Потребление ЭЭ_факт'!BO98),IF(AT99&lt;&gt;0,AVERAGE('Потребление ЭЭ_факт'!AQ98,'Потребление ЭЭ_факт'!BC98,'Потребление ЭЭ_факт'!BO98),0))</f>
        <v>0</v>
      </c>
      <c r="AV99" s="15">
        <f>IF(AND($F99=$AM$4,$I99=AV$5),AVERAGE('Потребление ЭЭ_факт'!AR98,'Потребление ЭЭ_факт'!BD98,'Потребление ЭЭ_факт'!BP98),IF(AU99&lt;&gt;0,AVERAGE('Потребление ЭЭ_факт'!AR98,'Потребление ЭЭ_факт'!BD98,'Потребление ЭЭ_факт'!BP98),0))</f>
        <v>0</v>
      </c>
      <c r="AW99" s="15">
        <f>IF(AND($F99=$AM$4,$I99=AW$5),AVERAGE('Потребление ЭЭ_факт'!AS98,'Потребление ЭЭ_факт'!BE98,'Потребление ЭЭ_факт'!BQ98),IF(AV99&lt;&gt;0,AVERAGE('Потребление ЭЭ_факт'!AS98,'Потребление ЭЭ_факт'!BE98,'Потребление ЭЭ_факт'!BQ98),0))</f>
        <v>0</v>
      </c>
      <c r="AX99" s="16">
        <f>IF(AND($F99=$AM$4,$I99=AX$5),AVERAGE('Потребление ЭЭ_факт'!AT98,'Потребление ЭЭ_факт'!BF98,'Потребление ЭЭ_факт'!BR98),IF(AW99&lt;&gt;0,AVERAGE('Потребление ЭЭ_факт'!AT98,'Потребление ЭЭ_факт'!BF98,'Потребление ЭЭ_факт'!BR98),0))</f>
        <v>0</v>
      </c>
      <c r="AY99" s="14">
        <f>IF(AND($F99=$AY$4,$I99=AY$5),AVERAGE('Потребление ЭЭ_факт'!AU98,'Потребление ЭЭ_факт'!BG98,'Потребление ЭЭ_факт'!BS98),IF(AX99&lt;&gt;0,AVERAGE('Потребление ЭЭ_факт'!AU98,'Потребление ЭЭ_факт'!BG98,'Потребление ЭЭ_факт'!BS98),0))</f>
        <v>0</v>
      </c>
      <c r="AZ99" s="15">
        <f>IF(AND($F99=$AY$4,$I99=AZ$5),AVERAGE('Потребление ЭЭ_факт'!AV98,'Потребление ЭЭ_факт'!BH98,'Потребление ЭЭ_факт'!BT98),IF(AY99&lt;&gt;0,AVERAGE('Потребление ЭЭ_факт'!AV98,'Потребление ЭЭ_факт'!BH98,'Потребление ЭЭ_факт'!BT98),0))</f>
        <v>0</v>
      </c>
      <c r="BA99" s="15">
        <f>IF(AND($F99=$AY$4,$I99=BA$5),AVERAGE('Потребление ЭЭ_факт'!AW98,'Потребление ЭЭ_факт'!BI98,'Потребление ЭЭ_факт'!BU98),IF(AZ99&lt;&gt;0,AVERAGE('Потребление ЭЭ_факт'!AW98,'Потребление ЭЭ_факт'!BI98,'Потребление ЭЭ_факт'!BU98),0))</f>
        <v>0</v>
      </c>
      <c r="BB99" s="15">
        <f>IF(AND($F99=$AY$4,$I99=BB$5),AVERAGE('Потребление ЭЭ_факт'!AX98,'Потребление ЭЭ_факт'!BJ98,'Потребление ЭЭ_факт'!BV98),IF(BA99&lt;&gt;0,AVERAGE('Потребление ЭЭ_факт'!AX98,'Потребление ЭЭ_факт'!BJ98,'Потребление ЭЭ_факт'!BV98),0))</f>
        <v>0</v>
      </c>
      <c r="BC99" s="15">
        <f>IF(AND($F99=$AY$4,$I99=BC$5),AVERAGE('Потребление ЭЭ_факт'!AY98,'Потребление ЭЭ_факт'!BK98,'Потребление ЭЭ_факт'!BW98),IF(BB99&lt;&gt;0,AVERAGE('Потребление ЭЭ_факт'!AY98,'Потребление ЭЭ_факт'!BK98,'Потребление ЭЭ_факт'!BW98),0))</f>
        <v>0</v>
      </c>
      <c r="BD99" s="15">
        <f>IF(AND($F99=$AY$4,$I99=BD$5),AVERAGE('Потребление ЭЭ_факт'!AZ98,'Потребление ЭЭ_факт'!BL98,'Потребление ЭЭ_факт'!BX98),IF(BC99&lt;&gt;0,AVERAGE('Потребление ЭЭ_факт'!AZ98,'Потребление ЭЭ_факт'!BL98,'Потребление ЭЭ_факт'!BX98),0))</f>
        <v>0</v>
      </c>
      <c r="BE99" s="15">
        <f>IF(AND($F99=$AY$4,$I99=BE$5),AVERAGE('Потребление ЭЭ_факт'!BA98,'Потребление ЭЭ_факт'!BM98,'Потребление ЭЭ_факт'!BY98),IF(BD99&lt;&gt;0,AVERAGE('Потребление ЭЭ_факт'!BA98,'Потребление ЭЭ_факт'!BM98,'Потребление ЭЭ_факт'!BY98),0))</f>
        <v>0</v>
      </c>
      <c r="BF99" s="15">
        <f>IF(AND($F99=$AY$4,$I99=BF$5),AVERAGE('Потребление ЭЭ_факт'!BB98,'Потребление ЭЭ_факт'!BN98,'Потребление ЭЭ_факт'!BZ98),IF(BE99&lt;&gt;0,AVERAGE('Потребление ЭЭ_факт'!BB98,'Потребление ЭЭ_факт'!BN98,'Потребление ЭЭ_факт'!BZ98),0))</f>
        <v>0</v>
      </c>
      <c r="BG99" s="15">
        <f>IF(AND($F99=$AY$4,$I99=BG$5),AVERAGE('Потребление ЭЭ_факт'!BC98,'Потребление ЭЭ_факт'!BO98,'Потребление ЭЭ_факт'!CA98),IF(BF99&lt;&gt;0,AVERAGE('Потребление ЭЭ_факт'!BC98,'Потребление ЭЭ_факт'!BO98,'Потребление ЭЭ_факт'!CA98),0))</f>
        <v>0</v>
      </c>
      <c r="BH99" s="15">
        <f>IF(AND($F99=$AY$4,$I99=BH$5),AVERAGE('Потребление ЭЭ_факт'!BD98,'Потребление ЭЭ_факт'!BP98,'Потребление ЭЭ_факт'!CB98),IF(BG99&lt;&gt;0,AVERAGE('Потребление ЭЭ_факт'!BD98,'Потребление ЭЭ_факт'!BP98,'Потребление ЭЭ_факт'!CB98),0))</f>
        <v>0</v>
      </c>
      <c r="BI99" s="15">
        <f>IF(AND($F99=$AY$4,$I99=BI$5),AVERAGE('Потребление ЭЭ_факт'!BE98,'Потребление ЭЭ_факт'!BQ98,'Потребление ЭЭ_факт'!CC98),IF(BH99&lt;&gt;0,AVERAGE('Потребление ЭЭ_факт'!BE98,'Потребление ЭЭ_факт'!BQ98,'Потребление ЭЭ_факт'!CC98),0))</f>
        <v>0</v>
      </c>
      <c r="BJ99" s="16">
        <f>IF(AND($F99=$AY$4,$I99=BJ$5),AVERAGE('Потребление ЭЭ_факт'!BF98,'Потребление ЭЭ_факт'!BR98,'Потребление ЭЭ_факт'!CD98),IF(BI99&lt;&gt;0,AVERAGE('Потребление ЭЭ_факт'!BF98,'Потребление ЭЭ_факт'!BR98,'Потребление ЭЭ_факт'!CD98),0))</f>
        <v>0</v>
      </c>
      <c r="BK99" s="14">
        <f>IF(AND($F99=$BK$4,$I99=BK$5),AVERAGE('Потребление ЭЭ_факт'!BG98,'Потребление ЭЭ_факт'!BS98,'Потребление ЭЭ_факт'!CE98),IF(BJ99&lt;&gt;0,AVERAGE('Потребление ЭЭ_факт'!BG98,'Потребление ЭЭ_факт'!BS98,'Потребление ЭЭ_факт'!CE98),0))</f>
        <v>0</v>
      </c>
      <c r="BL99" s="15">
        <f>IF(AND($F99=$BK$4,$I99=BL$5),AVERAGE('Потребление ЭЭ_факт'!BH98,'Потребление ЭЭ_факт'!BT98,'Потребление ЭЭ_факт'!CF98),IF(BK99&lt;&gt;0,AVERAGE('Потребление ЭЭ_факт'!BH98,'Потребление ЭЭ_факт'!BT98,'Потребление ЭЭ_факт'!CF98),0))</f>
        <v>10636.911</v>
      </c>
      <c r="BM99" s="15">
        <f>IF(AND($F99=$BK$4,$I99=BM$5),AVERAGE('Потребление ЭЭ_факт'!BI98,'Потребление ЭЭ_факт'!BU98,'Потребление ЭЭ_факт'!CG98),IF(BL99&lt;&gt;0,AVERAGE('Потребление ЭЭ_факт'!BI98,'Потребление ЭЭ_факт'!BU98,'Потребление ЭЭ_факт'!CG98),0))</f>
        <v>10995.193002380953</v>
      </c>
      <c r="BN99" s="15">
        <f>IF(AND($F99=$BK$4,$I99=BN$5),AVERAGE('Потребление ЭЭ_факт'!BJ98,'Потребление ЭЭ_факт'!BV98,'Потребление ЭЭ_факт'!CH98),IF(BM99&lt;&gt;0,AVERAGE('Потребление ЭЭ_факт'!BJ98,'Потребление ЭЭ_факт'!BV98,'Потребление ЭЭ_факт'!CH98),0))</f>
        <v>10027.6515</v>
      </c>
      <c r="BO99" s="15">
        <f>IF(AND($F99=$BK$4,$I99=BO$5),AVERAGE('Потребление ЭЭ_факт'!BK98,'Потребление ЭЭ_факт'!BW98,'Потребление ЭЭ_факт'!CI98),IF(BN99&lt;&gt;0,AVERAGE('Потребление ЭЭ_факт'!BK98,'Потребление ЭЭ_факт'!BW98,'Потребление ЭЭ_факт'!CI98),0))</f>
        <v>10716.342023809526</v>
      </c>
      <c r="BP99" s="15">
        <f>IF(AND($F99=$BK$4,$I99=BP$5),AVERAGE('Потребление ЭЭ_факт'!BL98,'Потребление ЭЭ_факт'!BX98,'Потребление ЭЭ_факт'!CJ98),IF(BO99&lt;&gt;0,AVERAGE('Потребление ЭЭ_факт'!BL98,'Потребление ЭЭ_факт'!BX98,'Потребление ЭЭ_факт'!CJ98),0))</f>
        <v>11851.313142857141</v>
      </c>
      <c r="BQ99" s="15">
        <f>IF(AND($F99=$BK$4,$I99=BQ$5),AVERAGE('Потребление ЭЭ_факт'!BM98,'Потребление ЭЭ_факт'!BY98,'Потребление ЭЭ_факт'!CK98),IF(BP99&lt;&gt;0,AVERAGE('Потребление ЭЭ_факт'!BM98,'Потребление ЭЭ_факт'!BY98,'Потребление ЭЭ_факт'!CK98),0))</f>
        <v>13098.817204761892</v>
      </c>
      <c r="BR99" s="15">
        <f>IF(AND($F99=$BK$4,$I99=BR$5),AVERAGE('Потребление ЭЭ_факт'!BN98,'Потребление ЭЭ_факт'!BZ98,'Потребление ЭЭ_факт'!CL98),IF(BQ99&lt;&gt;0,AVERAGE('Потребление ЭЭ_факт'!BN98,'Потребление ЭЭ_факт'!BZ98,'Потребление ЭЭ_факт'!CL98),0))</f>
        <v>12066.728816666664</v>
      </c>
      <c r="BS99" s="15">
        <f>IF(AND($F99=$BK$4,$I99=BS$5),AVERAGE('Потребление ЭЭ_факт'!BO98,'Потребление ЭЭ_факт'!CA98,'Потребление ЭЭ_факт'!CM98),IF(BR99&lt;&gt;0,AVERAGE('Потребление ЭЭ_факт'!BO98,'Потребление ЭЭ_факт'!CA98,'Потребление ЭЭ_факт'!CM98),0))</f>
        <v>9699.8803571428562</v>
      </c>
      <c r="BT99" s="15">
        <f>IF(AND($F99=$BK$4,$I99=BT$5),AVERAGE('Потребление ЭЭ_факт'!BP98,'Потребление ЭЭ_факт'!CB98,'Потребление ЭЭ_факт'!CN98),IF(BS99&lt;&gt;0,AVERAGE('Потребление ЭЭ_факт'!BP98,'Потребление ЭЭ_факт'!CB98,'Потребление ЭЭ_факт'!CN98),0))</f>
        <v>10213.741238095237</v>
      </c>
      <c r="BU99" s="15">
        <f>IF(AND($F99=$BK$4,$I99=BU$5),AVERAGE('Потребление ЭЭ_факт'!BQ98,'Потребление ЭЭ_факт'!CC98,'Потребление ЭЭ_факт'!CO98),IF(BT99&lt;&gt;0,AVERAGE('Потребление ЭЭ_факт'!BQ98,'Потребление ЭЭ_факт'!CC98,'Потребление ЭЭ_факт'!CO98),0))</f>
        <v>10618.694214285715</v>
      </c>
      <c r="BV99" s="16">
        <f>IF(AND($F99=$BK$4,$I99=BV$5),AVERAGE('Потребление ЭЭ_факт'!BR98,'Потребление ЭЭ_факт'!CD98,'Потребление ЭЭ_факт'!CP98),IF(BU99&lt;&gt;0,AVERAGE('Потребление ЭЭ_факт'!BR98,'Потребление ЭЭ_факт'!CD98,'Потребление ЭЭ_факт'!CP98),0))</f>
        <v>11855.039485714287</v>
      </c>
      <c r="BW99" s="14">
        <f>IF(AND($F99=$BW$4,$I99=BW$5),AVERAGE('Потребление ЭЭ_факт'!BS98,'Потребление ЭЭ_факт'!CE98,'Потребление ЭЭ_факт'!CQ98),IF(BV99&lt;&gt;0,AVERAGE('Потребление ЭЭ_факт'!BS98,'Потребление ЭЭ_факт'!CE98,'Потребление ЭЭ_факт'!CQ98),0))</f>
        <v>11859.671771428571</v>
      </c>
      <c r="BX99" s="31">
        <f>BL99</f>
        <v>10636.911</v>
      </c>
      <c r="BY99" s="31">
        <f t="shared" si="552"/>
        <v>10995.193002380953</v>
      </c>
      <c r="BZ99" s="31">
        <f t="shared" si="553"/>
        <v>10027.6515</v>
      </c>
      <c r="CA99" s="31">
        <f t="shared" si="554"/>
        <v>10716.342023809526</v>
      </c>
      <c r="CB99" s="31">
        <f t="shared" si="555"/>
        <v>11851.313142857141</v>
      </c>
      <c r="CC99" s="31">
        <f t="shared" si="546"/>
        <v>13098.817204761892</v>
      </c>
      <c r="CD99" s="31">
        <f t="shared" si="547"/>
        <v>12066.728816666664</v>
      </c>
      <c r="CE99" s="31">
        <f t="shared" si="548"/>
        <v>9699.8803571428562</v>
      </c>
      <c r="CF99" s="31">
        <f t="shared" si="549"/>
        <v>10213.741238095237</v>
      </c>
      <c r="CG99" s="31">
        <f t="shared" si="550"/>
        <v>10618.694214285715</v>
      </c>
      <c r="CH99" s="32">
        <f t="shared" si="551"/>
        <v>11855.039485714287</v>
      </c>
      <c r="CI99" s="30">
        <f t="shared" si="418"/>
        <v>11859.671771428571</v>
      </c>
      <c r="CJ99" s="31">
        <f t="shared" si="413"/>
        <v>10636.911</v>
      </c>
      <c r="CK99" s="31">
        <f t="shared" si="414"/>
        <v>10995.193002380953</v>
      </c>
      <c r="CL99" s="31">
        <f t="shared" si="489"/>
        <v>10027.6515</v>
      </c>
      <c r="CM99" s="31">
        <f t="shared" si="490"/>
        <v>10716.342023809526</v>
      </c>
      <c r="CN99" s="31">
        <f t="shared" si="491"/>
        <v>11851.313142857141</v>
      </c>
      <c r="CO99" s="31">
        <f t="shared" si="492"/>
        <v>13098.817204761892</v>
      </c>
      <c r="CP99" s="31">
        <f t="shared" si="493"/>
        <v>12066.728816666664</v>
      </c>
      <c r="CQ99" s="31">
        <f t="shared" si="494"/>
        <v>9699.8803571428562</v>
      </c>
      <c r="CR99" s="31">
        <f t="shared" si="495"/>
        <v>10213.741238095237</v>
      </c>
      <c r="CS99" s="31">
        <f t="shared" si="496"/>
        <v>10618.694214285715</v>
      </c>
      <c r="CT99" s="32">
        <f t="shared" si="497"/>
        <v>11855.039485714287</v>
      </c>
      <c r="CU99" s="30">
        <f t="shared" si="498"/>
        <v>11859.671771428571</v>
      </c>
      <c r="CV99" s="31">
        <f t="shared" si="499"/>
        <v>10636.911</v>
      </c>
      <c r="CW99" s="31">
        <f t="shared" si="500"/>
        <v>10995.193002380953</v>
      </c>
      <c r="CX99" s="31">
        <f t="shared" si="501"/>
        <v>10027.6515</v>
      </c>
      <c r="CY99" s="31">
        <f t="shared" si="502"/>
        <v>10716.342023809526</v>
      </c>
      <c r="CZ99" s="31">
        <f t="shared" si="503"/>
        <v>11851.313142857141</v>
      </c>
      <c r="DA99" s="31">
        <f t="shared" si="504"/>
        <v>13098.817204761892</v>
      </c>
      <c r="DB99" s="31">
        <f t="shared" si="505"/>
        <v>12066.728816666664</v>
      </c>
      <c r="DC99" s="31">
        <f t="shared" si="506"/>
        <v>9699.8803571428562</v>
      </c>
      <c r="DD99" s="31">
        <f t="shared" si="507"/>
        <v>10213.741238095237</v>
      </c>
      <c r="DE99" s="31">
        <f t="shared" si="508"/>
        <v>10618.694214285715</v>
      </c>
      <c r="DF99" s="32">
        <f t="shared" si="509"/>
        <v>11855.039485714287</v>
      </c>
      <c r="DG99" s="30">
        <f t="shared" si="510"/>
        <v>11859.671771428571</v>
      </c>
      <c r="DH99" s="31">
        <f t="shared" si="511"/>
        <v>10636.911</v>
      </c>
      <c r="DI99" s="31">
        <f t="shared" si="512"/>
        <v>10995.193002380953</v>
      </c>
      <c r="DJ99" s="31">
        <f t="shared" si="513"/>
        <v>10027.6515</v>
      </c>
      <c r="DK99" s="31">
        <f t="shared" si="514"/>
        <v>10716.342023809526</v>
      </c>
      <c r="DL99" s="31">
        <f t="shared" si="515"/>
        <v>11851.313142857141</v>
      </c>
      <c r="DM99" s="31">
        <f t="shared" si="516"/>
        <v>13098.817204761892</v>
      </c>
      <c r="DN99" s="31">
        <f t="shared" si="517"/>
        <v>12066.728816666664</v>
      </c>
      <c r="DO99" s="31">
        <f t="shared" si="518"/>
        <v>9699.8803571428562</v>
      </c>
      <c r="DP99" s="31">
        <f t="shared" si="519"/>
        <v>10213.741238095237</v>
      </c>
      <c r="DQ99" s="31">
        <f t="shared" si="488"/>
        <v>10618.694214285715</v>
      </c>
      <c r="DR99" s="32">
        <f t="shared" si="522"/>
        <v>11855.039485714287</v>
      </c>
      <c r="DS99" s="30">
        <f t="shared" si="523"/>
        <v>11859.671771428571</v>
      </c>
      <c r="DT99" s="31">
        <f t="shared" si="524"/>
        <v>10636.911</v>
      </c>
      <c r="DU99" s="31">
        <f t="shared" si="525"/>
        <v>10995.193002380953</v>
      </c>
      <c r="DV99" s="31">
        <f t="shared" si="526"/>
        <v>10027.6515</v>
      </c>
      <c r="DW99" s="31">
        <f t="shared" si="527"/>
        <v>10716.342023809526</v>
      </c>
      <c r="DX99" s="31">
        <f t="shared" si="528"/>
        <v>11851.313142857141</v>
      </c>
      <c r="DY99" s="31">
        <f t="shared" si="529"/>
        <v>13098.817204761892</v>
      </c>
      <c r="DZ99" s="31">
        <f t="shared" si="530"/>
        <v>12066.728816666664</v>
      </c>
      <c r="EA99" s="31">
        <f t="shared" si="531"/>
        <v>9699.8803571428562</v>
      </c>
      <c r="EB99" s="31">
        <f t="shared" si="532"/>
        <v>10213.741238095237</v>
      </c>
      <c r="EC99" s="31">
        <f t="shared" si="533"/>
        <v>10618.694214285715</v>
      </c>
      <c r="ED99" s="32">
        <f t="shared" si="534"/>
        <v>11855.039485714287</v>
      </c>
      <c r="EE99" s="30">
        <f t="shared" si="535"/>
        <v>11859.671771428571</v>
      </c>
      <c r="EF99" s="31">
        <f t="shared" si="536"/>
        <v>10636.911</v>
      </c>
      <c r="EG99" s="31">
        <f t="shared" si="537"/>
        <v>10995.193002380953</v>
      </c>
      <c r="EH99" s="31">
        <f t="shared" si="538"/>
        <v>10027.6515</v>
      </c>
      <c r="EI99" s="31">
        <f t="shared" si="539"/>
        <v>10716.342023809526</v>
      </c>
      <c r="EJ99" s="31">
        <f t="shared" si="540"/>
        <v>11851.313142857141</v>
      </c>
      <c r="EK99" s="31">
        <f t="shared" si="541"/>
        <v>13098.817204761892</v>
      </c>
      <c r="EL99" s="31">
        <f t="shared" si="542"/>
        <v>12066.728816666664</v>
      </c>
      <c r="EM99" s="31">
        <f t="shared" si="543"/>
        <v>9699.8803571428562</v>
      </c>
      <c r="EN99" s="31">
        <f t="shared" si="544"/>
        <v>10213.741238095237</v>
      </c>
      <c r="EO99" s="31">
        <f t="shared" si="520"/>
        <v>10618.694214285715</v>
      </c>
      <c r="EP99" s="32">
        <f t="shared" si="521"/>
        <v>11855.039485714287</v>
      </c>
      <c r="ES99" s="20"/>
      <c r="ET99" s="18"/>
      <c r="EU99" s="18"/>
      <c r="EV99" s="18"/>
      <c r="EW99" s="18"/>
      <c r="EX99" s="18"/>
      <c r="EY99" s="18"/>
      <c r="EZ99" s="18"/>
      <c r="FA99" s="18"/>
      <c r="FB99" s="18"/>
      <c r="FC99" s="18"/>
      <c r="FD99" s="19"/>
      <c r="FE99" s="20"/>
      <c r="FF99" s="18"/>
      <c r="FG99" s="18"/>
      <c r="FH99" s="18"/>
      <c r="FI99" s="18"/>
      <c r="FJ99" s="18"/>
      <c r="FK99" s="18"/>
      <c r="FL99" s="18"/>
      <c r="FM99" s="18"/>
      <c r="FN99" s="18"/>
      <c r="FO99" s="18"/>
      <c r="FP99" s="19"/>
      <c r="FQ99" s="20"/>
      <c r="FR99" s="18"/>
      <c r="FS99" s="18">
        <f t="shared" si="420"/>
        <v>10995.193002380953</v>
      </c>
      <c r="FT99" s="18">
        <f t="shared" si="421"/>
        <v>10027.6515</v>
      </c>
      <c r="FU99" s="18">
        <f t="shared" si="422"/>
        <v>10716.342023809526</v>
      </c>
      <c r="FV99" s="18">
        <f t="shared" si="423"/>
        <v>11851.313142857141</v>
      </c>
      <c r="FW99" s="18">
        <f t="shared" si="424"/>
        <v>13098.817204761892</v>
      </c>
      <c r="FX99" s="18">
        <f t="shared" si="425"/>
        <v>12066.728816666664</v>
      </c>
      <c r="FY99" s="18">
        <f t="shared" si="426"/>
        <v>9699.8803571428562</v>
      </c>
      <c r="FZ99" s="18">
        <f t="shared" si="427"/>
        <v>10213.741238095237</v>
      </c>
      <c r="GA99" s="18">
        <f t="shared" si="428"/>
        <v>10618.694214285715</v>
      </c>
      <c r="GB99" s="19">
        <f t="shared" si="429"/>
        <v>11855.039485714287</v>
      </c>
      <c r="GC99" s="20">
        <f t="shared" si="430"/>
        <v>11859.671771428571</v>
      </c>
      <c r="GD99" s="18">
        <f t="shared" si="431"/>
        <v>10636.911</v>
      </c>
      <c r="GE99" s="18">
        <f t="shared" si="432"/>
        <v>10995.193002380953</v>
      </c>
      <c r="GF99" s="18">
        <f t="shared" si="433"/>
        <v>10027.6515</v>
      </c>
      <c r="GG99" s="18">
        <f t="shared" si="434"/>
        <v>10716.342023809526</v>
      </c>
      <c r="GH99" s="18">
        <f t="shared" si="435"/>
        <v>11851.313142857141</v>
      </c>
      <c r="GI99" s="18">
        <f t="shared" si="436"/>
        <v>13098.817204761892</v>
      </c>
      <c r="GJ99" s="18">
        <f t="shared" si="437"/>
        <v>12066.728816666664</v>
      </c>
      <c r="GK99" s="18">
        <f t="shared" si="438"/>
        <v>9699.8803571428562</v>
      </c>
      <c r="GL99" s="18">
        <f t="shared" si="439"/>
        <v>10213.741238095237</v>
      </c>
      <c r="GM99" s="18">
        <f t="shared" si="440"/>
        <v>10618.694214285715</v>
      </c>
      <c r="GN99" s="19">
        <f t="shared" si="441"/>
        <v>11855.039485714287</v>
      </c>
      <c r="GO99" s="20">
        <f t="shared" si="442"/>
        <v>11859.671771428571</v>
      </c>
      <c r="GP99" s="18">
        <f t="shared" si="443"/>
        <v>10636.911</v>
      </c>
      <c r="GQ99" s="18">
        <f t="shared" si="444"/>
        <v>10995.193002380953</v>
      </c>
      <c r="GR99" s="18">
        <f t="shared" si="445"/>
        <v>10027.6515</v>
      </c>
      <c r="GS99" s="18">
        <f t="shared" si="446"/>
        <v>10716.342023809526</v>
      </c>
      <c r="GT99" s="18">
        <f t="shared" si="447"/>
        <v>11851.313142857141</v>
      </c>
      <c r="GU99" s="18">
        <f t="shared" si="448"/>
        <v>13098.817204761892</v>
      </c>
      <c r="GV99" s="18">
        <f t="shared" si="449"/>
        <v>12066.728816666664</v>
      </c>
      <c r="GW99" s="18">
        <f t="shared" si="450"/>
        <v>9699.8803571428562</v>
      </c>
      <c r="GX99" s="18">
        <f t="shared" si="451"/>
        <v>10213.741238095237</v>
      </c>
      <c r="GY99" s="18">
        <f t="shared" si="452"/>
        <v>10618.694214285715</v>
      </c>
      <c r="GZ99" s="19">
        <f t="shared" si="453"/>
        <v>11855.039485714287</v>
      </c>
      <c r="HA99" s="20">
        <f t="shared" si="454"/>
        <v>11859.671771428571</v>
      </c>
      <c r="HB99" s="18">
        <f t="shared" si="455"/>
        <v>10636.911</v>
      </c>
      <c r="HC99" s="18">
        <f t="shared" si="456"/>
        <v>10995.193002380953</v>
      </c>
      <c r="HD99" s="18">
        <f t="shared" si="457"/>
        <v>10027.6515</v>
      </c>
      <c r="HE99" s="18">
        <f t="shared" si="458"/>
        <v>10716.342023809526</v>
      </c>
      <c r="HF99" s="18">
        <f t="shared" si="459"/>
        <v>11851.313142857141</v>
      </c>
      <c r="HG99" s="18">
        <f t="shared" si="460"/>
        <v>13098.817204761892</v>
      </c>
      <c r="HH99" s="18">
        <f t="shared" si="461"/>
        <v>12066.728816666664</v>
      </c>
      <c r="HI99" s="18">
        <f t="shared" si="462"/>
        <v>9699.8803571428562</v>
      </c>
      <c r="HJ99" s="18">
        <f t="shared" si="463"/>
        <v>10213.741238095237</v>
      </c>
      <c r="HK99" s="18">
        <f t="shared" si="464"/>
        <v>10618.694214285715</v>
      </c>
      <c r="HL99" s="19">
        <f t="shared" si="465"/>
        <v>11855.039485714287</v>
      </c>
      <c r="HM99" s="20">
        <f t="shared" si="466"/>
        <v>11859.671771428571</v>
      </c>
      <c r="HN99" s="18">
        <f t="shared" si="467"/>
        <v>10636.911</v>
      </c>
      <c r="HO99" s="18">
        <f t="shared" si="468"/>
        <v>10995.193002380953</v>
      </c>
      <c r="HP99" s="18">
        <f t="shared" si="469"/>
        <v>10027.6515</v>
      </c>
      <c r="HQ99" s="18">
        <f t="shared" si="470"/>
        <v>10716.342023809526</v>
      </c>
      <c r="HR99" s="18">
        <f t="shared" si="471"/>
        <v>11851.313142857141</v>
      </c>
      <c r="HS99" s="18">
        <f t="shared" si="472"/>
        <v>13098.817204761892</v>
      </c>
      <c r="HT99" s="18">
        <f t="shared" si="473"/>
        <v>12066.728816666664</v>
      </c>
      <c r="HU99" s="18">
        <f t="shared" si="474"/>
        <v>9699.8803571428562</v>
      </c>
      <c r="HV99" s="18">
        <f t="shared" si="475"/>
        <v>10213.741238095237</v>
      </c>
      <c r="HW99" s="18">
        <f t="shared" si="476"/>
        <v>10618.694214285715</v>
      </c>
      <c r="HX99" s="19">
        <f t="shared" si="477"/>
        <v>11855.039485714287</v>
      </c>
      <c r="HY99" s="20">
        <f t="shared" si="478"/>
        <v>11859.671771428571</v>
      </c>
      <c r="HZ99" s="18">
        <f t="shared" si="545"/>
        <v>10636.911</v>
      </c>
      <c r="IA99" s="18"/>
      <c r="IB99" s="18"/>
      <c r="IC99" s="18"/>
      <c r="ID99" s="18"/>
      <c r="IE99" s="18"/>
      <c r="IF99" s="18"/>
      <c r="IG99" s="18"/>
      <c r="IH99" s="18"/>
      <c r="II99" s="18"/>
      <c r="IJ99" s="19"/>
      <c r="IK99" s="20"/>
      <c r="IL99" s="18"/>
      <c r="IM99" s="18"/>
      <c r="IN99" s="18"/>
      <c r="IO99" s="18"/>
      <c r="IP99" s="18"/>
      <c r="IQ99" s="18"/>
      <c r="IR99" s="18"/>
      <c r="IS99" s="18"/>
      <c r="IT99" s="18"/>
      <c r="IU99" s="18"/>
      <c r="IV99" s="19"/>
      <c r="IY99" s="17"/>
      <c r="IZ99" s="17"/>
      <c r="JA99" s="14">
        <f t="shared" si="479"/>
        <v>0</v>
      </c>
      <c r="JB99" s="15">
        <f t="shared" si="480"/>
        <v>0</v>
      </c>
      <c r="JC99" s="15">
        <f t="shared" si="481"/>
        <v>111143.40098571427</v>
      </c>
      <c r="JD99" s="15">
        <f t="shared" si="482"/>
        <v>133639.98375714285</v>
      </c>
      <c r="JE99" s="15">
        <f t="shared" si="483"/>
        <v>133639.98375714285</v>
      </c>
      <c r="JF99" s="15">
        <f t="shared" si="484"/>
        <v>133639.98375714285</v>
      </c>
      <c r="JG99" s="15">
        <f t="shared" si="485"/>
        <v>133639.98375714285</v>
      </c>
      <c r="JH99" s="15">
        <f t="shared" si="486"/>
        <v>22496.58277142857</v>
      </c>
      <c r="JI99" s="15">
        <f t="shared" si="487"/>
        <v>0</v>
      </c>
      <c r="JJ99" s="14"/>
    </row>
    <row r="100" spans="1:270" x14ac:dyDescent="0.25">
      <c r="A100" s="1" t="s">
        <v>67</v>
      </c>
      <c r="B100" s="2">
        <v>1368</v>
      </c>
      <c r="C100" s="3">
        <v>42527</v>
      </c>
      <c r="D100" s="3" t="s">
        <v>68</v>
      </c>
      <c r="E100" s="4">
        <v>45380</v>
      </c>
      <c r="F100">
        <f t="shared" si="556"/>
        <v>2024</v>
      </c>
      <c r="G100">
        <f t="shared" si="557"/>
        <v>3</v>
      </c>
      <c r="H100">
        <f t="shared" si="558"/>
        <v>2021</v>
      </c>
      <c r="I100">
        <f t="shared" si="384"/>
        <v>3</v>
      </c>
      <c r="J100">
        <f t="shared" si="415"/>
        <v>2024</v>
      </c>
      <c r="K100">
        <f t="shared" si="416"/>
        <v>4</v>
      </c>
      <c r="L100">
        <f t="shared" si="383"/>
        <v>2029</v>
      </c>
      <c r="M100">
        <f t="shared" si="417"/>
        <v>3</v>
      </c>
      <c r="O100" s="14"/>
      <c r="P100" s="17"/>
      <c r="Q100" s="17"/>
      <c r="R100" s="17"/>
      <c r="S100" s="17"/>
      <c r="T100" s="17"/>
      <c r="U100" s="17"/>
      <c r="V100" s="17">
        <f>IF(AND($F100=O$4,$I100=V$5),AVERAGE('Потребление ЭЭ_факт'!R99,'Потребление ЭЭ_факт'!AD99,'Потребление ЭЭ_факт'!AP99),IF(U100&lt;&gt;0,AVERAGE('Потребление ЭЭ_факт'!R99,'Потребление ЭЭ_факт'!AD99,'Потребление ЭЭ_факт'!AP99),0))</f>
        <v>0</v>
      </c>
      <c r="W100" s="17">
        <f>IF(AND($F100=O$4,$I100=W$5),AVERAGE('Потребление ЭЭ_факт'!S99,'Потребление ЭЭ_факт'!AE99,'Потребление ЭЭ_факт'!AQ99),IF(V100&lt;&gt;0,AVERAGE('Потребление ЭЭ_факт'!S99,'Потребление ЭЭ_факт'!AE99,'Потребление ЭЭ_факт'!AQ99),0))</f>
        <v>0</v>
      </c>
      <c r="X100" s="17">
        <f>IF(AND($F100=O$4,$I100=X$5),AVERAGE('Потребление ЭЭ_факт'!T99,'Потребление ЭЭ_факт'!AF99,'Потребление ЭЭ_факт'!AR99),IF(W100&lt;&gt;0,AVERAGE('Потребление ЭЭ_факт'!T99,'Потребление ЭЭ_факт'!AF99,'Потребление ЭЭ_факт'!AR99),0))</f>
        <v>0</v>
      </c>
      <c r="Y100" s="17">
        <f>IF(AND($F100=O$4,$I100=Y$5),AVERAGE('Потребление ЭЭ_факт'!U99,'Потребление ЭЭ_факт'!AG99,'Потребление ЭЭ_факт'!AS99),IF(X100&lt;&gt;0,AVERAGE('Потребление ЭЭ_факт'!U99,'Потребление ЭЭ_факт'!AG99,'Потребление ЭЭ_факт'!AS99),0))</f>
        <v>0</v>
      </c>
      <c r="Z100" s="17">
        <f>IF(AND($F100=O$4,$I100=Z$5),AVERAGE('Потребление ЭЭ_факт'!V99,'Потребление ЭЭ_факт'!AH99,'Потребление ЭЭ_факт'!AT99),IF(Y100&lt;&gt;0,AVERAGE('Потребление ЭЭ_факт'!V99,'Потребление ЭЭ_факт'!AH99,'Потребление ЭЭ_факт'!AT99),0))</f>
        <v>0</v>
      </c>
      <c r="AA100" s="14">
        <f>IF(AND($F100=AA$4,$I100=AA$5),AVERAGE('Потребление ЭЭ_факт'!W99,'Потребление ЭЭ_факт'!AI99,'Потребление ЭЭ_факт'!AU99),IF(Z100&lt;&gt;0,AVERAGE('Потребление ЭЭ_факт'!W99,'Потребление ЭЭ_факт'!AI99,'Потребление ЭЭ_факт'!AU99),0))</f>
        <v>0</v>
      </c>
      <c r="AB100" s="17">
        <f>IF(AND($F100=AA$4,$I100=AB$5),AVERAGE('Потребление ЭЭ_факт'!X99,'Потребление ЭЭ_факт'!AJ99,'Потребление ЭЭ_факт'!AV99),IF(AA100&lt;&gt;0,AVERAGE('Потребление ЭЭ_факт'!X99,'Потребление ЭЭ_факт'!AJ99,'Потребление ЭЭ_факт'!AV99),0))</f>
        <v>0</v>
      </c>
      <c r="AC100" s="17">
        <f>IF(AND($F100=AA$4,$I100=AC$5),AVERAGE('Потребление ЭЭ_факт'!Y99,'Потребление ЭЭ_факт'!AK99,'Потребление ЭЭ_факт'!AW99),IF(AB100&lt;&gt;0,AVERAGE('Потребление ЭЭ_факт'!Y99,'Потребление ЭЭ_факт'!AK99,'Потребление ЭЭ_факт'!AW99),0))</f>
        <v>0</v>
      </c>
      <c r="AD100" s="17">
        <f>IF(AND($F100=AA$4,$I100=AD$5),AVERAGE('Потребление ЭЭ_факт'!Z99,'Потребление ЭЭ_факт'!AL99,'Потребление ЭЭ_факт'!AX99),IF(AC100&lt;&gt;0,AVERAGE('Потребление ЭЭ_факт'!Z99,'Потребление ЭЭ_факт'!AL99,'Потребление ЭЭ_факт'!AX99),0))</f>
        <v>0</v>
      </c>
      <c r="AE100" s="17">
        <f>IF(AND($F100=AA$4,$I100=AE$5),AVERAGE('Потребление ЭЭ_факт'!AA99,'Потребление ЭЭ_факт'!AM99,'Потребление ЭЭ_факт'!AY99),IF(AD100&lt;&gt;0,AVERAGE('Потребление ЭЭ_факт'!AA99,'Потребление ЭЭ_факт'!AM99,'Потребление ЭЭ_факт'!AY99),0))</f>
        <v>0</v>
      </c>
      <c r="AF100" s="17">
        <f>IF(AND($F100=AA$4,$I100=AF$5),AVERAGE('Потребление ЭЭ_факт'!AB99,'Потребление ЭЭ_факт'!AN99,'Потребление ЭЭ_факт'!AZ99),IF(AE100&lt;&gt;0,AVERAGE('Потребление ЭЭ_факт'!AB99,'Потребление ЭЭ_факт'!AN99,'Потребление ЭЭ_факт'!AZ99),0))</f>
        <v>0</v>
      </c>
      <c r="AG100" s="17">
        <f>IF(AND($F100=AA$4,$I100=AG$5),AVERAGE('Потребление ЭЭ_факт'!AC99,'Потребление ЭЭ_факт'!AO99,'Потребление ЭЭ_факт'!BA99),IF(AF100&lt;&gt;0,AVERAGE('Потребление ЭЭ_факт'!AC99,'Потребление ЭЭ_факт'!AO99,'Потребление ЭЭ_факт'!BA99),0))</f>
        <v>0</v>
      </c>
      <c r="AH100" s="17">
        <f>IF(AND($F100=AA$4,$I100=AH$5),AVERAGE('Потребление ЭЭ_факт'!AD99,'Потребление ЭЭ_факт'!AP99,'Потребление ЭЭ_факт'!BB99),IF(AG100&lt;&gt;0,AVERAGE('Потребление ЭЭ_факт'!AD99,'Потребление ЭЭ_факт'!AP99,'Потребление ЭЭ_факт'!BB99),0))</f>
        <v>0</v>
      </c>
      <c r="AI100" s="17">
        <f>IF(AND($F100=AA$4,$I100=AI$5),AVERAGE('Потребление ЭЭ_факт'!AE99,'Потребление ЭЭ_факт'!AQ99,'Потребление ЭЭ_факт'!BC99),IF(AH100&lt;&gt;0,AVERAGE('Потребление ЭЭ_факт'!AE99,'Потребление ЭЭ_факт'!AQ99,'Потребление ЭЭ_факт'!BC99),0))</f>
        <v>0</v>
      </c>
      <c r="AJ100" s="17">
        <f>IF(AND($F100=AA$4,$I100=AJ$5),AVERAGE('Потребление ЭЭ_факт'!AF99,'Потребление ЭЭ_факт'!AR99,'Потребление ЭЭ_факт'!BD99),IF(AI100&lt;&gt;0,AVERAGE('Потребление ЭЭ_факт'!AF99,'Потребление ЭЭ_факт'!AR99,'Потребление ЭЭ_факт'!BD99),0))</f>
        <v>0</v>
      </c>
      <c r="AK100" s="17">
        <f>IF(AND($F100=AA$4,$I100=AK$5),AVERAGE('Потребление ЭЭ_факт'!AG99,'Потребление ЭЭ_факт'!AS99,'Потребление ЭЭ_факт'!BE99),IF(AJ100&lt;&gt;0,AVERAGE('Потребление ЭЭ_факт'!AG99,'Потребление ЭЭ_факт'!AS99,'Потребление ЭЭ_факт'!BE99),0))</f>
        <v>0</v>
      </c>
      <c r="AL100" s="17">
        <f>IF(AND($F100=AA$4,$I100=AL$5),AVERAGE('Потребление ЭЭ_факт'!AH99,'Потребление ЭЭ_факт'!AT99,'Потребление ЭЭ_факт'!BF99),IF(AK100&lt;&gt;0,AVERAGE('Потребление ЭЭ_факт'!AH99,'Потребление ЭЭ_факт'!AT99,'Потребление ЭЭ_факт'!BF99),0))</f>
        <v>0</v>
      </c>
      <c r="AM100" s="14">
        <f>IF(AND($F100=AM$4,$I100=AM$5),AVERAGE('Потребление ЭЭ_факт'!AI99,'Потребление ЭЭ_факт'!AU99,'Потребление ЭЭ_факт'!BG99),IF(AL100&lt;&gt;0,AVERAGE('Потребление ЭЭ_факт'!AI99,'Потребление ЭЭ_факт'!AU99,'Потребление ЭЭ_факт'!BG99),0))</f>
        <v>0</v>
      </c>
      <c r="AN100" s="15">
        <f>IF(AND($F100=$AM$4,$I100=AN$5),AVERAGE('Потребление ЭЭ_факт'!AJ99,'Потребление ЭЭ_факт'!AV99,'Потребление ЭЭ_факт'!BH99),IF(AM100&lt;&gt;0,AVERAGE('Потребление ЭЭ_факт'!AJ99,'Потребление ЭЭ_факт'!AV99,'Потребление ЭЭ_факт'!BH99),0))</f>
        <v>0</v>
      </c>
      <c r="AO100" s="15">
        <f>IF(AND($F100=$AM$4,$I100=AO$5),AVERAGE('Потребление ЭЭ_факт'!AK99,'Потребление ЭЭ_факт'!AW99,'Потребление ЭЭ_факт'!BI99),IF(AN100&lt;&gt;0,AVERAGE('Потребление ЭЭ_факт'!AK99,'Потребление ЭЭ_факт'!AW99,'Потребление ЭЭ_факт'!BI99),0))</f>
        <v>0</v>
      </c>
      <c r="AP100" s="15">
        <f>IF(AND($F100=$AM$4,$I100=AP$5),AVERAGE('Потребление ЭЭ_факт'!AL99,'Потребление ЭЭ_факт'!AX99,'Потребление ЭЭ_факт'!BJ99),IF(AO100&lt;&gt;0,AVERAGE('Потребление ЭЭ_факт'!AL99,'Потребление ЭЭ_факт'!AX99,'Потребление ЭЭ_факт'!BJ99),0))</f>
        <v>0</v>
      </c>
      <c r="AQ100" s="15">
        <f>IF(AND($F100=$AM$4,$I100=AQ$5),AVERAGE('Потребление ЭЭ_факт'!AM99,'Потребление ЭЭ_факт'!AY99,'Потребление ЭЭ_факт'!BK99),IF(AP100&lt;&gt;0,AVERAGE('Потребление ЭЭ_факт'!AM99,'Потребление ЭЭ_факт'!AY99,'Потребление ЭЭ_факт'!BK99),0))</f>
        <v>0</v>
      </c>
      <c r="AR100" s="15">
        <f>IF(AND($F100=$AM$4,$I100=AR$5),AVERAGE('Потребление ЭЭ_факт'!AN99,'Потребление ЭЭ_факт'!AZ99,'Потребление ЭЭ_факт'!BL99),IF(AQ100&lt;&gt;0,AVERAGE('Потребление ЭЭ_факт'!AN99,'Потребление ЭЭ_факт'!AZ99,'Потребление ЭЭ_факт'!BL99),0))</f>
        <v>0</v>
      </c>
      <c r="AS100" s="15">
        <f>IF(AND($F100=$AM$4,$I100=AS$5),AVERAGE('Потребление ЭЭ_факт'!AO99,'Потребление ЭЭ_факт'!BA99,'Потребление ЭЭ_факт'!BM99),IF(AR100&lt;&gt;0,AVERAGE('Потребление ЭЭ_факт'!AO99,'Потребление ЭЭ_факт'!BA99,'Потребление ЭЭ_факт'!BM99),0))</f>
        <v>0</v>
      </c>
      <c r="AT100" s="15">
        <f>IF(AND($F100=$AM$4,$I100=AT$5),AVERAGE('Потребление ЭЭ_факт'!AP99,'Потребление ЭЭ_факт'!BB99,'Потребление ЭЭ_факт'!BN99),IF(AS100&lt;&gt;0,AVERAGE('Потребление ЭЭ_факт'!AP99,'Потребление ЭЭ_факт'!BB99,'Потребление ЭЭ_факт'!BN99),0))</f>
        <v>0</v>
      </c>
      <c r="AU100" s="15">
        <f>IF(AND($F100=$AM$4,$I100=AU$5),AVERAGE('Потребление ЭЭ_факт'!AQ99,'Потребление ЭЭ_факт'!BC99,'Потребление ЭЭ_факт'!BO99),IF(AT100&lt;&gt;0,AVERAGE('Потребление ЭЭ_факт'!AQ99,'Потребление ЭЭ_факт'!BC99,'Потребление ЭЭ_факт'!BO99),0))</f>
        <v>0</v>
      </c>
      <c r="AV100" s="15">
        <f>IF(AND($F100=$AM$4,$I100=AV$5),AVERAGE('Потребление ЭЭ_факт'!AR99,'Потребление ЭЭ_факт'!BD99,'Потребление ЭЭ_факт'!BP99),IF(AU100&lt;&gt;0,AVERAGE('Потребление ЭЭ_факт'!AR99,'Потребление ЭЭ_факт'!BD99,'Потребление ЭЭ_факт'!BP99),0))</f>
        <v>0</v>
      </c>
      <c r="AW100" s="15">
        <f>IF(AND($F100=$AM$4,$I100=AW$5),AVERAGE('Потребление ЭЭ_факт'!AS99,'Потребление ЭЭ_факт'!BE99,'Потребление ЭЭ_факт'!BQ99),IF(AV100&lt;&gt;0,AVERAGE('Потребление ЭЭ_факт'!AS99,'Потребление ЭЭ_факт'!BE99,'Потребление ЭЭ_факт'!BQ99),0))</f>
        <v>0</v>
      </c>
      <c r="AX100" s="16">
        <f>IF(AND($F100=$AM$4,$I100=AX$5),AVERAGE('Потребление ЭЭ_факт'!AT99,'Потребление ЭЭ_факт'!BF99,'Потребление ЭЭ_факт'!BR99),IF(AW100&lt;&gt;0,AVERAGE('Потребление ЭЭ_факт'!AT99,'Потребление ЭЭ_факт'!BF99,'Потребление ЭЭ_факт'!BR99),0))</f>
        <v>0</v>
      </c>
      <c r="AY100" s="14">
        <f>IF(AND($F100=$AY$4,$I100=AY$5),AVERAGE('Потребление ЭЭ_факт'!AU99,'Потребление ЭЭ_факт'!BG99,'Потребление ЭЭ_факт'!BS99),IF(AX100&lt;&gt;0,AVERAGE('Потребление ЭЭ_факт'!AU99,'Потребление ЭЭ_факт'!BG99,'Потребление ЭЭ_факт'!BS99),0))</f>
        <v>0</v>
      </c>
      <c r="AZ100" s="15">
        <f>IF(AND($F100=$AY$4,$I100=AZ$5),AVERAGE('Потребление ЭЭ_факт'!AV99,'Потребление ЭЭ_факт'!BH99,'Потребление ЭЭ_факт'!BT99),IF(AY100&lt;&gt;0,AVERAGE('Потребление ЭЭ_факт'!AV99,'Потребление ЭЭ_факт'!BH99,'Потребление ЭЭ_факт'!BT99),0))</f>
        <v>0</v>
      </c>
      <c r="BA100" s="15">
        <f>IF(AND($F100=$AY$4,$I100=BA$5),AVERAGE('Потребление ЭЭ_факт'!AW99,'Потребление ЭЭ_факт'!BI99,'Потребление ЭЭ_факт'!BU99),IF(AZ100&lt;&gt;0,AVERAGE('Потребление ЭЭ_факт'!AW99,'Потребление ЭЭ_факт'!BI99,'Потребление ЭЭ_факт'!BU99),0))</f>
        <v>0</v>
      </c>
      <c r="BB100" s="15">
        <f>IF(AND($F100=$AY$4,$I100=BB$5),AVERAGE('Потребление ЭЭ_факт'!AX99,'Потребление ЭЭ_факт'!BJ99,'Потребление ЭЭ_факт'!BV99),IF(BA100&lt;&gt;0,AVERAGE('Потребление ЭЭ_факт'!AX99,'Потребление ЭЭ_факт'!BJ99,'Потребление ЭЭ_факт'!BV99),0))</f>
        <v>0</v>
      </c>
      <c r="BC100" s="15">
        <f>IF(AND($F100=$AY$4,$I100=BC$5),AVERAGE('Потребление ЭЭ_факт'!AY99,'Потребление ЭЭ_факт'!BK99,'Потребление ЭЭ_факт'!BW99),IF(BB100&lt;&gt;0,AVERAGE('Потребление ЭЭ_факт'!AY99,'Потребление ЭЭ_факт'!BK99,'Потребление ЭЭ_факт'!BW99),0))</f>
        <v>0</v>
      </c>
      <c r="BD100" s="15">
        <f>IF(AND($F100=$AY$4,$I100=BD$5),AVERAGE('Потребление ЭЭ_факт'!AZ99,'Потребление ЭЭ_факт'!BL99,'Потребление ЭЭ_факт'!BX99),IF(BC100&lt;&gt;0,AVERAGE('Потребление ЭЭ_факт'!AZ99,'Потребление ЭЭ_факт'!BL99,'Потребление ЭЭ_факт'!BX99),0))</f>
        <v>0</v>
      </c>
      <c r="BE100" s="15">
        <f>IF(AND($F100=$AY$4,$I100=BE$5),AVERAGE('Потребление ЭЭ_факт'!BA99,'Потребление ЭЭ_факт'!BM99,'Потребление ЭЭ_факт'!BY99),IF(BD100&lt;&gt;0,AVERAGE('Потребление ЭЭ_факт'!BA99,'Потребление ЭЭ_факт'!BM99,'Потребление ЭЭ_факт'!BY99),0))</f>
        <v>0</v>
      </c>
      <c r="BF100" s="15">
        <f>IF(AND($F100=$AY$4,$I100=BF$5),AVERAGE('Потребление ЭЭ_факт'!BB99,'Потребление ЭЭ_факт'!BN99,'Потребление ЭЭ_факт'!BZ99),IF(BE100&lt;&gt;0,AVERAGE('Потребление ЭЭ_факт'!BB99,'Потребление ЭЭ_факт'!BN99,'Потребление ЭЭ_факт'!BZ99),0))</f>
        <v>0</v>
      </c>
      <c r="BG100" s="15">
        <f>IF(AND($F100=$AY$4,$I100=BG$5),AVERAGE('Потребление ЭЭ_факт'!BC99,'Потребление ЭЭ_факт'!BO99,'Потребление ЭЭ_факт'!CA99),IF(BF100&lt;&gt;0,AVERAGE('Потребление ЭЭ_факт'!BC99,'Потребление ЭЭ_факт'!BO99,'Потребление ЭЭ_факт'!CA99),0))</f>
        <v>0</v>
      </c>
      <c r="BH100" s="15">
        <f>IF(AND($F100=$AY$4,$I100=BH$5),AVERAGE('Потребление ЭЭ_факт'!BD99,'Потребление ЭЭ_факт'!BP99,'Потребление ЭЭ_факт'!CB99),IF(BG100&lt;&gt;0,AVERAGE('Потребление ЭЭ_факт'!BD99,'Потребление ЭЭ_факт'!BP99,'Потребление ЭЭ_факт'!CB99),0))</f>
        <v>0</v>
      </c>
      <c r="BI100" s="15">
        <f>IF(AND($F100=$AY$4,$I100=BI$5),AVERAGE('Потребление ЭЭ_факт'!BE99,'Потребление ЭЭ_факт'!BQ99,'Потребление ЭЭ_факт'!CC99),IF(BH100&lt;&gt;0,AVERAGE('Потребление ЭЭ_факт'!BE99,'Потребление ЭЭ_факт'!BQ99,'Потребление ЭЭ_факт'!CC99),0))</f>
        <v>0</v>
      </c>
      <c r="BJ100" s="16">
        <f>IF(AND($F100=$AY$4,$I100=BJ$5),AVERAGE('Потребление ЭЭ_факт'!BF99,'Потребление ЭЭ_факт'!BR99,'Потребление ЭЭ_факт'!CD99),IF(BI100&lt;&gt;0,AVERAGE('Потребление ЭЭ_факт'!BF99,'Потребление ЭЭ_факт'!BR99,'Потребление ЭЭ_факт'!CD99),0))</f>
        <v>0</v>
      </c>
      <c r="BK100" s="14">
        <f>IF(AND($F100=$BK$4,$I100=BK$5),AVERAGE('Потребление ЭЭ_факт'!BG99,'Потребление ЭЭ_факт'!BS99,'Потребление ЭЭ_факт'!CE99),IF(BJ100&lt;&gt;0,AVERAGE('Потребление ЭЭ_факт'!BG99,'Потребление ЭЭ_факт'!BS99,'Потребление ЭЭ_факт'!CE99),0))</f>
        <v>0</v>
      </c>
      <c r="BL100" s="15">
        <f>IF(AND($F100=$BK$4,$I100=BL$5),AVERAGE('Потребление ЭЭ_факт'!BH99,'Потребление ЭЭ_факт'!BT99,'Потребление ЭЭ_факт'!CF99),IF(BK100&lt;&gt;0,AVERAGE('Потребление ЭЭ_факт'!BH99,'Потребление ЭЭ_факт'!BT99,'Потребление ЭЭ_факт'!CF99),0))</f>
        <v>0</v>
      </c>
      <c r="BM100" s="15">
        <f>IF(AND($F100=$BK$4,$I100=BM$5),AVERAGE('Потребление ЭЭ_факт'!BI99,'Потребление ЭЭ_факт'!BU99,'Потребление ЭЭ_факт'!CG99),IF(BL100&lt;&gt;0,AVERAGE('Потребление ЭЭ_факт'!BI99,'Потребление ЭЭ_факт'!BU99,'Потребление ЭЭ_факт'!CG99),0))</f>
        <v>30585.237134733336</v>
      </c>
      <c r="BN100" s="15">
        <f>IF(AND($F100=$BK$4,$I100=BN$5),AVERAGE('Потребление ЭЭ_факт'!BJ99,'Потребление ЭЭ_факт'!BV99,'Потребление ЭЭ_факт'!CH99),IF(BM100&lt;&gt;0,AVERAGE('Потребление ЭЭ_факт'!BJ99,'Потребление ЭЭ_факт'!BV99,'Потребление ЭЭ_факт'!CH99),0))</f>
        <v>21586.132927857147</v>
      </c>
      <c r="BO100" s="15">
        <f>IF(AND($F100=$BK$4,$I100=BO$5),AVERAGE('Потребление ЭЭ_факт'!BK99,'Потребление ЭЭ_факт'!BW99,'Потребление ЭЭ_факт'!CI99),IF(BN100&lt;&gt;0,AVERAGE('Потребление ЭЭ_факт'!BK99,'Потребление ЭЭ_факт'!BW99,'Потребление ЭЭ_факт'!CI99),0))</f>
        <v>20537.253348499999</v>
      </c>
      <c r="BP100" s="15">
        <f>IF(AND($F100=$BK$4,$I100=BP$5),AVERAGE('Потребление ЭЭ_факт'!BL99,'Потребление ЭЭ_факт'!BX99,'Потребление ЭЭ_факт'!CJ99),IF(BO100&lt;&gt;0,AVERAGE('Потребление ЭЭ_факт'!BL99,'Потребление ЭЭ_факт'!BX99,'Потребление ЭЭ_факт'!CJ99),0))</f>
        <v>19573.399385190478</v>
      </c>
      <c r="BQ100" s="15">
        <f>IF(AND($F100=$BK$4,$I100=BQ$5),AVERAGE('Потребление ЭЭ_факт'!BM99,'Потребление ЭЭ_факт'!BY99,'Потребление ЭЭ_факт'!CK99),IF(BP100&lt;&gt;0,AVERAGE('Потребление ЭЭ_факт'!BM99,'Потребление ЭЭ_факт'!BY99,'Потребление ЭЭ_факт'!CK99),0))</f>
        <v>17508.667134047617</v>
      </c>
      <c r="BR100" s="15">
        <f>IF(AND($F100=$BK$4,$I100=BR$5),AVERAGE('Потребление ЭЭ_факт'!BN99,'Потребление ЭЭ_факт'!BZ99,'Потребление ЭЭ_факт'!CL99),IF(BQ100&lt;&gt;0,AVERAGE('Потребление ЭЭ_факт'!BN99,'Потребление ЭЭ_факт'!BZ99,'Потребление ЭЭ_факт'!CL99),0))</f>
        <v>18919.565811861903</v>
      </c>
      <c r="BS100" s="15">
        <f>IF(AND($F100=$BK$4,$I100=BS$5),AVERAGE('Потребление ЭЭ_факт'!BO99,'Потребление ЭЭ_факт'!CA99,'Потребление ЭЭ_факт'!CM99),IF(BR100&lt;&gt;0,AVERAGE('Потребление ЭЭ_факт'!BO99,'Потребление ЭЭ_факт'!CA99,'Потребление ЭЭ_факт'!CM99),0))</f>
        <v>15737.670010309523</v>
      </c>
      <c r="BT100" s="15">
        <f>IF(AND($F100=$BK$4,$I100=BT$5),AVERAGE('Потребление ЭЭ_факт'!BP99,'Потребление ЭЭ_факт'!CB99,'Потребление ЭЭ_факт'!CN99),IF(BS100&lt;&gt;0,AVERAGE('Потребление ЭЭ_факт'!BP99,'Потребление ЭЭ_факт'!CB99,'Потребление ЭЭ_факт'!CN99),0))</f>
        <v>18952.853084428571</v>
      </c>
      <c r="BU100" s="15">
        <f>IF(AND($F100=$BK$4,$I100=BU$5),AVERAGE('Потребление ЭЭ_факт'!BQ99,'Потребление ЭЭ_факт'!CC99,'Потребление ЭЭ_факт'!CO99),IF(BT100&lt;&gt;0,AVERAGE('Потребление ЭЭ_факт'!BQ99,'Потребление ЭЭ_факт'!CC99,'Потребление ЭЭ_факт'!CO99),0))</f>
        <v>22793.959627285716</v>
      </c>
      <c r="BV100" s="16">
        <f>IF(AND($F100=$BK$4,$I100=BV$5),AVERAGE('Потребление ЭЭ_факт'!BR99,'Потребление ЭЭ_факт'!CD99,'Потребление ЭЭ_факт'!CP99),IF(BU100&lt;&gt;0,AVERAGE('Потребление ЭЭ_факт'!BR99,'Потребление ЭЭ_факт'!CD99,'Потребление ЭЭ_факт'!CP99),0))</f>
        <v>26185.588885223809</v>
      </c>
      <c r="BW100" s="14">
        <f>IF(AND($F100=$BW$4,$I100=BW$5),AVERAGE('Потребление ЭЭ_факт'!BS99,'Потребление ЭЭ_факт'!CE99,'Потребление ЭЭ_факт'!CQ99),IF(BV100&lt;&gt;0,AVERAGE('Потребление ЭЭ_факт'!BS99,'Потребление ЭЭ_факт'!CE99,'Потребление ЭЭ_факт'!CQ99),0))</f>
        <v>28386.344593119047</v>
      </c>
      <c r="BX100" s="15">
        <f>IF(AND($F100=$BW$4,$I100=BX$5),AVERAGE('Потребление ЭЭ_факт'!BT99,'Потребление ЭЭ_факт'!CF99,'Потребление ЭЭ_факт'!CR99),IF(BW100&lt;&gt;0,AVERAGE('Потребление ЭЭ_факт'!BT99,'Потребление ЭЭ_факт'!CF99,'Потребление ЭЭ_факт'!CR99),0))</f>
        <v>24197.925322476192</v>
      </c>
      <c r="BY100" s="31">
        <f t="shared" si="552"/>
        <v>30585.237134733336</v>
      </c>
      <c r="BZ100" s="31">
        <f t="shared" si="553"/>
        <v>21586.132927857147</v>
      </c>
      <c r="CA100" s="31">
        <f t="shared" si="554"/>
        <v>20537.253348499999</v>
      </c>
      <c r="CB100" s="31">
        <f t="shared" si="555"/>
        <v>19573.399385190478</v>
      </c>
      <c r="CC100" s="31">
        <f t="shared" si="546"/>
        <v>17508.667134047617</v>
      </c>
      <c r="CD100" s="31">
        <f t="shared" si="547"/>
        <v>18919.565811861903</v>
      </c>
      <c r="CE100" s="31">
        <f t="shared" si="548"/>
        <v>15737.670010309523</v>
      </c>
      <c r="CF100" s="31">
        <f t="shared" si="549"/>
        <v>18952.853084428571</v>
      </c>
      <c r="CG100" s="31">
        <f t="shared" si="550"/>
        <v>22793.959627285716</v>
      </c>
      <c r="CH100" s="32">
        <f t="shared" si="551"/>
        <v>26185.588885223809</v>
      </c>
      <c r="CI100" s="30">
        <f t="shared" si="418"/>
        <v>28386.344593119047</v>
      </c>
      <c r="CJ100" s="31">
        <f t="shared" si="413"/>
        <v>24197.925322476192</v>
      </c>
      <c r="CK100" s="31">
        <f t="shared" si="414"/>
        <v>30585.237134733336</v>
      </c>
      <c r="CL100" s="31">
        <f t="shared" si="489"/>
        <v>21586.132927857147</v>
      </c>
      <c r="CM100" s="31">
        <f t="shared" si="490"/>
        <v>20537.253348499999</v>
      </c>
      <c r="CN100" s="31">
        <f t="shared" si="491"/>
        <v>19573.399385190478</v>
      </c>
      <c r="CO100" s="31">
        <f t="shared" si="492"/>
        <v>17508.667134047617</v>
      </c>
      <c r="CP100" s="31">
        <f t="shared" si="493"/>
        <v>18919.565811861903</v>
      </c>
      <c r="CQ100" s="31">
        <f t="shared" si="494"/>
        <v>15737.670010309523</v>
      </c>
      <c r="CR100" s="31">
        <f t="shared" si="495"/>
        <v>18952.853084428571</v>
      </c>
      <c r="CS100" s="31">
        <f t="shared" si="496"/>
        <v>22793.959627285716</v>
      </c>
      <c r="CT100" s="32">
        <f t="shared" si="497"/>
        <v>26185.588885223809</v>
      </c>
      <c r="CU100" s="30">
        <f t="shared" si="498"/>
        <v>28386.344593119047</v>
      </c>
      <c r="CV100" s="31">
        <f t="shared" si="499"/>
        <v>24197.925322476192</v>
      </c>
      <c r="CW100" s="31">
        <f t="shared" si="500"/>
        <v>30585.237134733336</v>
      </c>
      <c r="CX100" s="31">
        <f t="shared" si="501"/>
        <v>21586.132927857147</v>
      </c>
      <c r="CY100" s="31">
        <f t="shared" si="502"/>
        <v>20537.253348499999</v>
      </c>
      <c r="CZ100" s="31">
        <f t="shared" si="503"/>
        <v>19573.399385190478</v>
      </c>
      <c r="DA100" s="31">
        <f t="shared" si="504"/>
        <v>17508.667134047617</v>
      </c>
      <c r="DB100" s="31">
        <f t="shared" si="505"/>
        <v>18919.565811861903</v>
      </c>
      <c r="DC100" s="31">
        <f t="shared" si="506"/>
        <v>15737.670010309523</v>
      </c>
      <c r="DD100" s="31">
        <f t="shared" si="507"/>
        <v>18952.853084428571</v>
      </c>
      <c r="DE100" s="31">
        <f t="shared" si="508"/>
        <v>22793.959627285716</v>
      </c>
      <c r="DF100" s="32">
        <f t="shared" si="509"/>
        <v>26185.588885223809</v>
      </c>
      <c r="DG100" s="30">
        <f t="shared" si="510"/>
        <v>28386.344593119047</v>
      </c>
      <c r="DH100" s="31">
        <f t="shared" si="511"/>
        <v>24197.925322476192</v>
      </c>
      <c r="DI100" s="31">
        <f t="shared" si="512"/>
        <v>30585.237134733336</v>
      </c>
      <c r="DJ100" s="31">
        <f t="shared" si="513"/>
        <v>21586.132927857147</v>
      </c>
      <c r="DK100" s="31">
        <f t="shared" si="514"/>
        <v>20537.253348499999</v>
      </c>
      <c r="DL100" s="31">
        <f t="shared" si="515"/>
        <v>19573.399385190478</v>
      </c>
      <c r="DM100" s="31">
        <f t="shared" si="516"/>
        <v>17508.667134047617</v>
      </c>
      <c r="DN100" s="31">
        <f t="shared" si="517"/>
        <v>18919.565811861903</v>
      </c>
      <c r="DO100" s="31">
        <f t="shared" si="518"/>
        <v>15737.670010309523</v>
      </c>
      <c r="DP100" s="31">
        <f t="shared" si="519"/>
        <v>18952.853084428571</v>
      </c>
      <c r="DQ100" s="31">
        <f t="shared" si="488"/>
        <v>22793.959627285716</v>
      </c>
      <c r="DR100" s="32">
        <f t="shared" si="522"/>
        <v>26185.588885223809</v>
      </c>
      <c r="DS100" s="30">
        <f t="shared" si="523"/>
        <v>28386.344593119047</v>
      </c>
      <c r="DT100" s="31">
        <f t="shared" si="524"/>
        <v>24197.925322476192</v>
      </c>
      <c r="DU100" s="31">
        <f t="shared" si="525"/>
        <v>30585.237134733336</v>
      </c>
      <c r="DV100" s="31">
        <f t="shared" si="526"/>
        <v>21586.132927857147</v>
      </c>
      <c r="DW100" s="31">
        <f t="shared" si="527"/>
        <v>20537.253348499999</v>
      </c>
      <c r="DX100" s="31">
        <f t="shared" si="528"/>
        <v>19573.399385190478</v>
      </c>
      <c r="DY100" s="31">
        <f t="shared" si="529"/>
        <v>17508.667134047617</v>
      </c>
      <c r="DZ100" s="31">
        <f t="shared" si="530"/>
        <v>18919.565811861903</v>
      </c>
      <c r="EA100" s="31">
        <f t="shared" si="531"/>
        <v>15737.670010309523</v>
      </c>
      <c r="EB100" s="31">
        <f t="shared" si="532"/>
        <v>18952.853084428571</v>
      </c>
      <c r="EC100" s="31">
        <f t="shared" si="533"/>
        <v>22793.959627285716</v>
      </c>
      <c r="ED100" s="32">
        <f t="shared" si="534"/>
        <v>26185.588885223809</v>
      </c>
      <c r="EE100" s="30">
        <f t="shared" si="535"/>
        <v>28386.344593119047</v>
      </c>
      <c r="EF100" s="31">
        <f t="shared" si="536"/>
        <v>24197.925322476192</v>
      </c>
      <c r="EG100" s="31">
        <f t="shared" si="537"/>
        <v>30585.237134733336</v>
      </c>
      <c r="EH100" s="31">
        <f t="shared" si="538"/>
        <v>21586.132927857147</v>
      </c>
      <c r="EI100" s="31">
        <f t="shared" si="539"/>
        <v>20537.253348499999</v>
      </c>
      <c r="EJ100" s="31">
        <f t="shared" si="540"/>
        <v>19573.399385190478</v>
      </c>
      <c r="EK100" s="31">
        <f t="shared" si="541"/>
        <v>17508.667134047617</v>
      </c>
      <c r="EL100" s="31">
        <f t="shared" si="542"/>
        <v>18919.565811861903</v>
      </c>
      <c r="EM100" s="31">
        <f t="shared" si="543"/>
        <v>15737.670010309523</v>
      </c>
      <c r="EN100" s="31">
        <f t="shared" si="544"/>
        <v>18952.853084428571</v>
      </c>
      <c r="EO100" s="31">
        <f t="shared" si="520"/>
        <v>22793.959627285716</v>
      </c>
      <c r="EP100" s="32">
        <f t="shared" si="521"/>
        <v>26185.588885223809</v>
      </c>
      <c r="ES100" s="20"/>
      <c r="ET100" s="18"/>
      <c r="EU100" s="18"/>
      <c r="EV100" s="18"/>
      <c r="EW100" s="18"/>
      <c r="EX100" s="18"/>
      <c r="EY100" s="18"/>
      <c r="EZ100" s="18"/>
      <c r="FA100" s="18"/>
      <c r="FB100" s="18"/>
      <c r="FC100" s="18"/>
      <c r="FD100" s="19"/>
      <c r="FE100" s="20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9"/>
      <c r="FQ100" s="20"/>
      <c r="FR100" s="18"/>
      <c r="FS100" s="18"/>
      <c r="FT100" s="18">
        <f t="shared" si="421"/>
        <v>21586.132927857147</v>
      </c>
      <c r="FU100" s="18">
        <f t="shared" si="422"/>
        <v>20537.253348499999</v>
      </c>
      <c r="FV100" s="18">
        <f t="shared" si="423"/>
        <v>19573.399385190478</v>
      </c>
      <c r="FW100" s="18">
        <f t="shared" si="424"/>
        <v>17508.667134047617</v>
      </c>
      <c r="FX100" s="18">
        <f t="shared" si="425"/>
        <v>18919.565811861903</v>
      </c>
      <c r="FY100" s="18">
        <f t="shared" si="426"/>
        <v>15737.670010309523</v>
      </c>
      <c r="FZ100" s="18">
        <f t="shared" si="427"/>
        <v>18952.853084428571</v>
      </c>
      <c r="GA100" s="18">
        <f t="shared" si="428"/>
        <v>22793.959627285716</v>
      </c>
      <c r="GB100" s="19">
        <f t="shared" si="429"/>
        <v>26185.588885223809</v>
      </c>
      <c r="GC100" s="20">
        <f t="shared" si="430"/>
        <v>28386.344593119047</v>
      </c>
      <c r="GD100" s="18">
        <f t="shared" si="431"/>
        <v>24197.925322476192</v>
      </c>
      <c r="GE100" s="18">
        <f t="shared" si="432"/>
        <v>30585.237134733336</v>
      </c>
      <c r="GF100" s="18">
        <f t="shared" si="433"/>
        <v>21586.132927857147</v>
      </c>
      <c r="GG100" s="18">
        <f t="shared" si="434"/>
        <v>20537.253348499999</v>
      </c>
      <c r="GH100" s="18">
        <f t="shared" si="435"/>
        <v>19573.399385190478</v>
      </c>
      <c r="GI100" s="18">
        <f t="shared" si="436"/>
        <v>17508.667134047617</v>
      </c>
      <c r="GJ100" s="18">
        <f t="shared" si="437"/>
        <v>18919.565811861903</v>
      </c>
      <c r="GK100" s="18">
        <f t="shared" si="438"/>
        <v>15737.670010309523</v>
      </c>
      <c r="GL100" s="18">
        <f t="shared" si="439"/>
        <v>18952.853084428571</v>
      </c>
      <c r="GM100" s="18">
        <f t="shared" si="440"/>
        <v>22793.959627285716</v>
      </c>
      <c r="GN100" s="19">
        <f t="shared" si="441"/>
        <v>26185.588885223809</v>
      </c>
      <c r="GO100" s="20">
        <f t="shared" si="442"/>
        <v>28386.344593119047</v>
      </c>
      <c r="GP100" s="18">
        <f t="shared" si="443"/>
        <v>24197.925322476192</v>
      </c>
      <c r="GQ100" s="18">
        <f t="shared" si="444"/>
        <v>30585.237134733336</v>
      </c>
      <c r="GR100" s="18">
        <f t="shared" si="445"/>
        <v>21586.132927857147</v>
      </c>
      <c r="GS100" s="18">
        <f t="shared" si="446"/>
        <v>20537.253348499999</v>
      </c>
      <c r="GT100" s="18">
        <f t="shared" si="447"/>
        <v>19573.399385190478</v>
      </c>
      <c r="GU100" s="18">
        <f t="shared" si="448"/>
        <v>17508.667134047617</v>
      </c>
      <c r="GV100" s="18">
        <f t="shared" si="449"/>
        <v>18919.565811861903</v>
      </c>
      <c r="GW100" s="18">
        <f t="shared" si="450"/>
        <v>15737.670010309523</v>
      </c>
      <c r="GX100" s="18">
        <f t="shared" si="451"/>
        <v>18952.853084428571</v>
      </c>
      <c r="GY100" s="18">
        <f t="shared" si="452"/>
        <v>22793.959627285716</v>
      </c>
      <c r="GZ100" s="19">
        <f t="shared" si="453"/>
        <v>26185.588885223809</v>
      </c>
      <c r="HA100" s="20">
        <f t="shared" si="454"/>
        <v>28386.344593119047</v>
      </c>
      <c r="HB100" s="18">
        <f t="shared" si="455"/>
        <v>24197.925322476192</v>
      </c>
      <c r="HC100" s="18">
        <f t="shared" si="456"/>
        <v>30585.237134733336</v>
      </c>
      <c r="HD100" s="18">
        <f t="shared" si="457"/>
        <v>21586.132927857147</v>
      </c>
      <c r="HE100" s="18">
        <f t="shared" si="458"/>
        <v>20537.253348499999</v>
      </c>
      <c r="HF100" s="18">
        <f t="shared" si="459"/>
        <v>19573.399385190478</v>
      </c>
      <c r="HG100" s="18">
        <f t="shared" si="460"/>
        <v>17508.667134047617</v>
      </c>
      <c r="HH100" s="18">
        <f t="shared" si="461"/>
        <v>18919.565811861903</v>
      </c>
      <c r="HI100" s="18">
        <f t="shared" si="462"/>
        <v>15737.670010309523</v>
      </c>
      <c r="HJ100" s="18">
        <f t="shared" si="463"/>
        <v>18952.853084428571</v>
      </c>
      <c r="HK100" s="18">
        <f t="shared" si="464"/>
        <v>22793.959627285716</v>
      </c>
      <c r="HL100" s="19">
        <f t="shared" si="465"/>
        <v>26185.588885223809</v>
      </c>
      <c r="HM100" s="20">
        <f t="shared" si="466"/>
        <v>28386.344593119047</v>
      </c>
      <c r="HN100" s="18">
        <f t="shared" si="467"/>
        <v>24197.925322476192</v>
      </c>
      <c r="HO100" s="18">
        <f t="shared" si="468"/>
        <v>30585.237134733336</v>
      </c>
      <c r="HP100" s="18">
        <f t="shared" si="469"/>
        <v>21586.132927857147</v>
      </c>
      <c r="HQ100" s="18">
        <f t="shared" si="470"/>
        <v>20537.253348499999</v>
      </c>
      <c r="HR100" s="18">
        <f t="shared" si="471"/>
        <v>19573.399385190478</v>
      </c>
      <c r="HS100" s="18">
        <f t="shared" si="472"/>
        <v>17508.667134047617</v>
      </c>
      <c r="HT100" s="18">
        <f t="shared" si="473"/>
        <v>18919.565811861903</v>
      </c>
      <c r="HU100" s="18">
        <f t="shared" si="474"/>
        <v>15737.670010309523</v>
      </c>
      <c r="HV100" s="18">
        <f t="shared" si="475"/>
        <v>18952.853084428571</v>
      </c>
      <c r="HW100" s="18">
        <f t="shared" si="476"/>
        <v>22793.959627285716</v>
      </c>
      <c r="HX100" s="19">
        <f t="shared" si="477"/>
        <v>26185.588885223809</v>
      </c>
      <c r="HY100" s="20">
        <f t="shared" si="478"/>
        <v>28386.344593119047</v>
      </c>
      <c r="HZ100" s="18">
        <f t="shared" si="545"/>
        <v>24197.925322476192</v>
      </c>
      <c r="IA100" s="18">
        <f t="shared" ref="IA100:IA133" si="559">DU100</f>
        <v>30585.237134733336</v>
      </c>
      <c r="IB100" s="18"/>
      <c r="IC100" s="18"/>
      <c r="ID100" s="18"/>
      <c r="IE100" s="18"/>
      <c r="IF100" s="18"/>
      <c r="IG100" s="18"/>
      <c r="IH100" s="18"/>
      <c r="II100" s="18"/>
      <c r="IJ100" s="19"/>
      <c r="IK100" s="20"/>
      <c r="IL100" s="18"/>
      <c r="IM100" s="18"/>
      <c r="IN100" s="18"/>
      <c r="IO100" s="18"/>
      <c r="IP100" s="18"/>
      <c r="IQ100" s="18"/>
      <c r="IR100" s="18"/>
      <c r="IS100" s="18"/>
      <c r="IT100" s="18"/>
      <c r="IU100" s="18"/>
      <c r="IV100" s="19"/>
      <c r="IY100" s="17"/>
      <c r="IZ100" s="17"/>
      <c r="JA100" s="14">
        <f t="shared" si="479"/>
        <v>0</v>
      </c>
      <c r="JB100" s="15">
        <f t="shared" si="480"/>
        <v>0</v>
      </c>
      <c r="JC100" s="15">
        <f t="shared" si="481"/>
        <v>181795.09021470477</v>
      </c>
      <c r="JD100" s="15">
        <f t="shared" si="482"/>
        <v>264964.59726503328</v>
      </c>
      <c r="JE100" s="15">
        <f t="shared" si="483"/>
        <v>264964.59726503328</v>
      </c>
      <c r="JF100" s="15">
        <f t="shared" si="484"/>
        <v>264964.59726503328</v>
      </c>
      <c r="JG100" s="15">
        <f t="shared" si="485"/>
        <v>264964.59726503328</v>
      </c>
      <c r="JH100" s="15">
        <f t="shared" si="486"/>
        <v>83169.507050328582</v>
      </c>
      <c r="JI100" s="15">
        <f t="shared" si="487"/>
        <v>0</v>
      </c>
      <c r="JJ100" s="14"/>
    </row>
    <row r="101" spans="1:270" x14ac:dyDescent="0.25">
      <c r="A101" s="5" t="s">
        <v>89</v>
      </c>
      <c r="B101" s="2">
        <v>4369</v>
      </c>
      <c r="C101" s="3">
        <v>41908</v>
      </c>
      <c r="D101" s="3" t="s">
        <v>90</v>
      </c>
      <c r="E101" s="4">
        <v>45377</v>
      </c>
      <c r="F101">
        <f t="shared" si="556"/>
        <v>2024</v>
      </c>
      <c r="G101">
        <f t="shared" si="557"/>
        <v>3</v>
      </c>
      <c r="H101">
        <f t="shared" si="558"/>
        <v>2021</v>
      </c>
      <c r="I101">
        <f t="shared" si="384"/>
        <v>3</v>
      </c>
      <c r="J101">
        <f t="shared" si="415"/>
        <v>2024</v>
      </c>
      <c r="K101">
        <f t="shared" si="416"/>
        <v>4</v>
      </c>
      <c r="L101">
        <f t="shared" si="383"/>
        <v>2029</v>
      </c>
      <c r="M101">
        <f t="shared" si="417"/>
        <v>3</v>
      </c>
      <c r="O101" s="14"/>
      <c r="P101" s="17"/>
      <c r="Q101" s="17"/>
      <c r="R101" s="17"/>
      <c r="S101" s="17"/>
      <c r="T101" s="17"/>
      <c r="U101" s="17"/>
      <c r="V101" s="17">
        <f>IF(AND($F101=O$4,$I101=V$5),AVERAGE('Потребление ЭЭ_факт'!R100,'Потребление ЭЭ_факт'!AD100,'Потребление ЭЭ_факт'!AP100),IF(U101&lt;&gt;0,AVERAGE('Потребление ЭЭ_факт'!R100,'Потребление ЭЭ_факт'!AD100,'Потребление ЭЭ_факт'!AP100),0))</f>
        <v>0</v>
      </c>
      <c r="W101" s="17">
        <f>IF(AND($F101=O$4,$I101=W$5),AVERAGE('Потребление ЭЭ_факт'!S100,'Потребление ЭЭ_факт'!AE100,'Потребление ЭЭ_факт'!AQ100),IF(V101&lt;&gt;0,AVERAGE('Потребление ЭЭ_факт'!S100,'Потребление ЭЭ_факт'!AE100,'Потребление ЭЭ_факт'!AQ100),0))</f>
        <v>0</v>
      </c>
      <c r="X101" s="17">
        <f>IF(AND($F101=O$4,$I101=X$5),AVERAGE('Потребление ЭЭ_факт'!T100,'Потребление ЭЭ_факт'!AF100,'Потребление ЭЭ_факт'!AR100),IF(W101&lt;&gt;0,AVERAGE('Потребление ЭЭ_факт'!T100,'Потребление ЭЭ_факт'!AF100,'Потребление ЭЭ_факт'!AR100),0))</f>
        <v>0</v>
      </c>
      <c r="Y101" s="17">
        <f>IF(AND($F101=O$4,$I101=Y$5),AVERAGE('Потребление ЭЭ_факт'!U100,'Потребление ЭЭ_факт'!AG100,'Потребление ЭЭ_факт'!AS100),IF(X101&lt;&gt;0,AVERAGE('Потребление ЭЭ_факт'!U100,'Потребление ЭЭ_факт'!AG100,'Потребление ЭЭ_факт'!AS100),0))</f>
        <v>0</v>
      </c>
      <c r="Z101" s="17">
        <f>IF(AND($F101=O$4,$I101=Z$5),AVERAGE('Потребление ЭЭ_факт'!V100,'Потребление ЭЭ_факт'!AH100,'Потребление ЭЭ_факт'!AT100),IF(Y101&lt;&gt;0,AVERAGE('Потребление ЭЭ_факт'!V100,'Потребление ЭЭ_факт'!AH100,'Потребление ЭЭ_факт'!AT100),0))</f>
        <v>0</v>
      </c>
      <c r="AA101" s="14">
        <f>IF(AND($F101=AA$4,$I101=AA$5),AVERAGE('Потребление ЭЭ_факт'!W100,'Потребление ЭЭ_факт'!AI100,'Потребление ЭЭ_факт'!AU100),IF(Z101&lt;&gt;0,AVERAGE('Потребление ЭЭ_факт'!W100,'Потребление ЭЭ_факт'!AI100,'Потребление ЭЭ_факт'!AU100),0))</f>
        <v>0</v>
      </c>
      <c r="AB101" s="17">
        <f>IF(AND($F101=AA$4,$I101=AB$5),AVERAGE('Потребление ЭЭ_факт'!X100,'Потребление ЭЭ_факт'!AJ100,'Потребление ЭЭ_факт'!AV100),IF(AA101&lt;&gt;0,AVERAGE('Потребление ЭЭ_факт'!X100,'Потребление ЭЭ_факт'!AJ100,'Потребление ЭЭ_факт'!AV100),0))</f>
        <v>0</v>
      </c>
      <c r="AC101" s="17">
        <f>IF(AND($F101=AA$4,$I101=AC$5),AVERAGE('Потребление ЭЭ_факт'!Y100,'Потребление ЭЭ_факт'!AK100,'Потребление ЭЭ_факт'!AW100),IF(AB101&lt;&gt;0,AVERAGE('Потребление ЭЭ_факт'!Y100,'Потребление ЭЭ_факт'!AK100,'Потребление ЭЭ_факт'!AW100),0))</f>
        <v>0</v>
      </c>
      <c r="AD101" s="17">
        <f>IF(AND($F101=AA$4,$I101=AD$5),AVERAGE('Потребление ЭЭ_факт'!Z100,'Потребление ЭЭ_факт'!AL100,'Потребление ЭЭ_факт'!AX100),IF(AC101&lt;&gt;0,AVERAGE('Потребление ЭЭ_факт'!Z100,'Потребление ЭЭ_факт'!AL100,'Потребление ЭЭ_факт'!AX100),0))</f>
        <v>0</v>
      </c>
      <c r="AE101" s="17">
        <f>IF(AND($F101=AA$4,$I101=AE$5),AVERAGE('Потребление ЭЭ_факт'!AA100,'Потребление ЭЭ_факт'!AM100,'Потребление ЭЭ_факт'!AY100),IF(AD101&lt;&gt;0,AVERAGE('Потребление ЭЭ_факт'!AA100,'Потребление ЭЭ_факт'!AM100,'Потребление ЭЭ_факт'!AY100),0))</f>
        <v>0</v>
      </c>
      <c r="AF101" s="17">
        <f>IF(AND($F101=AA$4,$I101=AF$5),AVERAGE('Потребление ЭЭ_факт'!AB100,'Потребление ЭЭ_факт'!AN100,'Потребление ЭЭ_факт'!AZ100),IF(AE101&lt;&gt;0,AVERAGE('Потребление ЭЭ_факт'!AB100,'Потребление ЭЭ_факт'!AN100,'Потребление ЭЭ_факт'!AZ100),0))</f>
        <v>0</v>
      </c>
      <c r="AG101" s="17">
        <f>IF(AND($F101=AA$4,$I101=AG$5),AVERAGE('Потребление ЭЭ_факт'!AC100,'Потребление ЭЭ_факт'!AO100,'Потребление ЭЭ_факт'!BA100),IF(AF101&lt;&gt;0,AVERAGE('Потребление ЭЭ_факт'!AC100,'Потребление ЭЭ_факт'!AO100,'Потребление ЭЭ_факт'!BA100),0))</f>
        <v>0</v>
      </c>
      <c r="AH101" s="17">
        <f>IF(AND($F101=AA$4,$I101=AH$5),AVERAGE('Потребление ЭЭ_факт'!AD100,'Потребление ЭЭ_факт'!AP100,'Потребление ЭЭ_факт'!BB100),IF(AG101&lt;&gt;0,AVERAGE('Потребление ЭЭ_факт'!AD100,'Потребление ЭЭ_факт'!AP100,'Потребление ЭЭ_факт'!BB100),0))</f>
        <v>0</v>
      </c>
      <c r="AI101" s="17">
        <f>IF(AND($F101=AA$4,$I101=AI$5),AVERAGE('Потребление ЭЭ_факт'!AE100,'Потребление ЭЭ_факт'!AQ100,'Потребление ЭЭ_факт'!BC100),IF(AH101&lt;&gt;0,AVERAGE('Потребление ЭЭ_факт'!AE100,'Потребление ЭЭ_факт'!AQ100,'Потребление ЭЭ_факт'!BC100),0))</f>
        <v>0</v>
      </c>
      <c r="AJ101" s="17">
        <f>IF(AND($F101=AA$4,$I101=AJ$5),AVERAGE('Потребление ЭЭ_факт'!AF100,'Потребление ЭЭ_факт'!AR100,'Потребление ЭЭ_факт'!BD100),IF(AI101&lt;&gt;0,AVERAGE('Потребление ЭЭ_факт'!AF100,'Потребление ЭЭ_факт'!AR100,'Потребление ЭЭ_факт'!BD100),0))</f>
        <v>0</v>
      </c>
      <c r="AK101" s="17">
        <f>IF(AND($F101=AA$4,$I101=AK$5),AVERAGE('Потребление ЭЭ_факт'!AG100,'Потребление ЭЭ_факт'!AS100,'Потребление ЭЭ_факт'!BE100),IF(AJ101&lt;&gt;0,AVERAGE('Потребление ЭЭ_факт'!AG100,'Потребление ЭЭ_факт'!AS100,'Потребление ЭЭ_факт'!BE100),0))</f>
        <v>0</v>
      </c>
      <c r="AL101" s="17">
        <f>IF(AND($F101=AA$4,$I101=AL$5),AVERAGE('Потребление ЭЭ_факт'!AH100,'Потребление ЭЭ_факт'!AT100,'Потребление ЭЭ_факт'!BF100),IF(AK101&lt;&gt;0,AVERAGE('Потребление ЭЭ_факт'!AH100,'Потребление ЭЭ_факт'!AT100,'Потребление ЭЭ_факт'!BF100),0))</f>
        <v>0</v>
      </c>
      <c r="AM101" s="14">
        <f>IF(AND($F101=AM$4,$I101=AM$5),AVERAGE('Потребление ЭЭ_факт'!AI100,'Потребление ЭЭ_факт'!AU100,'Потребление ЭЭ_факт'!BG100),IF(AL101&lt;&gt;0,AVERAGE('Потребление ЭЭ_факт'!AI100,'Потребление ЭЭ_факт'!AU100,'Потребление ЭЭ_факт'!BG100),0))</f>
        <v>0</v>
      </c>
      <c r="AN101" s="15">
        <f>IF(AND($F101=$AM$4,$I101=AN$5),AVERAGE('Потребление ЭЭ_факт'!AJ100,'Потребление ЭЭ_факт'!AV100,'Потребление ЭЭ_факт'!BH100),IF(AM101&lt;&gt;0,AVERAGE('Потребление ЭЭ_факт'!AJ100,'Потребление ЭЭ_факт'!AV100,'Потребление ЭЭ_факт'!BH100),0))</f>
        <v>0</v>
      </c>
      <c r="AO101" s="15">
        <f>IF(AND($F101=$AM$4,$I101=AO$5),AVERAGE('Потребление ЭЭ_факт'!AK100,'Потребление ЭЭ_факт'!AW100,'Потребление ЭЭ_факт'!BI100),IF(AN101&lt;&gt;0,AVERAGE('Потребление ЭЭ_факт'!AK100,'Потребление ЭЭ_факт'!AW100,'Потребление ЭЭ_факт'!BI100),0))</f>
        <v>0</v>
      </c>
      <c r="AP101" s="15">
        <f>IF(AND($F101=$AM$4,$I101=AP$5),AVERAGE('Потребление ЭЭ_факт'!AL100,'Потребление ЭЭ_факт'!AX100,'Потребление ЭЭ_факт'!BJ100),IF(AO101&lt;&gt;0,AVERAGE('Потребление ЭЭ_факт'!AL100,'Потребление ЭЭ_факт'!AX100,'Потребление ЭЭ_факт'!BJ100),0))</f>
        <v>0</v>
      </c>
      <c r="AQ101" s="15">
        <f>IF(AND($F101=$AM$4,$I101=AQ$5),AVERAGE('Потребление ЭЭ_факт'!AM100,'Потребление ЭЭ_факт'!AY100,'Потребление ЭЭ_факт'!BK100),IF(AP101&lt;&gt;0,AVERAGE('Потребление ЭЭ_факт'!AM100,'Потребление ЭЭ_факт'!AY100,'Потребление ЭЭ_факт'!BK100),0))</f>
        <v>0</v>
      </c>
      <c r="AR101" s="15">
        <f>IF(AND($F101=$AM$4,$I101=AR$5),AVERAGE('Потребление ЭЭ_факт'!AN100,'Потребление ЭЭ_факт'!AZ100,'Потребление ЭЭ_факт'!BL100),IF(AQ101&lt;&gt;0,AVERAGE('Потребление ЭЭ_факт'!AN100,'Потребление ЭЭ_факт'!AZ100,'Потребление ЭЭ_факт'!BL100),0))</f>
        <v>0</v>
      </c>
      <c r="AS101" s="15">
        <f>IF(AND($F101=$AM$4,$I101=AS$5),AVERAGE('Потребление ЭЭ_факт'!AO100,'Потребление ЭЭ_факт'!BA100,'Потребление ЭЭ_факт'!BM100),IF(AR101&lt;&gt;0,AVERAGE('Потребление ЭЭ_факт'!AO100,'Потребление ЭЭ_факт'!BA100,'Потребление ЭЭ_факт'!BM100),0))</f>
        <v>0</v>
      </c>
      <c r="AT101" s="15">
        <f>IF(AND($F101=$AM$4,$I101=AT$5),AVERAGE('Потребление ЭЭ_факт'!AP100,'Потребление ЭЭ_факт'!BB100,'Потребление ЭЭ_факт'!BN100),IF(AS101&lt;&gt;0,AVERAGE('Потребление ЭЭ_факт'!AP100,'Потребление ЭЭ_факт'!BB100,'Потребление ЭЭ_факт'!BN100),0))</f>
        <v>0</v>
      </c>
      <c r="AU101" s="15">
        <f>IF(AND($F101=$AM$4,$I101=AU$5),AVERAGE('Потребление ЭЭ_факт'!AQ100,'Потребление ЭЭ_факт'!BC100,'Потребление ЭЭ_факт'!BO100),IF(AT101&lt;&gt;0,AVERAGE('Потребление ЭЭ_факт'!AQ100,'Потребление ЭЭ_факт'!BC100,'Потребление ЭЭ_факт'!BO100),0))</f>
        <v>0</v>
      </c>
      <c r="AV101" s="15">
        <f>IF(AND($F101=$AM$4,$I101=AV$5),AVERAGE('Потребление ЭЭ_факт'!AR100,'Потребление ЭЭ_факт'!BD100,'Потребление ЭЭ_факт'!BP100),IF(AU101&lt;&gt;0,AVERAGE('Потребление ЭЭ_факт'!AR100,'Потребление ЭЭ_факт'!BD100,'Потребление ЭЭ_факт'!BP100),0))</f>
        <v>0</v>
      </c>
      <c r="AW101" s="15">
        <f>IF(AND($F101=$AM$4,$I101=AW$5),AVERAGE('Потребление ЭЭ_факт'!AS100,'Потребление ЭЭ_факт'!BE100,'Потребление ЭЭ_факт'!BQ100),IF(AV101&lt;&gt;0,AVERAGE('Потребление ЭЭ_факт'!AS100,'Потребление ЭЭ_факт'!BE100,'Потребление ЭЭ_факт'!BQ100),0))</f>
        <v>0</v>
      </c>
      <c r="AX101" s="16">
        <f>IF(AND($F101=$AM$4,$I101=AX$5),AVERAGE('Потребление ЭЭ_факт'!AT100,'Потребление ЭЭ_факт'!BF100,'Потребление ЭЭ_факт'!BR100),IF(AW101&lt;&gt;0,AVERAGE('Потребление ЭЭ_факт'!AT100,'Потребление ЭЭ_факт'!BF100,'Потребление ЭЭ_факт'!BR100),0))</f>
        <v>0</v>
      </c>
      <c r="AY101" s="14">
        <f>IF(AND($F101=$AY$4,$I101=AY$5),AVERAGE('Потребление ЭЭ_факт'!AU100,'Потребление ЭЭ_факт'!BG100,'Потребление ЭЭ_факт'!BS100),IF(AX101&lt;&gt;0,AVERAGE('Потребление ЭЭ_факт'!AU100,'Потребление ЭЭ_факт'!BG100,'Потребление ЭЭ_факт'!BS100),0))</f>
        <v>0</v>
      </c>
      <c r="AZ101" s="15">
        <f>IF(AND($F101=$AY$4,$I101=AZ$5),AVERAGE('Потребление ЭЭ_факт'!AV100,'Потребление ЭЭ_факт'!BH100,'Потребление ЭЭ_факт'!BT100),IF(AY101&lt;&gt;0,AVERAGE('Потребление ЭЭ_факт'!AV100,'Потребление ЭЭ_факт'!BH100,'Потребление ЭЭ_факт'!BT100),0))</f>
        <v>0</v>
      </c>
      <c r="BA101" s="15">
        <f>IF(AND($F101=$AY$4,$I101=BA$5),AVERAGE('Потребление ЭЭ_факт'!AW100,'Потребление ЭЭ_факт'!BI100,'Потребление ЭЭ_факт'!BU100),IF(AZ101&lt;&gt;0,AVERAGE('Потребление ЭЭ_факт'!AW100,'Потребление ЭЭ_факт'!BI100,'Потребление ЭЭ_факт'!BU100),0))</f>
        <v>0</v>
      </c>
      <c r="BB101" s="15">
        <f>IF(AND($F101=$AY$4,$I101=BB$5),AVERAGE('Потребление ЭЭ_факт'!AX100,'Потребление ЭЭ_факт'!BJ100,'Потребление ЭЭ_факт'!BV100),IF(BA101&lt;&gt;0,AVERAGE('Потребление ЭЭ_факт'!AX100,'Потребление ЭЭ_факт'!BJ100,'Потребление ЭЭ_факт'!BV100),0))</f>
        <v>0</v>
      </c>
      <c r="BC101" s="15">
        <f>IF(AND($F101=$AY$4,$I101=BC$5),AVERAGE('Потребление ЭЭ_факт'!AY100,'Потребление ЭЭ_факт'!BK100,'Потребление ЭЭ_факт'!BW100),IF(BB101&lt;&gt;0,AVERAGE('Потребление ЭЭ_факт'!AY100,'Потребление ЭЭ_факт'!BK100,'Потребление ЭЭ_факт'!BW100),0))</f>
        <v>0</v>
      </c>
      <c r="BD101" s="15">
        <f>IF(AND($F101=$AY$4,$I101=BD$5),AVERAGE('Потребление ЭЭ_факт'!AZ100,'Потребление ЭЭ_факт'!BL100,'Потребление ЭЭ_факт'!BX100),IF(BC101&lt;&gt;0,AVERAGE('Потребление ЭЭ_факт'!AZ100,'Потребление ЭЭ_факт'!BL100,'Потребление ЭЭ_факт'!BX100),0))</f>
        <v>0</v>
      </c>
      <c r="BE101" s="15">
        <f>IF(AND($F101=$AY$4,$I101=BE$5),AVERAGE('Потребление ЭЭ_факт'!BA100,'Потребление ЭЭ_факт'!BM100,'Потребление ЭЭ_факт'!BY100),IF(BD101&lt;&gt;0,AVERAGE('Потребление ЭЭ_факт'!BA100,'Потребление ЭЭ_факт'!BM100,'Потребление ЭЭ_факт'!BY100),0))</f>
        <v>0</v>
      </c>
      <c r="BF101" s="15">
        <f>IF(AND($F101=$AY$4,$I101=BF$5),AVERAGE('Потребление ЭЭ_факт'!BB100,'Потребление ЭЭ_факт'!BN100,'Потребление ЭЭ_факт'!BZ100),IF(BE101&lt;&gt;0,AVERAGE('Потребление ЭЭ_факт'!BB100,'Потребление ЭЭ_факт'!BN100,'Потребление ЭЭ_факт'!BZ100),0))</f>
        <v>0</v>
      </c>
      <c r="BG101" s="15">
        <f>IF(AND($F101=$AY$4,$I101=BG$5),AVERAGE('Потребление ЭЭ_факт'!BC100,'Потребление ЭЭ_факт'!BO100,'Потребление ЭЭ_факт'!CA100),IF(BF101&lt;&gt;0,AVERAGE('Потребление ЭЭ_факт'!BC100,'Потребление ЭЭ_факт'!BO100,'Потребление ЭЭ_факт'!CA100),0))</f>
        <v>0</v>
      </c>
      <c r="BH101" s="15">
        <f>IF(AND($F101=$AY$4,$I101=BH$5),AVERAGE('Потребление ЭЭ_факт'!BD100,'Потребление ЭЭ_факт'!BP100,'Потребление ЭЭ_факт'!CB100),IF(BG101&lt;&gt;0,AVERAGE('Потребление ЭЭ_факт'!BD100,'Потребление ЭЭ_факт'!BP100,'Потребление ЭЭ_факт'!CB100),0))</f>
        <v>0</v>
      </c>
      <c r="BI101" s="15">
        <f>IF(AND($F101=$AY$4,$I101=BI$5),AVERAGE('Потребление ЭЭ_факт'!BE100,'Потребление ЭЭ_факт'!BQ100,'Потребление ЭЭ_факт'!CC100),IF(BH101&lt;&gt;0,AVERAGE('Потребление ЭЭ_факт'!BE100,'Потребление ЭЭ_факт'!BQ100,'Потребление ЭЭ_факт'!CC100),0))</f>
        <v>0</v>
      </c>
      <c r="BJ101" s="16">
        <f>IF(AND($F101=$AY$4,$I101=BJ$5),AVERAGE('Потребление ЭЭ_факт'!BF100,'Потребление ЭЭ_факт'!BR100,'Потребление ЭЭ_факт'!CD100),IF(BI101&lt;&gt;0,AVERAGE('Потребление ЭЭ_факт'!BF100,'Потребление ЭЭ_факт'!BR100,'Потребление ЭЭ_факт'!CD100),0))</f>
        <v>0</v>
      </c>
      <c r="BK101" s="14">
        <f>IF(AND($F101=$BK$4,$I101=BK$5),AVERAGE('Потребление ЭЭ_факт'!BG100,'Потребление ЭЭ_факт'!BS100,'Потребление ЭЭ_факт'!CE100),IF(BJ101&lt;&gt;0,AVERAGE('Потребление ЭЭ_факт'!BG100,'Потребление ЭЭ_факт'!BS100,'Потребление ЭЭ_факт'!CE100),0))</f>
        <v>0</v>
      </c>
      <c r="BL101" s="15">
        <f>IF(AND($F101=$BK$4,$I101=BL$5),AVERAGE('Потребление ЭЭ_факт'!BH100,'Потребление ЭЭ_факт'!BT100,'Потребление ЭЭ_факт'!CF100),IF(BK101&lt;&gt;0,AVERAGE('Потребление ЭЭ_факт'!BH100,'Потребление ЭЭ_факт'!BT100,'Потребление ЭЭ_факт'!CF100),0))</f>
        <v>0</v>
      </c>
      <c r="BM101" s="15">
        <f>IF(AND($F101=$BK$4,$I101=BM$5),AVERAGE('Потребление ЭЭ_факт'!BI100,'Потребление ЭЭ_факт'!BU100,'Потребление ЭЭ_факт'!CG100),IF(BL101&lt;&gt;0,AVERAGE('Потребление ЭЭ_факт'!BI100,'Потребление ЭЭ_факт'!BU100,'Потребление ЭЭ_факт'!CG100),0))</f>
        <v>22975.363882237343</v>
      </c>
      <c r="BN101" s="15">
        <f>IF(AND($F101=$BK$4,$I101=BN$5),AVERAGE('Потребление ЭЭ_факт'!BJ100,'Потребление ЭЭ_факт'!BV100,'Потребление ЭЭ_факт'!CH100),IF(BM101&lt;&gt;0,AVERAGE('Потребление ЭЭ_факт'!BJ100,'Потребление ЭЭ_факт'!BV100,'Потребление ЭЭ_факт'!CH100),0))</f>
        <v>16778.603559790801</v>
      </c>
      <c r="BO101" s="15">
        <f>IF(AND($F101=$BK$4,$I101=BO$5),AVERAGE('Потребление ЭЭ_факт'!BK100,'Потребление ЭЭ_факт'!BW100,'Потребление ЭЭ_факт'!CI100),IF(BN101&lt;&gt;0,AVERAGE('Потребление ЭЭ_факт'!BK100,'Потребление ЭЭ_факт'!BW100,'Потребление ЭЭ_факт'!CI100),0))</f>
        <v>24684.841505304867</v>
      </c>
      <c r="BP101" s="15">
        <f>IF(AND($F101=$BK$4,$I101=BP$5),AVERAGE('Потребление ЭЭ_факт'!BL100,'Потребление ЭЭ_факт'!BX100,'Потребление ЭЭ_факт'!CJ100),IF(BO101&lt;&gt;0,AVERAGE('Потребление ЭЭ_факт'!BL100,'Потребление ЭЭ_факт'!BX100,'Потребление ЭЭ_факт'!CJ100),0))</f>
        <v>28867.749396959447</v>
      </c>
      <c r="BQ101" s="15">
        <f>IF(AND($F101=$BK$4,$I101=BQ$5),AVERAGE('Потребление ЭЭ_факт'!BM100,'Потребление ЭЭ_факт'!BY100,'Потребление ЭЭ_факт'!CK100),IF(BP101&lt;&gt;0,AVERAGE('Потребление ЭЭ_факт'!BM100,'Потребление ЭЭ_факт'!BY100,'Потребление ЭЭ_факт'!CK100),0))</f>
        <v>30692.271778432798</v>
      </c>
      <c r="BR101" s="15">
        <f>IF(AND($F101=$BK$4,$I101=BR$5),AVERAGE('Потребление ЭЭ_факт'!BN100,'Потребление ЭЭ_факт'!BZ100,'Потребление ЭЭ_факт'!CL100),IF(BQ101&lt;&gt;0,AVERAGE('Потребление ЭЭ_факт'!BN100,'Потребление ЭЭ_факт'!BZ100,'Потребление ЭЭ_факт'!CL100),0))</f>
        <v>31330.549481922862</v>
      </c>
      <c r="BS101" s="15">
        <f>IF(AND($F101=$BK$4,$I101=BS$5),AVERAGE('Потребление ЭЭ_факт'!BO100,'Потребление ЭЭ_факт'!CA100,'Потребление ЭЭ_факт'!CM100),IF(BR101&lt;&gt;0,AVERAGE('Потребление ЭЭ_факт'!BO100,'Потребление ЭЭ_факт'!CA100,'Потребление ЭЭ_факт'!CM100),0))</f>
        <v>24060.077032385714</v>
      </c>
      <c r="BT101" s="15">
        <f>IF(AND($F101=$BK$4,$I101=BT$5),AVERAGE('Потребление ЭЭ_факт'!BP100,'Потребление ЭЭ_факт'!CB100,'Потребление ЭЭ_факт'!CN100),IF(BS101&lt;&gt;0,AVERAGE('Потребление ЭЭ_факт'!BP100,'Потребление ЭЭ_факт'!CB100,'Потребление ЭЭ_факт'!CN100),0))</f>
        <v>21827.139578615384</v>
      </c>
      <c r="BU101" s="15">
        <f>IF(AND($F101=$BK$4,$I101=BU$5),AVERAGE('Потребление ЭЭ_факт'!BQ100,'Потребление ЭЭ_факт'!CC100,'Потребление ЭЭ_факт'!CO100),IF(BT101&lt;&gt;0,AVERAGE('Потребление ЭЭ_факт'!BQ100,'Потребление ЭЭ_факт'!CC100,'Потребление ЭЭ_факт'!CO100),0))</f>
        <v>21486.514787739998</v>
      </c>
      <c r="BV101" s="16">
        <f>IF(AND($F101=$BK$4,$I101=BV$5),AVERAGE('Потребление ЭЭ_факт'!BR100,'Потребление ЭЭ_факт'!CD100,'Потребление ЭЭ_факт'!CP100),IF(BU101&lt;&gt;0,AVERAGE('Потребление ЭЭ_факт'!BR100,'Потребление ЭЭ_факт'!CD100,'Потребление ЭЭ_факт'!CP100),0))</f>
        <v>22842.383798478462</v>
      </c>
      <c r="BW101" s="14">
        <f>IF(AND($F101=$BW$4,$I101=BW$5),AVERAGE('Потребление ЭЭ_факт'!BS100,'Потребление ЭЭ_факт'!CE100,'Потребление ЭЭ_факт'!CQ100),IF(BV101&lt;&gt;0,AVERAGE('Потребление ЭЭ_факт'!BS100,'Потребление ЭЭ_факт'!CE100,'Потребление ЭЭ_факт'!CQ100),0))</f>
        <v>23252.943911446429</v>
      </c>
      <c r="BX101" s="15">
        <f>IF(AND($F101=$BW$4,$I101=BX$5),AVERAGE('Потребление ЭЭ_факт'!BT100,'Потребление ЭЭ_факт'!CF100,'Потребление ЭЭ_факт'!CR100),IF(BW101&lt;&gt;0,AVERAGE('Потребление ЭЭ_факт'!BT100,'Потребление ЭЭ_факт'!CF100,'Потребление ЭЭ_факт'!CR100),0))</f>
        <v>20659.704220999996</v>
      </c>
      <c r="BY101" s="31">
        <f t="shared" si="552"/>
        <v>22975.363882237343</v>
      </c>
      <c r="BZ101" s="31">
        <f t="shared" si="553"/>
        <v>16778.603559790801</v>
      </c>
      <c r="CA101" s="31">
        <f t="shared" si="554"/>
        <v>24684.841505304867</v>
      </c>
      <c r="CB101" s="31">
        <f t="shared" si="555"/>
        <v>28867.749396959447</v>
      </c>
      <c r="CC101" s="31">
        <f t="shared" si="546"/>
        <v>30692.271778432798</v>
      </c>
      <c r="CD101" s="31">
        <f t="shared" si="547"/>
        <v>31330.549481922862</v>
      </c>
      <c r="CE101" s="31">
        <f t="shared" si="548"/>
        <v>24060.077032385714</v>
      </c>
      <c r="CF101" s="31">
        <f t="shared" si="549"/>
        <v>21827.139578615384</v>
      </c>
      <c r="CG101" s="31">
        <f t="shared" si="550"/>
        <v>21486.514787739998</v>
      </c>
      <c r="CH101" s="32">
        <f t="shared" si="551"/>
        <v>22842.383798478462</v>
      </c>
      <c r="CI101" s="30">
        <f t="shared" si="418"/>
        <v>23252.943911446429</v>
      </c>
      <c r="CJ101" s="31">
        <f t="shared" si="413"/>
        <v>20659.704220999996</v>
      </c>
      <c r="CK101" s="31">
        <f t="shared" si="414"/>
        <v>22975.363882237343</v>
      </c>
      <c r="CL101" s="31">
        <f t="shared" si="489"/>
        <v>16778.603559790801</v>
      </c>
      <c r="CM101" s="31">
        <f t="shared" si="490"/>
        <v>24684.841505304867</v>
      </c>
      <c r="CN101" s="31">
        <f t="shared" si="491"/>
        <v>28867.749396959447</v>
      </c>
      <c r="CO101" s="31">
        <f t="shared" si="492"/>
        <v>30692.271778432798</v>
      </c>
      <c r="CP101" s="31">
        <f t="shared" si="493"/>
        <v>31330.549481922862</v>
      </c>
      <c r="CQ101" s="31">
        <f t="shared" si="494"/>
        <v>24060.077032385714</v>
      </c>
      <c r="CR101" s="31">
        <f t="shared" si="495"/>
        <v>21827.139578615384</v>
      </c>
      <c r="CS101" s="31">
        <f t="shared" si="496"/>
        <v>21486.514787739998</v>
      </c>
      <c r="CT101" s="32">
        <f t="shared" si="497"/>
        <v>22842.383798478462</v>
      </c>
      <c r="CU101" s="30">
        <f t="shared" si="498"/>
        <v>23252.943911446429</v>
      </c>
      <c r="CV101" s="31">
        <f t="shared" si="499"/>
        <v>20659.704220999996</v>
      </c>
      <c r="CW101" s="31">
        <f t="shared" si="500"/>
        <v>22975.363882237343</v>
      </c>
      <c r="CX101" s="31">
        <f t="shared" si="501"/>
        <v>16778.603559790801</v>
      </c>
      <c r="CY101" s="31">
        <f t="shared" si="502"/>
        <v>24684.841505304867</v>
      </c>
      <c r="CZ101" s="31">
        <f t="shared" si="503"/>
        <v>28867.749396959447</v>
      </c>
      <c r="DA101" s="31">
        <f t="shared" si="504"/>
        <v>30692.271778432798</v>
      </c>
      <c r="DB101" s="31">
        <f t="shared" si="505"/>
        <v>31330.549481922862</v>
      </c>
      <c r="DC101" s="31">
        <f t="shared" si="506"/>
        <v>24060.077032385714</v>
      </c>
      <c r="DD101" s="31">
        <f t="shared" si="507"/>
        <v>21827.139578615384</v>
      </c>
      <c r="DE101" s="31">
        <f t="shared" si="508"/>
        <v>21486.514787739998</v>
      </c>
      <c r="DF101" s="32">
        <f t="shared" si="509"/>
        <v>22842.383798478462</v>
      </c>
      <c r="DG101" s="30">
        <f t="shared" si="510"/>
        <v>23252.943911446429</v>
      </c>
      <c r="DH101" s="31">
        <f t="shared" si="511"/>
        <v>20659.704220999996</v>
      </c>
      <c r="DI101" s="31">
        <f t="shared" si="512"/>
        <v>22975.363882237343</v>
      </c>
      <c r="DJ101" s="31">
        <f t="shared" si="513"/>
        <v>16778.603559790801</v>
      </c>
      <c r="DK101" s="31">
        <f t="shared" si="514"/>
        <v>24684.841505304867</v>
      </c>
      <c r="DL101" s="31">
        <f t="shared" si="515"/>
        <v>28867.749396959447</v>
      </c>
      <c r="DM101" s="31">
        <f t="shared" si="516"/>
        <v>30692.271778432798</v>
      </c>
      <c r="DN101" s="31">
        <f t="shared" si="517"/>
        <v>31330.549481922862</v>
      </c>
      <c r="DO101" s="31">
        <f t="shared" si="518"/>
        <v>24060.077032385714</v>
      </c>
      <c r="DP101" s="31">
        <f t="shared" si="519"/>
        <v>21827.139578615384</v>
      </c>
      <c r="DQ101" s="31">
        <f t="shared" si="488"/>
        <v>21486.514787739998</v>
      </c>
      <c r="DR101" s="32">
        <f t="shared" si="522"/>
        <v>22842.383798478462</v>
      </c>
      <c r="DS101" s="30">
        <f t="shared" si="523"/>
        <v>23252.943911446429</v>
      </c>
      <c r="DT101" s="31">
        <f t="shared" si="524"/>
        <v>20659.704220999996</v>
      </c>
      <c r="DU101" s="31">
        <f t="shared" si="525"/>
        <v>22975.363882237343</v>
      </c>
      <c r="DV101" s="31">
        <f t="shared" si="526"/>
        <v>16778.603559790801</v>
      </c>
      <c r="DW101" s="31">
        <f t="shared" si="527"/>
        <v>24684.841505304867</v>
      </c>
      <c r="DX101" s="31">
        <f t="shared" si="528"/>
        <v>28867.749396959447</v>
      </c>
      <c r="DY101" s="31">
        <f t="shared" si="529"/>
        <v>30692.271778432798</v>
      </c>
      <c r="DZ101" s="31">
        <f t="shared" si="530"/>
        <v>31330.549481922862</v>
      </c>
      <c r="EA101" s="31">
        <f t="shared" si="531"/>
        <v>24060.077032385714</v>
      </c>
      <c r="EB101" s="31">
        <f t="shared" si="532"/>
        <v>21827.139578615384</v>
      </c>
      <c r="EC101" s="31">
        <f t="shared" si="533"/>
        <v>21486.514787739998</v>
      </c>
      <c r="ED101" s="32">
        <f t="shared" si="534"/>
        <v>22842.383798478462</v>
      </c>
      <c r="EE101" s="30">
        <f t="shared" si="535"/>
        <v>23252.943911446429</v>
      </c>
      <c r="EF101" s="31">
        <f t="shared" si="536"/>
        <v>20659.704220999996</v>
      </c>
      <c r="EG101" s="31">
        <f t="shared" si="537"/>
        <v>22975.363882237343</v>
      </c>
      <c r="EH101" s="31">
        <f t="shared" si="538"/>
        <v>16778.603559790801</v>
      </c>
      <c r="EI101" s="31">
        <f t="shared" si="539"/>
        <v>24684.841505304867</v>
      </c>
      <c r="EJ101" s="31">
        <f t="shared" si="540"/>
        <v>28867.749396959447</v>
      </c>
      <c r="EK101" s="31">
        <f t="shared" si="541"/>
        <v>30692.271778432798</v>
      </c>
      <c r="EL101" s="31">
        <f t="shared" si="542"/>
        <v>31330.549481922862</v>
      </c>
      <c r="EM101" s="31">
        <f t="shared" si="543"/>
        <v>24060.077032385714</v>
      </c>
      <c r="EN101" s="31">
        <f t="shared" si="544"/>
        <v>21827.139578615384</v>
      </c>
      <c r="EO101" s="31">
        <f t="shared" si="520"/>
        <v>21486.514787739998</v>
      </c>
      <c r="EP101" s="32">
        <f t="shared" si="521"/>
        <v>22842.383798478462</v>
      </c>
      <c r="ES101" s="20"/>
      <c r="ET101" s="18"/>
      <c r="EU101" s="18"/>
      <c r="EV101" s="18"/>
      <c r="EW101" s="18"/>
      <c r="EX101" s="18"/>
      <c r="EY101" s="18"/>
      <c r="EZ101" s="18"/>
      <c r="FA101" s="18"/>
      <c r="FB101" s="18"/>
      <c r="FC101" s="18"/>
      <c r="FD101" s="19"/>
      <c r="FE101" s="20"/>
      <c r="FF101" s="18"/>
      <c r="FG101" s="18"/>
      <c r="FH101" s="18"/>
      <c r="FI101" s="18"/>
      <c r="FJ101" s="18"/>
      <c r="FK101" s="18"/>
      <c r="FL101" s="18"/>
      <c r="FM101" s="18"/>
      <c r="FN101" s="18"/>
      <c r="FO101" s="18"/>
      <c r="FP101" s="19"/>
      <c r="FQ101" s="20"/>
      <c r="FR101" s="18"/>
      <c r="FS101" s="18"/>
      <c r="FT101" s="18">
        <f t="shared" si="421"/>
        <v>16778.603559790801</v>
      </c>
      <c r="FU101" s="18">
        <f t="shared" si="422"/>
        <v>24684.841505304867</v>
      </c>
      <c r="FV101" s="18">
        <f t="shared" si="423"/>
        <v>28867.749396959447</v>
      </c>
      <c r="FW101" s="18">
        <f t="shared" si="424"/>
        <v>30692.271778432798</v>
      </c>
      <c r="FX101" s="18">
        <f t="shared" si="425"/>
        <v>31330.549481922862</v>
      </c>
      <c r="FY101" s="18">
        <f t="shared" si="426"/>
        <v>24060.077032385714</v>
      </c>
      <c r="FZ101" s="18">
        <f t="shared" si="427"/>
        <v>21827.139578615384</v>
      </c>
      <c r="GA101" s="18">
        <f t="shared" si="428"/>
        <v>21486.514787739998</v>
      </c>
      <c r="GB101" s="19">
        <f t="shared" si="429"/>
        <v>22842.383798478462</v>
      </c>
      <c r="GC101" s="20">
        <f t="shared" si="430"/>
        <v>23252.943911446429</v>
      </c>
      <c r="GD101" s="18">
        <f t="shared" si="431"/>
        <v>20659.704220999996</v>
      </c>
      <c r="GE101" s="18">
        <f t="shared" si="432"/>
        <v>22975.363882237343</v>
      </c>
      <c r="GF101" s="18">
        <f t="shared" si="433"/>
        <v>16778.603559790801</v>
      </c>
      <c r="GG101" s="18">
        <f t="shared" si="434"/>
        <v>24684.841505304867</v>
      </c>
      <c r="GH101" s="18">
        <f t="shared" si="435"/>
        <v>28867.749396959447</v>
      </c>
      <c r="GI101" s="18">
        <f t="shared" si="436"/>
        <v>30692.271778432798</v>
      </c>
      <c r="GJ101" s="18">
        <f t="shared" si="437"/>
        <v>31330.549481922862</v>
      </c>
      <c r="GK101" s="18">
        <f t="shared" si="438"/>
        <v>24060.077032385714</v>
      </c>
      <c r="GL101" s="18">
        <f t="shared" si="439"/>
        <v>21827.139578615384</v>
      </c>
      <c r="GM101" s="18">
        <f t="shared" si="440"/>
        <v>21486.514787739998</v>
      </c>
      <c r="GN101" s="19">
        <f t="shared" si="441"/>
        <v>22842.383798478462</v>
      </c>
      <c r="GO101" s="20">
        <f t="shared" si="442"/>
        <v>23252.943911446429</v>
      </c>
      <c r="GP101" s="18">
        <f t="shared" si="443"/>
        <v>20659.704220999996</v>
      </c>
      <c r="GQ101" s="18">
        <f t="shared" si="444"/>
        <v>22975.363882237343</v>
      </c>
      <c r="GR101" s="18">
        <f t="shared" si="445"/>
        <v>16778.603559790801</v>
      </c>
      <c r="GS101" s="18">
        <f t="shared" si="446"/>
        <v>24684.841505304867</v>
      </c>
      <c r="GT101" s="18">
        <f t="shared" si="447"/>
        <v>28867.749396959447</v>
      </c>
      <c r="GU101" s="18">
        <f t="shared" si="448"/>
        <v>30692.271778432798</v>
      </c>
      <c r="GV101" s="18">
        <f t="shared" si="449"/>
        <v>31330.549481922862</v>
      </c>
      <c r="GW101" s="18">
        <f t="shared" si="450"/>
        <v>24060.077032385714</v>
      </c>
      <c r="GX101" s="18">
        <f t="shared" si="451"/>
        <v>21827.139578615384</v>
      </c>
      <c r="GY101" s="18">
        <f t="shared" si="452"/>
        <v>21486.514787739998</v>
      </c>
      <c r="GZ101" s="19">
        <f t="shared" si="453"/>
        <v>22842.383798478462</v>
      </c>
      <c r="HA101" s="20">
        <f t="shared" si="454"/>
        <v>23252.943911446429</v>
      </c>
      <c r="HB101" s="18">
        <f t="shared" si="455"/>
        <v>20659.704220999996</v>
      </c>
      <c r="HC101" s="18">
        <f t="shared" si="456"/>
        <v>22975.363882237343</v>
      </c>
      <c r="HD101" s="18">
        <f t="shared" si="457"/>
        <v>16778.603559790801</v>
      </c>
      <c r="HE101" s="18">
        <f t="shared" si="458"/>
        <v>24684.841505304867</v>
      </c>
      <c r="HF101" s="18">
        <f t="shared" si="459"/>
        <v>28867.749396959447</v>
      </c>
      <c r="HG101" s="18">
        <f t="shared" si="460"/>
        <v>30692.271778432798</v>
      </c>
      <c r="HH101" s="18">
        <f t="shared" si="461"/>
        <v>31330.549481922862</v>
      </c>
      <c r="HI101" s="18">
        <f t="shared" si="462"/>
        <v>24060.077032385714</v>
      </c>
      <c r="HJ101" s="18">
        <f t="shared" si="463"/>
        <v>21827.139578615384</v>
      </c>
      <c r="HK101" s="18">
        <f t="shared" si="464"/>
        <v>21486.514787739998</v>
      </c>
      <c r="HL101" s="19">
        <f t="shared" si="465"/>
        <v>22842.383798478462</v>
      </c>
      <c r="HM101" s="20">
        <f t="shared" si="466"/>
        <v>23252.943911446429</v>
      </c>
      <c r="HN101" s="18">
        <f t="shared" si="467"/>
        <v>20659.704220999996</v>
      </c>
      <c r="HO101" s="18">
        <f t="shared" si="468"/>
        <v>22975.363882237343</v>
      </c>
      <c r="HP101" s="18">
        <f t="shared" si="469"/>
        <v>16778.603559790801</v>
      </c>
      <c r="HQ101" s="18">
        <f t="shared" si="470"/>
        <v>24684.841505304867</v>
      </c>
      <c r="HR101" s="18">
        <f t="shared" si="471"/>
        <v>28867.749396959447</v>
      </c>
      <c r="HS101" s="18">
        <f t="shared" si="472"/>
        <v>30692.271778432798</v>
      </c>
      <c r="HT101" s="18">
        <f t="shared" si="473"/>
        <v>31330.549481922862</v>
      </c>
      <c r="HU101" s="18">
        <f t="shared" si="474"/>
        <v>24060.077032385714</v>
      </c>
      <c r="HV101" s="18">
        <f t="shared" si="475"/>
        <v>21827.139578615384</v>
      </c>
      <c r="HW101" s="18">
        <f t="shared" si="476"/>
        <v>21486.514787739998</v>
      </c>
      <c r="HX101" s="19">
        <f t="shared" si="477"/>
        <v>22842.383798478462</v>
      </c>
      <c r="HY101" s="20">
        <f t="shared" si="478"/>
        <v>23252.943911446429</v>
      </c>
      <c r="HZ101" s="18">
        <f t="shared" si="545"/>
        <v>20659.704220999996</v>
      </c>
      <c r="IA101" s="18">
        <f t="shared" si="559"/>
        <v>22975.363882237343</v>
      </c>
      <c r="IB101" s="18"/>
      <c r="IC101" s="18"/>
      <c r="ID101" s="18"/>
      <c r="IE101" s="18"/>
      <c r="IF101" s="18"/>
      <c r="IG101" s="18"/>
      <c r="IH101" s="18"/>
      <c r="II101" s="18"/>
      <c r="IJ101" s="19"/>
      <c r="IK101" s="20"/>
      <c r="IL101" s="18"/>
      <c r="IM101" s="18"/>
      <c r="IN101" s="18"/>
      <c r="IO101" s="18"/>
      <c r="IP101" s="18"/>
      <c r="IQ101" s="18"/>
      <c r="IR101" s="18"/>
      <c r="IS101" s="18"/>
      <c r="IT101" s="18"/>
      <c r="IU101" s="18"/>
      <c r="IV101" s="19"/>
      <c r="IY101" s="17"/>
      <c r="IZ101" s="17"/>
      <c r="JA101" s="14">
        <f t="shared" si="479"/>
        <v>0</v>
      </c>
      <c r="JB101" s="15">
        <f t="shared" si="480"/>
        <v>0</v>
      </c>
      <c r="JC101" s="15">
        <f t="shared" si="481"/>
        <v>222570.13091963032</v>
      </c>
      <c r="JD101" s="15">
        <f t="shared" si="482"/>
        <v>289458.14293431409</v>
      </c>
      <c r="JE101" s="15">
        <f t="shared" si="483"/>
        <v>289458.14293431409</v>
      </c>
      <c r="JF101" s="15">
        <f t="shared" si="484"/>
        <v>289458.14293431409</v>
      </c>
      <c r="JG101" s="15">
        <f t="shared" si="485"/>
        <v>289458.14293431409</v>
      </c>
      <c r="JH101" s="15">
        <f t="shared" si="486"/>
        <v>66888.012014683773</v>
      </c>
      <c r="JI101" s="15">
        <f t="shared" si="487"/>
        <v>0</v>
      </c>
      <c r="JJ101" s="14"/>
    </row>
    <row r="102" spans="1:270" x14ac:dyDescent="0.25">
      <c r="A102" s="5" t="s">
        <v>119</v>
      </c>
      <c r="B102" s="2">
        <v>8129</v>
      </c>
      <c r="C102" s="3">
        <v>42629</v>
      </c>
      <c r="D102" s="3" t="s">
        <v>120</v>
      </c>
      <c r="E102" s="4">
        <v>45373</v>
      </c>
      <c r="F102">
        <f t="shared" si="556"/>
        <v>2024</v>
      </c>
      <c r="G102">
        <f t="shared" si="557"/>
        <v>3</v>
      </c>
      <c r="H102">
        <f t="shared" si="558"/>
        <v>2021</v>
      </c>
      <c r="I102">
        <f t="shared" si="384"/>
        <v>3</v>
      </c>
      <c r="J102">
        <f t="shared" si="415"/>
        <v>2024</v>
      </c>
      <c r="K102">
        <f t="shared" si="416"/>
        <v>4</v>
      </c>
      <c r="L102">
        <f t="shared" si="383"/>
        <v>2029</v>
      </c>
      <c r="M102">
        <f t="shared" si="417"/>
        <v>3</v>
      </c>
      <c r="O102" s="14"/>
      <c r="P102" s="17"/>
      <c r="Q102" s="17"/>
      <c r="R102" s="17"/>
      <c r="S102" s="17"/>
      <c r="T102" s="17"/>
      <c r="U102" s="17"/>
      <c r="V102" s="17">
        <f>IF(AND($F102=O$4,$I102=V$5),AVERAGE('Потребление ЭЭ_факт'!R101,'Потребление ЭЭ_факт'!AD101,'Потребление ЭЭ_факт'!AP101),IF(U102&lt;&gt;0,AVERAGE('Потребление ЭЭ_факт'!R101,'Потребление ЭЭ_факт'!AD101,'Потребление ЭЭ_факт'!AP101),0))</f>
        <v>0</v>
      </c>
      <c r="W102" s="17">
        <f>IF(AND($F102=O$4,$I102=W$5),AVERAGE('Потребление ЭЭ_факт'!S101,'Потребление ЭЭ_факт'!AE101,'Потребление ЭЭ_факт'!AQ101),IF(V102&lt;&gt;0,AVERAGE('Потребление ЭЭ_факт'!S101,'Потребление ЭЭ_факт'!AE101,'Потребление ЭЭ_факт'!AQ101),0))</f>
        <v>0</v>
      </c>
      <c r="X102" s="17">
        <f>IF(AND($F102=O$4,$I102=X$5),AVERAGE('Потребление ЭЭ_факт'!T101,'Потребление ЭЭ_факт'!AF101,'Потребление ЭЭ_факт'!AR101),IF(W102&lt;&gt;0,AVERAGE('Потребление ЭЭ_факт'!T101,'Потребление ЭЭ_факт'!AF101,'Потребление ЭЭ_факт'!AR101),0))</f>
        <v>0</v>
      </c>
      <c r="Y102" s="17">
        <f>IF(AND($F102=O$4,$I102=Y$5),AVERAGE('Потребление ЭЭ_факт'!U101,'Потребление ЭЭ_факт'!AG101,'Потребление ЭЭ_факт'!AS101),IF(X102&lt;&gt;0,AVERAGE('Потребление ЭЭ_факт'!U101,'Потребление ЭЭ_факт'!AG101,'Потребление ЭЭ_факт'!AS101),0))</f>
        <v>0</v>
      </c>
      <c r="Z102" s="17">
        <f>IF(AND($F102=O$4,$I102=Z$5),AVERAGE('Потребление ЭЭ_факт'!V101,'Потребление ЭЭ_факт'!AH101,'Потребление ЭЭ_факт'!AT101),IF(Y102&lt;&gt;0,AVERAGE('Потребление ЭЭ_факт'!V101,'Потребление ЭЭ_факт'!AH101,'Потребление ЭЭ_факт'!AT101),0))</f>
        <v>0</v>
      </c>
      <c r="AA102" s="14">
        <f>IF(AND($F102=AA$4,$I102=AA$5),AVERAGE('Потребление ЭЭ_факт'!W101,'Потребление ЭЭ_факт'!AI101,'Потребление ЭЭ_факт'!AU101),IF(Z102&lt;&gt;0,AVERAGE('Потребление ЭЭ_факт'!W101,'Потребление ЭЭ_факт'!AI101,'Потребление ЭЭ_факт'!AU101),0))</f>
        <v>0</v>
      </c>
      <c r="AB102" s="17">
        <f>IF(AND($F102=AA$4,$I102=AB$5),AVERAGE('Потребление ЭЭ_факт'!X101,'Потребление ЭЭ_факт'!AJ101,'Потребление ЭЭ_факт'!AV101),IF(AA102&lt;&gt;0,AVERAGE('Потребление ЭЭ_факт'!X101,'Потребление ЭЭ_факт'!AJ101,'Потребление ЭЭ_факт'!AV101),0))</f>
        <v>0</v>
      </c>
      <c r="AC102" s="17">
        <f>IF(AND($F102=AA$4,$I102=AC$5),AVERAGE('Потребление ЭЭ_факт'!Y101,'Потребление ЭЭ_факт'!AK101,'Потребление ЭЭ_факт'!AW101),IF(AB102&lt;&gt;0,AVERAGE('Потребление ЭЭ_факт'!Y101,'Потребление ЭЭ_факт'!AK101,'Потребление ЭЭ_факт'!AW101),0))</f>
        <v>0</v>
      </c>
      <c r="AD102" s="17">
        <f>IF(AND($F102=AA$4,$I102=AD$5),AVERAGE('Потребление ЭЭ_факт'!Z101,'Потребление ЭЭ_факт'!AL101,'Потребление ЭЭ_факт'!AX101),IF(AC102&lt;&gt;0,AVERAGE('Потребление ЭЭ_факт'!Z101,'Потребление ЭЭ_факт'!AL101,'Потребление ЭЭ_факт'!AX101),0))</f>
        <v>0</v>
      </c>
      <c r="AE102" s="17">
        <f>IF(AND($F102=AA$4,$I102=AE$5),AVERAGE('Потребление ЭЭ_факт'!AA101,'Потребление ЭЭ_факт'!AM101,'Потребление ЭЭ_факт'!AY101),IF(AD102&lt;&gt;0,AVERAGE('Потребление ЭЭ_факт'!AA101,'Потребление ЭЭ_факт'!AM101,'Потребление ЭЭ_факт'!AY101),0))</f>
        <v>0</v>
      </c>
      <c r="AF102" s="17">
        <f>IF(AND($F102=AA$4,$I102=AF$5),AVERAGE('Потребление ЭЭ_факт'!AB101,'Потребление ЭЭ_факт'!AN101,'Потребление ЭЭ_факт'!AZ101),IF(AE102&lt;&gt;0,AVERAGE('Потребление ЭЭ_факт'!AB101,'Потребление ЭЭ_факт'!AN101,'Потребление ЭЭ_факт'!AZ101),0))</f>
        <v>0</v>
      </c>
      <c r="AG102" s="17">
        <f>IF(AND($F102=AA$4,$I102=AG$5),AVERAGE('Потребление ЭЭ_факт'!AC101,'Потребление ЭЭ_факт'!AO101,'Потребление ЭЭ_факт'!BA101),IF(AF102&lt;&gt;0,AVERAGE('Потребление ЭЭ_факт'!AC101,'Потребление ЭЭ_факт'!AO101,'Потребление ЭЭ_факт'!BA101),0))</f>
        <v>0</v>
      </c>
      <c r="AH102" s="17">
        <f>IF(AND($F102=AA$4,$I102=AH$5),AVERAGE('Потребление ЭЭ_факт'!AD101,'Потребление ЭЭ_факт'!AP101,'Потребление ЭЭ_факт'!BB101),IF(AG102&lt;&gt;0,AVERAGE('Потребление ЭЭ_факт'!AD101,'Потребление ЭЭ_факт'!AP101,'Потребление ЭЭ_факт'!BB101),0))</f>
        <v>0</v>
      </c>
      <c r="AI102" s="17">
        <f>IF(AND($F102=AA$4,$I102=AI$5),AVERAGE('Потребление ЭЭ_факт'!AE101,'Потребление ЭЭ_факт'!AQ101,'Потребление ЭЭ_факт'!BC101),IF(AH102&lt;&gt;0,AVERAGE('Потребление ЭЭ_факт'!AE101,'Потребление ЭЭ_факт'!AQ101,'Потребление ЭЭ_факт'!BC101),0))</f>
        <v>0</v>
      </c>
      <c r="AJ102" s="17">
        <f>IF(AND($F102=AA$4,$I102=AJ$5),AVERAGE('Потребление ЭЭ_факт'!AF101,'Потребление ЭЭ_факт'!AR101,'Потребление ЭЭ_факт'!BD101),IF(AI102&lt;&gt;0,AVERAGE('Потребление ЭЭ_факт'!AF101,'Потребление ЭЭ_факт'!AR101,'Потребление ЭЭ_факт'!BD101),0))</f>
        <v>0</v>
      </c>
      <c r="AK102" s="17">
        <f>IF(AND($F102=AA$4,$I102=AK$5),AVERAGE('Потребление ЭЭ_факт'!AG101,'Потребление ЭЭ_факт'!AS101,'Потребление ЭЭ_факт'!BE101),IF(AJ102&lt;&gt;0,AVERAGE('Потребление ЭЭ_факт'!AG101,'Потребление ЭЭ_факт'!AS101,'Потребление ЭЭ_факт'!BE101),0))</f>
        <v>0</v>
      </c>
      <c r="AL102" s="17">
        <f>IF(AND($F102=AA$4,$I102=AL$5),AVERAGE('Потребление ЭЭ_факт'!AH101,'Потребление ЭЭ_факт'!AT101,'Потребление ЭЭ_факт'!BF101),IF(AK102&lt;&gt;0,AVERAGE('Потребление ЭЭ_факт'!AH101,'Потребление ЭЭ_факт'!AT101,'Потребление ЭЭ_факт'!BF101),0))</f>
        <v>0</v>
      </c>
      <c r="AM102" s="14">
        <f>IF(AND($F102=AM$4,$I102=AM$5),AVERAGE('Потребление ЭЭ_факт'!AI101,'Потребление ЭЭ_факт'!AU101,'Потребление ЭЭ_факт'!BG101),IF(AL102&lt;&gt;0,AVERAGE('Потребление ЭЭ_факт'!AI101,'Потребление ЭЭ_факт'!AU101,'Потребление ЭЭ_факт'!BG101),0))</f>
        <v>0</v>
      </c>
      <c r="AN102" s="15">
        <f>IF(AND($F102=$AM$4,$I102=AN$5),AVERAGE('Потребление ЭЭ_факт'!AJ101,'Потребление ЭЭ_факт'!AV101,'Потребление ЭЭ_факт'!BH101),IF(AM102&lt;&gt;0,AVERAGE('Потребление ЭЭ_факт'!AJ101,'Потребление ЭЭ_факт'!AV101,'Потребление ЭЭ_факт'!BH101),0))</f>
        <v>0</v>
      </c>
      <c r="AO102" s="15">
        <f>IF(AND($F102=$AM$4,$I102=AO$5),AVERAGE('Потребление ЭЭ_факт'!AK101,'Потребление ЭЭ_факт'!AW101,'Потребление ЭЭ_факт'!BI101),IF(AN102&lt;&gt;0,AVERAGE('Потребление ЭЭ_факт'!AK101,'Потребление ЭЭ_факт'!AW101,'Потребление ЭЭ_факт'!BI101),0))</f>
        <v>0</v>
      </c>
      <c r="AP102" s="15">
        <f>IF(AND($F102=$AM$4,$I102=AP$5),AVERAGE('Потребление ЭЭ_факт'!AL101,'Потребление ЭЭ_факт'!AX101,'Потребление ЭЭ_факт'!BJ101),IF(AO102&lt;&gt;0,AVERAGE('Потребление ЭЭ_факт'!AL101,'Потребление ЭЭ_факт'!AX101,'Потребление ЭЭ_факт'!BJ101),0))</f>
        <v>0</v>
      </c>
      <c r="AQ102" s="15">
        <f>IF(AND($F102=$AM$4,$I102=AQ$5),AVERAGE('Потребление ЭЭ_факт'!AM101,'Потребление ЭЭ_факт'!AY101,'Потребление ЭЭ_факт'!BK101),IF(AP102&lt;&gt;0,AVERAGE('Потребление ЭЭ_факт'!AM101,'Потребление ЭЭ_факт'!AY101,'Потребление ЭЭ_факт'!BK101),0))</f>
        <v>0</v>
      </c>
      <c r="AR102" s="15">
        <f>IF(AND($F102=$AM$4,$I102=AR$5),AVERAGE('Потребление ЭЭ_факт'!AN101,'Потребление ЭЭ_факт'!AZ101,'Потребление ЭЭ_факт'!BL101),IF(AQ102&lt;&gt;0,AVERAGE('Потребление ЭЭ_факт'!AN101,'Потребление ЭЭ_факт'!AZ101,'Потребление ЭЭ_факт'!BL101),0))</f>
        <v>0</v>
      </c>
      <c r="AS102" s="15">
        <f>IF(AND($F102=$AM$4,$I102=AS$5),AVERAGE('Потребление ЭЭ_факт'!AO101,'Потребление ЭЭ_факт'!BA101,'Потребление ЭЭ_факт'!BM101),IF(AR102&lt;&gt;0,AVERAGE('Потребление ЭЭ_факт'!AO101,'Потребление ЭЭ_факт'!BA101,'Потребление ЭЭ_факт'!BM101),0))</f>
        <v>0</v>
      </c>
      <c r="AT102" s="15">
        <f>IF(AND($F102=$AM$4,$I102=AT$5),AVERAGE('Потребление ЭЭ_факт'!AP101,'Потребление ЭЭ_факт'!BB101,'Потребление ЭЭ_факт'!BN101),IF(AS102&lt;&gt;0,AVERAGE('Потребление ЭЭ_факт'!AP101,'Потребление ЭЭ_факт'!BB101,'Потребление ЭЭ_факт'!BN101),0))</f>
        <v>0</v>
      </c>
      <c r="AU102" s="15">
        <f>IF(AND($F102=$AM$4,$I102=AU$5),AVERAGE('Потребление ЭЭ_факт'!AQ101,'Потребление ЭЭ_факт'!BC101,'Потребление ЭЭ_факт'!BO101),IF(AT102&lt;&gt;0,AVERAGE('Потребление ЭЭ_факт'!AQ101,'Потребление ЭЭ_факт'!BC101,'Потребление ЭЭ_факт'!BO101),0))</f>
        <v>0</v>
      </c>
      <c r="AV102" s="15">
        <f>IF(AND($F102=$AM$4,$I102=AV$5),AVERAGE('Потребление ЭЭ_факт'!AR101,'Потребление ЭЭ_факт'!BD101,'Потребление ЭЭ_факт'!BP101),IF(AU102&lt;&gt;0,AVERAGE('Потребление ЭЭ_факт'!AR101,'Потребление ЭЭ_факт'!BD101,'Потребление ЭЭ_факт'!BP101),0))</f>
        <v>0</v>
      </c>
      <c r="AW102" s="15">
        <f>IF(AND($F102=$AM$4,$I102=AW$5),AVERAGE('Потребление ЭЭ_факт'!AS101,'Потребление ЭЭ_факт'!BE101,'Потребление ЭЭ_факт'!BQ101),IF(AV102&lt;&gt;0,AVERAGE('Потребление ЭЭ_факт'!AS101,'Потребление ЭЭ_факт'!BE101,'Потребление ЭЭ_факт'!BQ101),0))</f>
        <v>0</v>
      </c>
      <c r="AX102" s="16">
        <f>IF(AND($F102=$AM$4,$I102=AX$5),AVERAGE('Потребление ЭЭ_факт'!AT101,'Потребление ЭЭ_факт'!BF101,'Потребление ЭЭ_факт'!BR101),IF(AW102&lt;&gt;0,AVERAGE('Потребление ЭЭ_факт'!AT101,'Потребление ЭЭ_факт'!BF101,'Потребление ЭЭ_факт'!BR101),0))</f>
        <v>0</v>
      </c>
      <c r="AY102" s="14">
        <f>IF(AND($F102=$AY$4,$I102=AY$5),AVERAGE('Потребление ЭЭ_факт'!AU101,'Потребление ЭЭ_факт'!BG101,'Потребление ЭЭ_факт'!BS101),IF(AX102&lt;&gt;0,AVERAGE('Потребление ЭЭ_факт'!AU101,'Потребление ЭЭ_факт'!BG101,'Потребление ЭЭ_факт'!BS101),0))</f>
        <v>0</v>
      </c>
      <c r="AZ102" s="15">
        <f>IF(AND($F102=$AY$4,$I102=AZ$5),AVERAGE('Потребление ЭЭ_факт'!AV101,'Потребление ЭЭ_факт'!BH101,'Потребление ЭЭ_факт'!BT101),IF(AY102&lt;&gt;0,AVERAGE('Потребление ЭЭ_факт'!AV101,'Потребление ЭЭ_факт'!BH101,'Потребление ЭЭ_факт'!BT101),0))</f>
        <v>0</v>
      </c>
      <c r="BA102" s="15">
        <f>IF(AND($F102=$AY$4,$I102=BA$5),AVERAGE('Потребление ЭЭ_факт'!AW101,'Потребление ЭЭ_факт'!BI101,'Потребление ЭЭ_факт'!BU101),IF(AZ102&lt;&gt;0,AVERAGE('Потребление ЭЭ_факт'!AW101,'Потребление ЭЭ_факт'!BI101,'Потребление ЭЭ_факт'!BU101),0))</f>
        <v>0</v>
      </c>
      <c r="BB102" s="15">
        <f>IF(AND($F102=$AY$4,$I102=BB$5),AVERAGE('Потребление ЭЭ_факт'!AX101,'Потребление ЭЭ_факт'!BJ101,'Потребление ЭЭ_факт'!BV101),IF(BA102&lt;&gt;0,AVERAGE('Потребление ЭЭ_факт'!AX101,'Потребление ЭЭ_факт'!BJ101,'Потребление ЭЭ_факт'!BV101),0))</f>
        <v>0</v>
      </c>
      <c r="BC102" s="15">
        <f>IF(AND($F102=$AY$4,$I102=BC$5),AVERAGE('Потребление ЭЭ_факт'!AY101,'Потребление ЭЭ_факт'!BK101,'Потребление ЭЭ_факт'!BW101),IF(BB102&lt;&gt;0,AVERAGE('Потребление ЭЭ_факт'!AY101,'Потребление ЭЭ_факт'!BK101,'Потребление ЭЭ_факт'!BW101),0))</f>
        <v>0</v>
      </c>
      <c r="BD102" s="15">
        <f>IF(AND($F102=$AY$4,$I102=BD$5),AVERAGE('Потребление ЭЭ_факт'!AZ101,'Потребление ЭЭ_факт'!BL101,'Потребление ЭЭ_факт'!BX101),IF(BC102&lt;&gt;0,AVERAGE('Потребление ЭЭ_факт'!AZ101,'Потребление ЭЭ_факт'!BL101,'Потребление ЭЭ_факт'!BX101),0))</f>
        <v>0</v>
      </c>
      <c r="BE102" s="15">
        <f>IF(AND($F102=$AY$4,$I102=BE$5),AVERAGE('Потребление ЭЭ_факт'!BA101,'Потребление ЭЭ_факт'!BM101,'Потребление ЭЭ_факт'!BY101),IF(BD102&lt;&gt;0,AVERAGE('Потребление ЭЭ_факт'!BA101,'Потребление ЭЭ_факт'!BM101,'Потребление ЭЭ_факт'!BY101),0))</f>
        <v>0</v>
      </c>
      <c r="BF102" s="15">
        <f>IF(AND($F102=$AY$4,$I102=BF$5),AVERAGE('Потребление ЭЭ_факт'!BB101,'Потребление ЭЭ_факт'!BN101,'Потребление ЭЭ_факт'!BZ101),IF(BE102&lt;&gt;0,AVERAGE('Потребление ЭЭ_факт'!BB101,'Потребление ЭЭ_факт'!BN101,'Потребление ЭЭ_факт'!BZ101),0))</f>
        <v>0</v>
      </c>
      <c r="BG102" s="15">
        <f>IF(AND($F102=$AY$4,$I102=BG$5),AVERAGE('Потребление ЭЭ_факт'!BC101,'Потребление ЭЭ_факт'!BO101,'Потребление ЭЭ_факт'!CA101),IF(BF102&lt;&gt;0,AVERAGE('Потребление ЭЭ_факт'!BC101,'Потребление ЭЭ_факт'!BO101,'Потребление ЭЭ_факт'!CA101),0))</f>
        <v>0</v>
      </c>
      <c r="BH102" s="15">
        <f>IF(AND($F102=$AY$4,$I102=BH$5),AVERAGE('Потребление ЭЭ_факт'!BD101,'Потребление ЭЭ_факт'!BP101,'Потребление ЭЭ_факт'!CB101),IF(BG102&lt;&gt;0,AVERAGE('Потребление ЭЭ_факт'!BD101,'Потребление ЭЭ_факт'!BP101,'Потребление ЭЭ_факт'!CB101),0))</f>
        <v>0</v>
      </c>
      <c r="BI102" s="15">
        <f>IF(AND($F102=$AY$4,$I102=BI$5),AVERAGE('Потребление ЭЭ_факт'!BE101,'Потребление ЭЭ_факт'!BQ101,'Потребление ЭЭ_факт'!CC101),IF(BH102&lt;&gt;0,AVERAGE('Потребление ЭЭ_факт'!BE101,'Потребление ЭЭ_факт'!BQ101,'Потребление ЭЭ_факт'!CC101),0))</f>
        <v>0</v>
      </c>
      <c r="BJ102" s="16">
        <f>IF(AND($F102=$AY$4,$I102=BJ$5),AVERAGE('Потребление ЭЭ_факт'!BF101,'Потребление ЭЭ_факт'!BR101,'Потребление ЭЭ_факт'!CD101),IF(BI102&lt;&gt;0,AVERAGE('Потребление ЭЭ_факт'!BF101,'Потребление ЭЭ_факт'!BR101,'Потребление ЭЭ_факт'!CD101),0))</f>
        <v>0</v>
      </c>
      <c r="BK102" s="14">
        <f>IF(AND($F102=$BK$4,$I102=BK$5),AVERAGE('Потребление ЭЭ_факт'!BG101,'Потребление ЭЭ_факт'!BS101,'Потребление ЭЭ_факт'!CE101),IF(BJ102&lt;&gt;0,AVERAGE('Потребление ЭЭ_факт'!BG101,'Потребление ЭЭ_факт'!BS101,'Потребление ЭЭ_факт'!CE101),0))</f>
        <v>0</v>
      </c>
      <c r="BL102" s="15">
        <f>IF(AND($F102=$BK$4,$I102=BL$5),AVERAGE('Потребление ЭЭ_факт'!BH101,'Потребление ЭЭ_факт'!BT101,'Потребление ЭЭ_факт'!CF101),IF(BK102&lt;&gt;0,AVERAGE('Потребление ЭЭ_факт'!BH101,'Потребление ЭЭ_факт'!BT101,'Потребление ЭЭ_факт'!CF101),0))</f>
        <v>0</v>
      </c>
      <c r="BM102" s="15">
        <f>IF(AND($F102=$BK$4,$I102=BM$5),AVERAGE('Потребление ЭЭ_факт'!BI101,'Потребление ЭЭ_факт'!BU101,'Потребление ЭЭ_факт'!CG101),IF(BL102&lt;&gt;0,AVERAGE('Потребление ЭЭ_факт'!BI101,'Потребление ЭЭ_факт'!BU101,'Потребление ЭЭ_факт'!CG101),0))</f>
        <v>11923.104038809523</v>
      </c>
      <c r="BN102" s="15">
        <f>IF(AND($F102=$BK$4,$I102=BN$5),AVERAGE('Потребление ЭЭ_факт'!BJ101,'Потребление ЭЭ_факт'!BV101,'Потребление ЭЭ_факт'!CH101),IF(BM102&lt;&gt;0,AVERAGE('Потребление ЭЭ_факт'!BJ101,'Потребление ЭЭ_факт'!BV101,'Потребление ЭЭ_факт'!CH101),0))</f>
        <v>9409.1239450000012</v>
      </c>
      <c r="BO102" s="15">
        <f>IF(AND($F102=$BK$4,$I102=BO$5),AVERAGE('Потребление ЭЭ_факт'!BK101,'Потребление ЭЭ_факт'!BW101,'Потребление ЭЭ_факт'!CI101),IF(BN102&lt;&gt;0,AVERAGE('Потребление ЭЭ_факт'!BK101,'Потребление ЭЭ_факт'!BW101,'Потребление ЭЭ_факт'!CI101),0))</f>
        <v>9907.8171752380968</v>
      </c>
      <c r="BP102" s="15">
        <f>IF(AND($F102=$BK$4,$I102=BP$5),AVERAGE('Потребление ЭЭ_факт'!BL101,'Потребление ЭЭ_факт'!BX101,'Потребление ЭЭ_факт'!CJ101),IF(BO102&lt;&gt;0,AVERAGE('Потребление ЭЭ_факт'!BL101,'Потребление ЭЭ_факт'!BX101,'Потребление ЭЭ_факт'!CJ101),0))</f>
        <v>10488.451971428573</v>
      </c>
      <c r="BQ102" s="15">
        <f>IF(AND($F102=$BK$4,$I102=BQ$5),AVERAGE('Потребление ЭЭ_факт'!BM101,'Потребление ЭЭ_факт'!BY101,'Потребление ЭЭ_факт'!CK101),IF(BP102&lt;&gt;0,AVERAGE('Потребление ЭЭ_факт'!BM101,'Потребление ЭЭ_факт'!BY101,'Потребление ЭЭ_факт'!CK101),0))</f>
        <v>11891.123428571429</v>
      </c>
      <c r="BR102" s="15">
        <f>IF(AND($F102=$BK$4,$I102=BR$5),AVERAGE('Потребление ЭЭ_факт'!BN101,'Потребление ЭЭ_факт'!BZ101,'Потребление ЭЭ_факт'!CL101),IF(BQ102&lt;&gt;0,AVERAGE('Потребление ЭЭ_факт'!BN101,'Потребление ЭЭ_факт'!BZ101,'Потребление ЭЭ_факт'!CL101),0))</f>
        <v>12130.056187857144</v>
      </c>
      <c r="BS102" s="15">
        <f>IF(AND($F102=$BK$4,$I102=BS$5),AVERAGE('Потребление ЭЭ_факт'!BO101,'Потребление ЭЭ_факт'!CA101,'Потребление ЭЭ_факт'!CM101),IF(BR102&lt;&gt;0,AVERAGE('Потребление ЭЭ_факт'!BO101,'Потребление ЭЭ_факт'!CA101,'Потребление ЭЭ_факт'!CM101),0))</f>
        <v>9815.2056278571417</v>
      </c>
      <c r="BT102" s="15">
        <f>IF(AND($F102=$BK$4,$I102=BT$5),AVERAGE('Потребление ЭЭ_факт'!BP101,'Потребление ЭЭ_факт'!CB101,'Потребление ЭЭ_факт'!CN101),IF(BS102&lt;&gt;0,AVERAGE('Потребление ЭЭ_факт'!BP101,'Потребление ЭЭ_факт'!CB101,'Потребление ЭЭ_факт'!CN101),0))</f>
        <v>10356.146627619048</v>
      </c>
      <c r="BU102" s="15">
        <f>IF(AND($F102=$BK$4,$I102=BU$5),AVERAGE('Потребление ЭЭ_факт'!BQ101,'Потребление ЭЭ_факт'!CC101,'Потребление ЭЭ_факт'!CO101),IF(BT102&lt;&gt;0,AVERAGE('Потребление ЭЭ_факт'!BQ101,'Потребление ЭЭ_факт'!CC101,'Потребление ЭЭ_факт'!CO101),0))</f>
        <v>13477.81855261905</v>
      </c>
      <c r="BV102" s="16">
        <f>IF(AND($F102=$BK$4,$I102=BV$5),AVERAGE('Потребление ЭЭ_факт'!BR101,'Потребление ЭЭ_факт'!CD101,'Потребление ЭЭ_факт'!CP101),IF(BU102&lt;&gt;0,AVERAGE('Потребление ЭЭ_факт'!BR101,'Потребление ЭЭ_факт'!CD101,'Потребление ЭЭ_факт'!CP101),0))</f>
        <v>15031.606908333333</v>
      </c>
      <c r="BW102" s="14">
        <f>IF(AND($F102=$BW$4,$I102=BW$5),AVERAGE('Потребление ЭЭ_факт'!BS101,'Потребление ЭЭ_факт'!CE101,'Потребление ЭЭ_факт'!CQ101),IF(BV102&lt;&gt;0,AVERAGE('Потребление ЭЭ_факт'!BS101,'Потребление ЭЭ_факт'!CE101,'Потребление ЭЭ_факт'!CQ101),0))</f>
        <v>14751.104253095238</v>
      </c>
      <c r="BX102" s="15">
        <f>IF(AND($F102=$BW$4,$I102=BX$5),AVERAGE('Потребление ЭЭ_факт'!BT101,'Потребление ЭЭ_факт'!CF101,'Потребление ЭЭ_факт'!CR101),IF(BW102&lt;&gt;0,AVERAGE('Потребление ЭЭ_факт'!BT101,'Потребление ЭЭ_факт'!CF101,'Потребление ЭЭ_факт'!CR101),0))</f>
        <v>12713.655175</v>
      </c>
      <c r="BY102" s="31">
        <f t="shared" si="552"/>
        <v>11923.104038809523</v>
      </c>
      <c r="BZ102" s="31">
        <f t="shared" si="553"/>
        <v>9409.1239450000012</v>
      </c>
      <c r="CA102" s="31">
        <f t="shared" si="554"/>
        <v>9907.8171752380968</v>
      </c>
      <c r="CB102" s="31">
        <f t="shared" si="555"/>
        <v>10488.451971428573</v>
      </c>
      <c r="CC102" s="31">
        <f t="shared" si="546"/>
        <v>11891.123428571429</v>
      </c>
      <c r="CD102" s="31">
        <f t="shared" si="547"/>
        <v>12130.056187857144</v>
      </c>
      <c r="CE102" s="31">
        <f t="shared" si="548"/>
        <v>9815.2056278571417</v>
      </c>
      <c r="CF102" s="31">
        <f t="shared" si="549"/>
        <v>10356.146627619048</v>
      </c>
      <c r="CG102" s="31">
        <f t="shared" si="550"/>
        <v>13477.81855261905</v>
      </c>
      <c r="CH102" s="32">
        <f t="shared" si="551"/>
        <v>15031.606908333333</v>
      </c>
      <c r="CI102" s="30">
        <f t="shared" si="418"/>
        <v>14751.104253095238</v>
      </c>
      <c r="CJ102" s="31">
        <f t="shared" si="413"/>
        <v>12713.655175</v>
      </c>
      <c r="CK102" s="31">
        <f t="shared" si="414"/>
        <v>11923.104038809523</v>
      </c>
      <c r="CL102" s="31">
        <f t="shared" si="489"/>
        <v>9409.1239450000012</v>
      </c>
      <c r="CM102" s="31">
        <f t="shared" si="490"/>
        <v>9907.8171752380968</v>
      </c>
      <c r="CN102" s="31">
        <f t="shared" si="491"/>
        <v>10488.451971428573</v>
      </c>
      <c r="CO102" s="31">
        <f t="shared" si="492"/>
        <v>11891.123428571429</v>
      </c>
      <c r="CP102" s="31">
        <f t="shared" si="493"/>
        <v>12130.056187857144</v>
      </c>
      <c r="CQ102" s="31">
        <f t="shared" si="494"/>
        <v>9815.2056278571417</v>
      </c>
      <c r="CR102" s="31">
        <f t="shared" si="495"/>
        <v>10356.146627619048</v>
      </c>
      <c r="CS102" s="31">
        <f t="shared" si="496"/>
        <v>13477.81855261905</v>
      </c>
      <c r="CT102" s="32">
        <f t="shared" si="497"/>
        <v>15031.606908333333</v>
      </c>
      <c r="CU102" s="30">
        <f t="shared" si="498"/>
        <v>14751.104253095238</v>
      </c>
      <c r="CV102" s="31">
        <f t="shared" si="499"/>
        <v>12713.655175</v>
      </c>
      <c r="CW102" s="31">
        <f t="shared" si="500"/>
        <v>11923.104038809523</v>
      </c>
      <c r="CX102" s="31">
        <f t="shared" si="501"/>
        <v>9409.1239450000012</v>
      </c>
      <c r="CY102" s="31">
        <f t="shared" si="502"/>
        <v>9907.8171752380968</v>
      </c>
      <c r="CZ102" s="31">
        <f t="shared" si="503"/>
        <v>10488.451971428573</v>
      </c>
      <c r="DA102" s="31">
        <f t="shared" si="504"/>
        <v>11891.123428571429</v>
      </c>
      <c r="DB102" s="31">
        <f t="shared" si="505"/>
        <v>12130.056187857144</v>
      </c>
      <c r="DC102" s="31">
        <f t="shared" si="506"/>
        <v>9815.2056278571417</v>
      </c>
      <c r="DD102" s="31">
        <f t="shared" si="507"/>
        <v>10356.146627619048</v>
      </c>
      <c r="DE102" s="31">
        <f t="shared" si="508"/>
        <v>13477.81855261905</v>
      </c>
      <c r="DF102" s="32">
        <f t="shared" si="509"/>
        <v>15031.606908333333</v>
      </c>
      <c r="DG102" s="30">
        <f t="shared" si="510"/>
        <v>14751.104253095238</v>
      </c>
      <c r="DH102" s="31">
        <f t="shared" si="511"/>
        <v>12713.655175</v>
      </c>
      <c r="DI102" s="31">
        <f t="shared" si="512"/>
        <v>11923.104038809523</v>
      </c>
      <c r="DJ102" s="31">
        <f t="shared" si="513"/>
        <v>9409.1239450000012</v>
      </c>
      <c r="DK102" s="31">
        <f t="shared" si="514"/>
        <v>9907.8171752380968</v>
      </c>
      <c r="DL102" s="31">
        <f t="shared" si="515"/>
        <v>10488.451971428573</v>
      </c>
      <c r="DM102" s="31">
        <f t="shared" si="516"/>
        <v>11891.123428571429</v>
      </c>
      <c r="DN102" s="31">
        <f t="shared" si="517"/>
        <v>12130.056187857144</v>
      </c>
      <c r="DO102" s="31">
        <f t="shared" si="518"/>
        <v>9815.2056278571417</v>
      </c>
      <c r="DP102" s="31">
        <f t="shared" si="519"/>
        <v>10356.146627619048</v>
      </c>
      <c r="DQ102" s="31">
        <f t="shared" si="488"/>
        <v>13477.81855261905</v>
      </c>
      <c r="DR102" s="32">
        <f t="shared" si="522"/>
        <v>15031.606908333333</v>
      </c>
      <c r="DS102" s="30">
        <f t="shared" si="523"/>
        <v>14751.104253095238</v>
      </c>
      <c r="DT102" s="31">
        <f t="shared" si="524"/>
        <v>12713.655175</v>
      </c>
      <c r="DU102" s="31">
        <f t="shared" si="525"/>
        <v>11923.104038809523</v>
      </c>
      <c r="DV102" s="31">
        <f t="shared" si="526"/>
        <v>9409.1239450000012</v>
      </c>
      <c r="DW102" s="31">
        <f t="shared" si="527"/>
        <v>9907.8171752380968</v>
      </c>
      <c r="DX102" s="31">
        <f t="shared" si="528"/>
        <v>10488.451971428573</v>
      </c>
      <c r="DY102" s="31">
        <f t="shared" si="529"/>
        <v>11891.123428571429</v>
      </c>
      <c r="DZ102" s="31">
        <f t="shared" si="530"/>
        <v>12130.056187857144</v>
      </c>
      <c r="EA102" s="31">
        <f t="shared" si="531"/>
        <v>9815.2056278571417</v>
      </c>
      <c r="EB102" s="31">
        <f t="shared" si="532"/>
        <v>10356.146627619048</v>
      </c>
      <c r="EC102" s="31">
        <f t="shared" si="533"/>
        <v>13477.81855261905</v>
      </c>
      <c r="ED102" s="32">
        <f t="shared" si="534"/>
        <v>15031.606908333333</v>
      </c>
      <c r="EE102" s="30">
        <f t="shared" si="535"/>
        <v>14751.104253095238</v>
      </c>
      <c r="EF102" s="31">
        <f t="shared" si="536"/>
        <v>12713.655175</v>
      </c>
      <c r="EG102" s="31">
        <f t="shared" si="537"/>
        <v>11923.104038809523</v>
      </c>
      <c r="EH102" s="31">
        <f t="shared" si="538"/>
        <v>9409.1239450000012</v>
      </c>
      <c r="EI102" s="31">
        <f t="shared" si="539"/>
        <v>9907.8171752380968</v>
      </c>
      <c r="EJ102" s="31">
        <f t="shared" si="540"/>
        <v>10488.451971428573</v>
      </c>
      <c r="EK102" s="31">
        <f t="shared" si="541"/>
        <v>11891.123428571429</v>
      </c>
      <c r="EL102" s="31">
        <f t="shared" si="542"/>
        <v>12130.056187857144</v>
      </c>
      <c r="EM102" s="31">
        <f t="shared" si="543"/>
        <v>9815.2056278571417</v>
      </c>
      <c r="EN102" s="31">
        <f t="shared" si="544"/>
        <v>10356.146627619048</v>
      </c>
      <c r="EO102" s="31">
        <f t="shared" si="520"/>
        <v>13477.81855261905</v>
      </c>
      <c r="EP102" s="32">
        <f t="shared" si="521"/>
        <v>15031.606908333333</v>
      </c>
      <c r="ES102" s="20"/>
      <c r="ET102" s="18"/>
      <c r="EU102" s="18"/>
      <c r="EV102" s="18"/>
      <c r="EW102" s="18"/>
      <c r="EX102" s="18"/>
      <c r="EY102" s="18"/>
      <c r="EZ102" s="18"/>
      <c r="FA102" s="18"/>
      <c r="FB102" s="18"/>
      <c r="FC102" s="18"/>
      <c r="FD102" s="19"/>
      <c r="FE102" s="20"/>
      <c r="FF102" s="18"/>
      <c r="FG102" s="18"/>
      <c r="FH102" s="18"/>
      <c r="FI102" s="18"/>
      <c r="FJ102" s="18"/>
      <c r="FK102" s="18"/>
      <c r="FL102" s="18"/>
      <c r="FM102" s="18"/>
      <c r="FN102" s="18"/>
      <c r="FO102" s="18"/>
      <c r="FP102" s="19"/>
      <c r="FQ102" s="20"/>
      <c r="FR102" s="18"/>
      <c r="FS102" s="18"/>
      <c r="FT102" s="18">
        <f t="shared" si="421"/>
        <v>9409.1239450000012</v>
      </c>
      <c r="FU102" s="18">
        <f t="shared" si="422"/>
        <v>9907.8171752380968</v>
      </c>
      <c r="FV102" s="18">
        <f t="shared" si="423"/>
        <v>10488.451971428573</v>
      </c>
      <c r="FW102" s="18">
        <f t="shared" si="424"/>
        <v>11891.123428571429</v>
      </c>
      <c r="FX102" s="18">
        <f t="shared" si="425"/>
        <v>12130.056187857144</v>
      </c>
      <c r="FY102" s="18">
        <f t="shared" si="426"/>
        <v>9815.2056278571417</v>
      </c>
      <c r="FZ102" s="18">
        <f t="shared" si="427"/>
        <v>10356.146627619048</v>
      </c>
      <c r="GA102" s="18">
        <f t="shared" si="428"/>
        <v>13477.81855261905</v>
      </c>
      <c r="GB102" s="19">
        <f t="shared" si="429"/>
        <v>15031.606908333333</v>
      </c>
      <c r="GC102" s="20">
        <f t="shared" si="430"/>
        <v>14751.104253095238</v>
      </c>
      <c r="GD102" s="18">
        <f t="shared" si="431"/>
        <v>12713.655175</v>
      </c>
      <c r="GE102" s="18">
        <f t="shared" si="432"/>
        <v>11923.104038809523</v>
      </c>
      <c r="GF102" s="18">
        <f t="shared" si="433"/>
        <v>9409.1239450000012</v>
      </c>
      <c r="GG102" s="18">
        <f t="shared" si="434"/>
        <v>9907.8171752380968</v>
      </c>
      <c r="GH102" s="18">
        <f t="shared" si="435"/>
        <v>10488.451971428573</v>
      </c>
      <c r="GI102" s="18">
        <f t="shared" si="436"/>
        <v>11891.123428571429</v>
      </c>
      <c r="GJ102" s="18">
        <f t="shared" si="437"/>
        <v>12130.056187857144</v>
      </c>
      <c r="GK102" s="18">
        <f t="shared" si="438"/>
        <v>9815.2056278571417</v>
      </c>
      <c r="GL102" s="18">
        <f t="shared" si="439"/>
        <v>10356.146627619048</v>
      </c>
      <c r="GM102" s="18">
        <f t="shared" si="440"/>
        <v>13477.81855261905</v>
      </c>
      <c r="GN102" s="19">
        <f t="shared" si="441"/>
        <v>15031.606908333333</v>
      </c>
      <c r="GO102" s="20">
        <f t="shared" si="442"/>
        <v>14751.104253095238</v>
      </c>
      <c r="GP102" s="18">
        <f t="shared" si="443"/>
        <v>12713.655175</v>
      </c>
      <c r="GQ102" s="18">
        <f t="shared" si="444"/>
        <v>11923.104038809523</v>
      </c>
      <c r="GR102" s="18">
        <f t="shared" si="445"/>
        <v>9409.1239450000012</v>
      </c>
      <c r="GS102" s="18">
        <f t="shared" si="446"/>
        <v>9907.8171752380968</v>
      </c>
      <c r="GT102" s="18">
        <f t="shared" si="447"/>
        <v>10488.451971428573</v>
      </c>
      <c r="GU102" s="18">
        <f t="shared" si="448"/>
        <v>11891.123428571429</v>
      </c>
      <c r="GV102" s="18">
        <f t="shared" si="449"/>
        <v>12130.056187857144</v>
      </c>
      <c r="GW102" s="18">
        <f t="shared" si="450"/>
        <v>9815.2056278571417</v>
      </c>
      <c r="GX102" s="18">
        <f t="shared" si="451"/>
        <v>10356.146627619048</v>
      </c>
      <c r="GY102" s="18">
        <f t="shared" si="452"/>
        <v>13477.81855261905</v>
      </c>
      <c r="GZ102" s="19">
        <f t="shared" si="453"/>
        <v>15031.606908333333</v>
      </c>
      <c r="HA102" s="20">
        <f t="shared" si="454"/>
        <v>14751.104253095238</v>
      </c>
      <c r="HB102" s="18">
        <f t="shared" si="455"/>
        <v>12713.655175</v>
      </c>
      <c r="HC102" s="18">
        <f t="shared" si="456"/>
        <v>11923.104038809523</v>
      </c>
      <c r="HD102" s="18">
        <f t="shared" si="457"/>
        <v>9409.1239450000012</v>
      </c>
      <c r="HE102" s="18">
        <f t="shared" si="458"/>
        <v>9907.8171752380968</v>
      </c>
      <c r="HF102" s="18">
        <f t="shared" si="459"/>
        <v>10488.451971428573</v>
      </c>
      <c r="HG102" s="18">
        <f t="shared" si="460"/>
        <v>11891.123428571429</v>
      </c>
      <c r="HH102" s="18">
        <f t="shared" si="461"/>
        <v>12130.056187857144</v>
      </c>
      <c r="HI102" s="18">
        <f t="shared" si="462"/>
        <v>9815.2056278571417</v>
      </c>
      <c r="HJ102" s="18">
        <f t="shared" si="463"/>
        <v>10356.146627619048</v>
      </c>
      <c r="HK102" s="18">
        <f t="shared" si="464"/>
        <v>13477.81855261905</v>
      </c>
      <c r="HL102" s="19">
        <f t="shared" si="465"/>
        <v>15031.606908333333</v>
      </c>
      <c r="HM102" s="20">
        <f t="shared" si="466"/>
        <v>14751.104253095238</v>
      </c>
      <c r="HN102" s="18">
        <f t="shared" si="467"/>
        <v>12713.655175</v>
      </c>
      <c r="HO102" s="18">
        <f t="shared" si="468"/>
        <v>11923.104038809523</v>
      </c>
      <c r="HP102" s="18">
        <f t="shared" si="469"/>
        <v>9409.1239450000012</v>
      </c>
      <c r="HQ102" s="18">
        <f t="shared" si="470"/>
        <v>9907.8171752380968</v>
      </c>
      <c r="HR102" s="18">
        <f t="shared" si="471"/>
        <v>10488.451971428573</v>
      </c>
      <c r="HS102" s="18">
        <f t="shared" si="472"/>
        <v>11891.123428571429</v>
      </c>
      <c r="HT102" s="18">
        <f t="shared" si="473"/>
        <v>12130.056187857144</v>
      </c>
      <c r="HU102" s="18">
        <f t="shared" si="474"/>
        <v>9815.2056278571417</v>
      </c>
      <c r="HV102" s="18">
        <f t="shared" si="475"/>
        <v>10356.146627619048</v>
      </c>
      <c r="HW102" s="18">
        <f t="shared" si="476"/>
        <v>13477.81855261905</v>
      </c>
      <c r="HX102" s="19">
        <f t="shared" si="477"/>
        <v>15031.606908333333</v>
      </c>
      <c r="HY102" s="20">
        <f t="shared" si="478"/>
        <v>14751.104253095238</v>
      </c>
      <c r="HZ102" s="18">
        <f t="shared" si="545"/>
        <v>12713.655175</v>
      </c>
      <c r="IA102" s="18">
        <f t="shared" si="559"/>
        <v>11923.104038809523</v>
      </c>
      <c r="IB102" s="18"/>
      <c r="IC102" s="18"/>
      <c r="ID102" s="18"/>
      <c r="IE102" s="18"/>
      <c r="IF102" s="18"/>
      <c r="IG102" s="18"/>
      <c r="IH102" s="18"/>
      <c r="II102" s="18"/>
      <c r="IJ102" s="19"/>
      <c r="IK102" s="20"/>
      <c r="IL102" s="18"/>
      <c r="IM102" s="18"/>
      <c r="IN102" s="18"/>
      <c r="IO102" s="18"/>
      <c r="IP102" s="18"/>
      <c r="IQ102" s="18"/>
      <c r="IR102" s="18"/>
      <c r="IS102" s="18"/>
      <c r="IT102" s="18"/>
      <c r="IU102" s="18"/>
      <c r="IV102" s="19"/>
      <c r="IY102" s="17"/>
      <c r="IZ102" s="17"/>
      <c r="JA102" s="14">
        <f t="shared" si="479"/>
        <v>0</v>
      </c>
      <c r="JB102" s="15">
        <f t="shared" si="480"/>
        <v>0</v>
      </c>
      <c r="JC102" s="15">
        <f t="shared" si="481"/>
        <v>102507.35042452381</v>
      </c>
      <c r="JD102" s="15">
        <f t="shared" si="482"/>
        <v>141895.21389142858</v>
      </c>
      <c r="JE102" s="15">
        <f t="shared" si="483"/>
        <v>141895.21389142858</v>
      </c>
      <c r="JF102" s="15">
        <f t="shared" si="484"/>
        <v>141895.21389142858</v>
      </c>
      <c r="JG102" s="15">
        <f t="shared" si="485"/>
        <v>141895.21389142858</v>
      </c>
      <c r="JH102" s="15">
        <f t="shared" si="486"/>
        <v>39387.863466904761</v>
      </c>
      <c r="JI102" s="15">
        <f t="shared" si="487"/>
        <v>0</v>
      </c>
      <c r="JJ102" s="14"/>
    </row>
    <row r="103" spans="1:270" x14ac:dyDescent="0.25">
      <c r="A103" s="5" t="s">
        <v>277</v>
      </c>
      <c r="B103" s="2">
        <v>5665</v>
      </c>
      <c r="C103" s="3">
        <v>42264</v>
      </c>
      <c r="D103" s="3" t="s">
        <v>278</v>
      </c>
      <c r="E103" s="4">
        <v>45366</v>
      </c>
      <c r="F103">
        <f t="shared" si="556"/>
        <v>2024</v>
      </c>
      <c r="G103">
        <f t="shared" si="557"/>
        <v>3</v>
      </c>
      <c r="H103">
        <f t="shared" si="558"/>
        <v>2021</v>
      </c>
      <c r="I103">
        <f t="shared" si="384"/>
        <v>3</v>
      </c>
      <c r="J103">
        <f t="shared" si="415"/>
        <v>2024</v>
      </c>
      <c r="K103">
        <f t="shared" si="416"/>
        <v>4</v>
      </c>
      <c r="L103">
        <f t="shared" si="383"/>
        <v>2029</v>
      </c>
      <c r="M103">
        <f t="shared" si="417"/>
        <v>3</v>
      </c>
      <c r="O103" s="14"/>
      <c r="P103" s="17"/>
      <c r="Q103" s="17"/>
      <c r="R103" s="17"/>
      <c r="S103" s="17"/>
      <c r="T103" s="17"/>
      <c r="U103" s="17"/>
      <c r="V103" s="17">
        <f>IF(AND($F103=O$4,$I103=V$5),AVERAGE('Потребление ЭЭ_факт'!R102,'Потребление ЭЭ_факт'!AD102,'Потребление ЭЭ_факт'!AP102),IF(U103&lt;&gt;0,AVERAGE('Потребление ЭЭ_факт'!R102,'Потребление ЭЭ_факт'!AD102,'Потребление ЭЭ_факт'!AP102),0))</f>
        <v>0</v>
      </c>
      <c r="W103" s="17">
        <f>IF(AND($F103=O$4,$I103=W$5),AVERAGE('Потребление ЭЭ_факт'!S102,'Потребление ЭЭ_факт'!AE102,'Потребление ЭЭ_факт'!AQ102),IF(V103&lt;&gt;0,AVERAGE('Потребление ЭЭ_факт'!S102,'Потребление ЭЭ_факт'!AE102,'Потребление ЭЭ_факт'!AQ102),0))</f>
        <v>0</v>
      </c>
      <c r="X103" s="17">
        <f>IF(AND($F103=O$4,$I103=X$5),AVERAGE('Потребление ЭЭ_факт'!T102,'Потребление ЭЭ_факт'!AF102,'Потребление ЭЭ_факт'!AR102),IF(W103&lt;&gt;0,AVERAGE('Потребление ЭЭ_факт'!T102,'Потребление ЭЭ_факт'!AF102,'Потребление ЭЭ_факт'!AR102),0))</f>
        <v>0</v>
      </c>
      <c r="Y103" s="17">
        <f>IF(AND($F103=O$4,$I103=Y$5),AVERAGE('Потребление ЭЭ_факт'!U102,'Потребление ЭЭ_факт'!AG102,'Потребление ЭЭ_факт'!AS102),IF(X103&lt;&gt;0,AVERAGE('Потребление ЭЭ_факт'!U102,'Потребление ЭЭ_факт'!AG102,'Потребление ЭЭ_факт'!AS102),0))</f>
        <v>0</v>
      </c>
      <c r="Z103" s="17">
        <f>IF(AND($F103=O$4,$I103=Z$5),AVERAGE('Потребление ЭЭ_факт'!V102,'Потребление ЭЭ_факт'!AH102,'Потребление ЭЭ_факт'!AT102),IF(Y103&lt;&gt;0,AVERAGE('Потребление ЭЭ_факт'!V102,'Потребление ЭЭ_факт'!AH102,'Потребление ЭЭ_факт'!AT102),0))</f>
        <v>0</v>
      </c>
      <c r="AA103" s="14">
        <f>IF(AND($F103=AA$4,$I103=AA$5),AVERAGE('Потребление ЭЭ_факт'!W102,'Потребление ЭЭ_факт'!AI102,'Потребление ЭЭ_факт'!AU102),IF(Z103&lt;&gt;0,AVERAGE('Потребление ЭЭ_факт'!W102,'Потребление ЭЭ_факт'!AI102,'Потребление ЭЭ_факт'!AU102),0))</f>
        <v>0</v>
      </c>
      <c r="AB103" s="17">
        <f>IF(AND($F103=AA$4,$I103=AB$5),AVERAGE('Потребление ЭЭ_факт'!X102,'Потребление ЭЭ_факт'!AJ102,'Потребление ЭЭ_факт'!AV102),IF(AA103&lt;&gt;0,AVERAGE('Потребление ЭЭ_факт'!X102,'Потребление ЭЭ_факт'!AJ102,'Потребление ЭЭ_факт'!AV102),0))</f>
        <v>0</v>
      </c>
      <c r="AC103" s="17">
        <f>IF(AND($F103=AA$4,$I103=AC$5),AVERAGE('Потребление ЭЭ_факт'!Y102,'Потребление ЭЭ_факт'!AK102,'Потребление ЭЭ_факт'!AW102),IF(AB103&lt;&gt;0,AVERAGE('Потребление ЭЭ_факт'!Y102,'Потребление ЭЭ_факт'!AK102,'Потребление ЭЭ_факт'!AW102),0))</f>
        <v>0</v>
      </c>
      <c r="AD103" s="17">
        <f>IF(AND($F103=AA$4,$I103=AD$5),AVERAGE('Потребление ЭЭ_факт'!Z102,'Потребление ЭЭ_факт'!AL102,'Потребление ЭЭ_факт'!AX102),IF(AC103&lt;&gt;0,AVERAGE('Потребление ЭЭ_факт'!Z102,'Потребление ЭЭ_факт'!AL102,'Потребление ЭЭ_факт'!AX102),0))</f>
        <v>0</v>
      </c>
      <c r="AE103" s="17">
        <f>IF(AND($F103=AA$4,$I103=AE$5),AVERAGE('Потребление ЭЭ_факт'!AA102,'Потребление ЭЭ_факт'!AM102,'Потребление ЭЭ_факт'!AY102),IF(AD103&lt;&gt;0,AVERAGE('Потребление ЭЭ_факт'!AA102,'Потребление ЭЭ_факт'!AM102,'Потребление ЭЭ_факт'!AY102),0))</f>
        <v>0</v>
      </c>
      <c r="AF103" s="17">
        <f>IF(AND($F103=AA$4,$I103=AF$5),AVERAGE('Потребление ЭЭ_факт'!AB102,'Потребление ЭЭ_факт'!AN102,'Потребление ЭЭ_факт'!AZ102),IF(AE103&lt;&gt;0,AVERAGE('Потребление ЭЭ_факт'!AB102,'Потребление ЭЭ_факт'!AN102,'Потребление ЭЭ_факт'!AZ102),0))</f>
        <v>0</v>
      </c>
      <c r="AG103" s="17">
        <f>IF(AND($F103=AA$4,$I103=AG$5),AVERAGE('Потребление ЭЭ_факт'!AC102,'Потребление ЭЭ_факт'!AO102,'Потребление ЭЭ_факт'!BA102),IF(AF103&lt;&gt;0,AVERAGE('Потребление ЭЭ_факт'!AC102,'Потребление ЭЭ_факт'!AO102,'Потребление ЭЭ_факт'!BA102),0))</f>
        <v>0</v>
      </c>
      <c r="AH103" s="17">
        <f>IF(AND($F103=AA$4,$I103=AH$5),AVERAGE('Потребление ЭЭ_факт'!AD102,'Потребление ЭЭ_факт'!AP102,'Потребление ЭЭ_факт'!BB102),IF(AG103&lt;&gt;0,AVERAGE('Потребление ЭЭ_факт'!AD102,'Потребление ЭЭ_факт'!AP102,'Потребление ЭЭ_факт'!BB102),0))</f>
        <v>0</v>
      </c>
      <c r="AI103" s="17">
        <f>IF(AND($F103=AA$4,$I103=AI$5),AVERAGE('Потребление ЭЭ_факт'!AE102,'Потребление ЭЭ_факт'!AQ102,'Потребление ЭЭ_факт'!BC102),IF(AH103&lt;&gt;0,AVERAGE('Потребление ЭЭ_факт'!AE102,'Потребление ЭЭ_факт'!AQ102,'Потребление ЭЭ_факт'!BC102),0))</f>
        <v>0</v>
      </c>
      <c r="AJ103" s="17">
        <f>IF(AND($F103=AA$4,$I103=AJ$5),AVERAGE('Потребление ЭЭ_факт'!AF102,'Потребление ЭЭ_факт'!AR102,'Потребление ЭЭ_факт'!BD102),IF(AI103&lt;&gt;0,AVERAGE('Потребление ЭЭ_факт'!AF102,'Потребление ЭЭ_факт'!AR102,'Потребление ЭЭ_факт'!BD102),0))</f>
        <v>0</v>
      </c>
      <c r="AK103" s="17">
        <f>IF(AND($F103=AA$4,$I103=AK$5),AVERAGE('Потребление ЭЭ_факт'!AG102,'Потребление ЭЭ_факт'!AS102,'Потребление ЭЭ_факт'!BE102),IF(AJ103&lt;&gt;0,AVERAGE('Потребление ЭЭ_факт'!AG102,'Потребление ЭЭ_факт'!AS102,'Потребление ЭЭ_факт'!BE102),0))</f>
        <v>0</v>
      </c>
      <c r="AL103" s="17">
        <f>IF(AND($F103=AA$4,$I103=AL$5),AVERAGE('Потребление ЭЭ_факт'!AH102,'Потребление ЭЭ_факт'!AT102,'Потребление ЭЭ_факт'!BF102),IF(AK103&lt;&gt;0,AVERAGE('Потребление ЭЭ_факт'!AH102,'Потребление ЭЭ_факт'!AT102,'Потребление ЭЭ_факт'!BF102),0))</f>
        <v>0</v>
      </c>
      <c r="AM103" s="14">
        <f>IF(AND($F103=AM$4,$I103=AM$5),AVERAGE('Потребление ЭЭ_факт'!AI102,'Потребление ЭЭ_факт'!AU102,'Потребление ЭЭ_факт'!BG102),IF(AL103&lt;&gt;0,AVERAGE('Потребление ЭЭ_факт'!AI102,'Потребление ЭЭ_факт'!AU102,'Потребление ЭЭ_факт'!BG102),0))</f>
        <v>0</v>
      </c>
      <c r="AN103" s="15">
        <f>IF(AND($F103=$AM$4,$I103=AN$5),AVERAGE('Потребление ЭЭ_факт'!AJ102,'Потребление ЭЭ_факт'!AV102,'Потребление ЭЭ_факт'!BH102),IF(AM103&lt;&gt;0,AVERAGE('Потребление ЭЭ_факт'!AJ102,'Потребление ЭЭ_факт'!AV102,'Потребление ЭЭ_факт'!BH102),0))</f>
        <v>0</v>
      </c>
      <c r="AO103" s="15">
        <f>IF(AND($F103=$AM$4,$I103=AO$5),AVERAGE('Потребление ЭЭ_факт'!AK102,'Потребление ЭЭ_факт'!AW102,'Потребление ЭЭ_факт'!BI102),IF(AN103&lt;&gt;0,AVERAGE('Потребление ЭЭ_факт'!AK102,'Потребление ЭЭ_факт'!AW102,'Потребление ЭЭ_факт'!BI102),0))</f>
        <v>0</v>
      </c>
      <c r="AP103" s="15">
        <f>IF(AND($F103=$AM$4,$I103=AP$5),AVERAGE('Потребление ЭЭ_факт'!AL102,'Потребление ЭЭ_факт'!AX102,'Потребление ЭЭ_факт'!BJ102),IF(AO103&lt;&gt;0,AVERAGE('Потребление ЭЭ_факт'!AL102,'Потребление ЭЭ_факт'!AX102,'Потребление ЭЭ_факт'!BJ102),0))</f>
        <v>0</v>
      </c>
      <c r="AQ103" s="15">
        <f>IF(AND($F103=$AM$4,$I103=AQ$5),AVERAGE('Потребление ЭЭ_факт'!AM102,'Потребление ЭЭ_факт'!AY102,'Потребление ЭЭ_факт'!BK102),IF(AP103&lt;&gt;0,AVERAGE('Потребление ЭЭ_факт'!AM102,'Потребление ЭЭ_факт'!AY102,'Потребление ЭЭ_факт'!BK102),0))</f>
        <v>0</v>
      </c>
      <c r="AR103" s="15">
        <f>IF(AND($F103=$AM$4,$I103=AR$5),AVERAGE('Потребление ЭЭ_факт'!AN102,'Потребление ЭЭ_факт'!AZ102,'Потребление ЭЭ_факт'!BL102),IF(AQ103&lt;&gt;0,AVERAGE('Потребление ЭЭ_факт'!AN102,'Потребление ЭЭ_факт'!AZ102,'Потребление ЭЭ_факт'!BL102),0))</f>
        <v>0</v>
      </c>
      <c r="AS103" s="15">
        <f>IF(AND($F103=$AM$4,$I103=AS$5),AVERAGE('Потребление ЭЭ_факт'!AO102,'Потребление ЭЭ_факт'!BA102,'Потребление ЭЭ_факт'!BM102),IF(AR103&lt;&gt;0,AVERAGE('Потребление ЭЭ_факт'!AO102,'Потребление ЭЭ_факт'!BA102,'Потребление ЭЭ_факт'!BM102),0))</f>
        <v>0</v>
      </c>
      <c r="AT103" s="15">
        <f>IF(AND($F103=$AM$4,$I103=AT$5),AVERAGE('Потребление ЭЭ_факт'!AP102,'Потребление ЭЭ_факт'!BB102,'Потребление ЭЭ_факт'!BN102),IF(AS103&lt;&gt;0,AVERAGE('Потребление ЭЭ_факт'!AP102,'Потребление ЭЭ_факт'!BB102,'Потребление ЭЭ_факт'!BN102),0))</f>
        <v>0</v>
      </c>
      <c r="AU103" s="15">
        <f>IF(AND($F103=$AM$4,$I103=AU$5),AVERAGE('Потребление ЭЭ_факт'!AQ102,'Потребление ЭЭ_факт'!BC102,'Потребление ЭЭ_факт'!BO102),IF(AT103&lt;&gt;0,AVERAGE('Потребление ЭЭ_факт'!AQ102,'Потребление ЭЭ_факт'!BC102,'Потребление ЭЭ_факт'!BO102),0))</f>
        <v>0</v>
      </c>
      <c r="AV103" s="15">
        <f>IF(AND($F103=$AM$4,$I103=AV$5),AVERAGE('Потребление ЭЭ_факт'!AR102,'Потребление ЭЭ_факт'!BD102,'Потребление ЭЭ_факт'!BP102),IF(AU103&lt;&gt;0,AVERAGE('Потребление ЭЭ_факт'!AR102,'Потребление ЭЭ_факт'!BD102,'Потребление ЭЭ_факт'!BP102),0))</f>
        <v>0</v>
      </c>
      <c r="AW103" s="15">
        <f>IF(AND($F103=$AM$4,$I103=AW$5),AVERAGE('Потребление ЭЭ_факт'!AS102,'Потребление ЭЭ_факт'!BE102,'Потребление ЭЭ_факт'!BQ102),IF(AV103&lt;&gt;0,AVERAGE('Потребление ЭЭ_факт'!AS102,'Потребление ЭЭ_факт'!BE102,'Потребление ЭЭ_факт'!BQ102),0))</f>
        <v>0</v>
      </c>
      <c r="AX103" s="16">
        <f>IF(AND($F103=$AM$4,$I103=AX$5),AVERAGE('Потребление ЭЭ_факт'!AT102,'Потребление ЭЭ_факт'!BF102,'Потребление ЭЭ_факт'!BR102),IF(AW103&lt;&gt;0,AVERAGE('Потребление ЭЭ_факт'!AT102,'Потребление ЭЭ_факт'!BF102,'Потребление ЭЭ_факт'!BR102),0))</f>
        <v>0</v>
      </c>
      <c r="AY103" s="14">
        <f>IF(AND($F103=$AY$4,$I103=AY$5),AVERAGE('Потребление ЭЭ_факт'!AU102,'Потребление ЭЭ_факт'!BG102,'Потребление ЭЭ_факт'!BS102),IF(AX103&lt;&gt;0,AVERAGE('Потребление ЭЭ_факт'!AU102,'Потребление ЭЭ_факт'!BG102,'Потребление ЭЭ_факт'!BS102),0))</f>
        <v>0</v>
      </c>
      <c r="AZ103" s="15">
        <f>IF(AND($F103=$AY$4,$I103=AZ$5),AVERAGE('Потребление ЭЭ_факт'!AV102,'Потребление ЭЭ_факт'!BH102,'Потребление ЭЭ_факт'!BT102),IF(AY103&lt;&gt;0,AVERAGE('Потребление ЭЭ_факт'!AV102,'Потребление ЭЭ_факт'!BH102,'Потребление ЭЭ_факт'!BT102),0))</f>
        <v>0</v>
      </c>
      <c r="BA103" s="15">
        <f>IF(AND($F103=$AY$4,$I103=BA$5),AVERAGE('Потребление ЭЭ_факт'!AW102,'Потребление ЭЭ_факт'!BI102,'Потребление ЭЭ_факт'!BU102),IF(AZ103&lt;&gt;0,AVERAGE('Потребление ЭЭ_факт'!AW102,'Потребление ЭЭ_факт'!BI102,'Потребление ЭЭ_факт'!BU102),0))</f>
        <v>0</v>
      </c>
      <c r="BB103" s="15">
        <f>IF(AND($F103=$AY$4,$I103=BB$5),AVERAGE('Потребление ЭЭ_факт'!AX102,'Потребление ЭЭ_факт'!BJ102,'Потребление ЭЭ_факт'!BV102),IF(BA103&lt;&gt;0,AVERAGE('Потребление ЭЭ_факт'!AX102,'Потребление ЭЭ_факт'!BJ102,'Потребление ЭЭ_факт'!BV102),0))</f>
        <v>0</v>
      </c>
      <c r="BC103" s="15">
        <f>IF(AND($F103=$AY$4,$I103=BC$5),AVERAGE('Потребление ЭЭ_факт'!AY102,'Потребление ЭЭ_факт'!BK102,'Потребление ЭЭ_факт'!BW102),IF(BB103&lt;&gt;0,AVERAGE('Потребление ЭЭ_факт'!AY102,'Потребление ЭЭ_факт'!BK102,'Потребление ЭЭ_факт'!BW102),0))</f>
        <v>0</v>
      </c>
      <c r="BD103" s="15">
        <f>IF(AND($F103=$AY$4,$I103=BD$5),AVERAGE('Потребление ЭЭ_факт'!AZ102,'Потребление ЭЭ_факт'!BL102,'Потребление ЭЭ_факт'!BX102),IF(BC103&lt;&gt;0,AVERAGE('Потребление ЭЭ_факт'!AZ102,'Потребление ЭЭ_факт'!BL102,'Потребление ЭЭ_факт'!BX102),0))</f>
        <v>0</v>
      </c>
      <c r="BE103" s="15">
        <f>IF(AND($F103=$AY$4,$I103=BE$5),AVERAGE('Потребление ЭЭ_факт'!BA102,'Потребление ЭЭ_факт'!BM102,'Потребление ЭЭ_факт'!BY102),IF(BD103&lt;&gt;0,AVERAGE('Потребление ЭЭ_факт'!BA102,'Потребление ЭЭ_факт'!BM102,'Потребление ЭЭ_факт'!BY102),0))</f>
        <v>0</v>
      </c>
      <c r="BF103" s="15">
        <f>IF(AND($F103=$AY$4,$I103=BF$5),AVERAGE('Потребление ЭЭ_факт'!BB102,'Потребление ЭЭ_факт'!BN102,'Потребление ЭЭ_факт'!BZ102),IF(BE103&lt;&gt;0,AVERAGE('Потребление ЭЭ_факт'!BB102,'Потребление ЭЭ_факт'!BN102,'Потребление ЭЭ_факт'!BZ102),0))</f>
        <v>0</v>
      </c>
      <c r="BG103" s="15">
        <f>IF(AND($F103=$AY$4,$I103=BG$5),AVERAGE('Потребление ЭЭ_факт'!BC102,'Потребление ЭЭ_факт'!BO102,'Потребление ЭЭ_факт'!CA102),IF(BF103&lt;&gt;0,AVERAGE('Потребление ЭЭ_факт'!BC102,'Потребление ЭЭ_факт'!BO102,'Потребление ЭЭ_факт'!CA102),0))</f>
        <v>0</v>
      </c>
      <c r="BH103" s="15">
        <f>IF(AND($F103=$AY$4,$I103=BH$5),AVERAGE('Потребление ЭЭ_факт'!BD102,'Потребление ЭЭ_факт'!BP102,'Потребление ЭЭ_факт'!CB102),IF(BG103&lt;&gt;0,AVERAGE('Потребление ЭЭ_факт'!BD102,'Потребление ЭЭ_факт'!BP102,'Потребление ЭЭ_факт'!CB102),0))</f>
        <v>0</v>
      </c>
      <c r="BI103" s="15">
        <f>IF(AND($F103=$AY$4,$I103=BI$5),AVERAGE('Потребление ЭЭ_факт'!BE102,'Потребление ЭЭ_факт'!BQ102,'Потребление ЭЭ_факт'!CC102),IF(BH103&lt;&gt;0,AVERAGE('Потребление ЭЭ_факт'!BE102,'Потребление ЭЭ_факт'!BQ102,'Потребление ЭЭ_факт'!CC102),0))</f>
        <v>0</v>
      </c>
      <c r="BJ103" s="16">
        <f>IF(AND($F103=$AY$4,$I103=BJ$5),AVERAGE('Потребление ЭЭ_факт'!BF102,'Потребление ЭЭ_факт'!BR102,'Потребление ЭЭ_факт'!CD102),IF(BI103&lt;&gt;0,AVERAGE('Потребление ЭЭ_факт'!BF102,'Потребление ЭЭ_факт'!BR102,'Потребление ЭЭ_факт'!CD102),0))</f>
        <v>0</v>
      </c>
      <c r="BK103" s="14">
        <f>IF(AND($F103=$BK$4,$I103=BK$5),AVERAGE('Потребление ЭЭ_факт'!BG102,'Потребление ЭЭ_факт'!BS102,'Потребление ЭЭ_факт'!CE102),IF(BJ103&lt;&gt;0,AVERAGE('Потребление ЭЭ_факт'!BG102,'Потребление ЭЭ_факт'!BS102,'Потребление ЭЭ_факт'!CE102),0))</f>
        <v>0</v>
      </c>
      <c r="BL103" s="15">
        <f>IF(AND($F103=$BK$4,$I103=BL$5),AVERAGE('Потребление ЭЭ_факт'!BH102,'Потребление ЭЭ_факт'!BT102,'Потребление ЭЭ_факт'!CF102),IF(BK103&lt;&gt;0,AVERAGE('Потребление ЭЭ_факт'!BH102,'Потребление ЭЭ_факт'!BT102,'Потребление ЭЭ_факт'!CF102),0))</f>
        <v>0</v>
      </c>
      <c r="BM103" s="15">
        <f>IF(AND($F103=$BK$4,$I103=BM$5),AVERAGE('Потребление ЭЭ_факт'!BI102,'Потребление ЭЭ_факт'!BU102,'Потребление ЭЭ_факт'!CG102),IF(BL103&lt;&gt;0,AVERAGE('Потребление ЭЭ_факт'!BI102,'Потребление ЭЭ_факт'!BU102,'Потребление ЭЭ_факт'!CG102),0))</f>
        <v>15782.307500000004</v>
      </c>
      <c r="BN103" s="15">
        <f>IF(AND($F103=$BK$4,$I103=BN$5),AVERAGE('Потребление ЭЭ_факт'!BJ102,'Потребление ЭЭ_факт'!BV102,'Потребление ЭЭ_факт'!CH102),IF(BM103&lt;&gt;0,AVERAGE('Потребление ЭЭ_факт'!BJ102,'Потребление ЭЭ_факт'!BV102,'Потребление ЭЭ_факт'!CH102),0))</f>
        <v>14357.613142857152</v>
      </c>
      <c r="BO103" s="15">
        <f>IF(AND($F103=$BK$4,$I103=BO$5),AVERAGE('Потребление ЭЭ_факт'!BK102,'Потребление ЭЭ_факт'!BW102,'Потребление ЭЭ_факт'!CI102),IF(BN103&lt;&gt;0,AVERAGE('Потребление ЭЭ_факт'!BK102,'Потребление ЭЭ_факт'!BW102,'Потребление ЭЭ_факт'!CI102),0))</f>
        <v>16862.892261904763</v>
      </c>
      <c r="BP103" s="15">
        <f>IF(AND($F103=$BK$4,$I103=BP$5),AVERAGE('Потребление ЭЭ_факт'!BL102,'Потребление ЭЭ_факт'!BX102,'Потребление ЭЭ_факт'!CJ102),IF(BO103&lt;&gt;0,AVERAGE('Потребление ЭЭ_факт'!BL102,'Потребление ЭЭ_факт'!BX102,'Потребление ЭЭ_факт'!CJ102),0))</f>
        <v>17034.77357142857</v>
      </c>
      <c r="BQ103" s="15">
        <f>IF(AND($F103=$BK$4,$I103=BQ$5),AVERAGE('Потребление ЭЭ_факт'!BM102,'Потребление ЭЭ_факт'!BY102,'Потребление ЭЭ_факт'!CK102),IF(BP103&lt;&gt;0,AVERAGE('Потребление ЭЭ_факт'!BM102,'Потребление ЭЭ_факт'!BY102,'Потребление ЭЭ_факт'!CK102),0))</f>
        <v>19059.401785714286</v>
      </c>
      <c r="BR103" s="15">
        <f>IF(AND($F103=$BK$4,$I103=BR$5),AVERAGE('Потребление ЭЭ_факт'!BN102,'Потребление ЭЭ_факт'!BZ102,'Потребление ЭЭ_факт'!CL102),IF(BQ103&lt;&gt;0,AVERAGE('Потребление ЭЭ_факт'!BN102,'Потребление ЭЭ_факт'!BZ102,'Потребление ЭЭ_факт'!CL102),0))</f>
        <v>18365.371369047618</v>
      </c>
      <c r="BS103" s="15">
        <f>IF(AND($F103=$BK$4,$I103=BS$5),AVERAGE('Потребление ЭЭ_факт'!BO102,'Потребление ЭЭ_факт'!CA102,'Потребление ЭЭ_факт'!CM102),IF(BR103&lt;&gt;0,AVERAGE('Потребление ЭЭ_факт'!BO102,'Потребление ЭЭ_факт'!CA102,'Потребление ЭЭ_факт'!CM102),0))</f>
        <v>15023.895714285713</v>
      </c>
      <c r="BT103" s="15">
        <f>IF(AND($F103=$BK$4,$I103=BT$5),AVERAGE('Потребление ЭЭ_факт'!BP102,'Потребление ЭЭ_факт'!CB102,'Потребление ЭЭ_факт'!CN102),IF(BS103&lt;&gt;0,AVERAGE('Потребление ЭЭ_факт'!BP102,'Потребление ЭЭ_факт'!CB102,'Потребление ЭЭ_факт'!CN102),0))</f>
        <v>14632.910000000002</v>
      </c>
      <c r="BU103" s="15">
        <f>IF(AND($F103=$BK$4,$I103=BU$5),AVERAGE('Потребление ЭЭ_факт'!BQ102,'Потребление ЭЭ_факт'!CC102,'Потребление ЭЭ_факт'!CO102),IF(BT103&lt;&gt;0,AVERAGE('Потребление ЭЭ_факт'!BQ102,'Потребление ЭЭ_факт'!CC102,'Потребление ЭЭ_факт'!CO102),0))</f>
        <v>15933.675714285715</v>
      </c>
      <c r="BV103" s="16">
        <f>IF(AND($F103=$BK$4,$I103=BV$5),AVERAGE('Потребление ЭЭ_факт'!BR102,'Потребление ЭЭ_факт'!CD102,'Потребление ЭЭ_факт'!CP102),IF(BU103&lt;&gt;0,AVERAGE('Потребление ЭЭ_факт'!BR102,'Потребление ЭЭ_факт'!CD102,'Потребление ЭЭ_факт'!CP102),0))</f>
        <v>17887.839285714286</v>
      </c>
      <c r="BW103" s="14">
        <f>IF(AND($F103=$BW$4,$I103=BW$5),AVERAGE('Потребление ЭЭ_факт'!BS102,'Потребление ЭЭ_факт'!CE102,'Потребление ЭЭ_факт'!CQ102),IF(BV103&lt;&gt;0,AVERAGE('Потребление ЭЭ_факт'!BS102,'Потребление ЭЭ_факт'!CE102,'Потребление ЭЭ_факт'!CQ102),0))</f>
        <v>16976.455238095237</v>
      </c>
      <c r="BX103" s="15">
        <f>IF(AND($F103=$BW$4,$I103=BX$5),AVERAGE('Потребление ЭЭ_факт'!BT102,'Потребление ЭЭ_факт'!CF102,'Потребление ЭЭ_факт'!CR102),IF(BW103&lt;&gt;0,AVERAGE('Потребление ЭЭ_факт'!BT102,'Потребление ЭЭ_факт'!CF102,'Потребление ЭЭ_факт'!CR102),0))</f>
        <v>16685.630233333319</v>
      </c>
      <c r="BY103" s="31">
        <f t="shared" si="552"/>
        <v>15782.307500000004</v>
      </c>
      <c r="BZ103" s="31">
        <f t="shared" si="553"/>
        <v>14357.613142857152</v>
      </c>
      <c r="CA103" s="31">
        <f t="shared" si="554"/>
        <v>16862.892261904763</v>
      </c>
      <c r="CB103" s="31">
        <f t="shared" si="555"/>
        <v>17034.77357142857</v>
      </c>
      <c r="CC103" s="31">
        <f t="shared" si="546"/>
        <v>19059.401785714286</v>
      </c>
      <c r="CD103" s="31">
        <f t="shared" si="547"/>
        <v>18365.371369047618</v>
      </c>
      <c r="CE103" s="31">
        <f t="shared" si="548"/>
        <v>15023.895714285713</v>
      </c>
      <c r="CF103" s="31">
        <f t="shared" si="549"/>
        <v>14632.910000000002</v>
      </c>
      <c r="CG103" s="31">
        <f t="shared" si="550"/>
        <v>15933.675714285715</v>
      </c>
      <c r="CH103" s="32">
        <f t="shared" si="551"/>
        <v>17887.839285714286</v>
      </c>
      <c r="CI103" s="30">
        <f t="shared" si="418"/>
        <v>16976.455238095237</v>
      </c>
      <c r="CJ103" s="31">
        <f t="shared" si="413"/>
        <v>16685.630233333319</v>
      </c>
      <c r="CK103" s="31">
        <f t="shared" si="414"/>
        <v>15782.307500000004</v>
      </c>
      <c r="CL103" s="31">
        <f t="shared" si="489"/>
        <v>14357.613142857152</v>
      </c>
      <c r="CM103" s="31">
        <f t="shared" si="490"/>
        <v>16862.892261904763</v>
      </c>
      <c r="CN103" s="31">
        <f t="shared" si="491"/>
        <v>17034.77357142857</v>
      </c>
      <c r="CO103" s="31">
        <f t="shared" si="492"/>
        <v>19059.401785714286</v>
      </c>
      <c r="CP103" s="31">
        <f t="shared" si="493"/>
        <v>18365.371369047618</v>
      </c>
      <c r="CQ103" s="31">
        <f t="shared" si="494"/>
        <v>15023.895714285713</v>
      </c>
      <c r="CR103" s="31">
        <f t="shared" si="495"/>
        <v>14632.910000000002</v>
      </c>
      <c r="CS103" s="31">
        <f t="shared" si="496"/>
        <v>15933.675714285715</v>
      </c>
      <c r="CT103" s="32">
        <f t="shared" si="497"/>
        <v>17887.839285714286</v>
      </c>
      <c r="CU103" s="30">
        <f t="shared" si="498"/>
        <v>16976.455238095237</v>
      </c>
      <c r="CV103" s="31">
        <f t="shared" si="499"/>
        <v>16685.630233333319</v>
      </c>
      <c r="CW103" s="31">
        <f t="shared" si="500"/>
        <v>15782.307500000004</v>
      </c>
      <c r="CX103" s="31">
        <f t="shared" si="501"/>
        <v>14357.613142857152</v>
      </c>
      <c r="CY103" s="31">
        <f t="shared" si="502"/>
        <v>16862.892261904763</v>
      </c>
      <c r="CZ103" s="31">
        <f t="shared" si="503"/>
        <v>17034.77357142857</v>
      </c>
      <c r="DA103" s="31">
        <f t="shared" si="504"/>
        <v>19059.401785714286</v>
      </c>
      <c r="DB103" s="31">
        <f t="shared" si="505"/>
        <v>18365.371369047618</v>
      </c>
      <c r="DC103" s="31">
        <f t="shared" si="506"/>
        <v>15023.895714285713</v>
      </c>
      <c r="DD103" s="31">
        <f t="shared" si="507"/>
        <v>14632.910000000002</v>
      </c>
      <c r="DE103" s="31">
        <f t="shared" si="508"/>
        <v>15933.675714285715</v>
      </c>
      <c r="DF103" s="32">
        <f t="shared" si="509"/>
        <v>17887.839285714286</v>
      </c>
      <c r="DG103" s="30">
        <f t="shared" si="510"/>
        <v>16976.455238095237</v>
      </c>
      <c r="DH103" s="31">
        <f t="shared" si="511"/>
        <v>16685.630233333319</v>
      </c>
      <c r="DI103" s="31">
        <f t="shared" si="512"/>
        <v>15782.307500000004</v>
      </c>
      <c r="DJ103" s="31">
        <f t="shared" si="513"/>
        <v>14357.613142857152</v>
      </c>
      <c r="DK103" s="31">
        <f t="shared" si="514"/>
        <v>16862.892261904763</v>
      </c>
      <c r="DL103" s="31">
        <f t="shared" si="515"/>
        <v>17034.77357142857</v>
      </c>
      <c r="DM103" s="31">
        <f t="shared" si="516"/>
        <v>19059.401785714286</v>
      </c>
      <c r="DN103" s="31">
        <f t="shared" si="517"/>
        <v>18365.371369047618</v>
      </c>
      <c r="DO103" s="31">
        <f t="shared" si="518"/>
        <v>15023.895714285713</v>
      </c>
      <c r="DP103" s="31">
        <f t="shared" si="519"/>
        <v>14632.910000000002</v>
      </c>
      <c r="DQ103" s="31">
        <f t="shared" si="488"/>
        <v>15933.675714285715</v>
      </c>
      <c r="DR103" s="32">
        <f t="shared" si="522"/>
        <v>17887.839285714286</v>
      </c>
      <c r="DS103" s="30">
        <f t="shared" si="523"/>
        <v>16976.455238095237</v>
      </c>
      <c r="DT103" s="31">
        <f t="shared" si="524"/>
        <v>16685.630233333319</v>
      </c>
      <c r="DU103" s="31">
        <f t="shared" si="525"/>
        <v>15782.307500000004</v>
      </c>
      <c r="DV103" s="31">
        <f t="shared" si="526"/>
        <v>14357.613142857152</v>
      </c>
      <c r="DW103" s="31">
        <f t="shared" si="527"/>
        <v>16862.892261904763</v>
      </c>
      <c r="DX103" s="31">
        <f t="shared" si="528"/>
        <v>17034.77357142857</v>
      </c>
      <c r="DY103" s="31">
        <f t="shared" si="529"/>
        <v>19059.401785714286</v>
      </c>
      <c r="DZ103" s="31">
        <f t="shared" si="530"/>
        <v>18365.371369047618</v>
      </c>
      <c r="EA103" s="31">
        <f t="shared" si="531"/>
        <v>15023.895714285713</v>
      </c>
      <c r="EB103" s="31">
        <f t="shared" si="532"/>
        <v>14632.910000000002</v>
      </c>
      <c r="EC103" s="31">
        <f t="shared" si="533"/>
        <v>15933.675714285715</v>
      </c>
      <c r="ED103" s="32">
        <f t="shared" si="534"/>
        <v>17887.839285714286</v>
      </c>
      <c r="EE103" s="30">
        <f t="shared" si="535"/>
        <v>16976.455238095237</v>
      </c>
      <c r="EF103" s="31">
        <f t="shared" si="536"/>
        <v>16685.630233333319</v>
      </c>
      <c r="EG103" s="31">
        <f t="shared" si="537"/>
        <v>15782.307500000004</v>
      </c>
      <c r="EH103" s="31">
        <f t="shared" si="538"/>
        <v>14357.613142857152</v>
      </c>
      <c r="EI103" s="31">
        <f t="shared" si="539"/>
        <v>16862.892261904763</v>
      </c>
      <c r="EJ103" s="31">
        <f t="shared" si="540"/>
        <v>17034.77357142857</v>
      </c>
      <c r="EK103" s="31">
        <f t="shared" si="541"/>
        <v>19059.401785714286</v>
      </c>
      <c r="EL103" s="31">
        <f t="shared" si="542"/>
        <v>18365.371369047618</v>
      </c>
      <c r="EM103" s="31">
        <f t="shared" si="543"/>
        <v>15023.895714285713</v>
      </c>
      <c r="EN103" s="31">
        <f t="shared" si="544"/>
        <v>14632.910000000002</v>
      </c>
      <c r="EO103" s="31">
        <f t="shared" si="520"/>
        <v>15933.675714285715</v>
      </c>
      <c r="EP103" s="32">
        <f t="shared" si="521"/>
        <v>17887.839285714286</v>
      </c>
      <c r="ES103" s="20"/>
      <c r="ET103" s="18"/>
      <c r="EU103" s="18"/>
      <c r="EV103" s="18"/>
      <c r="EW103" s="18"/>
      <c r="EX103" s="18"/>
      <c r="EY103" s="18"/>
      <c r="EZ103" s="18"/>
      <c r="FA103" s="18"/>
      <c r="FB103" s="18"/>
      <c r="FC103" s="18"/>
      <c r="FD103" s="19"/>
      <c r="FE103" s="20"/>
      <c r="FF103" s="18"/>
      <c r="FG103" s="18"/>
      <c r="FH103" s="18"/>
      <c r="FI103" s="18"/>
      <c r="FJ103" s="18"/>
      <c r="FK103" s="18"/>
      <c r="FL103" s="18"/>
      <c r="FM103" s="18"/>
      <c r="FN103" s="18"/>
      <c r="FO103" s="18"/>
      <c r="FP103" s="19"/>
      <c r="FQ103" s="20"/>
      <c r="FR103" s="18"/>
      <c r="FS103" s="18"/>
      <c r="FT103" s="18">
        <f t="shared" si="421"/>
        <v>14357.613142857152</v>
      </c>
      <c r="FU103" s="18">
        <f t="shared" si="422"/>
        <v>16862.892261904763</v>
      </c>
      <c r="FV103" s="18">
        <f t="shared" si="423"/>
        <v>17034.77357142857</v>
      </c>
      <c r="FW103" s="18">
        <f t="shared" si="424"/>
        <v>19059.401785714286</v>
      </c>
      <c r="FX103" s="18">
        <f t="shared" si="425"/>
        <v>18365.371369047618</v>
      </c>
      <c r="FY103" s="18">
        <f t="shared" si="426"/>
        <v>15023.895714285713</v>
      </c>
      <c r="FZ103" s="18">
        <f t="shared" si="427"/>
        <v>14632.910000000002</v>
      </c>
      <c r="GA103" s="18">
        <f t="shared" si="428"/>
        <v>15933.675714285715</v>
      </c>
      <c r="GB103" s="19">
        <f t="shared" si="429"/>
        <v>17887.839285714286</v>
      </c>
      <c r="GC103" s="20">
        <f t="shared" si="430"/>
        <v>16976.455238095237</v>
      </c>
      <c r="GD103" s="18">
        <f t="shared" si="431"/>
        <v>16685.630233333319</v>
      </c>
      <c r="GE103" s="18">
        <f t="shared" si="432"/>
        <v>15782.307500000004</v>
      </c>
      <c r="GF103" s="18">
        <f t="shared" si="433"/>
        <v>14357.613142857152</v>
      </c>
      <c r="GG103" s="18">
        <f t="shared" si="434"/>
        <v>16862.892261904763</v>
      </c>
      <c r="GH103" s="18">
        <f t="shared" si="435"/>
        <v>17034.77357142857</v>
      </c>
      <c r="GI103" s="18">
        <f t="shared" si="436"/>
        <v>19059.401785714286</v>
      </c>
      <c r="GJ103" s="18">
        <f t="shared" si="437"/>
        <v>18365.371369047618</v>
      </c>
      <c r="GK103" s="18">
        <f t="shared" si="438"/>
        <v>15023.895714285713</v>
      </c>
      <c r="GL103" s="18">
        <f t="shared" si="439"/>
        <v>14632.910000000002</v>
      </c>
      <c r="GM103" s="18">
        <f t="shared" si="440"/>
        <v>15933.675714285715</v>
      </c>
      <c r="GN103" s="19">
        <f t="shared" si="441"/>
        <v>17887.839285714286</v>
      </c>
      <c r="GO103" s="20">
        <f t="shared" si="442"/>
        <v>16976.455238095237</v>
      </c>
      <c r="GP103" s="18">
        <f t="shared" si="443"/>
        <v>16685.630233333319</v>
      </c>
      <c r="GQ103" s="18">
        <f t="shared" si="444"/>
        <v>15782.307500000004</v>
      </c>
      <c r="GR103" s="18">
        <f t="shared" si="445"/>
        <v>14357.613142857152</v>
      </c>
      <c r="GS103" s="18">
        <f t="shared" si="446"/>
        <v>16862.892261904763</v>
      </c>
      <c r="GT103" s="18">
        <f t="shared" si="447"/>
        <v>17034.77357142857</v>
      </c>
      <c r="GU103" s="18">
        <f t="shared" si="448"/>
        <v>19059.401785714286</v>
      </c>
      <c r="GV103" s="18">
        <f t="shared" si="449"/>
        <v>18365.371369047618</v>
      </c>
      <c r="GW103" s="18">
        <f t="shared" si="450"/>
        <v>15023.895714285713</v>
      </c>
      <c r="GX103" s="18">
        <f t="shared" si="451"/>
        <v>14632.910000000002</v>
      </c>
      <c r="GY103" s="18">
        <f t="shared" si="452"/>
        <v>15933.675714285715</v>
      </c>
      <c r="GZ103" s="19">
        <f t="shared" si="453"/>
        <v>17887.839285714286</v>
      </c>
      <c r="HA103" s="20">
        <f t="shared" si="454"/>
        <v>16976.455238095237</v>
      </c>
      <c r="HB103" s="18">
        <f t="shared" si="455"/>
        <v>16685.630233333319</v>
      </c>
      <c r="HC103" s="18">
        <f t="shared" si="456"/>
        <v>15782.307500000004</v>
      </c>
      <c r="HD103" s="18">
        <f t="shared" si="457"/>
        <v>14357.613142857152</v>
      </c>
      <c r="HE103" s="18">
        <f t="shared" si="458"/>
        <v>16862.892261904763</v>
      </c>
      <c r="HF103" s="18">
        <f t="shared" si="459"/>
        <v>17034.77357142857</v>
      </c>
      <c r="HG103" s="18">
        <f t="shared" si="460"/>
        <v>19059.401785714286</v>
      </c>
      <c r="HH103" s="18">
        <f t="shared" si="461"/>
        <v>18365.371369047618</v>
      </c>
      <c r="HI103" s="18">
        <f t="shared" si="462"/>
        <v>15023.895714285713</v>
      </c>
      <c r="HJ103" s="18">
        <f t="shared" si="463"/>
        <v>14632.910000000002</v>
      </c>
      <c r="HK103" s="18">
        <f t="shared" si="464"/>
        <v>15933.675714285715</v>
      </c>
      <c r="HL103" s="19">
        <f t="shared" si="465"/>
        <v>17887.839285714286</v>
      </c>
      <c r="HM103" s="20">
        <f t="shared" si="466"/>
        <v>16976.455238095237</v>
      </c>
      <c r="HN103" s="18">
        <f t="shared" si="467"/>
        <v>16685.630233333319</v>
      </c>
      <c r="HO103" s="18">
        <f t="shared" si="468"/>
        <v>15782.307500000004</v>
      </c>
      <c r="HP103" s="18">
        <f t="shared" si="469"/>
        <v>14357.613142857152</v>
      </c>
      <c r="HQ103" s="18">
        <f t="shared" si="470"/>
        <v>16862.892261904763</v>
      </c>
      <c r="HR103" s="18">
        <f t="shared" si="471"/>
        <v>17034.77357142857</v>
      </c>
      <c r="HS103" s="18">
        <f t="shared" si="472"/>
        <v>19059.401785714286</v>
      </c>
      <c r="HT103" s="18">
        <f t="shared" si="473"/>
        <v>18365.371369047618</v>
      </c>
      <c r="HU103" s="18">
        <f t="shared" si="474"/>
        <v>15023.895714285713</v>
      </c>
      <c r="HV103" s="18">
        <f t="shared" si="475"/>
        <v>14632.910000000002</v>
      </c>
      <c r="HW103" s="18">
        <f t="shared" si="476"/>
        <v>15933.675714285715</v>
      </c>
      <c r="HX103" s="19">
        <f t="shared" si="477"/>
        <v>17887.839285714286</v>
      </c>
      <c r="HY103" s="20">
        <f t="shared" si="478"/>
        <v>16976.455238095237</v>
      </c>
      <c r="HZ103" s="18">
        <f t="shared" si="545"/>
        <v>16685.630233333319</v>
      </c>
      <c r="IA103" s="18">
        <f t="shared" si="559"/>
        <v>15782.307500000004</v>
      </c>
      <c r="IB103" s="18"/>
      <c r="IC103" s="18"/>
      <c r="ID103" s="18"/>
      <c r="IE103" s="18"/>
      <c r="IF103" s="18"/>
      <c r="IG103" s="18"/>
      <c r="IH103" s="18"/>
      <c r="II103" s="18"/>
      <c r="IJ103" s="19"/>
      <c r="IK103" s="20"/>
      <c r="IL103" s="18"/>
      <c r="IM103" s="18"/>
      <c r="IN103" s="18"/>
      <c r="IO103" s="18"/>
      <c r="IP103" s="18"/>
      <c r="IQ103" s="18"/>
      <c r="IR103" s="18"/>
      <c r="IS103" s="18"/>
      <c r="IT103" s="18"/>
      <c r="IU103" s="18"/>
      <c r="IV103" s="19"/>
      <c r="IY103" s="17"/>
      <c r="IZ103" s="17"/>
      <c r="JA103" s="14">
        <f t="shared" si="479"/>
        <v>0</v>
      </c>
      <c r="JB103" s="15">
        <f t="shared" si="480"/>
        <v>0</v>
      </c>
      <c r="JC103" s="15">
        <f t="shared" si="481"/>
        <v>149158.3728452381</v>
      </c>
      <c r="JD103" s="15">
        <f t="shared" si="482"/>
        <v>198602.76581666668</v>
      </c>
      <c r="JE103" s="15">
        <f t="shared" si="483"/>
        <v>198602.76581666668</v>
      </c>
      <c r="JF103" s="15">
        <f t="shared" si="484"/>
        <v>198602.76581666668</v>
      </c>
      <c r="JG103" s="15">
        <f t="shared" si="485"/>
        <v>198602.76581666668</v>
      </c>
      <c r="JH103" s="15">
        <f t="shared" si="486"/>
        <v>49444.392971428555</v>
      </c>
      <c r="JI103" s="15">
        <f t="shared" si="487"/>
        <v>0</v>
      </c>
      <c r="JJ103" s="14"/>
    </row>
    <row r="104" spans="1:270" x14ac:dyDescent="0.25">
      <c r="A104" s="5" t="s">
        <v>297</v>
      </c>
      <c r="B104" s="2">
        <v>5441</v>
      </c>
      <c r="C104" s="3">
        <v>42216</v>
      </c>
      <c r="D104" s="3" t="s">
        <v>298</v>
      </c>
      <c r="E104" s="4">
        <v>45380</v>
      </c>
      <c r="F104">
        <f t="shared" si="556"/>
        <v>2024</v>
      </c>
      <c r="G104">
        <f t="shared" si="557"/>
        <v>3</v>
      </c>
      <c r="H104">
        <f t="shared" si="558"/>
        <v>2021</v>
      </c>
      <c r="I104">
        <f t="shared" si="384"/>
        <v>3</v>
      </c>
      <c r="J104">
        <f t="shared" si="415"/>
        <v>2024</v>
      </c>
      <c r="K104">
        <f t="shared" si="416"/>
        <v>4</v>
      </c>
      <c r="L104">
        <f t="shared" si="383"/>
        <v>2029</v>
      </c>
      <c r="M104">
        <f t="shared" si="417"/>
        <v>3</v>
      </c>
      <c r="O104" s="14"/>
      <c r="P104" s="17"/>
      <c r="Q104" s="17"/>
      <c r="R104" s="17"/>
      <c r="S104" s="17"/>
      <c r="T104" s="17"/>
      <c r="U104" s="17"/>
      <c r="V104" s="17">
        <f>IF(AND($F104=O$4,$I104=V$5),AVERAGE('Потребление ЭЭ_факт'!R103,'Потребление ЭЭ_факт'!AD103,'Потребление ЭЭ_факт'!AP103),IF(U104&lt;&gt;0,AVERAGE('Потребление ЭЭ_факт'!R103,'Потребление ЭЭ_факт'!AD103,'Потребление ЭЭ_факт'!AP103),0))</f>
        <v>0</v>
      </c>
      <c r="W104" s="17">
        <f>IF(AND($F104=O$4,$I104=W$5),AVERAGE('Потребление ЭЭ_факт'!S103,'Потребление ЭЭ_факт'!AE103,'Потребление ЭЭ_факт'!AQ103),IF(V104&lt;&gt;0,AVERAGE('Потребление ЭЭ_факт'!S103,'Потребление ЭЭ_факт'!AE103,'Потребление ЭЭ_факт'!AQ103),0))</f>
        <v>0</v>
      </c>
      <c r="X104" s="17">
        <f>IF(AND($F104=O$4,$I104=X$5),AVERAGE('Потребление ЭЭ_факт'!T103,'Потребление ЭЭ_факт'!AF103,'Потребление ЭЭ_факт'!AR103),IF(W104&lt;&gt;0,AVERAGE('Потребление ЭЭ_факт'!T103,'Потребление ЭЭ_факт'!AF103,'Потребление ЭЭ_факт'!AR103),0))</f>
        <v>0</v>
      </c>
      <c r="Y104" s="17">
        <f>IF(AND($F104=O$4,$I104=Y$5),AVERAGE('Потребление ЭЭ_факт'!U103,'Потребление ЭЭ_факт'!AG103,'Потребление ЭЭ_факт'!AS103),IF(X104&lt;&gt;0,AVERAGE('Потребление ЭЭ_факт'!U103,'Потребление ЭЭ_факт'!AG103,'Потребление ЭЭ_факт'!AS103),0))</f>
        <v>0</v>
      </c>
      <c r="Z104" s="17">
        <f>IF(AND($F104=O$4,$I104=Z$5),AVERAGE('Потребление ЭЭ_факт'!V103,'Потребление ЭЭ_факт'!AH103,'Потребление ЭЭ_факт'!AT103),IF(Y104&lt;&gt;0,AVERAGE('Потребление ЭЭ_факт'!V103,'Потребление ЭЭ_факт'!AH103,'Потребление ЭЭ_факт'!AT103),0))</f>
        <v>0</v>
      </c>
      <c r="AA104" s="14">
        <f>IF(AND($F104=AA$4,$I104=AA$5),AVERAGE('Потребление ЭЭ_факт'!W103,'Потребление ЭЭ_факт'!AI103,'Потребление ЭЭ_факт'!AU103),IF(Z104&lt;&gt;0,AVERAGE('Потребление ЭЭ_факт'!W103,'Потребление ЭЭ_факт'!AI103,'Потребление ЭЭ_факт'!AU103),0))</f>
        <v>0</v>
      </c>
      <c r="AB104" s="17">
        <f>IF(AND($F104=AA$4,$I104=AB$5),AVERAGE('Потребление ЭЭ_факт'!X103,'Потребление ЭЭ_факт'!AJ103,'Потребление ЭЭ_факт'!AV103),IF(AA104&lt;&gt;0,AVERAGE('Потребление ЭЭ_факт'!X103,'Потребление ЭЭ_факт'!AJ103,'Потребление ЭЭ_факт'!AV103),0))</f>
        <v>0</v>
      </c>
      <c r="AC104" s="17">
        <f>IF(AND($F104=AA$4,$I104=AC$5),AVERAGE('Потребление ЭЭ_факт'!Y103,'Потребление ЭЭ_факт'!AK103,'Потребление ЭЭ_факт'!AW103),IF(AB104&lt;&gt;0,AVERAGE('Потребление ЭЭ_факт'!Y103,'Потребление ЭЭ_факт'!AK103,'Потребление ЭЭ_факт'!AW103),0))</f>
        <v>0</v>
      </c>
      <c r="AD104" s="17">
        <f>IF(AND($F104=AA$4,$I104=AD$5),AVERAGE('Потребление ЭЭ_факт'!Z103,'Потребление ЭЭ_факт'!AL103,'Потребление ЭЭ_факт'!AX103),IF(AC104&lt;&gt;0,AVERAGE('Потребление ЭЭ_факт'!Z103,'Потребление ЭЭ_факт'!AL103,'Потребление ЭЭ_факт'!AX103),0))</f>
        <v>0</v>
      </c>
      <c r="AE104" s="17">
        <f>IF(AND($F104=AA$4,$I104=AE$5),AVERAGE('Потребление ЭЭ_факт'!AA103,'Потребление ЭЭ_факт'!AM103,'Потребление ЭЭ_факт'!AY103),IF(AD104&lt;&gt;0,AVERAGE('Потребление ЭЭ_факт'!AA103,'Потребление ЭЭ_факт'!AM103,'Потребление ЭЭ_факт'!AY103),0))</f>
        <v>0</v>
      </c>
      <c r="AF104" s="17">
        <f>IF(AND($F104=AA$4,$I104=AF$5),AVERAGE('Потребление ЭЭ_факт'!AB103,'Потребление ЭЭ_факт'!AN103,'Потребление ЭЭ_факт'!AZ103),IF(AE104&lt;&gt;0,AVERAGE('Потребление ЭЭ_факт'!AB103,'Потребление ЭЭ_факт'!AN103,'Потребление ЭЭ_факт'!AZ103),0))</f>
        <v>0</v>
      </c>
      <c r="AG104" s="17">
        <f>IF(AND($F104=AA$4,$I104=AG$5),AVERAGE('Потребление ЭЭ_факт'!AC103,'Потребление ЭЭ_факт'!AO103,'Потребление ЭЭ_факт'!BA103),IF(AF104&lt;&gt;0,AVERAGE('Потребление ЭЭ_факт'!AC103,'Потребление ЭЭ_факт'!AO103,'Потребление ЭЭ_факт'!BA103),0))</f>
        <v>0</v>
      </c>
      <c r="AH104" s="17">
        <f>IF(AND($F104=AA$4,$I104=AH$5),AVERAGE('Потребление ЭЭ_факт'!AD103,'Потребление ЭЭ_факт'!AP103,'Потребление ЭЭ_факт'!BB103),IF(AG104&lt;&gt;0,AVERAGE('Потребление ЭЭ_факт'!AD103,'Потребление ЭЭ_факт'!AP103,'Потребление ЭЭ_факт'!BB103),0))</f>
        <v>0</v>
      </c>
      <c r="AI104" s="17">
        <f>IF(AND($F104=AA$4,$I104=AI$5),AVERAGE('Потребление ЭЭ_факт'!AE103,'Потребление ЭЭ_факт'!AQ103,'Потребление ЭЭ_факт'!BC103),IF(AH104&lt;&gt;0,AVERAGE('Потребление ЭЭ_факт'!AE103,'Потребление ЭЭ_факт'!AQ103,'Потребление ЭЭ_факт'!BC103),0))</f>
        <v>0</v>
      </c>
      <c r="AJ104" s="17">
        <f>IF(AND($F104=AA$4,$I104=AJ$5),AVERAGE('Потребление ЭЭ_факт'!AF103,'Потребление ЭЭ_факт'!AR103,'Потребление ЭЭ_факт'!BD103),IF(AI104&lt;&gt;0,AVERAGE('Потребление ЭЭ_факт'!AF103,'Потребление ЭЭ_факт'!AR103,'Потребление ЭЭ_факт'!BD103),0))</f>
        <v>0</v>
      </c>
      <c r="AK104" s="17">
        <f>IF(AND($F104=AA$4,$I104=AK$5),AVERAGE('Потребление ЭЭ_факт'!AG103,'Потребление ЭЭ_факт'!AS103,'Потребление ЭЭ_факт'!BE103),IF(AJ104&lt;&gt;0,AVERAGE('Потребление ЭЭ_факт'!AG103,'Потребление ЭЭ_факт'!AS103,'Потребление ЭЭ_факт'!BE103),0))</f>
        <v>0</v>
      </c>
      <c r="AL104" s="17">
        <f>IF(AND($F104=AA$4,$I104=AL$5),AVERAGE('Потребление ЭЭ_факт'!AH103,'Потребление ЭЭ_факт'!AT103,'Потребление ЭЭ_факт'!BF103),IF(AK104&lt;&gt;0,AVERAGE('Потребление ЭЭ_факт'!AH103,'Потребление ЭЭ_факт'!AT103,'Потребление ЭЭ_факт'!BF103),0))</f>
        <v>0</v>
      </c>
      <c r="AM104" s="14">
        <f>IF(AND($F104=AM$4,$I104=AM$5),AVERAGE('Потребление ЭЭ_факт'!AI103,'Потребление ЭЭ_факт'!AU103,'Потребление ЭЭ_факт'!BG103),IF(AL104&lt;&gt;0,AVERAGE('Потребление ЭЭ_факт'!AI103,'Потребление ЭЭ_факт'!AU103,'Потребление ЭЭ_факт'!BG103),0))</f>
        <v>0</v>
      </c>
      <c r="AN104" s="15">
        <f>IF(AND($F104=$AM$4,$I104=AN$5),AVERAGE('Потребление ЭЭ_факт'!AJ103,'Потребление ЭЭ_факт'!AV103,'Потребление ЭЭ_факт'!BH103),IF(AM104&lt;&gt;0,AVERAGE('Потребление ЭЭ_факт'!AJ103,'Потребление ЭЭ_факт'!AV103,'Потребление ЭЭ_факт'!BH103),0))</f>
        <v>0</v>
      </c>
      <c r="AO104" s="15">
        <f>IF(AND($F104=$AM$4,$I104=AO$5),AVERAGE('Потребление ЭЭ_факт'!AK103,'Потребление ЭЭ_факт'!AW103,'Потребление ЭЭ_факт'!BI103),IF(AN104&lt;&gt;0,AVERAGE('Потребление ЭЭ_факт'!AK103,'Потребление ЭЭ_факт'!AW103,'Потребление ЭЭ_факт'!BI103),0))</f>
        <v>0</v>
      </c>
      <c r="AP104" s="15">
        <f>IF(AND($F104=$AM$4,$I104=AP$5),AVERAGE('Потребление ЭЭ_факт'!AL103,'Потребление ЭЭ_факт'!AX103,'Потребление ЭЭ_факт'!BJ103),IF(AO104&lt;&gt;0,AVERAGE('Потребление ЭЭ_факт'!AL103,'Потребление ЭЭ_факт'!AX103,'Потребление ЭЭ_факт'!BJ103),0))</f>
        <v>0</v>
      </c>
      <c r="AQ104" s="15">
        <f>IF(AND($F104=$AM$4,$I104=AQ$5),AVERAGE('Потребление ЭЭ_факт'!AM103,'Потребление ЭЭ_факт'!AY103,'Потребление ЭЭ_факт'!BK103),IF(AP104&lt;&gt;0,AVERAGE('Потребление ЭЭ_факт'!AM103,'Потребление ЭЭ_факт'!AY103,'Потребление ЭЭ_факт'!BK103),0))</f>
        <v>0</v>
      </c>
      <c r="AR104" s="15">
        <f>IF(AND($F104=$AM$4,$I104=AR$5),AVERAGE('Потребление ЭЭ_факт'!AN103,'Потребление ЭЭ_факт'!AZ103,'Потребление ЭЭ_факт'!BL103),IF(AQ104&lt;&gt;0,AVERAGE('Потребление ЭЭ_факт'!AN103,'Потребление ЭЭ_факт'!AZ103,'Потребление ЭЭ_факт'!BL103),0))</f>
        <v>0</v>
      </c>
      <c r="AS104" s="15">
        <f>IF(AND($F104=$AM$4,$I104=AS$5),AVERAGE('Потребление ЭЭ_факт'!AO103,'Потребление ЭЭ_факт'!BA103,'Потребление ЭЭ_факт'!BM103),IF(AR104&lt;&gt;0,AVERAGE('Потребление ЭЭ_факт'!AO103,'Потребление ЭЭ_факт'!BA103,'Потребление ЭЭ_факт'!BM103),0))</f>
        <v>0</v>
      </c>
      <c r="AT104" s="15">
        <f>IF(AND($F104=$AM$4,$I104=AT$5),AVERAGE('Потребление ЭЭ_факт'!AP103,'Потребление ЭЭ_факт'!BB103,'Потребление ЭЭ_факт'!BN103),IF(AS104&lt;&gt;0,AVERAGE('Потребление ЭЭ_факт'!AP103,'Потребление ЭЭ_факт'!BB103,'Потребление ЭЭ_факт'!BN103),0))</f>
        <v>0</v>
      </c>
      <c r="AU104" s="15">
        <f>IF(AND($F104=$AM$4,$I104=AU$5),AVERAGE('Потребление ЭЭ_факт'!AQ103,'Потребление ЭЭ_факт'!BC103,'Потребление ЭЭ_факт'!BO103),IF(AT104&lt;&gt;0,AVERAGE('Потребление ЭЭ_факт'!AQ103,'Потребление ЭЭ_факт'!BC103,'Потребление ЭЭ_факт'!BO103),0))</f>
        <v>0</v>
      </c>
      <c r="AV104" s="15">
        <f>IF(AND($F104=$AM$4,$I104=AV$5),AVERAGE('Потребление ЭЭ_факт'!AR103,'Потребление ЭЭ_факт'!BD103,'Потребление ЭЭ_факт'!BP103),IF(AU104&lt;&gt;0,AVERAGE('Потребление ЭЭ_факт'!AR103,'Потребление ЭЭ_факт'!BD103,'Потребление ЭЭ_факт'!BP103),0))</f>
        <v>0</v>
      </c>
      <c r="AW104" s="15">
        <f>IF(AND($F104=$AM$4,$I104=AW$5),AVERAGE('Потребление ЭЭ_факт'!AS103,'Потребление ЭЭ_факт'!BE103,'Потребление ЭЭ_факт'!BQ103),IF(AV104&lt;&gt;0,AVERAGE('Потребление ЭЭ_факт'!AS103,'Потребление ЭЭ_факт'!BE103,'Потребление ЭЭ_факт'!BQ103),0))</f>
        <v>0</v>
      </c>
      <c r="AX104" s="16">
        <f>IF(AND($F104=$AM$4,$I104=AX$5),AVERAGE('Потребление ЭЭ_факт'!AT103,'Потребление ЭЭ_факт'!BF103,'Потребление ЭЭ_факт'!BR103),IF(AW104&lt;&gt;0,AVERAGE('Потребление ЭЭ_факт'!AT103,'Потребление ЭЭ_факт'!BF103,'Потребление ЭЭ_факт'!BR103),0))</f>
        <v>0</v>
      </c>
      <c r="AY104" s="14">
        <f>IF(AND($F104=$AY$4,$I104=AY$5),AVERAGE('Потребление ЭЭ_факт'!AU103,'Потребление ЭЭ_факт'!BG103,'Потребление ЭЭ_факт'!BS103),IF(AX104&lt;&gt;0,AVERAGE('Потребление ЭЭ_факт'!AU103,'Потребление ЭЭ_факт'!BG103,'Потребление ЭЭ_факт'!BS103),0))</f>
        <v>0</v>
      </c>
      <c r="AZ104" s="15">
        <f>IF(AND($F104=$AY$4,$I104=AZ$5),AVERAGE('Потребление ЭЭ_факт'!AV103,'Потребление ЭЭ_факт'!BH103,'Потребление ЭЭ_факт'!BT103),IF(AY104&lt;&gt;0,AVERAGE('Потребление ЭЭ_факт'!AV103,'Потребление ЭЭ_факт'!BH103,'Потребление ЭЭ_факт'!BT103),0))</f>
        <v>0</v>
      </c>
      <c r="BA104" s="15">
        <f>IF(AND($F104=$AY$4,$I104=BA$5),AVERAGE('Потребление ЭЭ_факт'!AW103,'Потребление ЭЭ_факт'!BI103,'Потребление ЭЭ_факт'!BU103),IF(AZ104&lt;&gt;0,AVERAGE('Потребление ЭЭ_факт'!AW103,'Потребление ЭЭ_факт'!BI103,'Потребление ЭЭ_факт'!BU103),0))</f>
        <v>0</v>
      </c>
      <c r="BB104" s="15">
        <f>IF(AND($F104=$AY$4,$I104=BB$5),AVERAGE('Потребление ЭЭ_факт'!AX103,'Потребление ЭЭ_факт'!BJ103,'Потребление ЭЭ_факт'!BV103),IF(BA104&lt;&gt;0,AVERAGE('Потребление ЭЭ_факт'!AX103,'Потребление ЭЭ_факт'!BJ103,'Потребление ЭЭ_факт'!BV103),0))</f>
        <v>0</v>
      </c>
      <c r="BC104" s="15">
        <f>IF(AND($F104=$AY$4,$I104=BC$5),AVERAGE('Потребление ЭЭ_факт'!AY103,'Потребление ЭЭ_факт'!BK103,'Потребление ЭЭ_факт'!BW103),IF(BB104&lt;&gt;0,AVERAGE('Потребление ЭЭ_факт'!AY103,'Потребление ЭЭ_факт'!BK103,'Потребление ЭЭ_факт'!BW103),0))</f>
        <v>0</v>
      </c>
      <c r="BD104" s="15">
        <f>IF(AND($F104=$AY$4,$I104=BD$5),AVERAGE('Потребление ЭЭ_факт'!AZ103,'Потребление ЭЭ_факт'!BL103,'Потребление ЭЭ_факт'!BX103),IF(BC104&lt;&gt;0,AVERAGE('Потребление ЭЭ_факт'!AZ103,'Потребление ЭЭ_факт'!BL103,'Потребление ЭЭ_факт'!BX103),0))</f>
        <v>0</v>
      </c>
      <c r="BE104" s="15">
        <f>IF(AND($F104=$AY$4,$I104=BE$5),AVERAGE('Потребление ЭЭ_факт'!BA103,'Потребление ЭЭ_факт'!BM103,'Потребление ЭЭ_факт'!BY103),IF(BD104&lt;&gt;0,AVERAGE('Потребление ЭЭ_факт'!BA103,'Потребление ЭЭ_факт'!BM103,'Потребление ЭЭ_факт'!BY103),0))</f>
        <v>0</v>
      </c>
      <c r="BF104" s="15">
        <f>IF(AND($F104=$AY$4,$I104=BF$5),AVERAGE('Потребление ЭЭ_факт'!BB103,'Потребление ЭЭ_факт'!BN103,'Потребление ЭЭ_факт'!BZ103),IF(BE104&lt;&gt;0,AVERAGE('Потребление ЭЭ_факт'!BB103,'Потребление ЭЭ_факт'!BN103,'Потребление ЭЭ_факт'!BZ103),0))</f>
        <v>0</v>
      </c>
      <c r="BG104" s="15">
        <f>IF(AND($F104=$AY$4,$I104=BG$5),AVERAGE('Потребление ЭЭ_факт'!BC103,'Потребление ЭЭ_факт'!BO103,'Потребление ЭЭ_факт'!CA103),IF(BF104&lt;&gt;0,AVERAGE('Потребление ЭЭ_факт'!BC103,'Потребление ЭЭ_факт'!BO103,'Потребление ЭЭ_факт'!CA103),0))</f>
        <v>0</v>
      </c>
      <c r="BH104" s="15">
        <f>IF(AND($F104=$AY$4,$I104=BH$5),AVERAGE('Потребление ЭЭ_факт'!BD103,'Потребление ЭЭ_факт'!BP103,'Потребление ЭЭ_факт'!CB103),IF(BG104&lt;&gt;0,AVERAGE('Потребление ЭЭ_факт'!BD103,'Потребление ЭЭ_факт'!BP103,'Потребление ЭЭ_факт'!CB103),0))</f>
        <v>0</v>
      </c>
      <c r="BI104" s="15">
        <f>IF(AND($F104=$AY$4,$I104=BI$5),AVERAGE('Потребление ЭЭ_факт'!BE103,'Потребление ЭЭ_факт'!BQ103,'Потребление ЭЭ_факт'!CC103),IF(BH104&lt;&gt;0,AVERAGE('Потребление ЭЭ_факт'!BE103,'Потребление ЭЭ_факт'!BQ103,'Потребление ЭЭ_факт'!CC103),0))</f>
        <v>0</v>
      </c>
      <c r="BJ104" s="16">
        <f>IF(AND($F104=$AY$4,$I104=BJ$5),AVERAGE('Потребление ЭЭ_факт'!BF103,'Потребление ЭЭ_факт'!BR103,'Потребление ЭЭ_факт'!CD103),IF(BI104&lt;&gt;0,AVERAGE('Потребление ЭЭ_факт'!BF103,'Потребление ЭЭ_факт'!BR103,'Потребление ЭЭ_факт'!CD103),0))</f>
        <v>0</v>
      </c>
      <c r="BK104" s="14">
        <f>IF(AND($F104=$BK$4,$I104=BK$5),AVERAGE('Потребление ЭЭ_факт'!BG103,'Потребление ЭЭ_факт'!BS103,'Потребление ЭЭ_факт'!CE103),IF(BJ104&lt;&gt;0,AVERAGE('Потребление ЭЭ_факт'!BG103,'Потребление ЭЭ_факт'!BS103,'Потребление ЭЭ_факт'!CE103),0))</f>
        <v>0</v>
      </c>
      <c r="BL104" s="15">
        <f>IF(AND($F104=$BK$4,$I104=BL$5),AVERAGE('Потребление ЭЭ_факт'!BH103,'Потребление ЭЭ_факт'!BT103,'Потребление ЭЭ_факт'!CF103),IF(BK104&lt;&gt;0,AVERAGE('Потребление ЭЭ_факт'!BH103,'Потребление ЭЭ_факт'!BT103,'Потребление ЭЭ_факт'!CF103),0))</f>
        <v>0</v>
      </c>
      <c r="BM104" s="15">
        <f>IF(AND($F104=$BK$4,$I104=BM$5),AVERAGE('Потребление ЭЭ_факт'!BI103,'Потребление ЭЭ_факт'!BU103,'Потребление ЭЭ_факт'!CG103),IF(BL104&lt;&gt;0,AVERAGE('Потребление ЭЭ_факт'!BI103,'Потребление ЭЭ_факт'!BU103,'Потребление ЭЭ_факт'!CG103),0))</f>
        <v>17029.500628380953</v>
      </c>
      <c r="BN104" s="15">
        <f>IF(AND($F104=$BK$4,$I104=BN$5),AVERAGE('Потребление ЭЭ_факт'!BJ103,'Потребление ЭЭ_факт'!BV103,'Потребление ЭЭ_факт'!CH103),IF(BM104&lt;&gt;0,AVERAGE('Потребление ЭЭ_факт'!BJ103,'Потребление ЭЭ_факт'!BV103,'Потребление ЭЭ_факт'!CH103),0))</f>
        <v>13409.854957000001</v>
      </c>
      <c r="BO104" s="15">
        <f>IF(AND($F104=$BK$4,$I104=BO$5),AVERAGE('Потребление ЭЭ_факт'!BK103,'Потребление ЭЭ_факт'!BW103,'Потребление ЭЭ_факт'!CI103),IF(BN104&lt;&gt;0,AVERAGE('Потребление ЭЭ_факт'!BK103,'Потребление ЭЭ_факт'!BW103,'Потребление ЭЭ_факт'!CI103),0))</f>
        <v>14968.108483333335</v>
      </c>
      <c r="BP104" s="15">
        <f>IF(AND($F104=$BK$4,$I104=BP$5),AVERAGE('Потребление ЭЭ_факт'!BL103,'Потребление ЭЭ_факт'!BX103,'Потребление ЭЭ_факт'!CJ103),IF(BO104&lt;&gt;0,AVERAGE('Потребление ЭЭ_факт'!BL103,'Потребление ЭЭ_факт'!BX103,'Потребление ЭЭ_факт'!CJ103),0))</f>
        <v>18329.428894000001</v>
      </c>
      <c r="BQ104" s="15">
        <f>IF(AND($F104=$BK$4,$I104=BQ$5),AVERAGE('Потребление ЭЭ_факт'!BM103,'Потребление ЭЭ_факт'!BY103,'Потребление ЭЭ_факт'!CK103),IF(BP104&lt;&gt;0,AVERAGE('Потребление ЭЭ_факт'!BM103,'Потребление ЭЭ_факт'!BY103,'Потребление ЭЭ_факт'!CK103),0))</f>
        <v>20861.66</v>
      </c>
      <c r="BR104" s="15">
        <f>IF(AND($F104=$BK$4,$I104=BR$5),AVERAGE('Потребление ЭЭ_факт'!BN103,'Потребление ЭЭ_факт'!BZ103,'Потребление ЭЭ_факт'!CL103),IF(BQ104&lt;&gt;0,AVERAGE('Потребление ЭЭ_факт'!BN103,'Потребление ЭЭ_факт'!BZ103,'Потребление ЭЭ_факт'!CL103),0))</f>
        <v>21595.838382999998</v>
      </c>
      <c r="BS104" s="15">
        <f>IF(AND($F104=$BK$4,$I104=BS$5),AVERAGE('Потребление ЭЭ_факт'!BO103,'Потребление ЭЭ_факт'!CA103,'Потребление ЭЭ_факт'!CM103),IF(BR104&lt;&gt;0,AVERAGE('Потребление ЭЭ_факт'!BO103,'Потребление ЭЭ_факт'!CA103,'Потребление ЭЭ_факт'!CM103),0))</f>
        <v>17353.060439000001</v>
      </c>
      <c r="BT104" s="15">
        <f>IF(AND($F104=$BK$4,$I104=BT$5),AVERAGE('Потребление ЭЭ_факт'!BP103,'Потребление ЭЭ_факт'!CB103,'Потребление ЭЭ_факт'!CN103),IF(BS104&lt;&gt;0,AVERAGE('Потребление ЭЭ_факт'!BP103,'Потребление ЭЭ_факт'!CB103,'Потребление ЭЭ_факт'!CN103),0))</f>
        <v>16514.754254333333</v>
      </c>
      <c r="BU104" s="15">
        <f>IF(AND($F104=$BK$4,$I104=BU$5),AVERAGE('Потребление ЭЭ_факт'!BQ103,'Потребление ЭЭ_факт'!CC103,'Потребление ЭЭ_факт'!CO103),IF(BT104&lt;&gt;0,AVERAGE('Потребление ЭЭ_факт'!BQ103,'Потребление ЭЭ_факт'!CC103,'Потребление ЭЭ_факт'!CO103),0))</f>
        <v>18132.068611666666</v>
      </c>
      <c r="BV104" s="16">
        <f>IF(AND($F104=$BK$4,$I104=BV$5),AVERAGE('Потребление ЭЭ_факт'!BR103,'Потребление ЭЭ_факт'!CD103,'Потребление ЭЭ_факт'!CP103),IF(BU104&lt;&gt;0,AVERAGE('Потребление ЭЭ_факт'!BR103,'Потребление ЭЭ_факт'!CD103,'Потребление ЭЭ_факт'!CP103),0))</f>
        <v>21305.309594333332</v>
      </c>
      <c r="BW104" s="14">
        <f>IF(AND($F104=$BW$4,$I104=BW$5),AVERAGE('Потребление ЭЭ_факт'!BS103,'Потребление ЭЭ_факт'!CE103,'Потребление ЭЭ_факт'!CQ103),IF(BV104&lt;&gt;0,AVERAGE('Потребление ЭЭ_факт'!BS103,'Потребление ЭЭ_факт'!CE103,'Потребление ЭЭ_факт'!CQ103),0))</f>
        <v>22135.224206000003</v>
      </c>
      <c r="BX104" s="15">
        <f>IF(AND($F104=$BW$4,$I104=BX$5),AVERAGE('Потребление ЭЭ_факт'!BT103,'Потребление ЭЭ_факт'!CF103,'Потребление ЭЭ_факт'!CR103),IF(BW104&lt;&gt;0,AVERAGE('Потребление ЭЭ_факт'!BT103,'Потребление ЭЭ_факт'!CF103,'Потребление ЭЭ_факт'!CR103),0))</f>
        <v>17428.795126000001</v>
      </c>
      <c r="BY104" s="31">
        <f t="shared" si="552"/>
        <v>17029.500628380953</v>
      </c>
      <c r="BZ104" s="31">
        <f t="shared" si="553"/>
        <v>13409.854957000001</v>
      </c>
      <c r="CA104" s="31">
        <f t="shared" si="554"/>
        <v>14968.108483333335</v>
      </c>
      <c r="CB104" s="31">
        <f t="shared" si="555"/>
        <v>18329.428894000001</v>
      </c>
      <c r="CC104" s="31">
        <f t="shared" si="546"/>
        <v>20861.66</v>
      </c>
      <c r="CD104" s="31">
        <f t="shared" si="547"/>
        <v>21595.838382999998</v>
      </c>
      <c r="CE104" s="31">
        <f t="shared" si="548"/>
        <v>17353.060439000001</v>
      </c>
      <c r="CF104" s="31">
        <f t="shared" si="549"/>
        <v>16514.754254333333</v>
      </c>
      <c r="CG104" s="31">
        <f t="shared" si="550"/>
        <v>18132.068611666666</v>
      </c>
      <c r="CH104" s="32">
        <f t="shared" si="551"/>
        <v>21305.309594333332</v>
      </c>
      <c r="CI104" s="30">
        <f t="shared" si="418"/>
        <v>22135.224206000003</v>
      </c>
      <c r="CJ104" s="31">
        <f t="shared" si="413"/>
        <v>17428.795126000001</v>
      </c>
      <c r="CK104" s="31">
        <f t="shared" si="414"/>
        <v>17029.500628380953</v>
      </c>
      <c r="CL104" s="31">
        <f t="shared" si="489"/>
        <v>13409.854957000001</v>
      </c>
      <c r="CM104" s="31">
        <f t="shared" si="490"/>
        <v>14968.108483333335</v>
      </c>
      <c r="CN104" s="31">
        <f t="shared" si="491"/>
        <v>18329.428894000001</v>
      </c>
      <c r="CO104" s="31">
        <f t="shared" si="492"/>
        <v>20861.66</v>
      </c>
      <c r="CP104" s="31">
        <f t="shared" si="493"/>
        <v>21595.838382999998</v>
      </c>
      <c r="CQ104" s="31">
        <f t="shared" si="494"/>
        <v>17353.060439000001</v>
      </c>
      <c r="CR104" s="31">
        <f t="shared" si="495"/>
        <v>16514.754254333333</v>
      </c>
      <c r="CS104" s="31">
        <f t="shared" si="496"/>
        <v>18132.068611666666</v>
      </c>
      <c r="CT104" s="32">
        <f t="shared" si="497"/>
        <v>21305.309594333332</v>
      </c>
      <c r="CU104" s="30">
        <f t="shared" si="498"/>
        <v>22135.224206000003</v>
      </c>
      <c r="CV104" s="31">
        <f t="shared" si="499"/>
        <v>17428.795126000001</v>
      </c>
      <c r="CW104" s="31">
        <f t="shared" si="500"/>
        <v>17029.500628380953</v>
      </c>
      <c r="CX104" s="31">
        <f t="shared" si="501"/>
        <v>13409.854957000001</v>
      </c>
      <c r="CY104" s="31">
        <f t="shared" si="502"/>
        <v>14968.108483333335</v>
      </c>
      <c r="CZ104" s="31">
        <f t="shared" si="503"/>
        <v>18329.428894000001</v>
      </c>
      <c r="DA104" s="31">
        <f t="shared" si="504"/>
        <v>20861.66</v>
      </c>
      <c r="DB104" s="31">
        <f t="shared" si="505"/>
        <v>21595.838382999998</v>
      </c>
      <c r="DC104" s="31">
        <f t="shared" si="506"/>
        <v>17353.060439000001</v>
      </c>
      <c r="DD104" s="31">
        <f t="shared" si="507"/>
        <v>16514.754254333333</v>
      </c>
      <c r="DE104" s="31">
        <f t="shared" si="508"/>
        <v>18132.068611666666</v>
      </c>
      <c r="DF104" s="32">
        <f t="shared" si="509"/>
        <v>21305.309594333332</v>
      </c>
      <c r="DG104" s="30">
        <f t="shared" si="510"/>
        <v>22135.224206000003</v>
      </c>
      <c r="DH104" s="31">
        <f t="shared" si="511"/>
        <v>17428.795126000001</v>
      </c>
      <c r="DI104" s="31">
        <f t="shared" si="512"/>
        <v>17029.500628380953</v>
      </c>
      <c r="DJ104" s="31">
        <f t="shared" si="513"/>
        <v>13409.854957000001</v>
      </c>
      <c r="DK104" s="31">
        <f t="shared" si="514"/>
        <v>14968.108483333335</v>
      </c>
      <c r="DL104" s="31">
        <f t="shared" si="515"/>
        <v>18329.428894000001</v>
      </c>
      <c r="DM104" s="31">
        <f t="shared" si="516"/>
        <v>20861.66</v>
      </c>
      <c r="DN104" s="31">
        <f t="shared" si="517"/>
        <v>21595.838382999998</v>
      </c>
      <c r="DO104" s="31">
        <f t="shared" si="518"/>
        <v>17353.060439000001</v>
      </c>
      <c r="DP104" s="31">
        <f t="shared" si="519"/>
        <v>16514.754254333333</v>
      </c>
      <c r="DQ104" s="31">
        <f t="shared" si="488"/>
        <v>18132.068611666666</v>
      </c>
      <c r="DR104" s="32">
        <f t="shared" si="522"/>
        <v>21305.309594333332</v>
      </c>
      <c r="DS104" s="30">
        <f t="shared" si="523"/>
        <v>22135.224206000003</v>
      </c>
      <c r="DT104" s="31">
        <f t="shared" si="524"/>
        <v>17428.795126000001</v>
      </c>
      <c r="DU104" s="31">
        <f t="shared" si="525"/>
        <v>17029.500628380953</v>
      </c>
      <c r="DV104" s="31">
        <f t="shared" si="526"/>
        <v>13409.854957000001</v>
      </c>
      <c r="DW104" s="31">
        <f t="shared" si="527"/>
        <v>14968.108483333335</v>
      </c>
      <c r="DX104" s="31">
        <f t="shared" si="528"/>
        <v>18329.428894000001</v>
      </c>
      <c r="DY104" s="31">
        <f t="shared" si="529"/>
        <v>20861.66</v>
      </c>
      <c r="DZ104" s="31">
        <f t="shared" si="530"/>
        <v>21595.838382999998</v>
      </c>
      <c r="EA104" s="31">
        <f t="shared" si="531"/>
        <v>17353.060439000001</v>
      </c>
      <c r="EB104" s="31">
        <f t="shared" si="532"/>
        <v>16514.754254333333</v>
      </c>
      <c r="EC104" s="31">
        <f t="shared" si="533"/>
        <v>18132.068611666666</v>
      </c>
      <c r="ED104" s="32">
        <f t="shared" si="534"/>
        <v>21305.309594333332</v>
      </c>
      <c r="EE104" s="30">
        <f t="shared" si="535"/>
        <v>22135.224206000003</v>
      </c>
      <c r="EF104" s="31">
        <f t="shared" si="536"/>
        <v>17428.795126000001</v>
      </c>
      <c r="EG104" s="31">
        <f t="shared" si="537"/>
        <v>17029.500628380953</v>
      </c>
      <c r="EH104" s="31">
        <f t="shared" si="538"/>
        <v>13409.854957000001</v>
      </c>
      <c r="EI104" s="31">
        <f t="shared" si="539"/>
        <v>14968.108483333335</v>
      </c>
      <c r="EJ104" s="31">
        <f t="shared" si="540"/>
        <v>18329.428894000001</v>
      </c>
      <c r="EK104" s="31">
        <f t="shared" si="541"/>
        <v>20861.66</v>
      </c>
      <c r="EL104" s="31">
        <f t="shared" si="542"/>
        <v>21595.838382999998</v>
      </c>
      <c r="EM104" s="31">
        <f t="shared" si="543"/>
        <v>17353.060439000001</v>
      </c>
      <c r="EN104" s="31">
        <f t="shared" si="544"/>
        <v>16514.754254333333</v>
      </c>
      <c r="EO104" s="31">
        <f t="shared" si="520"/>
        <v>18132.068611666666</v>
      </c>
      <c r="EP104" s="32">
        <f t="shared" si="521"/>
        <v>21305.309594333332</v>
      </c>
      <c r="ES104" s="20"/>
      <c r="ET104" s="18"/>
      <c r="EU104" s="18"/>
      <c r="EV104" s="18"/>
      <c r="EW104" s="18"/>
      <c r="EX104" s="18"/>
      <c r="EY104" s="18"/>
      <c r="EZ104" s="18"/>
      <c r="FA104" s="18"/>
      <c r="FB104" s="18"/>
      <c r="FC104" s="18"/>
      <c r="FD104" s="19"/>
      <c r="FE104" s="20"/>
      <c r="FF104" s="18"/>
      <c r="FG104" s="18"/>
      <c r="FH104" s="18"/>
      <c r="FI104" s="18"/>
      <c r="FJ104" s="18"/>
      <c r="FK104" s="18"/>
      <c r="FL104" s="18"/>
      <c r="FM104" s="18"/>
      <c r="FN104" s="18"/>
      <c r="FO104" s="18"/>
      <c r="FP104" s="19"/>
      <c r="FQ104" s="20"/>
      <c r="FR104" s="18"/>
      <c r="FS104" s="18"/>
      <c r="FT104" s="18">
        <f t="shared" si="421"/>
        <v>13409.854957000001</v>
      </c>
      <c r="FU104" s="18">
        <f t="shared" si="422"/>
        <v>14968.108483333335</v>
      </c>
      <c r="FV104" s="18">
        <f t="shared" si="423"/>
        <v>18329.428894000001</v>
      </c>
      <c r="FW104" s="18">
        <f t="shared" si="424"/>
        <v>20861.66</v>
      </c>
      <c r="FX104" s="18">
        <f t="shared" si="425"/>
        <v>21595.838382999998</v>
      </c>
      <c r="FY104" s="18">
        <f t="shared" si="426"/>
        <v>17353.060439000001</v>
      </c>
      <c r="FZ104" s="18">
        <f t="shared" si="427"/>
        <v>16514.754254333333</v>
      </c>
      <c r="GA104" s="18">
        <f t="shared" si="428"/>
        <v>18132.068611666666</v>
      </c>
      <c r="GB104" s="19">
        <f t="shared" si="429"/>
        <v>21305.309594333332</v>
      </c>
      <c r="GC104" s="20">
        <f t="shared" si="430"/>
        <v>22135.224206000003</v>
      </c>
      <c r="GD104" s="18">
        <f t="shared" si="431"/>
        <v>17428.795126000001</v>
      </c>
      <c r="GE104" s="18">
        <f t="shared" si="432"/>
        <v>17029.500628380953</v>
      </c>
      <c r="GF104" s="18">
        <f t="shared" si="433"/>
        <v>13409.854957000001</v>
      </c>
      <c r="GG104" s="18">
        <f t="shared" si="434"/>
        <v>14968.108483333335</v>
      </c>
      <c r="GH104" s="18">
        <f t="shared" si="435"/>
        <v>18329.428894000001</v>
      </c>
      <c r="GI104" s="18">
        <f t="shared" si="436"/>
        <v>20861.66</v>
      </c>
      <c r="GJ104" s="18">
        <f t="shared" si="437"/>
        <v>21595.838382999998</v>
      </c>
      <c r="GK104" s="18">
        <f t="shared" si="438"/>
        <v>17353.060439000001</v>
      </c>
      <c r="GL104" s="18">
        <f t="shared" si="439"/>
        <v>16514.754254333333</v>
      </c>
      <c r="GM104" s="18">
        <f t="shared" si="440"/>
        <v>18132.068611666666</v>
      </c>
      <c r="GN104" s="19">
        <f t="shared" si="441"/>
        <v>21305.309594333332</v>
      </c>
      <c r="GO104" s="20">
        <f t="shared" si="442"/>
        <v>22135.224206000003</v>
      </c>
      <c r="GP104" s="18">
        <f t="shared" si="443"/>
        <v>17428.795126000001</v>
      </c>
      <c r="GQ104" s="18">
        <f t="shared" si="444"/>
        <v>17029.500628380953</v>
      </c>
      <c r="GR104" s="18">
        <f t="shared" si="445"/>
        <v>13409.854957000001</v>
      </c>
      <c r="GS104" s="18">
        <f t="shared" si="446"/>
        <v>14968.108483333335</v>
      </c>
      <c r="GT104" s="18">
        <f t="shared" si="447"/>
        <v>18329.428894000001</v>
      </c>
      <c r="GU104" s="18">
        <f t="shared" si="448"/>
        <v>20861.66</v>
      </c>
      <c r="GV104" s="18">
        <f t="shared" si="449"/>
        <v>21595.838382999998</v>
      </c>
      <c r="GW104" s="18">
        <f t="shared" si="450"/>
        <v>17353.060439000001</v>
      </c>
      <c r="GX104" s="18">
        <f t="shared" si="451"/>
        <v>16514.754254333333</v>
      </c>
      <c r="GY104" s="18">
        <f t="shared" si="452"/>
        <v>18132.068611666666</v>
      </c>
      <c r="GZ104" s="19">
        <f t="shared" si="453"/>
        <v>21305.309594333332</v>
      </c>
      <c r="HA104" s="20">
        <f t="shared" si="454"/>
        <v>22135.224206000003</v>
      </c>
      <c r="HB104" s="18">
        <f t="shared" si="455"/>
        <v>17428.795126000001</v>
      </c>
      <c r="HC104" s="18">
        <f t="shared" si="456"/>
        <v>17029.500628380953</v>
      </c>
      <c r="HD104" s="18">
        <f t="shared" si="457"/>
        <v>13409.854957000001</v>
      </c>
      <c r="HE104" s="18">
        <f t="shared" si="458"/>
        <v>14968.108483333335</v>
      </c>
      <c r="HF104" s="18">
        <f t="shared" si="459"/>
        <v>18329.428894000001</v>
      </c>
      <c r="HG104" s="18">
        <f t="shared" si="460"/>
        <v>20861.66</v>
      </c>
      <c r="HH104" s="18">
        <f t="shared" si="461"/>
        <v>21595.838382999998</v>
      </c>
      <c r="HI104" s="18">
        <f t="shared" si="462"/>
        <v>17353.060439000001</v>
      </c>
      <c r="HJ104" s="18">
        <f t="shared" si="463"/>
        <v>16514.754254333333</v>
      </c>
      <c r="HK104" s="18">
        <f t="shared" si="464"/>
        <v>18132.068611666666</v>
      </c>
      <c r="HL104" s="19">
        <f t="shared" si="465"/>
        <v>21305.309594333332</v>
      </c>
      <c r="HM104" s="20">
        <f t="shared" si="466"/>
        <v>22135.224206000003</v>
      </c>
      <c r="HN104" s="18">
        <f t="shared" si="467"/>
        <v>17428.795126000001</v>
      </c>
      <c r="HO104" s="18">
        <f t="shared" si="468"/>
        <v>17029.500628380953</v>
      </c>
      <c r="HP104" s="18">
        <f t="shared" si="469"/>
        <v>13409.854957000001</v>
      </c>
      <c r="HQ104" s="18">
        <f t="shared" si="470"/>
        <v>14968.108483333335</v>
      </c>
      <c r="HR104" s="18">
        <f t="shared" si="471"/>
        <v>18329.428894000001</v>
      </c>
      <c r="HS104" s="18">
        <f t="shared" si="472"/>
        <v>20861.66</v>
      </c>
      <c r="HT104" s="18">
        <f t="shared" si="473"/>
        <v>21595.838382999998</v>
      </c>
      <c r="HU104" s="18">
        <f t="shared" si="474"/>
        <v>17353.060439000001</v>
      </c>
      <c r="HV104" s="18">
        <f t="shared" si="475"/>
        <v>16514.754254333333</v>
      </c>
      <c r="HW104" s="18">
        <f t="shared" si="476"/>
        <v>18132.068611666666</v>
      </c>
      <c r="HX104" s="19">
        <f t="shared" si="477"/>
        <v>21305.309594333332</v>
      </c>
      <c r="HY104" s="20">
        <f t="shared" si="478"/>
        <v>22135.224206000003</v>
      </c>
      <c r="HZ104" s="18">
        <f t="shared" si="545"/>
        <v>17428.795126000001</v>
      </c>
      <c r="IA104" s="18">
        <f t="shared" si="559"/>
        <v>17029.500628380953</v>
      </c>
      <c r="IB104" s="18"/>
      <c r="IC104" s="18"/>
      <c r="ID104" s="18"/>
      <c r="IE104" s="18"/>
      <c r="IF104" s="18"/>
      <c r="IG104" s="18"/>
      <c r="IH104" s="18"/>
      <c r="II104" s="18"/>
      <c r="IJ104" s="19"/>
      <c r="IK104" s="20"/>
      <c r="IL104" s="18"/>
      <c r="IM104" s="18"/>
      <c r="IN104" s="18"/>
      <c r="IO104" s="18"/>
      <c r="IP104" s="18"/>
      <c r="IQ104" s="18"/>
      <c r="IR104" s="18"/>
      <c r="IS104" s="18"/>
      <c r="IT104" s="18"/>
      <c r="IU104" s="18"/>
      <c r="IV104" s="19"/>
      <c r="IY104" s="17"/>
      <c r="IZ104" s="17"/>
      <c r="JA104" s="14">
        <f t="shared" si="479"/>
        <v>0</v>
      </c>
      <c r="JB104" s="15">
        <f t="shared" si="480"/>
        <v>0</v>
      </c>
      <c r="JC104" s="15">
        <f t="shared" si="481"/>
        <v>162470.08361666667</v>
      </c>
      <c r="JD104" s="15">
        <f t="shared" si="482"/>
        <v>219063.60357704764</v>
      </c>
      <c r="JE104" s="15">
        <f t="shared" si="483"/>
        <v>219063.60357704764</v>
      </c>
      <c r="JF104" s="15">
        <f t="shared" si="484"/>
        <v>219063.60357704764</v>
      </c>
      <c r="JG104" s="15">
        <f t="shared" si="485"/>
        <v>219063.60357704764</v>
      </c>
      <c r="JH104" s="15">
        <f t="shared" si="486"/>
        <v>56593.51996038096</v>
      </c>
      <c r="JI104" s="15">
        <f t="shared" si="487"/>
        <v>0</v>
      </c>
      <c r="JJ104" s="14"/>
    </row>
    <row r="105" spans="1:270" x14ac:dyDescent="0.25">
      <c r="A105" s="5" t="s">
        <v>281</v>
      </c>
      <c r="B105" s="2">
        <v>737</v>
      </c>
      <c r="C105" s="3">
        <v>39900</v>
      </c>
      <c r="D105" s="3" t="s">
        <v>282</v>
      </c>
      <c r="E105" s="4">
        <v>45372</v>
      </c>
      <c r="F105">
        <f t="shared" si="556"/>
        <v>2024</v>
      </c>
      <c r="G105">
        <f t="shared" si="557"/>
        <v>3</v>
      </c>
      <c r="H105">
        <f t="shared" si="558"/>
        <v>2021</v>
      </c>
      <c r="I105">
        <f t="shared" si="384"/>
        <v>3</v>
      </c>
      <c r="J105">
        <f>IF(F105=2021,2022,IF(G105=12,F105+1,F105))</f>
        <v>2024</v>
      </c>
      <c r="K105">
        <f t="shared" si="416"/>
        <v>4</v>
      </c>
      <c r="L105">
        <f t="shared" si="383"/>
        <v>2029</v>
      </c>
      <c r="M105">
        <f t="shared" si="417"/>
        <v>3</v>
      </c>
      <c r="O105" s="14"/>
      <c r="P105" s="17"/>
      <c r="Q105" s="17"/>
      <c r="R105" s="17"/>
      <c r="S105" s="17"/>
      <c r="T105" s="17"/>
      <c r="U105" s="17"/>
      <c r="V105" s="17">
        <f>IF(AND($F105=O$4,$I105=V$5),AVERAGE('Потребление ЭЭ_факт'!R104,'Потребление ЭЭ_факт'!AD104,'Потребление ЭЭ_факт'!AP104),IF(U105&lt;&gt;0,AVERAGE('Потребление ЭЭ_факт'!R104,'Потребление ЭЭ_факт'!AD104,'Потребление ЭЭ_факт'!AP104),0))</f>
        <v>0</v>
      </c>
      <c r="W105" s="17">
        <f>IF(AND($F105=O$4,$I105=W$5),AVERAGE('Потребление ЭЭ_факт'!S104,'Потребление ЭЭ_факт'!AE104,'Потребление ЭЭ_факт'!AQ104),IF(V105&lt;&gt;0,AVERAGE('Потребление ЭЭ_факт'!S104,'Потребление ЭЭ_факт'!AE104,'Потребление ЭЭ_факт'!AQ104),0))</f>
        <v>0</v>
      </c>
      <c r="X105" s="17">
        <f>IF(AND($F105=O$4,$I105=X$5),AVERAGE('Потребление ЭЭ_факт'!T104,'Потребление ЭЭ_факт'!AF104,'Потребление ЭЭ_факт'!AR104),IF(W105&lt;&gt;0,AVERAGE('Потребление ЭЭ_факт'!T104,'Потребление ЭЭ_факт'!AF104,'Потребление ЭЭ_факт'!AR104),0))</f>
        <v>0</v>
      </c>
      <c r="Y105" s="17">
        <f>IF(AND($F105=O$4,$I105=Y$5),AVERAGE('Потребление ЭЭ_факт'!U104,'Потребление ЭЭ_факт'!AG104,'Потребление ЭЭ_факт'!AS104),IF(X105&lt;&gt;0,AVERAGE('Потребление ЭЭ_факт'!U104,'Потребление ЭЭ_факт'!AG104,'Потребление ЭЭ_факт'!AS104),0))</f>
        <v>0</v>
      </c>
      <c r="Z105" s="17">
        <f>IF(AND($F105=O$4,$I105=Z$5),AVERAGE('Потребление ЭЭ_факт'!V104,'Потребление ЭЭ_факт'!AH104,'Потребление ЭЭ_факт'!AT104),IF(Y105&lt;&gt;0,AVERAGE('Потребление ЭЭ_факт'!V104,'Потребление ЭЭ_факт'!AH104,'Потребление ЭЭ_факт'!AT104),0))</f>
        <v>0</v>
      </c>
      <c r="AA105" s="14">
        <f>IF(AND($F105=AA$4,$I105=AA$5),AVERAGE('Потребление ЭЭ_факт'!W104,'Потребление ЭЭ_факт'!AI104,'Потребление ЭЭ_факт'!AU104),IF(Z105&lt;&gt;0,AVERAGE('Потребление ЭЭ_факт'!W104,'Потребление ЭЭ_факт'!AI104,'Потребление ЭЭ_факт'!AU104),0))</f>
        <v>0</v>
      </c>
      <c r="AB105" s="17">
        <f>IF(AND($F105=AA$4,$I105=AB$5),AVERAGE('Потребление ЭЭ_факт'!X104,'Потребление ЭЭ_факт'!AJ104,'Потребление ЭЭ_факт'!AV104),IF(AA105&lt;&gt;0,AVERAGE('Потребление ЭЭ_факт'!X104,'Потребление ЭЭ_факт'!AJ104,'Потребление ЭЭ_факт'!AV104),0))</f>
        <v>0</v>
      </c>
      <c r="AC105" s="17">
        <f>IF(AND($F105=AA$4,$I105=AC$5),AVERAGE('Потребление ЭЭ_факт'!Y104,'Потребление ЭЭ_факт'!AK104,'Потребление ЭЭ_факт'!AW104),IF(AB105&lt;&gt;0,AVERAGE('Потребление ЭЭ_факт'!Y104,'Потребление ЭЭ_факт'!AK104,'Потребление ЭЭ_факт'!AW104),0))</f>
        <v>0</v>
      </c>
      <c r="AD105" s="17">
        <f>IF(AND($F105=AA$4,$I105=AD$5),AVERAGE('Потребление ЭЭ_факт'!Z104,'Потребление ЭЭ_факт'!AL104,'Потребление ЭЭ_факт'!AX104),IF(AC105&lt;&gt;0,AVERAGE('Потребление ЭЭ_факт'!Z104,'Потребление ЭЭ_факт'!AL104,'Потребление ЭЭ_факт'!AX104),0))</f>
        <v>0</v>
      </c>
      <c r="AE105" s="17">
        <f>IF(AND($F105=AA$4,$I105=AE$5),AVERAGE('Потребление ЭЭ_факт'!AA104,'Потребление ЭЭ_факт'!AM104,'Потребление ЭЭ_факт'!AY104),IF(AD105&lt;&gt;0,AVERAGE('Потребление ЭЭ_факт'!AA104,'Потребление ЭЭ_факт'!AM104,'Потребление ЭЭ_факт'!AY104),0))</f>
        <v>0</v>
      </c>
      <c r="AF105" s="17">
        <f>IF(AND($F105=AA$4,$I105=AF$5),AVERAGE('Потребление ЭЭ_факт'!AB104,'Потребление ЭЭ_факт'!AN104,'Потребление ЭЭ_факт'!AZ104),IF(AE105&lt;&gt;0,AVERAGE('Потребление ЭЭ_факт'!AB104,'Потребление ЭЭ_факт'!AN104,'Потребление ЭЭ_факт'!AZ104),0))</f>
        <v>0</v>
      </c>
      <c r="AG105" s="17">
        <f>IF(AND($F105=AA$4,$I105=AG$5),AVERAGE('Потребление ЭЭ_факт'!AC104,'Потребление ЭЭ_факт'!AO104,'Потребление ЭЭ_факт'!BA104),IF(AF105&lt;&gt;0,AVERAGE('Потребление ЭЭ_факт'!AC104,'Потребление ЭЭ_факт'!AO104,'Потребление ЭЭ_факт'!BA104),0))</f>
        <v>0</v>
      </c>
      <c r="AH105" s="17">
        <f>IF(AND($F105=AA$4,$I105=AH$5),AVERAGE('Потребление ЭЭ_факт'!AD104,'Потребление ЭЭ_факт'!AP104,'Потребление ЭЭ_факт'!BB104),IF(AG105&lt;&gt;0,AVERAGE('Потребление ЭЭ_факт'!AD104,'Потребление ЭЭ_факт'!AP104,'Потребление ЭЭ_факт'!BB104),0))</f>
        <v>0</v>
      </c>
      <c r="AI105" s="17">
        <f>IF(AND($F105=AA$4,$I105=AI$5),AVERAGE('Потребление ЭЭ_факт'!AE104,'Потребление ЭЭ_факт'!AQ104,'Потребление ЭЭ_факт'!BC104),IF(AH105&lt;&gt;0,AVERAGE('Потребление ЭЭ_факт'!AE104,'Потребление ЭЭ_факт'!AQ104,'Потребление ЭЭ_факт'!BC104),0))</f>
        <v>0</v>
      </c>
      <c r="AJ105" s="17">
        <f>IF(AND($F105=AA$4,$I105=AJ$5),AVERAGE('Потребление ЭЭ_факт'!AF104,'Потребление ЭЭ_факт'!AR104,'Потребление ЭЭ_факт'!BD104),IF(AI105&lt;&gt;0,AVERAGE('Потребление ЭЭ_факт'!AF104,'Потребление ЭЭ_факт'!AR104,'Потребление ЭЭ_факт'!BD104),0))</f>
        <v>0</v>
      </c>
      <c r="AK105" s="17">
        <f>IF(AND($F105=AA$4,$I105=AK$5),AVERAGE('Потребление ЭЭ_факт'!AG104,'Потребление ЭЭ_факт'!AS104,'Потребление ЭЭ_факт'!BE104),IF(AJ105&lt;&gt;0,AVERAGE('Потребление ЭЭ_факт'!AG104,'Потребление ЭЭ_факт'!AS104,'Потребление ЭЭ_факт'!BE104),0))</f>
        <v>0</v>
      </c>
      <c r="AL105" s="17">
        <f>IF(AND($F105=AA$4,$I105=AL$5),AVERAGE('Потребление ЭЭ_факт'!AH104,'Потребление ЭЭ_факт'!AT104,'Потребление ЭЭ_факт'!BF104),IF(AK105&lt;&gt;0,AVERAGE('Потребление ЭЭ_факт'!AH104,'Потребление ЭЭ_факт'!AT104,'Потребление ЭЭ_факт'!BF104),0))</f>
        <v>0</v>
      </c>
      <c r="AM105" s="14">
        <f>IF(AND($F105=AM$4,$I105=AM$5),AVERAGE('Потребление ЭЭ_факт'!AI104,'Потребление ЭЭ_факт'!AU104,'Потребление ЭЭ_факт'!BG104),IF(AL105&lt;&gt;0,AVERAGE('Потребление ЭЭ_факт'!AI104,'Потребление ЭЭ_факт'!AU104,'Потребление ЭЭ_факт'!BG104),0))</f>
        <v>0</v>
      </c>
      <c r="AN105" s="15">
        <f>IF(AND($F105=$AM$4,$I105=AN$5),AVERAGE('Потребление ЭЭ_факт'!AJ104,'Потребление ЭЭ_факт'!AV104,'Потребление ЭЭ_факт'!BH104),IF(AM105&lt;&gt;0,AVERAGE('Потребление ЭЭ_факт'!AJ104,'Потребление ЭЭ_факт'!AV104,'Потребление ЭЭ_факт'!BH104),0))</f>
        <v>0</v>
      </c>
      <c r="AO105" s="15">
        <f>IF(AND($F105=$AM$4,$I105=AO$5),AVERAGE('Потребление ЭЭ_факт'!AK104,'Потребление ЭЭ_факт'!AW104,'Потребление ЭЭ_факт'!BI104),IF(AN105&lt;&gt;0,AVERAGE('Потребление ЭЭ_факт'!AK104,'Потребление ЭЭ_факт'!AW104,'Потребление ЭЭ_факт'!BI104),0))</f>
        <v>0</v>
      </c>
      <c r="AP105" s="15">
        <f>IF(AND($F105=$AM$4,$I105=AP$5),AVERAGE('Потребление ЭЭ_факт'!AL104,'Потребление ЭЭ_факт'!AX104,'Потребление ЭЭ_факт'!BJ104),IF(AO105&lt;&gt;0,AVERAGE('Потребление ЭЭ_факт'!AL104,'Потребление ЭЭ_факт'!AX104,'Потребление ЭЭ_факт'!BJ104),0))</f>
        <v>0</v>
      </c>
      <c r="AQ105" s="15">
        <f>IF(AND($F105=$AM$4,$I105=AQ$5),AVERAGE('Потребление ЭЭ_факт'!AM104,'Потребление ЭЭ_факт'!AY104,'Потребление ЭЭ_факт'!BK104),IF(AP105&lt;&gt;0,AVERAGE('Потребление ЭЭ_факт'!AM104,'Потребление ЭЭ_факт'!AY104,'Потребление ЭЭ_факт'!BK104),0))</f>
        <v>0</v>
      </c>
      <c r="AR105" s="15">
        <f>IF(AND($F105=$AM$4,$I105=AR$5),AVERAGE('Потребление ЭЭ_факт'!AN104,'Потребление ЭЭ_факт'!AZ104,'Потребление ЭЭ_факт'!BL104),IF(AQ105&lt;&gt;0,AVERAGE('Потребление ЭЭ_факт'!AN104,'Потребление ЭЭ_факт'!AZ104,'Потребление ЭЭ_факт'!BL104),0))</f>
        <v>0</v>
      </c>
      <c r="AS105" s="15">
        <f>IF(AND($F105=$AM$4,$I105=AS$5),AVERAGE('Потребление ЭЭ_факт'!AO104,'Потребление ЭЭ_факт'!BA104,'Потребление ЭЭ_факт'!BM104),IF(AR105&lt;&gt;0,AVERAGE('Потребление ЭЭ_факт'!AO104,'Потребление ЭЭ_факт'!BA104,'Потребление ЭЭ_факт'!BM104),0))</f>
        <v>0</v>
      </c>
      <c r="AT105" s="15">
        <f>IF(AND($F105=$AM$4,$I105=AT$5),AVERAGE('Потребление ЭЭ_факт'!AP104,'Потребление ЭЭ_факт'!BB104,'Потребление ЭЭ_факт'!BN104),IF(AS105&lt;&gt;0,AVERAGE('Потребление ЭЭ_факт'!AP104,'Потребление ЭЭ_факт'!BB104,'Потребление ЭЭ_факт'!BN104),0))</f>
        <v>0</v>
      </c>
      <c r="AU105" s="15">
        <f>IF(AND($F105=$AM$4,$I105=AU$5),AVERAGE('Потребление ЭЭ_факт'!AQ104,'Потребление ЭЭ_факт'!BC104,'Потребление ЭЭ_факт'!BO104),IF(AT105&lt;&gt;0,AVERAGE('Потребление ЭЭ_факт'!AQ104,'Потребление ЭЭ_факт'!BC104,'Потребление ЭЭ_факт'!BO104),0))</f>
        <v>0</v>
      </c>
      <c r="AV105" s="15">
        <f>IF(AND($F105=$AM$4,$I105=AV$5),AVERAGE('Потребление ЭЭ_факт'!AR104,'Потребление ЭЭ_факт'!BD104,'Потребление ЭЭ_факт'!BP104),IF(AU105&lt;&gt;0,AVERAGE('Потребление ЭЭ_факт'!AR104,'Потребление ЭЭ_факт'!BD104,'Потребление ЭЭ_факт'!BP104),0))</f>
        <v>0</v>
      </c>
      <c r="AW105" s="15">
        <f>IF(AND($F105=$AM$4,$I105=AW$5),AVERAGE('Потребление ЭЭ_факт'!AS104,'Потребление ЭЭ_факт'!BE104,'Потребление ЭЭ_факт'!BQ104),IF(AV105&lt;&gt;0,AVERAGE('Потребление ЭЭ_факт'!AS104,'Потребление ЭЭ_факт'!BE104,'Потребление ЭЭ_факт'!BQ104),0))</f>
        <v>0</v>
      </c>
      <c r="AX105" s="16">
        <f>IF(AND($F105=$AM$4,$I105=AX$5),AVERAGE('Потребление ЭЭ_факт'!AT104,'Потребление ЭЭ_факт'!BF104,'Потребление ЭЭ_факт'!BR104),IF(AW105&lt;&gt;0,AVERAGE('Потребление ЭЭ_факт'!AT104,'Потребление ЭЭ_факт'!BF104,'Потребление ЭЭ_факт'!BR104),0))</f>
        <v>0</v>
      </c>
      <c r="AY105" s="14">
        <f>IF(AND($F105=$AY$4,$I105=AY$5),AVERAGE('Потребление ЭЭ_факт'!AU104,'Потребление ЭЭ_факт'!BG104,'Потребление ЭЭ_факт'!BS104),IF(AX105&lt;&gt;0,AVERAGE('Потребление ЭЭ_факт'!AU104,'Потребление ЭЭ_факт'!BG104,'Потребление ЭЭ_факт'!BS104),0))</f>
        <v>0</v>
      </c>
      <c r="AZ105" s="15">
        <f>IF(AND($F105=$AY$4,$I105=AZ$5),AVERAGE('Потребление ЭЭ_факт'!AV104,'Потребление ЭЭ_факт'!BH104,'Потребление ЭЭ_факт'!BT104),IF(AY105&lt;&gt;0,AVERAGE('Потребление ЭЭ_факт'!AV104,'Потребление ЭЭ_факт'!BH104,'Потребление ЭЭ_факт'!BT104),0))</f>
        <v>0</v>
      </c>
      <c r="BA105" s="15">
        <f>IF(AND($F105=$AY$4,$I105=BA$5),AVERAGE('Потребление ЭЭ_факт'!AW104,'Потребление ЭЭ_факт'!BI104,'Потребление ЭЭ_факт'!BU104),IF(AZ105&lt;&gt;0,AVERAGE('Потребление ЭЭ_факт'!AW104,'Потребление ЭЭ_факт'!BI104,'Потребление ЭЭ_факт'!BU104),0))</f>
        <v>0</v>
      </c>
      <c r="BB105" s="15">
        <f>IF(AND($F105=$AY$4,$I105=BB$5),AVERAGE('Потребление ЭЭ_факт'!AX104,'Потребление ЭЭ_факт'!BJ104,'Потребление ЭЭ_факт'!BV104),IF(BA105&lt;&gt;0,AVERAGE('Потребление ЭЭ_факт'!AX104,'Потребление ЭЭ_факт'!BJ104,'Потребление ЭЭ_факт'!BV104),0))</f>
        <v>0</v>
      </c>
      <c r="BC105" s="15">
        <f>IF(AND($F105=$AY$4,$I105=BC$5),AVERAGE('Потребление ЭЭ_факт'!AY104,'Потребление ЭЭ_факт'!BK104,'Потребление ЭЭ_факт'!BW104),IF(BB105&lt;&gt;0,AVERAGE('Потребление ЭЭ_факт'!AY104,'Потребление ЭЭ_факт'!BK104,'Потребление ЭЭ_факт'!BW104),0))</f>
        <v>0</v>
      </c>
      <c r="BD105" s="15">
        <f>IF(AND($F105=$AY$4,$I105=BD$5),AVERAGE('Потребление ЭЭ_факт'!AZ104,'Потребление ЭЭ_факт'!BL104,'Потребление ЭЭ_факт'!BX104),IF(BC105&lt;&gt;0,AVERAGE('Потребление ЭЭ_факт'!AZ104,'Потребление ЭЭ_факт'!BL104,'Потребление ЭЭ_факт'!BX104),0))</f>
        <v>0</v>
      </c>
      <c r="BE105" s="15">
        <f>IF(AND($F105=$AY$4,$I105=BE$5),AVERAGE('Потребление ЭЭ_факт'!BA104,'Потребление ЭЭ_факт'!BM104,'Потребление ЭЭ_факт'!BY104),IF(BD105&lt;&gt;0,AVERAGE('Потребление ЭЭ_факт'!BA104,'Потребление ЭЭ_факт'!BM104,'Потребление ЭЭ_факт'!BY104),0))</f>
        <v>0</v>
      </c>
      <c r="BF105" s="15">
        <f>IF(AND($F105=$AY$4,$I105=BF$5),AVERAGE('Потребление ЭЭ_факт'!BB104,'Потребление ЭЭ_факт'!BN104,'Потребление ЭЭ_факт'!BZ104),IF(BE105&lt;&gt;0,AVERAGE('Потребление ЭЭ_факт'!BB104,'Потребление ЭЭ_факт'!BN104,'Потребление ЭЭ_факт'!BZ104),0))</f>
        <v>0</v>
      </c>
      <c r="BG105" s="15">
        <f>IF(AND($F105=$AY$4,$I105=BG$5),AVERAGE('Потребление ЭЭ_факт'!BC104,'Потребление ЭЭ_факт'!BO104,'Потребление ЭЭ_факт'!CA104),IF(BF105&lt;&gt;0,AVERAGE('Потребление ЭЭ_факт'!BC104,'Потребление ЭЭ_факт'!BO104,'Потребление ЭЭ_факт'!CA104),0))</f>
        <v>0</v>
      </c>
      <c r="BH105" s="15">
        <f>IF(AND($F105=$AY$4,$I105=BH$5),AVERAGE('Потребление ЭЭ_факт'!BD104,'Потребление ЭЭ_факт'!BP104,'Потребление ЭЭ_факт'!CB104),IF(BG105&lt;&gt;0,AVERAGE('Потребление ЭЭ_факт'!BD104,'Потребление ЭЭ_факт'!BP104,'Потребление ЭЭ_факт'!CB104),0))</f>
        <v>0</v>
      </c>
      <c r="BI105" s="15">
        <f>IF(AND($F105=$AY$4,$I105=BI$5),AVERAGE('Потребление ЭЭ_факт'!BE104,'Потребление ЭЭ_факт'!BQ104,'Потребление ЭЭ_факт'!CC104),IF(BH105&lt;&gt;0,AVERAGE('Потребление ЭЭ_факт'!BE104,'Потребление ЭЭ_факт'!BQ104,'Потребление ЭЭ_факт'!CC104),0))</f>
        <v>0</v>
      </c>
      <c r="BJ105" s="16">
        <f>IF(AND($F105=$AY$4,$I105=BJ$5),AVERAGE('Потребление ЭЭ_факт'!BF104,'Потребление ЭЭ_факт'!BR104,'Потребление ЭЭ_факт'!CD104),IF(BI105&lt;&gt;0,AVERAGE('Потребление ЭЭ_факт'!BF104,'Потребление ЭЭ_факт'!BR104,'Потребление ЭЭ_факт'!CD104),0))</f>
        <v>0</v>
      </c>
      <c r="BK105" s="14">
        <f>IF(AND($F105=$BK$4,$I105=BK$5),AVERAGE('Потребление ЭЭ_факт'!BG104,'Потребление ЭЭ_факт'!BS104,'Потребление ЭЭ_факт'!CE104),IF(BJ105&lt;&gt;0,AVERAGE('Потребление ЭЭ_факт'!BG104,'Потребление ЭЭ_факт'!BS104,'Потребление ЭЭ_факт'!CE104),0))</f>
        <v>0</v>
      </c>
      <c r="BL105" s="15">
        <f>IF(AND($F105=$BK$4,$I105=BL$5),AVERAGE('Потребление ЭЭ_факт'!BH104,'Потребление ЭЭ_факт'!BT104,'Потребление ЭЭ_факт'!CF104),IF(BK105&lt;&gt;0,AVERAGE('Потребление ЭЭ_факт'!BH104,'Потребление ЭЭ_факт'!BT104,'Потребление ЭЭ_факт'!CF104),0))</f>
        <v>0</v>
      </c>
      <c r="BM105" s="15">
        <f>IF(AND($F105=$BK$4,$I105=BM$5),AVERAGE('Потребление ЭЭ_факт'!BI104,'Потребление ЭЭ_факт'!BU104,'Потребление ЭЭ_факт'!CG104),IF(BL105&lt;&gt;0,AVERAGE('Потребление ЭЭ_факт'!BI104,'Потребление ЭЭ_факт'!BU104,'Потребление ЭЭ_факт'!CG104),0))</f>
        <v>18279.250476190475</v>
      </c>
      <c r="BN105" s="15">
        <f>IF(AND($F105=$BK$4,$I105=BN$5),AVERAGE('Потребление ЭЭ_факт'!BJ104,'Потребление ЭЭ_факт'!BV104,'Потребление ЭЭ_факт'!CH104),IF(BM105&lt;&gt;0,AVERAGE('Потребление ЭЭ_факт'!BJ104,'Потребление ЭЭ_факт'!BV104,'Потребление ЭЭ_факт'!CH104),0))</f>
        <v>18226.973333333332</v>
      </c>
      <c r="BO105" s="15">
        <f>IF(AND($F105=$BK$4,$I105=BO$5),AVERAGE('Потребление ЭЭ_факт'!BK104,'Потребление ЭЭ_факт'!BW104,'Потребление ЭЭ_факт'!CI104),IF(BN105&lt;&gt;0,AVERAGE('Потребление ЭЭ_факт'!BK104,'Потребление ЭЭ_факт'!BW104,'Потребление ЭЭ_факт'!CI104),0))</f>
        <v>18629.586666666666</v>
      </c>
      <c r="BP105" s="15">
        <f>IF(AND($F105=$BK$4,$I105=BP$5),AVERAGE('Потребление ЭЭ_факт'!BL104,'Потребление ЭЭ_факт'!BX104,'Потребление ЭЭ_факт'!CJ104),IF(BO105&lt;&gt;0,AVERAGE('Потребление ЭЭ_факт'!BL104,'Потребление ЭЭ_факт'!BX104,'Потребление ЭЭ_факт'!CJ104),0))</f>
        <v>21302.853333333333</v>
      </c>
      <c r="BQ105" s="15">
        <f>IF(AND($F105=$BK$4,$I105=BQ$5),AVERAGE('Потребление ЭЭ_факт'!BM104,'Потребление ЭЭ_факт'!BY104,'Потребление ЭЭ_факт'!CK104),IF(BP105&lt;&gt;0,AVERAGE('Потребление ЭЭ_факт'!BM104,'Потребление ЭЭ_факт'!BY104,'Потребление ЭЭ_факт'!CK104),0))</f>
        <v>24244.799999999999</v>
      </c>
      <c r="BR105" s="15">
        <f>IF(AND($F105=$BK$4,$I105=BR$5),AVERAGE('Потребление ЭЭ_факт'!BN104,'Потребление ЭЭ_факт'!BZ104,'Потребление ЭЭ_факт'!CL104),IF(BQ105&lt;&gt;0,AVERAGE('Потребление ЭЭ_факт'!BN104,'Потребление ЭЭ_факт'!BZ104,'Потребление ЭЭ_факт'!CL104),0))</f>
        <v>24590.013333333332</v>
      </c>
      <c r="BS105" s="15">
        <f>IF(AND($F105=$BK$4,$I105=BS$5),AVERAGE('Потребление ЭЭ_факт'!BO104,'Потребление ЭЭ_факт'!CA104,'Потребление ЭЭ_факт'!CM104),IF(BR105&lt;&gt;0,AVERAGE('Потребление ЭЭ_факт'!BO104,'Потребление ЭЭ_факт'!CA104,'Потребление ЭЭ_факт'!CM104),0))</f>
        <v>19166.72</v>
      </c>
      <c r="BT105" s="15">
        <f>IF(AND($F105=$BK$4,$I105=BT$5),AVERAGE('Потребление ЭЭ_факт'!BP104,'Потребление ЭЭ_факт'!CB104,'Потребление ЭЭ_факт'!CN104),IF(BS105&lt;&gt;0,AVERAGE('Потребление ЭЭ_факт'!BP104,'Потребление ЭЭ_факт'!CB104,'Потребление ЭЭ_факт'!CN104),0))</f>
        <v>17521.733333333334</v>
      </c>
      <c r="BU105" s="15">
        <f>IF(AND($F105=$BK$4,$I105=BU$5),AVERAGE('Потребление ЭЭ_факт'!BQ104,'Потребление ЭЭ_факт'!CC104,'Потребление ЭЭ_факт'!CO104),IF(BT105&lt;&gt;0,AVERAGE('Потребление ЭЭ_факт'!BQ104,'Потребление ЭЭ_факт'!CC104,'Потребление ЭЭ_факт'!CO104),0))</f>
        <v>17374.426666666666</v>
      </c>
      <c r="BV105" s="16">
        <f>IF(AND($F105=$BK$4,$I105=BV$5),AVERAGE('Потребление ЭЭ_факт'!BR104,'Потребление ЭЭ_факт'!CD104,'Потребление ЭЭ_факт'!CP104),IF(BU105&lt;&gt;0,AVERAGE('Потребление ЭЭ_факт'!BR104,'Потребление ЭЭ_факт'!CD104,'Потребление ЭЭ_факт'!CP104),0))</f>
        <v>17722.920000000002</v>
      </c>
      <c r="BW105" s="14">
        <f>IF(AND($F105=$BW$4,$I105=BW$5),AVERAGE('Потребление ЭЭ_факт'!BS104,'Потребление ЭЭ_факт'!CE104,'Потребление ЭЭ_факт'!CQ104),IF(BV105&lt;&gt;0,AVERAGE('Потребление ЭЭ_факт'!BS104,'Потребление ЭЭ_факт'!CE104,'Потребление ЭЭ_факт'!CQ104),0))</f>
        <v>18645.106666666663</v>
      </c>
      <c r="BX105" s="15">
        <f>IF(AND($F105=$BW$4,$I105=BX$5),AVERAGE('Потребление ЭЭ_факт'!BT104,'Потребление ЭЭ_факт'!CF104,'Потребление ЭЭ_факт'!CR104),IF(BW105&lt;&gt;0,AVERAGE('Потребление ЭЭ_факт'!BT104,'Потребление ЭЭ_факт'!CF104,'Потребление ЭЭ_факт'!CR104),0))</f>
        <v>17681.546666666665</v>
      </c>
      <c r="BY105" s="31">
        <f t="shared" si="552"/>
        <v>18279.250476190475</v>
      </c>
      <c r="BZ105" s="31">
        <f t="shared" si="553"/>
        <v>18226.973333333332</v>
      </c>
      <c r="CA105" s="31">
        <f t="shared" si="554"/>
        <v>18629.586666666666</v>
      </c>
      <c r="CB105" s="31">
        <f t="shared" si="555"/>
        <v>21302.853333333333</v>
      </c>
      <c r="CC105" s="31">
        <f t="shared" si="546"/>
        <v>24244.799999999999</v>
      </c>
      <c r="CD105" s="31">
        <f t="shared" si="547"/>
        <v>24590.013333333332</v>
      </c>
      <c r="CE105" s="31">
        <f t="shared" si="548"/>
        <v>19166.72</v>
      </c>
      <c r="CF105" s="31">
        <f t="shared" si="549"/>
        <v>17521.733333333334</v>
      </c>
      <c r="CG105" s="31">
        <f t="shared" si="550"/>
        <v>17374.426666666666</v>
      </c>
      <c r="CH105" s="32">
        <f t="shared" si="551"/>
        <v>17722.920000000002</v>
      </c>
      <c r="CI105" s="30">
        <f t="shared" si="418"/>
        <v>18645.106666666663</v>
      </c>
      <c r="CJ105" s="31">
        <f t="shared" si="413"/>
        <v>17681.546666666665</v>
      </c>
      <c r="CK105" s="31">
        <f t="shared" si="414"/>
        <v>18279.250476190475</v>
      </c>
      <c r="CL105" s="31">
        <f t="shared" si="489"/>
        <v>18226.973333333332</v>
      </c>
      <c r="CM105" s="31">
        <f t="shared" si="490"/>
        <v>18629.586666666666</v>
      </c>
      <c r="CN105" s="31">
        <f t="shared" si="491"/>
        <v>21302.853333333333</v>
      </c>
      <c r="CO105" s="31">
        <f t="shared" si="492"/>
        <v>24244.799999999999</v>
      </c>
      <c r="CP105" s="31">
        <f t="shared" si="493"/>
        <v>24590.013333333332</v>
      </c>
      <c r="CQ105" s="31">
        <f t="shared" si="494"/>
        <v>19166.72</v>
      </c>
      <c r="CR105" s="31">
        <f t="shared" si="495"/>
        <v>17521.733333333334</v>
      </c>
      <c r="CS105" s="31">
        <f t="shared" si="496"/>
        <v>17374.426666666666</v>
      </c>
      <c r="CT105" s="32">
        <f t="shared" si="497"/>
        <v>17722.920000000002</v>
      </c>
      <c r="CU105" s="30">
        <f t="shared" si="498"/>
        <v>18645.106666666663</v>
      </c>
      <c r="CV105" s="31">
        <f t="shared" si="499"/>
        <v>17681.546666666665</v>
      </c>
      <c r="CW105" s="31">
        <f t="shared" si="500"/>
        <v>18279.250476190475</v>
      </c>
      <c r="CX105" s="31">
        <f t="shared" si="501"/>
        <v>18226.973333333332</v>
      </c>
      <c r="CY105" s="31">
        <f t="shared" si="502"/>
        <v>18629.586666666666</v>
      </c>
      <c r="CZ105" s="31">
        <f t="shared" si="503"/>
        <v>21302.853333333333</v>
      </c>
      <c r="DA105" s="31">
        <f t="shared" si="504"/>
        <v>24244.799999999999</v>
      </c>
      <c r="DB105" s="31">
        <f t="shared" si="505"/>
        <v>24590.013333333332</v>
      </c>
      <c r="DC105" s="31">
        <f t="shared" si="506"/>
        <v>19166.72</v>
      </c>
      <c r="DD105" s="31">
        <f t="shared" si="507"/>
        <v>17521.733333333334</v>
      </c>
      <c r="DE105" s="31">
        <f t="shared" si="508"/>
        <v>17374.426666666666</v>
      </c>
      <c r="DF105" s="32">
        <f t="shared" si="509"/>
        <v>17722.920000000002</v>
      </c>
      <c r="DG105" s="30">
        <f t="shared" si="510"/>
        <v>18645.106666666663</v>
      </c>
      <c r="DH105" s="31">
        <f t="shared" si="511"/>
        <v>17681.546666666665</v>
      </c>
      <c r="DI105" s="31">
        <f t="shared" si="512"/>
        <v>18279.250476190475</v>
      </c>
      <c r="DJ105" s="31">
        <f t="shared" si="513"/>
        <v>18226.973333333332</v>
      </c>
      <c r="DK105" s="31">
        <f t="shared" si="514"/>
        <v>18629.586666666666</v>
      </c>
      <c r="DL105" s="31">
        <f t="shared" si="515"/>
        <v>21302.853333333333</v>
      </c>
      <c r="DM105" s="31">
        <f t="shared" si="516"/>
        <v>24244.799999999999</v>
      </c>
      <c r="DN105" s="31">
        <f t="shared" si="517"/>
        <v>24590.013333333332</v>
      </c>
      <c r="DO105" s="31">
        <f t="shared" si="518"/>
        <v>19166.72</v>
      </c>
      <c r="DP105" s="31">
        <f t="shared" si="519"/>
        <v>17521.733333333334</v>
      </c>
      <c r="DQ105" s="31">
        <f t="shared" si="488"/>
        <v>17374.426666666666</v>
      </c>
      <c r="DR105" s="32">
        <f t="shared" si="522"/>
        <v>17722.920000000002</v>
      </c>
      <c r="DS105" s="30">
        <f t="shared" si="523"/>
        <v>18645.106666666663</v>
      </c>
      <c r="DT105" s="31">
        <f t="shared" si="524"/>
        <v>17681.546666666665</v>
      </c>
      <c r="DU105" s="31">
        <f t="shared" si="525"/>
        <v>18279.250476190475</v>
      </c>
      <c r="DV105" s="31">
        <f t="shared" si="526"/>
        <v>18226.973333333332</v>
      </c>
      <c r="DW105" s="31">
        <f t="shared" si="527"/>
        <v>18629.586666666666</v>
      </c>
      <c r="DX105" s="31">
        <f t="shared" si="528"/>
        <v>21302.853333333333</v>
      </c>
      <c r="DY105" s="31">
        <f t="shared" si="529"/>
        <v>24244.799999999999</v>
      </c>
      <c r="DZ105" s="31">
        <f t="shared" si="530"/>
        <v>24590.013333333332</v>
      </c>
      <c r="EA105" s="31">
        <f t="shared" si="531"/>
        <v>19166.72</v>
      </c>
      <c r="EB105" s="31">
        <f t="shared" si="532"/>
        <v>17521.733333333334</v>
      </c>
      <c r="EC105" s="31">
        <f t="shared" si="533"/>
        <v>17374.426666666666</v>
      </c>
      <c r="ED105" s="32">
        <f t="shared" si="534"/>
        <v>17722.920000000002</v>
      </c>
      <c r="EE105" s="30">
        <f t="shared" si="535"/>
        <v>18645.106666666663</v>
      </c>
      <c r="EF105" s="31">
        <f t="shared" si="536"/>
        <v>17681.546666666665</v>
      </c>
      <c r="EG105" s="31">
        <f t="shared" si="537"/>
        <v>18279.250476190475</v>
      </c>
      <c r="EH105" s="31">
        <f t="shared" si="538"/>
        <v>18226.973333333332</v>
      </c>
      <c r="EI105" s="31">
        <f t="shared" si="539"/>
        <v>18629.586666666666</v>
      </c>
      <c r="EJ105" s="31">
        <f t="shared" si="540"/>
        <v>21302.853333333333</v>
      </c>
      <c r="EK105" s="31">
        <f t="shared" si="541"/>
        <v>24244.799999999999</v>
      </c>
      <c r="EL105" s="31">
        <f t="shared" si="542"/>
        <v>24590.013333333332</v>
      </c>
      <c r="EM105" s="31">
        <f t="shared" si="543"/>
        <v>19166.72</v>
      </c>
      <c r="EN105" s="31">
        <f t="shared" si="544"/>
        <v>17521.733333333334</v>
      </c>
      <c r="EO105" s="31">
        <f t="shared" si="520"/>
        <v>17374.426666666666</v>
      </c>
      <c r="EP105" s="32">
        <f t="shared" si="521"/>
        <v>17722.920000000002</v>
      </c>
      <c r="ES105" s="20"/>
      <c r="ET105" s="18"/>
      <c r="EU105" s="18"/>
      <c r="EV105" s="18"/>
      <c r="EW105" s="18"/>
      <c r="EX105" s="18"/>
      <c r="EY105" s="18"/>
      <c r="EZ105" s="18"/>
      <c r="FA105" s="18"/>
      <c r="FB105" s="18"/>
      <c r="FC105" s="18"/>
      <c r="FD105" s="19"/>
      <c r="FE105" s="20"/>
      <c r="FF105" s="18"/>
      <c r="FG105" s="18"/>
      <c r="FH105" s="18"/>
      <c r="FI105" s="18"/>
      <c r="FJ105" s="18"/>
      <c r="FK105" s="18"/>
      <c r="FL105" s="18"/>
      <c r="FM105" s="18"/>
      <c r="FN105" s="18"/>
      <c r="FO105" s="18"/>
      <c r="FP105" s="19"/>
      <c r="FQ105" s="20"/>
      <c r="FR105" s="18"/>
      <c r="FS105" s="18"/>
      <c r="FT105" s="18">
        <f t="shared" si="421"/>
        <v>18226.973333333332</v>
      </c>
      <c r="FU105" s="18">
        <f t="shared" si="422"/>
        <v>18629.586666666666</v>
      </c>
      <c r="FV105" s="18">
        <f t="shared" si="423"/>
        <v>21302.853333333333</v>
      </c>
      <c r="FW105" s="18">
        <f t="shared" si="424"/>
        <v>24244.799999999999</v>
      </c>
      <c r="FX105" s="18">
        <f t="shared" si="425"/>
        <v>24590.013333333332</v>
      </c>
      <c r="FY105" s="18">
        <f t="shared" si="426"/>
        <v>19166.72</v>
      </c>
      <c r="FZ105" s="18">
        <f t="shared" si="427"/>
        <v>17521.733333333334</v>
      </c>
      <c r="GA105" s="18">
        <f t="shared" si="428"/>
        <v>17374.426666666666</v>
      </c>
      <c r="GB105" s="19">
        <f t="shared" si="429"/>
        <v>17722.920000000002</v>
      </c>
      <c r="GC105" s="20">
        <f t="shared" si="430"/>
        <v>18645.106666666663</v>
      </c>
      <c r="GD105" s="18">
        <f t="shared" si="431"/>
        <v>17681.546666666665</v>
      </c>
      <c r="GE105" s="18">
        <f t="shared" si="432"/>
        <v>18279.250476190475</v>
      </c>
      <c r="GF105" s="18">
        <f t="shared" si="433"/>
        <v>18226.973333333332</v>
      </c>
      <c r="GG105" s="18">
        <f t="shared" si="434"/>
        <v>18629.586666666666</v>
      </c>
      <c r="GH105" s="18">
        <f t="shared" si="435"/>
        <v>21302.853333333333</v>
      </c>
      <c r="GI105" s="18">
        <f t="shared" si="436"/>
        <v>24244.799999999999</v>
      </c>
      <c r="GJ105" s="18">
        <f t="shared" si="437"/>
        <v>24590.013333333332</v>
      </c>
      <c r="GK105" s="18">
        <f t="shared" si="438"/>
        <v>19166.72</v>
      </c>
      <c r="GL105" s="18">
        <f t="shared" si="439"/>
        <v>17521.733333333334</v>
      </c>
      <c r="GM105" s="18">
        <f t="shared" si="440"/>
        <v>17374.426666666666</v>
      </c>
      <c r="GN105" s="19">
        <f t="shared" si="441"/>
        <v>17722.920000000002</v>
      </c>
      <c r="GO105" s="20">
        <f t="shared" si="442"/>
        <v>18645.106666666663</v>
      </c>
      <c r="GP105" s="18">
        <f t="shared" si="443"/>
        <v>17681.546666666665</v>
      </c>
      <c r="GQ105" s="18">
        <f t="shared" si="444"/>
        <v>18279.250476190475</v>
      </c>
      <c r="GR105" s="18">
        <f t="shared" si="445"/>
        <v>18226.973333333332</v>
      </c>
      <c r="GS105" s="18">
        <f t="shared" si="446"/>
        <v>18629.586666666666</v>
      </c>
      <c r="GT105" s="18">
        <f t="shared" si="447"/>
        <v>21302.853333333333</v>
      </c>
      <c r="GU105" s="18">
        <f t="shared" si="448"/>
        <v>24244.799999999999</v>
      </c>
      <c r="GV105" s="18">
        <f t="shared" si="449"/>
        <v>24590.013333333332</v>
      </c>
      <c r="GW105" s="18">
        <f t="shared" si="450"/>
        <v>19166.72</v>
      </c>
      <c r="GX105" s="18">
        <f t="shared" si="451"/>
        <v>17521.733333333334</v>
      </c>
      <c r="GY105" s="18">
        <f t="shared" si="452"/>
        <v>17374.426666666666</v>
      </c>
      <c r="GZ105" s="19">
        <f t="shared" si="453"/>
        <v>17722.920000000002</v>
      </c>
      <c r="HA105" s="20">
        <f t="shared" si="454"/>
        <v>18645.106666666663</v>
      </c>
      <c r="HB105" s="18">
        <f t="shared" si="455"/>
        <v>17681.546666666665</v>
      </c>
      <c r="HC105" s="18">
        <f t="shared" si="456"/>
        <v>18279.250476190475</v>
      </c>
      <c r="HD105" s="18">
        <f t="shared" si="457"/>
        <v>18226.973333333332</v>
      </c>
      <c r="HE105" s="18">
        <f t="shared" si="458"/>
        <v>18629.586666666666</v>
      </c>
      <c r="HF105" s="18">
        <f t="shared" si="459"/>
        <v>21302.853333333333</v>
      </c>
      <c r="HG105" s="18">
        <f t="shared" si="460"/>
        <v>24244.799999999999</v>
      </c>
      <c r="HH105" s="18">
        <f t="shared" si="461"/>
        <v>24590.013333333332</v>
      </c>
      <c r="HI105" s="18">
        <f t="shared" si="462"/>
        <v>19166.72</v>
      </c>
      <c r="HJ105" s="18">
        <f t="shared" si="463"/>
        <v>17521.733333333334</v>
      </c>
      <c r="HK105" s="18">
        <f t="shared" si="464"/>
        <v>17374.426666666666</v>
      </c>
      <c r="HL105" s="19">
        <f t="shared" si="465"/>
        <v>17722.920000000002</v>
      </c>
      <c r="HM105" s="20">
        <f t="shared" si="466"/>
        <v>18645.106666666663</v>
      </c>
      <c r="HN105" s="18">
        <f t="shared" si="467"/>
        <v>17681.546666666665</v>
      </c>
      <c r="HO105" s="18">
        <f t="shared" si="468"/>
        <v>18279.250476190475</v>
      </c>
      <c r="HP105" s="18">
        <f t="shared" si="469"/>
        <v>18226.973333333332</v>
      </c>
      <c r="HQ105" s="18">
        <f t="shared" si="470"/>
        <v>18629.586666666666</v>
      </c>
      <c r="HR105" s="18">
        <f t="shared" si="471"/>
        <v>21302.853333333333</v>
      </c>
      <c r="HS105" s="18">
        <f t="shared" si="472"/>
        <v>24244.799999999999</v>
      </c>
      <c r="HT105" s="18">
        <f t="shared" si="473"/>
        <v>24590.013333333332</v>
      </c>
      <c r="HU105" s="18">
        <f t="shared" si="474"/>
        <v>19166.72</v>
      </c>
      <c r="HV105" s="18">
        <f t="shared" si="475"/>
        <v>17521.733333333334</v>
      </c>
      <c r="HW105" s="18">
        <f t="shared" si="476"/>
        <v>17374.426666666666</v>
      </c>
      <c r="HX105" s="19">
        <f t="shared" si="477"/>
        <v>17722.920000000002</v>
      </c>
      <c r="HY105" s="20">
        <f t="shared" si="478"/>
        <v>18645.106666666663</v>
      </c>
      <c r="HZ105" s="18">
        <f t="shared" si="545"/>
        <v>17681.546666666665</v>
      </c>
      <c r="IA105" s="18">
        <f t="shared" si="559"/>
        <v>18279.250476190475</v>
      </c>
      <c r="IB105" s="18"/>
      <c r="IC105" s="18"/>
      <c r="ID105" s="18"/>
      <c r="IE105" s="18"/>
      <c r="IF105" s="18"/>
      <c r="IG105" s="18"/>
      <c r="IH105" s="18"/>
      <c r="II105" s="18"/>
      <c r="IJ105" s="19"/>
      <c r="IK105" s="20"/>
      <c r="IL105" s="18"/>
      <c r="IM105" s="18"/>
      <c r="IN105" s="18"/>
      <c r="IO105" s="18"/>
      <c r="IP105" s="18"/>
      <c r="IQ105" s="18"/>
      <c r="IR105" s="18"/>
      <c r="IS105" s="18"/>
      <c r="IT105" s="18"/>
      <c r="IU105" s="18"/>
      <c r="IV105" s="19"/>
      <c r="IY105" s="17"/>
      <c r="IZ105" s="17"/>
      <c r="JA105" s="14">
        <f t="shared" si="479"/>
        <v>0</v>
      </c>
      <c r="JB105" s="15">
        <f t="shared" si="480"/>
        <v>0</v>
      </c>
      <c r="JC105" s="15">
        <f t="shared" si="481"/>
        <v>178780.02666666667</v>
      </c>
      <c r="JD105" s="15">
        <f t="shared" si="482"/>
        <v>233385.93047619049</v>
      </c>
      <c r="JE105" s="15">
        <f t="shared" si="483"/>
        <v>233385.93047619049</v>
      </c>
      <c r="JF105" s="15">
        <f t="shared" si="484"/>
        <v>233385.93047619049</v>
      </c>
      <c r="JG105" s="15">
        <f t="shared" si="485"/>
        <v>233385.93047619049</v>
      </c>
      <c r="JH105" s="15">
        <f t="shared" si="486"/>
        <v>54605.903809523807</v>
      </c>
      <c r="JI105" s="15">
        <f t="shared" si="487"/>
        <v>0</v>
      </c>
      <c r="JJ105" s="14"/>
    </row>
    <row r="106" spans="1:270" x14ac:dyDescent="0.25">
      <c r="A106" s="5" t="s">
        <v>193</v>
      </c>
      <c r="B106" s="2">
        <v>752</v>
      </c>
      <c r="C106" s="3">
        <v>40441</v>
      </c>
      <c r="D106" s="3" t="s">
        <v>194</v>
      </c>
      <c r="E106" s="4">
        <v>45379</v>
      </c>
      <c r="F106">
        <f t="shared" si="556"/>
        <v>2024</v>
      </c>
      <c r="G106">
        <f t="shared" si="557"/>
        <v>3</v>
      </c>
      <c r="H106">
        <f t="shared" si="558"/>
        <v>2021</v>
      </c>
      <c r="I106">
        <f t="shared" si="384"/>
        <v>3</v>
      </c>
      <c r="J106">
        <f t="shared" ref="J106:J150" si="560">IF(F106=2021,2022,IF(G106=12,F106+1,F106))</f>
        <v>2024</v>
      </c>
      <c r="K106">
        <f t="shared" si="416"/>
        <v>4</v>
      </c>
      <c r="L106">
        <f t="shared" si="383"/>
        <v>2029</v>
      </c>
      <c r="M106">
        <f t="shared" si="417"/>
        <v>3</v>
      </c>
      <c r="O106" s="14"/>
      <c r="P106" s="17"/>
      <c r="Q106" s="17"/>
      <c r="R106" s="17"/>
      <c r="S106" s="17"/>
      <c r="T106" s="17"/>
      <c r="U106" s="17"/>
      <c r="V106" s="17">
        <f>IF(AND($F106=O$4,$I106=V$5),AVERAGE('Потребление ЭЭ_факт'!R105,'Потребление ЭЭ_факт'!AD105,'Потребление ЭЭ_факт'!AP105),IF(U106&lt;&gt;0,AVERAGE('Потребление ЭЭ_факт'!R105,'Потребление ЭЭ_факт'!AD105,'Потребление ЭЭ_факт'!AP105),0))</f>
        <v>0</v>
      </c>
      <c r="W106" s="17">
        <f>IF(AND($F106=O$4,$I106=W$5),AVERAGE('Потребление ЭЭ_факт'!S105,'Потребление ЭЭ_факт'!AE105,'Потребление ЭЭ_факт'!AQ105),IF(V106&lt;&gt;0,AVERAGE('Потребление ЭЭ_факт'!S105,'Потребление ЭЭ_факт'!AE105,'Потребление ЭЭ_факт'!AQ105),0))</f>
        <v>0</v>
      </c>
      <c r="X106" s="17">
        <f>IF(AND($F106=O$4,$I106=X$5),AVERAGE('Потребление ЭЭ_факт'!T105,'Потребление ЭЭ_факт'!AF105,'Потребление ЭЭ_факт'!AR105),IF(W106&lt;&gt;0,AVERAGE('Потребление ЭЭ_факт'!T105,'Потребление ЭЭ_факт'!AF105,'Потребление ЭЭ_факт'!AR105),0))</f>
        <v>0</v>
      </c>
      <c r="Y106" s="17">
        <f>IF(AND($F106=O$4,$I106=Y$5),AVERAGE('Потребление ЭЭ_факт'!U105,'Потребление ЭЭ_факт'!AG105,'Потребление ЭЭ_факт'!AS105),IF(X106&lt;&gt;0,AVERAGE('Потребление ЭЭ_факт'!U105,'Потребление ЭЭ_факт'!AG105,'Потребление ЭЭ_факт'!AS105),0))</f>
        <v>0</v>
      </c>
      <c r="Z106" s="17">
        <f>IF(AND($F106=O$4,$I106=Z$5),AVERAGE('Потребление ЭЭ_факт'!V105,'Потребление ЭЭ_факт'!AH105,'Потребление ЭЭ_факт'!AT105),IF(Y106&lt;&gt;0,AVERAGE('Потребление ЭЭ_факт'!V105,'Потребление ЭЭ_факт'!AH105,'Потребление ЭЭ_факт'!AT105),0))</f>
        <v>0</v>
      </c>
      <c r="AA106" s="14">
        <f>IF(AND($F106=AA$4,$I106=AA$5),AVERAGE('Потребление ЭЭ_факт'!W105,'Потребление ЭЭ_факт'!AI105,'Потребление ЭЭ_факт'!AU105),IF(Z106&lt;&gt;0,AVERAGE('Потребление ЭЭ_факт'!W105,'Потребление ЭЭ_факт'!AI105,'Потребление ЭЭ_факт'!AU105),0))</f>
        <v>0</v>
      </c>
      <c r="AB106" s="17">
        <f>IF(AND($F106=AA$4,$I106=AB$5),AVERAGE('Потребление ЭЭ_факт'!X105,'Потребление ЭЭ_факт'!AJ105,'Потребление ЭЭ_факт'!AV105),IF(AA106&lt;&gt;0,AVERAGE('Потребление ЭЭ_факт'!X105,'Потребление ЭЭ_факт'!AJ105,'Потребление ЭЭ_факт'!AV105),0))</f>
        <v>0</v>
      </c>
      <c r="AC106" s="17">
        <f>IF(AND($F106=AA$4,$I106=AC$5),AVERAGE('Потребление ЭЭ_факт'!Y105,'Потребление ЭЭ_факт'!AK105,'Потребление ЭЭ_факт'!AW105),IF(AB106&lt;&gt;0,AVERAGE('Потребление ЭЭ_факт'!Y105,'Потребление ЭЭ_факт'!AK105,'Потребление ЭЭ_факт'!AW105),0))</f>
        <v>0</v>
      </c>
      <c r="AD106" s="17">
        <f>IF(AND($F106=AA$4,$I106=AD$5),AVERAGE('Потребление ЭЭ_факт'!Z105,'Потребление ЭЭ_факт'!AL105,'Потребление ЭЭ_факт'!AX105),IF(AC106&lt;&gt;0,AVERAGE('Потребление ЭЭ_факт'!Z105,'Потребление ЭЭ_факт'!AL105,'Потребление ЭЭ_факт'!AX105),0))</f>
        <v>0</v>
      </c>
      <c r="AE106" s="17">
        <f>IF(AND($F106=AA$4,$I106=AE$5),AVERAGE('Потребление ЭЭ_факт'!AA105,'Потребление ЭЭ_факт'!AM105,'Потребление ЭЭ_факт'!AY105),IF(AD106&lt;&gt;0,AVERAGE('Потребление ЭЭ_факт'!AA105,'Потребление ЭЭ_факт'!AM105,'Потребление ЭЭ_факт'!AY105),0))</f>
        <v>0</v>
      </c>
      <c r="AF106" s="17">
        <f>IF(AND($F106=AA$4,$I106=AF$5),AVERAGE('Потребление ЭЭ_факт'!AB105,'Потребление ЭЭ_факт'!AN105,'Потребление ЭЭ_факт'!AZ105),IF(AE106&lt;&gt;0,AVERAGE('Потребление ЭЭ_факт'!AB105,'Потребление ЭЭ_факт'!AN105,'Потребление ЭЭ_факт'!AZ105),0))</f>
        <v>0</v>
      </c>
      <c r="AG106" s="17">
        <f>IF(AND($F106=AA$4,$I106=AG$5),AVERAGE('Потребление ЭЭ_факт'!AC105,'Потребление ЭЭ_факт'!AO105,'Потребление ЭЭ_факт'!BA105),IF(AF106&lt;&gt;0,AVERAGE('Потребление ЭЭ_факт'!AC105,'Потребление ЭЭ_факт'!AO105,'Потребление ЭЭ_факт'!BA105),0))</f>
        <v>0</v>
      </c>
      <c r="AH106" s="17">
        <f>IF(AND($F106=AA$4,$I106=AH$5),AVERAGE('Потребление ЭЭ_факт'!AD105,'Потребление ЭЭ_факт'!AP105,'Потребление ЭЭ_факт'!BB105),IF(AG106&lt;&gt;0,AVERAGE('Потребление ЭЭ_факт'!AD105,'Потребление ЭЭ_факт'!AP105,'Потребление ЭЭ_факт'!BB105),0))</f>
        <v>0</v>
      </c>
      <c r="AI106" s="17">
        <f>IF(AND($F106=AA$4,$I106=AI$5),AVERAGE('Потребление ЭЭ_факт'!AE105,'Потребление ЭЭ_факт'!AQ105,'Потребление ЭЭ_факт'!BC105),IF(AH106&lt;&gt;0,AVERAGE('Потребление ЭЭ_факт'!AE105,'Потребление ЭЭ_факт'!AQ105,'Потребление ЭЭ_факт'!BC105),0))</f>
        <v>0</v>
      </c>
      <c r="AJ106" s="17">
        <f>IF(AND($F106=AA$4,$I106=AJ$5),AVERAGE('Потребление ЭЭ_факт'!AF105,'Потребление ЭЭ_факт'!AR105,'Потребление ЭЭ_факт'!BD105),IF(AI106&lt;&gt;0,AVERAGE('Потребление ЭЭ_факт'!AF105,'Потребление ЭЭ_факт'!AR105,'Потребление ЭЭ_факт'!BD105),0))</f>
        <v>0</v>
      </c>
      <c r="AK106" s="17">
        <f>IF(AND($F106=AA$4,$I106=AK$5),AVERAGE('Потребление ЭЭ_факт'!AG105,'Потребление ЭЭ_факт'!AS105,'Потребление ЭЭ_факт'!BE105),IF(AJ106&lt;&gt;0,AVERAGE('Потребление ЭЭ_факт'!AG105,'Потребление ЭЭ_факт'!AS105,'Потребление ЭЭ_факт'!BE105),0))</f>
        <v>0</v>
      </c>
      <c r="AL106" s="17">
        <f>IF(AND($F106=AA$4,$I106=AL$5),AVERAGE('Потребление ЭЭ_факт'!AH105,'Потребление ЭЭ_факт'!AT105,'Потребление ЭЭ_факт'!BF105),IF(AK106&lt;&gt;0,AVERAGE('Потребление ЭЭ_факт'!AH105,'Потребление ЭЭ_факт'!AT105,'Потребление ЭЭ_факт'!BF105),0))</f>
        <v>0</v>
      </c>
      <c r="AM106" s="14">
        <f>IF(AND($F106=AM$4,$I106=AM$5),AVERAGE('Потребление ЭЭ_факт'!AI105,'Потребление ЭЭ_факт'!AU105,'Потребление ЭЭ_факт'!BG105),IF(AL106&lt;&gt;0,AVERAGE('Потребление ЭЭ_факт'!AI105,'Потребление ЭЭ_факт'!AU105,'Потребление ЭЭ_факт'!BG105),0))</f>
        <v>0</v>
      </c>
      <c r="AN106" s="15">
        <f>IF(AND($F106=$AM$4,$I106=AN$5),AVERAGE('Потребление ЭЭ_факт'!AJ105,'Потребление ЭЭ_факт'!AV105,'Потребление ЭЭ_факт'!BH105),IF(AM106&lt;&gt;0,AVERAGE('Потребление ЭЭ_факт'!AJ105,'Потребление ЭЭ_факт'!AV105,'Потребление ЭЭ_факт'!BH105),0))</f>
        <v>0</v>
      </c>
      <c r="AO106" s="15">
        <f>IF(AND($F106=$AM$4,$I106=AO$5),AVERAGE('Потребление ЭЭ_факт'!AK105,'Потребление ЭЭ_факт'!AW105,'Потребление ЭЭ_факт'!BI105),IF(AN106&lt;&gt;0,AVERAGE('Потребление ЭЭ_факт'!AK105,'Потребление ЭЭ_факт'!AW105,'Потребление ЭЭ_факт'!BI105),0))</f>
        <v>0</v>
      </c>
      <c r="AP106" s="15">
        <f>IF(AND($F106=$AM$4,$I106=AP$5),AVERAGE('Потребление ЭЭ_факт'!AL105,'Потребление ЭЭ_факт'!AX105,'Потребление ЭЭ_факт'!BJ105),IF(AO106&lt;&gt;0,AVERAGE('Потребление ЭЭ_факт'!AL105,'Потребление ЭЭ_факт'!AX105,'Потребление ЭЭ_факт'!BJ105),0))</f>
        <v>0</v>
      </c>
      <c r="AQ106" s="15">
        <f>IF(AND($F106=$AM$4,$I106=AQ$5),AVERAGE('Потребление ЭЭ_факт'!AM105,'Потребление ЭЭ_факт'!AY105,'Потребление ЭЭ_факт'!BK105),IF(AP106&lt;&gt;0,AVERAGE('Потребление ЭЭ_факт'!AM105,'Потребление ЭЭ_факт'!AY105,'Потребление ЭЭ_факт'!BK105),0))</f>
        <v>0</v>
      </c>
      <c r="AR106" s="15">
        <f>IF(AND($F106=$AM$4,$I106=AR$5),AVERAGE('Потребление ЭЭ_факт'!AN105,'Потребление ЭЭ_факт'!AZ105,'Потребление ЭЭ_факт'!BL105),IF(AQ106&lt;&gt;0,AVERAGE('Потребление ЭЭ_факт'!AN105,'Потребление ЭЭ_факт'!AZ105,'Потребление ЭЭ_факт'!BL105),0))</f>
        <v>0</v>
      </c>
      <c r="AS106" s="15">
        <f>IF(AND($F106=$AM$4,$I106=AS$5),AVERAGE('Потребление ЭЭ_факт'!AO105,'Потребление ЭЭ_факт'!BA105,'Потребление ЭЭ_факт'!BM105),IF(AR106&lt;&gt;0,AVERAGE('Потребление ЭЭ_факт'!AO105,'Потребление ЭЭ_факт'!BA105,'Потребление ЭЭ_факт'!BM105),0))</f>
        <v>0</v>
      </c>
      <c r="AT106" s="15">
        <f>IF(AND($F106=$AM$4,$I106=AT$5),AVERAGE('Потребление ЭЭ_факт'!AP105,'Потребление ЭЭ_факт'!BB105,'Потребление ЭЭ_факт'!BN105),IF(AS106&lt;&gt;0,AVERAGE('Потребление ЭЭ_факт'!AP105,'Потребление ЭЭ_факт'!BB105,'Потребление ЭЭ_факт'!BN105),0))</f>
        <v>0</v>
      </c>
      <c r="AU106" s="15">
        <f>IF(AND($F106=$AM$4,$I106=AU$5),AVERAGE('Потребление ЭЭ_факт'!AQ105,'Потребление ЭЭ_факт'!BC105,'Потребление ЭЭ_факт'!BO105),IF(AT106&lt;&gt;0,AVERAGE('Потребление ЭЭ_факт'!AQ105,'Потребление ЭЭ_факт'!BC105,'Потребление ЭЭ_факт'!BO105),0))</f>
        <v>0</v>
      </c>
      <c r="AV106" s="15">
        <f>IF(AND($F106=$AM$4,$I106=AV$5),AVERAGE('Потребление ЭЭ_факт'!AR105,'Потребление ЭЭ_факт'!BD105,'Потребление ЭЭ_факт'!BP105),IF(AU106&lt;&gt;0,AVERAGE('Потребление ЭЭ_факт'!AR105,'Потребление ЭЭ_факт'!BD105,'Потребление ЭЭ_факт'!BP105),0))</f>
        <v>0</v>
      </c>
      <c r="AW106" s="15">
        <f>IF(AND($F106=$AM$4,$I106=AW$5),AVERAGE('Потребление ЭЭ_факт'!AS105,'Потребление ЭЭ_факт'!BE105,'Потребление ЭЭ_факт'!BQ105),IF(AV106&lt;&gt;0,AVERAGE('Потребление ЭЭ_факт'!AS105,'Потребление ЭЭ_факт'!BE105,'Потребление ЭЭ_факт'!BQ105),0))</f>
        <v>0</v>
      </c>
      <c r="AX106" s="16">
        <f>IF(AND($F106=$AM$4,$I106=AX$5),AVERAGE('Потребление ЭЭ_факт'!AT105,'Потребление ЭЭ_факт'!BF105,'Потребление ЭЭ_факт'!BR105),IF(AW106&lt;&gt;0,AVERAGE('Потребление ЭЭ_факт'!AT105,'Потребление ЭЭ_факт'!BF105,'Потребление ЭЭ_факт'!BR105),0))</f>
        <v>0</v>
      </c>
      <c r="AY106" s="14">
        <f>IF(AND($F106=$AY$4,$I106=AY$5),AVERAGE('Потребление ЭЭ_факт'!AU105,'Потребление ЭЭ_факт'!BG105,'Потребление ЭЭ_факт'!BS105),IF(AX106&lt;&gt;0,AVERAGE('Потребление ЭЭ_факт'!AU105,'Потребление ЭЭ_факт'!BG105,'Потребление ЭЭ_факт'!BS105),0))</f>
        <v>0</v>
      </c>
      <c r="AZ106" s="15">
        <f>IF(AND($F106=$AY$4,$I106=AZ$5),AVERAGE('Потребление ЭЭ_факт'!AV105,'Потребление ЭЭ_факт'!BH105,'Потребление ЭЭ_факт'!BT105),IF(AY106&lt;&gt;0,AVERAGE('Потребление ЭЭ_факт'!AV105,'Потребление ЭЭ_факт'!BH105,'Потребление ЭЭ_факт'!BT105),0))</f>
        <v>0</v>
      </c>
      <c r="BA106" s="15">
        <f>IF(AND($F106=$AY$4,$I106=BA$5),AVERAGE('Потребление ЭЭ_факт'!AW105,'Потребление ЭЭ_факт'!BI105,'Потребление ЭЭ_факт'!BU105),IF(AZ106&lt;&gt;0,AVERAGE('Потребление ЭЭ_факт'!AW105,'Потребление ЭЭ_факт'!BI105,'Потребление ЭЭ_факт'!BU105),0))</f>
        <v>0</v>
      </c>
      <c r="BB106" s="15">
        <f>IF(AND($F106=$AY$4,$I106=BB$5),AVERAGE('Потребление ЭЭ_факт'!AX105,'Потребление ЭЭ_факт'!BJ105,'Потребление ЭЭ_факт'!BV105),IF(BA106&lt;&gt;0,AVERAGE('Потребление ЭЭ_факт'!AX105,'Потребление ЭЭ_факт'!BJ105,'Потребление ЭЭ_факт'!BV105),0))</f>
        <v>0</v>
      </c>
      <c r="BC106" s="15">
        <f>IF(AND($F106=$AY$4,$I106=BC$5),AVERAGE('Потребление ЭЭ_факт'!AY105,'Потребление ЭЭ_факт'!BK105,'Потребление ЭЭ_факт'!BW105),IF(BB106&lt;&gt;0,AVERAGE('Потребление ЭЭ_факт'!AY105,'Потребление ЭЭ_факт'!BK105,'Потребление ЭЭ_факт'!BW105),0))</f>
        <v>0</v>
      </c>
      <c r="BD106" s="15">
        <f>IF(AND($F106=$AY$4,$I106=BD$5),AVERAGE('Потребление ЭЭ_факт'!AZ105,'Потребление ЭЭ_факт'!BL105,'Потребление ЭЭ_факт'!BX105),IF(BC106&lt;&gt;0,AVERAGE('Потребление ЭЭ_факт'!AZ105,'Потребление ЭЭ_факт'!BL105,'Потребление ЭЭ_факт'!BX105),0))</f>
        <v>0</v>
      </c>
      <c r="BE106" s="15">
        <f>IF(AND($F106=$AY$4,$I106=BE$5),AVERAGE('Потребление ЭЭ_факт'!BA105,'Потребление ЭЭ_факт'!BM105,'Потребление ЭЭ_факт'!BY105),IF(BD106&lt;&gt;0,AVERAGE('Потребление ЭЭ_факт'!BA105,'Потребление ЭЭ_факт'!BM105,'Потребление ЭЭ_факт'!BY105),0))</f>
        <v>0</v>
      </c>
      <c r="BF106" s="15">
        <f>IF(AND($F106=$AY$4,$I106=BF$5),AVERAGE('Потребление ЭЭ_факт'!BB105,'Потребление ЭЭ_факт'!BN105,'Потребление ЭЭ_факт'!BZ105),IF(BE106&lt;&gt;0,AVERAGE('Потребление ЭЭ_факт'!BB105,'Потребление ЭЭ_факт'!BN105,'Потребление ЭЭ_факт'!BZ105),0))</f>
        <v>0</v>
      </c>
      <c r="BG106" s="15">
        <f>IF(AND($F106=$AY$4,$I106=BG$5),AVERAGE('Потребление ЭЭ_факт'!BC105,'Потребление ЭЭ_факт'!BO105,'Потребление ЭЭ_факт'!CA105),IF(BF106&lt;&gt;0,AVERAGE('Потребление ЭЭ_факт'!BC105,'Потребление ЭЭ_факт'!BO105,'Потребление ЭЭ_факт'!CA105),0))</f>
        <v>0</v>
      </c>
      <c r="BH106" s="15">
        <f>IF(AND($F106=$AY$4,$I106=BH$5),AVERAGE('Потребление ЭЭ_факт'!BD105,'Потребление ЭЭ_факт'!BP105,'Потребление ЭЭ_факт'!CB105),IF(BG106&lt;&gt;0,AVERAGE('Потребление ЭЭ_факт'!BD105,'Потребление ЭЭ_факт'!BP105,'Потребление ЭЭ_факт'!CB105),0))</f>
        <v>0</v>
      </c>
      <c r="BI106" s="15">
        <f>IF(AND($F106=$AY$4,$I106=BI$5),AVERAGE('Потребление ЭЭ_факт'!BE105,'Потребление ЭЭ_факт'!BQ105,'Потребление ЭЭ_факт'!CC105),IF(BH106&lt;&gt;0,AVERAGE('Потребление ЭЭ_факт'!BE105,'Потребление ЭЭ_факт'!BQ105,'Потребление ЭЭ_факт'!CC105),0))</f>
        <v>0</v>
      </c>
      <c r="BJ106" s="16">
        <f>IF(AND($F106=$AY$4,$I106=BJ$5),AVERAGE('Потребление ЭЭ_факт'!BF105,'Потребление ЭЭ_факт'!BR105,'Потребление ЭЭ_факт'!CD105),IF(BI106&lt;&gt;0,AVERAGE('Потребление ЭЭ_факт'!BF105,'Потребление ЭЭ_факт'!BR105,'Потребление ЭЭ_факт'!CD105),0))</f>
        <v>0</v>
      </c>
      <c r="BK106" s="14">
        <f>IF(AND($F106=$BK$4,$I106=BK$5),AVERAGE('Потребление ЭЭ_факт'!BG105,'Потребление ЭЭ_факт'!BS105,'Потребление ЭЭ_факт'!CE105),IF(BJ106&lt;&gt;0,AVERAGE('Потребление ЭЭ_факт'!BG105,'Потребление ЭЭ_факт'!BS105,'Потребление ЭЭ_факт'!CE105),0))</f>
        <v>0</v>
      </c>
      <c r="BL106" s="15">
        <f>IF(AND($F106=$BK$4,$I106=BL$5),AVERAGE('Потребление ЭЭ_факт'!BH105,'Потребление ЭЭ_факт'!BT105,'Потребление ЭЭ_факт'!CF105),IF(BK106&lt;&gt;0,AVERAGE('Потребление ЭЭ_факт'!BH105,'Потребление ЭЭ_факт'!BT105,'Потребление ЭЭ_факт'!CF105),0))</f>
        <v>0</v>
      </c>
      <c r="BM106" s="15">
        <f>IF(AND($F106=$BK$4,$I106=BM$5),AVERAGE('Потребление ЭЭ_факт'!BI105,'Потребление ЭЭ_факт'!BU105,'Потребление ЭЭ_факт'!CG105),IF(BL106&lt;&gt;0,AVERAGE('Потребление ЭЭ_факт'!BI105,'Потребление ЭЭ_факт'!BU105,'Потребление ЭЭ_факт'!CG105),0))</f>
        <v>16451.225035714288</v>
      </c>
      <c r="BN106" s="15">
        <f>IF(AND($F106=$BK$4,$I106=BN$5),AVERAGE('Потребление ЭЭ_факт'!BJ105,'Потребление ЭЭ_факт'!BV105,'Потребление ЭЭ_факт'!CH105),IF(BM106&lt;&gt;0,AVERAGE('Потребление ЭЭ_факт'!BJ105,'Потребление ЭЭ_факт'!BV105,'Потребление ЭЭ_факт'!CH105),0))</f>
        <v>12766.816071428571</v>
      </c>
      <c r="BO106" s="15">
        <f>IF(AND($F106=$BK$4,$I106=BO$5),AVERAGE('Потребление ЭЭ_факт'!BK105,'Потребление ЭЭ_факт'!BW105,'Потребление ЭЭ_факт'!CI105),IF(BN106&lt;&gt;0,AVERAGE('Потребление ЭЭ_факт'!BK105,'Потребление ЭЭ_факт'!BW105,'Потребление ЭЭ_факт'!CI105),0))</f>
        <v>13064.573571428571</v>
      </c>
      <c r="BP106" s="15">
        <f>IF(AND($F106=$BK$4,$I106=BP$5),AVERAGE('Потребление ЭЭ_факт'!BL105,'Потребление ЭЭ_факт'!BX105,'Потребление ЭЭ_факт'!CJ105),IF(BO106&lt;&gt;0,AVERAGE('Потребление ЭЭ_факт'!BL105,'Потребление ЭЭ_факт'!BX105,'Потребление ЭЭ_факт'!CJ105),0))</f>
        <v>13974.326559022556</v>
      </c>
      <c r="BQ106" s="15">
        <f>IF(AND($F106=$BK$4,$I106=BQ$5),AVERAGE('Потребление ЭЭ_факт'!BM105,'Потребление ЭЭ_факт'!BY105,'Потребление ЭЭ_факт'!CK105),IF(BP106&lt;&gt;0,AVERAGE('Потребление ЭЭ_факт'!BM105,'Потребление ЭЭ_факт'!BY105,'Потребление ЭЭ_факт'!CK105),0))</f>
        <v>15807.345071428572</v>
      </c>
      <c r="BR106" s="15">
        <f>IF(AND($F106=$BK$4,$I106=BR$5),AVERAGE('Потребление ЭЭ_факт'!BN105,'Потребление ЭЭ_факт'!BZ105,'Потребление ЭЭ_факт'!CL105),IF(BQ106&lt;&gt;0,AVERAGE('Потребление ЭЭ_факт'!BN105,'Потребление ЭЭ_факт'!BZ105,'Потребление ЭЭ_факт'!CL105),0))</f>
        <v>15866.96914285714</v>
      </c>
      <c r="BS106" s="15">
        <f>IF(AND($F106=$BK$4,$I106=BS$5),AVERAGE('Потребление ЭЭ_факт'!BO105,'Потребление ЭЭ_факт'!CA105,'Потребление ЭЭ_факт'!CM105),IF(BR106&lt;&gt;0,AVERAGE('Потребление ЭЭ_факт'!BO105,'Потребление ЭЭ_факт'!CA105,'Потребление ЭЭ_факт'!CM105),0))</f>
        <v>14215.800857142858</v>
      </c>
      <c r="BT106" s="15">
        <f>IF(AND($F106=$BK$4,$I106=BT$5),AVERAGE('Потребление ЭЭ_факт'!BP105,'Потребление ЭЭ_факт'!CB105,'Потребление ЭЭ_факт'!CN105),IF(BS106&lt;&gt;0,AVERAGE('Потребление ЭЭ_факт'!BP105,'Потребление ЭЭ_факт'!CB105,'Потребление ЭЭ_факт'!CN105),0))</f>
        <v>14554.296249999999</v>
      </c>
      <c r="BU106" s="15">
        <f>IF(AND($F106=$BK$4,$I106=BU$5),AVERAGE('Потребление ЭЭ_факт'!BQ105,'Потребление ЭЭ_факт'!CC105,'Потребление ЭЭ_факт'!CO105),IF(BT106&lt;&gt;0,AVERAGE('Потребление ЭЭ_факт'!BQ105,'Потребление ЭЭ_факт'!CC105,'Потребление ЭЭ_факт'!CO105),0))</f>
        <v>15334.983214285712</v>
      </c>
      <c r="BV106" s="16">
        <f>IF(AND($F106=$BK$4,$I106=BV$5),AVERAGE('Потребление ЭЭ_факт'!BR105,'Потребление ЭЭ_факт'!CD105,'Потребление ЭЭ_факт'!CP105),IF(BU106&lt;&gt;0,AVERAGE('Потребление ЭЭ_факт'!BR105,'Потребление ЭЭ_факт'!CD105,'Потребление ЭЭ_факт'!CP105),0))</f>
        <v>17365.810285714284</v>
      </c>
      <c r="BW106" s="14">
        <f>IF(AND($F106=$BW$4,$I106=BW$5),AVERAGE('Потребление ЭЭ_факт'!BS105,'Потребление ЭЭ_факт'!CE105,'Потребление ЭЭ_факт'!CQ105),IF(BV106&lt;&gt;0,AVERAGE('Потребление ЭЭ_факт'!BS105,'Потребление ЭЭ_факт'!CE105,'Потребление ЭЭ_факт'!CQ105),0))</f>
        <v>18486.407142857144</v>
      </c>
      <c r="BX106" s="15">
        <f>IF(AND($F106=$BW$4,$I106=BX$5),AVERAGE('Потребление ЭЭ_факт'!BT105,'Потребление ЭЭ_факт'!CF105,'Потребление ЭЭ_факт'!CR105),IF(BW106&lt;&gt;0,AVERAGE('Потребление ЭЭ_факт'!BT105,'Потребление ЭЭ_факт'!CF105,'Потребление ЭЭ_факт'!CR105),0))</f>
        <v>15296.85</v>
      </c>
      <c r="BY106" s="31">
        <f t="shared" si="552"/>
        <v>16451.225035714288</v>
      </c>
      <c r="BZ106" s="31">
        <f t="shared" si="553"/>
        <v>12766.816071428571</v>
      </c>
      <c r="CA106" s="31">
        <f t="shared" si="554"/>
        <v>13064.573571428571</v>
      </c>
      <c r="CB106" s="31">
        <f t="shared" si="555"/>
        <v>13974.326559022556</v>
      </c>
      <c r="CC106" s="31">
        <f t="shared" si="546"/>
        <v>15807.345071428572</v>
      </c>
      <c r="CD106" s="31">
        <f t="shared" si="547"/>
        <v>15866.96914285714</v>
      </c>
      <c r="CE106" s="31">
        <f t="shared" si="548"/>
        <v>14215.800857142858</v>
      </c>
      <c r="CF106" s="31">
        <f t="shared" si="549"/>
        <v>14554.296249999999</v>
      </c>
      <c r="CG106" s="31">
        <f t="shared" si="550"/>
        <v>15334.983214285712</v>
      </c>
      <c r="CH106" s="32">
        <f t="shared" si="551"/>
        <v>17365.810285714284</v>
      </c>
      <c r="CI106" s="30">
        <f t="shared" si="418"/>
        <v>18486.407142857144</v>
      </c>
      <c r="CJ106" s="31">
        <f t="shared" si="413"/>
        <v>15296.85</v>
      </c>
      <c r="CK106" s="31">
        <f t="shared" si="414"/>
        <v>16451.225035714288</v>
      </c>
      <c r="CL106" s="31">
        <f t="shared" si="489"/>
        <v>12766.816071428571</v>
      </c>
      <c r="CM106" s="31">
        <f t="shared" si="490"/>
        <v>13064.573571428571</v>
      </c>
      <c r="CN106" s="31">
        <f t="shared" si="491"/>
        <v>13974.326559022556</v>
      </c>
      <c r="CO106" s="31">
        <f t="shared" si="492"/>
        <v>15807.345071428572</v>
      </c>
      <c r="CP106" s="31">
        <f t="shared" si="493"/>
        <v>15866.96914285714</v>
      </c>
      <c r="CQ106" s="31">
        <f t="shared" si="494"/>
        <v>14215.800857142858</v>
      </c>
      <c r="CR106" s="31">
        <f t="shared" si="495"/>
        <v>14554.296249999999</v>
      </c>
      <c r="CS106" s="31">
        <f t="shared" si="496"/>
        <v>15334.983214285712</v>
      </c>
      <c r="CT106" s="32">
        <f t="shared" si="497"/>
        <v>17365.810285714284</v>
      </c>
      <c r="CU106" s="30">
        <f t="shared" si="498"/>
        <v>18486.407142857144</v>
      </c>
      <c r="CV106" s="31">
        <f t="shared" si="499"/>
        <v>15296.85</v>
      </c>
      <c r="CW106" s="31">
        <f t="shared" si="500"/>
        <v>16451.225035714288</v>
      </c>
      <c r="CX106" s="31">
        <f t="shared" si="501"/>
        <v>12766.816071428571</v>
      </c>
      <c r="CY106" s="31">
        <f t="shared" si="502"/>
        <v>13064.573571428571</v>
      </c>
      <c r="CZ106" s="31">
        <f t="shared" si="503"/>
        <v>13974.326559022556</v>
      </c>
      <c r="DA106" s="31">
        <f t="shared" si="504"/>
        <v>15807.345071428572</v>
      </c>
      <c r="DB106" s="31">
        <f t="shared" si="505"/>
        <v>15866.96914285714</v>
      </c>
      <c r="DC106" s="31">
        <f t="shared" si="506"/>
        <v>14215.800857142858</v>
      </c>
      <c r="DD106" s="31">
        <f t="shared" si="507"/>
        <v>14554.296249999999</v>
      </c>
      <c r="DE106" s="31">
        <f t="shared" si="508"/>
        <v>15334.983214285712</v>
      </c>
      <c r="DF106" s="32">
        <f t="shared" si="509"/>
        <v>17365.810285714284</v>
      </c>
      <c r="DG106" s="30">
        <f t="shared" si="510"/>
        <v>18486.407142857144</v>
      </c>
      <c r="DH106" s="31">
        <f t="shared" si="511"/>
        <v>15296.85</v>
      </c>
      <c r="DI106" s="31">
        <f t="shared" si="512"/>
        <v>16451.225035714288</v>
      </c>
      <c r="DJ106" s="31">
        <f t="shared" si="513"/>
        <v>12766.816071428571</v>
      </c>
      <c r="DK106" s="31">
        <f t="shared" si="514"/>
        <v>13064.573571428571</v>
      </c>
      <c r="DL106" s="31">
        <f t="shared" si="515"/>
        <v>13974.326559022556</v>
      </c>
      <c r="DM106" s="31">
        <f t="shared" si="516"/>
        <v>15807.345071428572</v>
      </c>
      <c r="DN106" s="31">
        <f t="shared" si="517"/>
        <v>15866.96914285714</v>
      </c>
      <c r="DO106" s="31">
        <f t="shared" si="518"/>
        <v>14215.800857142858</v>
      </c>
      <c r="DP106" s="31">
        <f t="shared" si="519"/>
        <v>14554.296249999999</v>
      </c>
      <c r="DQ106" s="31">
        <f t="shared" si="488"/>
        <v>15334.983214285712</v>
      </c>
      <c r="DR106" s="32">
        <f t="shared" si="522"/>
        <v>17365.810285714284</v>
      </c>
      <c r="DS106" s="30">
        <f t="shared" si="523"/>
        <v>18486.407142857144</v>
      </c>
      <c r="DT106" s="31">
        <f t="shared" si="524"/>
        <v>15296.85</v>
      </c>
      <c r="DU106" s="31">
        <f t="shared" si="525"/>
        <v>16451.225035714288</v>
      </c>
      <c r="DV106" s="31">
        <f t="shared" si="526"/>
        <v>12766.816071428571</v>
      </c>
      <c r="DW106" s="31">
        <f t="shared" si="527"/>
        <v>13064.573571428571</v>
      </c>
      <c r="DX106" s="31">
        <f t="shared" si="528"/>
        <v>13974.326559022556</v>
      </c>
      <c r="DY106" s="31">
        <f t="shared" si="529"/>
        <v>15807.345071428572</v>
      </c>
      <c r="DZ106" s="31">
        <f t="shared" si="530"/>
        <v>15866.96914285714</v>
      </c>
      <c r="EA106" s="31">
        <f t="shared" si="531"/>
        <v>14215.800857142858</v>
      </c>
      <c r="EB106" s="31">
        <f t="shared" si="532"/>
        <v>14554.296249999999</v>
      </c>
      <c r="EC106" s="31">
        <f t="shared" si="533"/>
        <v>15334.983214285712</v>
      </c>
      <c r="ED106" s="32">
        <f t="shared" si="534"/>
        <v>17365.810285714284</v>
      </c>
      <c r="EE106" s="30">
        <f t="shared" si="535"/>
        <v>18486.407142857144</v>
      </c>
      <c r="EF106" s="31">
        <f t="shared" si="536"/>
        <v>15296.85</v>
      </c>
      <c r="EG106" s="31">
        <f t="shared" si="537"/>
        <v>16451.225035714288</v>
      </c>
      <c r="EH106" s="31">
        <f t="shared" si="538"/>
        <v>12766.816071428571</v>
      </c>
      <c r="EI106" s="31">
        <f t="shared" si="539"/>
        <v>13064.573571428571</v>
      </c>
      <c r="EJ106" s="31">
        <f t="shared" si="540"/>
        <v>13974.326559022556</v>
      </c>
      <c r="EK106" s="31">
        <f t="shared" si="541"/>
        <v>15807.345071428572</v>
      </c>
      <c r="EL106" s="31">
        <f t="shared" si="542"/>
        <v>15866.96914285714</v>
      </c>
      <c r="EM106" s="31">
        <f t="shared" si="543"/>
        <v>14215.800857142858</v>
      </c>
      <c r="EN106" s="31">
        <f t="shared" si="544"/>
        <v>14554.296249999999</v>
      </c>
      <c r="EO106" s="31">
        <f t="shared" si="520"/>
        <v>15334.983214285712</v>
      </c>
      <c r="EP106" s="32">
        <f t="shared" si="521"/>
        <v>17365.810285714284</v>
      </c>
      <c r="ES106" s="20"/>
      <c r="ET106" s="18"/>
      <c r="EU106" s="18"/>
      <c r="EV106" s="18"/>
      <c r="EW106" s="18"/>
      <c r="EX106" s="18"/>
      <c r="EY106" s="18"/>
      <c r="EZ106" s="18"/>
      <c r="FA106" s="18"/>
      <c r="FB106" s="18"/>
      <c r="FC106" s="18"/>
      <c r="FD106" s="19"/>
      <c r="FE106" s="20"/>
      <c r="FF106" s="18"/>
      <c r="FG106" s="18"/>
      <c r="FH106" s="18"/>
      <c r="FI106" s="18"/>
      <c r="FJ106" s="18"/>
      <c r="FK106" s="18"/>
      <c r="FL106" s="18"/>
      <c r="FM106" s="18"/>
      <c r="FN106" s="18"/>
      <c r="FO106" s="18"/>
      <c r="FP106" s="19"/>
      <c r="FQ106" s="20"/>
      <c r="FR106" s="18"/>
      <c r="FS106" s="18"/>
      <c r="FT106" s="18">
        <f t="shared" si="421"/>
        <v>12766.816071428571</v>
      </c>
      <c r="FU106" s="18">
        <f t="shared" si="422"/>
        <v>13064.573571428571</v>
      </c>
      <c r="FV106" s="18">
        <f t="shared" si="423"/>
        <v>13974.326559022556</v>
      </c>
      <c r="FW106" s="18">
        <f t="shared" si="424"/>
        <v>15807.345071428572</v>
      </c>
      <c r="FX106" s="18">
        <f t="shared" si="425"/>
        <v>15866.96914285714</v>
      </c>
      <c r="FY106" s="18">
        <f t="shared" si="426"/>
        <v>14215.800857142858</v>
      </c>
      <c r="FZ106" s="18">
        <f t="shared" si="427"/>
        <v>14554.296249999999</v>
      </c>
      <c r="GA106" s="18">
        <f t="shared" si="428"/>
        <v>15334.983214285712</v>
      </c>
      <c r="GB106" s="19">
        <f t="shared" si="429"/>
        <v>17365.810285714284</v>
      </c>
      <c r="GC106" s="20">
        <f t="shared" si="430"/>
        <v>18486.407142857144</v>
      </c>
      <c r="GD106" s="18">
        <f t="shared" si="431"/>
        <v>15296.85</v>
      </c>
      <c r="GE106" s="18">
        <f t="shared" si="432"/>
        <v>16451.225035714288</v>
      </c>
      <c r="GF106" s="18">
        <f t="shared" si="433"/>
        <v>12766.816071428571</v>
      </c>
      <c r="GG106" s="18">
        <f t="shared" si="434"/>
        <v>13064.573571428571</v>
      </c>
      <c r="GH106" s="18">
        <f t="shared" si="435"/>
        <v>13974.326559022556</v>
      </c>
      <c r="GI106" s="18">
        <f t="shared" si="436"/>
        <v>15807.345071428572</v>
      </c>
      <c r="GJ106" s="18">
        <f t="shared" si="437"/>
        <v>15866.96914285714</v>
      </c>
      <c r="GK106" s="18">
        <f t="shared" si="438"/>
        <v>14215.800857142858</v>
      </c>
      <c r="GL106" s="18">
        <f t="shared" si="439"/>
        <v>14554.296249999999</v>
      </c>
      <c r="GM106" s="18">
        <f t="shared" si="440"/>
        <v>15334.983214285712</v>
      </c>
      <c r="GN106" s="19">
        <f t="shared" si="441"/>
        <v>17365.810285714284</v>
      </c>
      <c r="GO106" s="20">
        <f t="shared" si="442"/>
        <v>18486.407142857144</v>
      </c>
      <c r="GP106" s="18">
        <f t="shared" si="443"/>
        <v>15296.85</v>
      </c>
      <c r="GQ106" s="18">
        <f t="shared" si="444"/>
        <v>16451.225035714288</v>
      </c>
      <c r="GR106" s="18">
        <f t="shared" si="445"/>
        <v>12766.816071428571</v>
      </c>
      <c r="GS106" s="18">
        <f t="shared" si="446"/>
        <v>13064.573571428571</v>
      </c>
      <c r="GT106" s="18">
        <f t="shared" si="447"/>
        <v>13974.326559022556</v>
      </c>
      <c r="GU106" s="18">
        <f t="shared" si="448"/>
        <v>15807.345071428572</v>
      </c>
      <c r="GV106" s="18">
        <f t="shared" si="449"/>
        <v>15866.96914285714</v>
      </c>
      <c r="GW106" s="18">
        <f t="shared" si="450"/>
        <v>14215.800857142858</v>
      </c>
      <c r="GX106" s="18">
        <f t="shared" si="451"/>
        <v>14554.296249999999</v>
      </c>
      <c r="GY106" s="18">
        <f t="shared" si="452"/>
        <v>15334.983214285712</v>
      </c>
      <c r="GZ106" s="19">
        <f t="shared" si="453"/>
        <v>17365.810285714284</v>
      </c>
      <c r="HA106" s="20">
        <f t="shared" si="454"/>
        <v>18486.407142857144</v>
      </c>
      <c r="HB106" s="18">
        <f t="shared" si="455"/>
        <v>15296.85</v>
      </c>
      <c r="HC106" s="18">
        <f t="shared" si="456"/>
        <v>16451.225035714288</v>
      </c>
      <c r="HD106" s="18">
        <f t="shared" si="457"/>
        <v>12766.816071428571</v>
      </c>
      <c r="HE106" s="18">
        <f t="shared" si="458"/>
        <v>13064.573571428571</v>
      </c>
      <c r="HF106" s="18">
        <f t="shared" si="459"/>
        <v>13974.326559022556</v>
      </c>
      <c r="HG106" s="18">
        <f t="shared" si="460"/>
        <v>15807.345071428572</v>
      </c>
      <c r="HH106" s="18">
        <f t="shared" si="461"/>
        <v>15866.96914285714</v>
      </c>
      <c r="HI106" s="18">
        <f t="shared" si="462"/>
        <v>14215.800857142858</v>
      </c>
      <c r="HJ106" s="18">
        <f t="shared" si="463"/>
        <v>14554.296249999999</v>
      </c>
      <c r="HK106" s="18">
        <f t="shared" si="464"/>
        <v>15334.983214285712</v>
      </c>
      <c r="HL106" s="19">
        <f t="shared" si="465"/>
        <v>17365.810285714284</v>
      </c>
      <c r="HM106" s="20">
        <f t="shared" si="466"/>
        <v>18486.407142857144</v>
      </c>
      <c r="HN106" s="18">
        <f t="shared" si="467"/>
        <v>15296.85</v>
      </c>
      <c r="HO106" s="18">
        <f t="shared" si="468"/>
        <v>16451.225035714288</v>
      </c>
      <c r="HP106" s="18">
        <f t="shared" si="469"/>
        <v>12766.816071428571</v>
      </c>
      <c r="HQ106" s="18">
        <f t="shared" si="470"/>
        <v>13064.573571428571</v>
      </c>
      <c r="HR106" s="18">
        <f t="shared" si="471"/>
        <v>13974.326559022556</v>
      </c>
      <c r="HS106" s="18">
        <f t="shared" si="472"/>
        <v>15807.345071428572</v>
      </c>
      <c r="HT106" s="18">
        <f t="shared" si="473"/>
        <v>15866.96914285714</v>
      </c>
      <c r="HU106" s="18">
        <f t="shared" si="474"/>
        <v>14215.800857142858</v>
      </c>
      <c r="HV106" s="18">
        <f t="shared" si="475"/>
        <v>14554.296249999999</v>
      </c>
      <c r="HW106" s="18">
        <f t="shared" si="476"/>
        <v>15334.983214285712</v>
      </c>
      <c r="HX106" s="19">
        <f t="shared" si="477"/>
        <v>17365.810285714284</v>
      </c>
      <c r="HY106" s="20">
        <f t="shared" si="478"/>
        <v>18486.407142857144</v>
      </c>
      <c r="HZ106" s="18">
        <f t="shared" si="545"/>
        <v>15296.85</v>
      </c>
      <c r="IA106" s="18">
        <f t="shared" si="559"/>
        <v>16451.225035714288</v>
      </c>
      <c r="IB106" s="18"/>
      <c r="IC106" s="18"/>
      <c r="ID106" s="18"/>
      <c r="IE106" s="18"/>
      <c r="IF106" s="18"/>
      <c r="IG106" s="18"/>
      <c r="IH106" s="18"/>
      <c r="II106" s="18"/>
      <c r="IJ106" s="19"/>
      <c r="IK106" s="20"/>
      <c r="IL106" s="18"/>
      <c r="IM106" s="18"/>
      <c r="IN106" s="18"/>
      <c r="IO106" s="18"/>
      <c r="IP106" s="18"/>
      <c r="IQ106" s="18"/>
      <c r="IR106" s="18"/>
      <c r="IS106" s="18"/>
      <c r="IT106" s="18"/>
      <c r="IU106" s="18"/>
      <c r="IV106" s="19"/>
      <c r="IY106" s="17"/>
      <c r="IZ106" s="17"/>
      <c r="JA106" s="14">
        <f t="shared" si="479"/>
        <v>0</v>
      </c>
      <c r="JB106" s="15">
        <f t="shared" si="480"/>
        <v>0</v>
      </c>
      <c r="JC106" s="15">
        <f t="shared" si="481"/>
        <v>132950.92102330824</v>
      </c>
      <c r="JD106" s="15">
        <f t="shared" si="482"/>
        <v>183185.40320187967</v>
      </c>
      <c r="JE106" s="15">
        <f t="shared" si="483"/>
        <v>183185.40320187967</v>
      </c>
      <c r="JF106" s="15">
        <f t="shared" si="484"/>
        <v>183185.40320187967</v>
      </c>
      <c r="JG106" s="15">
        <f t="shared" si="485"/>
        <v>183185.40320187967</v>
      </c>
      <c r="JH106" s="15">
        <f t="shared" si="486"/>
        <v>50234.48217857143</v>
      </c>
      <c r="JI106" s="15">
        <f t="shared" si="487"/>
        <v>0</v>
      </c>
      <c r="JJ106" s="14"/>
    </row>
    <row r="107" spans="1:270" x14ac:dyDescent="0.25">
      <c r="A107" s="5" t="s">
        <v>245</v>
      </c>
      <c r="B107" s="2">
        <v>11876</v>
      </c>
      <c r="C107" s="3">
        <v>43000</v>
      </c>
      <c r="D107" s="3" t="s">
        <v>246</v>
      </c>
      <c r="E107" s="4">
        <v>45381</v>
      </c>
      <c r="F107">
        <f t="shared" si="556"/>
        <v>2024</v>
      </c>
      <c r="G107">
        <f t="shared" si="557"/>
        <v>3</v>
      </c>
      <c r="H107">
        <f t="shared" si="558"/>
        <v>2021</v>
      </c>
      <c r="I107">
        <f t="shared" ref="I107:I154" si="561">IF(G107&lt;&gt;12,G107,12)</f>
        <v>3</v>
      </c>
      <c r="J107">
        <f t="shared" si="560"/>
        <v>2024</v>
      </c>
      <c r="K107">
        <f t="shared" si="416"/>
        <v>4</v>
      </c>
      <c r="L107">
        <f t="shared" si="383"/>
        <v>2029</v>
      </c>
      <c r="M107">
        <f t="shared" si="417"/>
        <v>3</v>
      </c>
      <c r="O107" s="14"/>
      <c r="P107" s="17"/>
      <c r="Q107" s="17"/>
      <c r="R107" s="17"/>
      <c r="S107" s="17"/>
      <c r="T107" s="17"/>
      <c r="U107" s="17"/>
      <c r="V107" s="17">
        <f>IF(AND($F107=O$4,$I107=V$5),AVERAGE('Потребление ЭЭ_факт'!R106,'Потребление ЭЭ_факт'!AD106,'Потребление ЭЭ_факт'!AP106),IF(U107&lt;&gt;0,AVERAGE('Потребление ЭЭ_факт'!R106,'Потребление ЭЭ_факт'!AD106,'Потребление ЭЭ_факт'!AP106),0))</f>
        <v>0</v>
      </c>
      <c r="W107" s="17">
        <f>IF(AND($F107=O$4,$I107=W$5),AVERAGE('Потребление ЭЭ_факт'!S106,'Потребление ЭЭ_факт'!AE106,'Потребление ЭЭ_факт'!AQ106),IF(V107&lt;&gt;0,AVERAGE('Потребление ЭЭ_факт'!S106,'Потребление ЭЭ_факт'!AE106,'Потребление ЭЭ_факт'!AQ106),0))</f>
        <v>0</v>
      </c>
      <c r="X107" s="17">
        <f>IF(AND($F107=O$4,$I107=X$5),AVERAGE('Потребление ЭЭ_факт'!T106,'Потребление ЭЭ_факт'!AF106,'Потребление ЭЭ_факт'!AR106),IF(W107&lt;&gt;0,AVERAGE('Потребление ЭЭ_факт'!T106,'Потребление ЭЭ_факт'!AF106,'Потребление ЭЭ_факт'!AR106),0))</f>
        <v>0</v>
      </c>
      <c r="Y107" s="17">
        <f>IF(AND($F107=O$4,$I107=Y$5),AVERAGE('Потребление ЭЭ_факт'!U106,'Потребление ЭЭ_факт'!AG106,'Потребление ЭЭ_факт'!AS106),IF(X107&lt;&gt;0,AVERAGE('Потребление ЭЭ_факт'!U106,'Потребление ЭЭ_факт'!AG106,'Потребление ЭЭ_факт'!AS106),0))</f>
        <v>0</v>
      </c>
      <c r="Z107" s="17">
        <f>IF(AND($F107=O$4,$I107=Z$5),AVERAGE('Потребление ЭЭ_факт'!V106,'Потребление ЭЭ_факт'!AH106,'Потребление ЭЭ_факт'!AT106),IF(Y107&lt;&gt;0,AVERAGE('Потребление ЭЭ_факт'!V106,'Потребление ЭЭ_факт'!AH106,'Потребление ЭЭ_факт'!AT106),0))</f>
        <v>0</v>
      </c>
      <c r="AA107" s="14">
        <f>IF(AND($F107=AA$4,$I107=AA$5),AVERAGE('Потребление ЭЭ_факт'!W106,'Потребление ЭЭ_факт'!AI106,'Потребление ЭЭ_факт'!AU106),IF(Z107&lt;&gt;0,AVERAGE('Потребление ЭЭ_факт'!W106,'Потребление ЭЭ_факт'!AI106,'Потребление ЭЭ_факт'!AU106),0))</f>
        <v>0</v>
      </c>
      <c r="AB107" s="17">
        <f>IF(AND($F107=AA$4,$I107=AB$5),AVERAGE('Потребление ЭЭ_факт'!X106,'Потребление ЭЭ_факт'!AJ106,'Потребление ЭЭ_факт'!AV106),IF(AA107&lt;&gt;0,AVERAGE('Потребление ЭЭ_факт'!X106,'Потребление ЭЭ_факт'!AJ106,'Потребление ЭЭ_факт'!AV106),0))</f>
        <v>0</v>
      </c>
      <c r="AC107" s="17">
        <f>IF(AND($F107=AA$4,$I107=AC$5),AVERAGE('Потребление ЭЭ_факт'!Y106,'Потребление ЭЭ_факт'!AK106,'Потребление ЭЭ_факт'!AW106),IF(AB107&lt;&gt;0,AVERAGE('Потребление ЭЭ_факт'!Y106,'Потребление ЭЭ_факт'!AK106,'Потребление ЭЭ_факт'!AW106),0))</f>
        <v>0</v>
      </c>
      <c r="AD107" s="17">
        <f>IF(AND($F107=AA$4,$I107=AD$5),AVERAGE('Потребление ЭЭ_факт'!Z106,'Потребление ЭЭ_факт'!AL106,'Потребление ЭЭ_факт'!AX106),IF(AC107&lt;&gt;0,AVERAGE('Потребление ЭЭ_факт'!Z106,'Потребление ЭЭ_факт'!AL106,'Потребление ЭЭ_факт'!AX106),0))</f>
        <v>0</v>
      </c>
      <c r="AE107" s="17">
        <f>IF(AND($F107=AA$4,$I107=AE$5),AVERAGE('Потребление ЭЭ_факт'!AA106,'Потребление ЭЭ_факт'!AM106,'Потребление ЭЭ_факт'!AY106),IF(AD107&lt;&gt;0,AVERAGE('Потребление ЭЭ_факт'!AA106,'Потребление ЭЭ_факт'!AM106,'Потребление ЭЭ_факт'!AY106),0))</f>
        <v>0</v>
      </c>
      <c r="AF107" s="17">
        <f>IF(AND($F107=AA$4,$I107=AF$5),AVERAGE('Потребление ЭЭ_факт'!AB106,'Потребление ЭЭ_факт'!AN106,'Потребление ЭЭ_факт'!AZ106),IF(AE107&lt;&gt;0,AVERAGE('Потребление ЭЭ_факт'!AB106,'Потребление ЭЭ_факт'!AN106,'Потребление ЭЭ_факт'!AZ106),0))</f>
        <v>0</v>
      </c>
      <c r="AG107" s="17">
        <f>IF(AND($F107=AA$4,$I107=AG$5),AVERAGE('Потребление ЭЭ_факт'!AC106,'Потребление ЭЭ_факт'!AO106,'Потребление ЭЭ_факт'!BA106),IF(AF107&lt;&gt;0,AVERAGE('Потребление ЭЭ_факт'!AC106,'Потребление ЭЭ_факт'!AO106,'Потребление ЭЭ_факт'!BA106),0))</f>
        <v>0</v>
      </c>
      <c r="AH107" s="17">
        <f>IF(AND($F107=AA$4,$I107=AH$5),AVERAGE('Потребление ЭЭ_факт'!AD106,'Потребление ЭЭ_факт'!AP106,'Потребление ЭЭ_факт'!BB106),IF(AG107&lt;&gt;0,AVERAGE('Потребление ЭЭ_факт'!AD106,'Потребление ЭЭ_факт'!AP106,'Потребление ЭЭ_факт'!BB106),0))</f>
        <v>0</v>
      </c>
      <c r="AI107" s="17">
        <f>IF(AND($F107=AA$4,$I107=AI$5),AVERAGE('Потребление ЭЭ_факт'!AE106,'Потребление ЭЭ_факт'!AQ106,'Потребление ЭЭ_факт'!BC106),IF(AH107&lt;&gt;0,AVERAGE('Потребление ЭЭ_факт'!AE106,'Потребление ЭЭ_факт'!AQ106,'Потребление ЭЭ_факт'!BC106),0))</f>
        <v>0</v>
      </c>
      <c r="AJ107" s="17">
        <f>IF(AND($F107=AA$4,$I107=AJ$5),AVERAGE('Потребление ЭЭ_факт'!AF106,'Потребление ЭЭ_факт'!AR106,'Потребление ЭЭ_факт'!BD106),IF(AI107&lt;&gt;0,AVERAGE('Потребление ЭЭ_факт'!AF106,'Потребление ЭЭ_факт'!AR106,'Потребление ЭЭ_факт'!BD106),0))</f>
        <v>0</v>
      </c>
      <c r="AK107" s="17">
        <f>IF(AND($F107=AA$4,$I107=AK$5),AVERAGE('Потребление ЭЭ_факт'!AG106,'Потребление ЭЭ_факт'!AS106,'Потребление ЭЭ_факт'!BE106),IF(AJ107&lt;&gt;0,AVERAGE('Потребление ЭЭ_факт'!AG106,'Потребление ЭЭ_факт'!AS106,'Потребление ЭЭ_факт'!BE106),0))</f>
        <v>0</v>
      </c>
      <c r="AL107" s="17">
        <f>IF(AND($F107=AA$4,$I107=AL$5),AVERAGE('Потребление ЭЭ_факт'!AH106,'Потребление ЭЭ_факт'!AT106,'Потребление ЭЭ_факт'!BF106),IF(AK107&lt;&gt;0,AVERAGE('Потребление ЭЭ_факт'!AH106,'Потребление ЭЭ_факт'!AT106,'Потребление ЭЭ_факт'!BF106),0))</f>
        <v>0</v>
      </c>
      <c r="AM107" s="14">
        <f>IF(AND($F107=AM$4,$I107=AM$5),AVERAGE('Потребление ЭЭ_факт'!AI106,'Потребление ЭЭ_факт'!AU106,'Потребление ЭЭ_факт'!BG106),IF(AL107&lt;&gt;0,AVERAGE('Потребление ЭЭ_факт'!AI106,'Потребление ЭЭ_факт'!AU106,'Потребление ЭЭ_факт'!BG106),0))</f>
        <v>0</v>
      </c>
      <c r="AN107" s="15">
        <f>IF(AND($F107=$AM$4,$I107=AN$5),AVERAGE('Потребление ЭЭ_факт'!AJ106,'Потребление ЭЭ_факт'!AV106,'Потребление ЭЭ_факт'!BH106),IF(AM107&lt;&gt;0,AVERAGE('Потребление ЭЭ_факт'!AJ106,'Потребление ЭЭ_факт'!AV106,'Потребление ЭЭ_факт'!BH106),0))</f>
        <v>0</v>
      </c>
      <c r="AO107" s="15">
        <f>IF(AND($F107=$AM$4,$I107=AO$5),AVERAGE('Потребление ЭЭ_факт'!AK106,'Потребление ЭЭ_факт'!AW106,'Потребление ЭЭ_факт'!BI106),IF(AN107&lt;&gt;0,AVERAGE('Потребление ЭЭ_факт'!AK106,'Потребление ЭЭ_факт'!AW106,'Потребление ЭЭ_факт'!BI106),0))</f>
        <v>0</v>
      </c>
      <c r="AP107" s="15">
        <f>IF(AND($F107=$AM$4,$I107=AP$5),AVERAGE('Потребление ЭЭ_факт'!AL106,'Потребление ЭЭ_факт'!AX106,'Потребление ЭЭ_факт'!BJ106),IF(AO107&lt;&gt;0,AVERAGE('Потребление ЭЭ_факт'!AL106,'Потребление ЭЭ_факт'!AX106,'Потребление ЭЭ_факт'!BJ106),0))</f>
        <v>0</v>
      </c>
      <c r="AQ107" s="15">
        <f>IF(AND($F107=$AM$4,$I107=AQ$5),AVERAGE('Потребление ЭЭ_факт'!AM106,'Потребление ЭЭ_факт'!AY106,'Потребление ЭЭ_факт'!BK106),IF(AP107&lt;&gt;0,AVERAGE('Потребление ЭЭ_факт'!AM106,'Потребление ЭЭ_факт'!AY106,'Потребление ЭЭ_факт'!BK106),0))</f>
        <v>0</v>
      </c>
      <c r="AR107" s="15">
        <f>IF(AND($F107=$AM$4,$I107=AR$5),AVERAGE('Потребление ЭЭ_факт'!AN106,'Потребление ЭЭ_факт'!AZ106,'Потребление ЭЭ_факт'!BL106),IF(AQ107&lt;&gt;0,AVERAGE('Потребление ЭЭ_факт'!AN106,'Потребление ЭЭ_факт'!AZ106,'Потребление ЭЭ_факт'!BL106),0))</f>
        <v>0</v>
      </c>
      <c r="AS107" s="15">
        <f>IF(AND($F107=$AM$4,$I107=AS$5),AVERAGE('Потребление ЭЭ_факт'!AO106,'Потребление ЭЭ_факт'!BA106,'Потребление ЭЭ_факт'!BM106),IF(AR107&lt;&gt;0,AVERAGE('Потребление ЭЭ_факт'!AO106,'Потребление ЭЭ_факт'!BA106,'Потребление ЭЭ_факт'!BM106),0))</f>
        <v>0</v>
      </c>
      <c r="AT107" s="15">
        <f>IF(AND($F107=$AM$4,$I107=AT$5),AVERAGE('Потребление ЭЭ_факт'!AP106,'Потребление ЭЭ_факт'!BB106,'Потребление ЭЭ_факт'!BN106),IF(AS107&lt;&gt;0,AVERAGE('Потребление ЭЭ_факт'!AP106,'Потребление ЭЭ_факт'!BB106,'Потребление ЭЭ_факт'!BN106),0))</f>
        <v>0</v>
      </c>
      <c r="AU107" s="15">
        <f>IF(AND($F107=$AM$4,$I107=AU$5),AVERAGE('Потребление ЭЭ_факт'!AQ106,'Потребление ЭЭ_факт'!BC106,'Потребление ЭЭ_факт'!BO106),IF(AT107&lt;&gt;0,AVERAGE('Потребление ЭЭ_факт'!AQ106,'Потребление ЭЭ_факт'!BC106,'Потребление ЭЭ_факт'!BO106),0))</f>
        <v>0</v>
      </c>
      <c r="AV107" s="15">
        <f>IF(AND($F107=$AM$4,$I107=AV$5),AVERAGE('Потребление ЭЭ_факт'!AR106,'Потребление ЭЭ_факт'!BD106,'Потребление ЭЭ_факт'!BP106),IF(AU107&lt;&gt;0,AVERAGE('Потребление ЭЭ_факт'!AR106,'Потребление ЭЭ_факт'!BD106,'Потребление ЭЭ_факт'!BP106),0))</f>
        <v>0</v>
      </c>
      <c r="AW107" s="15">
        <f>IF(AND($F107=$AM$4,$I107=AW$5),AVERAGE('Потребление ЭЭ_факт'!AS106,'Потребление ЭЭ_факт'!BE106,'Потребление ЭЭ_факт'!BQ106),IF(AV107&lt;&gt;0,AVERAGE('Потребление ЭЭ_факт'!AS106,'Потребление ЭЭ_факт'!BE106,'Потребление ЭЭ_факт'!BQ106),0))</f>
        <v>0</v>
      </c>
      <c r="AX107" s="16">
        <f>IF(AND($F107=$AM$4,$I107=AX$5),AVERAGE('Потребление ЭЭ_факт'!AT106,'Потребление ЭЭ_факт'!BF106,'Потребление ЭЭ_факт'!BR106),IF(AW107&lt;&gt;0,AVERAGE('Потребление ЭЭ_факт'!AT106,'Потребление ЭЭ_факт'!BF106,'Потребление ЭЭ_факт'!BR106),0))</f>
        <v>0</v>
      </c>
      <c r="AY107" s="14">
        <f>IF(AND($F107=$AY$4,$I107=AY$5),AVERAGE('Потребление ЭЭ_факт'!AU106,'Потребление ЭЭ_факт'!BG106,'Потребление ЭЭ_факт'!BS106),IF(AX107&lt;&gt;0,AVERAGE('Потребление ЭЭ_факт'!AU106,'Потребление ЭЭ_факт'!BG106,'Потребление ЭЭ_факт'!BS106),0))</f>
        <v>0</v>
      </c>
      <c r="AZ107" s="15">
        <f>IF(AND($F107=$AY$4,$I107=AZ$5),AVERAGE('Потребление ЭЭ_факт'!AV106,'Потребление ЭЭ_факт'!BH106,'Потребление ЭЭ_факт'!BT106),IF(AY107&lt;&gt;0,AVERAGE('Потребление ЭЭ_факт'!AV106,'Потребление ЭЭ_факт'!BH106,'Потребление ЭЭ_факт'!BT106),0))</f>
        <v>0</v>
      </c>
      <c r="BA107" s="15">
        <f>IF(AND($F107=$AY$4,$I107=BA$5),AVERAGE('Потребление ЭЭ_факт'!AW106,'Потребление ЭЭ_факт'!BI106,'Потребление ЭЭ_факт'!BU106),IF(AZ107&lt;&gt;0,AVERAGE('Потребление ЭЭ_факт'!AW106,'Потребление ЭЭ_факт'!BI106,'Потребление ЭЭ_факт'!BU106),0))</f>
        <v>0</v>
      </c>
      <c r="BB107" s="15">
        <f>IF(AND($F107=$AY$4,$I107=BB$5),AVERAGE('Потребление ЭЭ_факт'!AX106,'Потребление ЭЭ_факт'!BJ106,'Потребление ЭЭ_факт'!BV106),IF(BA107&lt;&gt;0,AVERAGE('Потребление ЭЭ_факт'!AX106,'Потребление ЭЭ_факт'!BJ106,'Потребление ЭЭ_факт'!BV106),0))</f>
        <v>0</v>
      </c>
      <c r="BC107" s="15">
        <f>IF(AND($F107=$AY$4,$I107=BC$5),AVERAGE('Потребление ЭЭ_факт'!AY106,'Потребление ЭЭ_факт'!BK106,'Потребление ЭЭ_факт'!BW106),IF(BB107&lt;&gt;0,AVERAGE('Потребление ЭЭ_факт'!AY106,'Потребление ЭЭ_факт'!BK106,'Потребление ЭЭ_факт'!BW106),0))</f>
        <v>0</v>
      </c>
      <c r="BD107" s="15">
        <f>IF(AND($F107=$AY$4,$I107=BD$5),AVERAGE('Потребление ЭЭ_факт'!AZ106,'Потребление ЭЭ_факт'!BL106,'Потребление ЭЭ_факт'!BX106),IF(BC107&lt;&gt;0,AVERAGE('Потребление ЭЭ_факт'!AZ106,'Потребление ЭЭ_факт'!BL106,'Потребление ЭЭ_факт'!BX106),0))</f>
        <v>0</v>
      </c>
      <c r="BE107" s="15">
        <f>IF(AND($F107=$AY$4,$I107=BE$5),AVERAGE('Потребление ЭЭ_факт'!BA106,'Потребление ЭЭ_факт'!BM106,'Потребление ЭЭ_факт'!BY106),IF(BD107&lt;&gt;0,AVERAGE('Потребление ЭЭ_факт'!BA106,'Потребление ЭЭ_факт'!BM106,'Потребление ЭЭ_факт'!BY106),0))</f>
        <v>0</v>
      </c>
      <c r="BF107" s="15">
        <f>IF(AND($F107=$AY$4,$I107=BF$5),AVERAGE('Потребление ЭЭ_факт'!BB106,'Потребление ЭЭ_факт'!BN106,'Потребление ЭЭ_факт'!BZ106),IF(BE107&lt;&gt;0,AVERAGE('Потребление ЭЭ_факт'!BB106,'Потребление ЭЭ_факт'!BN106,'Потребление ЭЭ_факт'!BZ106),0))</f>
        <v>0</v>
      </c>
      <c r="BG107" s="15">
        <f>IF(AND($F107=$AY$4,$I107=BG$5),AVERAGE('Потребление ЭЭ_факт'!BC106,'Потребление ЭЭ_факт'!BO106,'Потребление ЭЭ_факт'!CA106),IF(BF107&lt;&gt;0,AVERAGE('Потребление ЭЭ_факт'!BC106,'Потребление ЭЭ_факт'!BO106,'Потребление ЭЭ_факт'!CA106),0))</f>
        <v>0</v>
      </c>
      <c r="BH107" s="15">
        <f>IF(AND($F107=$AY$4,$I107=BH$5),AVERAGE('Потребление ЭЭ_факт'!BD106,'Потребление ЭЭ_факт'!BP106,'Потребление ЭЭ_факт'!CB106),IF(BG107&lt;&gt;0,AVERAGE('Потребление ЭЭ_факт'!BD106,'Потребление ЭЭ_факт'!BP106,'Потребление ЭЭ_факт'!CB106),0))</f>
        <v>0</v>
      </c>
      <c r="BI107" s="15">
        <f>IF(AND($F107=$AY$4,$I107=BI$5),AVERAGE('Потребление ЭЭ_факт'!BE106,'Потребление ЭЭ_факт'!BQ106,'Потребление ЭЭ_факт'!CC106),IF(BH107&lt;&gt;0,AVERAGE('Потребление ЭЭ_факт'!BE106,'Потребление ЭЭ_факт'!BQ106,'Потребление ЭЭ_факт'!CC106),0))</f>
        <v>0</v>
      </c>
      <c r="BJ107" s="16">
        <f>IF(AND($F107=$AY$4,$I107=BJ$5),AVERAGE('Потребление ЭЭ_факт'!BF106,'Потребление ЭЭ_факт'!BR106,'Потребление ЭЭ_факт'!CD106),IF(BI107&lt;&gt;0,AVERAGE('Потребление ЭЭ_факт'!BF106,'Потребление ЭЭ_факт'!BR106,'Потребление ЭЭ_факт'!CD106),0))</f>
        <v>0</v>
      </c>
      <c r="BK107" s="14">
        <f>IF(AND($F107=$BK$4,$I107=BK$5),AVERAGE('Потребление ЭЭ_факт'!BG106,'Потребление ЭЭ_факт'!BS106,'Потребление ЭЭ_факт'!CE106),IF(BJ107&lt;&gt;0,AVERAGE('Потребление ЭЭ_факт'!BG106,'Потребление ЭЭ_факт'!BS106,'Потребление ЭЭ_факт'!CE106),0))</f>
        <v>0</v>
      </c>
      <c r="BL107" s="15">
        <f>IF(AND($F107=$BK$4,$I107=BL$5),AVERAGE('Потребление ЭЭ_факт'!BH106,'Потребление ЭЭ_факт'!BT106,'Потребление ЭЭ_факт'!CF106),IF(BK107&lt;&gt;0,AVERAGE('Потребление ЭЭ_факт'!BH106,'Потребление ЭЭ_факт'!BT106,'Потребление ЭЭ_факт'!CF106),0))</f>
        <v>0</v>
      </c>
      <c r="BM107" s="15">
        <f>IF(AND($F107=$BK$4,$I107=BM$5),AVERAGE('Потребление ЭЭ_факт'!BI106,'Потребление ЭЭ_факт'!BU106,'Потребление ЭЭ_факт'!CG106),IF(BL107&lt;&gt;0,AVERAGE('Потребление ЭЭ_факт'!BI106,'Потребление ЭЭ_факт'!BU106,'Потребление ЭЭ_факт'!CG106),0))</f>
        <v>24124.718262761733</v>
      </c>
      <c r="BN107" s="15">
        <f>IF(AND($F107=$BK$4,$I107=BN$5),AVERAGE('Потребление ЭЭ_факт'!BJ106,'Потребление ЭЭ_факт'!BV106,'Потребление ЭЭ_факт'!CH106),IF(BM107&lt;&gt;0,AVERAGE('Потребление ЭЭ_факт'!BJ106,'Потребление ЭЭ_факт'!BV106,'Потребление ЭЭ_факт'!CH106),0))</f>
        <v>24394.720000000001</v>
      </c>
      <c r="BO107" s="15">
        <f>IF(AND($F107=$BK$4,$I107=BO$5),AVERAGE('Потребление ЭЭ_факт'!BK106,'Потребление ЭЭ_факт'!BW106,'Потребление ЭЭ_факт'!CI106),IF(BN107&lt;&gt;0,AVERAGE('Потребление ЭЭ_факт'!BK106,'Потребление ЭЭ_факт'!BW106,'Потребление ЭЭ_факт'!CI106),0))</f>
        <v>25329.08</v>
      </c>
      <c r="BP107" s="15">
        <f>IF(AND($F107=$BK$4,$I107=BP$5),AVERAGE('Потребление ЭЭ_факт'!BL106,'Потребление ЭЭ_факт'!BX106,'Потребление ЭЭ_факт'!CJ106),IF(BO107&lt;&gt;0,AVERAGE('Потребление ЭЭ_факт'!BL106,'Потребление ЭЭ_факт'!BX106,'Потребление ЭЭ_факт'!CJ106),0))</f>
        <v>29828.171246376802</v>
      </c>
      <c r="BQ107" s="15">
        <f>IF(AND($F107=$BK$4,$I107=BQ$5),AVERAGE('Потребление ЭЭ_факт'!BM106,'Потребление ЭЭ_факт'!BY106,'Потребление ЭЭ_факт'!CK106),IF(BP107&lt;&gt;0,AVERAGE('Потребление ЭЭ_факт'!BM106,'Потребление ЭЭ_факт'!BY106,'Потребление ЭЭ_факт'!CK106),0))</f>
        <v>32262.432746666669</v>
      </c>
      <c r="BR107" s="15">
        <f>IF(AND($F107=$BK$4,$I107=BR$5),AVERAGE('Потребление ЭЭ_факт'!BN106,'Потребление ЭЭ_факт'!BZ106,'Потребление ЭЭ_факт'!CL106),IF(BQ107&lt;&gt;0,AVERAGE('Потребление ЭЭ_факт'!BN106,'Потребление ЭЭ_факт'!BZ106,'Потребление ЭЭ_факт'!CL106),0))</f>
        <v>33233.6969004329</v>
      </c>
      <c r="BS107" s="15">
        <f>IF(AND($F107=$BK$4,$I107=BS$5),AVERAGE('Потребление ЭЭ_факт'!BO106,'Потребление ЭЭ_факт'!CA106,'Потребление ЭЭ_факт'!CM106),IF(BR107&lt;&gt;0,AVERAGE('Потребление ЭЭ_факт'!BO106,'Потребление ЭЭ_факт'!CA106,'Потребление ЭЭ_факт'!CM106),0))</f>
        <v>26516.161904761906</v>
      </c>
      <c r="BT107" s="15">
        <f>IF(AND($F107=$BK$4,$I107=BT$5),AVERAGE('Потребление ЭЭ_факт'!BP106,'Потребление ЭЭ_факт'!CB106,'Потребление ЭЭ_факт'!CN106),IF(BS107&lt;&gt;0,AVERAGE('Потребление ЭЭ_факт'!BP106,'Потребление ЭЭ_факт'!CB106,'Потребление ЭЭ_факт'!CN106),0))</f>
        <v>24704.167396063491</v>
      </c>
      <c r="BU107" s="15">
        <f>IF(AND($F107=$BK$4,$I107=BU$5),AVERAGE('Потребление ЭЭ_факт'!BQ106,'Потребление ЭЭ_факт'!CC106,'Потребление ЭЭ_факт'!CO106),IF(BT107&lt;&gt;0,AVERAGE('Потребление ЭЭ_факт'!BQ106,'Потребление ЭЭ_факт'!CC106,'Потребление ЭЭ_факт'!CO106),0))</f>
        <v>23011.651999999998</v>
      </c>
      <c r="BV107" s="16">
        <f>IF(AND($F107=$BK$4,$I107=BV$5),AVERAGE('Потребление ЭЭ_факт'!BR106,'Потребление ЭЭ_факт'!CD106,'Потребление ЭЭ_факт'!CP106),IF(BU107&lt;&gt;0,AVERAGE('Потребление ЭЭ_факт'!BR106,'Потребление ЭЭ_факт'!CD106,'Потребление ЭЭ_факт'!CP106),0))</f>
        <v>24846.921230769232</v>
      </c>
      <c r="BW107" s="14">
        <f>IF(AND($F107=$BW$4,$I107=BW$5),AVERAGE('Потребление ЭЭ_факт'!BS106,'Потребление ЭЭ_факт'!CE106,'Потребление ЭЭ_факт'!CQ106),IF(BV107&lt;&gt;0,AVERAGE('Потребление ЭЭ_факт'!BS106,'Потребление ЭЭ_факт'!CE106,'Потребление ЭЭ_факт'!CQ106),0))</f>
        <v>26354.265761904764</v>
      </c>
      <c r="BX107" s="15">
        <f>IF(AND($F107=$BW$4,$I107=BX$5),AVERAGE('Потребление ЭЭ_факт'!BT106,'Потребление ЭЭ_факт'!CF106,'Потребление ЭЭ_факт'!CR106),IF(BW107&lt;&gt;0,AVERAGE('Потребление ЭЭ_факт'!BT106,'Потребление ЭЭ_факт'!CF106,'Потребление ЭЭ_факт'!CR106),0))</f>
        <v>22491.153333333332</v>
      </c>
      <c r="BY107" s="31">
        <f t="shared" si="552"/>
        <v>24124.718262761733</v>
      </c>
      <c r="BZ107" s="31">
        <f t="shared" si="553"/>
        <v>24394.720000000001</v>
      </c>
      <c r="CA107" s="31">
        <f t="shared" si="554"/>
        <v>25329.08</v>
      </c>
      <c r="CB107" s="31">
        <f t="shared" si="555"/>
        <v>29828.171246376802</v>
      </c>
      <c r="CC107" s="31">
        <f t="shared" si="546"/>
        <v>32262.432746666669</v>
      </c>
      <c r="CD107" s="31">
        <f t="shared" si="547"/>
        <v>33233.6969004329</v>
      </c>
      <c r="CE107" s="31">
        <f t="shared" si="548"/>
        <v>26516.161904761906</v>
      </c>
      <c r="CF107" s="31">
        <f t="shared" si="549"/>
        <v>24704.167396063491</v>
      </c>
      <c r="CG107" s="31">
        <f t="shared" si="550"/>
        <v>23011.651999999998</v>
      </c>
      <c r="CH107" s="32">
        <f t="shared" si="551"/>
        <v>24846.921230769232</v>
      </c>
      <c r="CI107" s="30">
        <f t="shared" si="418"/>
        <v>26354.265761904764</v>
      </c>
      <c r="CJ107" s="31">
        <f t="shared" si="413"/>
        <v>22491.153333333332</v>
      </c>
      <c r="CK107" s="31">
        <f t="shared" si="414"/>
        <v>24124.718262761733</v>
      </c>
      <c r="CL107" s="31">
        <f t="shared" si="489"/>
        <v>24394.720000000001</v>
      </c>
      <c r="CM107" s="31">
        <f t="shared" si="490"/>
        <v>25329.08</v>
      </c>
      <c r="CN107" s="31">
        <f t="shared" si="491"/>
        <v>29828.171246376802</v>
      </c>
      <c r="CO107" s="31">
        <f t="shared" si="492"/>
        <v>32262.432746666669</v>
      </c>
      <c r="CP107" s="31">
        <f t="shared" si="493"/>
        <v>33233.6969004329</v>
      </c>
      <c r="CQ107" s="31">
        <f t="shared" si="494"/>
        <v>26516.161904761906</v>
      </c>
      <c r="CR107" s="31">
        <f t="shared" si="495"/>
        <v>24704.167396063491</v>
      </c>
      <c r="CS107" s="31">
        <f t="shared" si="496"/>
        <v>23011.651999999998</v>
      </c>
      <c r="CT107" s="32">
        <f t="shared" si="497"/>
        <v>24846.921230769232</v>
      </c>
      <c r="CU107" s="30">
        <f t="shared" si="498"/>
        <v>26354.265761904764</v>
      </c>
      <c r="CV107" s="31">
        <f t="shared" si="499"/>
        <v>22491.153333333332</v>
      </c>
      <c r="CW107" s="31">
        <f t="shared" si="500"/>
        <v>24124.718262761733</v>
      </c>
      <c r="CX107" s="31">
        <f t="shared" si="501"/>
        <v>24394.720000000001</v>
      </c>
      <c r="CY107" s="31">
        <f t="shared" si="502"/>
        <v>25329.08</v>
      </c>
      <c r="CZ107" s="31">
        <f t="shared" si="503"/>
        <v>29828.171246376802</v>
      </c>
      <c r="DA107" s="31">
        <f t="shared" si="504"/>
        <v>32262.432746666669</v>
      </c>
      <c r="DB107" s="31">
        <f t="shared" si="505"/>
        <v>33233.6969004329</v>
      </c>
      <c r="DC107" s="31">
        <f t="shared" si="506"/>
        <v>26516.161904761906</v>
      </c>
      <c r="DD107" s="31">
        <f t="shared" si="507"/>
        <v>24704.167396063491</v>
      </c>
      <c r="DE107" s="31">
        <f t="shared" si="508"/>
        <v>23011.651999999998</v>
      </c>
      <c r="DF107" s="32">
        <f t="shared" si="509"/>
        <v>24846.921230769232</v>
      </c>
      <c r="DG107" s="30">
        <f t="shared" si="510"/>
        <v>26354.265761904764</v>
      </c>
      <c r="DH107" s="31">
        <f t="shared" si="511"/>
        <v>22491.153333333332</v>
      </c>
      <c r="DI107" s="31">
        <f t="shared" si="512"/>
        <v>24124.718262761733</v>
      </c>
      <c r="DJ107" s="31">
        <f t="shared" si="513"/>
        <v>24394.720000000001</v>
      </c>
      <c r="DK107" s="31">
        <f t="shared" si="514"/>
        <v>25329.08</v>
      </c>
      <c r="DL107" s="31">
        <f t="shared" si="515"/>
        <v>29828.171246376802</v>
      </c>
      <c r="DM107" s="31">
        <f t="shared" si="516"/>
        <v>32262.432746666669</v>
      </c>
      <c r="DN107" s="31">
        <f t="shared" si="517"/>
        <v>33233.6969004329</v>
      </c>
      <c r="DO107" s="31">
        <f t="shared" si="518"/>
        <v>26516.161904761906</v>
      </c>
      <c r="DP107" s="31">
        <f t="shared" si="519"/>
        <v>24704.167396063491</v>
      </c>
      <c r="DQ107" s="31">
        <f t="shared" si="488"/>
        <v>23011.651999999998</v>
      </c>
      <c r="DR107" s="32">
        <f t="shared" si="522"/>
        <v>24846.921230769232</v>
      </c>
      <c r="DS107" s="30">
        <f t="shared" si="523"/>
        <v>26354.265761904764</v>
      </c>
      <c r="DT107" s="31">
        <f t="shared" si="524"/>
        <v>22491.153333333332</v>
      </c>
      <c r="DU107" s="31">
        <f t="shared" si="525"/>
        <v>24124.718262761733</v>
      </c>
      <c r="DV107" s="31">
        <f t="shared" si="526"/>
        <v>24394.720000000001</v>
      </c>
      <c r="DW107" s="31">
        <f t="shared" si="527"/>
        <v>25329.08</v>
      </c>
      <c r="DX107" s="31">
        <f t="shared" si="528"/>
        <v>29828.171246376802</v>
      </c>
      <c r="DY107" s="31">
        <f t="shared" si="529"/>
        <v>32262.432746666669</v>
      </c>
      <c r="DZ107" s="31">
        <f t="shared" si="530"/>
        <v>33233.6969004329</v>
      </c>
      <c r="EA107" s="31">
        <f t="shared" si="531"/>
        <v>26516.161904761906</v>
      </c>
      <c r="EB107" s="31">
        <f t="shared" si="532"/>
        <v>24704.167396063491</v>
      </c>
      <c r="EC107" s="31">
        <f t="shared" si="533"/>
        <v>23011.651999999998</v>
      </c>
      <c r="ED107" s="32">
        <f t="shared" si="534"/>
        <v>24846.921230769232</v>
      </c>
      <c r="EE107" s="30">
        <f t="shared" si="535"/>
        <v>26354.265761904764</v>
      </c>
      <c r="EF107" s="31">
        <f t="shared" si="536"/>
        <v>22491.153333333332</v>
      </c>
      <c r="EG107" s="31">
        <f t="shared" si="537"/>
        <v>24124.718262761733</v>
      </c>
      <c r="EH107" s="31">
        <f t="shared" si="538"/>
        <v>24394.720000000001</v>
      </c>
      <c r="EI107" s="31">
        <f t="shared" si="539"/>
        <v>25329.08</v>
      </c>
      <c r="EJ107" s="31">
        <f t="shared" si="540"/>
        <v>29828.171246376802</v>
      </c>
      <c r="EK107" s="31">
        <f t="shared" si="541"/>
        <v>32262.432746666669</v>
      </c>
      <c r="EL107" s="31">
        <f t="shared" si="542"/>
        <v>33233.6969004329</v>
      </c>
      <c r="EM107" s="31">
        <f t="shared" si="543"/>
        <v>26516.161904761906</v>
      </c>
      <c r="EN107" s="31">
        <f t="shared" si="544"/>
        <v>24704.167396063491</v>
      </c>
      <c r="EO107" s="31">
        <f t="shared" si="520"/>
        <v>23011.651999999998</v>
      </c>
      <c r="EP107" s="32">
        <f t="shared" si="521"/>
        <v>24846.921230769232</v>
      </c>
      <c r="ES107" s="20"/>
      <c r="ET107" s="18"/>
      <c r="EU107" s="18"/>
      <c r="EV107" s="18"/>
      <c r="EW107" s="18"/>
      <c r="EX107" s="18"/>
      <c r="EY107" s="18"/>
      <c r="EZ107" s="18"/>
      <c r="FA107" s="18"/>
      <c r="FB107" s="18"/>
      <c r="FC107" s="18"/>
      <c r="FD107" s="19"/>
      <c r="FE107" s="20"/>
      <c r="FF107" s="18"/>
      <c r="FG107" s="18"/>
      <c r="FH107" s="18"/>
      <c r="FI107" s="18"/>
      <c r="FJ107" s="18"/>
      <c r="FK107" s="18"/>
      <c r="FL107" s="18"/>
      <c r="FM107" s="18"/>
      <c r="FN107" s="18"/>
      <c r="FO107" s="18"/>
      <c r="FP107" s="19"/>
      <c r="FQ107" s="20"/>
      <c r="FR107" s="18"/>
      <c r="FS107" s="18"/>
      <c r="FT107" s="18">
        <f t="shared" si="421"/>
        <v>24394.720000000001</v>
      </c>
      <c r="FU107" s="18">
        <f t="shared" si="422"/>
        <v>25329.08</v>
      </c>
      <c r="FV107" s="18">
        <f t="shared" si="423"/>
        <v>29828.171246376802</v>
      </c>
      <c r="FW107" s="18">
        <f t="shared" si="424"/>
        <v>32262.432746666669</v>
      </c>
      <c r="FX107" s="18">
        <f t="shared" si="425"/>
        <v>33233.6969004329</v>
      </c>
      <c r="FY107" s="18">
        <f t="shared" si="426"/>
        <v>26516.161904761906</v>
      </c>
      <c r="FZ107" s="18">
        <f t="shared" si="427"/>
        <v>24704.167396063491</v>
      </c>
      <c r="GA107" s="18">
        <f t="shared" si="428"/>
        <v>23011.651999999998</v>
      </c>
      <c r="GB107" s="19">
        <f t="shared" si="429"/>
        <v>24846.921230769232</v>
      </c>
      <c r="GC107" s="20">
        <f t="shared" si="430"/>
        <v>26354.265761904764</v>
      </c>
      <c r="GD107" s="18">
        <f t="shared" si="431"/>
        <v>22491.153333333332</v>
      </c>
      <c r="GE107" s="18">
        <f t="shared" si="432"/>
        <v>24124.718262761733</v>
      </c>
      <c r="GF107" s="18">
        <f t="shared" si="433"/>
        <v>24394.720000000001</v>
      </c>
      <c r="GG107" s="18">
        <f t="shared" si="434"/>
        <v>25329.08</v>
      </c>
      <c r="GH107" s="18">
        <f t="shared" si="435"/>
        <v>29828.171246376802</v>
      </c>
      <c r="GI107" s="18">
        <f t="shared" si="436"/>
        <v>32262.432746666669</v>
      </c>
      <c r="GJ107" s="18">
        <f t="shared" si="437"/>
        <v>33233.6969004329</v>
      </c>
      <c r="GK107" s="18">
        <f t="shared" si="438"/>
        <v>26516.161904761906</v>
      </c>
      <c r="GL107" s="18">
        <f t="shared" si="439"/>
        <v>24704.167396063491</v>
      </c>
      <c r="GM107" s="18">
        <f t="shared" si="440"/>
        <v>23011.651999999998</v>
      </c>
      <c r="GN107" s="19">
        <f t="shared" si="441"/>
        <v>24846.921230769232</v>
      </c>
      <c r="GO107" s="20">
        <f t="shared" si="442"/>
        <v>26354.265761904764</v>
      </c>
      <c r="GP107" s="18">
        <f t="shared" si="443"/>
        <v>22491.153333333332</v>
      </c>
      <c r="GQ107" s="18">
        <f t="shared" si="444"/>
        <v>24124.718262761733</v>
      </c>
      <c r="GR107" s="18">
        <f t="shared" si="445"/>
        <v>24394.720000000001</v>
      </c>
      <c r="GS107" s="18">
        <f t="shared" si="446"/>
        <v>25329.08</v>
      </c>
      <c r="GT107" s="18">
        <f t="shared" si="447"/>
        <v>29828.171246376802</v>
      </c>
      <c r="GU107" s="18">
        <f t="shared" si="448"/>
        <v>32262.432746666669</v>
      </c>
      <c r="GV107" s="18">
        <f t="shared" si="449"/>
        <v>33233.6969004329</v>
      </c>
      <c r="GW107" s="18">
        <f t="shared" si="450"/>
        <v>26516.161904761906</v>
      </c>
      <c r="GX107" s="18">
        <f t="shared" si="451"/>
        <v>24704.167396063491</v>
      </c>
      <c r="GY107" s="18">
        <f t="shared" si="452"/>
        <v>23011.651999999998</v>
      </c>
      <c r="GZ107" s="19">
        <f t="shared" si="453"/>
        <v>24846.921230769232</v>
      </c>
      <c r="HA107" s="20">
        <f t="shared" si="454"/>
        <v>26354.265761904764</v>
      </c>
      <c r="HB107" s="18">
        <f t="shared" si="455"/>
        <v>22491.153333333332</v>
      </c>
      <c r="HC107" s="18">
        <f t="shared" si="456"/>
        <v>24124.718262761733</v>
      </c>
      <c r="HD107" s="18">
        <f t="shared" si="457"/>
        <v>24394.720000000001</v>
      </c>
      <c r="HE107" s="18">
        <f t="shared" si="458"/>
        <v>25329.08</v>
      </c>
      <c r="HF107" s="18">
        <f t="shared" si="459"/>
        <v>29828.171246376802</v>
      </c>
      <c r="HG107" s="18">
        <f t="shared" si="460"/>
        <v>32262.432746666669</v>
      </c>
      <c r="HH107" s="18">
        <f t="shared" si="461"/>
        <v>33233.6969004329</v>
      </c>
      <c r="HI107" s="18">
        <f t="shared" si="462"/>
        <v>26516.161904761906</v>
      </c>
      <c r="HJ107" s="18">
        <f t="shared" si="463"/>
        <v>24704.167396063491</v>
      </c>
      <c r="HK107" s="18">
        <f t="shared" si="464"/>
        <v>23011.651999999998</v>
      </c>
      <c r="HL107" s="19">
        <f t="shared" si="465"/>
        <v>24846.921230769232</v>
      </c>
      <c r="HM107" s="20">
        <f t="shared" si="466"/>
        <v>26354.265761904764</v>
      </c>
      <c r="HN107" s="18">
        <f t="shared" si="467"/>
        <v>22491.153333333332</v>
      </c>
      <c r="HO107" s="18">
        <f t="shared" si="468"/>
        <v>24124.718262761733</v>
      </c>
      <c r="HP107" s="18">
        <f t="shared" si="469"/>
        <v>24394.720000000001</v>
      </c>
      <c r="HQ107" s="18">
        <f t="shared" si="470"/>
        <v>25329.08</v>
      </c>
      <c r="HR107" s="18">
        <f t="shared" si="471"/>
        <v>29828.171246376802</v>
      </c>
      <c r="HS107" s="18">
        <f t="shared" si="472"/>
        <v>32262.432746666669</v>
      </c>
      <c r="HT107" s="18">
        <f t="shared" si="473"/>
        <v>33233.6969004329</v>
      </c>
      <c r="HU107" s="18">
        <f t="shared" si="474"/>
        <v>26516.161904761906</v>
      </c>
      <c r="HV107" s="18">
        <f t="shared" si="475"/>
        <v>24704.167396063491</v>
      </c>
      <c r="HW107" s="18">
        <f t="shared" si="476"/>
        <v>23011.651999999998</v>
      </c>
      <c r="HX107" s="19">
        <f t="shared" si="477"/>
        <v>24846.921230769232</v>
      </c>
      <c r="HY107" s="20">
        <f t="shared" si="478"/>
        <v>26354.265761904764</v>
      </c>
      <c r="HZ107" s="18">
        <f t="shared" si="545"/>
        <v>22491.153333333332</v>
      </c>
      <c r="IA107" s="18">
        <f t="shared" si="559"/>
        <v>24124.718262761733</v>
      </c>
      <c r="IB107" s="18"/>
      <c r="IC107" s="18"/>
      <c r="ID107" s="18"/>
      <c r="IE107" s="18"/>
      <c r="IF107" s="18"/>
      <c r="IG107" s="18"/>
      <c r="IH107" s="18"/>
      <c r="II107" s="18"/>
      <c r="IJ107" s="19"/>
      <c r="IK107" s="20"/>
      <c r="IL107" s="18"/>
      <c r="IM107" s="18"/>
      <c r="IN107" s="18"/>
      <c r="IO107" s="18"/>
      <c r="IP107" s="18"/>
      <c r="IQ107" s="18"/>
      <c r="IR107" s="18"/>
      <c r="IS107" s="18"/>
      <c r="IT107" s="18"/>
      <c r="IU107" s="18"/>
      <c r="IV107" s="19"/>
      <c r="IY107" s="17"/>
      <c r="IZ107" s="17"/>
      <c r="JA107" s="14">
        <f t="shared" si="479"/>
        <v>0</v>
      </c>
      <c r="JB107" s="15">
        <f t="shared" si="480"/>
        <v>0</v>
      </c>
      <c r="JC107" s="15">
        <f t="shared" si="481"/>
        <v>244127.00342507102</v>
      </c>
      <c r="JD107" s="15">
        <f t="shared" si="482"/>
        <v>317097.14078307088</v>
      </c>
      <c r="JE107" s="15">
        <f t="shared" si="483"/>
        <v>317097.14078307088</v>
      </c>
      <c r="JF107" s="15">
        <f t="shared" si="484"/>
        <v>317097.14078307088</v>
      </c>
      <c r="JG107" s="15">
        <f t="shared" si="485"/>
        <v>317097.14078307088</v>
      </c>
      <c r="JH107" s="15">
        <f t="shared" si="486"/>
        <v>72970.137357999833</v>
      </c>
      <c r="JI107" s="15">
        <f t="shared" si="487"/>
        <v>0</v>
      </c>
      <c r="JJ107" s="14"/>
    </row>
    <row r="108" spans="1:270" x14ac:dyDescent="0.25">
      <c r="A108" s="5" t="s">
        <v>117</v>
      </c>
      <c r="B108" s="2">
        <v>5075</v>
      </c>
      <c r="C108" s="3">
        <v>42089</v>
      </c>
      <c r="D108" s="3" t="s">
        <v>118</v>
      </c>
      <c r="E108" s="4">
        <v>45358</v>
      </c>
      <c r="F108">
        <f t="shared" si="556"/>
        <v>2024</v>
      </c>
      <c r="G108">
        <f t="shared" si="557"/>
        <v>3</v>
      </c>
      <c r="H108">
        <f t="shared" si="558"/>
        <v>2021</v>
      </c>
      <c r="I108">
        <f t="shared" si="561"/>
        <v>3</v>
      </c>
      <c r="J108">
        <f t="shared" si="560"/>
        <v>2024</v>
      </c>
      <c r="K108">
        <f t="shared" si="416"/>
        <v>4</v>
      </c>
      <c r="L108">
        <f t="shared" si="383"/>
        <v>2029</v>
      </c>
      <c r="M108">
        <f t="shared" si="417"/>
        <v>3</v>
      </c>
      <c r="O108" s="14"/>
      <c r="P108" s="17"/>
      <c r="Q108" s="17"/>
      <c r="R108" s="17"/>
      <c r="S108" s="17"/>
      <c r="T108" s="17"/>
      <c r="U108" s="17"/>
      <c r="V108" s="17">
        <f>IF(AND($F108=O$4,$I108=V$5),AVERAGE('Потребление ЭЭ_факт'!R107,'Потребление ЭЭ_факт'!AD107,'Потребление ЭЭ_факт'!AP107),IF(U108&lt;&gt;0,AVERAGE('Потребление ЭЭ_факт'!R107,'Потребление ЭЭ_факт'!AD107,'Потребление ЭЭ_факт'!AP107),0))</f>
        <v>0</v>
      </c>
      <c r="W108" s="17">
        <f>IF(AND($F108=O$4,$I108=W$5),AVERAGE('Потребление ЭЭ_факт'!S107,'Потребление ЭЭ_факт'!AE107,'Потребление ЭЭ_факт'!AQ107),IF(V108&lt;&gt;0,AVERAGE('Потребление ЭЭ_факт'!S107,'Потребление ЭЭ_факт'!AE107,'Потребление ЭЭ_факт'!AQ107),0))</f>
        <v>0</v>
      </c>
      <c r="X108" s="17">
        <f>IF(AND($F108=O$4,$I108=X$5),AVERAGE('Потребление ЭЭ_факт'!T107,'Потребление ЭЭ_факт'!AF107,'Потребление ЭЭ_факт'!AR107),IF(W108&lt;&gt;0,AVERAGE('Потребление ЭЭ_факт'!T107,'Потребление ЭЭ_факт'!AF107,'Потребление ЭЭ_факт'!AR107),0))</f>
        <v>0</v>
      </c>
      <c r="Y108" s="17">
        <f>IF(AND($F108=O$4,$I108=Y$5),AVERAGE('Потребление ЭЭ_факт'!U107,'Потребление ЭЭ_факт'!AG107,'Потребление ЭЭ_факт'!AS107),IF(X108&lt;&gt;0,AVERAGE('Потребление ЭЭ_факт'!U107,'Потребление ЭЭ_факт'!AG107,'Потребление ЭЭ_факт'!AS107),0))</f>
        <v>0</v>
      </c>
      <c r="Z108" s="17">
        <f>IF(AND($F108=O$4,$I108=Z$5),AVERAGE('Потребление ЭЭ_факт'!V107,'Потребление ЭЭ_факт'!AH107,'Потребление ЭЭ_факт'!AT107),IF(Y108&lt;&gt;0,AVERAGE('Потребление ЭЭ_факт'!V107,'Потребление ЭЭ_факт'!AH107,'Потребление ЭЭ_факт'!AT107),0))</f>
        <v>0</v>
      </c>
      <c r="AA108" s="14">
        <f>IF(AND($F108=AA$4,$I108=AA$5),AVERAGE('Потребление ЭЭ_факт'!W107,'Потребление ЭЭ_факт'!AI107,'Потребление ЭЭ_факт'!AU107),IF(Z108&lt;&gt;0,AVERAGE('Потребление ЭЭ_факт'!W107,'Потребление ЭЭ_факт'!AI107,'Потребление ЭЭ_факт'!AU107),0))</f>
        <v>0</v>
      </c>
      <c r="AB108" s="17">
        <f>IF(AND($F108=AA$4,$I108=AB$5),AVERAGE('Потребление ЭЭ_факт'!X107,'Потребление ЭЭ_факт'!AJ107,'Потребление ЭЭ_факт'!AV107),IF(AA108&lt;&gt;0,AVERAGE('Потребление ЭЭ_факт'!X107,'Потребление ЭЭ_факт'!AJ107,'Потребление ЭЭ_факт'!AV107),0))</f>
        <v>0</v>
      </c>
      <c r="AC108" s="17">
        <f>IF(AND($F108=AA$4,$I108=AC$5),AVERAGE('Потребление ЭЭ_факт'!Y107,'Потребление ЭЭ_факт'!AK107,'Потребление ЭЭ_факт'!AW107),IF(AB108&lt;&gt;0,AVERAGE('Потребление ЭЭ_факт'!Y107,'Потребление ЭЭ_факт'!AK107,'Потребление ЭЭ_факт'!AW107),0))</f>
        <v>0</v>
      </c>
      <c r="AD108" s="17">
        <f>IF(AND($F108=AA$4,$I108=AD$5),AVERAGE('Потребление ЭЭ_факт'!Z107,'Потребление ЭЭ_факт'!AL107,'Потребление ЭЭ_факт'!AX107),IF(AC108&lt;&gt;0,AVERAGE('Потребление ЭЭ_факт'!Z107,'Потребление ЭЭ_факт'!AL107,'Потребление ЭЭ_факт'!AX107),0))</f>
        <v>0</v>
      </c>
      <c r="AE108" s="17">
        <f>IF(AND($F108=AA$4,$I108=AE$5),AVERAGE('Потребление ЭЭ_факт'!AA107,'Потребление ЭЭ_факт'!AM107,'Потребление ЭЭ_факт'!AY107),IF(AD108&lt;&gt;0,AVERAGE('Потребление ЭЭ_факт'!AA107,'Потребление ЭЭ_факт'!AM107,'Потребление ЭЭ_факт'!AY107),0))</f>
        <v>0</v>
      </c>
      <c r="AF108" s="17">
        <f>IF(AND($F108=AA$4,$I108=AF$5),AVERAGE('Потребление ЭЭ_факт'!AB107,'Потребление ЭЭ_факт'!AN107,'Потребление ЭЭ_факт'!AZ107),IF(AE108&lt;&gt;0,AVERAGE('Потребление ЭЭ_факт'!AB107,'Потребление ЭЭ_факт'!AN107,'Потребление ЭЭ_факт'!AZ107),0))</f>
        <v>0</v>
      </c>
      <c r="AG108" s="17">
        <f>IF(AND($F108=AA$4,$I108=AG$5),AVERAGE('Потребление ЭЭ_факт'!AC107,'Потребление ЭЭ_факт'!AO107,'Потребление ЭЭ_факт'!BA107),IF(AF108&lt;&gt;0,AVERAGE('Потребление ЭЭ_факт'!AC107,'Потребление ЭЭ_факт'!AO107,'Потребление ЭЭ_факт'!BA107),0))</f>
        <v>0</v>
      </c>
      <c r="AH108" s="17">
        <f>IF(AND($F108=AA$4,$I108=AH$5),AVERAGE('Потребление ЭЭ_факт'!AD107,'Потребление ЭЭ_факт'!AP107,'Потребление ЭЭ_факт'!BB107),IF(AG108&lt;&gt;0,AVERAGE('Потребление ЭЭ_факт'!AD107,'Потребление ЭЭ_факт'!AP107,'Потребление ЭЭ_факт'!BB107),0))</f>
        <v>0</v>
      </c>
      <c r="AI108" s="17">
        <f>IF(AND($F108=AA$4,$I108=AI$5),AVERAGE('Потребление ЭЭ_факт'!AE107,'Потребление ЭЭ_факт'!AQ107,'Потребление ЭЭ_факт'!BC107),IF(AH108&lt;&gt;0,AVERAGE('Потребление ЭЭ_факт'!AE107,'Потребление ЭЭ_факт'!AQ107,'Потребление ЭЭ_факт'!BC107),0))</f>
        <v>0</v>
      </c>
      <c r="AJ108" s="17">
        <f>IF(AND($F108=AA$4,$I108=AJ$5),AVERAGE('Потребление ЭЭ_факт'!AF107,'Потребление ЭЭ_факт'!AR107,'Потребление ЭЭ_факт'!BD107),IF(AI108&lt;&gt;0,AVERAGE('Потребление ЭЭ_факт'!AF107,'Потребление ЭЭ_факт'!AR107,'Потребление ЭЭ_факт'!BD107),0))</f>
        <v>0</v>
      </c>
      <c r="AK108" s="17">
        <f>IF(AND($F108=AA$4,$I108=AK$5),AVERAGE('Потребление ЭЭ_факт'!AG107,'Потребление ЭЭ_факт'!AS107,'Потребление ЭЭ_факт'!BE107),IF(AJ108&lt;&gt;0,AVERAGE('Потребление ЭЭ_факт'!AG107,'Потребление ЭЭ_факт'!AS107,'Потребление ЭЭ_факт'!BE107),0))</f>
        <v>0</v>
      </c>
      <c r="AL108" s="17">
        <f>IF(AND($F108=AA$4,$I108=AL$5),AVERAGE('Потребление ЭЭ_факт'!AH107,'Потребление ЭЭ_факт'!AT107,'Потребление ЭЭ_факт'!BF107),IF(AK108&lt;&gt;0,AVERAGE('Потребление ЭЭ_факт'!AH107,'Потребление ЭЭ_факт'!AT107,'Потребление ЭЭ_факт'!BF107),0))</f>
        <v>0</v>
      </c>
      <c r="AM108" s="14">
        <f>IF(AND($F108=AM$4,$I108=AM$5),AVERAGE('Потребление ЭЭ_факт'!AI107,'Потребление ЭЭ_факт'!AU107,'Потребление ЭЭ_факт'!BG107),IF(AL108&lt;&gt;0,AVERAGE('Потребление ЭЭ_факт'!AI107,'Потребление ЭЭ_факт'!AU107,'Потребление ЭЭ_факт'!BG107),0))</f>
        <v>0</v>
      </c>
      <c r="AN108" s="15">
        <f>IF(AND($F108=$AM$4,$I108=AN$5),AVERAGE('Потребление ЭЭ_факт'!AJ107,'Потребление ЭЭ_факт'!AV107,'Потребление ЭЭ_факт'!BH107),IF(AM108&lt;&gt;0,AVERAGE('Потребление ЭЭ_факт'!AJ107,'Потребление ЭЭ_факт'!AV107,'Потребление ЭЭ_факт'!BH107),0))</f>
        <v>0</v>
      </c>
      <c r="AO108" s="15">
        <f>IF(AND($F108=$AM$4,$I108=AO$5),AVERAGE('Потребление ЭЭ_факт'!AK107,'Потребление ЭЭ_факт'!AW107,'Потребление ЭЭ_факт'!BI107),IF(AN108&lt;&gt;0,AVERAGE('Потребление ЭЭ_факт'!AK107,'Потребление ЭЭ_факт'!AW107,'Потребление ЭЭ_факт'!BI107),0))</f>
        <v>0</v>
      </c>
      <c r="AP108" s="15">
        <f>IF(AND($F108=$AM$4,$I108=AP$5),AVERAGE('Потребление ЭЭ_факт'!AL107,'Потребление ЭЭ_факт'!AX107,'Потребление ЭЭ_факт'!BJ107),IF(AO108&lt;&gt;0,AVERAGE('Потребление ЭЭ_факт'!AL107,'Потребление ЭЭ_факт'!AX107,'Потребление ЭЭ_факт'!BJ107),0))</f>
        <v>0</v>
      </c>
      <c r="AQ108" s="15">
        <f>IF(AND($F108=$AM$4,$I108=AQ$5),AVERAGE('Потребление ЭЭ_факт'!AM107,'Потребление ЭЭ_факт'!AY107,'Потребление ЭЭ_факт'!BK107),IF(AP108&lt;&gt;0,AVERAGE('Потребление ЭЭ_факт'!AM107,'Потребление ЭЭ_факт'!AY107,'Потребление ЭЭ_факт'!BK107),0))</f>
        <v>0</v>
      </c>
      <c r="AR108" s="15">
        <f>IF(AND($F108=$AM$4,$I108=AR$5),AVERAGE('Потребление ЭЭ_факт'!AN107,'Потребление ЭЭ_факт'!AZ107,'Потребление ЭЭ_факт'!BL107),IF(AQ108&lt;&gt;0,AVERAGE('Потребление ЭЭ_факт'!AN107,'Потребление ЭЭ_факт'!AZ107,'Потребление ЭЭ_факт'!BL107),0))</f>
        <v>0</v>
      </c>
      <c r="AS108" s="15">
        <f>IF(AND($F108=$AM$4,$I108=AS$5),AVERAGE('Потребление ЭЭ_факт'!AO107,'Потребление ЭЭ_факт'!BA107,'Потребление ЭЭ_факт'!BM107),IF(AR108&lt;&gt;0,AVERAGE('Потребление ЭЭ_факт'!AO107,'Потребление ЭЭ_факт'!BA107,'Потребление ЭЭ_факт'!BM107),0))</f>
        <v>0</v>
      </c>
      <c r="AT108" s="15">
        <f>IF(AND($F108=$AM$4,$I108=AT$5),AVERAGE('Потребление ЭЭ_факт'!AP107,'Потребление ЭЭ_факт'!BB107,'Потребление ЭЭ_факт'!BN107),IF(AS108&lt;&gt;0,AVERAGE('Потребление ЭЭ_факт'!AP107,'Потребление ЭЭ_факт'!BB107,'Потребление ЭЭ_факт'!BN107),0))</f>
        <v>0</v>
      </c>
      <c r="AU108" s="15">
        <f>IF(AND($F108=$AM$4,$I108=AU$5),AVERAGE('Потребление ЭЭ_факт'!AQ107,'Потребление ЭЭ_факт'!BC107,'Потребление ЭЭ_факт'!BO107),IF(AT108&lt;&gt;0,AVERAGE('Потребление ЭЭ_факт'!AQ107,'Потребление ЭЭ_факт'!BC107,'Потребление ЭЭ_факт'!BO107),0))</f>
        <v>0</v>
      </c>
      <c r="AV108" s="15">
        <f>IF(AND($F108=$AM$4,$I108=AV$5),AVERAGE('Потребление ЭЭ_факт'!AR107,'Потребление ЭЭ_факт'!BD107,'Потребление ЭЭ_факт'!BP107),IF(AU108&lt;&gt;0,AVERAGE('Потребление ЭЭ_факт'!AR107,'Потребление ЭЭ_факт'!BD107,'Потребление ЭЭ_факт'!BP107),0))</f>
        <v>0</v>
      </c>
      <c r="AW108" s="15">
        <f>IF(AND($F108=$AM$4,$I108=AW$5),AVERAGE('Потребление ЭЭ_факт'!AS107,'Потребление ЭЭ_факт'!BE107,'Потребление ЭЭ_факт'!BQ107),IF(AV108&lt;&gt;0,AVERAGE('Потребление ЭЭ_факт'!AS107,'Потребление ЭЭ_факт'!BE107,'Потребление ЭЭ_факт'!BQ107),0))</f>
        <v>0</v>
      </c>
      <c r="AX108" s="16">
        <f>IF(AND($F108=$AM$4,$I108=AX$5),AVERAGE('Потребление ЭЭ_факт'!AT107,'Потребление ЭЭ_факт'!BF107,'Потребление ЭЭ_факт'!BR107),IF(AW108&lt;&gt;0,AVERAGE('Потребление ЭЭ_факт'!AT107,'Потребление ЭЭ_факт'!BF107,'Потребление ЭЭ_факт'!BR107),0))</f>
        <v>0</v>
      </c>
      <c r="AY108" s="14">
        <f>IF(AND($F108=$AY$4,$I108=AY$5),AVERAGE('Потребление ЭЭ_факт'!AU107,'Потребление ЭЭ_факт'!BG107,'Потребление ЭЭ_факт'!BS107),IF(AX108&lt;&gt;0,AVERAGE('Потребление ЭЭ_факт'!AU107,'Потребление ЭЭ_факт'!BG107,'Потребление ЭЭ_факт'!BS107),0))</f>
        <v>0</v>
      </c>
      <c r="AZ108" s="15">
        <f>IF(AND($F108=$AY$4,$I108=AZ$5),AVERAGE('Потребление ЭЭ_факт'!AV107,'Потребление ЭЭ_факт'!BH107,'Потребление ЭЭ_факт'!BT107),IF(AY108&lt;&gt;0,AVERAGE('Потребление ЭЭ_факт'!AV107,'Потребление ЭЭ_факт'!BH107,'Потребление ЭЭ_факт'!BT107),0))</f>
        <v>0</v>
      </c>
      <c r="BA108" s="15">
        <f>IF(AND($F108=$AY$4,$I108=BA$5),AVERAGE('Потребление ЭЭ_факт'!AW107,'Потребление ЭЭ_факт'!BI107,'Потребление ЭЭ_факт'!BU107),IF(AZ108&lt;&gt;0,AVERAGE('Потребление ЭЭ_факт'!AW107,'Потребление ЭЭ_факт'!BI107,'Потребление ЭЭ_факт'!BU107),0))</f>
        <v>0</v>
      </c>
      <c r="BB108" s="15">
        <f>IF(AND($F108=$AY$4,$I108=BB$5),AVERAGE('Потребление ЭЭ_факт'!AX107,'Потребление ЭЭ_факт'!BJ107,'Потребление ЭЭ_факт'!BV107),IF(BA108&lt;&gt;0,AVERAGE('Потребление ЭЭ_факт'!AX107,'Потребление ЭЭ_факт'!BJ107,'Потребление ЭЭ_факт'!BV107),0))</f>
        <v>0</v>
      </c>
      <c r="BC108" s="15">
        <f>IF(AND($F108=$AY$4,$I108=BC$5),AVERAGE('Потребление ЭЭ_факт'!AY107,'Потребление ЭЭ_факт'!BK107,'Потребление ЭЭ_факт'!BW107),IF(BB108&lt;&gt;0,AVERAGE('Потребление ЭЭ_факт'!AY107,'Потребление ЭЭ_факт'!BK107,'Потребление ЭЭ_факт'!BW107),0))</f>
        <v>0</v>
      </c>
      <c r="BD108" s="15">
        <f>IF(AND($F108=$AY$4,$I108=BD$5),AVERAGE('Потребление ЭЭ_факт'!AZ107,'Потребление ЭЭ_факт'!BL107,'Потребление ЭЭ_факт'!BX107),IF(BC108&lt;&gt;0,AVERAGE('Потребление ЭЭ_факт'!AZ107,'Потребление ЭЭ_факт'!BL107,'Потребление ЭЭ_факт'!BX107),0))</f>
        <v>0</v>
      </c>
      <c r="BE108" s="15">
        <f>IF(AND($F108=$AY$4,$I108=BE$5),AVERAGE('Потребление ЭЭ_факт'!BA107,'Потребление ЭЭ_факт'!BM107,'Потребление ЭЭ_факт'!BY107),IF(BD108&lt;&gt;0,AVERAGE('Потребление ЭЭ_факт'!BA107,'Потребление ЭЭ_факт'!BM107,'Потребление ЭЭ_факт'!BY107),0))</f>
        <v>0</v>
      </c>
      <c r="BF108" s="15">
        <f>IF(AND($F108=$AY$4,$I108=BF$5),AVERAGE('Потребление ЭЭ_факт'!BB107,'Потребление ЭЭ_факт'!BN107,'Потребление ЭЭ_факт'!BZ107),IF(BE108&lt;&gt;0,AVERAGE('Потребление ЭЭ_факт'!BB107,'Потребление ЭЭ_факт'!BN107,'Потребление ЭЭ_факт'!BZ107),0))</f>
        <v>0</v>
      </c>
      <c r="BG108" s="15">
        <f>IF(AND($F108=$AY$4,$I108=BG$5),AVERAGE('Потребление ЭЭ_факт'!BC107,'Потребление ЭЭ_факт'!BO107,'Потребление ЭЭ_факт'!CA107),IF(BF108&lt;&gt;0,AVERAGE('Потребление ЭЭ_факт'!BC107,'Потребление ЭЭ_факт'!BO107,'Потребление ЭЭ_факт'!CA107),0))</f>
        <v>0</v>
      </c>
      <c r="BH108" s="15">
        <f>IF(AND($F108=$AY$4,$I108=BH$5),AVERAGE('Потребление ЭЭ_факт'!BD107,'Потребление ЭЭ_факт'!BP107,'Потребление ЭЭ_факт'!CB107),IF(BG108&lt;&gt;0,AVERAGE('Потребление ЭЭ_факт'!BD107,'Потребление ЭЭ_факт'!BP107,'Потребление ЭЭ_факт'!CB107),0))</f>
        <v>0</v>
      </c>
      <c r="BI108" s="15">
        <f>IF(AND($F108=$AY$4,$I108=BI$5),AVERAGE('Потребление ЭЭ_факт'!BE107,'Потребление ЭЭ_факт'!BQ107,'Потребление ЭЭ_факт'!CC107),IF(BH108&lt;&gt;0,AVERAGE('Потребление ЭЭ_факт'!BE107,'Потребление ЭЭ_факт'!BQ107,'Потребление ЭЭ_факт'!CC107),0))</f>
        <v>0</v>
      </c>
      <c r="BJ108" s="16">
        <f>IF(AND($F108=$AY$4,$I108=BJ$5),AVERAGE('Потребление ЭЭ_факт'!BF107,'Потребление ЭЭ_факт'!BR107,'Потребление ЭЭ_факт'!CD107),IF(BI108&lt;&gt;0,AVERAGE('Потребление ЭЭ_факт'!BF107,'Потребление ЭЭ_факт'!BR107,'Потребление ЭЭ_факт'!CD107),0))</f>
        <v>0</v>
      </c>
      <c r="BK108" s="14">
        <f>IF(AND($F108=$BK$4,$I108=BK$5),AVERAGE('Потребление ЭЭ_факт'!BG107,'Потребление ЭЭ_факт'!BS107,'Потребление ЭЭ_факт'!CE107),IF(BJ108&lt;&gt;0,AVERAGE('Потребление ЭЭ_факт'!BG107,'Потребление ЭЭ_факт'!BS107,'Потребление ЭЭ_факт'!CE107),0))</f>
        <v>0</v>
      </c>
      <c r="BL108" s="15">
        <f>IF(AND($F108=$BK$4,$I108=BL$5),AVERAGE('Потребление ЭЭ_факт'!BH107,'Потребление ЭЭ_факт'!BT107,'Потребление ЭЭ_факт'!CF107),IF(BK108&lt;&gt;0,AVERAGE('Потребление ЭЭ_факт'!BH107,'Потребление ЭЭ_факт'!BT107,'Потребление ЭЭ_факт'!CF107),0))</f>
        <v>0</v>
      </c>
      <c r="BM108" s="15">
        <f>IF(AND($F108=$BK$4,$I108=BM$5),AVERAGE('Потребление ЭЭ_факт'!BI107,'Потребление ЭЭ_факт'!BU107,'Потребление ЭЭ_факт'!CG107),IF(BL108&lt;&gt;0,AVERAGE('Потребление ЭЭ_факт'!BI107,'Потребление ЭЭ_факт'!BU107,'Потребление ЭЭ_факт'!CG107),0))</f>
        <v>13006.640697619048</v>
      </c>
      <c r="BN108" s="15">
        <f>IF(AND($F108=$BK$4,$I108=BN$5),AVERAGE('Потребление ЭЭ_факт'!BJ107,'Потребление ЭЭ_факт'!BV107,'Потребление ЭЭ_факт'!CH107),IF(BM108&lt;&gt;0,AVERAGE('Потребление ЭЭ_факт'!BJ107,'Потребление ЭЭ_факт'!BV107,'Потребление ЭЭ_факт'!CH107),0))</f>
        <v>11007.334999999997</v>
      </c>
      <c r="BO108" s="15">
        <f>IF(AND($F108=$BK$4,$I108=BO$5),AVERAGE('Потребление ЭЭ_факт'!BK107,'Потребление ЭЭ_факт'!BW107,'Потребление ЭЭ_факт'!CI107),IF(BN108&lt;&gt;0,AVERAGE('Потребление ЭЭ_факт'!BK107,'Потребление ЭЭ_факт'!BW107,'Потребление ЭЭ_факт'!CI107),0))</f>
        <v>11001.780782857144</v>
      </c>
      <c r="BP108" s="15">
        <f>IF(AND($F108=$BK$4,$I108=BP$5),AVERAGE('Потребление ЭЭ_факт'!BL107,'Потребление ЭЭ_факт'!BX107,'Потребление ЭЭ_факт'!CJ107),IF(BO108&lt;&gt;0,AVERAGE('Потребление ЭЭ_факт'!BL107,'Потребление ЭЭ_факт'!BX107,'Потребление ЭЭ_факт'!CJ107),0))</f>
        <v>10464.890321428571</v>
      </c>
      <c r="BQ108" s="15">
        <f>IF(AND($F108=$BK$4,$I108=BQ$5),AVERAGE('Потребление ЭЭ_факт'!BM107,'Потребление ЭЭ_факт'!BY107,'Потребление ЭЭ_факт'!CK107),IF(BP108&lt;&gt;0,AVERAGE('Потребление ЭЭ_факт'!BM107,'Потребление ЭЭ_факт'!BY107,'Потребление ЭЭ_факт'!CK107),0))</f>
        <v>12368.954090147245</v>
      </c>
      <c r="BR108" s="15">
        <f>IF(AND($F108=$BK$4,$I108=BR$5),AVERAGE('Потребление ЭЭ_факт'!BN107,'Потребление ЭЭ_факт'!BZ107,'Потребление ЭЭ_факт'!CL107),IF(BQ108&lt;&gt;0,AVERAGE('Потребление ЭЭ_факт'!BN107,'Потребление ЭЭ_факт'!BZ107,'Потребление ЭЭ_факт'!CL107),0))</f>
        <v>12381.855626190474</v>
      </c>
      <c r="BS108" s="15">
        <f>IF(AND($F108=$BK$4,$I108=BS$5),AVERAGE('Потребление ЭЭ_факт'!BO107,'Потребление ЭЭ_факт'!CA107,'Потребление ЭЭ_факт'!CM107),IF(BR108&lt;&gt;0,AVERAGE('Потребление ЭЭ_факт'!BO107,'Потребление ЭЭ_факт'!CA107,'Потребление ЭЭ_факт'!CM107),0))</f>
        <v>10683.848714285714</v>
      </c>
      <c r="BT108" s="15">
        <f>IF(AND($F108=$BK$4,$I108=BT$5),AVERAGE('Потребление ЭЭ_факт'!BP107,'Потребление ЭЭ_факт'!CB107,'Потребление ЭЭ_факт'!CN107),IF(BS108&lt;&gt;0,AVERAGE('Потребление ЭЭ_факт'!BP107,'Потребление ЭЭ_факт'!CB107,'Потребление ЭЭ_факт'!CN107),0))</f>
        <v>10677.313116666666</v>
      </c>
      <c r="BU108" s="15">
        <f>IF(AND($F108=$BK$4,$I108=BU$5),AVERAGE('Потребление ЭЭ_факт'!BQ107,'Потребление ЭЭ_факт'!CC107,'Потребление ЭЭ_факт'!CO107),IF(BT108&lt;&gt;0,AVERAGE('Потребление ЭЭ_факт'!BQ107,'Потребление ЭЭ_факт'!CC107,'Потребление ЭЭ_факт'!CO107),0))</f>
        <v>12055.864469047621</v>
      </c>
      <c r="BV108" s="16">
        <f>IF(AND($F108=$BK$4,$I108=BV$5),AVERAGE('Потребление ЭЭ_факт'!BR107,'Потребление ЭЭ_факт'!CD107,'Потребление ЭЭ_факт'!CP107),IF(BU108&lt;&gt;0,AVERAGE('Потребление ЭЭ_факт'!BR107,'Потребление ЭЭ_факт'!CD107,'Потребление ЭЭ_факт'!CP107),0))</f>
        <v>12913.512711904761</v>
      </c>
      <c r="BW108" s="14">
        <f>IF(AND($F108=$BW$4,$I108=BW$5),AVERAGE('Потребление ЭЭ_факт'!BS107,'Потребление ЭЭ_факт'!CE107,'Потребление ЭЭ_факт'!CQ107),IF(BV108&lt;&gt;0,AVERAGE('Потребление ЭЭ_факт'!BS107,'Потребление ЭЭ_факт'!CE107,'Потребление ЭЭ_факт'!CQ107),0))</f>
        <v>12750.887357142858</v>
      </c>
      <c r="BX108" s="15">
        <f>IF(AND($F108=$BW$4,$I108=BX$5),AVERAGE('Потребление ЭЭ_факт'!BT107,'Потребление ЭЭ_факт'!CF107,'Потребление ЭЭ_факт'!CR107),IF(BW108&lt;&gt;0,AVERAGE('Потребление ЭЭ_факт'!BT107,'Потребление ЭЭ_факт'!CF107,'Потребление ЭЭ_факт'!CR107),0))</f>
        <v>11916.357616666666</v>
      </c>
      <c r="BY108" s="31">
        <f t="shared" si="552"/>
        <v>13006.640697619048</v>
      </c>
      <c r="BZ108" s="31">
        <f t="shared" si="553"/>
        <v>11007.334999999997</v>
      </c>
      <c r="CA108" s="31">
        <f t="shared" si="554"/>
        <v>11001.780782857144</v>
      </c>
      <c r="CB108" s="31">
        <f t="shared" si="555"/>
        <v>10464.890321428571</v>
      </c>
      <c r="CC108" s="31">
        <f t="shared" si="546"/>
        <v>12368.954090147245</v>
      </c>
      <c r="CD108" s="31">
        <f t="shared" si="547"/>
        <v>12381.855626190474</v>
      </c>
      <c r="CE108" s="31">
        <f t="shared" si="548"/>
        <v>10683.848714285714</v>
      </c>
      <c r="CF108" s="31">
        <f t="shared" si="549"/>
        <v>10677.313116666666</v>
      </c>
      <c r="CG108" s="31">
        <f t="shared" si="550"/>
        <v>12055.864469047621</v>
      </c>
      <c r="CH108" s="32">
        <f t="shared" si="551"/>
        <v>12913.512711904761</v>
      </c>
      <c r="CI108" s="30">
        <f t="shared" si="418"/>
        <v>12750.887357142858</v>
      </c>
      <c r="CJ108" s="31">
        <f t="shared" si="413"/>
        <v>11916.357616666666</v>
      </c>
      <c r="CK108" s="31">
        <f t="shared" si="414"/>
        <v>13006.640697619048</v>
      </c>
      <c r="CL108" s="31">
        <f t="shared" si="489"/>
        <v>11007.334999999997</v>
      </c>
      <c r="CM108" s="31">
        <f t="shared" si="490"/>
        <v>11001.780782857144</v>
      </c>
      <c r="CN108" s="31">
        <f t="shared" si="491"/>
        <v>10464.890321428571</v>
      </c>
      <c r="CO108" s="31">
        <f t="shared" si="492"/>
        <v>12368.954090147245</v>
      </c>
      <c r="CP108" s="31">
        <f t="shared" si="493"/>
        <v>12381.855626190474</v>
      </c>
      <c r="CQ108" s="31">
        <f t="shared" si="494"/>
        <v>10683.848714285714</v>
      </c>
      <c r="CR108" s="31">
        <f t="shared" si="495"/>
        <v>10677.313116666666</v>
      </c>
      <c r="CS108" s="31">
        <f t="shared" si="496"/>
        <v>12055.864469047621</v>
      </c>
      <c r="CT108" s="32">
        <f t="shared" si="497"/>
        <v>12913.512711904761</v>
      </c>
      <c r="CU108" s="30">
        <f t="shared" si="498"/>
        <v>12750.887357142858</v>
      </c>
      <c r="CV108" s="31">
        <f t="shared" si="499"/>
        <v>11916.357616666666</v>
      </c>
      <c r="CW108" s="31">
        <f t="shared" si="500"/>
        <v>13006.640697619048</v>
      </c>
      <c r="CX108" s="31">
        <f t="shared" si="501"/>
        <v>11007.334999999997</v>
      </c>
      <c r="CY108" s="31">
        <f t="shared" si="502"/>
        <v>11001.780782857144</v>
      </c>
      <c r="CZ108" s="31">
        <f t="shared" si="503"/>
        <v>10464.890321428571</v>
      </c>
      <c r="DA108" s="31">
        <f t="shared" si="504"/>
        <v>12368.954090147245</v>
      </c>
      <c r="DB108" s="31">
        <f t="shared" si="505"/>
        <v>12381.855626190474</v>
      </c>
      <c r="DC108" s="31">
        <f t="shared" si="506"/>
        <v>10683.848714285714</v>
      </c>
      <c r="DD108" s="31">
        <f t="shared" si="507"/>
        <v>10677.313116666666</v>
      </c>
      <c r="DE108" s="31">
        <f t="shared" si="508"/>
        <v>12055.864469047621</v>
      </c>
      <c r="DF108" s="32">
        <f t="shared" si="509"/>
        <v>12913.512711904761</v>
      </c>
      <c r="DG108" s="30">
        <f t="shared" si="510"/>
        <v>12750.887357142858</v>
      </c>
      <c r="DH108" s="31">
        <f t="shared" si="511"/>
        <v>11916.357616666666</v>
      </c>
      <c r="DI108" s="31">
        <f t="shared" si="512"/>
        <v>13006.640697619048</v>
      </c>
      <c r="DJ108" s="31">
        <f t="shared" si="513"/>
        <v>11007.334999999997</v>
      </c>
      <c r="DK108" s="31">
        <f t="shared" si="514"/>
        <v>11001.780782857144</v>
      </c>
      <c r="DL108" s="31">
        <f t="shared" si="515"/>
        <v>10464.890321428571</v>
      </c>
      <c r="DM108" s="31">
        <f t="shared" si="516"/>
        <v>12368.954090147245</v>
      </c>
      <c r="DN108" s="31">
        <f t="shared" si="517"/>
        <v>12381.855626190474</v>
      </c>
      <c r="DO108" s="31">
        <f t="shared" si="518"/>
        <v>10683.848714285714</v>
      </c>
      <c r="DP108" s="31">
        <f t="shared" si="519"/>
        <v>10677.313116666666</v>
      </c>
      <c r="DQ108" s="31">
        <f t="shared" si="488"/>
        <v>12055.864469047621</v>
      </c>
      <c r="DR108" s="32">
        <f t="shared" si="522"/>
        <v>12913.512711904761</v>
      </c>
      <c r="DS108" s="30">
        <f t="shared" si="523"/>
        <v>12750.887357142858</v>
      </c>
      <c r="DT108" s="31">
        <f t="shared" si="524"/>
        <v>11916.357616666666</v>
      </c>
      <c r="DU108" s="31">
        <f t="shared" si="525"/>
        <v>13006.640697619048</v>
      </c>
      <c r="DV108" s="31">
        <f t="shared" si="526"/>
        <v>11007.334999999997</v>
      </c>
      <c r="DW108" s="31">
        <f t="shared" si="527"/>
        <v>11001.780782857144</v>
      </c>
      <c r="DX108" s="31">
        <f t="shared" si="528"/>
        <v>10464.890321428571</v>
      </c>
      <c r="DY108" s="31">
        <f t="shared" si="529"/>
        <v>12368.954090147245</v>
      </c>
      <c r="DZ108" s="31">
        <f t="shared" si="530"/>
        <v>12381.855626190474</v>
      </c>
      <c r="EA108" s="31">
        <f t="shared" si="531"/>
        <v>10683.848714285714</v>
      </c>
      <c r="EB108" s="31">
        <f t="shared" si="532"/>
        <v>10677.313116666666</v>
      </c>
      <c r="EC108" s="31">
        <f t="shared" si="533"/>
        <v>12055.864469047621</v>
      </c>
      <c r="ED108" s="32">
        <f t="shared" si="534"/>
        <v>12913.512711904761</v>
      </c>
      <c r="EE108" s="30">
        <f t="shared" si="535"/>
        <v>12750.887357142858</v>
      </c>
      <c r="EF108" s="31">
        <f t="shared" si="536"/>
        <v>11916.357616666666</v>
      </c>
      <c r="EG108" s="31">
        <f t="shared" si="537"/>
        <v>13006.640697619048</v>
      </c>
      <c r="EH108" s="31">
        <f t="shared" si="538"/>
        <v>11007.334999999997</v>
      </c>
      <c r="EI108" s="31">
        <f t="shared" si="539"/>
        <v>11001.780782857144</v>
      </c>
      <c r="EJ108" s="31">
        <f t="shared" si="540"/>
        <v>10464.890321428571</v>
      </c>
      <c r="EK108" s="31">
        <f t="shared" si="541"/>
        <v>12368.954090147245</v>
      </c>
      <c r="EL108" s="31">
        <f t="shared" si="542"/>
        <v>12381.855626190474</v>
      </c>
      <c r="EM108" s="31">
        <f t="shared" si="543"/>
        <v>10683.848714285714</v>
      </c>
      <c r="EN108" s="31">
        <f t="shared" si="544"/>
        <v>10677.313116666666</v>
      </c>
      <c r="EO108" s="31">
        <f t="shared" si="520"/>
        <v>12055.864469047621</v>
      </c>
      <c r="EP108" s="32">
        <f t="shared" si="521"/>
        <v>12913.512711904761</v>
      </c>
      <c r="ES108" s="20"/>
      <c r="ET108" s="18"/>
      <c r="EU108" s="18"/>
      <c r="EV108" s="18"/>
      <c r="EW108" s="18"/>
      <c r="EX108" s="18"/>
      <c r="EY108" s="18"/>
      <c r="EZ108" s="18"/>
      <c r="FA108" s="18"/>
      <c r="FB108" s="18"/>
      <c r="FC108" s="18"/>
      <c r="FD108" s="19"/>
      <c r="FE108" s="20"/>
      <c r="FF108" s="18"/>
      <c r="FG108" s="18"/>
      <c r="FH108" s="18"/>
      <c r="FI108" s="18"/>
      <c r="FJ108" s="18"/>
      <c r="FK108" s="18"/>
      <c r="FL108" s="18"/>
      <c r="FM108" s="18"/>
      <c r="FN108" s="18"/>
      <c r="FO108" s="18"/>
      <c r="FP108" s="19"/>
      <c r="FQ108" s="20"/>
      <c r="FR108" s="18"/>
      <c r="FS108" s="18"/>
      <c r="FT108" s="18">
        <f t="shared" si="421"/>
        <v>11007.334999999997</v>
      </c>
      <c r="FU108" s="18">
        <f t="shared" si="422"/>
        <v>11001.780782857144</v>
      </c>
      <c r="FV108" s="18">
        <f t="shared" si="423"/>
        <v>10464.890321428571</v>
      </c>
      <c r="FW108" s="18">
        <f t="shared" si="424"/>
        <v>12368.954090147245</v>
      </c>
      <c r="FX108" s="18">
        <f t="shared" si="425"/>
        <v>12381.855626190474</v>
      </c>
      <c r="FY108" s="18">
        <f t="shared" si="426"/>
        <v>10683.848714285714</v>
      </c>
      <c r="FZ108" s="18">
        <f t="shared" si="427"/>
        <v>10677.313116666666</v>
      </c>
      <c r="GA108" s="18">
        <f t="shared" si="428"/>
        <v>12055.864469047621</v>
      </c>
      <c r="GB108" s="19">
        <f t="shared" si="429"/>
        <v>12913.512711904761</v>
      </c>
      <c r="GC108" s="20">
        <f t="shared" si="430"/>
        <v>12750.887357142858</v>
      </c>
      <c r="GD108" s="18">
        <f t="shared" si="431"/>
        <v>11916.357616666666</v>
      </c>
      <c r="GE108" s="18">
        <f t="shared" si="432"/>
        <v>13006.640697619048</v>
      </c>
      <c r="GF108" s="18">
        <f t="shared" si="433"/>
        <v>11007.334999999997</v>
      </c>
      <c r="GG108" s="18">
        <f t="shared" si="434"/>
        <v>11001.780782857144</v>
      </c>
      <c r="GH108" s="18">
        <f t="shared" si="435"/>
        <v>10464.890321428571</v>
      </c>
      <c r="GI108" s="18">
        <f t="shared" si="436"/>
        <v>12368.954090147245</v>
      </c>
      <c r="GJ108" s="18">
        <f t="shared" si="437"/>
        <v>12381.855626190474</v>
      </c>
      <c r="GK108" s="18">
        <f t="shared" si="438"/>
        <v>10683.848714285714</v>
      </c>
      <c r="GL108" s="18">
        <f t="shared" si="439"/>
        <v>10677.313116666666</v>
      </c>
      <c r="GM108" s="18">
        <f t="shared" si="440"/>
        <v>12055.864469047621</v>
      </c>
      <c r="GN108" s="19">
        <f t="shared" si="441"/>
        <v>12913.512711904761</v>
      </c>
      <c r="GO108" s="20">
        <f t="shared" si="442"/>
        <v>12750.887357142858</v>
      </c>
      <c r="GP108" s="18">
        <f t="shared" si="443"/>
        <v>11916.357616666666</v>
      </c>
      <c r="GQ108" s="18">
        <f t="shared" si="444"/>
        <v>13006.640697619048</v>
      </c>
      <c r="GR108" s="18">
        <f t="shared" si="445"/>
        <v>11007.334999999997</v>
      </c>
      <c r="GS108" s="18">
        <f t="shared" si="446"/>
        <v>11001.780782857144</v>
      </c>
      <c r="GT108" s="18">
        <f t="shared" si="447"/>
        <v>10464.890321428571</v>
      </c>
      <c r="GU108" s="18">
        <f t="shared" si="448"/>
        <v>12368.954090147245</v>
      </c>
      <c r="GV108" s="18">
        <f t="shared" si="449"/>
        <v>12381.855626190474</v>
      </c>
      <c r="GW108" s="18">
        <f t="shared" si="450"/>
        <v>10683.848714285714</v>
      </c>
      <c r="GX108" s="18">
        <f t="shared" si="451"/>
        <v>10677.313116666666</v>
      </c>
      <c r="GY108" s="18">
        <f t="shared" si="452"/>
        <v>12055.864469047621</v>
      </c>
      <c r="GZ108" s="19">
        <f t="shared" si="453"/>
        <v>12913.512711904761</v>
      </c>
      <c r="HA108" s="20">
        <f t="shared" si="454"/>
        <v>12750.887357142858</v>
      </c>
      <c r="HB108" s="18">
        <f t="shared" si="455"/>
        <v>11916.357616666666</v>
      </c>
      <c r="HC108" s="18">
        <f t="shared" si="456"/>
        <v>13006.640697619048</v>
      </c>
      <c r="HD108" s="18">
        <f t="shared" si="457"/>
        <v>11007.334999999997</v>
      </c>
      <c r="HE108" s="18">
        <f t="shared" si="458"/>
        <v>11001.780782857144</v>
      </c>
      <c r="HF108" s="18">
        <f t="shared" si="459"/>
        <v>10464.890321428571</v>
      </c>
      <c r="HG108" s="18">
        <f t="shared" si="460"/>
        <v>12368.954090147245</v>
      </c>
      <c r="HH108" s="18">
        <f t="shared" si="461"/>
        <v>12381.855626190474</v>
      </c>
      <c r="HI108" s="18">
        <f t="shared" si="462"/>
        <v>10683.848714285714</v>
      </c>
      <c r="HJ108" s="18">
        <f t="shared" si="463"/>
        <v>10677.313116666666</v>
      </c>
      <c r="HK108" s="18">
        <f t="shared" si="464"/>
        <v>12055.864469047621</v>
      </c>
      <c r="HL108" s="19">
        <f t="shared" si="465"/>
        <v>12913.512711904761</v>
      </c>
      <c r="HM108" s="20">
        <f t="shared" si="466"/>
        <v>12750.887357142858</v>
      </c>
      <c r="HN108" s="18">
        <f t="shared" si="467"/>
        <v>11916.357616666666</v>
      </c>
      <c r="HO108" s="18">
        <f t="shared" si="468"/>
        <v>13006.640697619048</v>
      </c>
      <c r="HP108" s="18">
        <f t="shared" si="469"/>
        <v>11007.334999999997</v>
      </c>
      <c r="HQ108" s="18">
        <f t="shared" si="470"/>
        <v>11001.780782857144</v>
      </c>
      <c r="HR108" s="18">
        <f t="shared" si="471"/>
        <v>10464.890321428571</v>
      </c>
      <c r="HS108" s="18">
        <f t="shared" si="472"/>
        <v>12368.954090147245</v>
      </c>
      <c r="HT108" s="18">
        <f t="shared" si="473"/>
        <v>12381.855626190474</v>
      </c>
      <c r="HU108" s="18">
        <f t="shared" si="474"/>
        <v>10683.848714285714</v>
      </c>
      <c r="HV108" s="18">
        <f t="shared" si="475"/>
        <v>10677.313116666666</v>
      </c>
      <c r="HW108" s="18">
        <f t="shared" si="476"/>
        <v>12055.864469047621</v>
      </c>
      <c r="HX108" s="19">
        <f t="shared" si="477"/>
        <v>12913.512711904761</v>
      </c>
      <c r="HY108" s="20">
        <f t="shared" si="478"/>
        <v>12750.887357142858</v>
      </c>
      <c r="HZ108" s="18">
        <f t="shared" si="545"/>
        <v>11916.357616666666</v>
      </c>
      <c r="IA108" s="18">
        <f t="shared" si="559"/>
        <v>13006.640697619048</v>
      </c>
      <c r="IB108" s="18"/>
      <c r="IC108" s="18"/>
      <c r="ID108" s="18"/>
      <c r="IE108" s="18"/>
      <c r="IF108" s="18"/>
      <c r="IG108" s="18"/>
      <c r="IH108" s="18"/>
      <c r="II108" s="18"/>
      <c r="IJ108" s="19"/>
      <c r="IK108" s="20"/>
      <c r="IL108" s="18"/>
      <c r="IM108" s="18"/>
      <c r="IN108" s="18"/>
      <c r="IO108" s="18"/>
      <c r="IP108" s="18"/>
      <c r="IQ108" s="18"/>
      <c r="IR108" s="18"/>
      <c r="IS108" s="18"/>
      <c r="IT108" s="18"/>
      <c r="IU108" s="18"/>
      <c r="IV108" s="19"/>
      <c r="IY108" s="17"/>
      <c r="IZ108" s="17"/>
      <c r="JA108" s="14">
        <f t="shared" si="479"/>
        <v>0</v>
      </c>
      <c r="JB108" s="15">
        <f t="shared" si="480"/>
        <v>0</v>
      </c>
      <c r="JC108" s="15">
        <f t="shared" si="481"/>
        <v>103555.35483252819</v>
      </c>
      <c r="JD108" s="15">
        <f t="shared" si="482"/>
        <v>141229.2405039568</v>
      </c>
      <c r="JE108" s="15">
        <f t="shared" si="483"/>
        <v>141229.2405039568</v>
      </c>
      <c r="JF108" s="15">
        <f t="shared" si="484"/>
        <v>141229.2405039568</v>
      </c>
      <c r="JG108" s="15">
        <f t="shared" si="485"/>
        <v>141229.2405039568</v>
      </c>
      <c r="JH108" s="15">
        <f t="shared" si="486"/>
        <v>37673.885671428572</v>
      </c>
      <c r="JI108" s="15">
        <f t="shared" si="487"/>
        <v>0</v>
      </c>
      <c r="JJ108" s="14"/>
    </row>
    <row r="109" spans="1:270" x14ac:dyDescent="0.25">
      <c r="A109" s="5" t="s">
        <v>289</v>
      </c>
      <c r="B109" s="2">
        <v>2250</v>
      </c>
      <c r="C109" s="3">
        <v>41118</v>
      </c>
      <c r="D109" s="3" t="s">
        <v>290</v>
      </c>
      <c r="E109" s="4">
        <v>45380</v>
      </c>
      <c r="F109">
        <f t="shared" si="556"/>
        <v>2024</v>
      </c>
      <c r="G109">
        <f t="shared" si="557"/>
        <v>3</v>
      </c>
      <c r="H109">
        <f t="shared" si="558"/>
        <v>2021</v>
      </c>
      <c r="I109">
        <f t="shared" si="561"/>
        <v>3</v>
      </c>
      <c r="J109">
        <f t="shared" si="560"/>
        <v>2024</v>
      </c>
      <c r="K109">
        <f t="shared" si="416"/>
        <v>4</v>
      </c>
      <c r="L109">
        <f t="shared" ref="L109:L154" si="562">IF(F109=2021,2026,F109+5)</f>
        <v>2029</v>
      </c>
      <c r="M109">
        <f t="shared" si="417"/>
        <v>3</v>
      </c>
      <c r="O109" s="14"/>
      <c r="P109" s="17"/>
      <c r="Q109" s="17"/>
      <c r="R109" s="17"/>
      <c r="S109" s="17"/>
      <c r="T109" s="17"/>
      <c r="U109" s="17"/>
      <c r="V109" s="17">
        <f>IF(AND($F109=O$4,$I109=V$5),AVERAGE('Потребление ЭЭ_факт'!R108,'Потребление ЭЭ_факт'!AD108,'Потребление ЭЭ_факт'!AP108),IF(U109&lt;&gt;0,AVERAGE('Потребление ЭЭ_факт'!R108,'Потребление ЭЭ_факт'!AD108,'Потребление ЭЭ_факт'!AP108),0))</f>
        <v>0</v>
      </c>
      <c r="W109" s="17">
        <f>IF(AND($F109=O$4,$I109=W$5),AVERAGE('Потребление ЭЭ_факт'!S108,'Потребление ЭЭ_факт'!AE108,'Потребление ЭЭ_факт'!AQ108),IF(V109&lt;&gt;0,AVERAGE('Потребление ЭЭ_факт'!S108,'Потребление ЭЭ_факт'!AE108,'Потребление ЭЭ_факт'!AQ108),0))</f>
        <v>0</v>
      </c>
      <c r="X109" s="17">
        <f>IF(AND($F109=O$4,$I109=X$5),AVERAGE('Потребление ЭЭ_факт'!T108,'Потребление ЭЭ_факт'!AF108,'Потребление ЭЭ_факт'!AR108),IF(W109&lt;&gt;0,AVERAGE('Потребление ЭЭ_факт'!T108,'Потребление ЭЭ_факт'!AF108,'Потребление ЭЭ_факт'!AR108),0))</f>
        <v>0</v>
      </c>
      <c r="Y109" s="17">
        <f>IF(AND($F109=O$4,$I109=Y$5),AVERAGE('Потребление ЭЭ_факт'!U108,'Потребление ЭЭ_факт'!AG108,'Потребление ЭЭ_факт'!AS108),IF(X109&lt;&gt;0,AVERAGE('Потребление ЭЭ_факт'!U108,'Потребление ЭЭ_факт'!AG108,'Потребление ЭЭ_факт'!AS108),0))</f>
        <v>0</v>
      </c>
      <c r="Z109" s="17">
        <f>IF(AND($F109=O$4,$I109=Z$5),AVERAGE('Потребление ЭЭ_факт'!V108,'Потребление ЭЭ_факт'!AH108,'Потребление ЭЭ_факт'!AT108),IF(Y109&lt;&gt;0,AVERAGE('Потребление ЭЭ_факт'!V108,'Потребление ЭЭ_факт'!AH108,'Потребление ЭЭ_факт'!AT108),0))</f>
        <v>0</v>
      </c>
      <c r="AA109" s="14">
        <f>IF(AND($F109=AA$4,$I109=AA$5),AVERAGE('Потребление ЭЭ_факт'!W108,'Потребление ЭЭ_факт'!AI108,'Потребление ЭЭ_факт'!AU108),IF(Z109&lt;&gt;0,AVERAGE('Потребление ЭЭ_факт'!W108,'Потребление ЭЭ_факт'!AI108,'Потребление ЭЭ_факт'!AU108),0))</f>
        <v>0</v>
      </c>
      <c r="AB109" s="17">
        <f>IF(AND($F109=AA$4,$I109=AB$5),AVERAGE('Потребление ЭЭ_факт'!X108,'Потребление ЭЭ_факт'!AJ108,'Потребление ЭЭ_факт'!AV108),IF(AA109&lt;&gt;0,AVERAGE('Потребление ЭЭ_факт'!X108,'Потребление ЭЭ_факт'!AJ108,'Потребление ЭЭ_факт'!AV108),0))</f>
        <v>0</v>
      </c>
      <c r="AC109" s="17">
        <f>IF(AND($F109=AA$4,$I109=AC$5),AVERAGE('Потребление ЭЭ_факт'!Y108,'Потребление ЭЭ_факт'!AK108,'Потребление ЭЭ_факт'!AW108),IF(AB109&lt;&gt;0,AVERAGE('Потребление ЭЭ_факт'!Y108,'Потребление ЭЭ_факт'!AK108,'Потребление ЭЭ_факт'!AW108),0))</f>
        <v>0</v>
      </c>
      <c r="AD109" s="17">
        <f>IF(AND($F109=AA$4,$I109=AD$5),AVERAGE('Потребление ЭЭ_факт'!Z108,'Потребление ЭЭ_факт'!AL108,'Потребление ЭЭ_факт'!AX108),IF(AC109&lt;&gt;0,AVERAGE('Потребление ЭЭ_факт'!Z108,'Потребление ЭЭ_факт'!AL108,'Потребление ЭЭ_факт'!AX108),0))</f>
        <v>0</v>
      </c>
      <c r="AE109" s="17">
        <f>IF(AND($F109=AA$4,$I109=AE$5),AVERAGE('Потребление ЭЭ_факт'!AA108,'Потребление ЭЭ_факт'!AM108,'Потребление ЭЭ_факт'!AY108),IF(AD109&lt;&gt;0,AVERAGE('Потребление ЭЭ_факт'!AA108,'Потребление ЭЭ_факт'!AM108,'Потребление ЭЭ_факт'!AY108),0))</f>
        <v>0</v>
      </c>
      <c r="AF109" s="17">
        <f>IF(AND($F109=AA$4,$I109=AF$5),AVERAGE('Потребление ЭЭ_факт'!AB108,'Потребление ЭЭ_факт'!AN108,'Потребление ЭЭ_факт'!AZ108),IF(AE109&lt;&gt;0,AVERAGE('Потребление ЭЭ_факт'!AB108,'Потребление ЭЭ_факт'!AN108,'Потребление ЭЭ_факт'!AZ108),0))</f>
        <v>0</v>
      </c>
      <c r="AG109" s="17">
        <f>IF(AND($F109=AA$4,$I109=AG$5),AVERAGE('Потребление ЭЭ_факт'!AC108,'Потребление ЭЭ_факт'!AO108,'Потребление ЭЭ_факт'!BA108),IF(AF109&lt;&gt;0,AVERAGE('Потребление ЭЭ_факт'!AC108,'Потребление ЭЭ_факт'!AO108,'Потребление ЭЭ_факт'!BA108),0))</f>
        <v>0</v>
      </c>
      <c r="AH109" s="17">
        <f>IF(AND($F109=AA$4,$I109=AH$5),AVERAGE('Потребление ЭЭ_факт'!AD108,'Потребление ЭЭ_факт'!AP108,'Потребление ЭЭ_факт'!BB108),IF(AG109&lt;&gt;0,AVERAGE('Потребление ЭЭ_факт'!AD108,'Потребление ЭЭ_факт'!AP108,'Потребление ЭЭ_факт'!BB108),0))</f>
        <v>0</v>
      </c>
      <c r="AI109" s="17">
        <f>IF(AND($F109=AA$4,$I109=AI$5),AVERAGE('Потребление ЭЭ_факт'!AE108,'Потребление ЭЭ_факт'!AQ108,'Потребление ЭЭ_факт'!BC108),IF(AH109&lt;&gt;0,AVERAGE('Потребление ЭЭ_факт'!AE108,'Потребление ЭЭ_факт'!AQ108,'Потребление ЭЭ_факт'!BC108),0))</f>
        <v>0</v>
      </c>
      <c r="AJ109" s="17">
        <f>IF(AND($F109=AA$4,$I109=AJ$5),AVERAGE('Потребление ЭЭ_факт'!AF108,'Потребление ЭЭ_факт'!AR108,'Потребление ЭЭ_факт'!BD108),IF(AI109&lt;&gt;0,AVERAGE('Потребление ЭЭ_факт'!AF108,'Потребление ЭЭ_факт'!AR108,'Потребление ЭЭ_факт'!BD108),0))</f>
        <v>0</v>
      </c>
      <c r="AK109" s="17">
        <f>IF(AND($F109=AA$4,$I109=AK$5),AVERAGE('Потребление ЭЭ_факт'!AG108,'Потребление ЭЭ_факт'!AS108,'Потребление ЭЭ_факт'!BE108),IF(AJ109&lt;&gt;0,AVERAGE('Потребление ЭЭ_факт'!AG108,'Потребление ЭЭ_факт'!AS108,'Потребление ЭЭ_факт'!BE108),0))</f>
        <v>0</v>
      </c>
      <c r="AL109" s="17">
        <f>IF(AND($F109=AA$4,$I109=AL$5),AVERAGE('Потребление ЭЭ_факт'!AH108,'Потребление ЭЭ_факт'!AT108,'Потребление ЭЭ_факт'!BF108),IF(AK109&lt;&gt;0,AVERAGE('Потребление ЭЭ_факт'!AH108,'Потребление ЭЭ_факт'!AT108,'Потребление ЭЭ_факт'!BF108),0))</f>
        <v>0</v>
      </c>
      <c r="AM109" s="14">
        <f>IF(AND($F109=AM$4,$I109=AM$5),AVERAGE('Потребление ЭЭ_факт'!AI108,'Потребление ЭЭ_факт'!AU108,'Потребление ЭЭ_факт'!BG108),IF(AL109&lt;&gt;0,AVERAGE('Потребление ЭЭ_факт'!AI108,'Потребление ЭЭ_факт'!AU108,'Потребление ЭЭ_факт'!BG108),0))</f>
        <v>0</v>
      </c>
      <c r="AN109" s="15">
        <f>IF(AND($F109=$AM$4,$I109=AN$5),AVERAGE('Потребление ЭЭ_факт'!AJ108,'Потребление ЭЭ_факт'!AV108,'Потребление ЭЭ_факт'!BH108),IF(AM109&lt;&gt;0,AVERAGE('Потребление ЭЭ_факт'!AJ108,'Потребление ЭЭ_факт'!AV108,'Потребление ЭЭ_факт'!BH108),0))</f>
        <v>0</v>
      </c>
      <c r="AO109" s="15">
        <f>IF(AND($F109=$AM$4,$I109=AO$5),AVERAGE('Потребление ЭЭ_факт'!AK108,'Потребление ЭЭ_факт'!AW108,'Потребление ЭЭ_факт'!BI108),IF(AN109&lt;&gt;0,AVERAGE('Потребление ЭЭ_факт'!AK108,'Потребление ЭЭ_факт'!AW108,'Потребление ЭЭ_факт'!BI108),0))</f>
        <v>0</v>
      </c>
      <c r="AP109" s="15">
        <f>IF(AND($F109=$AM$4,$I109=AP$5),AVERAGE('Потребление ЭЭ_факт'!AL108,'Потребление ЭЭ_факт'!AX108,'Потребление ЭЭ_факт'!BJ108),IF(AO109&lt;&gt;0,AVERAGE('Потребление ЭЭ_факт'!AL108,'Потребление ЭЭ_факт'!AX108,'Потребление ЭЭ_факт'!BJ108),0))</f>
        <v>0</v>
      </c>
      <c r="AQ109" s="15">
        <f>IF(AND($F109=$AM$4,$I109=AQ$5),AVERAGE('Потребление ЭЭ_факт'!AM108,'Потребление ЭЭ_факт'!AY108,'Потребление ЭЭ_факт'!BK108),IF(AP109&lt;&gt;0,AVERAGE('Потребление ЭЭ_факт'!AM108,'Потребление ЭЭ_факт'!AY108,'Потребление ЭЭ_факт'!BK108),0))</f>
        <v>0</v>
      </c>
      <c r="AR109" s="15">
        <f>IF(AND($F109=$AM$4,$I109=AR$5),AVERAGE('Потребление ЭЭ_факт'!AN108,'Потребление ЭЭ_факт'!AZ108,'Потребление ЭЭ_факт'!BL108),IF(AQ109&lt;&gt;0,AVERAGE('Потребление ЭЭ_факт'!AN108,'Потребление ЭЭ_факт'!AZ108,'Потребление ЭЭ_факт'!BL108),0))</f>
        <v>0</v>
      </c>
      <c r="AS109" s="15">
        <f>IF(AND($F109=$AM$4,$I109=AS$5),AVERAGE('Потребление ЭЭ_факт'!AO108,'Потребление ЭЭ_факт'!BA108,'Потребление ЭЭ_факт'!BM108),IF(AR109&lt;&gt;0,AVERAGE('Потребление ЭЭ_факт'!AO108,'Потребление ЭЭ_факт'!BA108,'Потребление ЭЭ_факт'!BM108),0))</f>
        <v>0</v>
      </c>
      <c r="AT109" s="15">
        <f>IF(AND($F109=$AM$4,$I109=AT$5),AVERAGE('Потребление ЭЭ_факт'!AP108,'Потребление ЭЭ_факт'!BB108,'Потребление ЭЭ_факт'!BN108),IF(AS109&lt;&gt;0,AVERAGE('Потребление ЭЭ_факт'!AP108,'Потребление ЭЭ_факт'!BB108,'Потребление ЭЭ_факт'!BN108),0))</f>
        <v>0</v>
      </c>
      <c r="AU109" s="15">
        <f>IF(AND($F109=$AM$4,$I109=AU$5),AVERAGE('Потребление ЭЭ_факт'!AQ108,'Потребление ЭЭ_факт'!BC108,'Потребление ЭЭ_факт'!BO108),IF(AT109&lt;&gt;0,AVERAGE('Потребление ЭЭ_факт'!AQ108,'Потребление ЭЭ_факт'!BC108,'Потребление ЭЭ_факт'!BO108),0))</f>
        <v>0</v>
      </c>
      <c r="AV109" s="15">
        <f>IF(AND($F109=$AM$4,$I109=AV$5),AVERAGE('Потребление ЭЭ_факт'!AR108,'Потребление ЭЭ_факт'!BD108,'Потребление ЭЭ_факт'!BP108),IF(AU109&lt;&gt;0,AVERAGE('Потребление ЭЭ_факт'!AR108,'Потребление ЭЭ_факт'!BD108,'Потребление ЭЭ_факт'!BP108),0))</f>
        <v>0</v>
      </c>
      <c r="AW109" s="15">
        <f>IF(AND($F109=$AM$4,$I109=AW$5),AVERAGE('Потребление ЭЭ_факт'!AS108,'Потребление ЭЭ_факт'!BE108,'Потребление ЭЭ_факт'!BQ108),IF(AV109&lt;&gt;0,AVERAGE('Потребление ЭЭ_факт'!AS108,'Потребление ЭЭ_факт'!BE108,'Потребление ЭЭ_факт'!BQ108),0))</f>
        <v>0</v>
      </c>
      <c r="AX109" s="16">
        <f>IF(AND($F109=$AM$4,$I109=AX$5),AVERAGE('Потребление ЭЭ_факт'!AT108,'Потребление ЭЭ_факт'!BF108,'Потребление ЭЭ_факт'!BR108),IF(AW109&lt;&gt;0,AVERAGE('Потребление ЭЭ_факт'!AT108,'Потребление ЭЭ_факт'!BF108,'Потребление ЭЭ_факт'!BR108),0))</f>
        <v>0</v>
      </c>
      <c r="AY109" s="14">
        <f>IF(AND($F109=$AY$4,$I109=AY$5),AVERAGE('Потребление ЭЭ_факт'!AU108,'Потребление ЭЭ_факт'!BG108,'Потребление ЭЭ_факт'!BS108),IF(AX109&lt;&gt;0,AVERAGE('Потребление ЭЭ_факт'!AU108,'Потребление ЭЭ_факт'!BG108,'Потребление ЭЭ_факт'!BS108),0))</f>
        <v>0</v>
      </c>
      <c r="AZ109" s="15">
        <f>IF(AND($F109=$AY$4,$I109=AZ$5),AVERAGE('Потребление ЭЭ_факт'!AV108,'Потребление ЭЭ_факт'!BH108,'Потребление ЭЭ_факт'!BT108),IF(AY109&lt;&gt;0,AVERAGE('Потребление ЭЭ_факт'!AV108,'Потребление ЭЭ_факт'!BH108,'Потребление ЭЭ_факт'!BT108),0))</f>
        <v>0</v>
      </c>
      <c r="BA109" s="15">
        <f>IF(AND($F109=$AY$4,$I109=BA$5),AVERAGE('Потребление ЭЭ_факт'!AW108,'Потребление ЭЭ_факт'!BI108,'Потребление ЭЭ_факт'!BU108),IF(AZ109&lt;&gt;0,AVERAGE('Потребление ЭЭ_факт'!AW108,'Потребление ЭЭ_факт'!BI108,'Потребление ЭЭ_факт'!BU108),0))</f>
        <v>0</v>
      </c>
      <c r="BB109" s="15">
        <f>IF(AND($F109=$AY$4,$I109=BB$5),AVERAGE('Потребление ЭЭ_факт'!AX108,'Потребление ЭЭ_факт'!BJ108,'Потребление ЭЭ_факт'!BV108),IF(BA109&lt;&gt;0,AVERAGE('Потребление ЭЭ_факт'!AX108,'Потребление ЭЭ_факт'!BJ108,'Потребление ЭЭ_факт'!BV108),0))</f>
        <v>0</v>
      </c>
      <c r="BC109" s="15">
        <f>IF(AND($F109=$AY$4,$I109=BC$5),AVERAGE('Потребление ЭЭ_факт'!AY108,'Потребление ЭЭ_факт'!BK108,'Потребление ЭЭ_факт'!BW108),IF(BB109&lt;&gt;0,AVERAGE('Потребление ЭЭ_факт'!AY108,'Потребление ЭЭ_факт'!BK108,'Потребление ЭЭ_факт'!BW108),0))</f>
        <v>0</v>
      </c>
      <c r="BD109" s="15">
        <f>IF(AND($F109=$AY$4,$I109=BD$5),AVERAGE('Потребление ЭЭ_факт'!AZ108,'Потребление ЭЭ_факт'!BL108,'Потребление ЭЭ_факт'!BX108),IF(BC109&lt;&gt;0,AVERAGE('Потребление ЭЭ_факт'!AZ108,'Потребление ЭЭ_факт'!BL108,'Потребление ЭЭ_факт'!BX108),0))</f>
        <v>0</v>
      </c>
      <c r="BE109" s="15">
        <f>IF(AND($F109=$AY$4,$I109=BE$5),AVERAGE('Потребление ЭЭ_факт'!BA108,'Потребление ЭЭ_факт'!BM108,'Потребление ЭЭ_факт'!BY108),IF(BD109&lt;&gt;0,AVERAGE('Потребление ЭЭ_факт'!BA108,'Потребление ЭЭ_факт'!BM108,'Потребление ЭЭ_факт'!BY108),0))</f>
        <v>0</v>
      </c>
      <c r="BF109" s="15">
        <f>IF(AND($F109=$AY$4,$I109=BF$5),AVERAGE('Потребление ЭЭ_факт'!BB108,'Потребление ЭЭ_факт'!BN108,'Потребление ЭЭ_факт'!BZ108),IF(BE109&lt;&gt;0,AVERAGE('Потребление ЭЭ_факт'!BB108,'Потребление ЭЭ_факт'!BN108,'Потребление ЭЭ_факт'!BZ108),0))</f>
        <v>0</v>
      </c>
      <c r="BG109" s="15">
        <f>IF(AND($F109=$AY$4,$I109=BG$5),AVERAGE('Потребление ЭЭ_факт'!BC108,'Потребление ЭЭ_факт'!BO108,'Потребление ЭЭ_факт'!CA108),IF(BF109&lt;&gt;0,AVERAGE('Потребление ЭЭ_факт'!BC108,'Потребление ЭЭ_факт'!BO108,'Потребление ЭЭ_факт'!CA108),0))</f>
        <v>0</v>
      </c>
      <c r="BH109" s="15">
        <f>IF(AND($F109=$AY$4,$I109=BH$5),AVERAGE('Потребление ЭЭ_факт'!BD108,'Потребление ЭЭ_факт'!BP108,'Потребление ЭЭ_факт'!CB108),IF(BG109&lt;&gt;0,AVERAGE('Потребление ЭЭ_факт'!BD108,'Потребление ЭЭ_факт'!BP108,'Потребление ЭЭ_факт'!CB108),0))</f>
        <v>0</v>
      </c>
      <c r="BI109" s="15">
        <f>IF(AND($F109=$AY$4,$I109=BI$5),AVERAGE('Потребление ЭЭ_факт'!BE108,'Потребление ЭЭ_факт'!BQ108,'Потребление ЭЭ_факт'!CC108),IF(BH109&lt;&gt;0,AVERAGE('Потребление ЭЭ_факт'!BE108,'Потребление ЭЭ_факт'!BQ108,'Потребление ЭЭ_факт'!CC108),0))</f>
        <v>0</v>
      </c>
      <c r="BJ109" s="16">
        <f>IF(AND($F109=$AY$4,$I109=BJ$5),AVERAGE('Потребление ЭЭ_факт'!BF108,'Потребление ЭЭ_факт'!BR108,'Потребление ЭЭ_факт'!CD108),IF(BI109&lt;&gt;0,AVERAGE('Потребление ЭЭ_факт'!BF108,'Потребление ЭЭ_факт'!BR108,'Потребление ЭЭ_факт'!CD108),0))</f>
        <v>0</v>
      </c>
      <c r="BK109" s="14">
        <f>IF(AND($F109=$BK$4,$I109=BK$5),AVERAGE('Потребление ЭЭ_факт'!BG108,'Потребление ЭЭ_факт'!BS108,'Потребление ЭЭ_факт'!CE108),IF(BJ109&lt;&gt;0,AVERAGE('Потребление ЭЭ_факт'!BG108,'Потребление ЭЭ_факт'!BS108,'Потребление ЭЭ_факт'!CE108),0))</f>
        <v>0</v>
      </c>
      <c r="BL109" s="15">
        <f>IF(AND($F109=$BK$4,$I109=BL$5),AVERAGE('Потребление ЭЭ_факт'!BH108,'Потребление ЭЭ_факт'!BT108,'Потребление ЭЭ_факт'!CF108),IF(BK109&lt;&gt;0,AVERAGE('Потребление ЭЭ_факт'!BH108,'Потребление ЭЭ_факт'!BT108,'Потребление ЭЭ_факт'!CF108),0))</f>
        <v>0</v>
      </c>
      <c r="BM109" s="15">
        <f>IF(AND($F109=$BK$4,$I109=BM$5),AVERAGE('Потребление ЭЭ_факт'!BI108,'Потребление ЭЭ_факт'!BU108,'Потребление ЭЭ_факт'!CG108),IF(BL109&lt;&gt;0,AVERAGE('Потребление ЭЭ_факт'!BI108,'Потребление ЭЭ_факт'!BU108,'Потребление ЭЭ_факт'!CG108),0))</f>
        <v>21471.958333333332</v>
      </c>
      <c r="BN109" s="15">
        <f>IF(AND($F109=$BK$4,$I109=BN$5),AVERAGE('Потребление ЭЭ_факт'!BJ108,'Потребление ЭЭ_факт'!BV108,'Потребление ЭЭ_факт'!CH108),IF(BM109&lt;&gt;0,AVERAGE('Потребление ЭЭ_факт'!BJ108,'Потребление ЭЭ_факт'!BV108,'Потребление ЭЭ_факт'!CH108),0))</f>
        <v>16739.033333333333</v>
      </c>
      <c r="BO109" s="15">
        <f>IF(AND($F109=$BK$4,$I109=BO$5),AVERAGE('Потребление ЭЭ_факт'!BK108,'Потребление ЭЭ_факт'!BW108,'Потребление ЭЭ_факт'!CI108),IF(BN109&lt;&gt;0,AVERAGE('Потребление ЭЭ_факт'!BK108,'Потребление ЭЭ_факт'!BW108,'Потребление ЭЭ_факт'!CI108),0))</f>
        <v>12201.050000000001</v>
      </c>
      <c r="BP109" s="15">
        <f>IF(AND($F109=$BK$4,$I109=BP$5),AVERAGE('Потребление ЭЭ_факт'!BL108,'Потребление ЭЭ_факт'!BX108,'Потребление ЭЭ_факт'!CJ108),IF(BO109&lt;&gt;0,AVERAGE('Потребление ЭЭ_факт'!BL108,'Потребление ЭЭ_факт'!BX108,'Потребление ЭЭ_факт'!CJ108),0))</f>
        <v>11941.85</v>
      </c>
      <c r="BQ109" s="15">
        <f>IF(AND($F109=$BK$4,$I109=BQ$5),AVERAGE('Потребление ЭЭ_факт'!BM108,'Потребление ЭЭ_факт'!BY108,'Потребление ЭЭ_факт'!CK108),IF(BP109&lt;&gt;0,AVERAGE('Потребление ЭЭ_факт'!BM108,'Потребление ЭЭ_факт'!BY108,'Потребление ЭЭ_факт'!CK108),0))</f>
        <v>13690.316666666666</v>
      </c>
      <c r="BR109" s="15">
        <f>IF(AND($F109=$BK$4,$I109=BR$5),AVERAGE('Потребление ЭЭ_факт'!BN108,'Потребление ЭЭ_факт'!BZ108,'Потребление ЭЭ_факт'!CL108),IF(BQ109&lt;&gt;0,AVERAGE('Потребление ЭЭ_факт'!BN108,'Потребление ЭЭ_факт'!BZ108,'Потребление ЭЭ_факт'!CL108),0))</f>
        <v>13991.950000000003</v>
      </c>
      <c r="BS109" s="15">
        <f>IF(AND($F109=$BK$4,$I109=BS$5),AVERAGE('Потребление ЭЭ_факт'!BO108,'Потребление ЭЭ_факт'!CA108,'Потребление ЭЭ_факт'!CM108),IF(BR109&lt;&gt;0,AVERAGE('Потребление ЭЭ_факт'!BO108,'Потребление ЭЭ_факт'!CA108,'Потребление ЭЭ_факт'!CM108),0))</f>
        <v>10672.883333333333</v>
      </c>
      <c r="BT109" s="15">
        <f>IF(AND($F109=$BK$4,$I109=BT$5),AVERAGE('Потребление ЭЭ_факт'!BP108,'Потребление ЭЭ_факт'!CB108,'Потребление ЭЭ_факт'!CN108),IF(BS109&lt;&gt;0,AVERAGE('Потребление ЭЭ_факт'!BP108,'Потребление ЭЭ_факт'!CB108,'Потребление ЭЭ_факт'!CN108),0))</f>
        <v>10124.699999999999</v>
      </c>
      <c r="BU109" s="15">
        <f>IF(AND($F109=$BK$4,$I109=BU$5),AVERAGE('Потребление ЭЭ_факт'!BQ108,'Потребление ЭЭ_факт'!CC108,'Потребление ЭЭ_факт'!CO108),IF(BT109&lt;&gt;0,AVERAGE('Потребление ЭЭ_факт'!BQ108,'Потребление ЭЭ_факт'!CC108,'Потребление ЭЭ_факт'!CO108),0))</f>
        <v>18733.5</v>
      </c>
      <c r="BV109" s="16">
        <f>IF(AND($F109=$BK$4,$I109=BV$5),AVERAGE('Потребление ЭЭ_факт'!BR108,'Потребление ЭЭ_факт'!CD108,'Потребление ЭЭ_факт'!CP108),IF(BU109&lt;&gt;0,AVERAGE('Потребление ЭЭ_факт'!BR108,'Потребление ЭЭ_факт'!CD108,'Потребление ЭЭ_факт'!CP108),0))</f>
        <v>23375.666666666668</v>
      </c>
      <c r="BW109" s="14">
        <f>IF(AND($F109=$BW$4,$I109=BW$5),AVERAGE('Потребление ЭЭ_факт'!BS108,'Потребление ЭЭ_факт'!CE108,'Потребление ЭЭ_факт'!CQ108),IF(BV109&lt;&gt;0,AVERAGE('Потребление ЭЭ_факт'!BS108,'Потребление ЭЭ_факт'!CE108,'Потребление ЭЭ_факт'!CQ108),0))</f>
        <v>23863.100000000002</v>
      </c>
      <c r="BX109" s="15">
        <f>IF(AND($F109=$BW$4,$I109=BX$5),AVERAGE('Потребление ЭЭ_факт'!BT108,'Потребление ЭЭ_факт'!CF108,'Потребление ЭЭ_факт'!CR108),IF(BW109&lt;&gt;0,AVERAGE('Потребление ЭЭ_факт'!BT108,'Потребление ЭЭ_факт'!CF108,'Потребление ЭЭ_факт'!CR108),0))</f>
        <v>21629.899999999998</v>
      </c>
      <c r="BY109" s="31">
        <f t="shared" si="552"/>
        <v>21471.958333333332</v>
      </c>
      <c r="BZ109" s="31">
        <f t="shared" si="553"/>
        <v>16739.033333333333</v>
      </c>
      <c r="CA109" s="31">
        <f t="shared" si="554"/>
        <v>12201.050000000001</v>
      </c>
      <c r="CB109" s="31">
        <f t="shared" si="555"/>
        <v>11941.85</v>
      </c>
      <c r="CC109" s="31">
        <f t="shared" si="546"/>
        <v>13690.316666666666</v>
      </c>
      <c r="CD109" s="31">
        <f t="shared" si="547"/>
        <v>13991.950000000003</v>
      </c>
      <c r="CE109" s="31">
        <f t="shared" si="548"/>
        <v>10672.883333333333</v>
      </c>
      <c r="CF109" s="31">
        <f t="shared" si="549"/>
        <v>10124.699999999999</v>
      </c>
      <c r="CG109" s="31">
        <f t="shared" si="550"/>
        <v>18733.5</v>
      </c>
      <c r="CH109" s="32">
        <f t="shared" si="551"/>
        <v>23375.666666666668</v>
      </c>
      <c r="CI109" s="30">
        <f t="shared" si="418"/>
        <v>23863.100000000002</v>
      </c>
      <c r="CJ109" s="31">
        <f t="shared" si="413"/>
        <v>21629.899999999998</v>
      </c>
      <c r="CK109" s="31">
        <f t="shared" si="414"/>
        <v>21471.958333333332</v>
      </c>
      <c r="CL109" s="31">
        <f t="shared" si="489"/>
        <v>16739.033333333333</v>
      </c>
      <c r="CM109" s="31">
        <f t="shared" si="490"/>
        <v>12201.050000000001</v>
      </c>
      <c r="CN109" s="31">
        <f t="shared" si="491"/>
        <v>11941.85</v>
      </c>
      <c r="CO109" s="31">
        <f t="shared" si="492"/>
        <v>13690.316666666666</v>
      </c>
      <c r="CP109" s="31">
        <f t="shared" si="493"/>
        <v>13991.950000000003</v>
      </c>
      <c r="CQ109" s="31">
        <f t="shared" si="494"/>
        <v>10672.883333333333</v>
      </c>
      <c r="CR109" s="31">
        <f t="shared" si="495"/>
        <v>10124.699999999999</v>
      </c>
      <c r="CS109" s="31">
        <f t="shared" si="496"/>
        <v>18733.5</v>
      </c>
      <c r="CT109" s="32">
        <f t="shared" si="497"/>
        <v>23375.666666666668</v>
      </c>
      <c r="CU109" s="30">
        <f t="shared" si="498"/>
        <v>23863.100000000002</v>
      </c>
      <c r="CV109" s="31">
        <f t="shared" si="499"/>
        <v>21629.899999999998</v>
      </c>
      <c r="CW109" s="31">
        <f t="shared" si="500"/>
        <v>21471.958333333332</v>
      </c>
      <c r="CX109" s="31">
        <f t="shared" si="501"/>
        <v>16739.033333333333</v>
      </c>
      <c r="CY109" s="31">
        <f t="shared" si="502"/>
        <v>12201.050000000001</v>
      </c>
      <c r="CZ109" s="31">
        <f t="shared" si="503"/>
        <v>11941.85</v>
      </c>
      <c r="DA109" s="31">
        <f t="shared" si="504"/>
        <v>13690.316666666666</v>
      </c>
      <c r="DB109" s="31">
        <f t="shared" si="505"/>
        <v>13991.950000000003</v>
      </c>
      <c r="DC109" s="31">
        <f t="shared" si="506"/>
        <v>10672.883333333333</v>
      </c>
      <c r="DD109" s="31">
        <f t="shared" si="507"/>
        <v>10124.699999999999</v>
      </c>
      <c r="DE109" s="31">
        <f t="shared" si="508"/>
        <v>18733.5</v>
      </c>
      <c r="DF109" s="32">
        <f t="shared" si="509"/>
        <v>23375.666666666668</v>
      </c>
      <c r="DG109" s="30">
        <f t="shared" si="510"/>
        <v>23863.100000000002</v>
      </c>
      <c r="DH109" s="31">
        <f t="shared" si="511"/>
        <v>21629.899999999998</v>
      </c>
      <c r="DI109" s="31">
        <f t="shared" si="512"/>
        <v>21471.958333333332</v>
      </c>
      <c r="DJ109" s="31">
        <f t="shared" si="513"/>
        <v>16739.033333333333</v>
      </c>
      <c r="DK109" s="31">
        <f t="shared" si="514"/>
        <v>12201.050000000001</v>
      </c>
      <c r="DL109" s="31">
        <f t="shared" si="515"/>
        <v>11941.85</v>
      </c>
      <c r="DM109" s="31">
        <f t="shared" si="516"/>
        <v>13690.316666666666</v>
      </c>
      <c r="DN109" s="31">
        <f t="shared" si="517"/>
        <v>13991.950000000003</v>
      </c>
      <c r="DO109" s="31">
        <f t="shared" si="518"/>
        <v>10672.883333333333</v>
      </c>
      <c r="DP109" s="31">
        <f t="shared" si="519"/>
        <v>10124.699999999999</v>
      </c>
      <c r="DQ109" s="31">
        <f t="shared" si="488"/>
        <v>18733.5</v>
      </c>
      <c r="DR109" s="32">
        <f t="shared" si="522"/>
        <v>23375.666666666668</v>
      </c>
      <c r="DS109" s="30">
        <f t="shared" si="523"/>
        <v>23863.100000000002</v>
      </c>
      <c r="DT109" s="31">
        <f t="shared" si="524"/>
        <v>21629.899999999998</v>
      </c>
      <c r="DU109" s="31">
        <f t="shared" si="525"/>
        <v>21471.958333333332</v>
      </c>
      <c r="DV109" s="31">
        <f t="shared" si="526"/>
        <v>16739.033333333333</v>
      </c>
      <c r="DW109" s="31">
        <f t="shared" si="527"/>
        <v>12201.050000000001</v>
      </c>
      <c r="DX109" s="31">
        <f t="shared" si="528"/>
        <v>11941.85</v>
      </c>
      <c r="DY109" s="31">
        <f t="shared" si="529"/>
        <v>13690.316666666666</v>
      </c>
      <c r="DZ109" s="31">
        <f t="shared" si="530"/>
        <v>13991.950000000003</v>
      </c>
      <c r="EA109" s="31">
        <f t="shared" si="531"/>
        <v>10672.883333333333</v>
      </c>
      <c r="EB109" s="31">
        <f t="shared" si="532"/>
        <v>10124.699999999999</v>
      </c>
      <c r="EC109" s="31">
        <f t="shared" si="533"/>
        <v>18733.5</v>
      </c>
      <c r="ED109" s="32">
        <f t="shared" si="534"/>
        <v>23375.666666666668</v>
      </c>
      <c r="EE109" s="30">
        <f t="shared" si="535"/>
        <v>23863.100000000002</v>
      </c>
      <c r="EF109" s="31">
        <f t="shared" si="536"/>
        <v>21629.899999999998</v>
      </c>
      <c r="EG109" s="31">
        <f t="shared" si="537"/>
        <v>21471.958333333332</v>
      </c>
      <c r="EH109" s="31">
        <f t="shared" si="538"/>
        <v>16739.033333333333</v>
      </c>
      <c r="EI109" s="31">
        <f t="shared" si="539"/>
        <v>12201.050000000001</v>
      </c>
      <c r="EJ109" s="31">
        <f t="shared" si="540"/>
        <v>11941.85</v>
      </c>
      <c r="EK109" s="31">
        <f t="shared" si="541"/>
        <v>13690.316666666666</v>
      </c>
      <c r="EL109" s="31">
        <f t="shared" si="542"/>
        <v>13991.950000000003</v>
      </c>
      <c r="EM109" s="31">
        <f t="shared" si="543"/>
        <v>10672.883333333333</v>
      </c>
      <c r="EN109" s="31">
        <f t="shared" si="544"/>
        <v>10124.699999999999</v>
      </c>
      <c r="EO109" s="31">
        <f t="shared" si="520"/>
        <v>18733.5</v>
      </c>
      <c r="EP109" s="32">
        <f t="shared" si="521"/>
        <v>23375.666666666668</v>
      </c>
      <c r="ES109" s="20"/>
      <c r="ET109" s="18"/>
      <c r="EU109" s="18"/>
      <c r="EV109" s="18"/>
      <c r="EW109" s="18"/>
      <c r="EX109" s="18"/>
      <c r="EY109" s="18"/>
      <c r="EZ109" s="18"/>
      <c r="FA109" s="18"/>
      <c r="FB109" s="18"/>
      <c r="FC109" s="18"/>
      <c r="FD109" s="19"/>
      <c r="FE109" s="20"/>
      <c r="FF109" s="18"/>
      <c r="FG109" s="18"/>
      <c r="FH109" s="18"/>
      <c r="FI109" s="18"/>
      <c r="FJ109" s="18"/>
      <c r="FK109" s="18"/>
      <c r="FL109" s="18"/>
      <c r="FM109" s="18"/>
      <c r="FN109" s="18"/>
      <c r="FO109" s="18"/>
      <c r="FP109" s="19"/>
      <c r="FQ109" s="20"/>
      <c r="FR109" s="18"/>
      <c r="FS109" s="18"/>
      <c r="FT109" s="18">
        <f t="shared" si="421"/>
        <v>16739.033333333333</v>
      </c>
      <c r="FU109" s="18">
        <f t="shared" si="422"/>
        <v>12201.050000000001</v>
      </c>
      <c r="FV109" s="18">
        <f t="shared" si="423"/>
        <v>11941.85</v>
      </c>
      <c r="FW109" s="18">
        <f t="shared" si="424"/>
        <v>13690.316666666666</v>
      </c>
      <c r="FX109" s="18">
        <f t="shared" si="425"/>
        <v>13991.950000000003</v>
      </c>
      <c r="FY109" s="18">
        <f t="shared" si="426"/>
        <v>10672.883333333333</v>
      </c>
      <c r="FZ109" s="18">
        <f t="shared" si="427"/>
        <v>10124.699999999999</v>
      </c>
      <c r="GA109" s="18">
        <f t="shared" si="428"/>
        <v>18733.5</v>
      </c>
      <c r="GB109" s="19">
        <f t="shared" si="429"/>
        <v>23375.666666666668</v>
      </c>
      <c r="GC109" s="20">
        <f t="shared" si="430"/>
        <v>23863.100000000002</v>
      </c>
      <c r="GD109" s="18">
        <f t="shared" si="431"/>
        <v>21629.899999999998</v>
      </c>
      <c r="GE109" s="18">
        <f t="shared" si="432"/>
        <v>21471.958333333332</v>
      </c>
      <c r="GF109" s="18">
        <f t="shared" si="433"/>
        <v>16739.033333333333</v>
      </c>
      <c r="GG109" s="18">
        <f t="shared" si="434"/>
        <v>12201.050000000001</v>
      </c>
      <c r="GH109" s="18">
        <f t="shared" si="435"/>
        <v>11941.85</v>
      </c>
      <c r="GI109" s="18">
        <f t="shared" si="436"/>
        <v>13690.316666666666</v>
      </c>
      <c r="GJ109" s="18">
        <f t="shared" si="437"/>
        <v>13991.950000000003</v>
      </c>
      <c r="GK109" s="18">
        <f t="shared" si="438"/>
        <v>10672.883333333333</v>
      </c>
      <c r="GL109" s="18">
        <f t="shared" si="439"/>
        <v>10124.699999999999</v>
      </c>
      <c r="GM109" s="18">
        <f t="shared" si="440"/>
        <v>18733.5</v>
      </c>
      <c r="GN109" s="19">
        <f t="shared" si="441"/>
        <v>23375.666666666668</v>
      </c>
      <c r="GO109" s="20">
        <f t="shared" si="442"/>
        <v>23863.100000000002</v>
      </c>
      <c r="GP109" s="18">
        <f t="shared" si="443"/>
        <v>21629.899999999998</v>
      </c>
      <c r="GQ109" s="18">
        <f t="shared" si="444"/>
        <v>21471.958333333332</v>
      </c>
      <c r="GR109" s="18">
        <f t="shared" si="445"/>
        <v>16739.033333333333</v>
      </c>
      <c r="GS109" s="18">
        <f t="shared" si="446"/>
        <v>12201.050000000001</v>
      </c>
      <c r="GT109" s="18">
        <f t="shared" si="447"/>
        <v>11941.85</v>
      </c>
      <c r="GU109" s="18">
        <f t="shared" si="448"/>
        <v>13690.316666666666</v>
      </c>
      <c r="GV109" s="18">
        <f t="shared" si="449"/>
        <v>13991.950000000003</v>
      </c>
      <c r="GW109" s="18">
        <f t="shared" si="450"/>
        <v>10672.883333333333</v>
      </c>
      <c r="GX109" s="18">
        <f t="shared" si="451"/>
        <v>10124.699999999999</v>
      </c>
      <c r="GY109" s="18">
        <f t="shared" si="452"/>
        <v>18733.5</v>
      </c>
      <c r="GZ109" s="19">
        <f t="shared" si="453"/>
        <v>23375.666666666668</v>
      </c>
      <c r="HA109" s="20">
        <f t="shared" si="454"/>
        <v>23863.100000000002</v>
      </c>
      <c r="HB109" s="18">
        <f t="shared" si="455"/>
        <v>21629.899999999998</v>
      </c>
      <c r="HC109" s="18">
        <f t="shared" si="456"/>
        <v>21471.958333333332</v>
      </c>
      <c r="HD109" s="18">
        <f t="shared" si="457"/>
        <v>16739.033333333333</v>
      </c>
      <c r="HE109" s="18">
        <f t="shared" si="458"/>
        <v>12201.050000000001</v>
      </c>
      <c r="HF109" s="18">
        <f t="shared" si="459"/>
        <v>11941.85</v>
      </c>
      <c r="HG109" s="18">
        <f t="shared" si="460"/>
        <v>13690.316666666666</v>
      </c>
      <c r="HH109" s="18">
        <f t="shared" si="461"/>
        <v>13991.950000000003</v>
      </c>
      <c r="HI109" s="18">
        <f t="shared" si="462"/>
        <v>10672.883333333333</v>
      </c>
      <c r="HJ109" s="18">
        <f t="shared" si="463"/>
        <v>10124.699999999999</v>
      </c>
      <c r="HK109" s="18">
        <f t="shared" si="464"/>
        <v>18733.5</v>
      </c>
      <c r="HL109" s="19">
        <f t="shared" si="465"/>
        <v>23375.666666666668</v>
      </c>
      <c r="HM109" s="20">
        <f t="shared" si="466"/>
        <v>23863.100000000002</v>
      </c>
      <c r="HN109" s="18">
        <f t="shared" si="467"/>
        <v>21629.899999999998</v>
      </c>
      <c r="HO109" s="18">
        <f t="shared" si="468"/>
        <v>21471.958333333332</v>
      </c>
      <c r="HP109" s="18">
        <f t="shared" si="469"/>
        <v>16739.033333333333</v>
      </c>
      <c r="HQ109" s="18">
        <f t="shared" si="470"/>
        <v>12201.050000000001</v>
      </c>
      <c r="HR109" s="18">
        <f t="shared" si="471"/>
        <v>11941.85</v>
      </c>
      <c r="HS109" s="18">
        <f t="shared" si="472"/>
        <v>13690.316666666666</v>
      </c>
      <c r="HT109" s="18">
        <f t="shared" si="473"/>
        <v>13991.950000000003</v>
      </c>
      <c r="HU109" s="18">
        <f t="shared" si="474"/>
        <v>10672.883333333333</v>
      </c>
      <c r="HV109" s="18">
        <f t="shared" si="475"/>
        <v>10124.699999999999</v>
      </c>
      <c r="HW109" s="18">
        <f t="shared" si="476"/>
        <v>18733.5</v>
      </c>
      <c r="HX109" s="19">
        <f t="shared" si="477"/>
        <v>23375.666666666668</v>
      </c>
      <c r="HY109" s="20">
        <f t="shared" si="478"/>
        <v>23863.100000000002</v>
      </c>
      <c r="HZ109" s="18">
        <f t="shared" si="545"/>
        <v>21629.899999999998</v>
      </c>
      <c r="IA109" s="18">
        <f t="shared" si="559"/>
        <v>21471.958333333332</v>
      </c>
      <c r="IB109" s="18"/>
      <c r="IC109" s="18"/>
      <c r="ID109" s="18"/>
      <c r="IE109" s="18"/>
      <c r="IF109" s="18"/>
      <c r="IG109" s="18"/>
      <c r="IH109" s="18"/>
      <c r="II109" s="18"/>
      <c r="IJ109" s="19"/>
      <c r="IK109" s="20"/>
      <c r="IL109" s="18"/>
      <c r="IM109" s="18"/>
      <c r="IN109" s="18"/>
      <c r="IO109" s="18"/>
      <c r="IP109" s="18"/>
      <c r="IQ109" s="18"/>
      <c r="IR109" s="18"/>
      <c r="IS109" s="18"/>
      <c r="IT109" s="18"/>
      <c r="IU109" s="18"/>
      <c r="IV109" s="19"/>
      <c r="IY109" s="17"/>
      <c r="IZ109" s="17"/>
      <c r="JA109" s="14">
        <f t="shared" si="479"/>
        <v>0</v>
      </c>
      <c r="JB109" s="15">
        <f t="shared" si="480"/>
        <v>0</v>
      </c>
      <c r="JC109" s="15">
        <f t="shared" si="481"/>
        <v>131470.94999999998</v>
      </c>
      <c r="JD109" s="15">
        <f t="shared" si="482"/>
        <v>198435.90833333335</v>
      </c>
      <c r="JE109" s="15">
        <f t="shared" si="483"/>
        <v>198435.90833333335</v>
      </c>
      <c r="JF109" s="15">
        <f t="shared" si="484"/>
        <v>198435.90833333335</v>
      </c>
      <c r="JG109" s="15">
        <f t="shared" si="485"/>
        <v>198435.90833333335</v>
      </c>
      <c r="JH109" s="15">
        <f t="shared" si="486"/>
        <v>66964.958333333328</v>
      </c>
      <c r="JI109" s="15">
        <f t="shared" si="487"/>
        <v>0</v>
      </c>
      <c r="JJ109" s="14"/>
    </row>
    <row r="110" spans="1:270" x14ac:dyDescent="0.25">
      <c r="A110" s="5" t="s">
        <v>121</v>
      </c>
      <c r="B110" s="2">
        <v>8288</v>
      </c>
      <c r="C110" s="3">
        <v>42629</v>
      </c>
      <c r="D110" s="3" t="s">
        <v>122</v>
      </c>
      <c r="E110" s="4">
        <v>45358</v>
      </c>
      <c r="F110">
        <f t="shared" si="556"/>
        <v>2024</v>
      </c>
      <c r="G110">
        <f t="shared" si="557"/>
        <v>3</v>
      </c>
      <c r="H110">
        <f t="shared" si="558"/>
        <v>2021</v>
      </c>
      <c r="I110">
        <f t="shared" si="561"/>
        <v>3</v>
      </c>
      <c r="J110">
        <f t="shared" si="560"/>
        <v>2024</v>
      </c>
      <c r="K110">
        <f t="shared" si="416"/>
        <v>4</v>
      </c>
      <c r="L110">
        <f t="shared" si="562"/>
        <v>2029</v>
      </c>
      <c r="M110">
        <f t="shared" si="417"/>
        <v>3</v>
      </c>
      <c r="O110" s="14"/>
      <c r="P110" s="17"/>
      <c r="Q110" s="17"/>
      <c r="R110" s="17"/>
      <c r="S110" s="17"/>
      <c r="T110" s="17"/>
      <c r="U110" s="17"/>
      <c r="V110" s="17">
        <f>IF(AND($F110=O$4,$I110=V$5),AVERAGE('Потребление ЭЭ_факт'!R109,'Потребление ЭЭ_факт'!AD109,'Потребление ЭЭ_факт'!AP109),IF(U110&lt;&gt;0,AVERAGE('Потребление ЭЭ_факт'!R109,'Потребление ЭЭ_факт'!AD109,'Потребление ЭЭ_факт'!AP109),0))</f>
        <v>0</v>
      </c>
      <c r="W110" s="17">
        <f>IF(AND($F110=O$4,$I110=W$5),AVERAGE('Потребление ЭЭ_факт'!S109,'Потребление ЭЭ_факт'!AE109,'Потребление ЭЭ_факт'!AQ109),IF(V110&lt;&gt;0,AVERAGE('Потребление ЭЭ_факт'!S109,'Потребление ЭЭ_факт'!AE109,'Потребление ЭЭ_факт'!AQ109),0))</f>
        <v>0</v>
      </c>
      <c r="X110" s="17">
        <f>IF(AND($F110=O$4,$I110=X$5),AVERAGE('Потребление ЭЭ_факт'!T109,'Потребление ЭЭ_факт'!AF109,'Потребление ЭЭ_факт'!AR109),IF(W110&lt;&gt;0,AVERAGE('Потребление ЭЭ_факт'!T109,'Потребление ЭЭ_факт'!AF109,'Потребление ЭЭ_факт'!AR109),0))</f>
        <v>0</v>
      </c>
      <c r="Y110" s="17">
        <f>IF(AND($F110=O$4,$I110=Y$5),AVERAGE('Потребление ЭЭ_факт'!U109,'Потребление ЭЭ_факт'!AG109,'Потребление ЭЭ_факт'!AS109),IF(X110&lt;&gt;0,AVERAGE('Потребление ЭЭ_факт'!U109,'Потребление ЭЭ_факт'!AG109,'Потребление ЭЭ_факт'!AS109),0))</f>
        <v>0</v>
      </c>
      <c r="Z110" s="17">
        <f>IF(AND($F110=O$4,$I110=Z$5),AVERAGE('Потребление ЭЭ_факт'!V109,'Потребление ЭЭ_факт'!AH109,'Потребление ЭЭ_факт'!AT109),IF(Y110&lt;&gt;0,AVERAGE('Потребление ЭЭ_факт'!V109,'Потребление ЭЭ_факт'!AH109,'Потребление ЭЭ_факт'!AT109),0))</f>
        <v>0</v>
      </c>
      <c r="AA110" s="14">
        <f>IF(AND($F110=AA$4,$I110=AA$5),AVERAGE('Потребление ЭЭ_факт'!W109,'Потребление ЭЭ_факт'!AI109,'Потребление ЭЭ_факт'!AU109),IF(Z110&lt;&gt;0,AVERAGE('Потребление ЭЭ_факт'!W109,'Потребление ЭЭ_факт'!AI109,'Потребление ЭЭ_факт'!AU109),0))</f>
        <v>0</v>
      </c>
      <c r="AB110" s="17">
        <f>IF(AND($F110=AA$4,$I110=AB$5),AVERAGE('Потребление ЭЭ_факт'!X109,'Потребление ЭЭ_факт'!AJ109,'Потребление ЭЭ_факт'!AV109),IF(AA110&lt;&gt;0,AVERAGE('Потребление ЭЭ_факт'!X109,'Потребление ЭЭ_факт'!AJ109,'Потребление ЭЭ_факт'!AV109),0))</f>
        <v>0</v>
      </c>
      <c r="AC110" s="17">
        <f>IF(AND($F110=AA$4,$I110=AC$5),AVERAGE('Потребление ЭЭ_факт'!Y109,'Потребление ЭЭ_факт'!AK109,'Потребление ЭЭ_факт'!AW109),IF(AB110&lt;&gt;0,AVERAGE('Потребление ЭЭ_факт'!Y109,'Потребление ЭЭ_факт'!AK109,'Потребление ЭЭ_факт'!AW109),0))</f>
        <v>0</v>
      </c>
      <c r="AD110" s="17">
        <f>IF(AND($F110=AA$4,$I110=AD$5),AVERAGE('Потребление ЭЭ_факт'!Z109,'Потребление ЭЭ_факт'!AL109,'Потребление ЭЭ_факт'!AX109),IF(AC110&lt;&gt;0,AVERAGE('Потребление ЭЭ_факт'!Z109,'Потребление ЭЭ_факт'!AL109,'Потребление ЭЭ_факт'!AX109),0))</f>
        <v>0</v>
      </c>
      <c r="AE110" s="17">
        <f>IF(AND($F110=AA$4,$I110=AE$5),AVERAGE('Потребление ЭЭ_факт'!AA109,'Потребление ЭЭ_факт'!AM109,'Потребление ЭЭ_факт'!AY109),IF(AD110&lt;&gt;0,AVERAGE('Потребление ЭЭ_факт'!AA109,'Потребление ЭЭ_факт'!AM109,'Потребление ЭЭ_факт'!AY109),0))</f>
        <v>0</v>
      </c>
      <c r="AF110" s="17">
        <f>IF(AND($F110=AA$4,$I110=AF$5),AVERAGE('Потребление ЭЭ_факт'!AB109,'Потребление ЭЭ_факт'!AN109,'Потребление ЭЭ_факт'!AZ109),IF(AE110&lt;&gt;0,AVERAGE('Потребление ЭЭ_факт'!AB109,'Потребление ЭЭ_факт'!AN109,'Потребление ЭЭ_факт'!AZ109),0))</f>
        <v>0</v>
      </c>
      <c r="AG110" s="17">
        <f>IF(AND($F110=AA$4,$I110=AG$5),AVERAGE('Потребление ЭЭ_факт'!AC109,'Потребление ЭЭ_факт'!AO109,'Потребление ЭЭ_факт'!BA109),IF(AF110&lt;&gt;0,AVERAGE('Потребление ЭЭ_факт'!AC109,'Потребление ЭЭ_факт'!AO109,'Потребление ЭЭ_факт'!BA109),0))</f>
        <v>0</v>
      </c>
      <c r="AH110" s="17">
        <f>IF(AND($F110=AA$4,$I110=AH$5),AVERAGE('Потребление ЭЭ_факт'!AD109,'Потребление ЭЭ_факт'!AP109,'Потребление ЭЭ_факт'!BB109),IF(AG110&lt;&gt;0,AVERAGE('Потребление ЭЭ_факт'!AD109,'Потребление ЭЭ_факт'!AP109,'Потребление ЭЭ_факт'!BB109),0))</f>
        <v>0</v>
      </c>
      <c r="AI110" s="17">
        <f>IF(AND($F110=AA$4,$I110=AI$5),AVERAGE('Потребление ЭЭ_факт'!AE109,'Потребление ЭЭ_факт'!AQ109,'Потребление ЭЭ_факт'!BC109),IF(AH110&lt;&gt;0,AVERAGE('Потребление ЭЭ_факт'!AE109,'Потребление ЭЭ_факт'!AQ109,'Потребление ЭЭ_факт'!BC109),0))</f>
        <v>0</v>
      </c>
      <c r="AJ110" s="17">
        <f>IF(AND($F110=AA$4,$I110=AJ$5),AVERAGE('Потребление ЭЭ_факт'!AF109,'Потребление ЭЭ_факт'!AR109,'Потребление ЭЭ_факт'!BD109),IF(AI110&lt;&gt;0,AVERAGE('Потребление ЭЭ_факт'!AF109,'Потребление ЭЭ_факт'!AR109,'Потребление ЭЭ_факт'!BD109),0))</f>
        <v>0</v>
      </c>
      <c r="AK110" s="17">
        <f>IF(AND($F110=AA$4,$I110=AK$5),AVERAGE('Потребление ЭЭ_факт'!AG109,'Потребление ЭЭ_факт'!AS109,'Потребление ЭЭ_факт'!BE109),IF(AJ110&lt;&gt;0,AVERAGE('Потребление ЭЭ_факт'!AG109,'Потребление ЭЭ_факт'!AS109,'Потребление ЭЭ_факт'!BE109),0))</f>
        <v>0</v>
      </c>
      <c r="AL110" s="17">
        <f>IF(AND($F110=AA$4,$I110=AL$5),AVERAGE('Потребление ЭЭ_факт'!AH109,'Потребление ЭЭ_факт'!AT109,'Потребление ЭЭ_факт'!BF109),IF(AK110&lt;&gt;0,AVERAGE('Потребление ЭЭ_факт'!AH109,'Потребление ЭЭ_факт'!AT109,'Потребление ЭЭ_факт'!BF109),0))</f>
        <v>0</v>
      </c>
      <c r="AM110" s="14">
        <f>IF(AND($F110=AM$4,$I110=AM$5),AVERAGE('Потребление ЭЭ_факт'!AI109,'Потребление ЭЭ_факт'!AU109,'Потребление ЭЭ_факт'!BG109),IF(AL110&lt;&gt;0,AVERAGE('Потребление ЭЭ_факт'!AI109,'Потребление ЭЭ_факт'!AU109,'Потребление ЭЭ_факт'!BG109),0))</f>
        <v>0</v>
      </c>
      <c r="AN110" s="15">
        <f>IF(AND($F110=$AM$4,$I110=AN$5),AVERAGE('Потребление ЭЭ_факт'!AJ109,'Потребление ЭЭ_факт'!AV109,'Потребление ЭЭ_факт'!BH109),IF(AM110&lt;&gt;0,AVERAGE('Потребление ЭЭ_факт'!AJ109,'Потребление ЭЭ_факт'!AV109,'Потребление ЭЭ_факт'!BH109),0))</f>
        <v>0</v>
      </c>
      <c r="AO110" s="15">
        <f>IF(AND($F110=$AM$4,$I110=AO$5),AVERAGE('Потребление ЭЭ_факт'!AK109,'Потребление ЭЭ_факт'!AW109,'Потребление ЭЭ_факт'!BI109),IF(AN110&lt;&gt;0,AVERAGE('Потребление ЭЭ_факт'!AK109,'Потребление ЭЭ_факт'!AW109,'Потребление ЭЭ_факт'!BI109),0))</f>
        <v>0</v>
      </c>
      <c r="AP110" s="15">
        <f>IF(AND($F110=$AM$4,$I110=AP$5),AVERAGE('Потребление ЭЭ_факт'!AL109,'Потребление ЭЭ_факт'!AX109,'Потребление ЭЭ_факт'!BJ109),IF(AO110&lt;&gt;0,AVERAGE('Потребление ЭЭ_факт'!AL109,'Потребление ЭЭ_факт'!AX109,'Потребление ЭЭ_факт'!BJ109),0))</f>
        <v>0</v>
      </c>
      <c r="AQ110" s="15">
        <f>IF(AND($F110=$AM$4,$I110=AQ$5),AVERAGE('Потребление ЭЭ_факт'!AM109,'Потребление ЭЭ_факт'!AY109,'Потребление ЭЭ_факт'!BK109),IF(AP110&lt;&gt;0,AVERAGE('Потребление ЭЭ_факт'!AM109,'Потребление ЭЭ_факт'!AY109,'Потребление ЭЭ_факт'!BK109),0))</f>
        <v>0</v>
      </c>
      <c r="AR110" s="15">
        <f>IF(AND($F110=$AM$4,$I110=AR$5),AVERAGE('Потребление ЭЭ_факт'!AN109,'Потребление ЭЭ_факт'!AZ109,'Потребление ЭЭ_факт'!BL109),IF(AQ110&lt;&gt;0,AVERAGE('Потребление ЭЭ_факт'!AN109,'Потребление ЭЭ_факт'!AZ109,'Потребление ЭЭ_факт'!BL109),0))</f>
        <v>0</v>
      </c>
      <c r="AS110" s="15">
        <f>IF(AND($F110=$AM$4,$I110=AS$5),AVERAGE('Потребление ЭЭ_факт'!AO109,'Потребление ЭЭ_факт'!BA109,'Потребление ЭЭ_факт'!BM109),IF(AR110&lt;&gt;0,AVERAGE('Потребление ЭЭ_факт'!AO109,'Потребление ЭЭ_факт'!BA109,'Потребление ЭЭ_факт'!BM109),0))</f>
        <v>0</v>
      </c>
      <c r="AT110" s="15">
        <f>IF(AND($F110=$AM$4,$I110=AT$5),AVERAGE('Потребление ЭЭ_факт'!AP109,'Потребление ЭЭ_факт'!BB109,'Потребление ЭЭ_факт'!BN109),IF(AS110&lt;&gt;0,AVERAGE('Потребление ЭЭ_факт'!AP109,'Потребление ЭЭ_факт'!BB109,'Потребление ЭЭ_факт'!BN109),0))</f>
        <v>0</v>
      </c>
      <c r="AU110" s="15">
        <f>IF(AND($F110=$AM$4,$I110=AU$5),AVERAGE('Потребление ЭЭ_факт'!AQ109,'Потребление ЭЭ_факт'!BC109,'Потребление ЭЭ_факт'!BO109),IF(AT110&lt;&gt;0,AVERAGE('Потребление ЭЭ_факт'!AQ109,'Потребление ЭЭ_факт'!BC109,'Потребление ЭЭ_факт'!BO109),0))</f>
        <v>0</v>
      </c>
      <c r="AV110" s="15">
        <f>IF(AND($F110=$AM$4,$I110=AV$5),AVERAGE('Потребление ЭЭ_факт'!AR109,'Потребление ЭЭ_факт'!BD109,'Потребление ЭЭ_факт'!BP109),IF(AU110&lt;&gt;0,AVERAGE('Потребление ЭЭ_факт'!AR109,'Потребление ЭЭ_факт'!BD109,'Потребление ЭЭ_факт'!BP109),0))</f>
        <v>0</v>
      </c>
      <c r="AW110" s="15">
        <f>IF(AND($F110=$AM$4,$I110=AW$5),AVERAGE('Потребление ЭЭ_факт'!AS109,'Потребление ЭЭ_факт'!BE109,'Потребление ЭЭ_факт'!BQ109),IF(AV110&lt;&gt;0,AVERAGE('Потребление ЭЭ_факт'!AS109,'Потребление ЭЭ_факт'!BE109,'Потребление ЭЭ_факт'!BQ109),0))</f>
        <v>0</v>
      </c>
      <c r="AX110" s="16">
        <f>IF(AND($F110=$AM$4,$I110=AX$5),AVERAGE('Потребление ЭЭ_факт'!AT109,'Потребление ЭЭ_факт'!BF109,'Потребление ЭЭ_факт'!BR109),IF(AW110&lt;&gt;0,AVERAGE('Потребление ЭЭ_факт'!AT109,'Потребление ЭЭ_факт'!BF109,'Потребление ЭЭ_факт'!BR109),0))</f>
        <v>0</v>
      </c>
      <c r="AY110" s="14">
        <f>IF(AND($F110=$AY$4,$I110=AY$5),AVERAGE('Потребление ЭЭ_факт'!AU109,'Потребление ЭЭ_факт'!BG109,'Потребление ЭЭ_факт'!BS109),IF(AX110&lt;&gt;0,AVERAGE('Потребление ЭЭ_факт'!AU109,'Потребление ЭЭ_факт'!BG109,'Потребление ЭЭ_факт'!BS109),0))</f>
        <v>0</v>
      </c>
      <c r="AZ110" s="15">
        <f>IF(AND($F110=$AY$4,$I110=AZ$5),AVERAGE('Потребление ЭЭ_факт'!AV109,'Потребление ЭЭ_факт'!BH109,'Потребление ЭЭ_факт'!BT109),IF(AY110&lt;&gt;0,AVERAGE('Потребление ЭЭ_факт'!AV109,'Потребление ЭЭ_факт'!BH109,'Потребление ЭЭ_факт'!BT109),0))</f>
        <v>0</v>
      </c>
      <c r="BA110" s="15">
        <f>IF(AND($F110=$AY$4,$I110=BA$5),AVERAGE('Потребление ЭЭ_факт'!AW109,'Потребление ЭЭ_факт'!BI109,'Потребление ЭЭ_факт'!BU109),IF(AZ110&lt;&gt;0,AVERAGE('Потребление ЭЭ_факт'!AW109,'Потребление ЭЭ_факт'!BI109,'Потребление ЭЭ_факт'!BU109),0))</f>
        <v>0</v>
      </c>
      <c r="BB110" s="15">
        <f>IF(AND($F110=$AY$4,$I110=BB$5),AVERAGE('Потребление ЭЭ_факт'!AX109,'Потребление ЭЭ_факт'!BJ109,'Потребление ЭЭ_факт'!BV109),IF(BA110&lt;&gt;0,AVERAGE('Потребление ЭЭ_факт'!AX109,'Потребление ЭЭ_факт'!BJ109,'Потребление ЭЭ_факт'!BV109),0))</f>
        <v>0</v>
      </c>
      <c r="BC110" s="15">
        <f>IF(AND($F110=$AY$4,$I110=BC$5),AVERAGE('Потребление ЭЭ_факт'!AY109,'Потребление ЭЭ_факт'!BK109,'Потребление ЭЭ_факт'!BW109),IF(BB110&lt;&gt;0,AVERAGE('Потребление ЭЭ_факт'!AY109,'Потребление ЭЭ_факт'!BK109,'Потребление ЭЭ_факт'!BW109),0))</f>
        <v>0</v>
      </c>
      <c r="BD110" s="15">
        <f>IF(AND($F110=$AY$4,$I110=BD$5),AVERAGE('Потребление ЭЭ_факт'!AZ109,'Потребление ЭЭ_факт'!BL109,'Потребление ЭЭ_факт'!BX109),IF(BC110&lt;&gt;0,AVERAGE('Потребление ЭЭ_факт'!AZ109,'Потребление ЭЭ_факт'!BL109,'Потребление ЭЭ_факт'!BX109),0))</f>
        <v>0</v>
      </c>
      <c r="BE110" s="15">
        <f>IF(AND($F110=$AY$4,$I110=BE$5),AVERAGE('Потребление ЭЭ_факт'!BA109,'Потребление ЭЭ_факт'!BM109,'Потребление ЭЭ_факт'!BY109),IF(BD110&lt;&gt;0,AVERAGE('Потребление ЭЭ_факт'!BA109,'Потребление ЭЭ_факт'!BM109,'Потребление ЭЭ_факт'!BY109),0))</f>
        <v>0</v>
      </c>
      <c r="BF110" s="15">
        <f>IF(AND($F110=$AY$4,$I110=BF$5),AVERAGE('Потребление ЭЭ_факт'!BB109,'Потребление ЭЭ_факт'!BN109,'Потребление ЭЭ_факт'!BZ109),IF(BE110&lt;&gt;0,AVERAGE('Потребление ЭЭ_факт'!BB109,'Потребление ЭЭ_факт'!BN109,'Потребление ЭЭ_факт'!BZ109),0))</f>
        <v>0</v>
      </c>
      <c r="BG110" s="15">
        <f>IF(AND($F110=$AY$4,$I110=BG$5),AVERAGE('Потребление ЭЭ_факт'!BC109,'Потребление ЭЭ_факт'!BO109,'Потребление ЭЭ_факт'!CA109),IF(BF110&lt;&gt;0,AVERAGE('Потребление ЭЭ_факт'!BC109,'Потребление ЭЭ_факт'!BO109,'Потребление ЭЭ_факт'!CA109),0))</f>
        <v>0</v>
      </c>
      <c r="BH110" s="15">
        <f>IF(AND($F110=$AY$4,$I110=BH$5),AVERAGE('Потребление ЭЭ_факт'!BD109,'Потребление ЭЭ_факт'!BP109,'Потребление ЭЭ_факт'!CB109),IF(BG110&lt;&gt;0,AVERAGE('Потребление ЭЭ_факт'!BD109,'Потребление ЭЭ_факт'!BP109,'Потребление ЭЭ_факт'!CB109),0))</f>
        <v>0</v>
      </c>
      <c r="BI110" s="15">
        <f>IF(AND($F110=$AY$4,$I110=BI$5),AVERAGE('Потребление ЭЭ_факт'!BE109,'Потребление ЭЭ_факт'!BQ109,'Потребление ЭЭ_факт'!CC109),IF(BH110&lt;&gt;0,AVERAGE('Потребление ЭЭ_факт'!BE109,'Потребление ЭЭ_факт'!BQ109,'Потребление ЭЭ_факт'!CC109),0))</f>
        <v>0</v>
      </c>
      <c r="BJ110" s="16">
        <f>IF(AND($F110=$AY$4,$I110=BJ$5),AVERAGE('Потребление ЭЭ_факт'!BF109,'Потребление ЭЭ_факт'!BR109,'Потребление ЭЭ_факт'!CD109),IF(BI110&lt;&gt;0,AVERAGE('Потребление ЭЭ_факт'!BF109,'Потребление ЭЭ_факт'!BR109,'Потребление ЭЭ_факт'!CD109),0))</f>
        <v>0</v>
      </c>
      <c r="BK110" s="14">
        <f>IF(AND($F110=$BK$4,$I110=BK$5),AVERAGE('Потребление ЭЭ_факт'!BG109,'Потребление ЭЭ_факт'!BS109,'Потребление ЭЭ_факт'!CE109),IF(BJ110&lt;&gt;0,AVERAGE('Потребление ЭЭ_факт'!BG109,'Потребление ЭЭ_факт'!BS109,'Потребление ЭЭ_факт'!CE109),0))</f>
        <v>0</v>
      </c>
      <c r="BL110" s="15">
        <f>IF(AND($F110=$BK$4,$I110=BL$5),AVERAGE('Потребление ЭЭ_факт'!BH109,'Потребление ЭЭ_факт'!BT109,'Потребление ЭЭ_факт'!CF109),IF(BK110&lt;&gt;0,AVERAGE('Потребление ЭЭ_факт'!BH109,'Потребление ЭЭ_факт'!BT109,'Потребление ЭЭ_факт'!CF109),0))</f>
        <v>0</v>
      </c>
      <c r="BM110" s="15">
        <f>IF(AND($F110=$BK$4,$I110=BM$5),AVERAGE('Потребление ЭЭ_факт'!BI109,'Потребление ЭЭ_факт'!BU109,'Потребление ЭЭ_факт'!CG109),IF(BL110&lt;&gt;0,AVERAGE('Потребление ЭЭ_факт'!BI109,'Потребление ЭЭ_факт'!BU109,'Потребление ЭЭ_факт'!CG109),0))</f>
        <v>19489.351493142858</v>
      </c>
      <c r="BN110" s="15">
        <f>IF(AND($F110=$BK$4,$I110=BN$5),AVERAGE('Потребление ЭЭ_факт'!BJ109,'Потребление ЭЭ_факт'!BV109,'Потребление ЭЭ_факт'!CH109),IF(BM110&lt;&gt;0,AVERAGE('Потребление ЭЭ_факт'!BJ109,'Потребление ЭЭ_факт'!BV109,'Потребление ЭЭ_факт'!CH109),0))</f>
        <v>14689.125755999999</v>
      </c>
      <c r="BO110" s="15">
        <f>IF(AND($F110=$BK$4,$I110=BO$5),AVERAGE('Потребление ЭЭ_факт'!BK109,'Потребление ЭЭ_факт'!BW109,'Потребление ЭЭ_факт'!CI109),IF(BN110&lt;&gt;0,AVERAGE('Потребление ЭЭ_факт'!BK109,'Потребление ЭЭ_факт'!BW109,'Потребление ЭЭ_факт'!CI109),0))</f>
        <v>13952.695858428573</v>
      </c>
      <c r="BP110" s="15">
        <f>IF(AND($F110=$BK$4,$I110=BP$5),AVERAGE('Потребление ЭЭ_факт'!BL109,'Потребление ЭЭ_факт'!BX109,'Потребление ЭЭ_факт'!CJ109),IF(BO110&lt;&gt;0,AVERAGE('Потребление ЭЭ_факт'!BL109,'Потребление ЭЭ_факт'!BX109,'Потребление ЭЭ_факт'!CJ109),0))</f>
        <v>15313.573974142857</v>
      </c>
      <c r="BQ110" s="15">
        <f>IF(AND($F110=$BK$4,$I110=BQ$5),AVERAGE('Потребление ЭЭ_факт'!BM109,'Потребление ЭЭ_факт'!BY109,'Потребление ЭЭ_факт'!CK109),IF(BP110&lt;&gt;0,AVERAGE('Потребление ЭЭ_факт'!BM109,'Потребление ЭЭ_факт'!BY109,'Потребление ЭЭ_факт'!CK109),0))</f>
        <v>16529.473035714287</v>
      </c>
      <c r="BR110" s="15">
        <f>IF(AND($F110=$BK$4,$I110=BR$5),AVERAGE('Потребление ЭЭ_факт'!BN109,'Потребление ЭЭ_факт'!BZ109,'Потребление ЭЭ_факт'!CL109),IF(BQ110&lt;&gt;0,AVERAGE('Потребление ЭЭ_факт'!BN109,'Потребление ЭЭ_факт'!BZ109,'Потребление ЭЭ_факт'!CL109),0))</f>
        <v>17011.817965714286</v>
      </c>
      <c r="BS110" s="15">
        <f>IF(AND($F110=$BK$4,$I110=BS$5),AVERAGE('Потребление ЭЭ_факт'!BO109,'Потребление ЭЭ_факт'!CA109,'Потребление ЭЭ_факт'!CM109),IF(BR110&lt;&gt;0,AVERAGE('Потребление ЭЭ_факт'!BO109,'Потребление ЭЭ_факт'!CA109,'Потребление ЭЭ_факт'!CM109),0))</f>
        <v>14282.165544142857</v>
      </c>
      <c r="BT110" s="15">
        <f>IF(AND($F110=$BK$4,$I110=BT$5),AVERAGE('Потребление ЭЭ_факт'!BP109,'Потребление ЭЭ_факт'!CB109,'Потребление ЭЭ_факт'!CN109),IF(BS110&lt;&gt;0,AVERAGE('Потребление ЭЭ_факт'!BP109,'Потребление ЭЭ_факт'!CB109,'Потребление ЭЭ_факт'!CN109),0))</f>
        <v>15003.986943000002</v>
      </c>
      <c r="BU110" s="15">
        <f>IF(AND($F110=$BK$4,$I110=BU$5),AVERAGE('Потребление ЭЭ_факт'!BQ109,'Потребление ЭЭ_факт'!CC109,'Потребление ЭЭ_факт'!CO109),IF(BT110&lt;&gt;0,AVERAGE('Потребление ЭЭ_факт'!BQ109,'Потребление ЭЭ_факт'!CC109,'Потребление ЭЭ_факт'!CO109),0))</f>
        <v>16937.673641285699</v>
      </c>
      <c r="BV110" s="16">
        <f>IF(AND($F110=$BK$4,$I110=BV$5),AVERAGE('Потребление ЭЭ_факт'!BR109,'Потребление ЭЭ_факт'!CD109,'Потребление ЭЭ_факт'!CP109),IF(BU110&lt;&gt;0,AVERAGE('Потребление ЭЭ_факт'!BR109,'Потребление ЭЭ_факт'!CD109,'Потребление ЭЭ_факт'!CP109),0))</f>
        <v>20318.619682428573</v>
      </c>
      <c r="BW110" s="14">
        <f>IF(AND($F110=$BW$4,$I110=BW$5),AVERAGE('Потребление ЭЭ_факт'!BS109,'Потребление ЭЭ_факт'!CE109,'Потребление ЭЭ_факт'!CQ109),IF(BV110&lt;&gt;0,AVERAGE('Потребление ЭЭ_факт'!BS109,'Потребление ЭЭ_факт'!CE109,'Потребление ЭЭ_факт'!CQ109),0))</f>
        <v>20568.419701714287</v>
      </c>
      <c r="BX110" s="15">
        <f>IF(AND($F110=$BW$4,$I110=BX$5),AVERAGE('Потребление ЭЭ_факт'!BT109,'Потребление ЭЭ_факт'!CF109,'Потребление ЭЭ_факт'!CR109),IF(BW110&lt;&gt;0,AVERAGE('Потребление ЭЭ_факт'!BT109,'Потребление ЭЭ_факт'!CF109,'Потребление ЭЭ_факт'!CR109),0))</f>
        <v>17528.374294000001</v>
      </c>
      <c r="BY110" s="31">
        <f t="shared" si="552"/>
        <v>19489.351493142858</v>
      </c>
      <c r="BZ110" s="31">
        <f t="shared" si="553"/>
        <v>14689.125755999999</v>
      </c>
      <c r="CA110" s="31">
        <f t="shared" si="554"/>
        <v>13952.695858428573</v>
      </c>
      <c r="CB110" s="31">
        <f t="shared" si="555"/>
        <v>15313.573974142857</v>
      </c>
      <c r="CC110" s="31">
        <f t="shared" si="546"/>
        <v>16529.473035714287</v>
      </c>
      <c r="CD110" s="31">
        <f t="shared" si="547"/>
        <v>17011.817965714286</v>
      </c>
      <c r="CE110" s="31">
        <f t="shared" si="548"/>
        <v>14282.165544142857</v>
      </c>
      <c r="CF110" s="31">
        <f t="shared" si="549"/>
        <v>15003.986943000002</v>
      </c>
      <c r="CG110" s="31">
        <f t="shared" si="550"/>
        <v>16937.673641285699</v>
      </c>
      <c r="CH110" s="32">
        <f t="shared" si="551"/>
        <v>20318.619682428573</v>
      </c>
      <c r="CI110" s="30">
        <f t="shared" si="418"/>
        <v>20568.419701714287</v>
      </c>
      <c r="CJ110" s="31">
        <f t="shared" si="413"/>
        <v>17528.374294000001</v>
      </c>
      <c r="CK110" s="31">
        <f t="shared" si="414"/>
        <v>19489.351493142858</v>
      </c>
      <c r="CL110" s="31">
        <f t="shared" si="489"/>
        <v>14689.125755999999</v>
      </c>
      <c r="CM110" s="31">
        <f t="shared" si="490"/>
        <v>13952.695858428573</v>
      </c>
      <c r="CN110" s="31">
        <f t="shared" si="491"/>
        <v>15313.573974142857</v>
      </c>
      <c r="CO110" s="31">
        <f t="shared" si="492"/>
        <v>16529.473035714287</v>
      </c>
      <c r="CP110" s="31">
        <f t="shared" si="493"/>
        <v>17011.817965714286</v>
      </c>
      <c r="CQ110" s="31">
        <f t="shared" si="494"/>
        <v>14282.165544142857</v>
      </c>
      <c r="CR110" s="31">
        <f t="shared" si="495"/>
        <v>15003.986943000002</v>
      </c>
      <c r="CS110" s="31">
        <f t="shared" si="496"/>
        <v>16937.673641285699</v>
      </c>
      <c r="CT110" s="32">
        <f t="shared" si="497"/>
        <v>20318.619682428573</v>
      </c>
      <c r="CU110" s="30">
        <f t="shared" si="498"/>
        <v>20568.419701714287</v>
      </c>
      <c r="CV110" s="31">
        <f t="shared" si="499"/>
        <v>17528.374294000001</v>
      </c>
      <c r="CW110" s="31">
        <f t="shared" si="500"/>
        <v>19489.351493142858</v>
      </c>
      <c r="CX110" s="31">
        <f t="shared" si="501"/>
        <v>14689.125755999999</v>
      </c>
      <c r="CY110" s="31">
        <f t="shared" si="502"/>
        <v>13952.695858428573</v>
      </c>
      <c r="CZ110" s="31">
        <f t="shared" si="503"/>
        <v>15313.573974142857</v>
      </c>
      <c r="DA110" s="31">
        <f t="shared" si="504"/>
        <v>16529.473035714287</v>
      </c>
      <c r="DB110" s="31">
        <f t="shared" si="505"/>
        <v>17011.817965714286</v>
      </c>
      <c r="DC110" s="31">
        <f t="shared" si="506"/>
        <v>14282.165544142857</v>
      </c>
      <c r="DD110" s="31">
        <f t="shared" si="507"/>
        <v>15003.986943000002</v>
      </c>
      <c r="DE110" s="31">
        <f t="shared" si="508"/>
        <v>16937.673641285699</v>
      </c>
      <c r="DF110" s="32">
        <f t="shared" si="509"/>
        <v>20318.619682428573</v>
      </c>
      <c r="DG110" s="30">
        <f t="shared" si="510"/>
        <v>20568.419701714287</v>
      </c>
      <c r="DH110" s="31">
        <f t="shared" si="511"/>
        <v>17528.374294000001</v>
      </c>
      <c r="DI110" s="31">
        <f t="shared" si="512"/>
        <v>19489.351493142858</v>
      </c>
      <c r="DJ110" s="31">
        <f t="shared" si="513"/>
        <v>14689.125755999999</v>
      </c>
      <c r="DK110" s="31">
        <f t="shared" si="514"/>
        <v>13952.695858428573</v>
      </c>
      <c r="DL110" s="31">
        <f t="shared" si="515"/>
        <v>15313.573974142857</v>
      </c>
      <c r="DM110" s="31">
        <f t="shared" si="516"/>
        <v>16529.473035714287</v>
      </c>
      <c r="DN110" s="31">
        <f t="shared" si="517"/>
        <v>17011.817965714286</v>
      </c>
      <c r="DO110" s="31">
        <f t="shared" si="518"/>
        <v>14282.165544142857</v>
      </c>
      <c r="DP110" s="31">
        <f t="shared" si="519"/>
        <v>15003.986943000002</v>
      </c>
      <c r="DQ110" s="31">
        <f t="shared" si="488"/>
        <v>16937.673641285699</v>
      </c>
      <c r="DR110" s="32">
        <f t="shared" si="522"/>
        <v>20318.619682428573</v>
      </c>
      <c r="DS110" s="30">
        <f t="shared" si="523"/>
        <v>20568.419701714287</v>
      </c>
      <c r="DT110" s="31">
        <f t="shared" si="524"/>
        <v>17528.374294000001</v>
      </c>
      <c r="DU110" s="31">
        <f t="shared" si="525"/>
        <v>19489.351493142858</v>
      </c>
      <c r="DV110" s="31">
        <f t="shared" si="526"/>
        <v>14689.125755999999</v>
      </c>
      <c r="DW110" s="31">
        <f t="shared" si="527"/>
        <v>13952.695858428573</v>
      </c>
      <c r="DX110" s="31">
        <f t="shared" si="528"/>
        <v>15313.573974142857</v>
      </c>
      <c r="DY110" s="31">
        <f t="shared" si="529"/>
        <v>16529.473035714287</v>
      </c>
      <c r="DZ110" s="31">
        <f t="shared" si="530"/>
        <v>17011.817965714286</v>
      </c>
      <c r="EA110" s="31">
        <f t="shared" si="531"/>
        <v>14282.165544142857</v>
      </c>
      <c r="EB110" s="31">
        <f t="shared" si="532"/>
        <v>15003.986943000002</v>
      </c>
      <c r="EC110" s="31">
        <f t="shared" si="533"/>
        <v>16937.673641285699</v>
      </c>
      <c r="ED110" s="32">
        <f t="shared" si="534"/>
        <v>20318.619682428573</v>
      </c>
      <c r="EE110" s="30">
        <f t="shared" si="535"/>
        <v>20568.419701714287</v>
      </c>
      <c r="EF110" s="31">
        <f t="shared" si="536"/>
        <v>17528.374294000001</v>
      </c>
      <c r="EG110" s="31">
        <f t="shared" si="537"/>
        <v>19489.351493142858</v>
      </c>
      <c r="EH110" s="31">
        <f t="shared" si="538"/>
        <v>14689.125755999999</v>
      </c>
      <c r="EI110" s="31">
        <f t="shared" si="539"/>
        <v>13952.695858428573</v>
      </c>
      <c r="EJ110" s="31">
        <f t="shared" si="540"/>
        <v>15313.573974142857</v>
      </c>
      <c r="EK110" s="31">
        <f t="shared" si="541"/>
        <v>16529.473035714287</v>
      </c>
      <c r="EL110" s="31">
        <f t="shared" si="542"/>
        <v>17011.817965714286</v>
      </c>
      <c r="EM110" s="31">
        <f t="shared" si="543"/>
        <v>14282.165544142857</v>
      </c>
      <c r="EN110" s="31">
        <f t="shared" si="544"/>
        <v>15003.986943000002</v>
      </c>
      <c r="EO110" s="31">
        <f t="shared" si="520"/>
        <v>16937.673641285699</v>
      </c>
      <c r="EP110" s="32">
        <f t="shared" si="521"/>
        <v>20318.619682428573</v>
      </c>
      <c r="ES110" s="20"/>
      <c r="ET110" s="18"/>
      <c r="EU110" s="18"/>
      <c r="EV110" s="18"/>
      <c r="EW110" s="18"/>
      <c r="EX110" s="18"/>
      <c r="EY110" s="18"/>
      <c r="EZ110" s="18"/>
      <c r="FA110" s="18"/>
      <c r="FB110" s="18"/>
      <c r="FC110" s="18"/>
      <c r="FD110" s="19"/>
      <c r="FE110" s="20"/>
      <c r="FF110" s="18"/>
      <c r="FG110" s="18"/>
      <c r="FH110" s="18"/>
      <c r="FI110" s="18"/>
      <c r="FJ110" s="18"/>
      <c r="FK110" s="18"/>
      <c r="FL110" s="18"/>
      <c r="FM110" s="18"/>
      <c r="FN110" s="18"/>
      <c r="FO110" s="18"/>
      <c r="FP110" s="19"/>
      <c r="FQ110" s="20"/>
      <c r="FR110" s="18"/>
      <c r="FS110" s="18"/>
      <c r="FT110" s="18">
        <f t="shared" si="421"/>
        <v>14689.125755999999</v>
      </c>
      <c r="FU110" s="18">
        <f t="shared" si="422"/>
        <v>13952.695858428573</v>
      </c>
      <c r="FV110" s="18">
        <f t="shared" si="423"/>
        <v>15313.573974142857</v>
      </c>
      <c r="FW110" s="18">
        <f t="shared" si="424"/>
        <v>16529.473035714287</v>
      </c>
      <c r="FX110" s="18">
        <f t="shared" si="425"/>
        <v>17011.817965714286</v>
      </c>
      <c r="FY110" s="18">
        <f t="shared" si="426"/>
        <v>14282.165544142857</v>
      </c>
      <c r="FZ110" s="18">
        <f t="shared" si="427"/>
        <v>15003.986943000002</v>
      </c>
      <c r="GA110" s="18">
        <f t="shared" si="428"/>
        <v>16937.673641285699</v>
      </c>
      <c r="GB110" s="19">
        <f t="shared" si="429"/>
        <v>20318.619682428573</v>
      </c>
      <c r="GC110" s="20">
        <f t="shared" si="430"/>
        <v>20568.419701714287</v>
      </c>
      <c r="GD110" s="18">
        <f t="shared" si="431"/>
        <v>17528.374294000001</v>
      </c>
      <c r="GE110" s="18">
        <f t="shared" si="432"/>
        <v>19489.351493142858</v>
      </c>
      <c r="GF110" s="18">
        <f t="shared" si="433"/>
        <v>14689.125755999999</v>
      </c>
      <c r="GG110" s="18">
        <f t="shared" si="434"/>
        <v>13952.695858428573</v>
      </c>
      <c r="GH110" s="18">
        <f t="shared" si="435"/>
        <v>15313.573974142857</v>
      </c>
      <c r="GI110" s="18">
        <f t="shared" si="436"/>
        <v>16529.473035714287</v>
      </c>
      <c r="GJ110" s="18">
        <f t="shared" si="437"/>
        <v>17011.817965714286</v>
      </c>
      <c r="GK110" s="18">
        <f t="shared" si="438"/>
        <v>14282.165544142857</v>
      </c>
      <c r="GL110" s="18">
        <f t="shared" si="439"/>
        <v>15003.986943000002</v>
      </c>
      <c r="GM110" s="18">
        <f t="shared" si="440"/>
        <v>16937.673641285699</v>
      </c>
      <c r="GN110" s="19">
        <f t="shared" si="441"/>
        <v>20318.619682428573</v>
      </c>
      <c r="GO110" s="20">
        <f t="shared" si="442"/>
        <v>20568.419701714287</v>
      </c>
      <c r="GP110" s="18">
        <f t="shared" si="443"/>
        <v>17528.374294000001</v>
      </c>
      <c r="GQ110" s="18">
        <f t="shared" si="444"/>
        <v>19489.351493142858</v>
      </c>
      <c r="GR110" s="18">
        <f t="shared" si="445"/>
        <v>14689.125755999999</v>
      </c>
      <c r="GS110" s="18">
        <f t="shared" si="446"/>
        <v>13952.695858428573</v>
      </c>
      <c r="GT110" s="18">
        <f t="shared" si="447"/>
        <v>15313.573974142857</v>
      </c>
      <c r="GU110" s="18">
        <f t="shared" si="448"/>
        <v>16529.473035714287</v>
      </c>
      <c r="GV110" s="18">
        <f t="shared" si="449"/>
        <v>17011.817965714286</v>
      </c>
      <c r="GW110" s="18">
        <f t="shared" si="450"/>
        <v>14282.165544142857</v>
      </c>
      <c r="GX110" s="18">
        <f t="shared" si="451"/>
        <v>15003.986943000002</v>
      </c>
      <c r="GY110" s="18">
        <f t="shared" si="452"/>
        <v>16937.673641285699</v>
      </c>
      <c r="GZ110" s="19">
        <f t="shared" si="453"/>
        <v>20318.619682428573</v>
      </c>
      <c r="HA110" s="20">
        <f t="shared" si="454"/>
        <v>20568.419701714287</v>
      </c>
      <c r="HB110" s="18">
        <f t="shared" si="455"/>
        <v>17528.374294000001</v>
      </c>
      <c r="HC110" s="18">
        <f t="shared" si="456"/>
        <v>19489.351493142858</v>
      </c>
      <c r="HD110" s="18">
        <f t="shared" si="457"/>
        <v>14689.125755999999</v>
      </c>
      <c r="HE110" s="18">
        <f t="shared" si="458"/>
        <v>13952.695858428573</v>
      </c>
      <c r="HF110" s="18">
        <f t="shared" si="459"/>
        <v>15313.573974142857</v>
      </c>
      <c r="HG110" s="18">
        <f t="shared" si="460"/>
        <v>16529.473035714287</v>
      </c>
      <c r="HH110" s="18">
        <f t="shared" si="461"/>
        <v>17011.817965714286</v>
      </c>
      <c r="HI110" s="18">
        <f t="shared" si="462"/>
        <v>14282.165544142857</v>
      </c>
      <c r="HJ110" s="18">
        <f t="shared" si="463"/>
        <v>15003.986943000002</v>
      </c>
      <c r="HK110" s="18">
        <f t="shared" si="464"/>
        <v>16937.673641285699</v>
      </c>
      <c r="HL110" s="19">
        <f t="shared" si="465"/>
        <v>20318.619682428573</v>
      </c>
      <c r="HM110" s="20">
        <f t="shared" si="466"/>
        <v>20568.419701714287</v>
      </c>
      <c r="HN110" s="18">
        <f t="shared" si="467"/>
        <v>17528.374294000001</v>
      </c>
      <c r="HO110" s="18">
        <f t="shared" si="468"/>
        <v>19489.351493142858</v>
      </c>
      <c r="HP110" s="18">
        <f t="shared" si="469"/>
        <v>14689.125755999999</v>
      </c>
      <c r="HQ110" s="18">
        <f t="shared" si="470"/>
        <v>13952.695858428573</v>
      </c>
      <c r="HR110" s="18">
        <f t="shared" si="471"/>
        <v>15313.573974142857</v>
      </c>
      <c r="HS110" s="18">
        <f t="shared" si="472"/>
        <v>16529.473035714287</v>
      </c>
      <c r="HT110" s="18">
        <f t="shared" si="473"/>
        <v>17011.817965714286</v>
      </c>
      <c r="HU110" s="18">
        <f t="shared" si="474"/>
        <v>14282.165544142857</v>
      </c>
      <c r="HV110" s="18">
        <f t="shared" si="475"/>
        <v>15003.986943000002</v>
      </c>
      <c r="HW110" s="18">
        <f t="shared" si="476"/>
        <v>16937.673641285699</v>
      </c>
      <c r="HX110" s="19">
        <f t="shared" si="477"/>
        <v>20318.619682428573</v>
      </c>
      <c r="HY110" s="20">
        <f t="shared" si="478"/>
        <v>20568.419701714287</v>
      </c>
      <c r="HZ110" s="18">
        <f t="shared" si="545"/>
        <v>17528.374294000001</v>
      </c>
      <c r="IA110" s="18">
        <f t="shared" si="559"/>
        <v>19489.351493142858</v>
      </c>
      <c r="IB110" s="18"/>
      <c r="IC110" s="18"/>
      <c r="ID110" s="18"/>
      <c r="IE110" s="18"/>
      <c r="IF110" s="18"/>
      <c r="IG110" s="18"/>
      <c r="IH110" s="18"/>
      <c r="II110" s="18"/>
      <c r="IJ110" s="19"/>
      <c r="IK110" s="20"/>
      <c r="IL110" s="18"/>
      <c r="IM110" s="18"/>
      <c r="IN110" s="18"/>
      <c r="IO110" s="18"/>
      <c r="IP110" s="18"/>
      <c r="IQ110" s="18"/>
      <c r="IR110" s="18"/>
      <c r="IS110" s="18"/>
      <c r="IT110" s="18"/>
      <c r="IU110" s="18"/>
      <c r="IV110" s="19"/>
      <c r="IY110" s="17"/>
      <c r="IZ110" s="17"/>
      <c r="JA110" s="14">
        <f t="shared" si="479"/>
        <v>0</v>
      </c>
      <c r="JB110" s="15">
        <f t="shared" si="480"/>
        <v>0</v>
      </c>
      <c r="JC110" s="15">
        <f t="shared" si="481"/>
        <v>144039.13240085714</v>
      </c>
      <c r="JD110" s="15">
        <f t="shared" si="482"/>
        <v>201625.27788971426</v>
      </c>
      <c r="JE110" s="15">
        <f t="shared" si="483"/>
        <v>201625.27788971426</v>
      </c>
      <c r="JF110" s="15">
        <f t="shared" si="484"/>
        <v>201625.27788971426</v>
      </c>
      <c r="JG110" s="15">
        <f t="shared" si="485"/>
        <v>201625.27788971426</v>
      </c>
      <c r="JH110" s="15">
        <f t="shared" si="486"/>
        <v>57586.145488857146</v>
      </c>
      <c r="JI110" s="15">
        <f t="shared" si="487"/>
        <v>0</v>
      </c>
      <c r="JJ110" s="14"/>
    </row>
    <row r="111" spans="1:270" x14ac:dyDescent="0.25">
      <c r="A111" s="5" t="s">
        <v>95</v>
      </c>
      <c r="B111" s="2">
        <v>8473</v>
      </c>
      <c r="C111" s="3">
        <v>42201</v>
      </c>
      <c r="D111" s="3" t="s">
        <v>96</v>
      </c>
      <c r="E111" s="4">
        <v>45380</v>
      </c>
      <c r="F111">
        <f t="shared" si="556"/>
        <v>2024</v>
      </c>
      <c r="G111">
        <f t="shared" si="557"/>
        <v>3</v>
      </c>
      <c r="H111">
        <f t="shared" si="558"/>
        <v>2021</v>
      </c>
      <c r="I111">
        <f t="shared" si="561"/>
        <v>3</v>
      </c>
      <c r="J111">
        <f t="shared" si="560"/>
        <v>2024</v>
      </c>
      <c r="K111">
        <f t="shared" si="416"/>
        <v>4</v>
      </c>
      <c r="L111">
        <f t="shared" si="562"/>
        <v>2029</v>
      </c>
      <c r="M111">
        <f t="shared" si="417"/>
        <v>3</v>
      </c>
      <c r="O111" s="14"/>
      <c r="P111" s="17"/>
      <c r="Q111" s="17"/>
      <c r="R111" s="17"/>
      <c r="S111" s="17"/>
      <c r="T111" s="17"/>
      <c r="U111" s="17"/>
      <c r="V111" s="17">
        <f>IF(AND($F111=O$4,$I111=V$5),AVERAGE('Потребление ЭЭ_факт'!R110,'Потребление ЭЭ_факт'!AD110,'Потребление ЭЭ_факт'!AP110),IF(U111&lt;&gt;0,AVERAGE('Потребление ЭЭ_факт'!R110,'Потребление ЭЭ_факт'!AD110,'Потребление ЭЭ_факт'!AP110),0))</f>
        <v>0</v>
      </c>
      <c r="W111" s="17">
        <f>IF(AND($F111=O$4,$I111=W$5),AVERAGE('Потребление ЭЭ_факт'!S110,'Потребление ЭЭ_факт'!AE110,'Потребление ЭЭ_факт'!AQ110),IF(V111&lt;&gt;0,AVERAGE('Потребление ЭЭ_факт'!S110,'Потребление ЭЭ_факт'!AE110,'Потребление ЭЭ_факт'!AQ110),0))</f>
        <v>0</v>
      </c>
      <c r="X111" s="17">
        <f>IF(AND($F111=O$4,$I111=X$5),AVERAGE('Потребление ЭЭ_факт'!T110,'Потребление ЭЭ_факт'!AF110,'Потребление ЭЭ_факт'!AR110),IF(W111&lt;&gt;0,AVERAGE('Потребление ЭЭ_факт'!T110,'Потребление ЭЭ_факт'!AF110,'Потребление ЭЭ_факт'!AR110),0))</f>
        <v>0</v>
      </c>
      <c r="Y111" s="17">
        <f>IF(AND($F111=O$4,$I111=Y$5),AVERAGE('Потребление ЭЭ_факт'!U110,'Потребление ЭЭ_факт'!AG110,'Потребление ЭЭ_факт'!AS110),IF(X111&lt;&gt;0,AVERAGE('Потребление ЭЭ_факт'!U110,'Потребление ЭЭ_факт'!AG110,'Потребление ЭЭ_факт'!AS110),0))</f>
        <v>0</v>
      </c>
      <c r="Z111" s="17">
        <f>IF(AND($F111=O$4,$I111=Z$5),AVERAGE('Потребление ЭЭ_факт'!V110,'Потребление ЭЭ_факт'!AH110,'Потребление ЭЭ_факт'!AT110),IF(Y111&lt;&gt;0,AVERAGE('Потребление ЭЭ_факт'!V110,'Потребление ЭЭ_факт'!AH110,'Потребление ЭЭ_факт'!AT110),0))</f>
        <v>0</v>
      </c>
      <c r="AA111" s="14">
        <f>IF(AND($F111=AA$4,$I111=AA$5),AVERAGE('Потребление ЭЭ_факт'!W110,'Потребление ЭЭ_факт'!AI110,'Потребление ЭЭ_факт'!AU110),IF(Z111&lt;&gt;0,AVERAGE('Потребление ЭЭ_факт'!W110,'Потребление ЭЭ_факт'!AI110,'Потребление ЭЭ_факт'!AU110),0))</f>
        <v>0</v>
      </c>
      <c r="AB111" s="17">
        <f>IF(AND($F111=AA$4,$I111=AB$5),AVERAGE('Потребление ЭЭ_факт'!X110,'Потребление ЭЭ_факт'!AJ110,'Потребление ЭЭ_факт'!AV110),IF(AA111&lt;&gt;0,AVERAGE('Потребление ЭЭ_факт'!X110,'Потребление ЭЭ_факт'!AJ110,'Потребление ЭЭ_факт'!AV110),0))</f>
        <v>0</v>
      </c>
      <c r="AC111" s="17">
        <f>IF(AND($F111=AA$4,$I111=AC$5),AVERAGE('Потребление ЭЭ_факт'!Y110,'Потребление ЭЭ_факт'!AK110,'Потребление ЭЭ_факт'!AW110),IF(AB111&lt;&gt;0,AVERAGE('Потребление ЭЭ_факт'!Y110,'Потребление ЭЭ_факт'!AK110,'Потребление ЭЭ_факт'!AW110),0))</f>
        <v>0</v>
      </c>
      <c r="AD111" s="17">
        <f>IF(AND($F111=AA$4,$I111=AD$5),AVERAGE('Потребление ЭЭ_факт'!Z110,'Потребление ЭЭ_факт'!AL110,'Потребление ЭЭ_факт'!AX110),IF(AC111&lt;&gt;0,AVERAGE('Потребление ЭЭ_факт'!Z110,'Потребление ЭЭ_факт'!AL110,'Потребление ЭЭ_факт'!AX110),0))</f>
        <v>0</v>
      </c>
      <c r="AE111" s="17">
        <f>IF(AND($F111=AA$4,$I111=AE$5),AVERAGE('Потребление ЭЭ_факт'!AA110,'Потребление ЭЭ_факт'!AM110,'Потребление ЭЭ_факт'!AY110),IF(AD111&lt;&gt;0,AVERAGE('Потребление ЭЭ_факт'!AA110,'Потребление ЭЭ_факт'!AM110,'Потребление ЭЭ_факт'!AY110),0))</f>
        <v>0</v>
      </c>
      <c r="AF111" s="17">
        <f>IF(AND($F111=AA$4,$I111=AF$5),AVERAGE('Потребление ЭЭ_факт'!AB110,'Потребление ЭЭ_факт'!AN110,'Потребление ЭЭ_факт'!AZ110),IF(AE111&lt;&gt;0,AVERAGE('Потребление ЭЭ_факт'!AB110,'Потребление ЭЭ_факт'!AN110,'Потребление ЭЭ_факт'!AZ110),0))</f>
        <v>0</v>
      </c>
      <c r="AG111" s="17">
        <f>IF(AND($F111=AA$4,$I111=AG$5),AVERAGE('Потребление ЭЭ_факт'!AC110,'Потребление ЭЭ_факт'!AO110,'Потребление ЭЭ_факт'!BA110),IF(AF111&lt;&gt;0,AVERAGE('Потребление ЭЭ_факт'!AC110,'Потребление ЭЭ_факт'!AO110,'Потребление ЭЭ_факт'!BA110),0))</f>
        <v>0</v>
      </c>
      <c r="AH111" s="17">
        <f>IF(AND($F111=AA$4,$I111=AH$5),AVERAGE('Потребление ЭЭ_факт'!AD110,'Потребление ЭЭ_факт'!AP110,'Потребление ЭЭ_факт'!BB110),IF(AG111&lt;&gt;0,AVERAGE('Потребление ЭЭ_факт'!AD110,'Потребление ЭЭ_факт'!AP110,'Потребление ЭЭ_факт'!BB110),0))</f>
        <v>0</v>
      </c>
      <c r="AI111" s="17">
        <f>IF(AND($F111=AA$4,$I111=AI$5),AVERAGE('Потребление ЭЭ_факт'!AE110,'Потребление ЭЭ_факт'!AQ110,'Потребление ЭЭ_факт'!BC110),IF(AH111&lt;&gt;0,AVERAGE('Потребление ЭЭ_факт'!AE110,'Потребление ЭЭ_факт'!AQ110,'Потребление ЭЭ_факт'!BC110),0))</f>
        <v>0</v>
      </c>
      <c r="AJ111" s="17">
        <f>IF(AND($F111=AA$4,$I111=AJ$5),AVERAGE('Потребление ЭЭ_факт'!AF110,'Потребление ЭЭ_факт'!AR110,'Потребление ЭЭ_факт'!BD110),IF(AI111&lt;&gt;0,AVERAGE('Потребление ЭЭ_факт'!AF110,'Потребление ЭЭ_факт'!AR110,'Потребление ЭЭ_факт'!BD110),0))</f>
        <v>0</v>
      </c>
      <c r="AK111" s="17">
        <f>IF(AND($F111=AA$4,$I111=AK$5),AVERAGE('Потребление ЭЭ_факт'!AG110,'Потребление ЭЭ_факт'!AS110,'Потребление ЭЭ_факт'!BE110),IF(AJ111&lt;&gt;0,AVERAGE('Потребление ЭЭ_факт'!AG110,'Потребление ЭЭ_факт'!AS110,'Потребление ЭЭ_факт'!BE110),0))</f>
        <v>0</v>
      </c>
      <c r="AL111" s="17">
        <f>IF(AND($F111=AA$4,$I111=AL$5),AVERAGE('Потребление ЭЭ_факт'!AH110,'Потребление ЭЭ_факт'!AT110,'Потребление ЭЭ_факт'!BF110),IF(AK111&lt;&gt;0,AVERAGE('Потребление ЭЭ_факт'!AH110,'Потребление ЭЭ_факт'!AT110,'Потребление ЭЭ_факт'!BF110),0))</f>
        <v>0</v>
      </c>
      <c r="AM111" s="14">
        <f>IF(AND($F111=AM$4,$I111=AM$5),AVERAGE('Потребление ЭЭ_факт'!AI110,'Потребление ЭЭ_факт'!AU110,'Потребление ЭЭ_факт'!BG110),IF(AL111&lt;&gt;0,AVERAGE('Потребление ЭЭ_факт'!AI110,'Потребление ЭЭ_факт'!AU110,'Потребление ЭЭ_факт'!BG110),0))</f>
        <v>0</v>
      </c>
      <c r="AN111" s="15">
        <f>IF(AND($F111=$AM$4,$I111=AN$5),AVERAGE('Потребление ЭЭ_факт'!AJ110,'Потребление ЭЭ_факт'!AV110,'Потребление ЭЭ_факт'!BH110),IF(AM111&lt;&gt;0,AVERAGE('Потребление ЭЭ_факт'!AJ110,'Потребление ЭЭ_факт'!AV110,'Потребление ЭЭ_факт'!BH110),0))</f>
        <v>0</v>
      </c>
      <c r="AO111" s="15">
        <f>IF(AND($F111=$AM$4,$I111=AO$5),AVERAGE('Потребление ЭЭ_факт'!AK110,'Потребление ЭЭ_факт'!AW110,'Потребление ЭЭ_факт'!BI110),IF(AN111&lt;&gt;0,AVERAGE('Потребление ЭЭ_факт'!AK110,'Потребление ЭЭ_факт'!AW110,'Потребление ЭЭ_факт'!BI110),0))</f>
        <v>0</v>
      </c>
      <c r="AP111" s="15">
        <f>IF(AND($F111=$AM$4,$I111=AP$5),AVERAGE('Потребление ЭЭ_факт'!AL110,'Потребление ЭЭ_факт'!AX110,'Потребление ЭЭ_факт'!BJ110),IF(AO111&lt;&gt;0,AVERAGE('Потребление ЭЭ_факт'!AL110,'Потребление ЭЭ_факт'!AX110,'Потребление ЭЭ_факт'!BJ110),0))</f>
        <v>0</v>
      </c>
      <c r="AQ111" s="15">
        <f>IF(AND($F111=$AM$4,$I111=AQ$5),AVERAGE('Потребление ЭЭ_факт'!AM110,'Потребление ЭЭ_факт'!AY110,'Потребление ЭЭ_факт'!BK110),IF(AP111&lt;&gt;0,AVERAGE('Потребление ЭЭ_факт'!AM110,'Потребление ЭЭ_факт'!AY110,'Потребление ЭЭ_факт'!BK110),0))</f>
        <v>0</v>
      </c>
      <c r="AR111" s="15">
        <f>IF(AND($F111=$AM$4,$I111=AR$5),AVERAGE('Потребление ЭЭ_факт'!AN110,'Потребление ЭЭ_факт'!AZ110,'Потребление ЭЭ_факт'!BL110),IF(AQ111&lt;&gt;0,AVERAGE('Потребление ЭЭ_факт'!AN110,'Потребление ЭЭ_факт'!AZ110,'Потребление ЭЭ_факт'!BL110),0))</f>
        <v>0</v>
      </c>
      <c r="AS111" s="15">
        <f>IF(AND($F111=$AM$4,$I111=AS$5),AVERAGE('Потребление ЭЭ_факт'!AO110,'Потребление ЭЭ_факт'!BA110,'Потребление ЭЭ_факт'!BM110),IF(AR111&lt;&gt;0,AVERAGE('Потребление ЭЭ_факт'!AO110,'Потребление ЭЭ_факт'!BA110,'Потребление ЭЭ_факт'!BM110),0))</f>
        <v>0</v>
      </c>
      <c r="AT111" s="15">
        <f>IF(AND($F111=$AM$4,$I111=AT$5),AVERAGE('Потребление ЭЭ_факт'!AP110,'Потребление ЭЭ_факт'!BB110,'Потребление ЭЭ_факт'!BN110),IF(AS111&lt;&gt;0,AVERAGE('Потребление ЭЭ_факт'!AP110,'Потребление ЭЭ_факт'!BB110,'Потребление ЭЭ_факт'!BN110),0))</f>
        <v>0</v>
      </c>
      <c r="AU111" s="15">
        <f>IF(AND($F111=$AM$4,$I111=AU$5),AVERAGE('Потребление ЭЭ_факт'!AQ110,'Потребление ЭЭ_факт'!BC110,'Потребление ЭЭ_факт'!BO110),IF(AT111&lt;&gt;0,AVERAGE('Потребление ЭЭ_факт'!AQ110,'Потребление ЭЭ_факт'!BC110,'Потребление ЭЭ_факт'!BO110),0))</f>
        <v>0</v>
      </c>
      <c r="AV111" s="15">
        <f>IF(AND($F111=$AM$4,$I111=AV$5),AVERAGE('Потребление ЭЭ_факт'!AR110,'Потребление ЭЭ_факт'!BD110,'Потребление ЭЭ_факт'!BP110),IF(AU111&lt;&gt;0,AVERAGE('Потребление ЭЭ_факт'!AR110,'Потребление ЭЭ_факт'!BD110,'Потребление ЭЭ_факт'!BP110),0))</f>
        <v>0</v>
      </c>
      <c r="AW111" s="15">
        <f>IF(AND($F111=$AM$4,$I111=AW$5),AVERAGE('Потребление ЭЭ_факт'!AS110,'Потребление ЭЭ_факт'!BE110,'Потребление ЭЭ_факт'!BQ110),IF(AV111&lt;&gt;0,AVERAGE('Потребление ЭЭ_факт'!AS110,'Потребление ЭЭ_факт'!BE110,'Потребление ЭЭ_факт'!BQ110),0))</f>
        <v>0</v>
      </c>
      <c r="AX111" s="16">
        <f>IF(AND($F111=$AM$4,$I111=AX$5),AVERAGE('Потребление ЭЭ_факт'!AT110,'Потребление ЭЭ_факт'!BF110,'Потребление ЭЭ_факт'!BR110),IF(AW111&lt;&gt;0,AVERAGE('Потребление ЭЭ_факт'!AT110,'Потребление ЭЭ_факт'!BF110,'Потребление ЭЭ_факт'!BR110),0))</f>
        <v>0</v>
      </c>
      <c r="AY111" s="14">
        <f>IF(AND($F111=$AY$4,$I111=AY$5),AVERAGE('Потребление ЭЭ_факт'!AU110,'Потребление ЭЭ_факт'!BG110,'Потребление ЭЭ_факт'!BS110),IF(AX111&lt;&gt;0,AVERAGE('Потребление ЭЭ_факт'!AU110,'Потребление ЭЭ_факт'!BG110,'Потребление ЭЭ_факт'!BS110),0))</f>
        <v>0</v>
      </c>
      <c r="AZ111" s="15">
        <f>IF(AND($F111=$AY$4,$I111=AZ$5),AVERAGE('Потребление ЭЭ_факт'!AV110,'Потребление ЭЭ_факт'!BH110,'Потребление ЭЭ_факт'!BT110),IF(AY111&lt;&gt;0,AVERAGE('Потребление ЭЭ_факт'!AV110,'Потребление ЭЭ_факт'!BH110,'Потребление ЭЭ_факт'!BT110),0))</f>
        <v>0</v>
      </c>
      <c r="BA111" s="15">
        <f>IF(AND($F111=$AY$4,$I111=BA$5),AVERAGE('Потребление ЭЭ_факт'!AW110,'Потребление ЭЭ_факт'!BI110,'Потребление ЭЭ_факт'!BU110),IF(AZ111&lt;&gt;0,AVERAGE('Потребление ЭЭ_факт'!AW110,'Потребление ЭЭ_факт'!BI110,'Потребление ЭЭ_факт'!BU110),0))</f>
        <v>0</v>
      </c>
      <c r="BB111" s="15">
        <f>IF(AND($F111=$AY$4,$I111=BB$5),AVERAGE('Потребление ЭЭ_факт'!AX110,'Потребление ЭЭ_факт'!BJ110,'Потребление ЭЭ_факт'!BV110),IF(BA111&lt;&gt;0,AVERAGE('Потребление ЭЭ_факт'!AX110,'Потребление ЭЭ_факт'!BJ110,'Потребление ЭЭ_факт'!BV110),0))</f>
        <v>0</v>
      </c>
      <c r="BC111" s="15">
        <f>IF(AND($F111=$AY$4,$I111=BC$5),AVERAGE('Потребление ЭЭ_факт'!AY110,'Потребление ЭЭ_факт'!BK110,'Потребление ЭЭ_факт'!BW110),IF(BB111&lt;&gt;0,AVERAGE('Потребление ЭЭ_факт'!AY110,'Потребление ЭЭ_факт'!BK110,'Потребление ЭЭ_факт'!BW110),0))</f>
        <v>0</v>
      </c>
      <c r="BD111" s="15">
        <f>IF(AND($F111=$AY$4,$I111=BD$5),AVERAGE('Потребление ЭЭ_факт'!AZ110,'Потребление ЭЭ_факт'!BL110,'Потребление ЭЭ_факт'!BX110),IF(BC111&lt;&gt;0,AVERAGE('Потребление ЭЭ_факт'!AZ110,'Потребление ЭЭ_факт'!BL110,'Потребление ЭЭ_факт'!BX110),0))</f>
        <v>0</v>
      </c>
      <c r="BE111" s="15">
        <f>IF(AND($F111=$AY$4,$I111=BE$5),AVERAGE('Потребление ЭЭ_факт'!BA110,'Потребление ЭЭ_факт'!BM110,'Потребление ЭЭ_факт'!BY110),IF(BD111&lt;&gt;0,AVERAGE('Потребление ЭЭ_факт'!BA110,'Потребление ЭЭ_факт'!BM110,'Потребление ЭЭ_факт'!BY110),0))</f>
        <v>0</v>
      </c>
      <c r="BF111" s="15">
        <f>IF(AND($F111=$AY$4,$I111=BF$5),AVERAGE('Потребление ЭЭ_факт'!BB110,'Потребление ЭЭ_факт'!BN110,'Потребление ЭЭ_факт'!BZ110),IF(BE111&lt;&gt;0,AVERAGE('Потребление ЭЭ_факт'!BB110,'Потребление ЭЭ_факт'!BN110,'Потребление ЭЭ_факт'!BZ110),0))</f>
        <v>0</v>
      </c>
      <c r="BG111" s="15">
        <f>IF(AND($F111=$AY$4,$I111=BG$5),AVERAGE('Потребление ЭЭ_факт'!BC110,'Потребление ЭЭ_факт'!BO110,'Потребление ЭЭ_факт'!CA110),IF(BF111&lt;&gt;0,AVERAGE('Потребление ЭЭ_факт'!BC110,'Потребление ЭЭ_факт'!BO110,'Потребление ЭЭ_факт'!CA110),0))</f>
        <v>0</v>
      </c>
      <c r="BH111" s="15">
        <f>IF(AND($F111=$AY$4,$I111=BH$5),AVERAGE('Потребление ЭЭ_факт'!BD110,'Потребление ЭЭ_факт'!BP110,'Потребление ЭЭ_факт'!CB110),IF(BG111&lt;&gt;0,AVERAGE('Потребление ЭЭ_факт'!BD110,'Потребление ЭЭ_факт'!BP110,'Потребление ЭЭ_факт'!CB110),0))</f>
        <v>0</v>
      </c>
      <c r="BI111" s="15">
        <f>IF(AND($F111=$AY$4,$I111=BI$5),AVERAGE('Потребление ЭЭ_факт'!BE110,'Потребление ЭЭ_факт'!BQ110,'Потребление ЭЭ_факт'!CC110),IF(BH111&lt;&gt;0,AVERAGE('Потребление ЭЭ_факт'!BE110,'Потребление ЭЭ_факт'!BQ110,'Потребление ЭЭ_факт'!CC110),0))</f>
        <v>0</v>
      </c>
      <c r="BJ111" s="16">
        <f>IF(AND($F111=$AY$4,$I111=BJ$5),AVERAGE('Потребление ЭЭ_факт'!BF110,'Потребление ЭЭ_факт'!BR110,'Потребление ЭЭ_факт'!CD110),IF(BI111&lt;&gt;0,AVERAGE('Потребление ЭЭ_факт'!BF110,'Потребление ЭЭ_факт'!BR110,'Потребление ЭЭ_факт'!CD110),0))</f>
        <v>0</v>
      </c>
      <c r="BK111" s="14">
        <f>IF(AND($F111=$BK$4,$I111=BK$5),AVERAGE('Потребление ЭЭ_факт'!BG110,'Потребление ЭЭ_факт'!BS110,'Потребление ЭЭ_факт'!CE110),IF(BJ111&lt;&gt;0,AVERAGE('Потребление ЭЭ_факт'!BG110,'Потребление ЭЭ_факт'!BS110,'Потребление ЭЭ_факт'!CE110),0))</f>
        <v>0</v>
      </c>
      <c r="BL111" s="15">
        <f>IF(AND($F111=$BK$4,$I111=BL$5),AVERAGE('Потребление ЭЭ_факт'!BH110,'Потребление ЭЭ_факт'!BT110,'Потребление ЭЭ_факт'!CF110),IF(BK111&lt;&gt;0,AVERAGE('Потребление ЭЭ_факт'!BH110,'Потребление ЭЭ_факт'!BT110,'Потребление ЭЭ_факт'!CF110),0))</f>
        <v>0</v>
      </c>
      <c r="BM111" s="15">
        <f>IF(AND($F111=$BK$4,$I111=BM$5),AVERAGE('Потребление ЭЭ_факт'!BI110,'Потребление ЭЭ_факт'!BU110,'Потребление ЭЭ_факт'!CG110),IF(BL111&lt;&gt;0,AVERAGE('Потребление ЭЭ_факт'!BI110,'Потребление ЭЭ_факт'!BU110,'Потребление ЭЭ_факт'!CG110),0))</f>
        <v>17223.680202148767</v>
      </c>
      <c r="BN111" s="15">
        <f>IF(AND($F111=$BK$4,$I111=BN$5),AVERAGE('Потребление ЭЭ_факт'!BJ110,'Потребление ЭЭ_факт'!BV110,'Потребление ЭЭ_факт'!CH110),IF(BM111&lt;&gt;0,AVERAGE('Потребление ЭЭ_факт'!BJ110,'Потребление ЭЭ_факт'!BV110,'Потребление ЭЭ_факт'!CH110),0))</f>
        <v>15125.919999999998</v>
      </c>
      <c r="BO111" s="15">
        <f>IF(AND($F111=$BK$4,$I111=BO$5),AVERAGE('Потребление ЭЭ_факт'!BK110,'Потребление ЭЭ_факт'!BW110,'Потребление ЭЭ_факт'!CI110),IF(BN111&lt;&gt;0,AVERAGE('Потребление ЭЭ_факт'!BK110,'Потребление ЭЭ_факт'!BW110,'Потребление ЭЭ_факт'!CI110),0))</f>
        <v>15660.650000000001</v>
      </c>
      <c r="BP111" s="15">
        <f>IF(AND($F111=$BK$4,$I111=BP$5),AVERAGE('Потребление ЭЭ_факт'!BL110,'Потребление ЭЭ_факт'!BX110,'Потребление ЭЭ_факт'!CJ110),IF(BO111&lt;&gt;0,AVERAGE('Потребление ЭЭ_факт'!BL110,'Потребление ЭЭ_факт'!BX110,'Потребление ЭЭ_факт'!CJ110),0))</f>
        <v>16744.613340579712</v>
      </c>
      <c r="BQ111" s="15">
        <f>IF(AND($F111=$BK$4,$I111=BQ$5),AVERAGE('Потребление ЭЭ_факт'!BM110,'Потребление ЭЭ_факт'!BY110,'Потребление ЭЭ_факт'!CK110),IF(BP111&lt;&gt;0,AVERAGE('Потребление ЭЭ_факт'!BM110,'Потребление ЭЭ_факт'!BY110,'Потребление ЭЭ_факт'!CK110),0))</f>
        <v>18660.4496</v>
      </c>
      <c r="BR111" s="15">
        <f>IF(AND($F111=$BK$4,$I111=BR$5),AVERAGE('Потребление ЭЭ_факт'!BN110,'Потребление ЭЭ_факт'!BZ110,'Потребление ЭЭ_факт'!CL110),IF(BQ111&lt;&gt;0,AVERAGE('Потребление ЭЭ_факт'!BN110,'Потребление ЭЭ_факт'!BZ110,'Потребление ЭЭ_факт'!CL110),0))</f>
        <v>18346.842678571429</v>
      </c>
      <c r="BS111" s="15">
        <f>IF(AND($F111=$BK$4,$I111=BS$5),AVERAGE('Потребление ЭЭ_факт'!BO110,'Потребление ЭЭ_факт'!CA110,'Потребление ЭЭ_факт'!CM110),IF(BR111&lt;&gt;0,AVERAGE('Потребление ЭЭ_факт'!BO110,'Потребление ЭЭ_факт'!CA110,'Потребление ЭЭ_факт'!CM110),0))</f>
        <v>14801.736071428573</v>
      </c>
      <c r="BT111" s="15">
        <f>IF(AND($F111=$BK$4,$I111=BT$5),AVERAGE('Потребление ЭЭ_факт'!BP110,'Потребление ЭЭ_факт'!CB110,'Потребление ЭЭ_факт'!CN110),IF(BS111&lt;&gt;0,AVERAGE('Потребление ЭЭ_факт'!BP110,'Потребление ЭЭ_факт'!CB110,'Потребление ЭЭ_факт'!CN110),0))</f>
        <v>15611.785065714286</v>
      </c>
      <c r="BU111" s="15">
        <f>IF(AND($F111=$BK$4,$I111=BU$5),AVERAGE('Потребление ЭЭ_факт'!BQ110,'Потребление ЭЭ_факт'!CC110,'Потребление ЭЭ_факт'!CO110),IF(BT111&lt;&gt;0,AVERAGE('Потребление ЭЭ_факт'!BQ110,'Потребление ЭЭ_факт'!CC110,'Потребление ЭЭ_факт'!CO110),0))</f>
        <v>15603.055</v>
      </c>
      <c r="BV111" s="16">
        <f>IF(AND($F111=$BK$4,$I111=BV$5),AVERAGE('Потребление ЭЭ_факт'!BR110,'Потребление ЭЭ_факт'!CD110,'Потребление ЭЭ_факт'!CP110),IF(BU111&lt;&gt;0,AVERAGE('Потребление ЭЭ_факт'!BR110,'Потребление ЭЭ_факт'!CD110,'Потребление ЭЭ_факт'!CP110),0))</f>
        <v>17571.512884615386</v>
      </c>
      <c r="BW111" s="14">
        <f>IF(AND($F111=$BW$4,$I111=BW$5),AVERAGE('Потребление ЭЭ_факт'!BS110,'Потребление ЭЭ_факт'!CE110,'Потребление ЭЭ_факт'!CQ110),IF(BV111&lt;&gt;0,AVERAGE('Потребление ЭЭ_факт'!BS110,'Потребление ЭЭ_факт'!CE110,'Потребление ЭЭ_факт'!CQ110),0))</f>
        <v>18147.318928571429</v>
      </c>
      <c r="BX111" s="15">
        <f>IF(AND($F111=$BW$4,$I111=BX$5),AVERAGE('Потребление ЭЭ_факт'!BT110,'Потребление ЭЭ_факт'!CF110,'Потребление ЭЭ_факт'!CR110),IF(BW111&lt;&gt;0,AVERAGE('Потребление ЭЭ_факт'!BT110,'Потребление ЭЭ_факт'!CF110,'Потребление ЭЭ_факт'!CR110),0))</f>
        <v>16069.075000000003</v>
      </c>
      <c r="BY111" s="31">
        <f t="shared" si="552"/>
        <v>17223.680202148767</v>
      </c>
      <c r="BZ111" s="31">
        <f t="shared" si="553"/>
        <v>15125.919999999998</v>
      </c>
      <c r="CA111" s="31">
        <f t="shared" si="554"/>
        <v>15660.650000000001</v>
      </c>
      <c r="CB111" s="31">
        <f t="shared" si="555"/>
        <v>16744.613340579712</v>
      </c>
      <c r="CC111" s="31">
        <f t="shared" si="546"/>
        <v>18660.4496</v>
      </c>
      <c r="CD111" s="31">
        <f t="shared" si="547"/>
        <v>18346.842678571429</v>
      </c>
      <c r="CE111" s="31">
        <f t="shared" si="548"/>
        <v>14801.736071428573</v>
      </c>
      <c r="CF111" s="31">
        <f t="shared" si="549"/>
        <v>15611.785065714286</v>
      </c>
      <c r="CG111" s="31">
        <f t="shared" si="550"/>
        <v>15603.055</v>
      </c>
      <c r="CH111" s="32">
        <f t="shared" si="551"/>
        <v>17571.512884615386</v>
      </c>
      <c r="CI111" s="30">
        <f t="shared" si="418"/>
        <v>18147.318928571429</v>
      </c>
      <c r="CJ111" s="31">
        <f t="shared" si="413"/>
        <v>16069.075000000003</v>
      </c>
      <c r="CK111" s="31">
        <f t="shared" si="414"/>
        <v>17223.680202148767</v>
      </c>
      <c r="CL111" s="31">
        <f t="shared" si="489"/>
        <v>15125.919999999998</v>
      </c>
      <c r="CM111" s="31">
        <f t="shared" si="490"/>
        <v>15660.650000000001</v>
      </c>
      <c r="CN111" s="31">
        <f t="shared" si="491"/>
        <v>16744.613340579712</v>
      </c>
      <c r="CO111" s="31">
        <f t="shared" si="492"/>
        <v>18660.4496</v>
      </c>
      <c r="CP111" s="31">
        <f t="shared" si="493"/>
        <v>18346.842678571429</v>
      </c>
      <c r="CQ111" s="31">
        <f t="shared" si="494"/>
        <v>14801.736071428573</v>
      </c>
      <c r="CR111" s="31">
        <f t="shared" si="495"/>
        <v>15611.785065714286</v>
      </c>
      <c r="CS111" s="31">
        <f t="shared" si="496"/>
        <v>15603.055</v>
      </c>
      <c r="CT111" s="32">
        <f t="shared" si="497"/>
        <v>17571.512884615386</v>
      </c>
      <c r="CU111" s="30">
        <f t="shared" si="498"/>
        <v>18147.318928571429</v>
      </c>
      <c r="CV111" s="31">
        <f t="shared" si="499"/>
        <v>16069.075000000003</v>
      </c>
      <c r="CW111" s="31">
        <f t="shared" si="500"/>
        <v>17223.680202148767</v>
      </c>
      <c r="CX111" s="31">
        <f t="shared" si="501"/>
        <v>15125.919999999998</v>
      </c>
      <c r="CY111" s="31">
        <f t="shared" si="502"/>
        <v>15660.650000000001</v>
      </c>
      <c r="CZ111" s="31">
        <f t="shared" si="503"/>
        <v>16744.613340579712</v>
      </c>
      <c r="DA111" s="31">
        <f t="shared" si="504"/>
        <v>18660.4496</v>
      </c>
      <c r="DB111" s="31">
        <f t="shared" si="505"/>
        <v>18346.842678571429</v>
      </c>
      <c r="DC111" s="31">
        <f t="shared" si="506"/>
        <v>14801.736071428573</v>
      </c>
      <c r="DD111" s="31">
        <f t="shared" si="507"/>
        <v>15611.785065714286</v>
      </c>
      <c r="DE111" s="31">
        <f t="shared" si="508"/>
        <v>15603.055</v>
      </c>
      <c r="DF111" s="32">
        <f t="shared" si="509"/>
        <v>17571.512884615386</v>
      </c>
      <c r="DG111" s="30">
        <f t="shared" si="510"/>
        <v>18147.318928571429</v>
      </c>
      <c r="DH111" s="31">
        <f t="shared" si="511"/>
        <v>16069.075000000003</v>
      </c>
      <c r="DI111" s="31">
        <f t="shared" si="512"/>
        <v>17223.680202148767</v>
      </c>
      <c r="DJ111" s="31">
        <f t="shared" si="513"/>
        <v>15125.919999999998</v>
      </c>
      <c r="DK111" s="31">
        <f t="shared" si="514"/>
        <v>15660.650000000001</v>
      </c>
      <c r="DL111" s="31">
        <f t="shared" si="515"/>
        <v>16744.613340579712</v>
      </c>
      <c r="DM111" s="31">
        <f t="shared" si="516"/>
        <v>18660.4496</v>
      </c>
      <c r="DN111" s="31">
        <f t="shared" si="517"/>
        <v>18346.842678571429</v>
      </c>
      <c r="DO111" s="31">
        <f t="shared" si="518"/>
        <v>14801.736071428573</v>
      </c>
      <c r="DP111" s="31">
        <f t="shared" si="519"/>
        <v>15611.785065714286</v>
      </c>
      <c r="DQ111" s="31">
        <f t="shared" si="488"/>
        <v>15603.055</v>
      </c>
      <c r="DR111" s="32">
        <f t="shared" si="522"/>
        <v>17571.512884615386</v>
      </c>
      <c r="DS111" s="30">
        <f t="shared" si="523"/>
        <v>18147.318928571429</v>
      </c>
      <c r="DT111" s="31">
        <f t="shared" si="524"/>
        <v>16069.075000000003</v>
      </c>
      <c r="DU111" s="31">
        <f t="shared" si="525"/>
        <v>17223.680202148767</v>
      </c>
      <c r="DV111" s="31">
        <f t="shared" si="526"/>
        <v>15125.919999999998</v>
      </c>
      <c r="DW111" s="31">
        <f t="shared" si="527"/>
        <v>15660.650000000001</v>
      </c>
      <c r="DX111" s="31">
        <f t="shared" si="528"/>
        <v>16744.613340579712</v>
      </c>
      <c r="DY111" s="31">
        <f t="shared" si="529"/>
        <v>18660.4496</v>
      </c>
      <c r="DZ111" s="31">
        <f t="shared" si="530"/>
        <v>18346.842678571429</v>
      </c>
      <c r="EA111" s="31">
        <f t="shared" si="531"/>
        <v>14801.736071428573</v>
      </c>
      <c r="EB111" s="31">
        <f t="shared" si="532"/>
        <v>15611.785065714286</v>
      </c>
      <c r="EC111" s="31">
        <f t="shared" si="533"/>
        <v>15603.055</v>
      </c>
      <c r="ED111" s="32">
        <f t="shared" si="534"/>
        <v>17571.512884615386</v>
      </c>
      <c r="EE111" s="30">
        <f t="shared" si="535"/>
        <v>18147.318928571429</v>
      </c>
      <c r="EF111" s="31">
        <f t="shared" si="536"/>
        <v>16069.075000000003</v>
      </c>
      <c r="EG111" s="31">
        <f t="shared" si="537"/>
        <v>17223.680202148767</v>
      </c>
      <c r="EH111" s="31">
        <f t="shared" si="538"/>
        <v>15125.919999999998</v>
      </c>
      <c r="EI111" s="31">
        <f t="shared" si="539"/>
        <v>15660.650000000001</v>
      </c>
      <c r="EJ111" s="31">
        <f t="shared" si="540"/>
        <v>16744.613340579712</v>
      </c>
      <c r="EK111" s="31">
        <f t="shared" si="541"/>
        <v>18660.4496</v>
      </c>
      <c r="EL111" s="31">
        <f t="shared" si="542"/>
        <v>18346.842678571429</v>
      </c>
      <c r="EM111" s="31">
        <f t="shared" si="543"/>
        <v>14801.736071428573</v>
      </c>
      <c r="EN111" s="31">
        <f t="shared" si="544"/>
        <v>15611.785065714286</v>
      </c>
      <c r="EO111" s="31">
        <f t="shared" si="520"/>
        <v>15603.055</v>
      </c>
      <c r="EP111" s="32">
        <f t="shared" si="521"/>
        <v>17571.512884615386</v>
      </c>
      <c r="ES111" s="20"/>
      <c r="ET111" s="18"/>
      <c r="EU111" s="18"/>
      <c r="EV111" s="18"/>
      <c r="EW111" s="18"/>
      <c r="EX111" s="18"/>
      <c r="EY111" s="18"/>
      <c r="EZ111" s="18"/>
      <c r="FA111" s="18"/>
      <c r="FB111" s="18"/>
      <c r="FC111" s="18"/>
      <c r="FD111" s="19"/>
      <c r="FE111" s="20"/>
      <c r="FF111" s="18"/>
      <c r="FG111" s="18"/>
      <c r="FH111" s="18"/>
      <c r="FI111" s="18"/>
      <c r="FJ111" s="18"/>
      <c r="FK111" s="18"/>
      <c r="FL111" s="18"/>
      <c r="FM111" s="18"/>
      <c r="FN111" s="18"/>
      <c r="FO111" s="18"/>
      <c r="FP111" s="19"/>
      <c r="FQ111" s="20"/>
      <c r="FR111" s="18"/>
      <c r="FS111" s="18"/>
      <c r="FT111" s="18">
        <f t="shared" si="421"/>
        <v>15125.919999999998</v>
      </c>
      <c r="FU111" s="18">
        <f t="shared" si="422"/>
        <v>15660.650000000001</v>
      </c>
      <c r="FV111" s="18">
        <f t="shared" si="423"/>
        <v>16744.613340579712</v>
      </c>
      <c r="FW111" s="18">
        <f t="shared" si="424"/>
        <v>18660.4496</v>
      </c>
      <c r="FX111" s="18">
        <f t="shared" si="425"/>
        <v>18346.842678571429</v>
      </c>
      <c r="FY111" s="18">
        <f t="shared" si="426"/>
        <v>14801.736071428573</v>
      </c>
      <c r="FZ111" s="18">
        <f t="shared" si="427"/>
        <v>15611.785065714286</v>
      </c>
      <c r="GA111" s="18">
        <f t="shared" si="428"/>
        <v>15603.055</v>
      </c>
      <c r="GB111" s="19">
        <f t="shared" si="429"/>
        <v>17571.512884615386</v>
      </c>
      <c r="GC111" s="20">
        <f t="shared" si="430"/>
        <v>18147.318928571429</v>
      </c>
      <c r="GD111" s="18">
        <f t="shared" si="431"/>
        <v>16069.075000000003</v>
      </c>
      <c r="GE111" s="18">
        <f t="shared" si="432"/>
        <v>17223.680202148767</v>
      </c>
      <c r="GF111" s="18">
        <f t="shared" si="433"/>
        <v>15125.919999999998</v>
      </c>
      <c r="GG111" s="18">
        <f t="shared" si="434"/>
        <v>15660.650000000001</v>
      </c>
      <c r="GH111" s="18">
        <f t="shared" si="435"/>
        <v>16744.613340579712</v>
      </c>
      <c r="GI111" s="18">
        <f t="shared" si="436"/>
        <v>18660.4496</v>
      </c>
      <c r="GJ111" s="18">
        <f t="shared" si="437"/>
        <v>18346.842678571429</v>
      </c>
      <c r="GK111" s="18">
        <f t="shared" si="438"/>
        <v>14801.736071428573</v>
      </c>
      <c r="GL111" s="18">
        <f t="shared" si="439"/>
        <v>15611.785065714286</v>
      </c>
      <c r="GM111" s="18">
        <f t="shared" si="440"/>
        <v>15603.055</v>
      </c>
      <c r="GN111" s="19">
        <f t="shared" si="441"/>
        <v>17571.512884615386</v>
      </c>
      <c r="GO111" s="20">
        <f t="shared" si="442"/>
        <v>18147.318928571429</v>
      </c>
      <c r="GP111" s="18">
        <f t="shared" si="443"/>
        <v>16069.075000000003</v>
      </c>
      <c r="GQ111" s="18">
        <f t="shared" si="444"/>
        <v>17223.680202148767</v>
      </c>
      <c r="GR111" s="18">
        <f t="shared" si="445"/>
        <v>15125.919999999998</v>
      </c>
      <c r="GS111" s="18">
        <f t="shared" si="446"/>
        <v>15660.650000000001</v>
      </c>
      <c r="GT111" s="18">
        <f t="shared" si="447"/>
        <v>16744.613340579712</v>
      </c>
      <c r="GU111" s="18">
        <f t="shared" si="448"/>
        <v>18660.4496</v>
      </c>
      <c r="GV111" s="18">
        <f t="shared" si="449"/>
        <v>18346.842678571429</v>
      </c>
      <c r="GW111" s="18">
        <f t="shared" si="450"/>
        <v>14801.736071428573</v>
      </c>
      <c r="GX111" s="18">
        <f t="shared" si="451"/>
        <v>15611.785065714286</v>
      </c>
      <c r="GY111" s="18">
        <f t="shared" si="452"/>
        <v>15603.055</v>
      </c>
      <c r="GZ111" s="19">
        <f t="shared" si="453"/>
        <v>17571.512884615386</v>
      </c>
      <c r="HA111" s="20">
        <f t="shared" si="454"/>
        <v>18147.318928571429</v>
      </c>
      <c r="HB111" s="18">
        <f t="shared" si="455"/>
        <v>16069.075000000003</v>
      </c>
      <c r="HC111" s="18">
        <f t="shared" si="456"/>
        <v>17223.680202148767</v>
      </c>
      <c r="HD111" s="18">
        <f t="shared" si="457"/>
        <v>15125.919999999998</v>
      </c>
      <c r="HE111" s="18">
        <f t="shared" si="458"/>
        <v>15660.650000000001</v>
      </c>
      <c r="HF111" s="18">
        <f t="shared" si="459"/>
        <v>16744.613340579712</v>
      </c>
      <c r="HG111" s="18">
        <f t="shared" si="460"/>
        <v>18660.4496</v>
      </c>
      <c r="HH111" s="18">
        <f t="shared" si="461"/>
        <v>18346.842678571429</v>
      </c>
      <c r="HI111" s="18">
        <f t="shared" si="462"/>
        <v>14801.736071428573</v>
      </c>
      <c r="HJ111" s="18">
        <f t="shared" si="463"/>
        <v>15611.785065714286</v>
      </c>
      <c r="HK111" s="18">
        <f t="shared" si="464"/>
        <v>15603.055</v>
      </c>
      <c r="HL111" s="19">
        <f t="shared" si="465"/>
        <v>17571.512884615386</v>
      </c>
      <c r="HM111" s="20">
        <f t="shared" si="466"/>
        <v>18147.318928571429</v>
      </c>
      <c r="HN111" s="18">
        <f t="shared" si="467"/>
        <v>16069.075000000003</v>
      </c>
      <c r="HO111" s="18">
        <f t="shared" si="468"/>
        <v>17223.680202148767</v>
      </c>
      <c r="HP111" s="18">
        <f t="shared" si="469"/>
        <v>15125.919999999998</v>
      </c>
      <c r="HQ111" s="18">
        <f t="shared" si="470"/>
        <v>15660.650000000001</v>
      </c>
      <c r="HR111" s="18">
        <f t="shared" si="471"/>
        <v>16744.613340579712</v>
      </c>
      <c r="HS111" s="18">
        <f t="shared" si="472"/>
        <v>18660.4496</v>
      </c>
      <c r="HT111" s="18">
        <f t="shared" si="473"/>
        <v>18346.842678571429</v>
      </c>
      <c r="HU111" s="18">
        <f t="shared" si="474"/>
        <v>14801.736071428573</v>
      </c>
      <c r="HV111" s="18">
        <f t="shared" si="475"/>
        <v>15611.785065714286</v>
      </c>
      <c r="HW111" s="18">
        <f t="shared" si="476"/>
        <v>15603.055</v>
      </c>
      <c r="HX111" s="19">
        <f t="shared" si="477"/>
        <v>17571.512884615386</v>
      </c>
      <c r="HY111" s="20">
        <f t="shared" si="478"/>
        <v>18147.318928571429</v>
      </c>
      <c r="HZ111" s="18">
        <f t="shared" si="545"/>
        <v>16069.075000000003</v>
      </c>
      <c r="IA111" s="18">
        <f t="shared" si="559"/>
        <v>17223.680202148767</v>
      </c>
      <c r="IB111" s="18"/>
      <c r="IC111" s="18"/>
      <c r="ID111" s="18"/>
      <c r="IE111" s="18"/>
      <c r="IF111" s="18"/>
      <c r="IG111" s="18"/>
      <c r="IH111" s="18"/>
      <c r="II111" s="18"/>
      <c r="IJ111" s="19"/>
      <c r="IK111" s="20"/>
      <c r="IL111" s="18"/>
      <c r="IM111" s="18"/>
      <c r="IN111" s="18"/>
      <c r="IO111" s="18"/>
      <c r="IP111" s="18"/>
      <c r="IQ111" s="18"/>
      <c r="IR111" s="18"/>
      <c r="IS111" s="18"/>
      <c r="IT111" s="18"/>
      <c r="IU111" s="18"/>
      <c r="IV111" s="19"/>
      <c r="IY111" s="17"/>
      <c r="IZ111" s="17"/>
      <c r="JA111" s="14">
        <f t="shared" si="479"/>
        <v>0</v>
      </c>
      <c r="JB111" s="15">
        <f t="shared" si="480"/>
        <v>0</v>
      </c>
      <c r="JC111" s="15">
        <f t="shared" si="481"/>
        <v>148126.56464090938</v>
      </c>
      <c r="JD111" s="15">
        <f t="shared" si="482"/>
        <v>199566.63877162963</v>
      </c>
      <c r="JE111" s="15">
        <f t="shared" si="483"/>
        <v>199566.63877162963</v>
      </c>
      <c r="JF111" s="15">
        <f t="shared" si="484"/>
        <v>199566.63877162963</v>
      </c>
      <c r="JG111" s="15">
        <f t="shared" si="485"/>
        <v>199566.63877162963</v>
      </c>
      <c r="JH111" s="15">
        <f t="shared" si="486"/>
        <v>51440.074130720197</v>
      </c>
      <c r="JI111" s="15">
        <f t="shared" si="487"/>
        <v>0</v>
      </c>
      <c r="JJ111" s="14"/>
    </row>
    <row r="112" spans="1:270" x14ac:dyDescent="0.25">
      <c r="A112" s="5" t="s">
        <v>133</v>
      </c>
      <c r="B112" s="2">
        <v>178</v>
      </c>
      <c r="C112" s="3">
        <v>40938</v>
      </c>
      <c r="D112" s="3" t="s">
        <v>134</v>
      </c>
      <c r="E112" s="4">
        <v>45380</v>
      </c>
      <c r="F112">
        <f t="shared" si="556"/>
        <v>2024</v>
      </c>
      <c r="G112">
        <f t="shared" si="557"/>
        <v>3</v>
      </c>
      <c r="H112">
        <f t="shared" si="558"/>
        <v>2021</v>
      </c>
      <c r="I112">
        <f t="shared" si="561"/>
        <v>3</v>
      </c>
      <c r="J112">
        <f t="shared" si="560"/>
        <v>2024</v>
      </c>
      <c r="K112">
        <f t="shared" si="416"/>
        <v>4</v>
      </c>
      <c r="L112">
        <f t="shared" si="562"/>
        <v>2029</v>
      </c>
      <c r="M112">
        <f t="shared" si="417"/>
        <v>3</v>
      </c>
      <c r="O112" s="14"/>
      <c r="P112" s="17"/>
      <c r="Q112" s="17"/>
      <c r="R112" s="17"/>
      <c r="S112" s="17"/>
      <c r="T112" s="17"/>
      <c r="U112" s="17"/>
      <c r="V112" s="17">
        <f>IF(AND($F112=O$4,$I112=V$5),AVERAGE('Потребление ЭЭ_факт'!R111,'Потребление ЭЭ_факт'!AD111,'Потребление ЭЭ_факт'!AP111),IF(U112&lt;&gt;0,AVERAGE('Потребление ЭЭ_факт'!R111,'Потребление ЭЭ_факт'!AD111,'Потребление ЭЭ_факт'!AP111),0))</f>
        <v>0</v>
      </c>
      <c r="W112" s="17">
        <f>IF(AND($F112=O$4,$I112=W$5),AVERAGE('Потребление ЭЭ_факт'!S111,'Потребление ЭЭ_факт'!AE111,'Потребление ЭЭ_факт'!AQ111),IF(V112&lt;&gt;0,AVERAGE('Потребление ЭЭ_факт'!S111,'Потребление ЭЭ_факт'!AE111,'Потребление ЭЭ_факт'!AQ111),0))</f>
        <v>0</v>
      </c>
      <c r="X112" s="17">
        <f>IF(AND($F112=O$4,$I112=X$5),AVERAGE('Потребление ЭЭ_факт'!T111,'Потребление ЭЭ_факт'!AF111,'Потребление ЭЭ_факт'!AR111),IF(W112&lt;&gt;0,AVERAGE('Потребление ЭЭ_факт'!T111,'Потребление ЭЭ_факт'!AF111,'Потребление ЭЭ_факт'!AR111),0))</f>
        <v>0</v>
      </c>
      <c r="Y112" s="17">
        <f>IF(AND($F112=O$4,$I112=Y$5),AVERAGE('Потребление ЭЭ_факт'!U111,'Потребление ЭЭ_факт'!AG111,'Потребление ЭЭ_факт'!AS111),IF(X112&lt;&gt;0,AVERAGE('Потребление ЭЭ_факт'!U111,'Потребление ЭЭ_факт'!AG111,'Потребление ЭЭ_факт'!AS111),0))</f>
        <v>0</v>
      </c>
      <c r="Z112" s="17">
        <f>IF(AND($F112=O$4,$I112=Z$5),AVERAGE('Потребление ЭЭ_факт'!V111,'Потребление ЭЭ_факт'!AH111,'Потребление ЭЭ_факт'!AT111),IF(Y112&lt;&gt;0,AVERAGE('Потребление ЭЭ_факт'!V111,'Потребление ЭЭ_факт'!AH111,'Потребление ЭЭ_факт'!AT111),0))</f>
        <v>0</v>
      </c>
      <c r="AA112" s="14">
        <f>IF(AND($F112=AA$4,$I112=AA$5),AVERAGE('Потребление ЭЭ_факт'!W111,'Потребление ЭЭ_факт'!AI111,'Потребление ЭЭ_факт'!AU111),IF(Z112&lt;&gt;0,AVERAGE('Потребление ЭЭ_факт'!W111,'Потребление ЭЭ_факт'!AI111,'Потребление ЭЭ_факт'!AU111),0))</f>
        <v>0</v>
      </c>
      <c r="AB112" s="17">
        <f>IF(AND($F112=AA$4,$I112=AB$5),AVERAGE('Потребление ЭЭ_факт'!X111,'Потребление ЭЭ_факт'!AJ111,'Потребление ЭЭ_факт'!AV111),IF(AA112&lt;&gt;0,AVERAGE('Потребление ЭЭ_факт'!X111,'Потребление ЭЭ_факт'!AJ111,'Потребление ЭЭ_факт'!AV111),0))</f>
        <v>0</v>
      </c>
      <c r="AC112" s="17">
        <f>IF(AND($F112=AA$4,$I112=AC$5),AVERAGE('Потребление ЭЭ_факт'!Y111,'Потребление ЭЭ_факт'!AK111,'Потребление ЭЭ_факт'!AW111),IF(AB112&lt;&gt;0,AVERAGE('Потребление ЭЭ_факт'!Y111,'Потребление ЭЭ_факт'!AK111,'Потребление ЭЭ_факт'!AW111),0))</f>
        <v>0</v>
      </c>
      <c r="AD112" s="17">
        <f>IF(AND($F112=AA$4,$I112=AD$5),AVERAGE('Потребление ЭЭ_факт'!Z111,'Потребление ЭЭ_факт'!AL111,'Потребление ЭЭ_факт'!AX111),IF(AC112&lt;&gt;0,AVERAGE('Потребление ЭЭ_факт'!Z111,'Потребление ЭЭ_факт'!AL111,'Потребление ЭЭ_факт'!AX111),0))</f>
        <v>0</v>
      </c>
      <c r="AE112" s="17">
        <f>IF(AND($F112=AA$4,$I112=AE$5),AVERAGE('Потребление ЭЭ_факт'!AA111,'Потребление ЭЭ_факт'!AM111,'Потребление ЭЭ_факт'!AY111),IF(AD112&lt;&gt;0,AVERAGE('Потребление ЭЭ_факт'!AA111,'Потребление ЭЭ_факт'!AM111,'Потребление ЭЭ_факт'!AY111),0))</f>
        <v>0</v>
      </c>
      <c r="AF112" s="17">
        <f>IF(AND($F112=AA$4,$I112=AF$5),AVERAGE('Потребление ЭЭ_факт'!AB111,'Потребление ЭЭ_факт'!AN111,'Потребление ЭЭ_факт'!AZ111),IF(AE112&lt;&gt;0,AVERAGE('Потребление ЭЭ_факт'!AB111,'Потребление ЭЭ_факт'!AN111,'Потребление ЭЭ_факт'!AZ111),0))</f>
        <v>0</v>
      </c>
      <c r="AG112" s="17">
        <f>IF(AND($F112=AA$4,$I112=AG$5),AVERAGE('Потребление ЭЭ_факт'!AC111,'Потребление ЭЭ_факт'!AO111,'Потребление ЭЭ_факт'!BA111),IF(AF112&lt;&gt;0,AVERAGE('Потребление ЭЭ_факт'!AC111,'Потребление ЭЭ_факт'!AO111,'Потребление ЭЭ_факт'!BA111),0))</f>
        <v>0</v>
      </c>
      <c r="AH112" s="17">
        <f>IF(AND($F112=AA$4,$I112=AH$5),AVERAGE('Потребление ЭЭ_факт'!AD111,'Потребление ЭЭ_факт'!AP111,'Потребление ЭЭ_факт'!BB111),IF(AG112&lt;&gt;0,AVERAGE('Потребление ЭЭ_факт'!AD111,'Потребление ЭЭ_факт'!AP111,'Потребление ЭЭ_факт'!BB111),0))</f>
        <v>0</v>
      </c>
      <c r="AI112" s="17">
        <f>IF(AND($F112=AA$4,$I112=AI$5),AVERAGE('Потребление ЭЭ_факт'!AE111,'Потребление ЭЭ_факт'!AQ111,'Потребление ЭЭ_факт'!BC111),IF(AH112&lt;&gt;0,AVERAGE('Потребление ЭЭ_факт'!AE111,'Потребление ЭЭ_факт'!AQ111,'Потребление ЭЭ_факт'!BC111),0))</f>
        <v>0</v>
      </c>
      <c r="AJ112" s="17">
        <f>IF(AND($F112=AA$4,$I112=AJ$5),AVERAGE('Потребление ЭЭ_факт'!AF111,'Потребление ЭЭ_факт'!AR111,'Потребление ЭЭ_факт'!BD111),IF(AI112&lt;&gt;0,AVERAGE('Потребление ЭЭ_факт'!AF111,'Потребление ЭЭ_факт'!AR111,'Потребление ЭЭ_факт'!BD111),0))</f>
        <v>0</v>
      </c>
      <c r="AK112" s="17">
        <f>IF(AND($F112=AA$4,$I112=AK$5),AVERAGE('Потребление ЭЭ_факт'!AG111,'Потребление ЭЭ_факт'!AS111,'Потребление ЭЭ_факт'!BE111),IF(AJ112&lt;&gt;0,AVERAGE('Потребление ЭЭ_факт'!AG111,'Потребление ЭЭ_факт'!AS111,'Потребление ЭЭ_факт'!BE111),0))</f>
        <v>0</v>
      </c>
      <c r="AL112" s="17">
        <f>IF(AND($F112=AA$4,$I112=AL$5),AVERAGE('Потребление ЭЭ_факт'!AH111,'Потребление ЭЭ_факт'!AT111,'Потребление ЭЭ_факт'!BF111),IF(AK112&lt;&gt;0,AVERAGE('Потребление ЭЭ_факт'!AH111,'Потребление ЭЭ_факт'!AT111,'Потребление ЭЭ_факт'!BF111),0))</f>
        <v>0</v>
      </c>
      <c r="AM112" s="14">
        <f>IF(AND($F112=AM$4,$I112=AM$5),AVERAGE('Потребление ЭЭ_факт'!AI111,'Потребление ЭЭ_факт'!AU111,'Потребление ЭЭ_факт'!BG111),IF(AL112&lt;&gt;0,AVERAGE('Потребление ЭЭ_факт'!AI111,'Потребление ЭЭ_факт'!AU111,'Потребление ЭЭ_факт'!BG111),0))</f>
        <v>0</v>
      </c>
      <c r="AN112" s="15">
        <f>IF(AND($F112=$AM$4,$I112=AN$5),AVERAGE('Потребление ЭЭ_факт'!AJ111,'Потребление ЭЭ_факт'!AV111,'Потребление ЭЭ_факт'!BH111),IF(AM112&lt;&gt;0,AVERAGE('Потребление ЭЭ_факт'!AJ111,'Потребление ЭЭ_факт'!AV111,'Потребление ЭЭ_факт'!BH111),0))</f>
        <v>0</v>
      </c>
      <c r="AO112" s="15">
        <f>IF(AND($F112=$AM$4,$I112=AO$5),AVERAGE('Потребление ЭЭ_факт'!AK111,'Потребление ЭЭ_факт'!AW111,'Потребление ЭЭ_факт'!BI111),IF(AN112&lt;&gt;0,AVERAGE('Потребление ЭЭ_факт'!AK111,'Потребление ЭЭ_факт'!AW111,'Потребление ЭЭ_факт'!BI111),0))</f>
        <v>0</v>
      </c>
      <c r="AP112" s="15">
        <f>IF(AND($F112=$AM$4,$I112=AP$5),AVERAGE('Потребление ЭЭ_факт'!AL111,'Потребление ЭЭ_факт'!AX111,'Потребление ЭЭ_факт'!BJ111),IF(AO112&lt;&gt;0,AVERAGE('Потребление ЭЭ_факт'!AL111,'Потребление ЭЭ_факт'!AX111,'Потребление ЭЭ_факт'!BJ111),0))</f>
        <v>0</v>
      </c>
      <c r="AQ112" s="15">
        <f>IF(AND($F112=$AM$4,$I112=AQ$5),AVERAGE('Потребление ЭЭ_факт'!AM111,'Потребление ЭЭ_факт'!AY111,'Потребление ЭЭ_факт'!BK111),IF(AP112&lt;&gt;0,AVERAGE('Потребление ЭЭ_факт'!AM111,'Потребление ЭЭ_факт'!AY111,'Потребление ЭЭ_факт'!BK111),0))</f>
        <v>0</v>
      </c>
      <c r="AR112" s="15">
        <f>IF(AND($F112=$AM$4,$I112=AR$5),AVERAGE('Потребление ЭЭ_факт'!AN111,'Потребление ЭЭ_факт'!AZ111,'Потребление ЭЭ_факт'!BL111),IF(AQ112&lt;&gt;0,AVERAGE('Потребление ЭЭ_факт'!AN111,'Потребление ЭЭ_факт'!AZ111,'Потребление ЭЭ_факт'!BL111),0))</f>
        <v>0</v>
      </c>
      <c r="AS112" s="15">
        <f>IF(AND($F112=$AM$4,$I112=AS$5),AVERAGE('Потребление ЭЭ_факт'!AO111,'Потребление ЭЭ_факт'!BA111,'Потребление ЭЭ_факт'!BM111),IF(AR112&lt;&gt;0,AVERAGE('Потребление ЭЭ_факт'!AO111,'Потребление ЭЭ_факт'!BA111,'Потребление ЭЭ_факт'!BM111),0))</f>
        <v>0</v>
      </c>
      <c r="AT112" s="15">
        <f>IF(AND($F112=$AM$4,$I112=AT$5),AVERAGE('Потребление ЭЭ_факт'!AP111,'Потребление ЭЭ_факт'!BB111,'Потребление ЭЭ_факт'!BN111),IF(AS112&lt;&gt;0,AVERAGE('Потребление ЭЭ_факт'!AP111,'Потребление ЭЭ_факт'!BB111,'Потребление ЭЭ_факт'!BN111),0))</f>
        <v>0</v>
      </c>
      <c r="AU112" s="15">
        <f>IF(AND($F112=$AM$4,$I112=AU$5),AVERAGE('Потребление ЭЭ_факт'!AQ111,'Потребление ЭЭ_факт'!BC111,'Потребление ЭЭ_факт'!BO111),IF(AT112&lt;&gt;0,AVERAGE('Потребление ЭЭ_факт'!AQ111,'Потребление ЭЭ_факт'!BC111,'Потребление ЭЭ_факт'!BO111),0))</f>
        <v>0</v>
      </c>
      <c r="AV112" s="15">
        <f>IF(AND($F112=$AM$4,$I112=AV$5),AVERAGE('Потребление ЭЭ_факт'!AR111,'Потребление ЭЭ_факт'!BD111,'Потребление ЭЭ_факт'!BP111),IF(AU112&lt;&gt;0,AVERAGE('Потребление ЭЭ_факт'!AR111,'Потребление ЭЭ_факт'!BD111,'Потребление ЭЭ_факт'!BP111),0))</f>
        <v>0</v>
      </c>
      <c r="AW112" s="15">
        <f>IF(AND($F112=$AM$4,$I112=AW$5),AVERAGE('Потребление ЭЭ_факт'!AS111,'Потребление ЭЭ_факт'!BE111,'Потребление ЭЭ_факт'!BQ111),IF(AV112&lt;&gt;0,AVERAGE('Потребление ЭЭ_факт'!AS111,'Потребление ЭЭ_факт'!BE111,'Потребление ЭЭ_факт'!BQ111),0))</f>
        <v>0</v>
      </c>
      <c r="AX112" s="16">
        <f>IF(AND($F112=$AM$4,$I112=AX$5),AVERAGE('Потребление ЭЭ_факт'!AT111,'Потребление ЭЭ_факт'!BF111,'Потребление ЭЭ_факт'!BR111),IF(AW112&lt;&gt;0,AVERAGE('Потребление ЭЭ_факт'!AT111,'Потребление ЭЭ_факт'!BF111,'Потребление ЭЭ_факт'!BR111),0))</f>
        <v>0</v>
      </c>
      <c r="AY112" s="14">
        <f>IF(AND($F112=$AY$4,$I112=AY$5),AVERAGE('Потребление ЭЭ_факт'!AU111,'Потребление ЭЭ_факт'!BG111,'Потребление ЭЭ_факт'!BS111),IF(AX112&lt;&gt;0,AVERAGE('Потребление ЭЭ_факт'!AU111,'Потребление ЭЭ_факт'!BG111,'Потребление ЭЭ_факт'!BS111),0))</f>
        <v>0</v>
      </c>
      <c r="AZ112" s="15">
        <f>IF(AND($F112=$AY$4,$I112=AZ$5),AVERAGE('Потребление ЭЭ_факт'!AV111,'Потребление ЭЭ_факт'!BH111,'Потребление ЭЭ_факт'!BT111),IF(AY112&lt;&gt;0,AVERAGE('Потребление ЭЭ_факт'!AV111,'Потребление ЭЭ_факт'!BH111,'Потребление ЭЭ_факт'!BT111),0))</f>
        <v>0</v>
      </c>
      <c r="BA112" s="15">
        <f>IF(AND($F112=$AY$4,$I112=BA$5),AVERAGE('Потребление ЭЭ_факт'!AW111,'Потребление ЭЭ_факт'!BI111,'Потребление ЭЭ_факт'!BU111),IF(AZ112&lt;&gt;0,AVERAGE('Потребление ЭЭ_факт'!AW111,'Потребление ЭЭ_факт'!BI111,'Потребление ЭЭ_факт'!BU111),0))</f>
        <v>0</v>
      </c>
      <c r="BB112" s="15">
        <f>IF(AND($F112=$AY$4,$I112=BB$5),AVERAGE('Потребление ЭЭ_факт'!AX111,'Потребление ЭЭ_факт'!BJ111,'Потребление ЭЭ_факт'!BV111),IF(BA112&lt;&gt;0,AVERAGE('Потребление ЭЭ_факт'!AX111,'Потребление ЭЭ_факт'!BJ111,'Потребление ЭЭ_факт'!BV111),0))</f>
        <v>0</v>
      </c>
      <c r="BC112" s="15">
        <f>IF(AND($F112=$AY$4,$I112=BC$5),AVERAGE('Потребление ЭЭ_факт'!AY111,'Потребление ЭЭ_факт'!BK111,'Потребление ЭЭ_факт'!BW111),IF(BB112&lt;&gt;0,AVERAGE('Потребление ЭЭ_факт'!AY111,'Потребление ЭЭ_факт'!BK111,'Потребление ЭЭ_факт'!BW111),0))</f>
        <v>0</v>
      </c>
      <c r="BD112" s="15">
        <f>IF(AND($F112=$AY$4,$I112=BD$5),AVERAGE('Потребление ЭЭ_факт'!AZ111,'Потребление ЭЭ_факт'!BL111,'Потребление ЭЭ_факт'!BX111),IF(BC112&lt;&gt;0,AVERAGE('Потребление ЭЭ_факт'!AZ111,'Потребление ЭЭ_факт'!BL111,'Потребление ЭЭ_факт'!BX111),0))</f>
        <v>0</v>
      </c>
      <c r="BE112" s="15">
        <f>IF(AND($F112=$AY$4,$I112=BE$5),AVERAGE('Потребление ЭЭ_факт'!BA111,'Потребление ЭЭ_факт'!BM111,'Потребление ЭЭ_факт'!BY111),IF(BD112&lt;&gt;0,AVERAGE('Потребление ЭЭ_факт'!BA111,'Потребление ЭЭ_факт'!BM111,'Потребление ЭЭ_факт'!BY111),0))</f>
        <v>0</v>
      </c>
      <c r="BF112" s="15">
        <f>IF(AND($F112=$AY$4,$I112=BF$5),AVERAGE('Потребление ЭЭ_факт'!BB111,'Потребление ЭЭ_факт'!BN111,'Потребление ЭЭ_факт'!BZ111),IF(BE112&lt;&gt;0,AVERAGE('Потребление ЭЭ_факт'!BB111,'Потребление ЭЭ_факт'!BN111,'Потребление ЭЭ_факт'!BZ111),0))</f>
        <v>0</v>
      </c>
      <c r="BG112" s="15">
        <f>IF(AND($F112=$AY$4,$I112=BG$5),AVERAGE('Потребление ЭЭ_факт'!BC111,'Потребление ЭЭ_факт'!BO111,'Потребление ЭЭ_факт'!CA111),IF(BF112&lt;&gt;0,AVERAGE('Потребление ЭЭ_факт'!BC111,'Потребление ЭЭ_факт'!BO111,'Потребление ЭЭ_факт'!CA111),0))</f>
        <v>0</v>
      </c>
      <c r="BH112" s="15">
        <f>IF(AND($F112=$AY$4,$I112=BH$5),AVERAGE('Потребление ЭЭ_факт'!BD111,'Потребление ЭЭ_факт'!BP111,'Потребление ЭЭ_факт'!CB111),IF(BG112&lt;&gt;0,AVERAGE('Потребление ЭЭ_факт'!BD111,'Потребление ЭЭ_факт'!BP111,'Потребление ЭЭ_факт'!CB111),0))</f>
        <v>0</v>
      </c>
      <c r="BI112" s="15">
        <f>IF(AND($F112=$AY$4,$I112=BI$5),AVERAGE('Потребление ЭЭ_факт'!BE111,'Потребление ЭЭ_факт'!BQ111,'Потребление ЭЭ_факт'!CC111),IF(BH112&lt;&gt;0,AVERAGE('Потребление ЭЭ_факт'!BE111,'Потребление ЭЭ_факт'!BQ111,'Потребление ЭЭ_факт'!CC111),0))</f>
        <v>0</v>
      </c>
      <c r="BJ112" s="16">
        <f>IF(AND($F112=$AY$4,$I112=BJ$5),AVERAGE('Потребление ЭЭ_факт'!BF111,'Потребление ЭЭ_факт'!BR111,'Потребление ЭЭ_факт'!CD111),IF(BI112&lt;&gt;0,AVERAGE('Потребление ЭЭ_факт'!BF111,'Потребление ЭЭ_факт'!BR111,'Потребление ЭЭ_факт'!CD111),0))</f>
        <v>0</v>
      </c>
      <c r="BK112" s="14">
        <f>IF(AND($F112=$BK$4,$I112=BK$5),AVERAGE('Потребление ЭЭ_факт'!BG111,'Потребление ЭЭ_факт'!BS111,'Потребление ЭЭ_факт'!CE111),IF(BJ112&lt;&gt;0,AVERAGE('Потребление ЭЭ_факт'!BG111,'Потребление ЭЭ_факт'!BS111,'Потребление ЭЭ_факт'!CE111),0))</f>
        <v>0</v>
      </c>
      <c r="BL112" s="15">
        <f>IF(AND($F112=$BK$4,$I112=BL$5),AVERAGE('Потребление ЭЭ_факт'!BH111,'Потребление ЭЭ_факт'!BT111,'Потребление ЭЭ_факт'!CF111),IF(BK112&lt;&gt;0,AVERAGE('Потребление ЭЭ_факт'!BH111,'Потребление ЭЭ_факт'!BT111,'Потребление ЭЭ_факт'!CF111),0))</f>
        <v>0</v>
      </c>
      <c r="BM112" s="15">
        <f>IF(AND($F112=$BK$4,$I112=BM$5),AVERAGE('Потребление ЭЭ_факт'!BI111,'Потребление ЭЭ_факт'!BU111,'Потребление ЭЭ_факт'!CG111),IF(BL112&lt;&gt;0,AVERAGE('Потребление ЭЭ_факт'!BI111,'Потребление ЭЭ_факт'!BU111,'Потребление ЭЭ_факт'!CG111),0))</f>
        <v>25217.104542885689</v>
      </c>
      <c r="BN112" s="15">
        <f>IF(AND($F112=$BK$4,$I112=BN$5),AVERAGE('Потребление ЭЭ_факт'!BJ111,'Потребление ЭЭ_факт'!BV111,'Потребление ЭЭ_факт'!CH111),IF(BM112&lt;&gt;0,AVERAGE('Потребление ЭЭ_факт'!BJ111,'Потребление ЭЭ_факт'!BV111,'Потребление ЭЭ_факт'!CH111),0))</f>
        <v>20494.346785714279</v>
      </c>
      <c r="BO112" s="15">
        <f>IF(AND($F112=$BK$4,$I112=BO$5),AVERAGE('Потребление ЭЭ_факт'!BK111,'Потребление ЭЭ_факт'!BW111,'Потребление ЭЭ_факт'!CI111),IF(BN112&lt;&gt;0,AVERAGE('Потребление ЭЭ_факт'!BK111,'Потребление ЭЭ_факт'!BW111,'Потребление ЭЭ_факт'!CI111),0))</f>
        <v>15755.053928571442</v>
      </c>
      <c r="BP112" s="15">
        <f>IF(AND($F112=$BK$4,$I112=BP$5),AVERAGE('Потребление ЭЭ_факт'!BL111,'Потребление ЭЭ_факт'!BX111,'Потребление ЭЭ_факт'!CJ111),IF(BO112&lt;&gt;0,AVERAGE('Потребление ЭЭ_факт'!BL111,'Потребление ЭЭ_факт'!BX111,'Потребление ЭЭ_факт'!CJ111),0))</f>
        <v>11112.948765158644</v>
      </c>
      <c r="BQ112" s="15">
        <f>IF(AND($F112=$BK$4,$I112=BQ$5),AVERAGE('Потребление ЭЭ_факт'!BM111,'Потребление ЭЭ_факт'!BY111,'Потребление ЭЭ_факт'!CK111),IF(BP112&lt;&gt;0,AVERAGE('Потребление ЭЭ_факт'!BM111,'Потребление ЭЭ_факт'!BY111,'Потребление ЭЭ_факт'!CK111),0))</f>
        <v>12405.669428571395</v>
      </c>
      <c r="BR112" s="15">
        <f>IF(AND($F112=$BK$4,$I112=BR$5),AVERAGE('Потребление ЭЭ_факт'!BN111,'Потребление ЭЭ_факт'!BZ111,'Потребление ЭЭ_факт'!CL111),IF(BQ112&lt;&gt;0,AVERAGE('Потребление ЭЭ_факт'!BN111,'Потребление ЭЭ_факт'!BZ111,'Потребление ЭЭ_факт'!CL111),0))</f>
        <v>12331.071957820628</v>
      </c>
      <c r="BS112" s="15">
        <f>IF(AND($F112=$BK$4,$I112=BS$5),AVERAGE('Потребление ЭЭ_факт'!BO111,'Потребление ЭЭ_факт'!CA111,'Потребление ЭЭ_факт'!CM111),IF(BR112&lt;&gt;0,AVERAGE('Потребление ЭЭ_факт'!BO111,'Потребление ЭЭ_факт'!CA111,'Потребление ЭЭ_факт'!CM111),0))</f>
        <v>12432.584285714291</v>
      </c>
      <c r="BT112" s="15">
        <f>IF(AND($F112=$BK$4,$I112=BT$5),AVERAGE('Потребление ЭЭ_факт'!BP111,'Потребление ЭЭ_факт'!CB111,'Потребление ЭЭ_факт'!CN111),IF(BS112&lt;&gt;0,AVERAGE('Потребление ЭЭ_факт'!BP111,'Потребление ЭЭ_факт'!CB111,'Потребление ЭЭ_факт'!CN111),0))</f>
        <v>18008.56546773485</v>
      </c>
      <c r="BU112" s="15">
        <f>IF(AND($F112=$BK$4,$I112=BU$5),AVERAGE('Потребление ЭЭ_факт'!BQ111,'Потребление ЭЭ_факт'!CC111,'Потребление ЭЭ_факт'!CO111),IF(BT112&lt;&gt;0,AVERAGE('Потребление ЭЭ_факт'!BQ111,'Потребление ЭЭ_факт'!CC111,'Потребление ЭЭ_факт'!CO111),0))</f>
        <v>24019.622142857144</v>
      </c>
      <c r="BV112" s="16">
        <f>IF(AND($F112=$BK$4,$I112=BV$5),AVERAGE('Потребление ЭЭ_факт'!BR111,'Потребление ЭЭ_факт'!CD111,'Потребление ЭЭ_факт'!CP111),IF(BU112&lt;&gt;0,AVERAGE('Потребление ЭЭ_факт'!BR111,'Потребление ЭЭ_факт'!CD111,'Потребление ЭЭ_факт'!CP111),0))</f>
        <v>30081.005507142851</v>
      </c>
      <c r="BW112" s="14">
        <f>IF(AND($F112=$BW$4,$I112=BW$5),AVERAGE('Потребление ЭЭ_факт'!BS111,'Потребление ЭЭ_факт'!CE111,'Потребление ЭЭ_факт'!CQ111),IF(BV112&lt;&gt;0,AVERAGE('Потребление ЭЭ_факт'!BS111,'Потребление ЭЭ_факт'!CE111,'Потребление ЭЭ_факт'!CQ111),0))</f>
        <v>30647.039285714312</v>
      </c>
      <c r="BX112" s="15">
        <f>IF(AND($F112=$BW$4,$I112=BX$5),AVERAGE('Потребление ЭЭ_факт'!BT111,'Потребление ЭЭ_факт'!CF111,'Потребление ЭЭ_факт'!CR111),IF(BW112&lt;&gt;0,AVERAGE('Потребление ЭЭ_факт'!BT111,'Потребление ЭЭ_факт'!CF111,'Потребление ЭЭ_факт'!CR111),0))</f>
        <v>26188.857174285706</v>
      </c>
      <c r="BY112" s="31">
        <f t="shared" si="552"/>
        <v>25217.104542885689</v>
      </c>
      <c r="BZ112" s="31">
        <f t="shared" si="553"/>
        <v>20494.346785714279</v>
      </c>
      <c r="CA112" s="31">
        <f t="shared" si="554"/>
        <v>15755.053928571442</v>
      </c>
      <c r="CB112" s="31">
        <f t="shared" si="555"/>
        <v>11112.948765158644</v>
      </c>
      <c r="CC112" s="31">
        <f t="shared" si="546"/>
        <v>12405.669428571395</v>
      </c>
      <c r="CD112" s="31">
        <f t="shared" si="547"/>
        <v>12331.071957820628</v>
      </c>
      <c r="CE112" s="31">
        <f t="shared" si="548"/>
        <v>12432.584285714291</v>
      </c>
      <c r="CF112" s="31">
        <f t="shared" si="549"/>
        <v>18008.56546773485</v>
      </c>
      <c r="CG112" s="31">
        <f t="shared" si="550"/>
        <v>24019.622142857144</v>
      </c>
      <c r="CH112" s="32">
        <f t="shared" si="551"/>
        <v>30081.005507142851</v>
      </c>
      <c r="CI112" s="30">
        <f t="shared" si="418"/>
        <v>30647.039285714312</v>
      </c>
      <c r="CJ112" s="31">
        <f t="shared" si="413"/>
        <v>26188.857174285706</v>
      </c>
      <c r="CK112" s="31">
        <f t="shared" si="414"/>
        <v>25217.104542885689</v>
      </c>
      <c r="CL112" s="31">
        <f t="shared" si="489"/>
        <v>20494.346785714279</v>
      </c>
      <c r="CM112" s="31">
        <f t="shared" si="490"/>
        <v>15755.053928571442</v>
      </c>
      <c r="CN112" s="31">
        <f t="shared" si="491"/>
        <v>11112.948765158644</v>
      </c>
      <c r="CO112" s="31">
        <f t="shared" si="492"/>
        <v>12405.669428571395</v>
      </c>
      <c r="CP112" s="31">
        <f t="shared" si="493"/>
        <v>12331.071957820628</v>
      </c>
      <c r="CQ112" s="31">
        <f t="shared" si="494"/>
        <v>12432.584285714291</v>
      </c>
      <c r="CR112" s="31">
        <f t="shared" si="495"/>
        <v>18008.56546773485</v>
      </c>
      <c r="CS112" s="31">
        <f t="shared" si="496"/>
        <v>24019.622142857144</v>
      </c>
      <c r="CT112" s="32">
        <f t="shared" si="497"/>
        <v>30081.005507142851</v>
      </c>
      <c r="CU112" s="30">
        <f t="shared" si="498"/>
        <v>30647.039285714312</v>
      </c>
      <c r="CV112" s="31">
        <f t="shared" si="499"/>
        <v>26188.857174285706</v>
      </c>
      <c r="CW112" s="31">
        <f t="shared" si="500"/>
        <v>25217.104542885689</v>
      </c>
      <c r="CX112" s="31">
        <f t="shared" si="501"/>
        <v>20494.346785714279</v>
      </c>
      <c r="CY112" s="31">
        <f t="shared" si="502"/>
        <v>15755.053928571442</v>
      </c>
      <c r="CZ112" s="31">
        <f t="shared" si="503"/>
        <v>11112.948765158644</v>
      </c>
      <c r="DA112" s="31">
        <f t="shared" si="504"/>
        <v>12405.669428571395</v>
      </c>
      <c r="DB112" s="31">
        <f t="shared" si="505"/>
        <v>12331.071957820628</v>
      </c>
      <c r="DC112" s="31">
        <f t="shared" si="506"/>
        <v>12432.584285714291</v>
      </c>
      <c r="DD112" s="31">
        <f t="shared" si="507"/>
        <v>18008.56546773485</v>
      </c>
      <c r="DE112" s="31">
        <f t="shared" si="508"/>
        <v>24019.622142857144</v>
      </c>
      <c r="DF112" s="32">
        <f t="shared" si="509"/>
        <v>30081.005507142851</v>
      </c>
      <c r="DG112" s="30">
        <f t="shared" si="510"/>
        <v>30647.039285714312</v>
      </c>
      <c r="DH112" s="31">
        <f t="shared" si="511"/>
        <v>26188.857174285706</v>
      </c>
      <c r="DI112" s="31">
        <f t="shared" si="512"/>
        <v>25217.104542885689</v>
      </c>
      <c r="DJ112" s="31">
        <f t="shared" si="513"/>
        <v>20494.346785714279</v>
      </c>
      <c r="DK112" s="31">
        <f t="shared" si="514"/>
        <v>15755.053928571442</v>
      </c>
      <c r="DL112" s="31">
        <f t="shared" si="515"/>
        <v>11112.948765158644</v>
      </c>
      <c r="DM112" s="31">
        <f t="shared" si="516"/>
        <v>12405.669428571395</v>
      </c>
      <c r="DN112" s="31">
        <f t="shared" si="517"/>
        <v>12331.071957820628</v>
      </c>
      <c r="DO112" s="31">
        <f t="shared" si="518"/>
        <v>12432.584285714291</v>
      </c>
      <c r="DP112" s="31">
        <f t="shared" si="519"/>
        <v>18008.56546773485</v>
      </c>
      <c r="DQ112" s="31">
        <f t="shared" si="488"/>
        <v>24019.622142857144</v>
      </c>
      <c r="DR112" s="32">
        <f t="shared" si="522"/>
        <v>30081.005507142851</v>
      </c>
      <c r="DS112" s="30">
        <f t="shared" si="523"/>
        <v>30647.039285714312</v>
      </c>
      <c r="DT112" s="31">
        <f t="shared" si="524"/>
        <v>26188.857174285706</v>
      </c>
      <c r="DU112" s="31">
        <f t="shared" si="525"/>
        <v>25217.104542885689</v>
      </c>
      <c r="DV112" s="31">
        <f t="shared" si="526"/>
        <v>20494.346785714279</v>
      </c>
      <c r="DW112" s="31">
        <f t="shared" si="527"/>
        <v>15755.053928571442</v>
      </c>
      <c r="DX112" s="31">
        <f t="shared" si="528"/>
        <v>11112.948765158644</v>
      </c>
      <c r="DY112" s="31">
        <f t="shared" si="529"/>
        <v>12405.669428571395</v>
      </c>
      <c r="DZ112" s="31">
        <f t="shared" si="530"/>
        <v>12331.071957820628</v>
      </c>
      <c r="EA112" s="31">
        <f t="shared" si="531"/>
        <v>12432.584285714291</v>
      </c>
      <c r="EB112" s="31">
        <f t="shared" si="532"/>
        <v>18008.56546773485</v>
      </c>
      <c r="EC112" s="31">
        <f t="shared" si="533"/>
        <v>24019.622142857144</v>
      </c>
      <c r="ED112" s="32">
        <f t="shared" si="534"/>
        <v>30081.005507142851</v>
      </c>
      <c r="EE112" s="30">
        <f t="shared" si="535"/>
        <v>30647.039285714312</v>
      </c>
      <c r="EF112" s="31">
        <f t="shared" si="536"/>
        <v>26188.857174285706</v>
      </c>
      <c r="EG112" s="31">
        <f t="shared" si="537"/>
        <v>25217.104542885689</v>
      </c>
      <c r="EH112" s="31">
        <f t="shared" si="538"/>
        <v>20494.346785714279</v>
      </c>
      <c r="EI112" s="31">
        <f t="shared" si="539"/>
        <v>15755.053928571442</v>
      </c>
      <c r="EJ112" s="31">
        <f t="shared" si="540"/>
        <v>11112.948765158644</v>
      </c>
      <c r="EK112" s="31">
        <f t="shared" si="541"/>
        <v>12405.669428571395</v>
      </c>
      <c r="EL112" s="31">
        <f t="shared" si="542"/>
        <v>12331.071957820628</v>
      </c>
      <c r="EM112" s="31">
        <f t="shared" si="543"/>
        <v>12432.584285714291</v>
      </c>
      <c r="EN112" s="31">
        <f t="shared" si="544"/>
        <v>18008.56546773485</v>
      </c>
      <c r="EO112" s="31">
        <f t="shared" si="520"/>
        <v>24019.622142857144</v>
      </c>
      <c r="EP112" s="32">
        <f t="shared" si="521"/>
        <v>30081.005507142851</v>
      </c>
      <c r="ES112" s="20"/>
      <c r="ET112" s="18"/>
      <c r="EU112" s="18"/>
      <c r="EV112" s="18"/>
      <c r="EW112" s="18"/>
      <c r="EX112" s="18"/>
      <c r="EY112" s="18"/>
      <c r="EZ112" s="18"/>
      <c r="FA112" s="18"/>
      <c r="FB112" s="18"/>
      <c r="FC112" s="18"/>
      <c r="FD112" s="19"/>
      <c r="FE112" s="20"/>
      <c r="FF112" s="18"/>
      <c r="FG112" s="18"/>
      <c r="FH112" s="18"/>
      <c r="FI112" s="18"/>
      <c r="FJ112" s="18"/>
      <c r="FK112" s="18"/>
      <c r="FL112" s="18"/>
      <c r="FM112" s="18"/>
      <c r="FN112" s="18"/>
      <c r="FO112" s="18"/>
      <c r="FP112" s="19"/>
      <c r="FQ112" s="20"/>
      <c r="FR112" s="18"/>
      <c r="FS112" s="18"/>
      <c r="FT112" s="18">
        <f t="shared" si="421"/>
        <v>20494.346785714279</v>
      </c>
      <c r="FU112" s="18">
        <f t="shared" si="422"/>
        <v>15755.053928571442</v>
      </c>
      <c r="FV112" s="18">
        <f t="shared" si="423"/>
        <v>11112.948765158644</v>
      </c>
      <c r="FW112" s="18">
        <f t="shared" si="424"/>
        <v>12405.669428571395</v>
      </c>
      <c r="FX112" s="18">
        <f t="shared" si="425"/>
        <v>12331.071957820628</v>
      </c>
      <c r="FY112" s="18">
        <f t="shared" si="426"/>
        <v>12432.584285714291</v>
      </c>
      <c r="FZ112" s="18">
        <f t="shared" si="427"/>
        <v>18008.56546773485</v>
      </c>
      <c r="GA112" s="18">
        <f t="shared" si="428"/>
        <v>24019.622142857144</v>
      </c>
      <c r="GB112" s="19">
        <f t="shared" si="429"/>
        <v>30081.005507142851</v>
      </c>
      <c r="GC112" s="20">
        <f t="shared" si="430"/>
        <v>30647.039285714312</v>
      </c>
      <c r="GD112" s="18">
        <f t="shared" si="431"/>
        <v>26188.857174285706</v>
      </c>
      <c r="GE112" s="18">
        <f t="shared" si="432"/>
        <v>25217.104542885689</v>
      </c>
      <c r="GF112" s="18">
        <f t="shared" si="433"/>
        <v>20494.346785714279</v>
      </c>
      <c r="GG112" s="18">
        <f t="shared" si="434"/>
        <v>15755.053928571442</v>
      </c>
      <c r="GH112" s="18">
        <f t="shared" si="435"/>
        <v>11112.948765158644</v>
      </c>
      <c r="GI112" s="18">
        <f t="shared" si="436"/>
        <v>12405.669428571395</v>
      </c>
      <c r="GJ112" s="18">
        <f t="shared" si="437"/>
        <v>12331.071957820628</v>
      </c>
      <c r="GK112" s="18">
        <f t="shared" si="438"/>
        <v>12432.584285714291</v>
      </c>
      <c r="GL112" s="18">
        <f t="shared" si="439"/>
        <v>18008.56546773485</v>
      </c>
      <c r="GM112" s="18">
        <f t="shared" si="440"/>
        <v>24019.622142857144</v>
      </c>
      <c r="GN112" s="19">
        <f t="shared" si="441"/>
        <v>30081.005507142851</v>
      </c>
      <c r="GO112" s="20">
        <f t="shared" si="442"/>
        <v>30647.039285714312</v>
      </c>
      <c r="GP112" s="18">
        <f t="shared" si="443"/>
        <v>26188.857174285706</v>
      </c>
      <c r="GQ112" s="18">
        <f t="shared" si="444"/>
        <v>25217.104542885689</v>
      </c>
      <c r="GR112" s="18">
        <f t="shared" si="445"/>
        <v>20494.346785714279</v>
      </c>
      <c r="GS112" s="18">
        <f t="shared" si="446"/>
        <v>15755.053928571442</v>
      </c>
      <c r="GT112" s="18">
        <f t="shared" si="447"/>
        <v>11112.948765158644</v>
      </c>
      <c r="GU112" s="18">
        <f t="shared" si="448"/>
        <v>12405.669428571395</v>
      </c>
      <c r="GV112" s="18">
        <f t="shared" si="449"/>
        <v>12331.071957820628</v>
      </c>
      <c r="GW112" s="18">
        <f t="shared" si="450"/>
        <v>12432.584285714291</v>
      </c>
      <c r="GX112" s="18">
        <f t="shared" si="451"/>
        <v>18008.56546773485</v>
      </c>
      <c r="GY112" s="18">
        <f t="shared" si="452"/>
        <v>24019.622142857144</v>
      </c>
      <c r="GZ112" s="19">
        <f t="shared" si="453"/>
        <v>30081.005507142851</v>
      </c>
      <c r="HA112" s="20">
        <f t="shared" si="454"/>
        <v>30647.039285714312</v>
      </c>
      <c r="HB112" s="18">
        <f t="shared" si="455"/>
        <v>26188.857174285706</v>
      </c>
      <c r="HC112" s="18">
        <f t="shared" si="456"/>
        <v>25217.104542885689</v>
      </c>
      <c r="HD112" s="18">
        <f t="shared" si="457"/>
        <v>20494.346785714279</v>
      </c>
      <c r="HE112" s="18">
        <f t="shared" si="458"/>
        <v>15755.053928571442</v>
      </c>
      <c r="HF112" s="18">
        <f t="shared" si="459"/>
        <v>11112.948765158644</v>
      </c>
      <c r="HG112" s="18">
        <f t="shared" si="460"/>
        <v>12405.669428571395</v>
      </c>
      <c r="HH112" s="18">
        <f t="shared" si="461"/>
        <v>12331.071957820628</v>
      </c>
      <c r="HI112" s="18">
        <f t="shared" si="462"/>
        <v>12432.584285714291</v>
      </c>
      <c r="HJ112" s="18">
        <f t="shared" si="463"/>
        <v>18008.56546773485</v>
      </c>
      <c r="HK112" s="18">
        <f t="shared" si="464"/>
        <v>24019.622142857144</v>
      </c>
      <c r="HL112" s="19">
        <f t="shared" si="465"/>
        <v>30081.005507142851</v>
      </c>
      <c r="HM112" s="20">
        <f t="shared" si="466"/>
        <v>30647.039285714312</v>
      </c>
      <c r="HN112" s="18">
        <f t="shared" si="467"/>
        <v>26188.857174285706</v>
      </c>
      <c r="HO112" s="18">
        <f t="shared" si="468"/>
        <v>25217.104542885689</v>
      </c>
      <c r="HP112" s="18">
        <f t="shared" si="469"/>
        <v>20494.346785714279</v>
      </c>
      <c r="HQ112" s="18">
        <f t="shared" si="470"/>
        <v>15755.053928571442</v>
      </c>
      <c r="HR112" s="18">
        <f t="shared" si="471"/>
        <v>11112.948765158644</v>
      </c>
      <c r="HS112" s="18">
        <f t="shared" si="472"/>
        <v>12405.669428571395</v>
      </c>
      <c r="HT112" s="18">
        <f t="shared" si="473"/>
        <v>12331.071957820628</v>
      </c>
      <c r="HU112" s="18">
        <f t="shared" si="474"/>
        <v>12432.584285714291</v>
      </c>
      <c r="HV112" s="18">
        <f t="shared" si="475"/>
        <v>18008.56546773485</v>
      </c>
      <c r="HW112" s="18">
        <f t="shared" si="476"/>
        <v>24019.622142857144</v>
      </c>
      <c r="HX112" s="19">
        <f t="shared" si="477"/>
        <v>30081.005507142851</v>
      </c>
      <c r="HY112" s="20">
        <f t="shared" si="478"/>
        <v>30647.039285714312</v>
      </c>
      <c r="HZ112" s="18">
        <f t="shared" si="545"/>
        <v>26188.857174285706</v>
      </c>
      <c r="IA112" s="18">
        <f t="shared" si="559"/>
        <v>25217.104542885689</v>
      </c>
      <c r="IB112" s="18"/>
      <c r="IC112" s="18"/>
      <c r="ID112" s="18"/>
      <c r="IE112" s="18"/>
      <c r="IF112" s="18"/>
      <c r="IG112" s="18"/>
      <c r="IH112" s="18"/>
      <c r="II112" s="18"/>
      <c r="IJ112" s="19"/>
      <c r="IK112" s="20"/>
      <c r="IL112" s="18"/>
      <c r="IM112" s="18"/>
      <c r="IN112" s="18"/>
      <c r="IO112" s="18"/>
      <c r="IP112" s="18"/>
      <c r="IQ112" s="18"/>
      <c r="IR112" s="18"/>
      <c r="IS112" s="18"/>
      <c r="IT112" s="18"/>
      <c r="IU112" s="18"/>
      <c r="IV112" s="19"/>
      <c r="IY112" s="17"/>
      <c r="IZ112" s="17"/>
      <c r="JA112" s="14">
        <f t="shared" si="479"/>
        <v>0</v>
      </c>
      <c r="JB112" s="15">
        <f t="shared" si="480"/>
        <v>0</v>
      </c>
      <c r="JC112" s="15">
        <f t="shared" si="481"/>
        <v>156640.86826928554</v>
      </c>
      <c r="JD112" s="15">
        <f t="shared" si="482"/>
        <v>238693.86927217123</v>
      </c>
      <c r="JE112" s="15">
        <f t="shared" si="483"/>
        <v>238693.86927217123</v>
      </c>
      <c r="JF112" s="15">
        <f t="shared" si="484"/>
        <v>238693.86927217123</v>
      </c>
      <c r="JG112" s="15">
        <f t="shared" si="485"/>
        <v>238693.86927217123</v>
      </c>
      <c r="JH112" s="15">
        <f t="shared" si="486"/>
        <v>82053.001002885707</v>
      </c>
      <c r="JI112" s="15">
        <f t="shared" si="487"/>
        <v>0</v>
      </c>
      <c r="JJ112" s="14"/>
    </row>
    <row r="113" spans="1:270" x14ac:dyDescent="0.25">
      <c r="A113" s="5" t="s">
        <v>81</v>
      </c>
      <c r="B113" s="2">
        <v>913</v>
      </c>
      <c r="C113" s="3">
        <v>42971</v>
      </c>
      <c r="D113" s="3" t="s">
        <v>82</v>
      </c>
      <c r="E113" s="4">
        <v>45380</v>
      </c>
      <c r="F113">
        <f t="shared" si="556"/>
        <v>2024</v>
      </c>
      <c r="G113">
        <f t="shared" si="557"/>
        <v>3</v>
      </c>
      <c r="H113">
        <f t="shared" si="558"/>
        <v>2021</v>
      </c>
      <c r="I113">
        <f t="shared" si="561"/>
        <v>3</v>
      </c>
      <c r="J113">
        <f t="shared" si="560"/>
        <v>2024</v>
      </c>
      <c r="K113">
        <f t="shared" si="416"/>
        <v>4</v>
      </c>
      <c r="L113">
        <f t="shared" si="562"/>
        <v>2029</v>
      </c>
      <c r="M113">
        <f t="shared" si="417"/>
        <v>3</v>
      </c>
      <c r="O113" s="14"/>
      <c r="P113" s="17"/>
      <c r="Q113" s="17"/>
      <c r="R113" s="17"/>
      <c r="S113" s="17"/>
      <c r="T113" s="17"/>
      <c r="U113" s="17"/>
      <c r="V113" s="17">
        <f>IF(AND($F113=O$4,$I113=V$5),AVERAGE('Потребление ЭЭ_факт'!R112,'Потребление ЭЭ_факт'!AD112,'Потребление ЭЭ_факт'!AP112),IF(U113&lt;&gt;0,AVERAGE('Потребление ЭЭ_факт'!R112,'Потребление ЭЭ_факт'!AD112,'Потребление ЭЭ_факт'!AP112),0))</f>
        <v>0</v>
      </c>
      <c r="W113" s="17">
        <f>IF(AND($F113=O$4,$I113=W$5),AVERAGE('Потребление ЭЭ_факт'!S112,'Потребление ЭЭ_факт'!AE112,'Потребление ЭЭ_факт'!AQ112),IF(V113&lt;&gt;0,AVERAGE('Потребление ЭЭ_факт'!S112,'Потребление ЭЭ_факт'!AE112,'Потребление ЭЭ_факт'!AQ112),0))</f>
        <v>0</v>
      </c>
      <c r="X113" s="17">
        <f>IF(AND($F113=O$4,$I113=X$5),AVERAGE('Потребление ЭЭ_факт'!T112,'Потребление ЭЭ_факт'!AF112,'Потребление ЭЭ_факт'!AR112),IF(W113&lt;&gt;0,AVERAGE('Потребление ЭЭ_факт'!T112,'Потребление ЭЭ_факт'!AF112,'Потребление ЭЭ_факт'!AR112),0))</f>
        <v>0</v>
      </c>
      <c r="Y113" s="17">
        <f>IF(AND($F113=O$4,$I113=Y$5),AVERAGE('Потребление ЭЭ_факт'!U112,'Потребление ЭЭ_факт'!AG112,'Потребление ЭЭ_факт'!AS112),IF(X113&lt;&gt;0,AVERAGE('Потребление ЭЭ_факт'!U112,'Потребление ЭЭ_факт'!AG112,'Потребление ЭЭ_факт'!AS112),0))</f>
        <v>0</v>
      </c>
      <c r="Z113" s="17">
        <f>IF(AND($F113=O$4,$I113=Z$5),AVERAGE('Потребление ЭЭ_факт'!V112,'Потребление ЭЭ_факт'!AH112,'Потребление ЭЭ_факт'!AT112),IF(Y113&lt;&gt;0,AVERAGE('Потребление ЭЭ_факт'!V112,'Потребление ЭЭ_факт'!AH112,'Потребление ЭЭ_факт'!AT112),0))</f>
        <v>0</v>
      </c>
      <c r="AA113" s="14">
        <f>IF(AND($F113=AA$4,$I113=AA$5),AVERAGE('Потребление ЭЭ_факт'!W112,'Потребление ЭЭ_факт'!AI112,'Потребление ЭЭ_факт'!AU112),IF(Z113&lt;&gt;0,AVERAGE('Потребление ЭЭ_факт'!W112,'Потребление ЭЭ_факт'!AI112,'Потребление ЭЭ_факт'!AU112),0))</f>
        <v>0</v>
      </c>
      <c r="AB113" s="17">
        <f>IF(AND($F113=AA$4,$I113=AB$5),AVERAGE('Потребление ЭЭ_факт'!X112,'Потребление ЭЭ_факт'!AJ112,'Потребление ЭЭ_факт'!AV112),IF(AA113&lt;&gt;0,AVERAGE('Потребление ЭЭ_факт'!X112,'Потребление ЭЭ_факт'!AJ112,'Потребление ЭЭ_факт'!AV112),0))</f>
        <v>0</v>
      </c>
      <c r="AC113" s="17">
        <f>IF(AND($F113=AA$4,$I113=AC$5),AVERAGE('Потребление ЭЭ_факт'!Y112,'Потребление ЭЭ_факт'!AK112,'Потребление ЭЭ_факт'!AW112),IF(AB113&lt;&gt;0,AVERAGE('Потребление ЭЭ_факт'!Y112,'Потребление ЭЭ_факт'!AK112,'Потребление ЭЭ_факт'!AW112),0))</f>
        <v>0</v>
      </c>
      <c r="AD113" s="17">
        <f>IF(AND($F113=AA$4,$I113=AD$5),AVERAGE('Потребление ЭЭ_факт'!Z112,'Потребление ЭЭ_факт'!AL112,'Потребление ЭЭ_факт'!AX112),IF(AC113&lt;&gt;0,AVERAGE('Потребление ЭЭ_факт'!Z112,'Потребление ЭЭ_факт'!AL112,'Потребление ЭЭ_факт'!AX112),0))</f>
        <v>0</v>
      </c>
      <c r="AE113" s="17">
        <f>IF(AND($F113=AA$4,$I113=AE$5),AVERAGE('Потребление ЭЭ_факт'!AA112,'Потребление ЭЭ_факт'!AM112,'Потребление ЭЭ_факт'!AY112),IF(AD113&lt;&gt;0,AVERAGE('Потребление ЭЭ_факт'!AA112,'Потребление ЭЭ_факт'!AM112,'Потребление ЭЭ_факт'!AY112),0))</f>
        <v>0</v>
      </c>
      <c r="AF113" s="17">
        <f>IF(AND($F113=AA$4,$I113=AF$5),AVERAGE('Потребление ЭЭ_факт'!AB112,'Потребление ЭЭ_факт'!AN112,'Потребление ЭЭ_факт'!AZ112),IF(AE113&lt;&gt;0,AVERAGE('Потребление ЭЭ_факт'!AB112,'Потребление ЭЭ_факт'!AN112,'Потребление ЭЭ_факт'!AZ112),0))</f>
        <v>0</v>
      </c>
      <c r="AG113" s="17">
        <f>IF(AND($F113=AA$4,$I113=AG$5),AVERAGE('Потребление ЭЭ_факт'!AC112,'Потребление ЭЭ_факт'!AO112,'Потребление ЭЭ_факт'!BA112),IF(AF113&lt;&gt;0,AVERAGE('Потребление ЭЭ_факт'!AC112,'Потребление ЭЭ_факт'!AO112,'Потребление ЭЭ_факт'!BA112),0))</f>
        <v>0</v>
      </c>
      <c r="AH113" s="17">
        <f>IF(AND($F113=AA$4,$I113=AH$5),AVERAGE('Потребление ЭЭ_факт'!AD112,'Потребление ЭЭ_факт'!AP112,'Потребление ЭЭ_факт'!BB112),IF(AG113&lt;&gt;0,AVERAGE('Потребление ЭЭ_факт'!AD112,'Потребление ЭЭ_факт'!AP112,'Потребление ЭЭ_факт'!BB112),0))</f>
        <v>0</v>
      </c>
      <c r="AI113" s="17">
        <f>IF(AND($F113=AA$4,$I113=AI$5),AVERAGE('Потребление ЭЭ_факт'!AE112,'Потребление ЭЭ_факт'!AQ112,'Потребление ЭЭ_факт'!BC112),IF(AH113&lt;&gt;0,AVERAGE('Потребление ЭЭ_факт'!AE112,'Потребление ЭЭ_факт'!AQ112,'Потребление ЭЭ_факт'!BC112),0))</f>
        <v>0</v>
      </c>
      <c r="AJ113" s="17">
        <f>IF(AND($F113=AA$4,$I113=AJ$5),AVERAGE('Потребление ЭЭ_факт'!AF112,'Потребление ЭЭ_факт'!AR112,'Потребление ЭЭ_факт'!BD112),IF(AI113&lt;&gt;0,AVERAGE('Потребление ЭЭ_факт'!AF112,'Потребление ЭЭ_факт'!AR112,'Потребление ЭЭ_факт'!BD112),0))</f>
        <v>0</v>
      </c>
      <c r="AK113" s="17">
        <f>IF(AND($F113=AA$4,$I113=AK$5),AVERAGE('Потребление ЭЭ_факт'!AG112,'Потребление ЭЭ_факт'!AS112,'Потребление ЭЭ_факт'!BE112),IF(AJ113&lt;&gt;0,AVERAGE('Потребление ЭЭ_факт'!AG112,'Потребление ЭЭ_факт'!AS112,'Потребление ЭЭ_факт'!BE112),0))</f>
        <v>0</v>
      </c>
      <c r="AL113" s="17">
        <f>IF(AND($F113=AA$4,$I113=AL$5),AVERAGE('Потребление ЭЭ_факт'!AH112,'Потребление ЭЭ_факт'!AT112,'Потребление ЭЭ_факт'!BF112),IF(AK113&lt;&gt;0,AVERAGE('Потребление ЭЭ_факт'!AH112,'Потребление ЭЭ_факт'!AT112,'Потребление ЭЭ_факт'!BF112),0))</f>
        <v>0</v>
      </c>
      <c r="AM113" s="14">
        <f>IF(AND($F113=AM$4,$I113=AM$5),AVERAGE('Потребление ЭЭ_факт'!AI112,'Потребление ЭЭ_факт'!AU112,'Потребление ЭЭ_факт'!BG112),IF(AL113&lt;&gt;0,AVERAGE('Потребление ЭЭ_факт'!AI112,'Потребление ЭЭ_факт'!AU112,'Потребление ЭЭ_факт'!BG112),0))</f>
        <v>0</v>
      </c>
      <c r="AN113" s="15">
        <f>IF(AND($F113=$AM$4,$I113=AN$5),AVERAGE('Потребление ЭЭ_факт'!AJ112,'Потребление ЭЭ_факт'!AV112,'Потребление ЭЭ_факт'!BH112),IF(AM113&lt;&gt;0,AVERAGE('Потребление ЭЭ_факт'!AJ112,'Потребление ЭЭ_факт'!AV112,'Потребление ЭЭ_факт'!BH112),0))</f>
        <v>0</v>
      </c>
      <c r="AO113" s="15">
        <f>IF(AND($F113=$AM$4,$I113=AO$5),AVERAGE('Потребление ЭЭ_факт'!AK112,'Потребление ЭЭ_факт'!AW112,'Потребление ЭЭ_факт'!BI112),IF(AN113&lt;&gt;0,AVERAGE('Потребление ЭЭ_факт'!AK112,'Потребление ЭЭ_факт'!AW112,'Потребление ЭЭ_факт'!BI112),0))</f>
        <v>0</v>
      </c>
      <c r="AP113" s="15">
        <f>IF(AND($F113=$AM$4,$I113=AP$5),AVERAGE('Потребление ЭЭ_факт'!AL112,'Потребление ЭЭ_факт'!AX112,'Потребление ЭЭ_факт'!BJ112),IF(AO113&lt;&gt;0,AVERAGE('Потребление ЭЭ_факт'!AL112,'Потребление ЭЭ_факт'!AX112,'Потребление ЭЭ_факт'!BJ112),0))</f>
        <v>0</v>
      </c>
      <c r="AQ113" s="15">
        <f>IF(AND($F113=$AM$4,$I113=AQ$5),AVERAGE('Потребление ЭЭ_факт'!AM112,'Потребление ЭЭ_факт'!AY112,'Потребление ЭЭ_факт'!BK112),IF(AP113&lt;&gt;0,AVERAGE('Потребление ЭЭ_факт'!AM112,'Потребление ЭЭ_факт'!AY112,'Потребление ЭЭ_факт'!BK112),0))</f>
        <v>0</v>
      </c>
      <c r="AR113" s="15">
        <f>IF(AND($F113=$AM$4,$I113=AR$5),AVERAGE('Потребление ЭЭ_факт'!AN112,'Потребление ЭЭ_факт'!AZ112,'Потребление ЭЭ_факт'!BL112),IF(AQ113&lt;&gt;0,AVERAGE('Потребление ЭЭ_факт'!AN112,'Потребление ЭЭ_факт'!AZ112,'Потребление ЭЭ_факт'!BL112),0))</f>
        <v>0</v>
      </c>
      <c r="AS113" s="15">
        <f>IF(AND($F113=$AM$4,$I113=AS$5),AVERAGE('Потребление ЭЭ_факт'!AO112,'Потребление ЭЭ_факт'!BA112,'Потребление ЭЭ_факт'!BM112),IF(AR113&lt;&gt;0,AVERAGE('Потребление ЭЭ_факт'!AO112,'Потребление ЭЭ_факт'!BA112,'Потребление ЭЭ_факт'!BM112),0))</f>
        <v>0</v>
      </c>
      <c r="AT113" s="15">
        <f>IF(AND($F113=$AM$4,$I113=AT$5),AVERAGE('Потребление ЭЭ_факт'!AP112,'Потребление ЭЭ_факт'!BB112,'Потребление ЭЭ_факт'!BN112),IF(AS113&lt;&gt;0,AVERAGE('Потребление ЭЭ_факт'!AP112,'Потребление ЭЭ_факт'!BB112,'Потребление ЭЭ_факт'!BN112),0))</f>
        <v>0</v>
      </c>
      <c r="AU113" s="15">
        <f>IF(AND($F113=$AM$4,$I113=AU$5),AVERAGE('Потребление ЭЭ_факт'!AQ112,'Потребление ЭЭ_факт'!BC112,'Потребление ЭЭ_факт'!BO112),IF(AT113&lt;&gt;0,AVERAGE('Потребление ЭЭ_факт'!AQ112,'Потребление ЭЭ_факт'!BC112,'Потребление ЭЭ_факт'!BO112),0))</f>
        <v>0</v>
      </c>
      <c r="AV113" s="15">
        <f>IF(AND($F113=$AM$4,$I113=AV$5),AVERAGE('Потребление ЭЭ_факт'!AR112,'Потребление ЭЭ_факт'!BD112,'Потребление ЭЭ_факт'!BP112),IF(AU113&lt;&gt;0,AVERAGE('Потребление ЭЭ_факт'!AR112,'Потребление ЭЭ_факт'!BD112,'Потребление ЭЭ_факт'!BP112),0))</f>
        <v>0</v>
      </c>
      <c r="AW113" s="15">
        <f>IF(AND($F113=$AM$4,$I113=AW$5),AVERAGE('Потребление ЭЭ_факт'!AS112,'Потребление ЭЭ_факт'!BE112,'Потребление ЭЭ_факт'!BQ112),IF(AV113&lt;&gt;0,AVERAGE('Потребление ЭЭ_факт'!AS112,'Потребление ЭЭ_факт'!BE112,'Потребление ЭЭ_факт'!BQ112),0))</f>
        <v>0</v>
      </c>
      <c r="AX113" s="16">
        <f>IF(AND($F113=$AM$4,$I113=AX$5),AVERAGE('Потребление ЭЭ_факт'!AT112,'Потребление ЭЭ_факт'!BF112,'Потребление ЭЭ_факт'!BR112),IF(AW113&lt;&gt;0,AVERAGE('Потребление ЭЭ_факт'!AT112,'Потребление ЭЭ_факт'!BF112,'Потребление ЭЭ_факт'!BR112),0))</f>
        <v>0</v>
      </c>
      <c r="AY113" s="14">
        <f>IF(AND($F113=$AY$4,$I113=AY$5),AVERAGE('Потребление ЭЭ_факт'!AU112,'Потребление ЭЭ_факт'!BG112,'Потребление ЭЭ_факт'!BS112),IF(AX113&lt;&gt;0,AVERAGE('Потребление ЭЭ_факт'!AU112,'Потребление ЭЭ_факт'!BG112,'Потребление ЭЭ_факт'!BS112),0))</f>
        <v>0</v>
      </c>
      <c r="AZ113" s="15">
        <f>IF(AND($F113=$AY$4,$I113=AZ$5),AVERAGE('Потребление ЭЭ_факт'!AV112,'Потребление ЭЭ_факт'!BH112,'Потребление ЭЭ_факт'!BT112),IF(AY113&lt;&gt;0,AVERAGE('Потребление ЭЭ_факт'!AV112,'Потребление ЭЭ_факт'!BH112,'Потребление ЭЭ_факт'!BT112),0))</f>
        <v>0</v>
      </c>
      <c r="BA113" s="15">
        <f>IF(AND($F113=$AY$4,$I113=BA$5),AVERAGE('Потребление ЭЭ_факт'!AW112,'Потребление ЭЭ_факт'!BI112,'Потребление ЭЭ_факт'!BU112),IF(AZ113&lt;&gt;0,AVERAGE('Потребление ЭЭ_факт'!AW112,'Потребление ЭЭ_факт'!BI112,'Потребление ЭЭ_факт'!BU112),0))</f>
        <v>0</v>
      </c>
      <c r="BB113" s="15">
        <f>IF(AND($F113=$AY$4,$I113=BB$5),AVERAGE('Потребление ЭЭ_факт'!AX112,'Потребление ЭЭ_факт'!BJ112,'Потребление ЭЭ_факт'!BV112),IF(BA113&lt;&gt;0,AVERAGE('Потребление ЭЭ_факт'!AX112,'Потребление ЭЭ_факт'!BJ112,'Потребление ЭЭ_факт'!BV112),0))</f>
        <v>0</v>
      </c>
      <c r="BC113" s="15">
        <f>IF(AND($F113=$AY$4,$I113=BC$5),AVERAGE('Потребление ЭЭ_факт'!AY112,'Потребление ЭЭ_факт'!BK112,'Потребление ЭЭ_факт'!BW112),IF(BB113&lt;&gt;0,AVERAGE('Потребление ЭЭ_факт'!AY112,'Потребление ЭЭ_факт'!BK112,'Потребление ЭЭ_факт'!BW112),0))</f>
        <v>0</v>
      </c>
      <c r="BD113" s="15">
        <f>IF(AND($F113=$AY$4,$I113=BD$5),AVERAGE('Потребление ЭЭ_факт'!AZ112,'Потребление ЭЭ_факт'!BL112,'Потребление ЭЭ_факт'!BX112),IF(BC113&lt;&gt;0,AVERAGE('Потребление ЭЭ_факт'!AZ112,'Потребление ЭЭ_факт'!BL112,'Потребление ЭЭ_факт'!BX112),0))</f>
        <v>0</v>
      </c>
      <c r="BE113" s="15">
        <f>IF(AND($F113=$AY$4,$I113=BE$5),AVERAGE('Потребление ЭЭ_факт'!BA112,'Потребление ЭЭ_факт'!BM112,'Потребление ЭЭ_факт'!BY112),IF(BD113&lt;&gt;0,AVERAGE('Потребление ЭЭ_факт'!BA112,'Потребление ЭЭ_факт'!BM112,'Потребление ЭЭ_факт'!BY112),0))</f>
        <v>0</v>
      </c>
      <c r="BF113" s="15">
        <f>IF(AND($F113=$AY$4,$I113=BF$5),AVERAGE('Потребление ЭЭ_факт'!BB112,'Потребление ЭЭ_факт'!BN112,'Потребление ЭЭ_факт'!BZ112),IF(BE113&lt;&gt;0,AVERAGE('Потребление ЭЭ_факт'!BB112,'Потребление ЭЭ_факт'!BN112,'Потребление ЭЭ_факт'!BZ112),0))</f>
        <v>0</v>
      </c>
      <c r="BG113" s="15">
        <f>IF(AND($F113=$AY$4,$I113=BG$5),AVERAGE('Потребление ЭЭ_факт'!BC112,'Потребление ЭЭ_факт'!BO112,'Потребление ЭЭ_факт'!CA112),IF(BF113&lt;&gt;0,AVERAGE('Потребление ЭЭ_факт'!BC112,'Потребление ЭЭ_факт'!BO112,'Потребление ЭЭ_факт'!CA112),0))</f>
        <v>0</v>
      </c>
      <c r="BH113" s="15">
        <f>IF(AND($F113=$AY$4,$I113=BH$5),AVERAGE('Потребление ЭЭ_факт'!BD112,'Потребление ЭЭ_факт'!BP112,'Потребление ЭЭ_факт'!CB112),IF(BG113&lt;&gt;0,AVERAGE('Потребление ЭЭ_факт'!BD112,'Потребление ЭЭ_факт'!BP112,'Потребление ЭЭ_факт'!CB112),0))</f>
        <v>0</v>
      </c>
      <c r="BI113" s="15">
        <f>IF(AND($F113=$AY$4,$I113=BI$5),AVERAGE('Потребление ЭЭ_факт'!BE112,'Потребление ЭЭ_факт'!BQ112,'Потребление ЭЭ_факт'!CC112),IF(BH113&lt;&gt;0,AVERAGE('Потребление ЭЭ_факт'!BE112,'Потребление ЭЭ_факт'!BQ112,'Потребление ЭЭ_факт'!CC112),0))</f>
        <v>0</v>
      </c>
      <c r="BJ113" s="16">
        <f>IF(AND($F113=$AY$4,$I113=BJ$5),AVERAGE('Потребление ЭЭ_факт'!BF112,'Потребление ЭЭ_факт'!BR112,'Потребление ЭЭ_факт'!CD112),IF(BI113&lt;&gt;0,AVERAGE('Потребление ЭЭ_факт'!BF112,'Потребление ЭЭ_факт'!BR112,'Потребление ЭЭ_факт'!CD112),0))</f>
        <v>0</v>
      </c>
      <c r="BK113" s="14">
        <f>IF(AND($F113=$BK$4,$I113=BK$5),AVERAGE('Потребление ЭЭ_факт'!BG112,'Потребление ЭЭ_факт'!BS112,'Потребление ЭЭ_факт'!CE112),IF(BJ113&lt;&gt;0,AVERAGE('Потребление ЭЭ_факт'!BG112,'Потребление ЭЭ_факт'!BS112,'Потребление ЭЭ_факт'!CE112),0))</f>
        <v>0</v>
      </c>
      <c r="BL113" s="15">
        <f>IF(AND($F113=$BK$4,$I113=BL$5),AVERAGE('Потребление ЭЭ_факт'!BH112,'Потребление ЭЭ_факт'!BT112,'Потребление ЭЭ_факт'!CF112),IF(BK113&lt;&gt;0,AVERAGE('Потребление ЭЭ_факт'!BH112,'Потребление ЭЭ_факт'!BT112,'Потребление ЭЭ_факт'!CF112),0))</f>
        <v>0</v>
      </c>
      <c r="BM113" s="15">
        <f>IF(AND($F113=$BK$4,$I113=BM$5),AVERAGE('Потребление ЭЭ_факт'!BI112,'Потребление ЭЭ_факт'!BU112,'Потребление ЭЭ_факт'!CG112),IF(BL113&lt;&gt;0,AVERAGE('Потребление ЭЭ_факт'!BI112,'Потребление ЭЭ_факт'!BU112,'Потребление ЭЭ_факт'!CG112),0))</f>
        <v>18658.690130396364</v>
      </c>
      <c r="BN113" s="15">
        <f>IF(AND($F113=$BK$4,$I113=BN$5),AVERAGE('Потребление ЭЭ_факт'!BJ112,'Потребление ЭЭ_факт'!BV112,'Потребление ЭЭ_факт'!CH112),IF(BM113&lt;&gt;0,AVERAGE('Потребление ЭЭ_факт'!BJ112,'Потребление ЭЭ_факт'!BV112,'Потребление ЭЭ_факт'!CH112),0))</f>
        <v>16451.688009000001</v>
      </c>
      <c r="BO113" s="15">
        <f>IF(AND($F113=$BK$4,$I113=BO$5),AVERAGE('Потребление ЭЭ_факт'!BK112,'Потребление ЭЭ_факт'!BW112,'Потребление ЭЭ_факт'!CI112),IF(BN113&lt;&gt;0,AVERAGE('Потребление ЭЭ_факт'!BK112,'Потребление ЭЭ_факт'!BW112,'Потребление ЭЭ_факт'!CI112),0))</f>
        <v>17105.795514000001</v>
      </c>
      <c r="BP113" s="15">
        <f>IF(AND($F113=$BK$4,$I113=BP$5),AVERAGE('Потребление ЭЭ_факт'!BL112,'Потребление ЭЭ_факт'!BX112,'Потребление ЭЭ_факт'!CJ112),IF(BO113&lt;&gt;0,AVERAGE('Потребление ЭЭ_факт'!BL112,'Потребление ЭЭ_факт'!BX112,'Потребление ЭЭ_факт'!CJ112),0))</f>
        <v>18132.740761449273</v>
      </c>
      <c r="BQ113" s="15">
        <f>IF(AND($F113=$BK$4,$I113=BQ$5),AVERAGE('Потребление ЭЭ_факт'!BM112,'Потребление ЭЭ_факт'!BY112,'Потребление ЭЭ_факт'!CK112),IF(BP113&lt;&gt;0,AVERAGE('Потребление ЭЭ_факт'!BM112,'Потребление ЭЭ_факт'!BY112,'Потребление ЭЭ_факт'!CK112),0))</f>
        <v>19593.596048000003</v>
      </c>
      <c r="BR113" s="15">
        <f>IF(AND($F113=$BK$4,$I113=BR$5),AVERAGE('Потребление ЭЭ_факт'!BN112,'Потребление ЭЭ_факт'!BZ112,'Потребление ЭЭ_факт'!CL112),IF(BQ113&lt;&gt;0,AVERAGE('Потребление ЭЭ_факт'!BN112,'Потребление ЭЭ_факт'!BZ112,'Потребление ЭЭ_факт'!CL112),0))</f>
        <v>19788.432192857144</v>
      </c>
      <c r="BS113" s="15">
        <f>IF(AND($F113=$BK$4,$I113=BS$5),AVERAGE('Потребление ЭЭ_факт'!BO112,'Потребление ЭЭ_факт'!CA112,'Потребление ЭЭ_факт'!CM112),IF(BR113&lt;&gt;0,AVERAGE('Потребление ЭЭ_факт'!BO112,'Потребление ЭЭ_факт'!CA112,'Потребление ЭЭ_факт'!CM112),0))</f>
        <v>16832.345071428572</v>
      </c>
      <c r="BT113" s="15">
        <f>IF(AND($F113=$BK$4,$I113=BT$5),AVERAGE('Потребление ЭЭ_факт'!BP112,'Потребление ЭЭ_факт'!CB112,'Потребление ЭЭ_факт'!CN112),IF(BS113&lt;&gt;0,AVERAGE('Потребление ЭЭ_факт'!BP112,'Потребление ЭЭ_факт'!CB112,'Потребление ЭЭ_факт'!CN112),0))</f>
        <v>17125.974287085715</v>
      </c>
      <c r="BU113" s="15">
        <f>IF(AND($F113=$BK$4,$I113=BU$5),AVERAGE('Потребление ЭЭ_факт'!BQ112,'Потребление ЭЭ_факт'!CC112,'Потребление ЭЭ_факт'!CO112),IF(BT113&lt;&gt;0,AVERAGE('Потребление ЭЭ_факт'!BQ112,'Потребление ЭЭ_факт'!CC112,'Потребление ЭЭ_факт'!CO112),0))</f>
        <v>17449.398799999999</v>
      </c>
      <c r="BV113" s="16">
        <f>IF(AND($F113=$BK$4,$I113=BV$5),AVERAGE('Потребление ЭЭ_факт'!BR112,'Потребление ЭЭ_факт'!CD112,'Потребление ЭЭ_факт'!CP112),IF(BU113&lt;&gt;0,AVERAGE('Потребление ЭЭ_факт'!BR112,'Потребление ЭЭ_факт'!CD112,'Потребление ЭЭ_факт'!CP112),0))</f>
        <v>18779.057588461539</v>
      </c>
      <c r="BW113" s="14">
        <f>IF(AND($F113=$BW$4,$I113=BW$5),AVERAGE('Потребление ЭЭ_факт'!BS112,'Потребление ЭЭ_факт'!CE112,'Потребление ЭЭ_факт'!CQ112),IF(BV113&lt;&gt;0,AVERAGE('Потребление ЭЭ_факт'!BS112,'Потребление ЭЭ_факт'!CE112,'Потребление ЭЭ_факт'!CQ112),0))</f>
        <v>19387.542978571426</v>
      </c>
      <c r="BX113" s="15">
        <f>IF(AND($F113=$BW$4,$I113=BX$5),AVERAGE('Потребление ЭЭ_факт'!BT112,'Потребление ЭЭ_факт'!CF112,'Потребление ЭЭ_факт'!CR112),IF(BW113&lt;&gt;0,AVERAGE('Потребление ЭЭ_факт'!BT112,'Потребление ЭЭ_факт'!CF112,'Потребление ЭЭ_факт'!CR112),0))</f>
        <v>18431.174999999999</v>
      </c>
      <c r="BY113" s="31">
        <f t="shared" si="552"/>
        <v>18658.690130396364</v>
      </c>
      <c r="BZ113" s="31">
        <f t="shared" si="553"/>
        <v>16451.688009000001</v>
      </c>
      <c r="CA113" s="31">
        <f t="shared" si="554"/>
        <v>17105.795514000001</v>
      </c>
      <c r="CB113" s="31">
        <f t="shared" si="555"/>
        <v>18132.740761449273</v>
      </c>
      <c r="CC113" s="31">
        <f t="shared" si="546"/>
        <v>19593.596048000003</v>
      </c>
      <c r="CD113" s="31">
        <f t="shared" si="547"/>
        <v>19788.432192857144</v>
      </c>
      <c r="CE113" s="31">
        <f t="shared" si="548"/>
        <v>16832.345071428572</v>
      </c>
      <c r="CF113" s="31">
        <f t="shared" si="549"/>
        <v>17125.974287085715</v>
      </c>
      <c r="CG113" s="31">
        <f t="shared" si="550"/>
        <v>17449.398799999999</v>
      </c>
      <c r="CH113" s="32">
        <f t="shared" si="551"/>
        <v>18779.057588461539</v>
      </c>
      <c r="CI113" s="30">
        <f t="shared" si="418"/>
        <v>19387.542978571426</v>
      </c>
      <c r="CJ113" s="31">
        <f t="shared" si="413"/>
        <v>18431.174999999999</v>
      </c>
      <c r="CK113" s="31">
        <f t="shared" si="414"/>
        <v>18658.690130396364</v>
      </c>
      <c r="CL113" s="31">
        <f t="shared" si="489"/>
        <v>16451.688009000001</v>
      </c>
      <c r="CM113" s="31">
        <f t="shared" si="490"/>
        <v>17105.795514000001</v>
      </c>
      <c r="CN113" s="31">
        <f t="shared" si="491"/>
        <v>18132.740761449273</v>
      </c>
      <c r="CO113" s="31">
        <f t="shared" si="492"/>
        <v>19593.596048000003</v>
      </c>
      <c r="CP113" s="31">
        <f t="shared" si="493"/>
        <v>19788.432192857144</v>
      </c>
      <c r="CQ113" s="31">
        <f t="shared" si="494"/>
        <v>16832.345071428572</v>
      </c>
      <c r="CR113" s="31">
        <f t="shared" si="495"/>
        <v>17125.974287085715</v>
      </c>
      <c r="CS113" s="31">
        <f t="shared" si="496"/>
        <v>17449.398799999999</v>
      </c>
      <c r="CT113" s="32">
        <f t="shared" si="497"/>
        <v>18779.057588461539</v>
      </c>
      <c r="CU113" s="30">
        <f t="shared" si="498"/>
        <v>19387.542978571426</v>
      </c>
      <c r="CV113" s="31">
        <f t="shared" si="499"/>
        <v>18431.174999999999</v>
      </c>
      <c r="CW113" s="31">
        <f t="shared" si="500"/>
        <v>18658.690130396364</v>
      </c>
      <c r="CX113" s="31">
        <f t="shared" si="501"/>
        <v>16451.688009000001</v>
      </c>
      <c r="CY113" s="31">
        <f t="shared" si="502"/>
        <v>17105.795514000001</v>
      </c>
      <c r="CZ113" s="31">
        <f t="shared" si="503"/>
        <v>18132.740761449273</v>
      </c>
      <c r="DA113" s="31">
        <f t="shared" si="504"/>
        <v>19593.596048000003</v>
      </c>
      <c r="DB113" s="31">
        <f t="shared" si="505"/>
        <v>19788.432192857144</v>
      </c>
      <c r="DC113" s="31">
        <f t="shared" si="506"/>
        <v>16832.345071428572</v>
      </c>
      <c r="DD113" s="31">
        <f t="shared" si="507"/>
        <v>17125.974287085715</v>
      </c>
      <c r="DE113" s="31">
        <f t="shared" si="508"/>
        <v>17449.398799999999</v>
      </c>
      <c r="DF113" s="32">
        <f t="shared" si="509"/>
        <v>18779.057588461539</v>
      </c>
      <c r="DG113" s="30">
        <f t="shared" si="510"/>
        <v>19387.542978571426</v>
      </c>
      <c r="DH113" s="31">
        <f t="shared" si="511"/>
        <v>18431.174999999999</v>
      </c>
      <c r="DI113" s="31">
        <f t="shared" si="512"/>
        <v>18658.690130396364</v>
      </c>
      <c r="DJ113" s="31">
        <f t="shared" si="513"/>
        <v>16451.688009000001</v>
      </c>
      <c r="DK113" s="31">
        <f t="shared" si="514"/>
        <v>17105.795514000001</v>
      </c>
      <c r="DL113" s="31">
        <f t="shared" si="515"/>
        <v>18132.740761449273</v>
      </c>
      <c r="DM113" s="31">
        <f t="shared" si="516"/>
        <v>19593.596048000003</v>
      </c>
      <c r="DN113" s="31">
        <f t="shared" si="517"/>
        <v>19788.432192857144</v>
      </c>
      <c r="DO113" s="31">
        <f t="shared" si="518"/>
        <v>16832.345071428572</v>
      </c>
      <c r="DP113" s="31">
        <f t="shared" si="519"/>
        <v>17125.974287085715</v>
      </c>
      <c r="DQ113" s="31">
        <f t="shared" si="488"/>
        <v>17449.398799999999</v>
      </c>
      <c r="DR113" s="32">
        <f t="shared" si="522"/>
        <v>18779.057588461539</v>
      </c>
      <c r="DS113" s="30">
        <f t="shared" si="523"/>
        <v>19387.542978571426</v>
      </c>
      <c r="DT113" s="31">
        <f t="shared" si="524"/>
        <v>18431.174999999999</v>
      </c>
      <c r="DU113" s="31">
        <f t="shared" si="525"/>
        <v>18658.690130396364</v>
      </c>
      <c r="DV113" s="31">
        <f t="shared" si="526"/>
        <v>16451.688009000001</v>
      </c>
      <c r="DW113" s="31">
        <f t="shared" si="527"/>
        <v>17105.795514000001</v>
      </c>
      <c r="DX113" s="31">
        <f t="shared" si="528"/>
        <v>18132.740761449273</v>
      </c>
      <c r="DY113" s="31">
        <f t="shared" si="529"/>
        <v>19593.596048000003</v>
      </c>
      <c r="DZ113" s="31">
        <f t="shared" si="530"/>
        <v>19788.432192857144</v>
      </c>
      <c r="EA113" s="31">
        <f t="shared" si="531"/>
        <v>16832.345071428572</v>
      </c>
      <c r="EB113" s="31">
        <f t="shared" si="532"/>
        <v>17125.974287085715</v>
      </c>
      <c r="EC113" s="31">
        <f t="shared" si="533"/>
        <v>17449.398799999999</v>
      </c>
      <c r="ED113" s="32">
        <f t="shared" si="534"/>
        <v>18779.057588461539</v>
      </c>
      <c r="EE113" s="30">
        <f t="shared" si="535"/>
        <v>19387.542978571426</v>
      </c>
      <c r="EF113" s="31">
        <f t="shared" si="536"/>
        <v>18431.174999999999</v>
      </c>
      <c r="EG113" s="31">
        <f t="shared" si="537"/>
        <v>18658.690130396364</v>
      </c>
      <c r="EH113" s="31">
        <f t="shared" si="538"/>
        <v>16451.688009000001</v>
      </c>
      <c r="EI113" s="31">
        <f t="shared" si="539"/>
        <v>17105.795514000001</v>
      </c>
      <c r="EJ113" s="31">
        <f t="shared" si="540"/>
        <v>18132.740761449273</v>
      </c>
      <c r="EK113" s="31">
        <f t="shared" si="541"/>
        <v>19593.596048000003</v>
      </c>
      <c r="EL113" s="31">
        <f t="shared" si="542"/>
        <v>19788.432192857144</v>
      </c>
      <c r="EM113" s="31">
        <f t="shared" si="543"/>
        <v>16832.345071428572</v>
      </c>
      <c r="EN113" s="31">
        <f t="shared" si="544"/>
        <v>17125.974287085715</v>
      </c>
      <c r="EO113" s="31">
        <f t="shared" si="520"/>
        <v>17449.398799999999</v>
      </c>
      <c r="EP113" s="32">
        <f t="shared" si="521"/>
        <v>18779.057588461539</v>
      </c>
      <c r="ES113" s="20"/>
      <c r="ET113" s="18"/>
      <c r="EU113" s="18"/>
      <c r="EV113" s="18"/>
      <c r="EW113" s="18"/>
      <c r="EX113" s="18"/>
      <c r="EY113" s="18"/>
      <c r="EZ113" s="18"/>
      <c r="FA113" s="18"/>
      <c r="FB113" s="18"/>
      <c r="FC113" s="18"/>
      <c r="FD113" s="19"/>
      <c r="FE113" s="20"/>
      <c r="FF113" s="18"/>
      <c r="FG113" s="18"/>
      <c r="FH113" s="18"/>
      <c r="FI113" s="18"/>
      <c r="FJ113" s="18"/>
      <c r="FK113" s="18"/>
      <c r="FL113" s="18"/>
      <c r="FM113" s="18"/>
      <c r="FN113" s="18"/>
      <c r="FO113" s="18"/>
      <c r="FP113" s="19"/>
      <c r="FQ113" s="20"/>
      <c r="FR113" s="18"/>
      <c r="FS113" s="18"/>
      <c r="FT113" s="18">
        <f t="shared" si="421"/>
        <v>16451.688009000001</v>
      </c>
      <c r="FU113" s="18">
        <f t="shared" si="422"/>
        <v>17105.795514000001</v>
      </c>
      <c r="FV113" s="18">
        <f t="shared" si="423"/>
        <v>18132.740761449273</v>
      </c>
      <c r="FW113" s="18">
        <f t="shared" si="424"/>
        <v>19593.596048000003</v>
      </c>
      <c r="FX113" s="18">
        <f t="shared" si="425"/>
        <v>19788.432192857144</v>
      </c>
      <c r="FY113" s="18">
        <f t="shared" si="426"/>
        <v>16832.345071428572</v>
      </c>
      <c r="FZ113" s="18">
        <f t="shared" si="427"/>
        <v>17125.974287085715</v>
      </c>
      <c r="GA113" s="18">
        <f t="shared" si="428"/>
        <v>17449.398799999999</v>
      </c>
      <c r="GB113" s="19">
        <f t="shared" si="429"/>
        <v>18779.057588461539</v>
      </c>
      <c r="GC113" s="20">
        <f t="shared" si="430"/>
        <v>19387.542978571426</v>
      </c>
      <c r="GD113" s="18">
        <f t="shared" si="431"/>
        <v>18431.174999999999</v>
      </c>
      <c r="GE113" s="18">
        <f t="shared" si="432"/>
        <v>18658.690130396364</v>
      </c>
      <c r="GF113" s="18">
        <f t="shared" si="433"/>
        <v>16451.688009000001</v>
      </c>
      <c r="GG113" s="18">
        <f t="shared" si="434"/>
        <v>17105.795514000001</v>
      </c>
      <c r="GH113" s="18">
        <f t="shared" si="435"/>
        <v>18132.740761449273</v>
      </c>
      <c r="GI113" s="18">
        <f t="shared" si="436"/>
        <v>19593.596048000003</v>
      </c>
      <c r="GJ113" s="18">
        <f t="shared" si="437"/>
        <v>19788.432192857144</v>
      </c>
      <c r="GK113" s="18">
        <f t="shared" si="438"/>
        <v>16832.345071428572</v>
      </c>
      <c r="GL113" s="18">
        <f t="shared" si="439"/>
        <v>17125.974287085715</v>
      </c>
      <c r="GM113" s="18">
        <f t="shared" si="440"/>
        <v>17449.398799999999</v>
      </c>
      <c r="GN113" s="19">
        <f t="shared" si="441"/>
        <v>18779.057588461539</v>
      </c>
      <c r="GO113" s="20">
        <f t="shared" si="442"/>
        <v>19387.542978571426</v>
      </c>
      <c r="GP113" s="18">
        <f t="shared" si="443"/>
        <v>18431.174999999999</v>
      </c>
      <c r="GQ113" s="18">
        <f t="shared" si="444"/>
        <v>18658.690130396364</v>
      </c>
      <c r="GR113" s="18">
        <f t="shared" si="445"/>
        <v>16451.688009000001</v>
      </c>
      <c r="GS113" s="18">
        <f t="shared" si="446"/>
        <v>17105.795514000001</v>
      </c>
      <c r="GT113" s="18">
        <f t="shared" si="447"/>
        <v>18132.740761449273</v>
      </c>
      <c r="GU113" s="18">
        <f t="shared" si="448"/>
        <v>19593.596048000003</v>
      </c>
      <c r="GV113" s="18">
        <f t="shared" si="449"/>
        <v>19788.432192857144</v>
      </c>
      <c r="GW113" s="18">
        <f t="shared" si="450"/>
        <v>16832.345071428572</v>
      </c>
      <c r="GX113" s="18">
        <f t="shared" si="451"/>
        <v>17125.974287085715</v>
      </c>
      <c r="GY113" s="18">
        <f t="shared" si="452"/>
        <v>17449.398799999999</v>
      </c>
      <c r="GZ113" s="19">
        <f t="shared" si="453"/>
        <v>18779.057588461539</v>
      </c>
      <c r="HA113" s="20">
        <f t="shared" si="454"/>
        <v>19387.542978571426</v>
      </c>
      <c r="HB113" s="18">
        <f t="shared" si="455"/>
        <v>18431.174999999999</v>
      </c>
      <c r="HC113" s="18">
        <f t="shared" si="456"/>
        <v>18658.690130396364</v>
      </c>
      <c r="HD113" s="18">
        <f t="shared" si="457"/>
        <v>16451.688009000001</v>
      </c>
      <c r="HE113" s="18">
        <f t="shared" si="458"/>
        <v>17105.795514000001</v>
      </c>
      <c r="HF113" s="18">
        <f t="shared" si="459"/>
        <v>18132.740761449273</v>
      </c>
      <c r="HG113" s="18">
        <f t="shared" si="460"/>
        <v>19593.596048000003</v>
      </c>
      <c r="HH113" s="18">
        <f t="shared" si="461"/>
        <v>19788.432192857144</v>
      </c>
      <c r="HI113" s="18">
        <f t="shared" si="462"/>
        <v>16832.345071428572</v>
      </c>
      <c r="HJ113" s="18">
        <f t="shared" si="463"/>
        <v>17125.974287085715</v>
      </c>
      <c r="HK113" s="18">
        <f t="shared" si="464"/>
        <v>17449.398799999999</v>
      </c>
      <c r="HL113" s="19">
        <f t="shared" si="465"/>
        <v>18779.057588461539</v>
      </c>
      <c r="HM113" s="20">
        <f t="shared" si="466"/>
        <v>19387.542978571426</v>
      </c>
      <c r="HN113" s="18">
        <f t="shared" si="467"/>
        <v>18431.174999999999</v>
      </c>
      <c r="HO113" s="18">
        <f t="shared" si="468"/>
        <v>18658.690130396364</v>
      </c>
      <c r="HP113" s="18">
        <f t="shared" si="469"/>
        <v>16451.688009000001</v>
      </c>
      <c r="HQ113" s="18">
        <f t="shared" si="470"/>
        <v>17105.795514000001</v>
      </c>
      <c r="HR113" s="18">
        <f t="shared" si="471"/>
        <v>18132.740761449273</v>
      </c>
      <c r="HS113" s="18">
        <f t="shared" si="472"/>
        <v>19593.596048000003</v>
      </c>
      <c r="HT113" s="18">
        <f t="shared" si="473"/>
        <v>19788.432192857144</v>
      </c>
      <c r="HU113" s="18">
        <f t="shared" si="474"/>
        <v>16832.345071428572</v>
      </c>
      <c r="HV113" s="18">
        <f t="shared" si="475"/>
        <v>17125.974287085715</v>
      </c>
      <c r="HW113" s="18">
        <f t="shared" si="476"/>
        <v>17449.398799999999</v>
      </c>
      <c r="HX113" s="19">
        <f t="shared" si="477"/>
        <v>18779.057588461539</v>
      </c>
      <c r="HY113" s="20">
        <f t="shared" si="478"/>
        <v>19387.542978571426</v>
      </c>
      <c r="HZ113" s="18">
        <f t="shared" si="545"/>
        <v>18431.174999999999</v>
      </c>
      <c r="IA113" s="18">
        <f t="shared" si="559"/>
        <v>18658.690130396364</v>
      </c>
      <c r="IB113" s="18"/>
      <c r="IC113" s="18"/>
      <c r="ID113" s="18"/>
      <c r="IE113" s="18"/>
      <c r="IF113" s="18"/>
      <c r="IG113" s="18"/>
      <c r="IH113" s="18"/>
      <c r="II113" s="18"/>
      <c r="IJ113" s="19"/>
      <c r="IK113" s="20"/>
      <c r="IL113" s="18"/>
      <c r="IM113" s="18"/>
      <c r="IN113" s="18"/>
      <c r="IO113" s="18"/>
      <c r="IP113" s="18"/>
      <c r="IQ113" s="18"/>
      <c r="IR113" s="18"/>
      <c r="IS113" s="18"/>
      <c r="IT113" s="18"/>
      <c r="IU113" s="18"/>
      <c r="IV113" s="19"/>
      <c r="IY113" s="17"/>
      <c r="IZ113" s="17"/>
      <c r="JA113" s="14">
        <f t="shared" si="479"/>
        <v>0</v>
      </c>
      <c r="JB113" s="15">
        <f t="shared" si="480"/>
        <v>0</v>
      </c>
      <c r="JC113" s="15">
        <f t="shared" si="481"/>
        <v>161259.02827228227</v>
      </c>
      <c r="JD113" s="15">
        <f t="shared" si="482"/>
        <v>217736.43638125004</v>
      </c>
      <c r="JE113" s="15">
        <f t="shared" si="483"/>
        <v>217736.43638125004</v>
      </c>
      <c r="JF113" s="15">
        <f t="shared" si="484"/>
        <v>217736.43638125004</v>
      </c>
      <c r="JG113" s="15">
        <f t="shared" si="485"/>
        <v>217736.43638125004</v>
      </c>
      <c r="JH113" s="15">
        <f t="shared" si="486"/>
        <v>56477.408108967793</v>
      </c>
      <c r="JI113" s="15">
        <f t="shared" si="487"/>
        <v>0</v>
      </c>
      <c r="JJ113" s="14"/>
    </row>
    <row r="114" spans="1:270" x14ac:dyDescent="0.25">
      <c r="A114" s="5" t="s">
        <v>185</v>
      </c>
      <c r="B114" s="2">
        <v>6914</v>
      </c>
      <c r="C114" s="3">
        <v>42698</v>
      </c>
      <c r="D114" s="3" t="s">
        <v>186</v>
      </c>
      <c r="E114" s="4">
        <v>45382</v>
      </c>
      <c r="F114">
        <f t="shared" si="556"/>
        <v>2024</v>
      </c>
      <c r="G114">
        <f t="shared" si="557"/>
        <v>3</v>
      </c>
      <c r="H114">
        <f t="shared" si="558"/>
        <v>2021</v>
      </c>
      <c r="I114">
        <f t="shared" si="561"/>
        <v>3</v>
      </c>
      <c r="J114">
        <f t="shared" si="560"/>
        <v>2024</v>
      </c>
      <c r="K114">
        <f t="shared" si="416"/>
        <v>4</v>
      </c>
      <c r="L114">
        <f t="shared" si="562"/>
        <v>2029</v>
      </c>
      <c r="M114">
        <f t="shared" si="417"/>
        <v>3</v>
      </c>
      <c r="O114" s="14"/>
      <c r="P114" s="17"/>
      <c r="Q114" s="17"/>
      <c r="R114" s="17"/>
      <c r="S114" s="17"/>
      <c r="T114" s="17"/>
      <c r="U114" s="17"/>
      <c r="V114" s="17">
        <f>IF(AND($F114=O$4,$I114=V$5),AVERAGE('Потребление ЭЭ_факт'!R113,'Потребление ЭЭ_факт'!AD113,'Потребление ЭЭ_факт'!AP113),IF(U114&lt;&gt;0,AVERAGE('Потребление ЭЭ_факт'!R113,'Потребление ЭЭ_факт'!AD113,'Потребление ЭЭ_факт'!AP113),0))</f>
        <v>0</v>
      </c>
      <c r="W114" s="17">
        <f>IF(AND($F114=O$4,$I114=W$5),AVERAGE('Потребление ЭЭ_факт'!S113,'Потребление ЭЭ_факт'!AE113,'Потребление ЭЭ_факт'!AQ113),IF(V114&lt;&gt;0,AVERAGE('Потребление ЭЭ_факт'!S113,'Потребление ЭЭ_факт'!AE113,'Потребление ЭЭ_факт'!AQ113),0))</f>
        <v>0</v>
      </c>
      <c r="X114" s="17">
        <f>IF(AND($F114=O$4,$I114=X$5),AVERAGE('Потребление ЭЭ_факт'!T113,'Потребление ЭЭ_факт'!AF113,'Потребление ЭЭ_факт'!AR113),IF(W114&lt;&gt;0,AVERAGE('Потребление ЭЭ_факт'!T113,'Потребление ЭЭ_факт'!AF113,'Потребление ЭЭ_факт'!AR113),0))</f>
        <v>0</v>
      </c>
      <c r="Y114" s="17">
        <f>IF(AND($F114=O$4,$I114=Y$5),AVERAGE('Потребление ЭЭ_факт'!U113,'Потребление ЭЭ_факт'!AG113,'Потребление ЭЭ_факт'!AS113),IF(X114&lt;&gt;0,AVERAGE('Потребление ЭЭ_факт'!U113,'Потребление ЭЭ_факт'!AG113,'Потребление ЭЭ_факт'!AS113),0))</f>
        <v>0</v>
      </c>
      <c r="Z114" s="17">
        <f>IF(AND($F114=O$4,$I114=Z$5),AVERAGE('Потребление ЭЭ_факт'!V113,'Потребление ЭЭ_факт'!AH113,'Потребление ЭЭ_факт'!AT113),IF(Y114&lt;&gt;0,AVERAGE('Потребление ЭЭ_факт'!V113,'Потребление ЭЭ_факт'!AH113,'Потребление ЭЭ_факт'!AT113),0))</f>
        <v>0</v>
      </c>
      <c r="AA114" s="14">
        <f>IF(AND($F114=AA$4,$I114=AA$5),AVERAGE('Потребление ЭЭ_факт'!W113,'Потребление ЭЭ_факт'!AI113,'Потребление ЭЭ_факт'!AU113),IF(Z114&lt;&gt;0,AVERAGE('Потребление ЭЭ_факт'!W113,'Потребление ЭЭ_факт'!AI113,'Потребление ЭЭ_факт'!AU113),0))</f>
        <v>0</v>
      </c>
      <c r="AB114" s="17">
        <f>IF(AND($F114=AA$4,$I114=AB$5),AVERAGE('Потребление ЭЭ_факт'!X113,'Потребление ЭЭ_факт'!AJ113,'Потребление ЭЭ_факт'!AV113),IF(AA114&lt;&gt;0,AVERAGE('Потребление ЭЭ_факт'!X113,'Потребление ЭЭ_факт'!AJ113,'Потребление ЭЭ_факт'!AV113),0))</f>
        <v>0</v>
      </c>
      <c r="AC114" s="17">
        <f>IF(AND($F114=AA$4,$I114=AC$5),AVERAGE('Потребление ЭЭ_факт'!Y113,'Потребление ЭЭ_факт'!AK113,'Потребление ЭЭ_факт'!AW113),IF(AB114&lt;&gt;0,AVERAGE('Потребление ЭЭ_факт'!Y113,'Потребление ЭЭ_факт'!AK113,'Потребление ЭЭ_факт'!AW113),0))</f>
        <v>0</v>
      </c>
      <c r="AD114" s="17">
        <f>IF(AND($F114=AA$4,$I114=AD$5),AVERAGE('Потребление ЭЭ_факт'!Z113,'Потребление ЭЭ_факт'!AL113,'Потребление ЭЭ_факт'!AX113),IF(AC114&lt;&gt;0,AVERAGE('Потребление ЭЭ_факт'!Z113,'Потребление ЭЭ_факт'!AL113,'Потребление ЭЭ_факт'!AX113),0))</f>
        <v>0</v>
      </c>
      <c r="AE114" s="17">
        <f>IF(AND($F114=AA$4,$I114=AE$5),AVERAGE('Потребление ЭЭ_факт'!AA113,'Потребление ЭЭ_факт'!AM113,'Потребление ЭЭ_факт'!AY113),IF(AD114&lt;&gt;0,AVERAGE('Потребление ЭЭ_факт'!AA113,'Потребление ЭЭ_факт'!AM113,'Потребление ЭЭ_факт'!AY113),0))</f>
        <v>0</v>
      </c>
      <c r="AF114" s="17">
        <f>IF(AND($F114=AA$4,$I114=AF$5),AVERAGE('Потребление ЭЭ_факт'!AB113,'Потребление ЭЭ_факт'!AN113,'Потребление ЭЭ_факт'!AZ113),IF(AE114&lt;&gt;0,AVERAGE('Потребление ЭЭ_факт'!AB113,'Потребление ЭЭ_факт'!AN113,'Потребление ЭЭ_факт'!AZ113),0))</f>
        <v>0</v>
      </c>
      <c r="AG114" s="17">
        <f>IF(AND($F114=AA$4,$I114=AG$5),AVERAGE('Потребление ЭЭ_факт'!AC113,'Потребление ЭЭ_факт'!AO113,'Потребление ЭЭ_факт'!BA113),IF(AF114&lt;&gt;0,AVERAGE('Потребление ЭЭ_факт'!AC113,'Потребление ЭЭ_факт'!AO113,'Потребление ЭЭ_факт'!BA113),0))</f>
        <v>0</v>
      </c>
      <c r="AH114" s="17">
        <f>IF(AND($F114=AA$4,$I114=AH$5),AVERAGE('Потребление ЭЭ_факт'!AD113,'Потребление ЭЭ_факт'!AP113,'Потребление ЭЭ_факт'!BB113),IF(AG114&lt;&gt;0,AVERAGE('Потребление ЭЭ_факт'!AD113,'Потребление ЭЭ_факт'!AP113,'Потребление ЭЭ_факт'!BB113),0))</f>
        <v>0</v>
      </c>
      <c r="AI114" s="17">
        <f>IF(AND($F114=AA$4,$I114=AI$5),AVERAGE('Потребление ЭЭ_факт'!AE113,'Потребление ЭЭ_факт'!AQ113,'Потребление ЭЭ_факт'!BC113),IF(AH114&lt;&gt;0,AVERAGE('Потребление ЭЭ_факт'!AE113,'Потребление ЭЭ_факт'!AQ113,'Потребление ЭЭ_факт'!BC113),0))</f>
        <v>0</v>
      </c>
      <c r="AJ114" s="17">
        <f>IF(AND($F114=AA$4,$I114=AJ$5),AVERAGE('Потребление ЭЭ_факт'!AF113,'Потребление ЭЭ_факт'!AR113,'Потребление ЭЭ_факт'!BD113),IF(AI114&lt;&gt;0,AVERAGE('Потребление ЭЭ_факт'!AF113,'Потребление ЭЭ_факт'!AR113,'Потребление ЭЭ_факт'!BD113),0))</f>
        <v>0</v>
      </c>
      <c r="AK114" s="17">
        <f>IF(AND($F114=AA$4,$I114=AK$5),AVERAGE('Потребление ЭЭ_факт'!AG113,'Потребление ЭЭ_факт'!AS113,'Потребление ЭЭ_факт'!BE113),IF(AJ114&lt;&gt;0,AVERAGE('Потребление ЭЭ_факт'!AG113,'Потребление ЭЭ_факт'!AS113,'Потребление ЭЭ_факт'!BE113),0))</f>
        <v>0</v>
      </c>
      <c r="AL114" s="17">
        <f>IF(AND($F114=AA$4,$I114=AL$5),AVERAGE('Потребление ЭЭ_факт'!AH113,'Потребление ЭЭ_факт'!AT113,'Потребление ЭЭ_факт'!BF113),IF(AK114&lt;&gt;0,AVERAGE('Потребление ЭЭ_факт'!AH113,'Потребление ЭЭ_факт'!AT113,'Потребление ЭЭ_факт'!BF113),0))</f>
        <v>0</v>
      </c>
      <c r="AM114" s="14">
        <f>IF(AND($F114=AM$4,$I114=AM$5),AVERAGE('Потребление ЭЭ_факт'!AI113,'Потребление ЭЭ_факт'!AU113,'Потребление ЭЭ_факт'!BG113),IF(AL114&lt;&gt;0,AVERAGE('Потребление ЭЭ_факт'!AI113,'Потребление ЭЭ_факт'!AU113,'Потребление ЭЭ_факт'!BG113),0))</f>
        <v>0</v>
      </c>
      <c r="AN114" s="15">
        <f>IF(AND($F114=$AM$4,$I114=AN$5),AVERAGE('Потребление ЭЭ_факт'!AJ113,'Потребление ЭЭ_факт'!AV113,'Потребление ЭЭ_факт'!BH113),IF(AM114&lt;&gt;0,AVERAGE('Потребление ЭЭ_факт'!AJ113,'Потребление ЭЭ_факт'!AV113,'Потребление ЭЭ_факт'!BH113),0))</f>
        <v>0</v>
      </c>
      <c r="AO114" s="15">
        <f>IF(AND($F114=$AM$4,$I114=AO$5),AVERAGE('Потребление ЭЭ_факт'!AK113,'Потребление ЭЭ_факт'!AW113,'Потребление ЭЭ_факт'!BI113),IF(AN114&lt;&gt;0,AVERAGE('Потребление ЭЭ_факт'!AK113,'Потребление ЭЭ_факт'!AW113,'Потребление ЭЭ_факт'!BI113),0))</f>
        <v>0</v>
      </c>
      <c r="AP114" s="15">
        <f>IF(AND($F114=$AM$4,$I114=AP$5),AVERAGE('Потребление ЭЭ_факт'!AL113,'Потребление ЭЭ_факт'!AX113,'Потребление ЭЭ_факт'!BJ113),IF(AO114&lt;&gt;0,AVERAGE('Потребление ЭЭ_факт'!AL113,'Потребление ЭЭ_факт'!AX113,'Потребление ЭЭ_факт'!BJ113),0))</f>
        <v>0</v>
      </c>
      <c r="AQ114" s="15">
        <f>IF(AND($F114=$AM$4,$I114=AQ$5),AVERAGE('Потребление ЭЭ_факт'!AM113,'Потребление ЭЭ_факт'!AY113,'Потребление ЭЭ_факт'!BK113),IF(AP114&lt;&gt;0,AVERAGE('Потребление ЭЭ_факт'!AM113,'Потребление ЭЭ_факт'!AY113,'Потребление ЭЭ_факт'!BK113),0))</f>
        <v>0</v>
      </c>
      <c r="AR114" s="15">
        <f>IF(AND($F114=$AM$4,$I114=AR$5),AVERAGE('Потребление ЭЭ_факт'!AN113,'Потребление ЭЭ_факт'!AZ113,'Потребление ЭЭ_факт'!BL113),IF(AQ114&lt;&gt;0,AVERAGE('Потребление ЭЭ_факт'!AN113,'Потребление ЭЭ_факт'!AZ113,'Потребление ЭЭ_факт'!BL113),0))</f>
        <v>0</v>
      </c>
      <c r="AS114" s="15">
        <f>IF(AND($F114=$AM$4,$I114=AS$5),AVERAGE('Потребление ЭЭ_факт'!AO113,'Потребление ЭЭ_факт'!BA113,'Потребление ЭЭ_факт'!BM113),IF(AR114&lt;&gt;0,AVERAGE('Потребление ЭЭ_факт'!AO113,'Потребление ЭЭ_факт'!BA113,'Потребление ЭЭ_факт'!BM113),0))</f>
        <v>0</v>
      </c>
      <c r="AT114" s="15">
        <f>IF(AND($F114=$AM$4,$I114=AT$5),AVERAGE('Потребление ЭЭ_факт'!AP113,'Потребление ЭЭ_факт'!BB113,'Потребление ЭЭ_факт'!BN113),IF(AS114&lt;&gt;0,AVERAGE('Потребление ЭЭ_факт'!AP113,'Потребление ЭЭ_факт'!BB113,'Потребление ЭЭ_факт'!BN113),0))</f>
        <v>0</v>
      </c>
      <c r="AU114" s="15">
        <f>IF(AND($F114=$AM$4,$I114=AU$5),AVERAGE('Потребление ЭЭ_факт'!AQ113,'Потребление ЭЭ_факт'!BC113,'Потребление ЭЭ_факт'!BO113),IF(AT114&lt;&gt;0,AVERAGE('Потребление ЭЭ_факт'!AQ113,'Потребление ЭЭ_факт'!BC113,'Потребление ЭЭ_факт'!BO113),0))</f>
        <v>0</v>
      </c>
      <c r="AV114" s="15">
        <f>IF(AND($F114=$AM$4,$I114=AV$5),AVERAGE('Потребление ЭЭ_факт'!AR113,'Потребление ЭЭ_факт'!BD113,'Потребление ЭЭ_факт'!BP113),IF(AU114&lt;&gt;0,AVERAGE('Потребление ЭЭ_факт'!AR113,'Потребление ЭЭ_факт'!BD113,'Потребление ЭЭ_факт'!BP113),0))</f>
        <v>0</v>
      </c>
      <c r="AW114" s="15">
        <f>IF(AND($F114=$AM$4,$I114=AW$5),AVERAGE('Потребление ЭЭ_факт'!AS113,'Потребление ЭЭ_факт'!BE113,'Потребление ЭЭ_факт'!BQ113),IF(AV114&lt;&gt;0,AVERAGE('Потребление ЭЭ_факт'!AS113,'Потребление ЭЭ_факт'!BE113,'Потребление ЭЭ_факт'!BQ113),0))</f>
        <v>0</v>
      </c>
      <c r="AX114" s="16">
        <f>IF(AND($F114=$AM$4,$I114=AX$5),AVERAGE('Потребление ЭЭ_факт'!AT113,'Потребление ЭЭ_факт'!BF113,'Потребление ЭЭ_факт'!BR113),IF(AW114&lt;&gt;0,AVERAGE('Потребление ЭЭ_факт'!AT113,'Потребление ЭЭ_факт'!BF113,'Потребление ЭЭ_факт'!BR113),0))</f>
        <v>0</v>
      </c>
      <c r="AY114" s="14">
        <f>IF(AND($F114=$AY$4,$I114=AY$5),AVERAGE('Потребление ЭЭ_факт'!AU113,'Потребление ЭЭ_факт'!BG113,'Потребление ЭЭ_факт'!BS113),IF(AX114&lt;&gt;0,AVERAGE('Потребление ЭЭ_факт'!AU113,'Потребление ЭЭ_факт'!BG113,'Потребление ЭЭ_факт'!BS113),0))</f>
        <v>0</v>
      </c>
      <c r="AZ114" s="15">
        <f>IF(AND($F114=$AY$4,$I114=AZ$5),AVERAGE('Потребление ЭЭ_факт'!AV113,'Потребление ЭЭ_факт'!BH113,'Потребление ЭЭ_факт'!BT113),IF(AY114&lt;&gt;0,AVERAGE('Потребление ЭЭ_факт'!AV113,'Потребление ЭЭ_факт'!BH113,'Потребление ЭЭ_факт'!BT113),0))</f>
        <v>0</v>
      </c>
      <c r="BA114" s="15">
        <f>IF(AND($F114=$AY$4,$I114=BA$5),AVERAGE('Потребление ЭЭ_факт'!AW113,'Потребление ЭЭ_факт'!BI113,'Потребление ЭЭ_факт'!BU113),IF(AZ114&lt;&gt;0,AVERAGE('Потребление ЭЭ_факт'!AW113,'Потребление ЭЭ_факт'!BI113,'Потребление ЭЭ_факт'!BU113),0))</f>
        <v>0</v>
      </c>
      <c r="BB114" s="15">
        <f>IF(AND($F114=$AY$4,$I114=BB$5),AVERAGE('Потребление ЭЭ_факт'!AX113,'Потребление ЭЭ_факт'!BJ113,'Потребление ЭЭ_факт'!BV113),IF(BA114&lt;&gt;0,AVERAGE('Потребление ЭЭ_факт'!AX113,'Потребление ЭЭ_факт'!BJ113,'Потребление ЭЭ_факт'!BV113),0))</f>
        <v>0</v>
      </c>
      <c r="BC114" s="15">
        <f>IF(AND($F114=$AY$4,$I114=BC$5),AVERAGE('Потребление ЭЭ_факт'!AY113,'Потребление ЭЭ_факт'!BK113,'Потребление ЭЭ_факт'!BW113),IF(BB114&lt;&gt;0,AVERAGE('Потребление ЭЭ_факт'!AY113,'Потребление ЭЭ_факт'!BK113,'Потребление ЭЭ_факт'!BW113),0))</f>
        <v>0</v>
      </c>
      <c r="BD114" s="15">
        <f>IF(AND($F114=$AY$4,$I114=BD$5),AVERAGE('Потребление ЭЭ_факт'!AZ113,'Потребление ЭЭ_факт'!BL113,'Потребление ЭЭ_факт'!BX113),IF(BC114&lt;&gt;0,AVERAGE('Потребление ЭЭ_факт'!AZ113,'Потребление ЭЭ_факт'!BL113,'Потребление ЭЭ_факт'!BX113),0))</f>
        <v>0</v>
      </c>
      <c r="BE114" s="15">
        <f>IF(AND($F114=$AY$4,$I114=BE$5),AVERAGE('Потребление ЭЭ_факт'!BA113,'Потребление ЭЭ_факт'!BM113,'Потребление ЭЭ_факт'!BY113),IF(BD114&lt;&gt;0,AVERAGE('Потребление ЭЭ_факт'!BA113,'Потребление ЭЭ_факт'!BM113,'Потребление ЭЭ_факт'!BY113),0))</f>
        <v>0</v>
      </c>
      <c r="BF114" s="15">
        <f>IF(AND($F114=$AY$4,$I114=BF$5),AVERAGE('Потребление ЭЭ_факт'!BB113,'Потребление ЭЭ_факт'!BN113,'Потребление ЭЭ_факт'!BZ113),IF(BE114&lt;&gt;0,AVERAGE('Потребление ЭЭ_факт'!BB113,'Потребление ЭЭ_факт'!BN113,'Потребление ЭЭ_факт'!BZ113),0))</f>
        <v>0</v>
      </c>
      <c r="BG114" s="15">
        <f>IF(AND($F114=$AY$4,$I114=BG$5),AVERAGE('Потребление ЭЭ_факт'!BC113,'Потребление ЭЭ_факт'!BO113,'Потребление ЭЭ_факт'!CA113),IF(BF114&lt;&gt;0,AVERAGE('Потребление ЭЭ_факт'!BC113,'Потребление ЭЭ_факт'!BO113,'Потребление ЭЭ_факт'!CA113),0))</f>
        <v>0</v>
      </c>
      <c r="BH114" s="15">
        <f>IF(AND($F114=$AY$4,$I114=BH$5),AVERAGE('Потребление ЭЭ_факт'!BD113,'Потребление ЭЭ_факт'!BP113,'Потребление ЭЭ_факт'!CB113),IF(BG114&lt;&gt;0,AVERAGE('Потребление ЭЭ_факт'!BD113,'Потребление ЭЭ_факт'!BP113,'Потребление ЭЭ_факт'!CB113),0))</f>
        <v>0</v>
      </c>
      <c r="BI114" s="15">
        <f>IF(AND($F114=$AY$4,$I114=BI$5),AVERAGE('Потребление ЭЭ_факт'!BE113,'Потребление ЭЭ_факт'!BQ113,'Потребление ЭЭ_факт'!CC113),IF(BH114&lt;&gt;0,AVERAGE('Потребление ЭЭ_факт'!BE113,'Потребление ЭЭ_факт'!BQ113,'Потребление ЭЭ_факт'!CC113),0))</f>
        <v>0</v>
      </c>
      <c r="BJ114" s="16">
        <f>IF(AND($F114=$AY$4,$I114=BJ$5),AVERAGE('Потребление ЭЭ_факт'!BF113,'Потребление ЭЭ_факт'!BR113,'Потребление ЭЭ_факт'!CD113),IF(BI114&lt;&gt;0,AVERAGE('Потребление ЭЭ_факт'!BF113,'Потребление ЭЭ_факт'!BR113,'Потребление ЭЭ_факт'!CD113),0))</f>
        <v>0</v>
      </c>
      <c r="BK114" s="14">
        <f>IF(AND($F114=$BK$4,$I114=BK$5),AVERAGE('Потребление ЭЭ_факт'!BG113,'Потребление ЭЭ_факт'!BS113,'Потребление ЭЭ_факт'!CE113),IF(BJ114&lt;&gt;0,AVERAGE('Потребление ЭЭ_факт'!BG113,'Потребление ЭЭ_факт'!BS113,'Потребление ЭЭ_факт'!CE113),0))</f>
        <v>0</v>
      </c>
      <c r="BL114" s="15">
        <f>IF(AND($F114=$BK$4,$I114=BL$5),AVERAGE('Потребление ЭЭ_факт'!BH113,'Потребление ЭЭ_факт'!BT113,'Потребление ЭЭ_факт'!CF113),IF(BK114&lt;&gt;0,AVERAGE('Потребление ЭЭ_факт'!BH113,'Потребление ЭЭ_факт'!BT113,'Потребление ЭЭ_факт'!CF113),0))</f>
        <v>0</v>
      </c>
      <c r="BM114" s="15">
        <f>IF(AND($F114=$BK$4,$I114=BM$5),AVERAGE('Потребление ЭЭ_факт'!BI113,'Потребление ЭЭ_факт'!BU113,'Потребление ЭЭ_факт'!CG113),IF(BL114&lt;&gt;0,AVERAGE('Потребление ЭЭ_факт'!BI113,'Потребление ЭЭ_факт'!BU113,'Потребление ЭЭ_факт'!CG113),0))</f>
        <v>12366.322034747021</v>
      </c>
      <c r="BN114" s="15">
        <f>IF(AND($F114=$BK$4,$I114=BN$5),AVERAGE('Потребление ЭЭ_факт'!BJ113,'Потребление ЭЭ_факт'!BV113,'Потребление ЭЭ_факт'!CH113),IF(BM114&lt;&gt;0,AVERAGE('Потребление ЭЭ_факт'!BJ113,'Потребление ЭЭ_факт'!BV113,'Потребление ЭЭ_факт'!CH113),0))</f>
        <v>10596.516968142862</v>
      </c>
      <c r="BO114" s="15">
        <f>IF(AND($F114=$BK$4,$I114=BO$5),AVERAGE('Потребление ЭЭ_факт'!BK113,'Потребление ЭЭ_факт'!BW113,'Потребление ЭЭ_факт'!CI113),IF(BN114&lt;&gt;0,AVERAGE('Потребление ЭЭ_факт'!BK113,'Потребление ЭЭ_факт'!BW113,'Потребление ЭЭ_факт'!CI113),0))</f>
        <v>11418.26607690476</v>
      </c>
      <c r="BP114" s="15">
        <f>IF(AND($F114=$BK$4,$I114=BP$5),AVERAGE('Потребление ЭЭ_факт'!BL113,'Потребление ЭЭ_факт'!BX113,'Потребление ЭЭ_факт'!CJ113),IF(BO114&lt;&gt;0,AVERAGE('Потребление ЭЭ_факт'!BL113,'Потребление ЭЭ_факт'!BX113,'Потребление ЭЭ_факт'!CJ113),0))</f>
        <v>11343.629746050841</v>
      </c>
      <c r="BQ114" s="15">
        <f>IF(AND($F114=$BK$4,$I114=BQ$5),AVERAGE('Потребление ЭЭ_факт'!BM113,'Потребление ЭЭ_факт'!BY113,'Потребление ЭЭ_факт'!CK113),IF(BP114&lt;&gt;0,AVERAGE('Потребление ЭЭ_факт'!BM113,'Потребление ЭЭ_факт'!BY113,'Потребление ЭЭ_факт'!CK113),0))</f>
        <v>12568.750819233333</v>
      </c>
      <c r="BR114" s="15">
        <f>IF(AND($F114=$BK$4,$I114=BR$5),AVERAGE('Потребление ЭЭ_факт'!BN113,'Потребление ЭЭ_факт'!BZ113,'Потребление ЭЭ_факт'!CL113),IF(BQ114&lt;&gt;0,AVERAGE('Потребление ЭЭ_факт'!BN113,'Потребление ЭЭ_факт'!BZ113,'Потребление ЭЭ_факт'!CL113),0))</f>
        <v>12132.595628458619</v>
      </c>
      <c r="BS114" s="15">
        <f>IF(AND($F114=$BK$4,$I114=BS$5),AVERAGE('Потребление ЭЭ_факт'!BO113,'Потребление ЭЭ_факт'!CA113,'Потребление ЭЭ_факт'!CM113),IF(BR114&lt;&gt;0,AVERAGE('Потребление ЭЭ_факт'!BO113,'Потребление ЭЭ_факт'!CA113,'Потребление ЭЭ_факт'!CM113),0))</f>
        <v>11080.369589238106</v>
      </c>
      <c r="BT114" s="15">
        <f>IF(AND($F114=$BK$4,$I114=BT$5),AVERAGE('Потребление ЭЭ_факт'!BP113,'Потребление ЭЭ_факт'!CB113,'Потребление ЭЭ_факт'!CN113),IF(BS114&lt;&gt;0,AVERAGE('Потребление ЭЭ_факт'!BP113,'Потребление ЭЭ_факт'!CB113,'Потребление ЭЭ_факт'!CN113),0))</f>
        <v>13544.882669959863</v>
      </c>
      <c r="BU114" s="15">
        <f>IF(AND($F114=$BK$4,$I114=BU$5),AVERAGE('Потребление ЭЭ_факт'!BQ113,'Потребление ЭЭ_факт'!CC113,'Потребление ЭЭ_факт'!CO113),IF(BT114&lt;&gt;0,AVERAGE('Потребление ЭЭ_факт'!BQ113,'Потребление ЭЭ_факт'!CC113,'Потребление ЭЭ_факт'!CO113),0))</f>
        <v>14672.774666904772</v>
      </c>
      <c r="BV114" s="16">
        <f>IF(AND($F114=$BK$4,$I114=BV$5),AVERAGE('Потребление ЭЭ_факт'!BR113,'Потребление ЭЭ_факт'!CD113,'Потребление ЭЭ_факт'!CP113),IF(BU114&lt;&gt;0,AVERAGE('Потребление ЭЭ_факт'!BR113,'Потребление ЭЭ_факт'!CD113,'Потребление ЭЭ_факт'!CP113),0))</f>
        <v>16989.204666834266</v>
      </c>
      <c r="BW114" s="14">
        <f>IF(AND($F114=$BW$4,$I114=BW$5),AVERAGE('Потребление ЭЭ_факт'!BS113,'Потребление ЭЭ_факт'!CE113,'Потребление ЭЭ_факт'!CQ113),IF(BV114&lt;&gt;0,AVERAGE('Потребление ЭЭ_факт'!BS113,'Потребление ЭЭ_факт'!CE113,'Потребление ЭЭ_факт'!CQ113),0))</f>
        <v>17700.818888976199</v>
      </c>
      <c r="BX114" s="15">
        <f>IF(AND($F114=$BW$4,$I114=BX$5),AVERAGE('Потребление ЭЭ_факт'!BT113,'Потребление ЭЭ_факт'!CF113,'Потребление ЭЭ_факт'!CR113),IF(BW114&lt;&gt;0,AVERAGE('Потребление ЭЭ_факт'!BT113,'Потребление ЭЭ_факт'!CF113,'Потребление ЭЭ_факт'!CR113),0))</f>
        <v>14168.861182380186</v>
      </c>
      <c r="BY114" s="31">
        <f t="shared" si="552"/>
        <v>12366.322034747021</v>
      </c>
      <c r="BZ114" s="31">
        <f t="shared" si="553"/>
        <v>10596.516968142862</v>
      </c>
      <c r="CA114" s="31">
        <f t="shared" si="554"/>
        <v>11418.26607690476</v>
      </c>
      <c r="CB114" s="31">
        <f t="shared" si="555"/>
        <v>11343.629746050841</v>
      </c>
      <c r="CC114" s="31">
        <f t="shared" si="546"/>
        <v>12568.750819233333</v>
      </c>
      <c r="CD114" s="31">
        <f t="shared" si="547"/>
        <v>12132.595628458619</v>
      </c>
      <c r="CE114" s="31">
        <f t="shared" si="548"/>
        <v>11080.369589238106</v>
      </c>
      <c r="CF114" s="31">
        <f t="shared" si="549"/>
        <v>13544.882669959863</v>
      </c>
      <c r="CG114" s="31">
        <f t="shared" si="550"/>
        <v>14672.774666904772</v>
      </c>
      <c r="CH114" s="32">
        <f t="shared" si="551"/>
        <v>16989.204666834266</v>
      </c>
      <c r="CI114" s="30">
        <f t="shared" si="418"/>
        <v>17700.818888976199</v>
      </c>
      <c r="CJ114" s="31">
        <f t="shared" si="413"/>
        <v>14168.861182380186</v>
      </c>
      <c r="CK114" s="31">
        <f t="shared" si="414"/>
        <v>12366.322034747021</v>
      </c>
      <c r="CL114" s="31">
        <f t="shared" si="489"/>
        <v>10596.516968142862</v>
      </c>
      <c r="CM114" s="31">
        <f t="shared" si="490"/>
        <v>11418.26607690476</v>
      </c>
      <c r="CN114" s="31">
        <f t="shared" si="491"/>
        <v>11343.629746050841</v>
      </c>
      <c r="CO114" s="31">
        <f t="shared" si="492"/>
        <v>12568.750819233333</v>
      </c>
      <c r="CP114" s="31">
        <f t="shared" si="493"/>
        <v>12132.595628458619</v>
      </c>
      <c r="CQ114" s="31">
        <f t="shared" si="494"/>
        <v>11080.369589238106</v>
      </c>
      <c r="CR114" s="31">
        <f t="shared" si="495"/>
        <v>13544.882669959863</v>
      </c>
      <c r="CS114" s="31">
        <f t="shared" si="496"/>
        <v>14672.774666904772</v>
      </c>
      <c r="CT114" s="32">
        <f t="shared" si="497"/>
        <v>16989.204666834266</v>
      </c>
      <c r="CU114" s="30">
        <f t="shared" si="498"/>
        <v>17700.818888976199</v>
      </c>
      <c r="CV114" s="31">
        <f t="shared" si="499"/>
        <v>14168.861182380186</v>
      </c>
      <c r="CW114" s="31">
        <f t="shared" si="500"/>
        <v>12366.322034747021</v>
      </c>
      <c r="CX114" s="31">
        <f t="shared" si="501"/>
        <v>10596.516968142862</v>
      </c>
      <c r="CY114" s="31">
        <f t="shared" si="502"/>
        <v>11418.26607690476</v>
      </c>
      <c r="CZ114" s="31">
        <f t="shared" si="503"/>
        <v>11343.629746050841</v>
      </c>
      <c r="DA114" s="31">
        <f t="shared" si="504"/>
        <v>12568.750819233333</v>
      </c>
      <c r="DB114" s="31">
        <f t="shared" si="505"/>
        <v>12132.595628458619</v>
      </c>
      <c r="DC114" s="31">
        <f t="shared" si="506"/>
        <v>11080.369589238106</v>
      </c>
      <c r="DD114" s="31">
        <f t="shared" si="507"/>
        <v>13544.882669959863</v>
      </c>
      <c r="DE114" s="31">
        <f t="shared" si="508"/>
        <v>14672.774666904772</v>
      </c>
      <c r="DF114" s="32">
        <f t="shared" si="509"/>
        <v>16989.204666834266</v>
      </c>
      <c r="DG114" s="30">
        <f t="shared" si="510"/>
        <v>17700.818888976199</v>
      </c>
      <c r="DH114" s="31">
        <f t="shared" si="511"/>
        <v>14168.861182380186</v>
      </c>
      <c r="DI114" s="31">
        <f t="shared" si="512"/>
        <v>12366.322034747021</v>
      </c>
      <c r="DJ114" s="31">
        <f t="shared" si="513"/>
        <v>10596.516968142862</v>
      </c>
      <c r="DK114" s="31">
        <f t="shared" si="514"/>
        <v>11418.26607690476</v>
      </c>
      <c r="DL114" s="31">
        <f t="shared" si="515"/>
        <v>11343.629746050841</v>
      </c>
      <c r="DM114" s="31">
        <f t="shared" si="516"/>
        <v>12568.750819233333</v>
      </c>
      <c r="DN114" s="31">
        <f t="shared" si="517"/>
        <v>12132.595628458619</v>
      </c>
      <c r="DO114" s="31">
        <f t="shared" si="518"/>
        <v>11080.369589238106</v>
      </c>
      <c r="DP114" s="31">
        <f t="shared" si="519"/>
        <v>13544.882669959863</v>
      </c>
      <c r="DQ114" s="31">
        <f t="shared" si="488"/>
        <v>14672.774666904772</v>
      </c>
      <c r="DR114" s="32">
        <f t="shared" si="522"/>
        <v>16989.204666834266</v>
      </c>
      <c r="DS114" s="30">
        <f t="shared" si="523"/>
        <v>17700.818888976199</v>
      </c>
      <c r="DT114" s="31">
        <f t="shared" si="524"/>
        <v>14168.861182380186</v>
      </c>
      <c r="DU114" s="31">
        <f t="shared" si="525"/>
        <v>12366.322034747021</v>
      </c>
      <c r="DV114" s="31">
        <f t="shared" si="526"/>
        <v>10596.516968142862</v>
      </c>
      <c r="DW114" s="31">
        <f t="shared" si="527"/>
        <v>11418.26607690476</v>
      </c>
      <c r="DX114" s="31">
        <f t="shared" si="528"/>
        <v>11343.629746050841</v>
      </c>
      <c r="DY114" s="31">
        <f t="shared" si="529"/>
        <v>12568.750819233333</v>
      </c>
      <c r="DZ114" s="31">
        <f t="shared" si="530"/>
        <v>12132.595628458619</v>
      </c>
      <c r="EA114" s="31">
        <f t="shared" si="531"/>
        <v>11080.369589238106</v>
      </c>
      <c r="EB114" s="31">
        <f t="shared" si="532"/>
        <v>13544.882669959863</v>
      </c>
      <c r="EC114" s="31">
        <f t="shared" si="533"/>
        <v>14672.774666904772</v>
      </c>
      <c r="ED114" s="32">
        <f t="shared" si="534"/>
        <v>16989.204666834266</v>
      </c>
      <c r="EE114" s="30">
        <f t="shared" si="535"/>
        <v>17700.818888976199</v>
      </c>
      <c r="EF114" s="31">
        <f t="shared" si="536"/>
        <v>14168.861182380186</v>
      </c>
      <c r="EG114" s="31">
        <f t="shared" si="537"/>
        <v>12366.322034747021</v>
      </c>
      <c r="EH114" s="31">
        <f t="shared" si="538"/>
        <v>10596.516968142862</v>
      </c>
      <c r="EI114" s="31">
        <f t="shared" si="539"/>
        <v>11418.26607690476</v>
      </c>
      <c r="EJ114" s="31">
        <f t="shared" si="540"/>
        <v>11343.629746050841</v>
      </c>
      <c r="EK114" s="31">
        <f t="shared" si="541"/>
        <v>12568.750819233333</v>
      </c>
      <c r="EL114" s="31">
        <f t="shared" si="542"/>
        <v>12132.595628458619</v>
      </c>
      <c r="EM114" s="31">
        <f t="shared" si="543"/>
        <v>11080.369589238106</v>
      </c>
      <c r="EN114" s="31">
        <f t="shared" si="544"/>
        <v>13544.882669959863</v>
      </c>
      <c r="EO114" s="31">
        <f t="shared" si="520"/>
        <v>14672.774666904772</v>
      </c>
      <c r="EP114" s="32">
        <f t="shared" si="521"/>
        <v>16989.204666834266</v>
      </c>
      <c r="ES114" s="20"/>
      <c r="ET114" s="18"/>
      <c r="EU114" s="18"/>
      <c r="EV114" s="18"/>
      <c r="EW114" s="18"/>
      <c r="EX114" s="18"/>
      <c r="EY114" s="18"/>
      <c r="EZ114" s="18"/>
      <c r="FA114" s="18"/>
      <c r="FB114" s="18"/>
      <c r="FC114" s="18"/>
      <c r="FD114" s="19"/>
      <c r="FE114" s="20"/>
      <c r="FF114" s="18"/>
      <c r="FG114" s="18"/>
      <c r="FH114" s="18"/>
      <c r="FI114" s="18"/>
      <c r="FJ114" s="18"/>
      <c r="FK114" s="18"/>
      <c r="FL114" s="18"/>
      <c r="FM114" s="18"/>
      <c r="FN114" s="18"/>
      <c r="FO114" s="18"/>
      <c r="FP114" s="19"/>
      <c r="FQ114" s="20"/>
      <c r="FR114" s="18"/>
      <c r="FS114" s="18"/>
      <c r="FT114" s="18">
        <f t="shared" si="421"/>
        <v>10596.516968142862</v>
      </c>
      <c r="FU114" s="18">
        <f t="shared" si="422"/>
        <v>11418.26607690476</v>
      </c>
      <c r="FV114" s="18">
        <f t="shared" si="423"/>
        <v>11343.629746050841</v>
      </c>
      <c r="FW114" s="18">
        <f t="shared" si="424"/>
        <v>12568.750819233333</v>
      </c>
      <c r="FX114" s="18">
        <f t="shared" si="425"/>
        <v>12132.595628458619</v>
      </c>
      <c r="FY114" s="18">
        <f t="shared" si="426"/>
        <v>11080.369589238106</v>
      </c>
      <c r="FZ114" s="18">
        <f t="shared" si="427"/>
        <v>13544.882669959863</v>
      </c>
      <c r="GA114" s="18">
        <f t="shared" si="428"/>
        <v>14672.774666904772</v>
      </c>
      <c r="GB114" s="19">
        <f t="shared" si="429"/>
        <v>16989.204666834266</v>
      </c>
      <c r="GC114" s="20">
        <f t="shared" si="430"/>
        <v>17700.818888976199</v>
      </c>
      <c r="GD114" s="18">
        <f t="shared" si="431"/>
        <v>14168.861182380186</v>
      </c>
      <c r="GE114" s="18">
        <f t="shared" si="432"/>
        <v>12366.322034747021</v>
      </c>
      <c r="GF114" s="18">
        <f t="shared" si="433"/>
        <v>10596.516968142862</v>
      </c>
      <c r="GG114" s="18">
        <f t="shared" si="434"/>
        <v>11418.26607690476</v>
      </c>
      <c r="GH114" s="18">
        <f t="shared" si="435"/>
        <v>11343.629746050841</v>
      </c>
      <c r="GI114" s="18">
        <f t="shared" si="436"/>
        <v>12568.750819233333</v>
      </c>
      <c r="GJ114" s="18">
        <f t="shared" si="437"/>
        <v>12132.595628458619</v>
      </c>
      <c r="GK114" s="18">
        <f t="shared" si="438"/>
        <v>11080.369589238106</v>
      </c>
      <c r="GL114" s="18">
        <f t="shared" si="439"/>
        <v>13544.882669959863</v>
      </c>
      <c r="GM114" s="18">
        <f t="shared" si="440"/>
        <v>14672.774666904772</v>
      </c>
      <c r="GN114" s="19">
        <f t="shared" si="441"/>
        <v>16989.204666834266</v>
      </c>
      <c r="GO114" s="20">
        <f t="shared" si="442"/>
        <v>17700.818888976199</v>
      </c>
      <c r="GP114" s="18">
        <f t="shared" si="443"/>
        <v>14168.861182380186</v>
      </c>
      <c r="GQ114" s="18">
        <f t="shared" si="444"/>
        <v>12366.322034747021</v>
      </c>
      <c r="GR114" s="18">
        <f t="shared" si="445"/>
        <v>10596.516968142862</v>
      </c>
      <c r="GS114" s="18">
        <f t="shared" si="446"/>
        <v>11418.26607690476</v>
      </c>
      <c r="GT114" s="18">
        <f t="shared" si="447"/>
        <v>11343.629746050841</v>
      </c>
      <c r="GU114" s="18">
        <f t="shared" si="448"/>
        <v>12568.750819233333</v>
      </c>
      <c r="GV114" s="18">
        <f t="shared" si="449"/>
        <v>12132.595628458619</v>
      </c>
      <c r="GW114" s="18">
        <f t="shared" si="450"/>
        <v>11080.369589238106</v>
      </c>
      <c r="GX114" s="18">
        <f t="shared" si="451"/>
        <v>13544.882669959863</v>
      </c>
      <c r="GY114" s="18">
        <f t="shared" si="452"/>
        <v>14672.774666904772</v>
      </c>
      <c r="GZ114" s="19">
        <f t="shared" si="453"/>
        <v>16989.204666834266</v>
      </c>
      <c r="HA114" s="20">
        <f t="shared" si="454"/>
        <v>17700.818888976199</v>
      </c>
      <c r="HB114" s="18">
        <f t="shared" si="455"/>
        <v>14168.861182380186</v>
      </c>
      <c r="HC114" s="18">
        <f t="shared" si="456"/>
        <v>12366.322034747021</v>
      </c>
      <c r="HD114" s="18">
        <f t="shared" si="457"/>
        <v>10596.516968142862</v>
      </c>
      <c r="HE114" s="18">
        <f t="shared" si="458"/>
        <v>11418.26607690476</v>
      </c>
      <c r="HF114" s="18">
        <f t="shared" si="459"/>
        <v>11343.629746050841</v>
      </c>
      <c r="HG114" s="18">
        <f t="shared" si="460"/>
        <v>12568.750819233333</v>
      </c>
      <c r="HH114" s="18">
        <f t="shared" si="461"/>
        <v>12132.595628458619</v>
      </c>
      <c r="HI114" s="18">
        <f t="shared" si="462"/>
        <v>11080.369589238106</v>
      </c>
      <c r="HJ114" s="18">
        <f t="shared" si="463"/>
        <v>13544.882669959863</v>
      </c>
      <c r="HK114" s="18">
        <f t="shared" si="464"/>
        <v>14672.774666904772</v>
      </c>
      <c r="HL114" s="19">
        <f t="shared" si="465"/>
        <v>16989.204666834266</v>
      </c>
      <c r="HM114" s="20">
        <f t="shared" si="466"/>
        <v>17700.818888976199</v>
      </c>
      <c r="HN114" s="18">
        <f t="shared" si="467"/>
        <v>14168.861182380186</v>
      </c>
      <c r="HO114" s="18">
        <f t="shared" si="468"/>
        <v>12366.322034747021</v>
      </c>
      <c r="HP114" s="18">
        <f t="shared" si="469"/>
        <v>10596.516968142862</v>
      </c>
      <c r="HQ114" s="18">
        <f t="shared" si="470"/>
        <v>11418.26607690476</v>
      </c>
      <c r="HR114" s="18">
        <f t="shared" si="471"/>
        <v>11343.629746050841</v>
      </c>
      <c r="HS114" s="18">
        <f t="shared" si="472"/>
        <v>12568.750819233333</v>
      </c>
      <c r="HT114" s="18">
        <f t="shared" si="473"/>
        <v>12132.595628458619</v>
      </c>
      <c r="HU114" s="18">
        <f t="shared" si="474"/>
        <v>11080.369589238106</v>
      </c>
      <c r="HV114" s="18">
        <f t="shared" si="475"/>
        <v>13544.882669959863</v>
      </c>
      <c r="HW114" s="18">
        <f t="shared" si="476"/>
        <v>14672.774666904772</v>
      </c>
      <c r="HX114" s="19">
        <f t="shared" si="477"/>
        <v>16989.204666834266</v>
      </c>
      <c r="HY114" s="20">
        <f t="shared" si="478"/>
        <v>17700.818888976199</v>
      </c>
      <c r="HZ114" s="18">
        <f t="shared" si="545"/>
        <v>14168.861182380186</v>
      </c>
      <c r="IA114" s="18">
        <f t="shared" si="559"/>
        <v>12366.322034747021</v>
      </c>
      <c r="IB114" s="18"/>
      <c r="IC114" s="18"/>
      <c r="ID114" s="18"/>
      <c r="IE114" s="18"/>
      <c r="IF114" s="18"/>
      <c r="IG114" s="18"/>
      <c r="IH114" s="18"/>
      <c r="II114" s="18"/>
      <c r="IJ114" s="19"/>
      <c r="IK114" s="20"/>
      <c r="IL114" s="18"/>
      <c r="IM114" s="18"/>
      <c r="IN114" s="18"/>
      <c r="IO114" s="18"/>
      <c r="IP114" s="18"/>
      <c r="IQ114" s="18"/>
      <c r="IR114" s="18"/>
      <c r="IS114" s="18"/>
      <c r="IT114" s="18"/>
      <c r="IU114" s="18"/>
      <c r="IV114" s="19"/>
      <c r="IY114" s="17"/>
      <c r="IZ114" s="17"/>
      <c r="JA114" s="14">
        <f t="shared" si="479"/>
        <v>0</v>
      </c>
      <c r="JB114" s="15">
        <f t="shared" si="480"/>
        <v>0</v>
      </c>
      <c r="JC114" s="15">
        <f t="shared" si="481"/>
        <v>114346.99083172742</v>
      </c>
      <c r="JD114" s="15">
        <f t="shared" si="482"/>
        <v>158582.9929378308</v>
      </c>
      <c r="JE114" s="15">
        <f t="shared" si="483"/>
        <v>158582.9929378308</v>
      </c>
      <c r="JF114" s="15">
        <f t="shared" si="484"/>
        <v>158582.9929378308</v>
      </c>
      <c r="JG114" s="15">
        <f t="shared" si="485"/>
        <v>158582.9929378308</v>
      </c>
      <c r="JH114" s="15">
        <f t="shared" si="486"/>
        <v>44236.002106103406</v>
      </c>
      <c r="JI114" s="15">
        <f t="shared" si="487"/>
        <v>0</v>
      </c>
      <c r="JJ114" s="14"/>
    </row>
    <row r="115" spans="1:270" x14ac:dyDescent="0.25">
      <c r="A115" s="5" t="s">
        <v>105</v>
      </c>
      <c r="B115" s="2">
        <v>5574</v>
      </c>
      <c r="C115" s="3">
        <v>42215</v>
      </c>
      <c r="D115" s="3" t="s">
        <v>106</v>
      </c>
      <c r="E115" s="4">
        <v>45380</v>
      </c>
      <c r="F115">
        <f t="shared" si="556"/>
        <v>2024</v>
      </c>
      <c r="G115">
        <f t="shared" si="557"/>
        <v>3</v>
      </c>
      <c r="H115">
        <f t="shared" si="558"/>
        <v>2021</v>
      </c>
      <c r="I115">
        <f t="shared" si="561"/>
        <v>3</v>
      </c>
      <c r="J115">
        <f t="shared" si="560"/>
        <v>2024</v>
      </c>
      <c r="K115">
        <f t="shared" si="416"/>
        <v>4</v>
      </c>
      <c r="L115">
        <f t="shared" si="562"/>
        <v>2029</v>
      </c>
      <c r="M115">
        <f t="shared" si="417"/>
        <v>3</v>
      </c>
      <c r="O115" s="14"/>
      <c r="P115" s="17"/>
      <c r="Q115" s="17"/>
      <c r="R115" s="17"/>
      <c r="S115" s="17"/>
      <c r="T115" s="17"/>
      <c r="U115" s="17"/>
      <c r="V115" s="17">
        <f>IF(AND($F115=O$4,$I115=V$5),AVERAGE('Потребление ЭЭ_факт'!R114,'Потребление ЭЭ_факт'!AD114,'Потребление ЭЭ_факт'!AP114),IF(U115&lt;&gt;0,AVERAGE('Потребление ЭЭ_факт'!R114,'Потребление ЭЭ_факт'!AD114,'Потребление ЭЭ_факт'!AP114),0))</f>
        <v>0</v>
      </c>
      <c r="W115" s="17">
        <f>IF(AND($F115=O$4,$I115=W$5),AVERAGE('Потребление ЭЭ_факт'!S114,'Потребление ЭЭ_факт'!AE114,'Потребление ЭЭ_факт'!AQ114),IF(V115&lt;&gt;0,AVERAGE('Потребление ЭЭ_факт'!S114,'Потребление ЭЭ_факт'!AE114,'Потребление ЭЭ_факт'!AQ114),0))</f>
        <v>0</v>
      </c>
      <c r="X115" s="17">
        <f>IF(AND($F115=O$4,$I115=X$5),AVERAGE('Потребление ЭЭ_факт'!T114,'Потребление ЭЭ_факт'!AF114,'Потребление ЭЭ_факт'!AR114),IF(W115&lt;&gt;0,AVERAGE('Потребление ЭЭ_факт'!T114,'Потребление ЭЭ_факт'!AF114,'Потребление ЭЭ_факт'!AR114),0))</f>
        <v>0</v>
      </c>
      <c r="Y115" s="17">
        <f>IF(AND($F115=O$4,$I115=Y$5),AVERAGE('Потребление ЭЭ_факт'!U114,'Потребление ЭЭ_факт'!AG114,'Потребление ЭЭ_факт'!AS114),IF(X115&lt;&gt;0,AVERAGE('Потребление ЭЭ_факт'!U114,'Потребление ЭЭ_факт'!AG114,'Потребление ЭЭ_факт'!AS114),0))</f>
        <v>0</v>
      </c>
      <c r="Z115" s="17">
        <f>IF(AND($F115=O$4,$I115=Z$5),AVERAGE('Потребление ЭЭ_факт'!V114,'Потребление ЭЭ_факт'!AH114,'Потребление ЭЭ_факт'!AT114),IF(Y115&lt;&gt;0,AVERAGE('Потребление ЭЭ_факт'!V114,'Потребление ЭЭ_факт'!AH114,'Потребление ЭЭ_факт'!AT114),0))</f>
        <v>0</v>
      </c>
      <c r="AA115" s="14">
        <f>IF(AND($F115=AA$4,$I115=AA$5),AVERAGE('Потребление ЭЭ_факт'!W114,'Потребление ЭЭ_факт'!AI114,'Потребление ЭЭ_факт'!AU114),IF(Z115&lt;&gt;0,AVERAGE('Потребление ЭЭ_факт'!W114,'Потребление ЭЭ_факт'!AI114,'Потребление ЭЭ_факт'!AU114),0))</f>
        <v>0</v>
      </c>
      <c r="AB115" s="17">
        <f>IF(AND($F115=AA$4,$I115=AB$5),AVERAGE('Потребление ЭЭ_факт'!X114,'Потребление ЭЭ_факт'!AJ114,'Потребление ЭЭ_факт'!AV114),IF(AA115&lt;&gt;0,AVERAGE('Потребление ЭЭ_факт'!X114,'Потребление ЭЭ_факт'!AJ114,'Потребление ЭЭ_факт'!AV114),0))</f>
        <v>0</v>
      </c>
      <c r="AC115" s="17">
        <f>IF(AND($F115=AA$4,$I115=AC$5),AVERAGE('Потребление ЭЭ_факт'!Y114,'Потребление ЭЭ_факт'!AK114,'Потребление ЭЭ_факт'!AW114),IF(AB115&lt;&gt;0,AVERAGE('Потребление ЭЭ_факт'!Y114,'Потребление ЭЭ_факт'!AK114,'Потребление ЭЭ_факт'!AW114),0))</f>
        <v>0</v>
      </c>
      <c r="AD115" s="17">
        <f>IF(AND($F115=AA$4,$I115=AD$5),AVERAGE('Потребление ЭЭ_факт'!Z114,'Потребление ЭЭ_факт'!AL114,'Потребление ЭЭ_факт'!AX114),IF(AC115&lt;&gt;0,AVERAGE('Потребление ЭЭ_факт'!Z114,'Потребление ЭЭ_факт'!AL114,'Потребление ЭЭ_факт'!AX114),0))</f>
        <v>0</v>
      </c>
      <c r="AE115" s="17">
        <f>IF(AND($F115=AA$4,$I115=AE$5),AVERAGE('Потребление ЭЭ_факт'!AA114,'Потребление ЭЭ_факт'!AM114,'Потребление ЭЭ_факт'!AY114),IF(AD115&lt;&gt;0,AVERAGE('Потребление ЭЭ_факт'!AA114,'Потребление ЭЭ_факт'!AM114,'Потребление ЭЭ_факт'!AY114),0))</f>
        <v>0</v>
      </c>
      <c r="AF115" s="17">
        <f>IF(AND($F115=AA$4,$I115=AF$5),AVERAGE('Потребление ЭЭ_факт'!AB114,'Потребление ЭЭ_факт'!AN114,'Потребление ЭЭ_факт'!AZ114),IF(AE115&lt;&gt;0,AVERAGE('Потребление ЭЭ_факт'!AB114,'Потребление ЭЭ_факт'!AN114,'Потребление ЭЭ_факт'!AZ114),0))</f>
        <v>0</v>
      </c>
      <c r="AG115" s="17">
        <f>IF(AND($F115=AA$4,$I115=AG$5),AVERAGE('Потребление ЭЭ_факт'!AC114,'Потребление ЭЭ_факт'!AO114,'Потребление ЭЭ_факт'!BA114),IF(AF115&lt;&gt;0,AVERAGE('Потребление ЭЭ_факт'!AC114,'Потребление ЭЭ_факт'!AO114,'Потребление ЭЭ_факт'!BA114),0))</f>
        <v>0</v>
      </c>
      <c r="AH115" s="17">
        <f>IF(AND($F115=AA$4,$I115=AH$5),AVERAGE('Потребление ЭЭ_факт'!AD114,'Потребление ЭЭ_факт'!AP114,'Потребление ЭЭ_факт'!BB114),IF(AG115&lt;&gt;0,AVERAGE('Потребление ЭЭ_факт'!AD114,'Потребление ЭЭ_факт'!AP114,'Потребление ЭЭ_факт'!BB114),0))</f>
        <v>0</v>
      </c>
      <c r="AI115" s="17">
        <f>IF(AND($F115=AA$4,$I115=AI$5),AVERAGE('Потребление ЭЭ_факт'!AE114,'Потребление ЭЭ_факт'!AQ114,'Потребление ЭЭ_факт'!BC114),IF(AH115&lt;&gt;0,AVERAGE('Потребление ЭЭ_факт'!AE114,'Потребление ЭЭ_факт'!AQ114,'Потребление ЭЭ_факт'!BC114),0))</f>
        <v>0</v>
      </c>
      <c r="AJ115" s="17">
        <f>IF(AND($F115=AA$4,$I115=AJ$5),AVERAGE('Потребление ЭЭ_факт'!AF114,'Потребление ЭЭ_факт'!AR114,'Потребление ЭЭ_факт'!BD114),IF(AI115&lt;&gt;0,AVERAGE('Потребление ЭЭ_факт'!AF114,'Потребление ЭЭ_факт'!AR114,'Потребление ЭЭ_факт'!BD114),0))</f>
        <v>0</v>
      </c>
      <c r="AK115" s="17">
        <f>IF(AND($F115=AA$4,$I115=AK$5),AVERAGE('Потребление ЭЭ_факт'!AG114,'Потребление ЭЭ_факт'!AS114,'Потребление ЭЭ_факт'!BE114),IF(AJ115&lt;&gt;0,AVERAGE('Потребление ЭЭ_факт'!AG114,'Потребление ЭЭ_факт'!AS114,'Потребление ЭЭ_факт'!BE114),0))</f>
        <v>0</v>
      </c>
      <c r="AL115" s="17">
        <f>IF(AND($F115=AA$4,$I115=AL$5),AVERAGE('Потребление ЭЭ_факт'!AH114,'Потребление ЭЭ_факт'!AT114,'Потребление ЭЭ_факт'!BF114),IF(AK115&lt;&gt;0,AVERAGE('Потребление ЭЭ_факт'!AH114,'Потребление ЭЭ_факт'!AT114,'Потребление ЭЭ_факт'!BF114),0))</f>
        <v>0</v>
      </c>
      <c r="AM115" s="14">
        <f>IF(AND($F115=AM$4,$I115=AM$5),AVERAGE('Потребление ЭЭ_факт'!AI114,'Потребление ЭЭ_факт'!AU114,'Потребление ЭЭ_факт'!BG114),IF(AL115&lt;&gt;0,AVERAGE('Потребление ЭЭ_факт'!AI114,'Потребление ЭЭ_факт'!AU114,'Потребление ЭЭ_факт'!BG114),0))</f>
        <v>0</v>
      </c>
      <c r="AN115" s="15">
        <f>IF(AND($F115=$AM$4,$I115=AN$5),AVERAGE('Потребление ЭЭ_факт'!AJ114,'Потребление ЭЭ_факт'!AV114,'Потребление ЭЭ_факт'!BH114),IF(AM115&lt;&gt;0,AVERAGE('Потребление ЭЭ_факт'!AJ114,'Потребление ЭЭ_факт'!AV114,'Потребление ЭЭ_факт'!BH114),0))</f>
        <v>0</v>
      </c>
      <c r="AO115" s="15">
        <f>IF(AND($F115=$AM$4,$I115=AO$5),AVERAGE('Потребление ЭЭ_факт'!AK114,'Потребление ЭЭ_факт'!AW114,'Потребление ЭЭ_факт'!BI114),IF(AN115&lt;&gt;0,AVERAGE('Потребление ЭЭ_факт'!AK114,'Потребление ЭЭ_факт'!AW114,'Потребление ЭЭ_факт'!BI114),0))</f>
        <v>0</v>
      </c>
      <c r="AP115" s="15">
        <f>IF(AND($F115=$AM$4,$I115=AP$5),AVERAGE('Потребление ЭЭ_факт'!AL114,'Потребление ЭЭ_факт'!AX114,'Потребление ЭЭ_факт'!BJ114),IF(AO115&lt;&gt;0,AVERAGE('Потребление ЭЭ_факт'!AL114,'Потребление ЭЭ_факт'!AX114,'Потребление ЭЭ_факт'!BJ114),0))</f>
        <v>0</v>
      </c>
      <c r="AQ115" s="15">
        <f>IF(AND($F115=$AM$4,$I115=AQ$5),AVERAGE('Потребление ЭЭ_факт'!AM114,'Потребление ЭЭ_факт'!AY114,'Потребление ЭЭ_факт'!BK114),IF(AP115&lt;&gt;0,AVERAGE('Потребление ЭЭ_факт'!AM114,'Потребление ЭЭ_факт'!AY114,'Потребление ЭЭ_факт'!BK114),0))</f>
        <v>0</v>
      </c>
      <c r="AR115" s="15">
        <f>IF(AND($F115=$AM$4,$I115=AR$5),AVERAGE('Потребление ЭЭ_факт'!AN114,'Потребление ЭЭ_факт'!AZ114,'Потребление ЭЭ_факт'!BL114),IF(AQ115&lt;&gt;0,AVERAGE('Потребление ЭЭ_факт'!AN114,'Потребление ЭЭ_факт'!AZ114,'Потребление ЭЭ_факт'!BL114),0))</f>
        <v>0</v>
      </c>
      <c r="AS115" s="15">
        <f>IF(AND($F115=$AM$4,$I115=AS$5),AVERAGE('Потребление ЭЭ_факт'!AO114,'Потребление ЭЭ_факт'!BA114,'Потребление ЭЭ_факт'!BM114),IF(AR115&lt;&gt;0,AVERAGE('Потребление ЭЭ_факт'!AO114,'Потребление ЭЭ_факт'!BA114,'Потребление ЭЭ_факт'!BM114),0))</f>
        <v>0</v>
      </c>
      <c r="AT115" s="15">
        <f>IF(AND($F115=$AM$4,$I115=AT$5),AVERAGE('Потребление ЭЭ_факт'!AP114,'Потребление ЭЭ_факт'!BB114,'Потребление ЭЭ_факт'!BN114),IF(AS115&lt;&gt;0,AVERAGE('Потребление ЭЭ_факт'!AP114,'Потребление ЭЭ_факт'!BB114,'Потребление ЭЭ_факт'!BN114),0))</f>
        <v>0</v>
      </c>
      <c r="AU115" s="15">
        <f>IF(AND($F115=$AM$4,$I115=AU$5),AVERAGE('Потребление ЭЭ_факт'!AQ114,'Потребление ЭЭ_факт'!BC114,'Потребление ЭЭ_факт'!BO114),IF(AT115&lt;&gt;0,AVERAGE('Потребление ЭЭ_факт'!AQ114,'Потребление ЭЭ_факт'!BC114,'Потребление ЭЭ_факт'!BO114),0))</f>
        <v>0</v>
      </c>
      <c r="AV115" s="15">
        <f>IF(AND($F115=$AM$4,$I115=AV$5),AVERAGE('Потребление ЭЭ_факт'!AR114,'Потребление ЭЭ_факт'!BD114,'Потребление ЭЭ_факт'!BP114),IF(AU115&lt;&gt;0,AVERAGE('Потребление ЭЭ_факт'!AR114,'Потребление ЭЭ_факт'!BD114,'Потребление ЭЭ_факт'!BP114),0))</f>
        <v>0</v>
      </c>
      <c r="AW115" s="15">
        <f>IF(AND($F115=$AM$4,$I115=AW$5),AVERAGE('Потребление ЭЭ_факт'!AS114,'Потребление ЭЭ_факт'!BE114,'Потребление ЭЭ_факт'!BQ114),IF(AV115&lt;&gt;0,AVERAGE('Потребление ЭЭ_факт'!AS114,'Потребление ЭЭ_факт'!BE114,'Потребление ЭЭ_факт'!BQ114),0))</f>
        <v>0</v>
      </c>
      <c r="AX115" s="16">
        <f>IF(AND($F115=$AM$4,$I115=AX$5),AVERAGE('Потребление ЭЭ_факт'!AT114,'Потребление ЭЭ_факт'!BF114,'Потребление ЭЭ_факт'!BR114),IF(AW115&lt;&gt;0,AVERAGE('Потребление ЭЭ_факт'!AT114,'Потребление ЭЭ_факт'!BF114,'Потребление ЭЭ_факт'!BR114),0))</f>
        <v>0</v>
      </c>
      <c r="AY115" s="14">
        <f>IF(AND($F115=$AY$4,$I115=AY$5),AVERAGE('Потребление ЭЭ_факт'!AU114,'Потребление ЭЭ_факт'!BG114,'Потребление ЭЭ_факт'!BS114),IF(AX115&lt;&gt;0,AVERAGE('Потребление ЭЭ_факт'!AU114,'Потребление ЭЭ_факт'!BG114,'Потребление ЭЭ_факт'!BS114),0))</f>
        <v>0</v>
      </c>
      <c r="AZ115" s="15">
        <f>IF(AND($F115=$AY$4,$I115=AZ$5),AVERAGE('Потребление ЭЭ_факт'!AV114,'Потребление ЭЭ_факт'!BH114,'Потребление ЭЭ_факт'!BT114),IF(AY115&lt;&gt;0,AVERAGE('Потребление ЭЭ_факт'!AV114,'Потребление ЭЭ_факт'!BH114,'Потребление ЭЭ_факт'!BT114),0))</f>
        <v>0</v>
      </c>
      <c r="BA115" s="15">
        <f>IF(AND($F115=$AY$4,$I115=BA$5),AVERAGE('Потребление ЭЭ_факт'!AW114,'Потребление ЭЭ_факт'!BI114,'Потребление ЭЭ_факт'!BU114),IF(AZ115&lt;&gt;0,AVERAGE('Потребление ЭЭ_факт'!AW114,'Потребление ЭЭ_факт'!BI114,'Потребление ЭЭ_факт'!BU114),0))</f>
        <v>0</v>
      </c>
      <c r="BB115" s="15">
        <f>IF(AND($F115=$AY$4,$I115=BB$5),AVERAGE('Потребление ЭЭ_факт'!AX114,'Потребление ЭЭ_факт'!BJ114,'Потребление ЭЭ_факт'!BV114),IF(BA115&lt;&gt;0,AVERAGE('Потребление ЭЭ_факт'!AX114,'Потребление ЭЭ_факт'!BJ114,'Потребление ЭЭ_факт'!BV114),0))</f>
        <v>0</v>
      </c>
      <c r="BC115" s="15">
        <f>IF(AND($F115=$AY$4,$I115=BC$5),AVERAGE('Потребление ЭЭ_факт'!AY114,'Потребление ЭЭ_факт'!BK114,'Потребление ЭЭ_факт'!BW114),IF(BB115&lt;&gt;0,AVERAGE('Потребление ЭЭ_факт'!AY114,'Потребление ЭЭ_факт'!BK114,'Потребление ЭЭ_факт'!BW114),0))</f>
        <v>0</v>
      </c>
      <c r="BD115" s="15">
        <f>IF(AND($F115=$AY$4,$I115=BD$5),AVERAGE('Потребление ЭЭ_факт'!AZ114,'Потребление ЭЭ_факт'!BL114,'Потребление ЭЭ_факт'!BX114),IF(BC115&lt;&gt;0,AVERAGE('Потребление ЭЭ_факт'!AZ114,'Потребление ЭЭ_факт'!BL114,'Потребление ЭЭ_факт'!BX114),0))</f>
        <v>0</v>
      </c>
      <c r="BE115" s="15">
        <f>IF(AND($F115=$AY$4,$I115=BE$5),AVERAGE('Потребление ЭЭ_факт'!BA114,'Потребление ЭЭ_факт'!BM114,'Потребление ЭЭ_факт'!BY114),IF(BD115&lt;&gt;0,AVERAGE('Потребление ЭЭ_факт'!BA114,'Потребление ЭЭ_факт'!BM114,'Потребление ЭЭ_факт'!BY114),0))</f>
        <v>0</v>
      </c>
      <c r="BF115" s="15">
        <f>IF(AND($F115=$AY$4,$I115=BF$5),AVERAGE('Потребление ЭЭ_факт'!BB114,'Потребление ЭЭ_факт'!BN114,'Потребление ЭЭ_факт'!BZ114),IF(BE115&lt;&gt;0,AVERAGE('Потребление ЭЭ_факт'!BB114,'Потребление ЭЭ_факт'!BN114,'Потребление ЭЭ_факт'!BZ114),0))</f>
        <v>0</v>
      </c>
      <c r="BG115" s="15">
        <f>IF(AND($F115=$AY$4,$I115=BG$5),AVERAGE('Потребление ЭЭ_факт'!BC114,'Потребление ЭЭ_факт'!BO114,'Потребление ЭЭ_факт'!CA114),IF(BF115&lt;&gt;0,AVERAGE('Потребление ЭЭ_факт'!BC114,'Потребление ЭЭ_факт'!BO114,'Потребление ЭЭ_факт'!CA114),0))</f>
        <v>0</v>
      </c>
      <c r="BH115" s="15">
        <f>IF(AND($F115=$AY$4,$I115=BH$5),AVERAGE('Потребление ЭЭ_факт'!BD114,'Потребление ЭЭ_факт'!BP114,'Потребление ЭЭ_факт'!CB114),IF(BG115&lt;&gt;0,AVERAGE('Потребление ЭЭ_факт'!BD114,'Потребление ЭЭ_факт'!BP114,'Потребление ЭЭ_факт'!CB114),0))</f>
        <v>0</v>
      </c>
      <c r="BI115" s="15">
        <f>IF(AND($F115=$AY$4,$I115=BI$5),AVERAGE('Потребление ЭЭ_факт'!BE114,'Потребление ЭЭ_факт'!BQ114,'Потребление ЭЭ_факт'!CC114),IF(BH115&lt;&gt;0,AVERAGE('Потребление ЭЭ_факт'!BE114,'Потребление ЭЭ_факт'!BQ114,'Потребление ЭЭ_факт'!CC114),0))</f>
        <v>0</v>
      </c>
      <c r="BJ115" s="16">
        <f>IF(AND($F115=$AY$4,$I115=BJ$5),AVERAGE('Потребление ЭЭ_факт'!BF114,'Потребление ЭЭ_факт'!BR114,'Потребление ЭЭ_факт'!CD114),IF(BI115&lt;&gt;0,AVERAGE('Потребление ЭЭ_факт'!BF114,'Потребление ЭЭ_факт'!BR114,'Потребление ЭЭ_факт'!CD114),0))</f>
        <v>0</v>
      </c>
      <c r="BK115" s="14">
        <f>IF(AND($F115=$BK$4,$I115=BK$5),AVERAGE('Потребление ЭЭ_факт'!BG114,'Потребление ЭЭ_факт'!BS114,'Потребление ЭЭ_факт'!CE114),IF(BJ115&lt;&gt;0,AVERAGE('Потребление ЭЭ_факт'!BG114,'Потребление ЭЭ_факт'!BS114,'Потребление ЭЭ_факт'!CE114),0))</f>
        <v>0</v>
      </c>
      <c r="BL115" s="15">
        <f>IF(AND($F115=$BK$4,$I115=BL$5),AVERAGE('Потребление ЭЭ_факт'!BH114,'Потребление ЭЭ_факт'!BT114,'Потребление ЭЭ_факт'!CF114),IF(BK115&lt;&gt;0,AVERAGE('Потребление ЭЭ_факт'!BH114,'Потребление ЭЭ_факт'!BT114,'Потребление ЭЭ_факт'!CF114),0))</f>
        <v>0</v>
      </c>
      <c r="BM115" s="15">
        <f>IF(AND($F115=$BK$4,$I115=BM$5),AVERAGE('Потребление ЭЭ_факт'!BI114,'Потребление ЭЭ_факт'!BU114,'Потребление ЭЭ_факт'!CG114),IF(BL115&lt;&gt;0,AVERAGE('Потребление ЭЭ_факт'!BI114,'Потребление ЭЭ_факт'!BU114,'Потребление ЭЭ_факт'!CG114),0))</f>
        <v>17862.850023809526</v>
      </c>
      <c r="BN115" s="15">
        <f>IF(AND($F115=$BK$4,$I115=BN$5),AVERAGE('Потребление ЭЭ_факт'!BJ114,'Потребление ЭЭ_факт'!BV114,'Потребление ЭЭ_факт'!CH114),IF(BM115&lt;&gt;0,AVERAGE('Потребление ЭЭ_факт'!BJ114,'Потребление ЭЭ_факт'!BV114,'Потребление ЭЭ_факт'!CH114),0))</f>
        <v>16625.554444444442</v>
      </c>
      <c r="BO115" s="15">
        <f>IF(AND($F115=$BK$4,$I115=BO$5),AVERAGE('Потребление ЭЭ_факт'!BK114,'Потребление ЭЭ_факт'!BW114,'Потребление ЭЭ_факт'!CI114),IF(BN115&lt;&gt;0,AVERAGE('Потребление ЭЭ_факт'!BK114,'Потребление ЭЭ_факт'!BW114,'Потребление ЭЭ_факт'!CI114),0))</f>
        <v>17148.830597508186</v>
      </c>
      <c r="BP115" s="15">
        <f>IF(AND($F115=$BK$4,$I115=BP$5),AVERAGE('Потребление ЭЭ_факт'!BL114,'Потребление ЭЭ_факт'!BX114,'Потребление ЭЭ_факт'!CJ114),IF(BO115&lt;&gt;0,AVERAGE('Потребление ЭЭ_факт'!BL114,'Потребление ЭЭ_факт'!BX114,'Потребление ЭЭ_факт'!CJ114),0))</f>
        <v>19551.467792250234</v>
      </c>
      <c r="BQ115" s="15">
        <f>IF(AND($F115=$BK$4,$I115=BQ$5),AVERAGE('Потребление ЭЭ_факт'!BM114,'Потребление ЭЭ_факт'!BY114,'Потребление ЭЭ_факт'!CK114),IF(BP115&lt;&gt;0,AVERAGE('Потребление ЭЭ_факт'!BM114,'Потребление ЭЭ_факт'!BY114,'Потребление ЭЭ_факт'!CK114),0))</f>
        <v>22581.259619047618</v>
      </c>
      <c r="BR115" s="15">
        <f>IF(AND($F115=$BK$4,$I115=BR$5),AVERAGE('Потребление ЭЭ_факт'!BN114,'Потребление ЭЭ_факт'!BZ114,'Потребление ЭЭ_факт'!CL114),IF(BQ115&lt;&gt;0,AVERAGE('Потребление ЭЭ_факт'!BN114,'Потребление ЭЭ_факт'!BZ114,'Потребление ЭЭ_факт'!CL114),0))</f>
        <v>22936.938715728716</v>
      </c>
      <c r="BS115" s="15">
        <f>IF(AND($F115=$BK$4,$I115=BS$5),AVERAGE('Потребление ЭЭ_факт'!BO114,'Потребление ЭЭ_факт'!CA114,'Потребление ЭЭ_факт'!CM114),IF(BR115&lt;&gt;0,AVERAGE('Потребление ЭЭ_факт'!BO114,'Потребление ЭЭ_факт'!CA114,'Потребление ЭЭ_факт'!CM114),0))</f>
        <v>18015.354844578185</v>
      </c>
      <c r="BT115" s="15">
        <f>IF(AND($F115=$BK$4,$I115=BT$5),AVERAGE('Потребление ЭЭ_факт'!BP114,'Потребление ЭЭ_факт'!CB114,'Потребление ЭЭ_факт'!CN114),IF(BS115&lt;&gt;0,AVERAGE('Потребление ЭЭ_факт'!BP114,'Потребление ЭЭ_факт'!CB114,'Потребление ЭЭ_факт'!CN114),0))</f>
        <v>18010.948857142856</v>
      </c>
      <c r="BU115" s="15">
        <f>IF(AND($F115=$BK$4,$I115=BU$5),AVERAGE('Потребление ЭЭ_факт'!BQ114,'Потребление ЭЭ_факт'!CC114,'Потребление ЭЭ_факт'!CO114),IF(BT115&lt;&gt;0,AVERAGE('Потребление ЭЭ_факт'!BQ114,'Потребление ЭЭ_факт'!CC114,'Потребление ЭЭ_факт'!CO114),0))</f>
        <v>16949.543333333335</v>
      </c>
      <c r="BV115" s="16">
        <f>IF(AND($F115=$BK$4,$I115=BV$5),AVERAGE('Потребление ЭЭ_факт'!BR114,'Потребление ЭЭ_факт'!CD114,'Потребление ЭЭ_факт'!CP114),IF(BU115&lt;&gt;0,AVERAGE('Потребление ЭЭ_факт'!BR114,'Потребление ЭЭ_факт'!CD114,'Потребление ЭЭ_факт'!CP114),0))</f>
        <v>18829.470340161723</v>
      </c>
      <c r="BW115" s="14">
        <f>IF(AND($F115=$BW$4,$I115=BW$5),AVERAGE('Потребление ЭЭ_факт'!BS114,'Потребление ЭЭ_факт'!CE114,'Потребление ЭЭ_факт'!CQ114),IF(BV115&lt;&gt;0,AVERAGE('Потребление ЭЭ_факт'!BS114,'Потребление ЭЭ_факт'!CE114,'Потребление ЭЭ_факт'!CQ114),0))</f>
        <v>19666.879797619051</v>
      </c>
      <c r="BX115" s="15">
        <f>IF(AND($F115=$BW$4,$I115=BX$5),AVERAGE('Потребление ЭЭ_факт'!BT114,'Потребление ЭЭ_факт'!CF114,'Потребление ЭЭ_факт'!CR114),IF(BW115&lt;&gt;0,AVERAGE('Потребление ЭЭ_факт'!BT114,'Потребление ЭЭ_факт'!CF114,'Потребление ЭЭ_факт'!CR114),0))</f>
        <v>17810.077809523809</v>
      </c>
      <c r="BY115" s="31">
        <f t="shared" si="552"/>
        <v>17862.850023809526</v>
      </c>
      <c r="BZ115" s="31">
        <f t="shared" si="553"/>
        <v>16625.554444444442</v>
      </c>
      <c r="CA115" s="31">
        <f t="shared" si="554"/>
        <v>17148.830597508186</v>
      </c>
      <c r="CB115" s="31">
        <f t="shared" si="555"/>
        <v>19551.467792250234</v>
      </c>
      <c r="CC115" s="31">
        <f t="shared" si="546"/>
        <v>22581.259619047618</v>
      </c>
      <c r="CD115" s="31">
        <f t="shared" si="547"/>
        <v>22936.938715728716</v>
      </c>
      <c r="CE115" s="31">
        <f t="shared" si="548"/>
        <v>18015.354844578185</v>
      </c>
      <c r="CF115" s="31">
        <f t="shared" si="549"/>
        <v>18010.948857142856</v>
      </c>
      <c r="CG115" s="31">
        <f t="shared" si="550"/>
        <v>16949.543333333335</v>
      </c>
      <c r="CH115" s="32">
        <f t="shared" si="551"/>
        <v>18829.470340161723</v>
      </c>
      <c r="CI115" s="30">
        <f t="shared" si="418"/>
        <v>19666.879797619051</v>
      </c>
      <c r="CJ115" s="31">
        <f t="shared" si="413"/>
        <v>17810.077809523809</v>
      </c>
      <c r="CK115" s="31">
        <f t="shared" si="414"/>
        <v>17862.850023809526</v>
      </c>
      <c r="CL115" s="31">
        <f t="shared" si="489"/>
        <v>16625.554444444442</v>
      </c>
      <c r="CM115" s="31">
        <f t="shared" si="490"/>
        <v>17148.830597508186</v>
      </c>
      <c r="CN115" s="31">
        <f t="shared" si="491"/>
        <v>19551.467792250234</v>
      </c>
      <c r="CO115" s="31">
        <f t="shared" si="492"/>
        <v>22581.259619047618</v>
      </c>
      <c r="CP115" s="31">
        <f t="shared" si="493"/>
        <v>22936.938715728716</v>
      </c>
      <c r="CQ115" s="31">
        <f t="shared" si="494"/>
        <v>18015.354844578185</v>
      </c>
      <c r="CR115" s="31">
        <f t="shared" si="495"/>
        <v>18010.948857142856</v>
      </c>
      <c r="CS115" s="31">
        <f t="shared" si="496"/>
        <v>16949.543333333335</v>
      </c>
      <c r="CT115" s="32">
        <f t="shared" si="497"/>
        <v>18829.470340161723</v>
      </c>
      <c r="CU115" s="30">
        <f t="shared" si="498"/>
        <v>19666.879797619051</v>
      </c>
      <c r="CV115" s="31">
        <f t="shared" si="499"/>
        <v>17810.077809523809</v>
      </c>
      <c r="CW115" s="31">
        <f t="shared" si="500"/>
        <v>17862.850023809526</v>
      </c>
      <c r="CX115" s="31">
        <f t="shared" si="501"/>
        <v>16625.554444444442</v>
      </c>
      <c r="CY115" s="31">
        <f t="shared" si="502"/>
        <v>17148.830597508186</v>
      </c>
      <c r="CZ115" s="31">
        <f t="shared" si="503"/>
        <v>19551.467792250234</v>
      </c>
      <c r="DA115" s="31">
        <f t="shared" si="504"/>
        <v>22581.259619047618</v>
      </c>
      <c r="DB115" s="31">
        <f t="shared" si="505"/>
        <v>22936.938715728716</v>
      </c>
      <c r="DC115" s="31">
        <f t="shared" si="506"/>
        <v>18015.354844578185</v>
      </c>
      <c r="DD115" s="31">
        <f t="shared" si="507"/>
        <v>18010.948857142856</v>
      </c>
      <c r="DE115" s="31">
        <f t="shared" si="508"/>
        <v>16949.543333333335</v>
      </c>
      <c r="DF115" s="32">
        <f t="shared" si="509"/>
        <v>18829.470340161723</v>
      </c>
      <c r="DG115" s="30">
        <f t="shared" si="510"/>
        <v>19666.879797619051</v>
      </c>
      <c r="DH115" s="31">
        <f t="shared" si="511"/>
        <v>17810.077809523809</v>
      </c>
      <c r="DI115" s="31">
        <f t="shared" si="512"/>
        <v>17862.850023809526</v>
      </c>
      <c r="DJ115" s="31">
        <f t="shared" si="513"/>
        <v>16625.554444444442</v>
      </c>
      <c r="DK115" s="31">
        <f t="shared" si="514"/>
        <v>17148.830597508186</v>
      </c>
      <c r="DL115" s="31">
        <f t="shared" si="515"/>
        <v>19551.467792250234</v>
      </c>
      <c r="DM115" s="31">
        <f t="shared" si="516"/>
        <v>22581.259619047618</v>
      </c>
      <c r="DN115" s="31">
        <f t="shared" si="517"/>
        <v>22936.938715728716</v>
      </c>
      <c r="DO115" s="31">
        <f t="shared" si="518"/>
        <v>18015.354844578185</v>
      </c>
      <c r="DP115" s="31">
        <f t="shared" si="519"/>
        <v>18010.948857142856</v>
      </c>
      <c r="DQ115" s="31">
        <f t="shared" si="488"/>
        <v>16949.543333333335</v>
      </c>
      <c r="DR115" s="32">
        <f t="shared" si="522"/>
        <v>18829.470340161723</v>
      </c>
      <c r="DS115" s="30">
        <f t="shared" si="523"/>
        <v>19666.879797619051</v>
      </c>
      <c r="DT115" s="31">
        <f t="shared" si="524"/>
        <v>17810.077809523809</v>
      </c>
      <c r="DU115" s="31">
        <f t="shared" si="525"/>
        <v>17862.850023809526</v>
      </c>
      <c r="DV115" s="31">
        <f t="shared" si="526"/>
        <v>16625.554444444442</v>
      </c>
      <c r="DW115" s="31">
        <f t="shared" si="527"/>
        <v>17148.830597508186</v>
      </c>
      <c r="DX115" s="31">
        <f t="shared" si="528"/>
        <v>19551.467792250234</v>
      </c>
      <c r="DY115" s="31">
        <f t="shared" si="529"/>
        <v>22581.259619047618</v>
      </c>
      <c r="DZ115" s="31">
        <f t="shared" si="530"/>
        <v>22936.938715728716</v>
      </c>
      <c r="EA115" s="31">
        <f t="shared" si="531"/>
        <v>18015.354844578185</v>
      </c>
      <c r="EB115" s="31">
        <f t="shared" si="532"/>
        <v>18010.948857142856</v>
      </c>
      <c r="EC115" s="31">
        <f t="shared" si="533"/>
        <v>16949.543333333335</v>
      </c>
      <c r="ED115" s="32">
        <f t="shared" si="534"/>
        <v>18829.470340161723</v>
      </c>
      <c r="EE115" s="30">
        <f t="shared" si="535"/>
        <v>19666.879797619051</v>
      </c>
      <c r="EF115" s="31">
        <f t="shared" si="536"/>
        <v>17810.077809523809</v>
      </c>
      <c r="EG115" s="31">
        <f t="shared" si="537"/>
        <v>17862.850023809526</v>
      </c>
      <c r="EH115" s="31">
        <f t="shared" si="538"/>
        <v>16625.554444444442</v>
      </c>
      <c r="EI115" s="31">
        <f t="shared" si="539"/>
        <v>17148.830597508186</v>
      </c>
      <c r="EJ115" s="31">
        <f t="shared" si="540"/>
        <v>19551.467792250234</v>
      </c>
      <c r="EK115" s="31">
        <f t="shared" si="541"/>
        <v>22581.259619047618</v>
      </c>
      <c r="EL115" s="31">
        <f t="shared" si="542"/>
        <v>22936.938715728716</v>
      </c>
      <c r="EM115" s="31">
        <f t="shared" si="543"/>
        <v>18015.354844578185</v>
      </c>
      <c r="EN115" s="31">
        <f t="shared" si="544"/>
        <v>18010.948857142856</v>
      </c>
      <c r="EO115" s="31">
        <f t="shared" si="520"/>
        <v>16949.543333333335</v>
      </c>
      <c r="EP115" s="32">
        <f t="shared" si="521"/>
        <v>18829.470340161723</v>
      </c>
      <c r="ES115" s="20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  <c r="FD115" s="19"/>
      <c r="FE115" s="20"/>
      <c r="FF115" s="18"/>
      <c r="FG115" s="18"/>
      <c r="FH115" s="18"/>
      <c r="FI115" s="18"/>
      <c r="FJ115" s="18"/>
      <c r="FK115" s="18"/>
      <c r="FL115" s="18"/>
      <c r="FM115" s="18"/>
      <c r="FN115" s="18"/>
      <c r="FO115" s="18"/>
      <c r="FP115" s="19"/>
      <c r="FQ115" s="20"/>
      <c r="FR115" s="18"/>
      <c r="FS115" s="18"/>
      <c r="FT115" s="18">
        <f t="shared" si="421"/>
        <v>16625.554444444442</v>
      </c>
      <c r="FU115" s="18">
        <f t="shared" si="422"/>
        <v>17148.830597508186</v>
      </c>
      <c r="FV115" s="18">
        <f t="shared" si="423"/>
        <v>19551.467792250234</v>
      </c>
      <c r="FW115" s="18">
        <f t="shared" si="424"/>
        <v>22581.259619047618</v>
      </c>
      <c r="FX115" s="18">
        <f t="shared" si="425"/>
        <v>22936.938715728716</v>
      </c>
      <c r="FY115" s="18">
        <f t="shared" si="426"/>
        <v>18015.354844578185</v>
      </c>
      <c r="FZ115" s="18">
        <f t="shared" si="427"/>
        <v>18010.948857142856</v>
      </c>
      <c r="GA115" s="18">
        <f t="shared" si="428"/>
        <v>16949.543333333335</v>
      </c>
      <c r="GB115" s="19">
        <f t="shared" si="429"/>
        <v>18829.470340161723</v>
      </c>
      <c r="GC115" s="20">
        <f t="shared" si="430"/>
        <v>19666.879797619051</v>
      </c>
      <c r="GD115" s="18">
        <f t="shared" si="431"/>
        <v>17810.077809523809</v>
      </c>
      <c r="GE115" s="18">
        <f t="shared" si="432"/>
        <v>17862.850023809526</v>
      </c>
      <c r="GF115" s="18">
        <f t="shared" si="433"/>
        <v>16625.554444444442</v>
      </c>
      <c r="GG115" s="18">
        <f t="shared" si="434"/>
        <v>17148.830597508186</v>
      </c>
      <c r="GH115" s="18">
        <f t="shared" si="435"/>
        <v>19551.467792250234</v>
      </c>
      <c r="GI115" s="18">
        <f t="shared" si="436"/>
        <v>22581.259619047618</v>
      </c>
      <c r="GJ115" s="18">
        <f t="shared" si="437"/>
        <v>22936.938715728716</v>
      </c>
      <c r="GK115" s="18">
        <f t="shared" si="438"/>
        <v>18015.354844578185</v>
      </c>
      <c r="GL115" s="18">
        <f t="shared" si="439"/>
        <v>18010.948857142856</v>
      </c>
      <c r="GM115" s="18">
        <f t="shared" si="440"/>
        <v>16949.543333333335</v>
      </c>
      <c r="GN115" s="19">
        <f t="shared" si="441"/>
        <v>18829.470340161723</v>
      </c>
      <c r="GO115" s="20">
        <f t="shared" si="442"/>
        <v>19666.879797619051</v>
      </c>
      <c r="GP115" s="18">
        <f t="shared" si="443"/>
        <v>17810.077809523809</v>
      </c>
      <c r="GQ115" s="18">
        <f t="shared" si="444"/>
        <v>17862.850023809526</v>
      </c>
      <c r="GR115" s="18">
        <f t="shared" si="445"/>
        <v>16625.554444444442</v>
      </c>
      <c r="GS115" s="18">
        <f t="shared" si="446"/>
        <v>17148.830597508186</v>
      </c>
      <c r="GT115" s="18">
        <f t="shared" si="447"/>
        <v>19551.467792250234</v>
      </c>
      <c r="GU115" s="18">
        <f t="shared" si="448"/>
        <v>22581.259619047618</v>
      </c>
      <c r="GV115" s="18">
        <f t="shared" si="449"/>
        <v>22936.938715728716</v>
      </c>
      <c r="GW115" s="18">
        <f t="shared" si="450"/>
        <v>18015.354844578185</v>
      </c>
      <c r="GX115" s="18">
        <f t="shared" si="451"/>
        <v>18010.948857142856</v>
      </c>
      <c r="GY115" s="18">
        <f t="shared" si="452"/>
        <v>16949.543333333335</v>
      </c>
      <c r="GZ115" s="19">
        <f t="shared" si="453"/>
        <v>18829.470340161723</v>
      </c>
      <c r="HA115" s="20">
        <f t="shared" si="454"/>
        <v>19666.879797619051</v>
      </c>
      <c r="HB115" s="18">
        <f t="shared" si="455"/>
        <v>17810.077809523809</v>
      </c>
      <c r="HC115" s="18">
        <f t="shared" si="456"/>
        <v>17862.850023809526</v>
      </c>
      <c r="HD115" s="18">
        <f t="shared" si="457"/>
        <v>16625.554444444442</v>
      </c>
      <c r="HE115" s="18">
        <f t="shared" si="458"/>
        <v>17148.830597508186</v>
      </c>
      <c r="HF115" s="18">
        <f t="shared" si="459"/>
        <v>19551.467792250234</v>
      </c>
      <c r="HG115" s="18">
        <f t="shared" si="460"/>
        <v>22581.259619047618</v>
      </c>
      <c r="HH115" s="18">
        <f t="shared" si="461"/>
        <v>22936.938715728716</v>
      </c>
      <c r="HI115" s="18">
        <f t="shared" si="462"/>
        <v>18015.354844578185</v>
      </c>
      <c r="HJ115" s="18">
        <f t="shared" si="463"/>
        <v>18010.948857142856</v>
      </c>
      <c r="HK115" s="18">
        <f t="shared" si="464"/>
        <v>16949.543333333335</v>
      </c>
      <c r="HL115" s="19">
        <f t="shared" si="465"/>
        <v>18829.470340161723</v>
      </c>
      <c r="HM115" s="20">
        <f t="shared" si="466"/>
        <v>19666.879797619051</v>
      </c>
      <c r="HN115" s="18">
        <f t="shared" si="467"/>
        <v>17810.077809523809</v>
      </c>
      <c r="HO115" s="18">
        <f t="shared" si="468"/>
        <v>17862.850023809526</v>
      </c>
      <c r="HP115" s="18">
        <f t="shared" si="469"/>
        <v>16625.554444444442</v>
      </c>
      <c r="HQ115" s="18">
        <f t="shared" si="470"/>
        <v>17148.830597508186</v>
      </c>
      <c r="HR115" s="18">
        <f t="shared" si="471"/>
        <v>19551.467792250234</v>
      </c>
      <c r="HS115" s="18">
        <f t="shared" si="472"/>
        <v>22581.259619047618</v>
      </c>
      <c r="HT115" s="18">
        <f t="shared" si="473"/>
        <v>22936.938715728716</v>
      </c>
      <c r="HU115" s="18">
        <f t="shared" si="474"/>
        <v>18015.354844578185</v>
      </c>
      <c r="HV115" s="18">
        <f t="shared" si="475"/>
        <v>18010.948857142856</v>
      </c>
      <c r="HW115" s="18">
        <f t="shared" si="476"/>
        <v>16949.543333333335</v>
      </c>
      <c r="HX115" s="19">
        <f t="shared" si="477"/>
        <v>18829.470340161723</v>
      </c>
      <c r="HY115" s="20">
        <f t="shared" si="478"/>
        <v>19666.879797619051</v>
      </c>
      <c r="HZ115" s="18">
        <f t="shared" si="545"/>
        <v>17810.077809523809</v>
      </c>
      <c r="IA115" s="18">
        <f t="shared" si="559"/>
        <v>17862.850023809526</v>
      </c>
      <c r="IB115" s="18"/>
      <c r="IC115" s="18"/>
      <c r="ID115" s="18"/>
      <c r="IE115" s="18"/>
      <c r="IF115" s="18"/>
      <c r="IG115" s="18"/>
      <c r="IH115" s="18"/>
      <c r="II115" s="18"/>
      <c r="IJ115" s="19"/>
      <c r="IK115" s="20"/>
      <c r="IL115" s="18"/>
      <c r="IM115" s="18"/>
      <c r="IN115" s="18"/>
      <c r="IO115" s="18"/>
      <c r="IP115" s="18"/>
      <c r="IQ115" s="18"/>
      <c r="IR115" s="18"/>
      <c r="IS115" s="18"/>
      <c r="IT115" s="18"/>
      <c r="IU115" s="18"/>
      <c r="IV115" s="19"/>
      <c r="IY115" s="17"/>
      <c r="IZ115" s="17"/>
      <c r="JA115" s="14">
        <f t="shared" si="479"/>
        <v>0</v>
      </c>
      <c r="JB115" s="15">
        <f t="shared" si="480"/>
        <v>0</v>
      </c>
      <c r="JC115" s="15">
        <f t="shared" si="481"/>
        <v>170649.36854419528</v>
      </c>
      <c r="JD115" s="15">
        <f t="shared" si="482"/>
        <v>225989.1761751477</v>
      </c>
      <c r="JE115" s="15">
        <f t="shared" si="483"/>
        <v>225989.1761751477</v>
      </c>
      <c r="JF115" s="15">
        <f t="shared" si="484"/>
        <v>225989.1761751477</v>
      </c>
      <c r="JG115" s="15">
        <f t="shared" si="485"/>
        <v>225989.1761751477</v>
      </c>
      <c r="JH115" s="15">
        <f t="shared" si="486"/>
        <v>55339.807630952389</v>
      </c>
      <c r="JI115" s="15">
        <f t="shared" si="487"/>
        <v>0</v>
      </c>
      <c r="JJ115" s="14"/>
    </row>
    <row r="116" spans="1:270" x14ac:dyDescent="0.25">
      <c r="A116" s="5" t="s">
        <v>237</v>
      </c>
      <c r="B116" s="2">
        <v>3505</v>
      </c>
      <c r="C116" s="3">
        <v>41571</v>
      </c>
      <c r="D116" s="3" t="s">
        <v>238</v>
      </c>
      <c r="E116" s="4">
        <v>45373</v>
      </c>
      <c r="F116">
        <f t="shared" si="556"/>
        <v>2024</v>
      </c>
      <c r="G116">
        <f t="shared" si="557"/>
        <v>3</v>
      </c>
      <c r="H116">
        <f t="shared" si="558"/>
        <v>2021</v>
      </c>
      <c r="I116">
        <f t="shared" si="561"/>
        <v>3</v>
      </c>
      <c r="J116">
        <f t="shared" si="560"/>
        <v>2024</v>
      </c>
      <c r="K116">
        <f t="shared" si="416"/>
        <v>4</v>
      </c>
      <c r="L116">
        <f t="shared" si="562"/>
        <v>2029</v>
      </c>
      <c r="M116">
        <f t="shared" si="417"/>
        <v>3</v>
      </c>
      <c r="O116" s="14"/>
      <c r="P116" s="17"/>
      <c r="Q116" s="17"/>
      <c r="R116" s="17"/>
      <c r="S116" s="17"/>
      <c r="T116" s="17"/>
      <c r="U116" s="17"/>
      <c r="V116" s="17">
        <f>IF(AND($F116=O$4,$I116=V$5),AVERAGE('Потребление ЭЭ_факт'!R115,'Потребление ЭЭ_факт'!AD115,'Потребление ЭЭ_факт'!AP115),IF(U116&lt;&gt;0,AVERAGE('Потребление ЭЭ_факт'!R115,'Потребление ЭЭ_факт'!AD115,'Потребление ЭЭ_факт'!AP115),0))</f>
        <v>0</v>
      </c>
      <c r="W116" s="17">
        <f>IF(AND($F116=O$4,$I116=W$5),AVERAGE('Потребление ЭЭ_факт'!S115,'Потребление ЭЭ_факт'!AE115,'Потребление ЭЭ_факт'!AQ115),IF(V116&lt;&gt;0,AVERAGE('Потребление ЭЭ_факт'!S115,'Потребление ЭЭ_факт'!AE115,'Потребление ЭЭ_факт'!AQ115),0))</f>
        <v>0</v>
      </c>
      <c r="X116" s="17">
        <f>IF(AND($F116=O$4,$I116=X$5),AVERAGE('Потребление ЭЭ_факт'!T115,'Потребление ЭЭ_факт'!AF115,'Потребление ЭЭ_факт'!AR115),IF(W116&lt;&gt;0,AVERAGE('Потребление ЭЭ_факт'!T115,'Потребление ЭЭ_факт'!AF115,'Потребление ЭЭ_факт'!AR115),0))</f>
        <v>0</v>
      </c>
      <c r="Y116" s="17">
        <f>IF(AND($F116=O$4,$I116=Y$5),AVERAGE('Потребление ЭЭ_факт'!U115,'Потребление ЭЭ_факт'!AG115,'Потребление ЭЭ_факт'!AS115),IF(X116&lt;&gt;0,AVERAGE('Потребление ЭЭ_факт'!U115,'Потребление ЭЭ_факт'!AG115,'Потребление ЭЭ_факт'!AS115),0))</f>
        <v>0</v>
      </c>
      <c r="Z116" s="17">
        <f>IF(AND($F116=O$4,$I116=Z$5),AVERAGE('Потребление ЭЭ_факт'!V115,'Потребление ЭЭ_факт'!AH115,'Потребление ЭЭ_факт'!AT115),IF(Y116&lt;&gt;0,AVERAGE('Потребление ЭЭ_факт'!V115,'Потребление ЭЭ_факт'!AH115,'Потребление ЭЭ_факт'!AT115),0))</f>
        <v>0</v>
      </c>
      <c r="AA116" s="14">
        <f>IF(AND($F116=AA$4,$I116=AA$5),AVERAGE('Потребление ЭЭ_факт'!W115,'Потребление ЭЭ_факт'!AI115,'Потребление ЭЭ_факт'!AU115),IF(Z116&lt;&gt;0,AVERAGE('Потребление ЭЭ_факт'!W115,'Потребление ЭЭ_факт'!AI115,'Потребление ЭЭ_факт'!AU115),0))</f>
        <v>0</v>
      </c>
      <c r="AB116" s="17">
        <f>IF(AND($F116=AA$4,$I116=AB$5),AVERAGE('Потребление ЭЭ_факт'!X115,'Потребление ЭЭ_факт'!AJ115,'Потребление ЭЭ_факт'!AV115),IF(AA116&lt;&gt;0,AVERAGE('Потребление ЭЭ_факт'!X115,'Потребление ЭЭ_факт'!AJ115,'Потребление ЭЭ_факт'!AV115),0))</f>
        <v>0</v>
      </c>
      <c r="AC116" s="17">
        <f>IF(AND($F116=AA$4,$I116=AC$5),AVERAGE('Потребление ЭЭ_факт'!Y115,'Потребление ЭЭ_факт'!AK115,'Потребление ЭЭ_факт'!AW115),IF(AB116&lt;&gt;0,AVERAGE('Потребление ЭЭ_факт'!Y115,'Потребление ЭЭ_факт'!AK115,'Потребление ЭЭ_факт'!AW115),0))</f>
        <v>0</v>
      </c>
      <c r="AD116" s="17">
        <f>IF(AND($F116=AA$4,$I116=AD$5),AVERAGE('Потребление ЭЭ_факт'!Z115,'Потребление ЭЭ_факт'!AL115,'Потребление ЭЭ_факт'!AX115),IF(AC116&lt;&gt;0,AVERAGE('Потребление ЭЭ_факт'!Z115,'Потребление ЭЭ_факт'!AL115,'Потребление ЭЭ_факт'!AX115),0))</f>
        <v>0</v>
      </c>
      <c r="AE116" s="17">
        <f>IF(AND($F116=AA$4,$I116=AE$5),AVERAGE('Потребление ЭЭ_факт'!AA115,'Потребление ЭЭ_факт'!AM115,'Потребление ЭЭ_факт'!AY115),IF(AD116&lt;&gt;0,AVERAGE('Потребление ЭЭ_факт'!AA115,'Потребление ЭЭ_факт'!AM115,'Потребление ЭЭ_факт'!AY115),0))</f>
        <v>0</v>
      </c>
      <c r="AF116" s="17">
        <f>IF(AND($F116=AA$4,$I116=AF$5),AVERAGE('Потребление ЭЭ_факт'!AB115,'Потребление ЭЭ_факт'!AN115,'Потребление ЭЭ_факт'!AZ115),IF(AE116&lt;&gt;0,AVERAGE('Потребление ЭЭ_факт'!AB115,'Потребление ЭЭ_факт'!AN115,'Потребление ЭЭ_факт'!AZ115),0))</f>
        <v>0</v>
      </c>
      <c r="AG116" s="17">
        <f>IF(AND($F116=AA$4,$I116=AG$5),AVERAGE('Потребление ЭЭ_факт'!AC115,'Потребление ЭЭ_факт'!AO115,'Потребление ЭЭ_факт'!BA115),IF(AF116&lt;&gt;0,AVERAGE('Потребление ЭЭ_факт'!AC115,'Потребление ЭЭ_факт'!AO115,'Потребление ЭЭ_факт'!BA115),0))</f>
        <v>0</v>
      </c>
      <c r="AH116" s="17">
        <f>IF(AND($F116=AA$4,$I116=AH$5),AVERAGE('Потребление ЭЭ_факт'!AD115,'Потребление ЭЭ_факт'!AP115,'Потребление ЭЭ_факт'!BB115),IF(AG116&lt;&gt;0,AVERAGE('Потребление ЭЭ_факт'!AD115,'Потребление ЭЭ_факт'!AP115,'Потребление ЭЭ_факт'!BB115),0))</f>
        <v>0</v>
      </c>
      <c r="AI116" s="17">
        <f>IF(AND($F116=AA$4,$I116=AI$5),AVERAGE('Потребление ЭЭ_факт'!AE115,'Потребление ЭЭ_факт'!AQ115,'Потребление ЭЭ_факт'!BC115),IF(AH116&lt;&gt;0,AVERAGE('Потребление ЭЭ_факт'!AE115,'Потребление ЭЭ_факт'!AQ115,'Потребление ЭЭ_факт'!BC115),0))</f>
        <v>0</v>
      </c>
      <c r="AJ116" s="17">
        <f>IF(AND($F116=AA$4,$I116=AJ$5),AVERAGE('Потребление ЭЭ_факт'!AF115,'Потребление ЭЭ_факт'!AR115,'Потребление ЭЭ_факт'!BD115),IF(AI116&lt;&gt;0,AVERAGE('Потребление ЭЭ_факт'!AF115,'Потребление ЭЭ_факт'!AR115,'Потребление ЭЭ_факт'!BD115),0))</f>
        <v>0</v>
      </c>
      <c r="AK116" s="17">
        <f>IF(AND($F116=AA$4,$I116=AK$5),AVERAGE('Потребление ЭЭ_факт'!AG115,'Потребление ЭЭ_факт'!AS115,'Потребление ЭЭ_факт'!BE115),IF(AJ116&lt;&gt;0,AVERAGE('Потребление ЭЭ_факт'!AG115,'Потребление ЭЭ_факт'!AS115,'Потребление ЭЭ_факт'!BE115),0))</f>
        <v>0</v>
      </c>
      <c r="AL116" s="17">
        <f>IF(AND($F116=AA$4,$I116=AL$5),AVERAGE('Потребление ЭЭ_факт'!AH115,'Потребление ЭЭ_факт'!AT115,'Потребление ЭЭ_факт'!BF115),IF(AK116&lt;&gt;0,AVERAGE('Потребление ЭЭ_факт'!AH115,'Потребление ЭЭ_факт'!AT115,'Потребление ЭЭ_факт'!BF115),0))</f>
        <v>0</v>
      </c>
      <c r="AM116" s="14">
        <f>IF(AND($F116=AM$4,$I116=AM$5),AVERAGE('Потребление ЭЭ_факт'!AI115,'Потребление ЭЭ_факт'!AU115,'Потребление ЭЭ_факт'!BG115),IF(AL116&lt;&gt;0,AVERAGE('Потребление ЭЭ_факт'!AI115,'Потребление ЭЭ_факт'!AU115,'Потребление ЭЭ_факт'!BG115),0))</f>
        <v>0</v>
      </c>
      <c r="AN116" s="15">
        <f>IF(AND($F116=$AM$4,$I116=AN$5),AVERAGE('Потребление ЭЭ_факт'!AJ115,'Потребление ЭЭ_факт'!AV115,'Потребление ЭЭ_факт'!BH115),IF(AM116&lt;&gt;0,AVERAGE('Потребление ЭЭ_факт'!AJ115,'Потребление ЭЭ_факт'!AV115,'Потребление ЭЭ_факт'!BH115),0))</f>
        <v>0</v>
      </c>
      <c r="AO116" s="15">
        <f>IF(AND($F116=$AM$4,$I116=AO$5),AVERAGE('Потребление ЭЭ_факт'!AK115,'Потребление ЭЭ_факт'!AW115,'Потребление ЭЭ_факт'!BI115),IF(AN116&lt;&gt;0,AVERAGE('Потребление ЭЭ_факт'!AK115,'Потребление ЭЭ_факт'!AW115,'Потребление ЭЭ_факт'!BI115),0))</f>
        <v>0</v>
      </c>
      <c r="AP116" s="15">
        <f>IF(AND($F116=$AM$4,$I116=AP$5),AVERAGE('Потребление ЭЭ_факт'!AL115,'Потребление ЭЭ_факт'!AX115,'Потребление ЭЭ_факт'!BJ115),IF(AO116&lt;&gt;0,AVERAGE('Потребление ЭЭ_факт'!AL115,'Потребление ЭЭ_факт'!AX115,'Потребление ЭЭ_факт'!BJ115),0))</f>
        <v>0</v>
      </c>
      <c r="AQ116" s="15">
        <f>IF(AND($F116=$AM$4,$I116=AQ$5),AVERAGE('Потребление ЭЭ_факт'!AM115,'Потребление ЭЭ_факт'!AY115,'Потребление ЭЭ_факт'!BK115),IF(AP116&lt;&gt;0,AVERAGE('Потребление ЭЭ_факт'!AM115,'Потребление ЭЭ_факт'!AY115,'Потребление ЭЭ_факт'!BK115),0))</f>
        <v>0</v>
      </c>
      <c r="AR116" s="15">
        <f>IF(AND($F116=$AM$4,$I116=AR$5),AVERAGE('Потребление ЭЭ_факт'!AN115,'Потребление ЭЭ_факт'!AZ115,'Потребление ЭЭ_факт'!BL115),IF(AQ116&lt;&gt;0,AVERAGE('Потребление ЭЭ_факт'!AN115,'Потребление ЭЭ_факт'!AZ115,'Потребление ЭЭ_факт'!BL115),0))</f>
        <v>0</v>
      </c>
      <c r="AS116" s="15">
        <f>IF(AND($F116=$AM$4,$I116=AS$5),AVERAGE('Потребление ЭЭ_факт'!AO115,'Потребление ЭЭ_факт'!BA115,'Потребление ЭЭ_факт'!BM115),IF(AR116&lt;&gt;0,AVERAGE('Потребление ЭЭ_факт'!AO115,'Потребление ЭЭ_факт'!BA115,'Потребление ЭЭ_факт'!BM115),0))</f>
        <v>0</v>
      </c>
      <c r="AT116" s="15">
        <f>IF(AND($F116=$AM$4,$I116=AT$5),AVERAGE('Потребление ЭЭ_факт'!AP115,'Потребление ЭЭ_факт'!BB115,'Потребление ЭЭ_факт'!BN115),IF(AS116&lt;&gt;0,AVERAGE('Потребление ЭЭ_факт'!AP115,'Потребление ЭЭ_факт'!BB115,'Потребление ЭЭ_факт'!BN115),0))</f>
        <v>0</v>
      </c>
      <c r="AU116" s="15">
        <f>IF(AND($F116=$AM$4,$I116=AU$5),AVERAGE('Потребление ЭЭ_факт'!AQ115,'Потребление ЭЭ_факт'!BC115,'Потребление ЭЭ_факт'!BO115),IF(AT116&lt;&gt;0,AVERAGE('Потребление ЭЭ_факт'!AQ115,'Потребление ЭЭ_факт'!BC115,'Потребление ЭЭ_факт'!BO115),0))</f>
        <v>0</v>
      </c>
      <c r="AV116" s="15">
        <f>IF(AND($F116=$AM$4,$I116=AV$5),AVERAGE('Потребление ЭЭ_факт'!AR115,'Потребление ЭЭ_факт'!BD115,'Потребление ЭЭ_факт'!BP115),IF(AU116&lt;&gt;0,AVERAGE('Потребление ЭЭ_факт'!AR115,'Потребление ЭЭ_факт'!BD115,'Потребление ЭЭ_факт'!BP115),0))</f>
        <v>0</v>
      </c>
      <c r="AW116" s="15">
        <f>IF(AND($F116=$AM$4,$I116=AW$5),AVERAGE('Потребление ЭЭ_факт'!AS115,'Потребление ЭЭ_факт'!BE115,'Потребление ЭЭ_факт'!BQ115),IF(AV116&lt;&gt;0,AVERAGE('Потребление ЭЭ_факт'!AS115,'Потребление ЭЭ_факт'!BE115,'Потребление ЭЭ_факт'!BQ115),0))</f>
        <v>0</v>
      </c>
      <c r="AX116" s="16">
        <f>IF(AND($F116=$AM$4,$I116=AX$5),AVERAGE('Потребление ЭЭ_факт'!AT115,'Потребление ЭЭ_факт'!BF115,'Потребление ЭЭ_факт'!BR115),IF(AW116&lt;&gt;0,AVERAGE('Потребление ЭЭ_факт'!AT115,'Потребление ЭЭ_факт'!BF115,'Потребление ЭЭ_факт'!BR115),0))</f>
        <v>0</v>
      </c>
      <c r="AY116" s="14">
        <f>IF(AND($F116=$AY$4,$I116=AY$5),AVERAGE('Потребление ЭЭ_факт'!AU115,'Потребление ЭЭ_факт'!BG115,'Потребление ЭЭ_факт'!BS115),IF(AX116&lt;&gt;0,AVERAGE('Потребление ЭЭ_факт'!AU115,'Потребление ЭЭ_факт'!BG115,'Потребление ЭЭ_факт'!BS115),0))</f>
        <v>0</v>
      </c>
      <c r="AZ116" s="15">
        <f>IF(AND($F116=$AY$4,$I116=AZ$5),AVERAGE('Потребление ЭЭ_факт'!AV115,'Потребление ЭЭ_факт'!BH115,'Потребление ЭЭ_факт'!BT115),IF(AY116&lt;&gt;0,AVERAGE('Потребление ЭЭ_факт'!AV115,'Потребление ЭЭ_факт'!BH115,'Потребление ЭЭ_факт'!BT115),0))</f>
        <v>0</v>
      </c>
      <c r="BA116" s="15">
        <f>IF(AND($F116=$AY$4,$I116=BA$5),AVERAGE('Потребление ЭЭ_факт'!AW115,'Потребление ЭЭ_факт'!BI115,'Потребление ЭЭ_факт'!BU115),IF(AZ116&lt;&gt;0,AVERAGE('Потребление ЭЭ_факт'!AW115,'Потребление ЭЭ_факт'!BI115,'Потребление ЭЭ_факт'!BU115),0))</f>
        <v>0</v>
      </c>
      <c r="BB116" s="15">
        <f>IF(AND($F116=$AY$4,$I116=BB$5),AVERAGE('Потребление ЭЭ_факт'!AX115,'Потребление ЭЭ_факт'!BJ115,'Потребление ЭЭ_факт'!BV115),IF(BA116&lt;&gt;0,AVERAGE('Потребление ЭЭ_факт'!AX115,'Потребление ЭЭ_факт'!BJ115,'Потребление ЭЭ_факт'!BV115),0))</f>
        <v>0</v>
      </c>
      <c r="BC116" s="15">
        <f>IF(AND($F116=$AY$4,$I116=BC$5),AVERAGE('Потребление ЭЭ_факт'!AY115,'Потребление ЭЭ_факт'!BK115,'Потребление ЭЭ_факт'!BW115),IF(BB116&lt;&gt;0,AVERAGE('Потребление ЭЭ_факт'!AY115,'Потребление ЭЭ_факт'!BK115,'Потребление ЭЭ_факт'!BW115),0))</f>
        <v>0</v>
      </c>
      <c r="BD116" s="15">
        <f>IF(AND($F116=$AY$4,$I116=BD$5),AVERAGE('Потребление ЭЭ_факт'!AZ115,'Потребление ЭЭ_факт'!BL115,'Потребление ЭЭ_факт'!BX115),IF(BC116&lt;&gt;0,AVERAGE('Потребление ЭЭ_факт'!AZ115,'Потребление ЭЭ_факт'!BL115,'Потребление ЭЭ_факт'!BX115),0))</f>
        <v>0</v>
      </c>
      <c r="BE116" s="15">
        <f>IF(AND($F116=$AY$4,$I116=BE$5),AVERAGE('Потребление ЭЭ_факт'!BA115,'Потребление ЭЭ_факт'!BM115,'Потребление ЭЭ_факт'!BY115),IF(BD116&lt;&gt;0,AVERAGE('Потребление ЭЭ_факт'!BA115,'Потребление ЭЭ_факт'!BM115,'Потребление ЭЭ_факт'!BY115),0))</f>
        <v>0</v>
      </c>
      <c r="BF116" s="15">
        <f>IF(AND($F116=$AY$4,$I116=BF$5),AVERAGE('Потребление ЭЭ_факт'!BB115,'Потребление ЭЭ_факт'!BN115,'Потребление ЭЭ_факт'!BZ115),IF(BE116&lt;&gt;0,AVERAGE('Потребление ЭЭ_факт'!BB115,'Потребление ЭЭ_факт'!BN115,'Потребление ЭЭ_факт'!BZ115),0))</f>
        <v>0</v>
      </c>
      <c r="BG116" s="15">
        <f>IF(AND($F116=$AY$4,$I116=BG$5),AVERAGE('Потребление ЭЭ_факт'!BC115,'Потребление ЭЭ_факт'!BO115,'Потребление ЭЭ_факт'!CA115),IF(BF116&lt;&gt;0,AVERAGE('Потребление ЭЭ_факт'!BC115,'Потребление ЭЭ_факт'!BO115,'Потребление ЭЭ_факт'!CA115),0))</f>
        <v>0</v>
      </c>
      <c r="BH116" s="15">
        <f>IF(AND($F116=$AY$4,$I116=BH$5),AVERAGE('Потребление ЭЭ_факт'!BD115,'Потребление ЭЭ_факт'!BP115,'Потребление ЭЭ_факт'!CB115),IF(BG116&lt;&gt;0,AVERAGE('Потребление ЭЭ_факт'!BD115,'Потребление ЭЭ_факт'!BP115,'Потребление ЭЭ_факт'!CB115),0))</f>
        <v>0</v>
      </c>
      <c r="BI116" s="15">
        <f>IF(AND($F116=$AY$4,$I116=BI$5),AVERAGE('Потребление ЭЭ_факт'!BE115,'Потребление ЭЭ_факт'!BQ115,'Потребление ЭЭ_факт'!CC115),IF(BH116&lt;&gt;0,AVERAGE('Потребление ЭЭ_факт'!BE115,'Потребление ЭЭ_факт'!BQ115,'Потребление ЭЭ_факт'!CC115),0))</f>
        <v>0</v>
      </c>
      <c r="BJ116" s="16">
        <f>IF(AND($F116=$AY$4,$I116=BJ$5),AVERAGE('Потребление ЭЭ_факт'!BF115,'Потребление ЭЭ_факт'!BR115,'Потребление ЭЭ_факт'!CD115),IF(BI116&lt;&gt;0,AVERAGE('Потребление ЭЭ_факт'!BF115,'Потребление ЭЭ_факт'!BR115,'Потребление ЭЭ_факт'!CD115),0))</f>
        <v>0</v>
      </c>
      <c r="BK116" s="14">
        <f>IF(AND($F116=$BK$4,$I116=BK$5),AVERAGE('Потребление ЭЭ_факт'!BG115,'Потребление ЭЭ_факт'!BS115,'Потребление ЭЭ_факт'!CE115),IF(BJ116&lt;&gt;0,AVERAGE('Потребление ЭЭ_факт'!BG115,'Потребление ЭЭ_факт'!BS115,'Потребление ЭЭ_факт'!CE115),0))</f>
        <v>0</v>
      </c>
      <c r="BL116" s="15">
        <f>IF(AND($F116=$BK$4,$I116=BL$5),AVERAGE('Потребление ЭЭ_факт'!BH115,'Потребление ЭЭ_факт'!BT115,'Потребление ЭЭ_факт'!CF115),IF(BK116&lt;&gt;0,AVERAGE('Потребление ЭЭ_факт'!BH115,'Потребление ЭЭ_факт'!BT115,'Потребление ЭЭ_факт'!CF115),0))</f>
        <v>0</v>
      </c>
      <c r="BM116" s="15">
        <f>IF(AND($F116=$BK$4,$I116=BM$5),AVERAGE('Потребление ЭЭ_факт'!BI115,'Потребление ЭЭ_факт'!BU115,'Потребление ЭЭ_факт'!CG115),IF(BL116&lt;&gt;0,AVERAGE('Потребление ЭЭ_факт'!BI115,'Потребление ЭЭ_факт'!BU115,'Потребление ЭЭ_факт'!CG115),0))</f>
        <v>11625.741643987234</v>
      </c>
      <c r="BN116" s="15">
        <f>IF(AND($F116=$BK$4,$I116=BN$5),AVERAGE('Потребление ЭЭ_факт'!BJ115,'Потребление ЭЭ_факт'!BV115,'Потребление ЭЭ_факт'!CH115),IF(BM116&lt;&gt;0,AVERAGE('Потребление ЭЭ_факт'!BJ115,'Потребление ЭЭ_факт'!BV115,'Потребление ЭЭ_факт'!CH115),0))</f>
        <v>9944.8248380000005</v>
      </c>
      <c r="BO116" s="15">
        <f>IF(AND($F116=$BK$4,$I116=BO$5),AVERAGE('Потребление ЭЭ_факт'!BK115,'Потребление ЭЭ_факт'!BW115,'Потребление ЭЭ_факт'!CI115),IF(BN116&lt;&gt;0,AVERAGE('Потребление ЭЭ_факт'!BK115,'Потребление ЭЭ_факт'!BW115,'Потребление ЭЭ_факт'!CI115),0))</f>
        <v>10368.552508942857</v>
      </c>
      <c r="BP116" s="15">
        <f>IF(AND($F116=$BK$4,$I116=BP$5),AVERAGE('Потребление ЭЭ_факт'!BL115,'Потребление ЭЭ_факт'!BX115,'Потребление ЭЭ_факт'!CJ115),IF(BO116&lt;&gt;0,AVERAGE('Потребление ЭЭ_факт'!BL115,'Потребление ЭЭ_факт'!BX115,'Потребление ЭЭ_факт'!CJ115),0))</f>
        <v>11604.910463203312</v>
      </c>
      <c r="BQ116" s="15">
        <f>IF(AND($F116=$BK$4,$I116=BQ$5),AVERAGE('Потребление ЭЭ_факт'!BM115,'Потребление ЭЭ_факт'!BY115,'Потребление ЭЭ_факт'!CK115),IF(BP116&lt;&gt;0,AVERAGE('Потребление ЭЭ_факт'!BM115,'Потребление ЭЭ_факт'!BY115,'Потребление ЭЭ_факт'!CK115),0))</f>
        <v>13546.887703120001</v>
      </c>
      <c r="BR116" s="15">
        <f>IF(AND($F116=$BK$4,$I116=BR$5),AVERAGE('Потребление ЭЭ_факт'!BN115,'Потребление ЭЭ_факт'!BZ115,'Потребление ЭЭ_факт'!CL115),IF(BQ116&lt;&gt;0,AVERAGE('Потребление ЭЭ_факт'!BN115,'Потребление ЭЭ_факт'!BZ115,'Потребление ЭЭ_факт'!CL115),0))</f>
        <v>13841.829476338744</v>
      </c>
      <c r="BS116" s="15">
        <f>IF(AND($F116=$BK$4,$I116=BS$5),AVERAGE('Потребление ЭЭ_факт'!BO115,'Потребление ЭЭ_факт'!CA115,'Потребление ЭЭ_факт'!CM115),IF(BR116&lt;&gt;0,AVERAGE('Потребление ЭЭ_факт'!BO115,'Потребление ЭЭ_факт'!CA115,'Потребление ЭЭ_факт'!CM115),0))</f>
        <v>10639.148739937787</v>
      </c>
      <c r="BT116" s="15">
        <f>IF(AND($F116=$BK$4,$I116=BT$5),AVERAGE('Потребление ЭЭ_факт'!BP115,'Потребление ЭЭ_факт'!CB115,'Потребление ЭЭ_факт'!CN115),IF(BS116&lt;&gt;0,AVERAGE('Потребление ЭЭ_факт'!BP115,'Потребление ЭЭ_факт'!CB115,'Потребление ЭЭ_факт'!CN115),0))</f>
        <v>11081.500050760951</v>
      </c>
      <c r="BU116" s="15">
        <f>IF(AND($F116=$BK$4,$I116=BU$5),AVERAGE('Потребление ЭЭ_факт'!BQ115,'Потребление ЭЭ_факт'!CC115,'Потребление ЭЭ_факт'!CO115),IF(BT116&lt;&gt;0,AVERAGE('Потребление ЭЭ_факт'!BQ115,'Потребление ЭЭ_факт'!CC115,'Потребление ЭЭ_факт'!CO115),0))</f>
        <v>10660.995543580646</v>
      </c>
      <c r="BV116" s="16">
        <f>IF(AND($F116=$BK$4,$I116=BV$5),AVERAGE('Потребление ЭЭ_факт'!BR115,'Потребление ЭЭ_факт'!CD115,'Потребление ЭЭ_факт'!CP115),IF(BU116&lt;&gt;0,AVERAGE('Потребление ЭЭ_факт'!BR115,'Потребление ЭЭ_факт'!CD115,'Потребление ЭЭ_факт'!CP115),0))</f>
        <v>11138.746543935898</v>
      </c>
      <c r="BW116" s="14">
        <f>IF(AND($F116=$BW$4,$I116=BW$5),AVERAGE('Потребление ЭЭ_факт'!BS115,'Потребление ЭЭ_факт'!CE115,'Потребление ЭЭ_факт'!CQ115),IF(BV116&lt;&gt;0,AVERAGE('Потребление ЭЭ_факт'!BS115,'Потребление ЭЭ_факт'!CE115,'Потребление ЭЭ_факт'!CQ115),0))</f>
        <v>11395.862840239128</v>
      </c>
      <c r="BX116" s="15">
        <f>IF(AND($F116=$BW$4,$I116=BX$5),AVERAGE('Потребление ЭЭ_факт'!BT115,'Потребление ЭЭ_факт'!CF115,'Потребление ЭЭ_факт'!CR115),IF(BW116&lt;&gt;0,AVERAGE('Потребление ЭЭ_факт'!BT115,'Потребление ЭЭ_факт'!CF115,'Потребление ЭЭ_факт'!CR115),0))</f>
        <v>10928.525132000001</v>
      </c>
      <c r="BY116" s="31">
        <f t="shared" si="552"/>
        <v>11625.741643987234</v>
      </c>
      <c r="BZ116" s="31">
        <f t="shared" si="553"/>
        <v>9944.8248380000005</v>
      </c>
      <c r="CA116" s="31">
        <f t="shared" si="554"/>
        <v>10368.552508942857</v>
      </c>
      <c r="CB116" s="31">
        <f t="shared" si="555"/>
        <v>11604.910463203312</v>
      </c>
      <c r="CC116" s="31">
        <f t="shared" si="546"/>
        <v>13546.887703120001</v>
      </c>
      <c r="CD116" s="31">
        <f t="shared" si="547"/>
        <v>13841.829476338744</v>
      </c>
      <c r="CE116" s="31">
        <f t="shared" si="548"/>
        <v>10639.148739937787</v>
      </c>
      <c r="CF116" s="31">
        <f t="shared" si="549"/>
        <v>11081.500050760951</v>
      </c>
      <c r="CG116" s="31">
        <f t="shared" si="550"/>
        <v>10660.995543580646</v>
      </c>
      <c r="CH116" s="32">
        <f t="shared" si="551"/>
        <v>11138.746543935898</v>
      </c>
      <c r="CI116" s="30">
        <f t="shared" si="418"/>
        <v>11395.862840239128</v>
      </c>
      <c r="CJ116" s="31">
        <f t="shared" si="413"/>
        <v>10928.525132000001</v>
      </c>
      <c r="CK116" s="31">
        <f t="shared" si="414"/>
        <v>11625.741643987234</v>
      </c>
      <c r="CL116" s="31">
        <f t="shared" si="489"/>
        <v>9944.8248380000005</v>
      </c>
      <c r="CM116" s="31">
        <f t="shared" si="490"/>
        <v>10368.552508942857</v>
      </c>
      <c r="CN116" s="31">
        <f t="shared" si="491"/>
        <v>11604.910463203312</v>
      </c>
      <c r="CO116" s="31">
        <f t="shared" si="492"/>
        <v>13546.887703120001</v>
      </c>
      <c r="CP116" s="31">
        <f t="shared" si="493"/>
        <v>13841.829476338744</v>
      </c>
      <c r="CQ116" s="31">
        <f t="shared" si="494"/>
        <v>10639.148739937787</v>
      </c>
      <c r="CR116" s="31">
        <f t="shared" si="495"/>
        <v>11081.500050760951</v>
      </c>
      <c r="CS116" s="31">
        <f t="shared" si="496"/>
        <v>10660.995543580646</v>
      </c>
      <c r="CT116" s="32">
        <f t="shared" si="497"/>
        <v>11138.746543935898</v>
      </c>
      <c r="CU116" s="30">
        <f t="shared" si="498"/>
        <v>11395.862840239128</v>
      </c>
      <c r="CV116" s="31">
        <f t="shared" si="499"/>
        <v>10928.525132000001</v>
      </c>
      <c r="CW116" s="31">
        <f t="shared" si="500"/>
        <v>11625.741643987234</v>
      </c>
      <c r="CX116" s="31">
        <f t="shared" si="501"/>
        <v>9944.8248380000005</v>
      </c>
      <c r="CY116" s="31">
        <f t="shared" si="502"/>
        <v>10368.552508942857</v>
      </c>
      <c r="CZ116" s="31">
        <f t="shared" si="503"/>
        <v>11604.910463203312</v>
      </c>
      <c r="DA116" s="31">
        <f t="shared" si="504"/>
        <v>13546.887703120001</v>
      </c>
      <c r="DB116" s="31">
        <f t="shared" si="505"/>
        <v>13841.829476338744</v>
      </c>
      <c r="DC116" s="31">
        <f t="shared" si="506"/>
        <v>10639.148739937787</v>
      </c>
      <c r="DD116" s="31">
        <f t="shared" si="507"/>
        <v>11081.500050760951</v>
      </c>
      <c r="DE116" s="31">
        <f t="shared" si="508"/>
        <v>10660.995543580646</v>
      </c>
      <c r="DF116" s="32">
        <f t="shared" si="509"/>
        <v>11138.746543935898</v>
      </c>
      <c r="DG116" s="30">
        <f t="shared" si="510"/>
        <v>11395.862840239128</v>
      </c>
      <c r="DH116" s="31">
        <f t="shared" si="511"/>
        <v>10928.525132000001</v>
      </c>
      <c r="DI116" s="31">
        <f t="shared" si="512"/>
        <v>11625.741643987234</v>
      </c>
      <c r="DJ116" s="31">
        <f t="shared" si="513"/>
        <v>9944.8248380000005</v>
      </c>
      <c r="DK116" s="31">
        <f t="shared" si="514"/>
        <v>10368.552508942857</v>
      </c>
      <c r="DL116" s="31">
        <f t="shared" si="515"/>
        <v>11604.910463203312</v>
      </c>
      <c r="DM116" s="31">
        <f t="shared" si="516"/>
        <v>13546.887703120001</v>
      </c>
      <c r="DN116" s="31">
        <f t="shared" si="517"/>
        <v>13841.829476338744</v>
      </c>
      <c r="DO116" s="31">
        <f t="shared" si="518"/>
        <v>10639.148739937787</v>
      </c>
      <c r="DP116" s="31">
        <f t="shared" si="519"/>
        <v>11081.500050760951</v>
      </c>
      <c r="DQ116" s="31">
        <f t="shared" si="488"/>
        <v>10660.995543580646</v>
      </c>
      <c r="DR116" s="32">
        <f t="shared" si="522"/>
        <v>11138.746543935898</v>
      </c>
      <c r="DS116" s="30">
        <f t="shared" si="523"/>
        <v>11395.862840239128</v>
      </c>
      <c r="DT116" s="31">
        <f t="shared" si="524"/>
        <v>10928.525132000001</v>
      </c>
      <c r="DU116" s="31">
        <f t="shared" si="525"/>
        <v>11625.741643987234</v>
      </c>
      <c r="DV116" s="31">
        <f t="shared" si="526"/>
        <v>9944.8248380000005</v>
      </c>
      <c r="DW116" s="31">
        <f t="shared" si="527"/>
        <v>10368.552508942857</v>
      </c>
      <c r="DX116" s="31">
        <f t="shared" si="528"/>
        <v>11604.910463203312</v>
      </c>
      <c r="DY116" s="31">
        <f t="shared" si="529"/>
        <v>13546.887703120001</v>
      </c>
      <c r="DZ116" s="31">
        <f t="shared" si="530"/>
        <v>13841.829476338744</v>
      </c>
      <c r="EA116" s="31">
        <f t="shared" si="531"/>
        <v>10639.148739937787</v>
      </c>
      <c r="EB116" s="31">
        <f t="shared" si="532"/>
        <v>11081.500050760951</v>
      </c>
      <c r="EC116" s="31">
        <f t="shared" si="533"/>
        <v>10660.995543580646</v>
      </c>
      <c r="ED116" s="32">
        <f t="shared" si="534"/>
        <v>11138.746543935898</v>
      </c>
      <c r="EE116" s="30">
        <f t="shared" si="535"/>
        <v>11395.862840239128</v>
      </c>
      <c r="EF116" s="31">
        <f t="shared" si="536"/>
        <v>10928.525132000001</v>
      </c>
      <c r="EG116" s="31">
        <f t="shared" si="537"/>
        <v>11625.741643987234</v>
      </c>
      <c r="EH116" s="31">
        <f t="shared" si="538"/>
        <v>9944.8248380000005</v>
      </c>
      <c r="EI116" s="31">
        <f t="shared" si="539"/>
        <v>10368.552508942857</v>
      </c>
      <c r="EJ116" s="31">
        <f t="shared" si="540"/>
        <v>11604.910463203312</v>
      </c>
      <c r="EK116" s="31">
        <f t="shared" si="541"/>
        <v>13546.887703120001</v>
      </c>
      <c r="EL116" s="31">
        <f t="shared" si="542"/>
        <v>13841.829476338744</v>
      </c>
      <c r="EM116" s="31">
        <f t="shared" si="543"/>
        <v>10639.148739937787</v>
      </c>
      <c r="EN116" s="31">
        <f t="shared" si="544"/>
        <v>11081.500050760951</v>
      </c>
      <c r="EO116" s="31">
        <f t="shared" si="520"/>
        <v>10660.995543580646</v>
      </c>
      <c r="EP116" s="32">
        <f t="shared" si="521"/>
        <v>11138.746543935898</v>
      </c>
      <c r="ES116" s="20"/>
      <c r="ET116" s="18"/>
      <c r="EU116" s="18"/>
      <c r="EV116" s="18"/>
      <c r="EW116" s="18"/>
      <c r="EX116" s="18"/>
      <c r="EY116" s="18"/>
      <c r="EZ116" s="18"/>
      <c r="FA116" s="18"/>
      <c r="FB116" s="18"/>
      <c r="FC116" s="18"/>
      <c r="FD116" s="19"/>
      <c r="FE116" s="20"/>
      <c r="FF116" s="18"/>
      <c r="FG116" s="18"/>
      <c r="FH116" s="18"/>
      <c r="FI116" s="18"/>
      <c r="FJ116" s="18"/>
      <c r="FK116" s="18"/>
      <c r="FL116" s="18"/>
      <c r="FM116" s="18"/>
      <c r="FN116" s="18"/>
      <c r="FO116" s="18"/>
      <c r="FP116" s="19"/>
      <c r="FQ116" s="20"/>
      <c r="FR116" s="18"/>
      <c r="FS116" s="18"/>
      <c r="FT116" s="18">
        <f t="shared" si="421"/>
        <v>9944.8248380000005</v>
      </c>
      <c r="FU116" s="18">
        <f t="shared" si="422"/>
        <v>10368.552508942857</v>
      </c>
      <c r="FV116" s="18">
        <f t="shared" si="423"/>
        <v>11604.910463203312</v>
      </c>
      <c r="FW116" s="18">
        <f t="shared" si="424"/>
        <v>13546.887703120001</v>
      </c>
      <c r="FX116" s="18">
        <f t="shared" si="425"/>
        <v>13841.829476338744</v>
      </c>
      <c r="FY116" s="18">
        <f t="shared" si="426"/>
        <v>10639.148739937787</v>
      </c>
      <c r="FZ116" s="18">
        <f t="shared" si="427"/>
        <v>11081.500050760951</v>
      </c>
      <c r="GA116" s="18">
        <f t="shared" si="428"/>
        <v>10660.995543580646</v>
      </c>
      <c r="GB116" s="19">
        <f t="shared" si="429"/>
        <v>11138.746543935898</v>
      </c>
      <c r="GC116" s="20">
        <f t="shared" si="430"/>
        <v>11395.862840239128</v>
      </c>
      <c r="GD116" s="18">
        <f t="shared" si="431"/>
        <v>10928.525132000001</v>
      </c>
      <c r="GE116" s="18">
        <f t="shared" si="432"/>
        <v>11625.741643987234</v>
      </c>
      <c r="GF116" s="18">
        <f t="shared" si="433"/>
        <v>9944.8248380000005</v>
      </c>
      <c r="GG116" s="18">
        <f t="shared" si="434"/>
        <v>10368.552508942857</v>
      </c>
      <c r="GH116" s="18">
        <f t="shared" si="435"/>
        <v>11604.910463203312</v>
      </c>
      <c r="GI116" s="18">
        <f t="shared" si="436"/>
        <v>13546.887703120001</v>
      </c>
      <c r="GJ116" s="18">
        <f t="shared" si="437"/>
        <v>13841.829476338744</v>
      </c>
      <c r="GK116" s="18">
        <f t="shared" si="438"/>
        <v>10639.148739937787</v>
      </c>
      <c r="GL116" s="18">
        <f t="shared" si="439"/>
        <v>11081.500050760951</v>
      </c>
      <c r="GM116" s="18">
        <f t="shared" si="440"/>
        <v>10660.995543580646</v>
      </c>
      <c r="GN116" s="19">
        <f t="shared" si="441"/>
        <v>11138.746543935898</v>
      </c>
      <c r="GO116" s="20">
        <f t="shared" si="442"/>
        <v>11395.862840239128</v>
      </c>
      <c r="GP116" s="18">
        <f t="shared" si="443"/>
        <v>10928.525132000001</v>
      </c>
      <c r="GQ116" s="18">
        <f t="shared" si="444"/>
        <v>11625.741643987234</v>
      </c>
      <c r="GR116" s="18">
        <f t="shared" si="445"/>
        <v>9944.8248380000005</v>
      </c>
      <c r="GS116" s="18">
        <f t="shared" si="446"/>
        <v>10368.552508942857</v>
      </c>
      <c r="GT116" s="18">
        <f t="shared" si="447"/>
        <v>11604.910463203312</v>
      </c>
      <c r="GU116" s="18">
        <f t="shared" si="448"/>
        <v>13546.887703120001</v>
      </c>
      <c r="GV116" s="18">
        <f t="shared" si="449"/>
        <v>13841.829476338744</v>
      </c>
      <c r="GW116" s="18">
        <f t="shared" si="450"/>
        <v>10639.148739937787</v>
      </c>
      <c r="GX116" s="18">
        <f t="shared" si="451"/>
        <v>11081.500050760951</v>
      </c>
      <c r="GY116" s="18">
        <f t="shared" si="452"/>
        <v>10660.995543580646</v>
      </c>
      <c r="GZ116" s="19">
        <f t="shared" si="453"/>
        <v>11138.746543935898</v>
      </c>
      <c r="HA116" s="20">
        <f t="shared" si="454"/>
        <v>11395.862840239128</v>
      </c>
      <c r="HB116" s="18">
        <f t="shared" si="455"/>
        <v>10928.525132000001</v>
      </c>
      <c r="HC116" s="18">
        <f t="shared" si="456"/>
        <v>11625.741643987234</v>
      </c>
      <c r="HD116" s="18">
        <f t="shared" si="457"/>
        <v>9944.8248380000005</v>
      </c>
      <c r="HE116" s="18">
        <f t="shared" si="458"/>
        <v>10368.552508942857</v>
      </c>
      <c r="HF116" s="18">
        <f t="shared" si="459"/>
        <v>11604.910463203312</v>
      </c>
      <c r="HG116" s="18">
        <f t="shared" si="460"/>
        <v>13546.887703120001</v>
      </c>
      <c r="HH116" s="18">
        <f t="shared" si="461"/>
        <v>13841.829476338744</v>
      </c>
      <c r="HI116" s="18">
        <f t="shared" si="462"/>
        <v>10639.148739937787</v>
      </c>
      <c r="HJ116" s="18">
        <f t="shared" si="463"/>
        <v>11081.500050760951</v>
      </c>
      <c r="HK116" s="18">
        <f t="shared" si="464"/>
        <v>10660.995543580646</v>
      </c>
      <c r="HL116" s="19">
        <f t="shared" si="465"/>
        <v>11138.746543935898</v>
      </c>
      <c r="HM116" s="20">
        <f t="shared" si="466"/>
        <v>11395.862840239128</v>
      </c>
      <c r="HN116" s="18">
        <f t="shared" si="467"/>
        <v>10928.525132000001</v>
      </c>
      <c r="HO116" s="18">
        <f t="shared" si="468"/>
        <v>11625.741643987234</v>
      </c>
      <c r="HP116" s="18">
        <f t="shared" si="469"/>
        <v>9944.8248380000005</v>
      </c>
      <c r="HQ116" s="18">
        <f t="shared" si="470"/>
        <v>10368.552508942857</v>
      </c>
      <c r="HR116" s="18">
        <f t="shared" si="471"/>
        <v>11604.910463203312</v>
      </c>
      <c r="HS116" s="18">
        <f t="shared" si="472"/>
        <v>13546.887703120001</v>
      </c>
      <c r="HT116" s="18">
        <f t="shared" si="473"/>
        <v>13841.829476338744</v>
      </c>
      <c r="HU116" s="18">
        <f t="shared" si="474"/>
        <v>10639.148739937787</v>
      </c>
      <c r="HV116" s="18">
        <f t="shared" si="475"/>
        <v>11081.500050760951</v>
      </c>
      <c r="HW116" s="18">
        <f t="shared" si="476"/>
        <v>10660.995543580646</v>
      </c>
      <c r="HX116" s="19">
        <f t="shared" si="477"/>
        <v>11138.746543935898</v>
      </c>
      <c r="HY116" s="20">
        <f t="shared" si="478"/>
        <v>11395.862840239128</v>
      </c>
      <c r="HZ116" s="18">
        <f t="shared" si="545"/>
        <v>10928.525132000001</v>
      </c>
      <c r="IA116" s="18">
        <f t="shared" si="559"/>
        <v>11625.741643987234</v>
      </c>
      <c r="IB116" s="18"/>
      <c r="IC116" s="18"/>
      <c r="ID116" s="18"/>
      <c r="IE116" s="18"/>
      <c r="IF116" s="18"/>
      <c r="IG116" s="18"/>
      <c r="IH116" s="18"/>
      <c r="II116" s="18"/>
      <c r="IJ116" s="19"/>
      <c r="IK116" s="20"/>
      <c r="IL116" s="18"/>
      <c r="IM116" s="18"/>
      <c r="IN116" s="18"/>
      <c r="IO116" s="18"/>
      <c r="IP116" s="18"/>
      <c r="IQ116" s="18"/>
      <c r="IR116" s="18"/>
      <c r="IS116" s="18"/>
      <c r="IT116" s="18"/>
      <c r="IU116" s="18"/>
      <c r="IV116" s="19"/>
      <c r="IY116" s="17"/>
      <c r="IZ116" s="17"/>
      <c r="JA116" s="14">
        <f t="shared" si="479"/>
        <v>0</v>
      </c>
      <c r="JB116" s="15">
        <f t="shared" si="480"/>
        <v>0</v>
      </c>
      <c r="JC116" s="15">
        <f t="shared" si="481"/>
        <v>102827.3958678202</v>
      </c>
      <c r="JD116" s="15">
        <f t="shared" si="482"/>
        <v>136777.52548404655</v>
      </c>
      <c r="JE116" s="15">
        <f t="shared" si="483"/>
        <v>136777.52548404655</v>
      </c>
      <c r="JF116" s="15">
        <f t="shared" si="484"/>
        <v>136777.52548404655</v>
      </c>
      <c r="JG116" s="15">
        <f t="shared" si="485"/>
        <v>136777.52548404655</v>
      </c>
      <c r="JH116" s="15">
        <f t="shared" si="486"/>
        <v>33950.129616226361</v>
      </c>
      <c r="JI116" s="15">
        <f t="shared" si="487"/>
        <v>0</v>
      </c>
      <c r="JJ116" s="14"/>
    </row>
    <row r="117" spans="1:270" x14ac:dyDescent="0.25">
      <c r="A117" s="5" t="s">
        <v>11</v>
      </c>
      <c r="B117" s="2">
        <v>1981</v>
      </c>
      <c r="C117" s="3">
        <v>42233</v>
      </c>
      <c r="D117" s="3" t="s">
        <v>12</v>
      </c>
      <c r="E117" s="4">
        <v>45366</v>
      </c>
      <c r="F117">
        <f t="shared" si="556"/>
        <v>2024</v>
      </c>
      <c r="G117">
        <f t="shared" si="557"/>
        <v>3</v>
      </c>
      <c r="H117">
        <f t="shared" si="558"/>
        <v>2021</v>
      </c>
      <c r="I117">
        <f t="shared" si="561"/>
        <v>3</v>
      </c>
      <c r="J117">
        <f t="shared" si="560"/>
        <v>2024</v>
      </c>
      <c r="K117">
        <f t="shared" si="416"/>
        <v>4</v>
      </c>
      <c r="L117">
        <f t="shared" si="562"/>
        <v>2029</v>
      </c>
      <c r="M117">
        <f t="shared" si="417"/>
        <v>3</v>
      </c>
      <c r="O117" s="14"/>
      <c r="P117" s="17"/>
      <c r="Q117" s="17"/>
      <c r="R117" s="17"/>
      <c r="S117" s="17"/>
      <c r="T117" s="17"/>
      <c r="U117" s="17"/>
      <c r="V117" s="17">
        <f>IF(AND($F117=O$4,$I117=V$5),AVERAGE('Потребление ЭЭ_факт'!R116,'Потребление ЭЭ_факт'!AD116,'Потребление ЭЭ_факт'!AP116),IF(U117&lt;&gt;0,AVERAGE('Потребление ЭЭ_факт'!R116,'Потребление ЭЭ_факт'!AD116,'Потребление ЭЭ_факт'!AP116),0))</f>
        <v>0</v>
      </c>
      <c r="W117" s="17">
        <f>IF(AND($F117=O$4,$I117=W$5),AVERAGE('Потребление ЭЭ_факт'!S116,'Потребление ЭЭ_факт'!AE116,'Потребление ЭЭ_факт'!AQ116),IF(V117&lt;&gt;0,AVERAGE('Потребление ЭЭ_факт'!S116,'Потребление ЭЭ_факт'!AE116,'Потребление ЭЭ_факт'!AQ116),0))</f>
        <v>0</v>
      </c>
      <c r="X117" s="17">
        <f>IF(AND($F117=O$4,$I117=X$5),AVERAGE('Потребление ЭЭ_факт'!T116,'Потребление ЭЭ_факт'!AF116,'Потребление ЭЭ_факт'!AR116),IF(W117&lt;&gt;0,AVERAGE('Потребление ЭЭ_факт'!T116,'Потребление ЭЭ_факт'!AF116,'Потребление ЭЭ_факт'!AR116),0))</f>
        <v>0</v>
      </c>
      <c r="Y117" s="17">
        <f>IF(AND($F117=O$4,$I117=Y$5),AVERAGE('Потребление ЭЭ_факт'!U116,'Потребление ЭЭ_факт'!AG116,'Потребление ЭЭ_факт'!AS116),IF(X117&lt;&gt;0,AVERAGE('Потребление ЭЭ_факт'!U116,'Потребление ЭЭ_факт'!AG116,'Потребление ЭЭ_факт'!AS116),0))</f>
        <v>0</v>
      </c>
      <c r="Z117" s="17">
        <f>IF(AND($F117=O$4,$I117=Z$5),AVERAGE('Потребление ЭЭ_факт'!V116,'Потребление ЭЭ_факт'!AH116,'Потребление ЭЭ_факт'!AT116),IF(Y117&lt;&gt;0,AVERAGE('Потребление ЭЭ_факт'!V116,'Потребление ЭЭ_факт'!AH116,'Потребление ЭЭ_факт'!AT116),0))</f>
        <v>0</v>
      </c>
      <c r="AA117" s="14">
        <f>IF(AND($F117=AA$4,$I117=AA$5),AVERAGE('Потребление ЭЭ_факт'!W116,'Потребление ЭЭ_факт'!AI116,'Потребление ЭЭ_факт'!AU116),IF(Z117&lt;&gt;0,AVERAGE('Потребление ЭЭ_факт'!W116,'Потребление ЭЭ_факт'!AI116,'Потребление ЭЭ_факт'!AU116),0))</f>
        <v>0</v>
      </c>
      <c r="AB117" s="17">
        <f>IF(AND($F117=AA$4,$I117=AB$5),AVERAGE('Потребление ЭЭ_факт'!X116,'Потребление ЭЭ_факт'!AJ116,'Потребление ЭЭ_факт'!AV116),IF(AA117&lt;&gt;0,AVERAGE('Потребление ЭЭ_факт'!X116,'Потребление ЭЭ_факт'!AJ116,'Потребление ЭЭ_факт'!AV116),0))</f>
        <v>0</v>
      </c>
      <c r="AC117" s="17">
        <f>IF(AND($F117=AA$4,$I117=AC$5),AVERAGE('Потребление ЭЭ_факт'!Y116,'Потребление ЭЭ_факт'!AK116,'Потребление ЭЭ_факт'!AW116),IF(AB117&lt;&gt;0,AVERAGE('Потребление ЭЭ_факт'!Y116,'Потребление ЭЭ_факт'!AK116,'Потребление ЭЭ_факт'!AW116),0))</f>
        <v>0</v>
      </c>
      <c r="AD117" s="17">
        <f>IF(AND($F117=AA$4,$I117=AD$5),AVERAGE('Потребление ЭЭ_факт'!Z116,'Потребление ЭЭ_факт'!AL116,'Потребление ЭЭ_факт'!AX116),IF(AC117&lt;&gt;0,AVERAGE('Потребление ЭЭ_факт'!Z116,'Потребление ЭЭ_факт'!AL116,'Потребление ЭЭ_факт'!AX116),0))</f>
        <v>0</v>
      </c>
      <c r="AE117" s="17">
        <f>IF(AND($F117=AA$4,$I117=AE$5),AVERAGE('Потребление ЭЭ_факт'!AA116,'Потребление ЭЭ_факт'!AM116,'Потребление ЭЭ_факт'!AY116),IF(AD117&lt;&gt;0,AVERAGE('Потребление ЭЭ_факт'!AA116,'Потребление ЭЭ_факт'!AM116,'Потребление ЭЭ_факт'!AY116),0))</f>
        <v>0</v>
      </c>
      <c r="AF117" s="17">
        <f>IF(AND($F117=AA$4,$I117=AF$5),AVERAGE('Потребление ЭЭ_факт'!AB116,'Потребление ЭЭ_факт'!AN116,'Потребление ЭЭ_факт'!AZ116),IF(AE117&lt;&gt;0,AVERAGE('Потребление ЭЭ_факт'!AB116,'Потребление ЭЭ_факт'!AN116,'Потребление ЭЭ_факт'!AZ116),0))</f>
        <v>0</v>
      </c>
      <c r="AG117" s="17">
        <f>IF(AND($F117=AA$4,$I117=AG$5),AVERAGE('Потребление ЭЭ_факт'!AC116,'Потребление ЭЭ_факт'!AO116,'Потребление ЭЭ_факт'!BA116),IF(AF117&lt;&gt;0,AVERAGE('Потребление ЭЭ_факт'!AC116,'Потребление ЭЭ_факт'!AO116,'Потребление ЭЭ_факт'!BA116),0))</f>
        <v>0</v>
      </c>
      <c r="AH117" s="17">
        <f>IF(AND($F117=AA$4,$I117=AH$5),AVERAGE('Потребление ЭЭ_факт'!AD116,'Потребление ЭЭ_факт'!AP116,'Потребление ЭЭ_факт'!BB116),IF(AG117&lt;&gt;0,AVERAGE('Потребление ЭЭ_факт'!AD116,'Потребление ЭЭ_факт'!AP116,'Потребление ЭЭ_факт'!BB116),0))</f>
        <v>0</v>
      </c>
      <c r="AI117" s="17">
        <f>IF(AND($F117=AA$4,$I117=AI$5),AVERAGE('Потребление ЭЭ_факт'!AE116,'Потребление ЭЭ_факт'!AQ116,'Потребление ЭЭ_факт'!BC116),IF(AH117&lt;&gt;0,AVERAGE('Потребление ЭЭ_факт'!AE116,'Потребление ЭЭ_факт'!AQ116,'Потребление ЭЭ_факт'!BC116),0))</f>
        <v>0</v>
      </c>
      <c r="AJ117" s="17">
        <f>IF(AND($F117=AA$4,$I117=AJ$5),AVERAGE('Потребление ЭЭ_факт'!AF116,'Потребление ЭЭ_факт'!AR116,'Потребление ЭЭ_факт'!BD116),IF(AI117&lt;&gt;0,AVERAGE('Потребление ЭЭ_факт'!AF116,'Потребление ЭЭ_факт'!AR116,'Потребление ЭЭ_факт'!BD116),0))</f>
        <v>0</v>
      </c>
      <c r="AK117" s="17">
        <f>IF(AND($F117=AA$4,$I117=AK$5),AVERAGE('Потребление ЭЭ_факт'!AG116,'Потребление ЭЭ_факт'!AS116,'Потребление ЭЭ_факт'!BE116),IF(AJ117&lt;&gt;0,AVERAGE('Потребление ЭЭ_факт'!AG116,'Потребление ЭЭ_факт'!AS116,'Потребление ЭЭ_факт'!BE116),0))</f>
        <v>0</v>
      </c>
      <c r="AL117" s="17">
        <f>IF(AND($F117=AA$4,$I117=AL$5),AVERAGE('Потребление ЭЭ_факт'!AH116,'Потребление ЭЭ_факт'!AT116,'Потребление ЭЭ_факт'!BF116),IF(AK117&lt;&gt;0,AVERAGE('Потребление ЭЭ_факт'!AH116,'Потребление ЭЭ_факт'!AT116,'Потребление ЭЭ_факт'!BF116),0))</f>
        <v>0</v>
      </c>
      <c r="AM117" s="14">
        <f>IF(AND($F117=AM$4,$I117=AM$5),AVERAGE('Потребление ЭЭ_факт'!AI116,'Потребление ЭЭ_факт'!AU116,'Потребление ЭЭ_факт'!BG116),IF(AL117&lt;&gt;0,AVERAGE('Потребление ЭЭ_факт'!AI116,'Потребление ЭЭ_факт'!AU116,'Потребление ЭЭ_факт'!BG116),0))</f>
        <v>0</v>
      </c>
      <c r="AN117" s="15">
        <f>IF(AND($F117=$AM$4,$I117=AN$5),AVERAGE('Потребление ЭЭ_факт'!AJ116,'Потребление ЭЭ_факт'!AV116,'Потребление ЭЭ_факт'!BH116),IF(AM117&lt;&gt;0,AVERAGE('Потребление ЭЭ_факт'!AJ116,'Потребление ЭЭ_факт'!AV116,'Потребление ЭЭ_факт'!BH116),0))</f>
        <v>0</v>
      </c>
      <c r="AO117" s="15">
        <f>IF(AND($F117=$AM$4,$I117=AO$5),AVERAGE('Потребление ЭЭ_факт'!AK116,'Потребление ЭЭ_факт'!AW116,'Потребление ЭЭ_факт'!BI116),IF(AN117&lt;&gt;0,AVERAGE('Потребление ЭЭ_факт'!AK116,'Потребление ЭЭ_факт'!AW116,'Потребление ЭЭ_факт'!BI116),0))</f>
        <v>0</v>
      </c>
      <c r="AP117" s="15">
        <f>IF(AND($F117=$AM$4,$I117=AP$5),AVERAGE('Потребление ЭЭ_факт'!AL116,'Потребление ЭЭ_факт'!AX116,'Потребление ЭЭ_факт'!BJ116),IF(AO117&lt;&gt;0,AVERAGE('Потребление ЭЭ_факт'!AL116,'Потребление ЭЭ_факт'!AX116,'Потребление ЭЭ_факт'!BJ116),0))</f>
        <v>0</v>
      </c>
      <c r="AQ117" s="15">
        <f>IF(AND($F117=$AM$4,$I117=AQ$5),AVERAGE('Потребление ЭЭ_факт'!AM116,'Потребление ЭЭ_факт'!AY116,'Потребление ЭЭ_факт'!BK116),IF(AP117&lt;&gt;0,AVERAGE('Потребление ЭЭ_факт'!AM116,'Потребление ЭЭ_факт'!AY116,'Потребление ЭЭ_факт'!BK116),0))</f>
        <v>0</v>
      </c>
      <c r="AR117" s="15">
        <f>IF(AND($F117=$AM$4,$I117=AR$5),AVERAGE('Потребление ЭЭ_факт'!AN116,'Потребление ЭЭ_факт'!AZ116,'Потребление ЭЭ_факт'!BL116),IF(AQ117&lt;&gt;0,AVERAGE('Потребление ЭЭ_факт'!AN116,'Потребление ЭЭ_факт'!AZ116,'Потребление ЭЭ_факт'!BL116),0))</f>
        <v>0</v>
      </c>
      <c r="AS117" s="15">
        <f>IF(AND($F117=$AM$4,$I117=AS$5),AVERAGE('Потребление ЭЭ_факт'!AO116,'Потребление ЭЭ_факт'!BA116,'Потребление ЭЭ_факт'!BM116),IF(AR117&lt;&gt;0,AVERAGE('Потребление ЭЭ_факт'!AO116,'Потребление ЭЭ_факт'!BA116,'Потребление ЭЭ_факт'!BM116),0))</f>
        <v>0</v>
      </c>
      <c r="AT117" s="15">
        <f>IF(AND($F117=$AM$4,$I117=AT$5),AVERAGE('Потребление ЭЭ_факт'!AP116,'Потребление ЭЭ_факт'!BB116,'Потребление ЭЭ_факт'!BN116),IF(AS117&lt;&gt;0,AVERAGE('Потребление ЭЭ_факт'!AP116,'Потребление ЭЭ_факт'!BB116,'Потребление ЭЭ_факт'!BN116),0))</f>
        <v>0</v>
      </c>
      <c r="AU117" s="15">
        <f>IF(AND($F117=$AM$4,$I117=AU$5),AVERAGE('Потребление ЭЭ_факт'!AQ116,'Потребление ЭЭ_факт'!BC116,'Потребление ЭЭ_факт'!BO116),IF(AT117&lt;&gt;0,AVERAGE('Потребление ЭЭ_факт'!AQ116,'Потребление ЭЭ_факт'!BC116,'Потребление ЭЭ_факт'!BO116),0))</f>
        <v>0</v>
      </c>
      <c r="AV117" s="15">
        <f>IF(AND($F117=$AM$4,$I117=AV$5),AVERAGE('Потребление ЭЭ_факт'!AR116,'Потребление ЭЭ_факт'!BD116,'Потребление ЭЭ_факт'!BP116),IF(AU117&lt;&gt;0,AVERAGE('Потребление ЭЭ_факт'!AR116,'Потребление ЭЭ_факт'!BD116,'Потребление ЭЭ_факт'!BP116),0))</f>
        <v>0</v>
      </c>
      <c r="AW117" s="15">
        <f>IF(AND($F117=$AM$4,$I117=AW$5),AVERAGE('Потребление ЭЭ_факт'!AS116,'Потребление ЭЭ_факт'!BE116,'Потребление ЭЭ_факт'!BQ116),IF(AV117&lt;&gt;0,AVERAGE('Потребление ЭЭ_факт'!AS116,'Потребление ЭЭ_факт'!BE116,'Потребление ЭЭ_факт'!BQ116),0))</f>
        <v>0</v>
      </c>
      <c r="AX117" s="16">
        <f>IF(AND($F117=$AM$4,$I117=AX$5),AVERAGE('Потребление ЭЭ_факт'!AT116,'Потребление ЭЭ_факт'!BF116,'Потребление ЭЭ_факт'!BR116),IF(AW117&lt;&gt;0,AVERAGE('Потребление ЭЭ_факт'!AT116,'Потребление ЭЭ_факт'!BF116,'Потребление ЭЭ_факт'!BR116),0))</f>
        <v>0</v>
      </c>
      <c r="AY117" s="14">
        <f>IF(AND($F117=$AY$4,$I117=AY$5),AVERAGE('Потребление ЭЭ_факт'!AU116,'Потребление ЭЭ_факт'!BG116,'Потребление ЭЭ_факт'!BS116),IF(AX117&lt;&gt;0,AVERAGE('Потребление ЭЭ_факт'!AU116,'Потребление ЭЭ_факт'!BG116,'Потребление ЭЭ_факт'!BS116),0))</f>
        <v>0</v>
      </c>
      <c r="AZ117" s="15">
        <f>IF(AND($F117=$AY$4,$I117=AZ$5),AVERAGE('Потребление ЭЭ_факт'!AV116,'Потребление ЭЭ_факт'!BH116,'Потребление ЭЭ_факт'!BT116),IF(AY117&lt;&gt;0,AVERAGE('Потребление ЭЭ_факт'!AV116,'Потребление ЭЭ_факт'!BH116,'Потребление ЭЭ_факт'!BT116),0))</f>
        <v>0</v>
      </c>
      <c r="BA117" s="15">
        <f>IF(AND($F117=$AY$4,$I117=BA$5),AVERAGE('Потребление ЭЭ_факт'!AW116,'Потребление ЭЭ_факт'!BI116,'Потребление ЭЭ_факт'!BU116),IF(AZ117&lt;&gt;0,AVERAGE('Потребление ЭЭ_факт'!AW116,'Потребление ЭЭ_факт'!BI116,'Потребление ЭЭ_факт'!BU116),0))</f>
        <v>0</v>
      </c>
      <c r="BB117" s="15">
        <f>IF(AND($F117=$AY$4,$I117=BB$5),AVERAGE('Потребление ЭЭ_факт'!AX116,'Потребление ЭЭ_факт'!BJ116,'Потребление ЭЭ_факт'!BV116),IF(BA117&lt;&gt;0,AVERAGE('Потребление ЭЭ_факт'!AX116,'Потребление ЭЭ_факт'!BJ116,'Потребление ЭЭ_факт'!BV116),0))</f>
        <v>0</v>
      </c>
      <c r="BC117" s="15">
        <f>IF(AND($F117=$AY$4,$I117=BC$5),AVERAGE('Потребление ЭЭ_факт'!AY116,'Потребление ЭЭ_факт'!BK116,'Потребление ЭЭ_факт'!BW116),IF(BB117&lt;&gt;0,AVERAGE('Потребление ЭЭ_факт'!AY116,'Потребление ЭЭ_факт'!BK116,'Потребление ЭЭ_факт'!BW116),0))</f>
        <v>0</v>
      </c>
      <c r="BD117" s="15">
        <f>IF(AND($F117=$AY$4,$I117=BD$5),AVERAGE('Потребление ЭЭ_факт'!AZ116,'Потребление ЭЭ_факт'!BL116,'Потребление ЭЭ_факт'!BX116),IF(BC117&lt;&gt;0,AVERAGE('Потребление ЭЭ_факт'!AZ116,'Потребление ЭЭ_факт'!BL116,'Потребление ЭЭ_факт'!BX116),0))</f>
        <v>0</v>
      </c>
      <c r="BE117" s="15">
        <f>IF(AND($F117=$AY$4,$I117=BE$5),AVERAGE('Потребление ЭЭ_факт'!BA116,'Потребление ЭЭ_факт'!BM116,'Потребление ЭЭ_факт'!BY116),IF(BD117&lt;&gt;0,AVERAGE('Потребление ЭЭ_факт'!BA116,'Потребление ЭЭ_факт'!BM116,'Потребление ЭЭ_факт'!BY116),0))</f>
        <v>0</v>
      </c>
      <c r="BF117" s="15">
        <f>IF(AND($F117=$AY$4,$I117=BF$5),AVERAGE('Потребление ЭЭ_факт'!BB116,'Потребление ЭЭ_факт'!BN116,'Потребление ЭЭ_факт'!BZ116),IF(BE117&lt;&gt;0,AVERAGE('Потребление ЭЭ_факт'!BB116,'Потребление ЭЭ_факт'!BN116,'Потребление ЭЭ_факт'!BZ116),0))</f>
        <v>0</v>
      </c>
      <c r="BG117" s="15">
        <f>IF(AND($F117=$AY$4,$I117=BG$5),AVERAGE('Потребление ЭЭ_факт'!BC116,'Потребление ЭЭ_факт'!BO116,'Потребление ЭЭ_факт'!CA116),IF(BF117&lt;&gt;0,AVERAGE('Потребление ЭЭ_факт'!BC116,'Потребление ЭЭ_факт'!BO116,'Потребление ЭЭ_факт'!CA116),0))</f>
        <v>0</v>
      </c>
      <c r="BH117" s="15">
        <f>IF(AND($F117=$AY$4,$I117=BH$5),AVERAGE('Потребление ЭЭ_факт'!BD116,'Потребление ЭЭ_факт'!BP116,'Потребление ЭЭ_факт'!CB116),IF(BG117&lt;&gt;0,AVERAGE('Потребление ЭЭ_факт'!BD116,'Потребление ЭЭ_факт'!BP116,'Потребление ЭЭ_факт'!CB116),0))</f>
        <v>0</v>
      </c>
      <c r="BI117" s="15">
        <f>IF(AND($F117=$AY$4,$I117=BI$5),AVERAGE('Потребление ЭЭ_факт'!BE116,'Потребление ЭЭ_факт'!BQ116,'Потребление ЭЭ_факт'!CC116),IF(BH117&lt;&gt;0,AVERAGE('Потребление ЭЭ_факт'!BE116,'Потребление ЭЭ_факт'!BQ116,'Потребление ЭЭ_факт'!CC116),0))</f>
        <v>0</v>
      </c>
      <c r="BJ117" s="16">
        <f>IF(AND($F117=$AY$4,$I117=BJ$5),AVERAGE('Потребление ЭЭ_факт'!BF116,'Потребление ЭЭ_факт'!BR116,'Потребление ЭЭ_факт'!CD116),IF(BI117&lt;&gt;0,AVERAGE('Потребление ЭЭ_факт'!BF116,'Потребление ЭЭ_факт'!BR116,'Потребление ЭЭ_факт'!CD116),0))</f>
        <v>0</v>
      </c>
      <c r="BK117" s="14">
        <f>IF(AND($F117=$BK$4,$I117=BK$5),AVERAGE('Потребление ЭЭ_факт'!BG116,'Потребление ЭЭ_факт'!BS116,'Потребление ЭЭ_факт'!CE116),IF(BJ117&lt;&gt;0,AVERAGE('Потребление ЭЭ_факт'!BG116,'Потребление ЭЭ_факт'!BS116,'Потребление ЭЭ_факт'!CE116),0))</f>
        <v>0</v>
      </c>
      <c r="BL117" s="15">
        <f>IF(AND($F117=$BK$4,$I117=BL$5),AVERAGE('Потребление ЭЭ_факт'!BH116,'Потребление ЭЭ_факт'!BT116,'Потребление ЭЭ_факт'!CF116),IF(BK117&lt;&gt;0,AVERAGE('Потребление ЭЭ_факт'!BH116,'Потребление ЭЭ_факт'!BT116,'Потребление ЭЭ_факт'!CF116),0))</f>
        <v>0</v>
      </c>
      <c r="BM117" s="15">
        <f>IF(AND($F117=$BK$4,$I117=BM$5),AVERAGE('Потребление ЭЭ_факт'!BI116,'Потребление ЭЭ_факт'!BU116,'Потребление ЭЭ_факт'!CG116),IF(BL117&lt;&gt;0,AVERAGE('Потребление ЭЭ_факт'!BI116,'Потребление ЭЭ_факт'!BU116,'Потребление ЭЭ_факт'!CG116),0))</f>
        <v>10377.989571428572</v>
      </c>
      <c r="BN117" s="15">
        <f>IF(AND($F117=$BK$4,$I117=BN$5),AVERAGE('Потребление ЭЭ_факт'!BJ116,'Потребление ЭЭ_факт'!BV116,'Потребление ЭЭ_факт'!CH116),IF(BM117&lt;&gt;0,AVERAGE('Потребление ЭЭ_факт'!BJ116,'Потребление ЭЭ_факт'!BV116,'Потребление ЭЭ_факт'!CH116),0))</f>
        <v>8415.0107142857141</v>
      </c>
      <c r="BO117" s="15">
        <f>IF(AND($F117=$BK$4,$I117=BO$5),AVERAGE('Потребление ЭЭ_факт'!BK116,'Потребление ЭЭ_факт'!BW116,'Потребление ЭЭ_факт'!CI116),IF(BN117&lt;&gt;0,AVERAGE('Потребление ЭЭ_факт'!BK116,'Потребление ЭЭ_факт'!BW116,'Потребление ЭЭ_факт'!CI116),0))</f>
        <v>8754.4749535714291</v>
      </c>
      <c r="BP117" s="15">
        <f>IF(AND($F117=$BK$4,$I117=BP$5),AVERAGE('Потребление ЭЭ_факт'!BL116,'Потребление ЭЭ_факт'!BX116,'Потребление ЭЭ_факт'!CJ116),IF(BO117&lt;&gt;0,AVERAGE('Потребление ЭЭ_факт'!BL116,'Потребление ЭЭ_факт'!BX116,'Потребление ЭЭ_факт'!CJ116),0))</f>
        <v>9394.0260714285705</v>
      </c>
      <c r="BQ117" s="15">
        <f>IF(AND($F117=$BK$4,$I117=BQ$5),AVERAGE('Потребление ЭЭ_факт'!BM116,'Потребление ЭЭ_факт'!BY116,'Потребление ЭЭ_факт'!CK116),IF(BP117&lt;&gt;0,AVERAGE('Потребление ЭЭ_факт'!BM116,'Потребление ЭЭ_факт'!BY116,'Потребление ЭЭ_факт'!CK116),0))</f>
        <v>10276.885178571431</v>
      </c>
      <c r="BR117" s="15">
        <f>IF(AND($F117=$BK$4,$I117=BR$5),AVERAGE('Потребление ЭЭ_факт'!BN116,'Потребление ЭЭ_факт'!BZ116,'Потребление ЭЭ_факт'!CL116),IF(BQ117&lt;&gt;0,AVERAGE('Потребление ЭЭ_факт'!BN116,'Потребление ЭЭ_факт'!BZ116,'Потребление ЭЭ_факт'!CL116),0))</f>
        <v>10550.949642857142</v>
      </c>
      <c r="BS117" s="15">
        <f>IF(AND($F117=$BK$4,$I117=BS$5),AVERAGE('Потребление ЭЭ_факт'!BO116,'Потребление ЭЭ_факт'!CA116,'Потребление ЭЭ_факт'!CM116),IF(BR117&lt;&gt;0,AVERAGE('Потребление ЭЭ_факт'!BO116,'Потребление ЭЭ_факт'!CA116,'Потребление ЭЭ_факт'!CM116),0))</f>
        <v>8496.4803571428565</v>
      </c>
      <c r="BT117" s="15">
        <f>IF(AND($F117=$BK$4,$I117=BT$5),AVERAGE('Потребление ЭЭ_факт'!BP116,'Потребление ЭЭ_факт'!CB116,'Потребление ЭЭ_факт'!CN116),IF(BS117&lt;&gt;0,AVERAGE('Потребление ЭЭ_факт'!BP116,'Потребление ЭЭ_факт'!CB116,'Потребление ЭЭ_факт'!CN116),0))</f>
        <v>9930.6872500000009</v>
      </c>
      <c r="BU117" s="15">
        <f>IF(AND($F117=$BK$4,$I117=BU$5),AVERAGE('Потребление ЭЭ_факт'!BQ116,'Потребление ЭЭ_факт'!CC116,'Потребление ЭЭ_факт'!CO116),IF(BT117&lt;&gt;0,AVERAGE('Потребление ЭЭ_факт'!BQ116,'Потребление ЭЭ_факт'!CC116,'Потребление ЭЭ_факт'!CO116),0))</f>
        <v>10926.853714285715</v>
      </c>
      <c r="BV117" s="16">
        <f>IF(AND($F117=$BK$4,$I117=BV$5),AVERAGE('Потребление ЭЭ_факт'!BR116,'Потребление ЭЭ_факт'!CD116,'Потребление ЭЭ_факт'!CP116),IF(BU117&lt;&gt;0,AVERAGE('Потребление ЭЭ_факт'!BR116,'Потребление ЭЭ_факт'!CD116,'Потребление ЭЭ_факт'!CP116),0))</f>
        <v>11657.799107142861</v>
      </c>
      <c r="BW117" s="14">
        <f>IF(AND($F117=$BW$4,$I117=BW$5),AVERAGE('Потребление ЭЭ_факт'!BS116,'Потребление ЭЭ_факт'!CE116,'Потребление ЭЭ_факт'!CQ116),IF(BV117&lt;&gt;0,AVERAGE('Потребление ЭЭ_факт'!BS116,'Потребление ЭЭ_факт'!CE116,'Потребление ЭЭ_факт'!CQ116),0))</f>
        <v>12299.808571428572</v>
      </c>
      <c r="BX117" s="15">
        <f>IF(AND($F117=$BW$4,$I117=BX$5),AVERAGE('Потребление ЭЭ_факт'!BT116,'Потребление ЭЭ_факт'!CF116,'Потребление ЭЭ_факт'!CR116),IF(BW117&lt;&gt;0,AVERAGE('Потребление ЭЭ_факт'!BT116,'Потребление ЭЭ_факт'!CF116,'Потребление ЭЭ_факт'!CR116),0))</f>
        <v>10391.473678571429</v>
      </c>
      <c r="BY117" s="31">
        <f t="shared" si="552"/>
        <v>10377.989571428572</v>
      </c>
      <c r="BZ117" s="31">
        <f t="shared" si="553"/>
        <v>8415.0107142857141</v>
      </c>
      <c r="CA117" s="31">
        <f t="shared" si="554"/>
        <v>8754.4749535714291</v>
      </c>
      <c r="CB117" s="31">
        <f t="shared" si="555"/>
        <v>9394.0260714285705</v>
      </c>
      <c r="CC117" s="31">
        <f t="shared" si="546"/>
        <v>10276.885178571431</v>
      </c>
      <c r="CD117" s="31">
        <f t="shared" si="547"/>
        <v>10550.949642857142</v>
      </c>
      <c r="CE117" s="31">
        <f t="shared" si="548"/>
        <v>8496.4803571428565</v>
      </c>
      <c r="CF117" s="31">
        <f t="shared" si="549"/>
        <v>9930.6872500000009</v>
      </c>
      <c r="CG117" s="31">
        <f t="shared" si="550"/>
        <v>10926.853714285715</v>
      </c>
      <c r="CH117" s="32">
        <f t="shared" si="551"/>
        <v>11657.799107142861</v>
      </c>
      <c r="CI117" s="30">
        <f t="shared" si="418"/>
        <v>12299.808571428572</v>
      </c>
      <c r="CJ117" s="31">
        <f t="shared" si="413"/>
        <v>10391.473678571429</v>
      </c>
      <c r="CK117" s="31">
        <f t="shared" si="414"/>
        <v>10377.989571428572</v>
      </c>
      <c r="CL117" s="31">
        <f t="shared" si="489"/>
        <v>8415.0107142857141</v>
      </c>
      <c r="CM117" s="31">
        <f t="shared" si="490"/>
        <v>8754.4749535714291</v>
      </c>
      <c r="CN117" s="31">
        <f t="shared" si="491"/>
        <v>9394.0260714285705</v>
      </c>
      <c r="CO117" s="31">
        <f t="shared" si="492"/>
        <v>10276.885178571431</v>
      </c>
      <c r="CP117" s="31">
        <f t="shared" si="493"/>
        <v>10550.949642857142</v>
      </c>
      <c r="CQ117" s="31">
        <f t="shared" si="494"/>
        <v>8496.4803571428565</v>
      </c>
      <c r="CR117" s="31">
        <f t="shared" si="495"/>
        <v>9930.6872500000009</v>
      </c>
      <c r="CS117" s="31">
        <f t="shared" si="496"/>
        <v>10926.853714285715</v>
      </c>
      <c r="CT117" s="32">
        <f t="shared" si="497"/>
        <v>11657.799107142861</v>
      </c>
      <c r="CU117" s="30">
        <f t="shared" si="498"/>
        <v>12299.808571428572</v>
      </c>
      <c r="CV117" s="31">
        <f t="shared" si="499"/>
        <v>10391.473678571429</v>
      </c>
      <c r="CW117" s="31">
        <f t="shared" si="500"/>
        <v>10377.989571428572</v>
      </c>
      <c r="CX117" s="31">
        <f t="shared" si="501"/>
        <v>8415.0107142857141</v>
      </c>
      <c r="CY117" s="31">
        <f t="shared" si="502"/>
        <v>8754.4749535714291</v>
      </c>
      <c r="CZ117" s="31">
        <f t="shared" si="503"/>
        <v>9394.0260714285705</v>
      </c>
      <c r="DA117" s="31">
        <f t="shared" si="504"/>
        <v>10276.885178571431</v>
      </c>
      <c r="DB117" s="31">
        <f t="shared" si="505"/>
        <v>10550.949642857142</v>
      </c>
      <c r="DC117" s="31">
        <f t="shared" si="506"/>
        <v>8496.4803571428565</v>
      </c>
      <c r="DD117" s="31">
        <f t="shared" si="507"/>
        <v>9930.6872500000009</v>
      </c>
      <c r="DE117" s="31">
        <f t="shared" si="508"/>
        <v>10926.853714285715</v>
      </c>
      <c r="DF117" s="32">
        <f t="shared" si="509"/>
        <v>11657.799107142861</v>
      </c>
      <c r="DG117" s="30">
        <f t="shared" si="510"/>
        <v>12299.808571428572</v>
      </c>
      <c r="DH117" s="31">
        <f t="shared" si="511"/>
        <v>10391.473678571429</v>
      </c>
      <c r="DI117" s="31">
        <f t="shared" si="512"/>
        <v>10377.989571428572</v>
      </c>
      <c r="DJ117" s="31">
        <f t="shared" si="513"/>
        <v>8415.0107142857141</v>
      </c>
      <c r="DK117" s="31">
        <f t="shared" si="514"/>
        <v>8754.4749535714291</v>
      </c>
      <c r="DL117" s="31">
        <f t="shared" si="515"/>
        <v>9394.0260714285705</v>
      </c>
      <c r="DM117" s="31">
        <f t="shared" si="516"/>
        <v>10276.885178571431</v>
      </c>
      <c r="DN117" s="31">
        <f t="shared" si="517"/>
        <v>10550.949642857142</v>
      </c>
      <c r="DO117" s="31">
        <f t="shared" si="518"/>
        <v>8496.4803571428565</v>
      </c>
      <c r="DP117" s="31">
        <f t="shared" si="519"/>
        <v>9930.6872500000009</v>
      </c>
      <c r="DQ117" s="31">
        <f t="shared" si="488"/>
        <v>10926.853714285715</v>
      </c>
      <c r="DR117" s="32">
        <f t="shared" si="522"/>
        <v>11657.799107142861</v>
      </c>
      <c r="DS117" s="30">
        <f t="shared" si="523"/>
        <v>12299.808571428572</v>
      </c>
      <c r="DT117" s="31">
        <f t="shared" si="524"/>
        <v>10391.473678571429</v>
      </c>
      <c r="DU117" s="31">
        <f t="shared" si="525"/>
        <v>10377.989571428572</v>
      </c>
      <c r="DV117" s="31">
        <f t="shared" si="526"/>
        <v>8415.0107142857141</v>
      </c>
      <c r="DW117" s="31">
        <f t="shared" si="527"/>
        <v>8754.4749535714291</v>
      </c>
      <c r="DX117" s="31">
        <f t="shared" si="528"/>
        <v>9394.0260714285705</v>
      </c>
      <c r="DY117" s="31">
        <f t="shared" si="529"/>
        <v>10276.885178571431</v>
      </c>
      <c r="DZ117" s="31">
        <f t="shared" si="530"/>
        <v>10550.949642857142</v>
      </c>
      <c r="EA117" s="31">
        <f t="shared" si="531"/>
        <v>8496.4803571428565</v>
      </c>
      <c r="EB117" s="31">
        <f t="shared" si="532"/>
        <v>9930.6872500000009</v>
      </c>
      <c r="EC117" s="31">
        <f t="shared" si="533"/>
        <v>10926.853714285715</v>
      </c>
      <c r="ED117" s="32">
        <f t="shared" si="534"/>
        <v>11657.799107142861</v>
      </c>
      <c r="EE117" s="30">
        <f t="shared" si="535"/>
        <v>12299.808571428572</v>
      </c>
      <c r="EF117" s="31">
        <f t="shared" si="536"/>
        <v>10391.473678571429</v>
      </c>
      <c r="EG117" s="31">
        <f t="shared" si="537"/>
        <v>10377.989571428572</v>
      </c>
      <c r="EH117" s="31">
        <f t="shared" si="538"/>
        <v>8415.0107142857141</v>
      </c>
      <c r="EI117" s="31">
        <f t="shared" si="539"/>
        <v>8754.4749535714291</v>
      </c>
      <c r="EJ117" s="31">
        <f t="shared" si="540"/>
        <v>9394.0260714285705</v>
      </c>
      <c r="EK117" s="31">
        <f t="shared" si="541"/>
        <v>10276.885178571431</v>
      </c>
      <c r="EL117" s="31">
        <f t="shared" si="542"/>
        <v>10550.949642857142</v>
      </c>
      <c r="EM117" s="31">
        <f t="shared" si="543"/>
        <v>8496.4803571428565</v>
      </c>
      <c r="EN117" s="31">
        <f t="shared" si="544"/>
        <v>9930.6872500000009</v>
      </c>
      <c r="EO117" s="31">
        <f t="shared" si="520"/>
        <v>10926.853714285715</v>
      </c>
      <c r="EP117" s="32">
        <f t="shared" si="521"/>
        <v>11657.799107142861</v>
      </c>
      <c r="ES117" s="20"/>
      <c r="ET117" s="18"/>
      <c r="EU117" s="18"/>
      <c r="EV117" s="18"/>
      <c r="EW117" s="18"/>
      <c r="EX117" s="18"/>
      <c r="EY117" s="18"/>
      <c r="EZ117" s="18"/>
      <c r="FA117" s="18"/>
      <c r="FB117" s="18"/>
      <c r="FC117" s="18"/>
      <c r="FD117" s="19"/>
      <c r="FE117" s="20"/>
      <c r="FF117" s="18"/>
      <c r="FG117" s="18"/>
      <c r="FH117" s="18"/>
      <c r="FI117" s="18"/>
      <c r="FJ117" s="18"/>
      <c r="FK117" s="18"/>
      <c r="FL117" s="18"/>
      <c r="FM117" s="18"/>
      <c r="FN117" s="18"/>
      <c r="FO117" s="18"/>
      <c r="FP117" s="19"/>
      <c r="FQ117" s="20"/>
      <c r="FR117" s="18"/>
      <c r="FS117" s="18"/>
      <c r="FT117" s="18">
        <f t="shared" si="421"/>
        <v>8415.0107142857141</v>
      </c>
      <c r="FU117" s="18">
        <f t="shared" si="422"/>
        <v>8754.4749535714291</v>
      </c>
      <c r="FV117" s="18">
        <f t="shared" si="423"/>
        <v>9394.0260714285705</v>
      </c>
      <c r="FW117" s="18">
        <f t="shared" si="424"/>
        <v>10276.885178571431</v>
      </c>
      <c r="FX117" s="18">
        <f t="shared" si="425"/>
        <v>10550.949642857142</v>
      </c>
      <c r="FY117" s="18">
        <f t="shared" si="426"/>
        <v>8496.4803571428565</v>
      </c>
      <c r="FZ117" s="18">
        <f t="shared" si="427"/>
        <v>9930.6872500000009</v>
      </c>
      <c r="GA117" s="18">
        <f t="shared" si="428"/>
        <v>10926.853714285715</v>
      </c>
      <c r="GB117" s="19">
        <f t="shared" si="429"/>
        <v>11657.799107142861</v>
      </c>
      <c r="GC117" s="20">
        <f t="shared" si="430"/>
        <v>12299.808571428572</v>
      </c>
      <c r="GD117" s="18">
        <f t="shared" si="431"/>
        <v>10391.473678571429</v>
      </c>
      <c r="GE117" s="18">
        <f t="shared" si="432"/>
        <v>10377.989571428572</v>
      </c>
      <c r="GF117" s="18">
        <f t="shared" si="433"/>
        <v>8415.0107142857141</v>
      </c>
      <c r="GG117" s="18">
        <f t="shared" si="434"/>
        <v>8754.4749535714291</v>
      </c>
      <c r="GH117" s="18">
        <f t="shared" si="435"/>
        <v>9394.0260714285705</v>
      </c>
      <c r="GI117" s="18">
        <f t="shared" si="436"/>
        <v>10276.885178571431</v>
      </c>
      <c r="GJ117" s="18">
        <f t="shared" si="437"/>
        <v>10550.949642857142</v>
      </c>
      <c r="GK117" s="18">
        <f t="shared" si="438"/>
        <v>8496.4803571428565</v>
      </c>
      <c r="GL117" s="18">
        <f t="shared" si="439"/>
        <v>9930.6872500000009</v>
      </c>
      <c r="GM117" s="18">
        <f t="shared" si="440"/>
        <v>10926.853714285715</v>
      </c>
      <c r="GN117" s="19">
        <f t="shared" si="441"/>
        <v>11657.799107142861</v>
      </c>
      <c r="GO117" s="20">
        <f t="shared" si="442"/>
        <v>12299.808571428572</v>
      </c>
      <c r="GP117" s="18">
        <f t="shared" si="443"/>
        <v>10391.473678571429</v>
      </c>
      <c r="GQ117" s="18">
        <f t="shared" si="444"/>
        <v>10377.989571428572</v>
      </c>
      <c r="GR117" s="18">
        <f t="shared" si="445"/>
        <v>8415.0107142857141</v>
      </c>
      <c r="GS117" s="18">
        <f t="shared" si="446"/>
        <v>8754.4749535714291</v>
      </c>
      <c r="GT117" s="18">
        <f t="shared" si="447"/>
        <v>9394.0260714285705</v>
      </c>
      <c r="GU117" s="18">
        <f t="shared" si="448"/>
        <v>10276.885178571431</v>
      </c>
      <c r="GV117" s="18">
        <f t="shared" si="449"/>
        <v>10550.949642857142</v>
      </c>
      <c r="GW117" s="18">
        <f t="shared" si="450"/>
        <v>8496.4803571428565</v>
      </c>
      <c r="GX117" s="18">
        <f t="shared" si="451"/>
        <v>9930.6872500000009</v>
      </c>
      <c r="GY117" s="18">
        <f t="shared" si="452"/>
        <v>10926.853714285715</v>
      </c>
      <c r="GZ117" s="19">
        <f t="shared" si="453"/>
        <v>11657.799107142861</v>
      </c>
      <c r="HA117" s="20">
        <f t="shared" si="454"/>
        <v>12299.808571428572</v>
      </c>
      <c r="HB117" s="18">
        <f t="shared" si="455"/>
        <v>10391.473678571429</v>
      </c>
      <c r="HC117" s="18">
        <f t="shared" si="456"/>
        <v>10377.989571428572</v>
      </c>
      <c r="HD117" s="18">
        <f t="shared" si="457"/>
        <v>8415.0107142857141</v>
      </c>
      <c r="HE117" s="18">
        <f t="shared" si="458"/>
        <v>8754.4749535714291</v>
      </c>
      <c r="HF117" s="18">
        <f t="shared" si="459"/>
        <v>9394.0260714285705</v>
      </c>
      <c r="HG117" s="18">
        <f t="shared" si="460"/>
        <v>10276.885178571431</v>
      </c>
      <c r="HH117" s="18">
        <f t="shared" si="461"/>
        <v>10550.949642857142</v>
      </c>
      <c r="HI117" s="18">
        <f t="shared" si="462"/>
        <v>8496.4803571428565</v>
      </c>
      <c r="HJ117" s="18">
        <f t="shared" si="463"/>
        <v>9930.6872500000009</v>
      </c>
      <c r="HK117" s="18">
        <f t="shared" si="464"/>
        <v>10926.853714285715</v>
      </c>
      <c r="HL117" s="19">
        <f t="shared" si="465"/>
        <v>11657.799107142861</v>
      </c>
      <c r="HM117" s="20">
        <f t="shared" si="466"/>
        <v>12299.808571428572</v>
      </c>
      <c r="HN117" s="18">
        <f t="shared" si="467"/>
        <v>10391.473678571429</v>
      </c>
      <c r="HO117" s="18">
        <f t="shared" si="468"/>
        <v>10377.989571428572</v>
      </c>
      <c r="HP117" s="18">
        <f t="shared" si="469"/>
        <v>8415.0107142857141</v>
      </c>
      <c r="HQ117" s="18">
        <f t="shared" si="470"/>
        <v>8754.4749535714291</v>
      </c>
      <c r="HR117" s="18">
        <f t="shared" si="471"/>
        <v>9394.0260714285705</v>
      </c>
      <c r="HS117" s="18">
        <f t="shared" si="472"/>
        <v>10276.885178571431</v>
      </c>
      <c r="HT117" s="18">
        <f t="shared" si="473"/>
        <v>10550.949642857142</v>
      </c>
      <c r="HU117" s="18">
        <f t="shared" si="474"/>
        <v>8496.4803571428565</v>
      </c>
      <c r="HV117" s="18">
        <f t="shared" si="475"/>
        <v>9930.6872500000009</v>
      </c>
      <c r="HW117" s="18">
        <f t="shared" si="476"/>
        <v>10926.853714285715</v>
      </c>
      <c r="HX117" s="19">
        <f t="shared" si="477"/>
        <v>11657.799107142861</v>
      </c>
      <c r="HY117" s="20">
        <f t="shared" si="478"/>
        <v>12299.808571428572</v>
      </c>
      <c r="HZ117" s="18">
        <f t="shared" si="545"/>
        <v>10391.473678571429</v>
      </c>
      <c r="IA117" s="18">
        <f t="shared" si="559"/>
        <v>10377.989571428572</v>
      </c>
      <c r="IB117" s="18"/>
      <c r="IC117" s="18"/>
      <c r="ID117" s="18"/>
      <c r="IE117" s="18"/>
      <c r="IF117" s="18"/>
      <c r="IG117" s="18"/>
      <c r="IH117" s="18"/>
      <c r="II117" s="18"/>
      <c r="IJ117" s="19"/>
      <c r="IK117" s="20"/>
      <c r="IL117" s="18"/>
      <c r="IM117" s="18"/>
      <c r="IN117" s="18"/>
      <c r="IO117" s="18"/>
      <c r="IP117" s="18"/>
      <c r="IQ117" s="18"/>
      <c r="IR117" s="18"/>
      <c r="IS117" s="18"/>
      <c r="IT117" s="18"/>
      <c r="IU117" s="18"/>
      <c r="IV117" s="19"/>
      <c r="IY117" s="17"/>
      <c r="IZ117" s="17"/>
      <c r="JA117" s="14">
        <f t="shared" si="479"/>
        <v>0</v>
      </c>
      <c r="JB117" s="15">
        <f t="shared" si="480"/>
        <v>0</v>
      </c>
      <c r="JC117" s="15">
        <f t="shared" si="481"/>
        <v>88403.166989285703</v>
      </c>
      <c r="JD117" s="15">
        <f t="shared" si="482"/>
        <v>121472.43881071429</v>
      </c>
      <c r="JE117" s="15">
        <f t="shared" si="483"/>
        <v>121472.43881071429</v>
      </c>
      <c r="JF117" s="15">
        <f t="shared" si="484"/>
        <v>121472.43881071429</v>
      </c>
      <c r="JG117" s="15">
        <f t="shared" si="485"/>
        <v>121472.43881071429</v>
      </c>
      <c r="JH117" s="15">
        <f t="shared" si="486"/>
        <v>33069.271821428571</v>
      </c>
      <c r="JI117" s="15">
        <f t="shared" si="487"/>
        <v>0</v>
      </c>
      <c r="JJ117" s="14"/>
    </row>
    <row r="118" spans="1:270" x14ac:dyDescent="0.25">
      <c r="A118" s="5" t="s">
        <v>37</v>
      </c>
      <c r="B118" s="2">
        <v>4302</v>
      </c>
      <c r="C118" s="3">
        <v>41872</v>
      </c>
      <c r="D118" s="3" t="s">
        <v>38</v>
      </c>
      <c r="E118" s="4">
        <v>45394</v>
      </c>
      <c r="F118">
        <f t="shared" si="556"/>
        <v>2024</v>
      </c>
      <c r="G118">
        <f t="shared" si="557"/>
        <v>4</v>
      </c>
      <c r="H118">
        <f t="shared" si="558"/>
        <v>2021</v>
      </c>
      <c r="I118">
        <f t="shared" si="561"/>
        <v>4</v>
      </c>
      <c r="J118">
        <f t="shared" si="560"/>
        <v>2024</v>
      </c>
      <c r="K118">
        <f t="shared" si="416"/>
        <v>5</v>
      </c>
      <c r="L118">
        <f t="shared" si="562"/>
        <v>2029</v>
      </c>
      <c r="M118">
        <f t="shared" si="417"/>
        <v>4</v>
      </c>
      <c r="O118" s="14"/>
      <c r="P118" s="17"/>
      <c r="Q118" s="17"/>
      <c r="R118" s="17"/>
      <c r="S118" s="17"/>
      <c r="T118" s="17"/>
      <c r="U118" s="17"/>
      <c r="V118" s="17">
        <f>IF(AND($F118=O$4,$I118=V$5),AVERAGE('Потребление ЭЭ_факт'!R117,'Потребление ЭЭ_факт'!AD117,'Потребление ЭЭ_факт'!AP117),IF(U118&lt;&gt;0,AVERAGE('Потребление ЭЭ_факт'!R117,'Потребление ЭЭ_факт'!AD117,'Потребление ЭЭ_факт'!AP117),0))</f>
        <v>0</v>
      </c>
      <c r="W118" s="17">
        <f>IF(AND($F118=O$4,$I118=W$5),AVERAGE('Потребление ЭЭ_факт'!S117,'Потребление ЭЭ_факт'!AE117,'Потребление ЭЭ_факт'!AQ117),IF(V118&lt;&gt;0,AVERAGE('Потребление ЭЭ_факт'!S117,'Потребление ЭЭ_факт'!AE117,'Потребление ЭЭ_факт'!AQ117),0))</f>
        <v>0</v>
      </c>
      <c r="X118" s="17">
        <f>IF(AND($F118=O$4,$I118=X$5),AVERAGE('Потребление ЭЭ_факт'!T117,'Потребление ЭЭ_факт'!AF117,'Потребление ЭЭ_факт'!AR117),IF(W118&lt;&gt;0,AVERAGE('Потребление ЭЭ_факт'!T117,'Потребление ЭЭ_факт'!AF117,'Потребление ЭЭ_факт'!AR117),0))</f>
        <v>0</v>
      </c>
      <c r="Y118" s="17">
        <f>IF(AND($F118=O$4,$I118=Y$5),AVERAGE('Потребление ЭЭ_факт'!U117,'Потребление ЭЭ_факт'!AG117,'Потребление ЭЭ_факт'!AS117),IF(X118&lt;&gt;0,AVERAGE('Потребление ЭЭ_факт'!U117,'Потребление ЭЭ_факт'!AG117,'Потребление ЭЭ_факт'!AS117),0))</f>
        <v>0</v>
      </c>
      <c r="Z118" s="17">
        <f>IF(AND($F118=O$4,$I118=Z$5),AVERAGE('Потребление ЭЭ_факт'!V117,'Потребление ЭЭ_факт'!AH117,'Потребление ЭЭ_факт'!AT117),IF(Y118&lt;&gt;0,AVERAGE('Потребление ЭЭ_факт'!V117,'Потребление ЭЭ_факт'!AH117,'Потребление ЭЭ_факт'!AT117),0))</f>
        <v>0</v>
      </c>
      <c r="AA118" s="14">
        <f>IF(AND($F118=AA$4,$I118=AA$5),AVERAGE('Потребление ЭЭ_факт'!W117,'Потребление ЭЭ_факт'!AI117,'Потребление ЭЭ_факт'!AU117),IF(Z118&lt;&gt;0,AVERAGE('Потребление ЭЭ_факт'!W117,'Потребление ЭЭ_факт'!AI117,'Потребление ЭЭ_факт'!AU117),0))</f>
        <v>0</v>
      </c>
      <c r="AB118" s="17">
        <f>IF(AND($F118=AA$4,$I118=AB$5),AVERAGE('Потребление ЭЭ_факт'!X117,'Потребление ЭЭ_факт'!AJ117,'Потребление ЭЭ_факт'!AV117),IF(AA118&lt;&gt;0,AVERAGE('Потребление ЭЭ_факт'!X117,'Потребление ЭЭ_факт'!AJ117,'Потребление ЭЭ_факт'!AV117),0))</f>
        <v>0</v>
      </c>
      <c r="AC118" s="17">
        <f>IF(AND($F118=AA$4,$I118=AC$5),AVERAGE('Потребление ЭЭ_факт'!Y117,'Потребление ЭЭ_факт'!AK117,'Потребление ЭЭ_факт'!AW117),IF(AB118&lt;&gt;0,AVERAGE('Потребление ЭЭ_факт'!Y117,'Потребление ЭЭ_факт'!AK117,'Потребление ЭЭ_факт'!AW117),0))</f>
        <v>0</v>
      </c>
      <c r="AD118" s="17">
        <f>IF(AND($F118=AA$4,$I118=AD$5),AVERAGE('Потребление ЭЭ_факт'!Z117,'Потребление ЭЭ_факт'!AL117,'Потребление ЭЭ_факт'!AX117),IF(AC118&lt;&gt;0,AVERAGE('Потребление ЭЭ_факт'!Z117,'Потребление ЭЭ_факт'!AL117,'Потребление ЭЭ_факт'!AX117),0))</f>
        <v>0</v>
      </c>
      <c r="AE118" s="17">
        <f>IF(AND($F118=AA$4,$I118=AE$5),AVERAGE('Потребление ЭЭ_факт'!AA117,'Потребление ЭЭ_факт'!AM117,'Потребление ЭЭ_факт'!AY117),IF(AD118&lt;&gt;0,AVERAGE('Потребление ЭЭ_факт'!AA117,'Потребление ЭЭ_факт'!AM117,'Потребление ЭЭ_факт'!AY117),0))</f>
        <v>0</v>
      </c>
      <c r="AF118" s="17">
        <f>IF(AND($F118=AA$4,$I118=AF$5),AVERAGE('Потребление ЭЭ_факт'!AB117,'Потребление ЭЭ_факт'!AN117,'Потребление ЭЭ_факт'!AZ117),IF(AE118&lt;&gt;0,AVERAGE('Потребление ЭЭ_факт'!AB117,'Потребление ЭЭ_факт'!AN117,'Потребление ЭЭ_факт'!AZ117),0))</f>
        <v>0</v>
      </c>
      <c r="AG118" s="17">
        <f>IF(AND($F118=AA$4,$I118=AG$5),AVERAGE('Потребление ЭЭ_факт'!AC117,'Потребление ЭЭ_факт'!AO117,'Потребление ЭЭ_факт'!BA117),IF(AF118&lt;&gt;0,AVERAGE('Потребление ЭЭ_факт'!AC117,'Потребление ЭЭ_факт'!AO117,'Потребление ЭЭ_факт'!BA117),0))</f>
        <v>0</v>
      </c>
      <c r="AH118" s="17">
        <f>IF(AND($F118=AA$4,$I118=AH$5),AVERAGE('Потребление ЭЭ_факт'!AD117,'Потребление ЭЭ_факт'!AP117,'Потребление ЭЭ_факт'!BB117),IF(AG118&lt;&gt;0,AVERAGE('Потребление ЭЭ_факт'!AD117,'Потребление ЭЭ_факт'!AP117,'Потребление ЭЭ_факт'!BB117),0))</f>
        <v>0</v>
      </c>
      <c r="AI118" s="17">
        <f>IF(AND($F118=AA$4,$I118=AI$5),AVERAGE('Потребление ЭЭ_факт'!AE117,'Потребление ЭЭ_факт'!AQ117,'Потребление ЭЭ_факт'!BC117),IF(AH118&lt;&gt;0,AVERAGE('Потребление ЭЭ_факт'!AE117,'Потребление ЭЭ_факт'!AQ117,'Потребление ЭЭ_факт'!BC117),0))</f>
        <v>0</v>
      </c>
      <c r="AJ118" s="17">
        <f>IF(AND($F118=AA$4,$I118=AJ$5),AVERAGE('Потребление ЭЭ_факт'!AF117,'Потребление ЭЭ_факт'!AR117,'Потребление ЭЭ_факт'!BD117),IF(AI118&lt;&gt;0,AVERAGE('Потребление ЭЭ_факт'!AF117,'Потребление ЭЭ_факт'!AR117,'Потребление ЭЭ_факт'!BD117),0))</f>
        <v>0</v>
      </c>
      <c r="AK118" s="17">
        <f>IF(AND($F118=AA$4,$I118=AK$5),AVERAGE('Потребление ЭЭ_факт'!AG117,'Потребление ЭЭ_факт'!AS117,'Потребление ЭЭ_факт'!BE117),IF(AJ118&lt;&gt;0,AVERAGE('Потребление ЭЭ_факт'!AG117,'Потребление ЭЭ_факт'!AS117,'Потребление ЭЭ_факт'!BE117),0))</f>
        <v>0</v>
      </c>
      <c r="AL118" s="17">
        <f>IF(AND($F118=AA$4,$I118=AL$5),AVERAGE('Потребление ЭЭ_факт'!AH117,'Потребление ЭЭ_факт'!AT117,'Потребление ЭЭ_факт'!BF117),IF(AK118&lt;&gt;0,AVERAGE('Потребление ЭЭ_факт'!AH117,'Потребление ЭЭ_факт'!AT117,'Потребление ЭЭ_факт'!BF117),0))</f>
        <v>0</v>
      </c>
      <c r="AM118" s="14">
        <f>IF(AND($F118=AM$4,$I118=AM$5),AVERAGE('Потребление ЭЭ_факт'!AI117,'Потребление ЭЭ_факт'!AU117,'Потребление ЭЭ_факт'!BG117),IF(AL118&lt;&gt;0,AVERAGE('Потребление ЭЭ_факт'!AI117,'Потребление ЭЭ_факт'!AU117,'Потребление ЭЭ_факт'!BG117),0))</f>
        <v>0</v>
      </c>
      <c r="AN118" s="15">
        <f>IF(AND($F118=$AM$4,$I118=AN$5),AVERAGE('Потребление ЭЭ_факт'!AJ117,'Потребление ЭЭ_факт'!AV117,'Потребление ЭЭ_факт'!BH117),IF(AM118&lt;&gt;0,AVERAGE('Потребление ЭЭ_факт'!AJ117,'Потребление ЭЭ_факт'!AV117,'Потребление ЭЭ_факт'!BH117),0))</f>
        <v>0</v>
      </c>
      <c r="AO118" s="15">
        <f>IF(AND($F118=$AM$4,$I118=AO$5),AVERAGE('Потребление ЭЭ_факт'!AK117,'Потребление ЭЭ_факт'!AW117,'Потребление ЭЭ_факт'!BI117),IF(AN118&lt;&gt;0,AVERAGE('Потребление ЭЭ_факт'!AK117,'Потребление ЭЭ_факт'!AW117,'Потребление ЭЭ_факт'!BI117),0))</f>
        <v>0</v>
      </c>
      <c r="AP118" s="15">
        <f>IF(AND($F118=$AM$4,$I118=AP$5),AVERAGE('Потребление ЭЭ_факт'!AL117,'Потребление ЭЭ_факт'!AX117,'Потребление ЭЭ_факт'!BJ117),IF(AO118&lt;&gt;0,AVERAGE('Потребление ЭЭ_факт'!AL117,'Потребление ЭЭ_факт'!AX117,'Потребление ЭЭ_факт'!BJ117),0))</f>
        <v>0</v>
      </c>
      <c r="AQ118" s="15">
        <f>IF(AND($F118=$AM$4,$I118=AQ$5),AVERAGE('Потребление ЭЭ_факт'!AM117,'Потребление ЭЭ_факт'!AY117,'Потребление ЭЭ_факт'!BK117),IF(AP118&lt;&gt;0,AVERAGE('Потребление ЭЭ_факт'!AM117,'Потребление ЭЭ_факт'!AY117,'Потребление ЭЭ_факт'!BK117),0))</f>
        <v>0</v>
      </c>
      <c r="AR118" s="15">
        <f>IF(AND($F118=$AM$4,$I118=AR$5),AVERAGE('Потребление ЭЭ_факт'!AN117,'Потребление ЭЭ_факт'!AZ117,'Потребление ЭЭ_факт'!BL117),IF(AQ118&lt;&gt;0,AVERAGE('Потребление ЭЭ_факт'!AN117,'Потребление ЭЭ_факт'!AZ117,'Потребление ЭЭ_факт'!BL117),0))</f>
        <v>0</v>
      </c>
      <c r="AS118" s="15">
        <f>IF(AND($F118=$AM$4,$I118=AS$5),AVERAGE('Потребление ЭЭ_факт'!AO117,'Потребление ЭЭ_факт'!BA117,'Потребление ЭЭ_факт'!BM117),IF(AR118&lt;&gt;0,AVERAGE('Потребление ЭЭ_факт'!AO117,'Потребление ЭЭ_факт'!BA117,'Потребление ЭЭ_факт'!BM117),0))</f>
        <v>0</v>
      </c>
      <c r="AT118" s="15">
        <f>IF(AND($F118=$AM$4,$I118=AT$5),AVERAGE('Потребление ЭЭ_факт'!AP117,'Потребление ЭЭ_факт'!BB117,'Потребление ЭЭ_факт'!BN117),IF(AS118&lt;&gt;0,AVERAGE('Потребление ЭЭ_факт'!AP117,'Потребление ЭЭ_факт'!BB117,'Потребление ЭЭ_факт'!BN117),0))</f>
        <v>0</v>
      </c>
      <c r="AU118" s="15">
        <f>IF(AND($F118=$AM$4,$I118=AU$5),AVERAGE('Потребление ЭЭ_факт'!AQ117,'Потребление ЭЭ_факт'!BC117,'Потребление ЭЭ_факт'!BO117),IF(AT118&lt;&gt;0,AVERAGE('Потребление ЭЭ_факт'!AQ117,'Потребление ЭЭ_факт'!BC117,'Потребление ЭЭ_факт'!BO117),0))</f>
        <v>0</v>
      </c>
      <c r="AV118" s="15">
        <f>IF(AND($F118=$AM$4,$I118=AV$5),AVERAGE('Потребление ЭЭ_факт'!AR117,'Потребление ЭЭ_факт'!BD117,'Потребление ЭЭ_факт'!BP117),IF(AU118&lt;&gt;0,AVERAGE('Потребление ЭЭ_факт'!AR117,'Потребление ЭЭ_факт'!BD117,'Потребление ЭЭ_факт'!BP117),0))</f>
        <v>0</v>
      </c>
      <c r="AW118" s="15">
        <f>IF(AND($F118=$AM$4,$I118=AW$5),AVERAGE('Потребление ЭЭ_факт'!AS117,'Потребление ЭЭ_факт'!BE117,'Потребление ЭЭ_факт'!BQ117),IF(AV118&lt;&gt;0,AVERAGE('Потребление ЭЭ_факт'!AS117,'Потребление ЭЭ_факт'!BE117,'Потребление ЭЭ_факт'!BQ117),0))</f>
        <v>0</v>
      </c>
      <c r="AX118" s="16">
        <f>IF(AND($F118=$AM$4,$I118=AX$5),AVERAGE('Потребление ЭЭ_факт'!AT117,'Потребление ЭЭ_факт'!BF117,'Потребление ЭЭ_факт'!BR117),IF(AW118&lt;&gt;0,AVERAGE('Потребление ЭЭ_факт'!AT117,'Потребление ЭЭ_факт'!BF117,'Потребление ЭЭ_факт'!BR117),0))</f>
        <v>0</v>
      </c>
      <c r="AY118" s="14">
        <f>IF(AND($F118=$AY$4,$I118=AY$5),AVERAGE('Потребление ЭЭ_факт'!AU117,'Потребление ЭЭ_факт'!BG117,'Потребление ЭЭ_факт'!BS117),IF(AX118&lt;&gt;0,AVERAGE('Потребление ЭЭ_факт'!AU117,'Потребление ЭЭ_факт'!BG117,'Потребление ЭЭ_факт'!BS117),0))</f>
        <v>0</v>
      </c>
      <c r="AZ118" s="15">
        <f>IF(AND($F118=$AY$4,$I118=AZ$5),AVERAGE('Потребление ЭЭ_факт'!AV117,'Потребление ЭЭ_факт'!BH117,'Потребление ЭЭ_факт'!BT117),IF(AY118&lt;&gt;0,AVERAGE('Потребление ЭЭ_факт'!AV117,'Потребление ЭЭ_факт'!BH117,'Потребление ЭЭ_факт'!BT117),0))</f>
        <v>0</v>
      </c>
      <c r="BA118" s="15">
        <f>IF(AND($F118=$AY$4,$I118=BA$5),AVERAGE('Потребление ЭЭ_факт'!AW117,'Потребление ЭЭ_факт'!BI117,'Потребление ЭЭ_факт'!BU117),IF(AZ118&lt;&gt;0,AVERAGE('Потребление ЭЭ_факт'!AW117,'Потребление ЭЭ_факт'!BI117,'Потребление ЭЭ_факт'!BU117),0))</f>
        <v>0</v>
      </c>
      <c r="BB118" s="15">
        <f>IF(AND($F118=$AY$4,$I118=BB$5),AVERAGE('Потребление ЭЭ_факт'!AX117,'Потребление ЭЭ_факт'!BJ117,'Потребление ЭЭ_факт'!BV117),IF(BA118&lt;&gt;0,AVERAGE('Потребление ЭЭ_факт'!AX117,'Потребление ЭЭ_факт'!BJ117,'Потребление ЭЭ_факт'!BV117),0))</f>
        <v>0</v>
      </c>
      <c r="BC118" s="15">
        <f>IF(AND($F118=$AY$4,$I118=BC$5),AVERAGE('Потребление ЭЭ_факт'!AY117,'Потребление ЭЭ_факт'!BK117,'Потребление ЭЭ_факт'!BW117),IF(BB118&lt;&gt;0,AVERAGE('Потребление ЭЭ_факт'!AY117,'Потребление ЭЭ_факт'!BK117,'Потребление ЭЭ_факт'!BW117),0))</f>
        <v>0</v>
      </c>
      <c r="BD118" s="15">
        <f>IF(AND($F118=$AY$4,$I118=BD$5),AVERAGE('Потребление ЭЭ_факт'!AZ117,'Потребление ЭЭ_факт'!BL117,'Потребление ЭЭ_факт'!BX117),IF(BC118&lt;&gt;0,AVERAGE('Потребление ЭЭ_факт'!AZ117,'Потребление ЭЭ_факт'!BL117,'Потребление ЭЭ_факт'!BX117),0))</f>
        <v>0</v>
      </c>
      <c r="BE118" s="15">
        <f>IF(AND($F118=$AY$4,$I118=BE$5),AVERAGE('Потребление ЭЭ_факт'!BA117,'Потребление ЭЭ_факт'!BM117,'Потребление ЭЭ_факт'!BY117),IF(BD118&lt;&gt;0,AVERAGE('Потребление ЭЭ_факт'!BA117,'Потребление ЭЭ_факт'!BM117,'Потребление ЭЭ_факт'!BY117),0))</f>
        <v>0</v>
      </c>
      <c r="BF118" s="15">
        <f>IF(AND($F118=$AY$4,$I118=BF$5),AVERAGE('Потребление ЭЭ_факт'!BB117,'Потребление ЭЭ_факт'!BN117,'Потребление ЭЭ_факт'!BZ117),IF(BE118&lt;&gt;0,AVERAGE('Потребление ЭЭ_факт'!BB117,'Потребление ЭЭ_факт'!BN117,'Потребление ЭЭ_факт'!BZ117),0))</f>
        <v>0</v>
      </c>
      <c r="BG118" s="15">
        <f>IF(AND($F118=$AY$4,$I118=BG$5),AVERAGE('Потребление ЭЭ_факт'!BC117,'Потребление ЭЭ_факт'!BO117,'Потребление ЭЭ_факт'!CA117),IF(BF118&lt;&gt;0,AVERAGE('Потребление ЭЭ_факт'!BC117,'Потребление ЭЭ_факт'!BO117,'Потребление ЭЭ_факт'!CA117),0))</f>
        <v>0</v>
      </c>
      <c r="BH118" s="15">
        <f>IF(AND($F118=$AY$4,$I118=BH$5),AVERAGE('Потребление ЭЭ_факт'!BD117,'Потребление ЭЭ_факт'!BP117,'Потребление ЭЭ_факт'!CB117),IF(BG118&lt;&gt;0,AVERAGE('Потребление ЭЭ_факт'!BD117,'Потребление ЭЭ_факт'!BP117,'Потребление ЭЭ_факт'!CB117),0))</f>
        <v>0</v>
      </c>
      <c r="BI118" s="15">
        <f>IF(AND($F118=$AY$4,$I118=BI$5),AVERAGE('Потребление ЭЭ_факт'!BE117,'Потребление ЭЭ_факт'!BQ117,'Потребление ЭЭ_факт'!CC117),IF(BH118&lt;&gt;0,AVERAGE('Потребление ЭЭ_факт'!BE117,'Потребление ЭЭ_факт'!BQ117,'Потребление ЭЭ_факт'!CC117),0))</f>
        <v>0</v>
      </c>
      <c r="BJ118" s="16">
        <f>IF(AND($F118=$AY$4,$I118=BJ$5),AVERAGE('Потребление ЭЭ_факт'!BF117,'Потребление ЭЭ_факт'!BR117,'Потребление ЭЭ_факт'!CD117),IF(BI118&lt;&gt;0,AVERAGE('Потребление ЭЭ_факт'!BF117,'Потребление ЭЭ_факт'!BR117,'Потребление ЭЭ_факт'!CD117),0))</f>
        <v>0</v>
      </c>
      <c r="BK118" s="14">
        <f>IF(AND($F118=$BK$4,$I118=BK$5),AVERAGE('Потребление ЭЭ_факт'!BG117,'Потребление ЭЭ_факт'!BS117,'Потребление ЭЭ_факт'!CE117),IF(BJ118&lt;&gt;0,AVERAGE('Потребление ЭЭ_факт'!BG117,'Потребление ЭЭ_факт'!BS117,'Потребление ЭЭ_факт'!CE117),0))</f>
        <v>0</v>
      </c>
      <c r="BL118" s="15">
        <f>IF(AND($F118=$BK$4,$I118=BL$5),AVERAGE('Потребление ЭЭ_факт'!BH117,'Потребление ЭЭ_факт'!BT117,'Потребление ЭЭ_факт'!CF117),IF(BK118&lt;&gt;0,AVERAGE('Потребление ЭЭ_факт'!BH117,'Потребление ЭЭ_факт'!BT117,'Потребление ЭЭ_факт'!CF117),0))</f>
        <v>0</v>
      </c>
      <c r="BM118" s="15">
        <f>IF(AND($F118=$BK$4,$I118=BM$5),AVERAGE('Потребление ЭЭ_факт'!BI117,'Потребление ЭЭ_факт'!BU117,'Потребление ЭЭ_факт'!CG117),IF(BL118&lt;&gt;0,AVERAGE('Потребление ЭЭ_факт'!BI117,'Потребление ЭЭ_факт'!BU117,'Потребление ЭЭ_факт'!CG117),0))</f>
        <v>0</v>
      </c>
      <c r="BN118" s="15">
        <f>IF(AND($F118=$BK$4,$I118=BN$5),AVERAGE('Потребление ЭЭ_факт'!BJ117,'Потребление ЭЭ_факт'!BV117,'Потребление ЭЭ_факт'!CH117),IF(BM118&lt;&gt;0,AVERAGE('Потребление ЭЭ_факт'!BJ117,'Потребление ЭЭ_факт'!BV117,'Потребление ЭЭ_факт'!CH117),0))</f>
        <v>14732.971262537612</v>
      </c>
      <c r="BO118" s="15">
        <f>IF(AND($F118=$BK$4,$I118=BO$5),AVERAGE('Потребление ЭЭ_факт'!BK117,'Потребление ЭЭ_факт'!BW117,'Потребление ЭЭ_факт'!CI117),IF(BN118&lt;&gt;0,AVERAGE('Потребление ЭЭ_факт'!BK117,'Потребление ЭЭ_факт'!BW117,'Потребление ЭЭ_факт'!CI117),0))</f>
        <v>14395.649054821411</v>
      </c>
      <c r="BP118" s="15">
        <f>IF(AND($F118=$BK$4,$I118=BP$5),AVERAGE('Потребление ЭЭ_факт'!BL117,'Потребление ЭЭ_факт'!BX117,'Потребление ЭЭ_факт'!CJ117),IF(BO118&lt;&gt;0,AVERAGE('Потребление ЭЭ_факт'!BL117,'Потребление ЭЭ_факт'!BX117,'Потребление ЭЭ_факт'!CJ117),0))</f>
        <v>15704.656464642854</v>
      </c>
      <c r="BQ118" s="15">
        <f>IF(AND($F118=$BK$4,$I118=BQ$5),AVERAGE('Потребление ЭЭ_факт'!BM117,'Потребление ЭЭ_факт'!BY117,'Потребление ЭЭ_факт'!CK117),IF(BP118&lt;&gt;0,AVERAGE('Потребление ЭЭ_факт'!BM117,'Потребление ЭЭ_факт'!BY117,'Потребление ЭЭ_факт'!CK117),0))</f>
        <v>17463.753456714279</v>
      </c>
      <c r="BR118" s="15">
        <f>IF(AND($F118=$BK$4,$I118=BR$5),AVERAGE('Потребление ЭЭ_факт'!BN117,'Потребление ЭЭ_факт'!BZ117,'Потребление ЭЭ_факт'!CL117),IF(BQ118&lt;&gt;0,AVERAGE('Потребление ЭЭ_факт'!BN117,'Потребление ЭЭ_факт'!BZ117,'Потребление ЭЭ_факт'!CL117),0))</f>
        <v>17841.364320559544</v>
      </c>
      <c r="BS118" s="15">
        <f>IF(AND($F118=$BK$4,$I118=BS$5),AVERAGE('Потребление ЭЭ_факт'!BO117,'Потребление ЭЭ_факт'!CA117,'Потребление ЭЭ_факт'!CM117),IF(BR118&lt;&gt;0,AVERAGE('Потребление ЭЭ_факт'!BO117,'Потребление ЭЭ_факт'!CA117,'Потребление ЭЭ_факт'!CM117),0))</f>
        <v>13754.504817857143</v>
      </c>
      <c r="BT118" s="15">
        <f>IF(AND($F118=$BK$4,$I118=BT$5),AVERAGE('Потребление ЭЭ_факт'!BP117,'Потребление ЭЭ_факт'!CB117,'Потребление ЭЭ_факт'!CN117),IF(BS118&lt;&gt;0,AVERAGE('Потребление ЭЭ_факт'!BP117,'Потребление ЭЭ_факт'!CB117,'Потребление ЭЭ_факт'!CN117),0))</f>
        <v>15296.656420000014</v>
      </c>
      <c r="BU118" s="15">
        <f>IF(AND($F118=$BK$4,$I118=BU$5),AVERAGE('Потребление ЭЭ_факт'!BQ117,'Потребление ЭЭ_факт'!CC117,'Потребление ЭЭ_факт'!CO117),IF(BT118&lt;&gt;0,AVERAGE('Потребление ЭЭ_факт'!BQ117,'Потребление ЭЭ_факт'!CC117,'Потребление ЭЭ_факт'!CO117),0))</f>
        <v>14828.106085999971</v>
      </c>
      <c r="BV118" s="16">
        <f>IF(AND($F118=$BK$4,$I118=BV$5),AVERAGE('Потребление ЭЭ_факт'!BR117,'Потребление ЭЭ_факт'!CD117,'Потребление ЭЭ_факт'!CP117),IF(BU118&lt;&gt;0,AVERAGE('Потребление ЭЭ_факт'!BR117,'Потребление ЭЭ_факт'!CD117,'Потребление ЭЭ_факт'!CP117),0))</f>
        <v>15305.330474999995</v>
      </c>
      <c r="BW118" s="14">
        <f>IF(AND($F118=$BW$4,$I118=BW$5),AVERAGE('Потребление ЭЭ_факт'!BS117,'Потребление ЭЭ_факт'!CE117,'Потребление ЭЭ_факт'!CQ117),IF(BV118&lt;&gt;0,AVERAGE('Потребление ЭЭ_факт'!BS117,'Потребление ЭЭ_факт'!CE117,'Потребление ЭЭ_факт'!CQ117),0))</f>
        <v>15809.401437857137</v>
      </c>
      <c r="BX118" s="15">
        <f>IF(AND($F118=$BW$4,$I118=BX$5),AVERAGE('Потребление ЭЭ_факт'!BT117,'Потребление ЭЭ_факт'!CF117,'Потребление ЭЭ_факт'!CR117),IF(BW118&lt;&gt;0,AVERAGE('Потребление ЭЭ_факт'!BT117,'Потребление ЭЭ_факт'!CF117,'Потребление ЭЭ_факт'!CR117),0))</f>
        <v>13724.449678666644</v>
      </c>
      <c r="BY118" s="15">
        <f>IF(AND($F118=$BW$4,$I118=BY$5),AVERAGE('Потребление ЭЭ_факт'!BU117,'Потребление ЭЭ_факт'!CG117,'Потребление ЭЭ_факт'!CS117),IF(BX118&lt;&gt;0,AVERAGE('Потребление ЭЭ_факт'!BU117,'Потребление ЭЭ_факт'!CG117,'Потребление ЭЭ_факт'!CS117),0))</f>
        <v>14054.488063006538</v>
      </c>
      <c r="BZ118" s="31">
        <f t="shared" si="553"/>
        <v>14732.971262537612</v>
      </c>
      <c r="CA118" s="31">
        <f t="shared" si="554"/>
        <v>14395.649054821411</v>
      </c>
      <c r="CB118" s="31">
        <f t="shared" si="555"/>
        <v>15704.656464642854</v>
      </c>
      <c r="CC118" s="31">
        <f t="shared" si="546"/>
        <v>17463.753456714279</v>
      </c>
      <c r="CD118" s="31">
        <f t="shared" si="547"/>
        <v>17841.364320559544</v>
      </c>
      <c r="CE118" s="31">
        <f t="shared" si="548"/>
        <v>13754.504817857143</v>
      </c>
      <c r="CF118" s="31">
        <f t="shared" si="549"/>
        <v>15296.656420000014</v>
      </c>
      <c r="CG118" s="31">
        <f t="shared" si="550"/>
        <v>14828.106085999971</v>
      </c>
      <c r="CH118" s="32">
        <f t="shared" si="551"/>
        <v>15305.330474999995</v>
      </c>
      <c r="CI118" s="30">
        <f t="shared" si="418"/>
        <v>15809.401437857137</v>
      </c>
      <c r="CJ118" s="31">
        <f t="shared" si="413"/>
        <v>13724.449678666644</v>
      </c>
      <c r="CK118" s="31">
        <f t="shared" si="414"/>
        <v>14054.488063006538</v>
      </c>
      <c r="CL118" s="31">
        <f t="shared" si="489"/>
        <v>14732.971262537612</v>
      </c>
      <c r="CM118" s="31">
        <f t="shared" si="490"/>
        <v>14395.649054821411</v>
      </c>
      <c r="CN118" s="31">
        <f t="shared" si="491"/>
        <v>15704.656464642854</v>
      </c>
      <c r="CO118" s="31">
        <f t="shared" si="492"/>
        <v>17463.753456714279</v>
      </c>
      <c r="CP118" s="31">
        <f t="shared" si="493"/>
        <v>17841.364320559544</v>
      </c>
      <c r="CQ118" s="31">
        <f t="shared" si="494"/>
        <v>13754.504817857143</v>
      </c>
      <c r="CR118" s="31">
        <f t="shared" si="495"/>
        <v>15296.656420000014</v>
      </c>
      <c r="CS118" s="31">
        <f t="shared" si="496"/>
        <v>14828.106085999971</v>
      </c>
      <c r="CT118" s="32">
        <f t="shared" si="497"/>
        <v>15305.330474999995</v>
      </c>
      <c r="CU118" s="30">
        <f t="shared" si="498"/>
        <v>15809.401437857137</v>
      </c>
      <c r="CV118" s="31">
        <f t="shared" si="499"/>
        <v>13724.449678666644</v>
      </c>
      <c r="CW118" s="31">
        <f t="shared" si="500"/>
        <v>14054.488063006538</v>
      </c>
      <c r="CX118" s="31">
        <f t="shared" si="501"/>
        <v>14732.971262537612</v>
      </c>
      <c r="CY118" s="31">
        <f t="shared" si="502"/>
        <v>14395.649054821411</v>
      </c>
      <c r="CZ118" s="31">
        <f t="shared" si="503"/>
        <v>15704.656464642854</v>
      </c>
      <c r="DA118" s="31">
        <f t="shared" si="504"/>
        <v>17463.753456714279</v>
      </c>
      <c r="DB118" s="31">
        <f t="shared" si="505"/>
        <v>17841.364320559544</v>
      </c>
      <c r="DC118" s="31">
        <f t="shared" si="506"/>
        <v>13754.504817857143</v>
      </c>
      <c r="DD118" s="31">
        <f t="shared" si="507"/>
        <v>15296.656420000014</v>
      </c>
      <c r="DE118" s="31">
        <f t="shared" si="508"/>
        <v>14828.106085999971</v>
      </c>
      <c r="DF118" s="32">
        <f t="shared" si="509"/>
        <v>15305.330474999995</v>
      </c>
      <c r="DG118" s="30">
        <f t="shared" si="510"/>
        <v>15809.401437857137</v>
      </c>
      <c r="DH118" s="31">
        <f t="shared" si="511"/>
        <v>13724.449678666644</v>
      </c>
      <c r="DI118" s="31">
        <f t="shared" si="512"/>
        <v>14054.488063006538</v>
      </c>
      <c r="DJ118" s="31">
        <f t="shared" si="513"/>
        <v>14732.971262537612</v>
      </c>
      <c r="DK118" s="31">
        <f t="shared" si="514"/>
        <v>14395.649054821411</v>
      </c>
      <c r="DL118" s="31">
        <f t="shared" si="515"/>
        <v>15704.656464642854</v>
      </c>
      <c r="DM118" s="31">
        <f t="shared" si="516"/>
        <v>17463.753456714279</v>
      </c>
      <c r="DN118" s="31">
        <f t="shared" si="517"/>
        <v>17841.364320559544</v>
      </c>
      <c r="DO118" s="31">
        <f t="shared" si="518"/>
        <v>13754.504817857143</v>
      </c>
      <c r="DP118" s="31">
        <f t="shared" si="519"/>
        <v>15296.656420000014</v>
      </c>
      <c r="DQ118" s="31">
        <f t="shared" si="488"/>
        <v>14828.106085999971</v>
      </c>
      <c r="DR118" s="32">
        <f t="shared" si="522"/>
        <v>15305.330474999995</v>
      </c>
      <c r="DS118" s="30">
        <f t="shared" si="523"/>
        <v>15809.401437857137</v>
      </c>
      <c r="DT118" s="31">
        <f t="shared" si="524"/>
        <v>13724.449678666644</v>
      </c>
      <c r="DU118" s="31">
        <f t="shared" si="525"/>
        <v>14054.488063006538</v>
      </c>
      <c r="DV118" s="31">
        <f t="shared" si="526"/>
        <v>14732.971262537612</v>
      </c>
      <c r="DW118" s="31">
        <f t="shared" si="527"/>
        <v>14395.649054821411</v>
      </c>
      <c r="DX118" s="31">
        <f t="shared" si="528"/>
        <v>15704.656464642854</v>
      </c>
      <c r="DY118" s="31">
        <f t="shared" si="529"/>
        <v>17463.753456714279</v>
      </c>
      <c r="DZ118" s="31">
        <f t="shared" si="530"/>
        <v>17841.364320559544</v>
      </c>
      <c r="EA118" s="31">
        <f t="shared" si="531"/>
        <v>13754.504817857143</v>
      </c>
      <c r="EB118" s="31">
        <f t="shared" si="532"/>
        <v>15296.656420000014</v>
      </c>
      <c r="EC118" s="31">
        <f t="shared" si="533"/>
        <v>14828.106085999971</v>
      </c>
      <c r="ED118" s="32">
        <f t="shared" si="534"/>
        <v>15305.330474999995</v>
      </c>
      <c r="EE118" s="30">
        <f t="shared" si="535"/>
        <v>15809.401437857137</v>
      </c>
      <c r="EF118" s="31">
        <f t="shared" si="536"/>
        <v>13724.449678666644</v>
      </c>
      <c r="EG118" s="31">
        <f t="shared" si="537"/>
        <v>14054.488063006538</v>
      </c>
      <c r="EH118" s="31">
        <f t="shared" si="538"/>
        <v>14732.971262537612</v>
      </c>
      <c r="EI118" s="31">
        <f t="shared" si="539"/>
        <v>14395.649054821411</v>
      </c>
      <c r="EJ118" s="31">
        <f t="shared" si="540"/>
        <v>15704.656464642854</v>
      </c>
      <c r="EK118" s="31">
        <f t="shared" si="541"/>
        <v>17463.753456714279</v>
      </c>
      <c r="EL118" s="31">
        <f t="shared" si="542"/>
        <v>17841.364320559544</v>
      </c>
      <c r="EM118" s="31">
        <f t="shared" si="543"/>
        <v>13754.504817857143</v>
      </c>
      <c r="EN118" s="31">
        <f t="shared" si="544"/>
        <v>15296.656420000014</v>
      </c>
      <c r="EO118" s="31">
        <f t="shared" si="520"/>
        <v>14828.106085999971</v>
      </c>
      <c r="EP118" s="32">
        <f t="shared" si="521"/>
        <v>15305.330474999995</v>
      </c>
      <c r="ES118" s="20"/>
      <c r="ET118" s="18"/>
      <c r="EU118" s="18"/>
      <c r="EV118" s="18"/>
      <c r="EW118" s="18"/>
      <c r="EX118" s="18"/>
      <c r="EY118" s="18"/>
      <c r="EZ118" s="18"/>
      <c r="FA118" s="18"/>
      <c r="FB118" s="18"/>
      <c r="FC118" s="18"/>
      <c r="FD118" s="19"/>
      <c r="FE118" s="20"/>
      <c r="FF118" s="18"/>
      <c r="FG118" s="18"/>
      <c r="FH118" s="18"/>
      <c r="FI118" s="18"/>
      <c r="FJ118" s="18"/>
      <c r="FK118" s="18"/>
      <c r="FL118" s="18"/>
      <c r="FM118" s="18"/>
      <c r="FN118" s="18"/>
      <c r="FO118" s="18"/>
      <c r="FP118" s="19"/>
      <c r="FQ118" s="20"/>
      <c r="FR118" s="18"/>
      <c r="FS118" s="18"/>
      <c r="FT118" s="18"/>
      <c r="FU118" s="18">
        <f t="shared" si="422"/>
        <v>14395.649054821411</v>
      </c>
      <c r="FV118" s="18">
        <f t="shared" si="423"/>
        <v>15704.656464642854</v>
      </c>
      <c r="FW118" s="18">
        <f t="shared" si="424"/>
        <v>17463.753456714279</v>
      </c>
      <c r="FX118" s="18">
        <f t="shared" si="425"/>
        <v>17841.364320559544</v>
      </c>
      <c r="FY118" s="18">
        <f t="shared" si="426"/>
        <v>13754.504817857143</v>
      </c>
      <c r="FZ118" s="18">
        <f t="shared" si="427"/>
        <v>15296.656420000014</v>
      </c>
      <c r="GA118" s="18">
        <f t="shared" si="428"/>
        <v>14828.106085999971</v>
      </c>
      <c r="GB118" s="19">
        <f t="shared" si="429"/>
        <v>15305.330474999995</v>
      </c>
      <c r="GC118" s="20">
        <f t="shared" si="430"/>
        <v>15809.401437857137</v>
      </c>
      <c r="GD118" s="18">
        <f t="shared" si="431"/>
        <v>13724.449678666644</v>
      </c>
      <c r="GE118" s="18">
        <f t="shared" si="432"/>
        <v>14054.488063006538</v>
      </c>
      <c r="GF118" s="18">
        <f t="shared" si="433"/>
        <v>14732.971262537612</v>
      </c>
      <c r="GG118" s="18">
        <f t="shared" si="434"/>
        <v>14395.649054821411</v>
      </c>
      <c r="GH118" s="18">
        <f t="shared" si="435"/>
        <v>15704.656464642854</v>
      </c>
      <c r="GI118" s="18">
        <f t="shared" si="436"/>
        <v>17463.753456714279</v>
      </c>
      <c r="GJ118" s="18">
        <f t="shared" si="437"/>
        <v>17841.364320559544</v>
      </c>
      <c r="GK118" s="18">
        <f t="shared" si="438"/>
        <v>13754.504817857143</v>
      </c>
      <c r="GL118" s="18">
        <f t="shared" si="439"/>
        <v>15296.656420000014</v>
      </c>
      <c r="GM118" s="18">
        <f t="shared" si="440"/>
        <v>14828.106085999971</v>
      </c>
      <c r="GN118" s="19">
        <f t="shared" si="441"/>
        <v>15305.330474999995</v>
      </c>
      <c r="GO118" s="20">
        <f t="shared" si="442"/>
        <v>15809.401437857137</v>
      </c>
      <c r="GP118" s="18">
        <f t="shared" si="443"/>
        <v>13724.449678666644</v>
      </c>
      <c r="GQ118" s="18">
        <f t="shared" si="444"/>
        <v>14054.488063006538</v>
      </c>
      <c r="GR118" s="18">
        <f t="shared" si="445"/>
        <v>14732.971262537612</v>
      </c>
      <c r="GS118" s="18">
        <f t="shared" si="446"/>
        <v>14395.649054821411</v>
      </c>
      <c r="GT118" s="18">
        <f t="shared" si="447"/>
        <v>15704.656464642854</v>
      </c>
      <c r="GU118" s="18">
        <f t="shared" si="448"/>
        <v>17463.753456714279</v>
      </c>
      <c r="GV118" s="18">
        <f t="shared" si="449"/>
        <v>17841.364320559544</v>
      </c>
      <c r="GW118" s="18">
        <f t="shared" si="450"/>
        <v>13754.504817857143</v>
      </c>
      <c r="GX118" s="18">
        <f t="shared" si="451"/>
        <v>15296.656420000014</v>
      </c>
      <c r="GY118" s="18">
        <f t="shared" si="452"/>
        <v>14828.106085999971</v>
      </c>
      <c r="GZ118" s="19">
        <f t="shared" si="453"/>
        <v>15305.330474999995</v>
      </c>
      <c r="HA118" s="20">
        <f t="shared" si="454"/>
        <v>15809.401437857137</v>
      </c>
      <c r="HB118" s="18">
        <f t="shared" si="455"/>
        <v>13724.449678666644</v>
      </c>
      <c r="HC118" s="18">
        <f t="shared" si="456"/>
        <v>14054.488063006538</v>
      </c>
      <c r="HD118" s="18">
        <f t="shared" si="457"/>
        <v>14732.971262537612</v>
      </c>
      <c r="HE118" s="18">
        <f t="shared" si="458"/>
        <v>14395.649054821411</v>
      </c>
      <c r="HF118" s="18">
        <f t="shared" si="459"/>
        <v>15704.656464642854</v>
      </c>
      <c r="HG118" s="18">
        <f t="shared" si="460"/>
        <v>17463.753456714279</v>
      </c>
      <c r="HH118" s="18">
        <f t="shared" si="461"/>
        <v>17841.364320559544</v>
      </c>
      <c r="HI118" s="18">
        <f t="shared" si="462"/>
        <v>13754.504817857143</v>
      </c>
      <c r="HJ118" s="18">
        <f t="shared" si="463"/>
        <v>15296.656420000014</v>
      </c>
      <c r="HK118" s="18">
        <f t="shared" si="464"/>
        <v>14828.106085999971</v>
      </c>
      <c r="HL118" s="19">
        <f t="shared" si="465"/>
        <v>15305.330474999995</v>
      </c>
      <c r="HM118" s="20">
        <f t="shared" si="466"/>
        <v>15809.401437857137</v>
      </c>
      <c r="HN118" s="18">
        <f t="shared" si="467"/>
        <v>13724.449678666644</v>
      </c>
      <c r="HO118" s="18">
        <f t="shared" si="468"/>
        <v>14054.488063006538</v>
      </c>
      <c r="HP118" s="18">
        <f t="shared" si="469"/>
        <v>14732.971262537612</v>
      </c>
      <c r="HQ118" s="18">
        <f t="shared" si="470"/>
        <v>14395.649054821411</v>
      </c>
      <c r="HR118" s="18">
        <f t="shared" si="471"/>
        <v>15704.656464642854</v>
      </c>
      <c r="HS118" s="18">
        <f t="shared" si="472"/>
        <v>17463.753456714279</v>
      </c>
      <c r="HT118" s="18">
        <f t="shared" si="473"/>
        <v>17841.364320559544</v>
      </c>
      <c r="HU118" s="18">
        <f t="shared" si="474"/>
        <v>13754.504817857143</v>
      </c>
      <c r="HV118" s="18">
        <f t="shared" si="475"/>
        <v>15296.656420000014</v>
      </c>
      <c r="HW118" s="18">
        <f t="shared" si="476"/>
        <v>14828.106085999971</v>
      </c>
      <c r="HX118" s="19">
        <f t="shared" si="477"/>
        <v>15305.330474999995</v>
      </c>
      <c r="HY118" s="20">
        <f t="shared" si="478"/>
        <v>15809.401437857137</v>
      </c>
      <c r="HZ118" s="18">
        <f t="shared" si="545"/>
        <v>13724.449678666644</v>
      </c>
      <c r="IA118" s="18">
        <f t="shared" si="559"/>
        <v>14054.488063006538</v>
      </c>
      <c r="IB118" s="18">
        <f t="shared" ref="IB118:IB133" si="563">DV118</f>
        <v>14732.971262537612</v>
      </c>
      <c r="IC118" s="18"/>
      <c r="ID118" s="18"/>
      <c r="IE118" s="18"/>
      <c r="IF118" s="18"/>
      <c r="IG118" s="18"/>
      <c r="IH118" s="18"/>
      <c r="II118" s="18"/>
      <c r="IJ118" s="19"/>
      <c r="IK118" s="20"/>
      <c r="IL118" s="18"/>
      <c r="IM118" s="18"/>
      <c r="IN118" s="18"/>
      <c r="IO118" s="18"/>
      <c r="IP118" s="18"/>
      <c r="IQ118" s="18"/>
      <c r="IR118" s="18"/>
      <c r="IS118" s="18"/>
      <c r="IT118" s="18"/>
      <c r="IU118" s="18"/>
      <c r="IV118" s="19"/>
      <c r="IY118" s="17"/>
      <c r="IZ118" s="17"/>
      <c r="JA118" s="14">
        <f t="shared" si="479"/>
        <v>0</v>
      </c>
      <c r="JB118" s="15">
        <f t="shared" si="480"/>
        <v>0</v>
      </c>
      <c r="JC118" s="15">
        <f t="shared" si="481"/>
        <v>124590.02109559521</v>
      </c>
      <c r="JD118" s="15">
        <f t="shared" si="482"/>
        <v>182911.33153766315</v>
      </c>
      <c r="JE118" s="15">
        <f t="shared" si="483"/>
        <v>182911.33153766315</v>
      </c>
      <c r="JF118" s="15">
        <f t="shared" si="484"/>
        <v>182911.33153766315</v>
      </c>
      <c r="JG118" s="15">
        <f t="shared" si="485"/>
        <v>182911.33153766315</v>
      </c>
      <c r="JH118" s="15">
        <f t="shared" si="486"/>
        <v>58321.31044206793</v>
      </c>
      <c r="JI118" s="15">
        <f t="shared" si="487"/>
        <v>0</v>
      </c>
      <c r="JJ118" s="14"/>
    </row>
    <row r="119" spans="1:270" x14ac:dyDescent="0.25">
      <c r="A119" s="5" t="s">
        <v>275</v>
      </c>
      <c r="B119" s="2">
        <v>4332</v>
      </c>
      <c r="C119" s="3">
        <v>42782</v>
      </c>
      <c r="D119" s="3" t="s">
        <v>276</v>
      </c>
      <c r="E119" s="4">
        <v>45401</v>
      </c>
      <c r="F119">
        <f t="shared" si="556"/>
        <v>2024</v>
      </c>
      <c r="G119">
        <f t="shared" si="557"/>
        <v>4</v>
      </c>
      <c r="H119">
        <f t="shared" si="558"/>
        <v>2021</v>
      </c>
      <c r="I119">
        <f t="shared" si="561"/>
        <v>4</v>
      </c>
      <c r="J119">
        <f t="shared" si="560"/>
        <v>2024</v>
      </c>
      <c r="K119">
        <f t="shared" si="416"/>
        <v>5</v>
      </c>
      <c r="L119">
        <f t="shared" si="562"/>
        <v>2029</v>
      </c>
      <c r="M119">
        <f t="shared" si="417"/>
        <v>4</v>
      </c>
      <c r="O119" s="14"/>
      <c r="P119" s="17"/>
      <c r="Q119" s="17"/>
      <c r="R119" s="17"/>
      <c r="S119" s="17"/>
      <c r="T119" s="17"/>
      <c r="U119" s="17"/>
      <c r="V119" s="17">
        <f>IF(AND($F119=O$4,$I119=V$5),AVERAGE('Потребление ЭЭ_факт'!R118,'Потребление ЭЭ_факт'!AD118,'Потребление ЭЭ_факт'!AP118),IF(U119&lt;&gt;0,AVERAGE('Потребление ЭЭ_факт'!R118,'Потребление ЭЭ_факт'!AD118,'Потребление ЭЭ_факт'!AP118),0))</f>
        <v>0</v>
      </c>
      <c r="W119" s="17">
        <f>IF(AND($F119=O$4,$I119=W$5),AVERAGE('Потребление ЭЭ_факт'!S118,'Потребление ЭЭ_факт'!AE118,'Потребление ЭЭ_факт'!AQ118),IF(V119&lt;&gt;0,AVERAGE('Потребление ЭЭ_факт'!S118,'Потребление ЭЭ_факт'!AE118,'Потребление ЭЭ_факт'!AQ118),0))</f>
        <v>0</v>
      </c>
      <c r="X119" s="17">
        <f>IF(AND($F119=O$4,$I119=X$5),AVERAGE('Потребление ЭЭ_факт'!T118,'Потребление ЭЭ_факт'!AF118,'Потребление ЭЭ_факт'!AR118),IF(W119&lt;&gt;0,AVERAGE('Потребление ЭЭ_факт'!T118,'Потребление ЭЭ_факт'!AF118,'Потребление ЭЭ_факт'!AR118),0))</f>
        <v>0</v>
      </c>
      <c r="Y119" s="17">
        <f>IF(AND($F119=O$4,$I119=Y$5),AVERAGE('Потребление ЭЭ_факт'!U118,'Потребление ЭЭ_факт'!AG118,'Потребление ЭЭ_факт'!AS118),IF(X119&lt;&gt;0,AVERAGE('Потребление ЭЭ_факт'!U118,'Потребление ЭЭ_факт'!AG118,'Потребление ЭЭ_факт'!AS118),0))</f>
        <v>0</v>
      </c>
      <c r="Z119" s="17">
        <f>IF(AND($F119=O$4,$I119=Z$5),AVERAGE('Потребление ЭЭ_факт'!V118,'Потребление ЭЭ_факт'!AH118,'Потребление ЭЭ_факт'!AT118),IF(Y119&lt;&gt;0,AVERAGE('Потребление ЭЭ_факт'!V118,'Потребление ЭЭ_факт'!AH118,'Потребление ЭЭ_факт'!AT118),0))</f>
        <v>0</v>
      </c>
      <c r="AA119" s="14">
        <f>IF(AND($F119=AA$4,$I119=AA$5),AVERAGE('Потребление ЭЭ_факт'!W118,'Потребление ЭЭ_факт'!AI118,'Потребление ЭЭ_факт'!AU118),IF(Z119&lt;&gt;0,AVERAGE('Потребление ЭЭ_факт'!W118,'Потребление ЭЭ_факт'!AI118,'Потребление ЭЭ_факт'!AU118),0))</f>
        <v>0</v>
      </c>
      <c r="AB119" s="17">
        <f>IF(AND($F119=AA$4,$I119=AB$5),AVERAGE('Потребление ЭЭ_факт'!X118,'Потребление ЭЭ_факт'!AJ118,'Потребление ЭЭ_факт'!AV118),IF(AA119&lt;&gt;0,AVERAGE('Потребление ЭЭ_факт'!X118,'Потребление ЭЭ_факт'!AJ118,'Потребление ЭЭ_факт'!AV118),0))</f>
        <v>0</v>
      </c>
      <c r="AC119" s="17">
        <f>IF(AND($F119=AA$4,$I119=AC$5),AVERAGE('Потребление ЭЭ_факт'!Y118,'Потребление ЭЭ_факт'!AK118,'Потребление ЭЭ_факт'!AW118),IF(AB119&lt;&gt;0,AVERAGE('Потребление ЭЭ_факт'!Y118,'Потребление ЭЭ_факт'!AK118,'Потребление ЭЭ_факт'!AW118),0))</f>
        <v>0</v>
      </c>
      <c r="AD119" s="17">
        <f>IF(AND($F119=AA$4,$I119=AD$5),AVERAGE('Потребление ЭЭ_факт'!Z118,'Потребление ЭЭ_факт'!AL118,'Потребление ЭЭ_факт'!AX118),IF(AC119&lt;&gt;0,AVERAGE('Потребление ЭЭ_факт'!Z118,'Потребление ЭЭ_факт'!AL118,'Потребление ЭЭ_факт'!AX118),0))</f>
        <v>0</v>
      </c>
      <c r="AE119" s="17">
        <f>IF(AND($F119=AA$4,$I119=AE$5),AVERAGE('Потребление ЭЭ_факт'!AA118,'Потребление ЭЭ_факт'!AM118,'Потребление ЭЭ_факт'!AY118),IF(AD119&lt;&gt;0,AVERAGE('Потребление ЭЭ_факт'!AA118,'Потребление ЭЭ_факт'!AM118,'Потребление ЭЭ_факт'!AY118),0))</f>
        <v>0</v>
      </c>
      <c r="AF119" s="17">
        <f>IF(AND($F119=AA$4,$I119=AF$5),AVERAGE('Потребление ЭЭ_факт'!AB118,'Потребление ЭЭ_факт'!AN118,'Потребление ЭЭ_факт'!AZ118),IF(AE119&lt;&gt;0,AVERAGE('Потребление ЭЭ_факт'!AB118,'Потребление ЭЭ_факт'!AN118,'Потребление ЭЭ_факт'!AZ118),0))</f>
        <v>0</v>
      </c>
      <c r="AG119" s="17">
        <f>IF(AND($F119=AA$4,$I119=AG$5),AVERAGE('Потребление ЭЭ_факт'!AC118,'Потребление ЭЭ_факт'!AO118,'Потребление ЭЭ_факт'!BA118),IF(AF119&lt;&gt;0,AVERAGE('Потребление ЭЭ_факт'!AC118,'Потребление ЭЭ_факт'!AO118,'Потребление ЭЭ_факт'!BA118),0))</f>
        <v>0</v>
      </c>
      <c r="AH119" s="17">
        <f>IF(AND($F119=AA$4,$I119=AH$5),AVERAGE('Потребление ЭЭ_факт'!AD118,'Потребление ЭЭ_факт'!AP118,'Потребление ЭЭ_факт'!BB118),IF(AG119&lt;&gt;0,AVERAGE('Потребление ЭЭ_факт'!AD118,'Потребление ЭЭ_факт'!AP118,'Потребление ЭЭ_факт'!BB118),0))</f>
        <v>0</v>
      </c>
      <c r="AI119" s="17">
        <f>IF(AND($F119=AA$4,$I119=AI$5),AVERAGE('Потребление ЭЭ_факт'!AE118,'Потребление ЭЭ_факт'!AQ118,'Потребление ЭЭ_факт'!BC118),IF(AH119&lt;&gt;0,AVERAGE('Потребление ЭЭ_факт'!AE118,'Потребление ЭЭ_факт'!AQ118,'Потребление ЭЭ_факт'!BC118),0))</f>
        <v>0</v>
      </c>
      <c r="AJ119" s="17">
        <f>IF(AND($F119=AA$4,$I119=AJ$5),AVERAGE('Потребление ЭЭ_факт'!AF118,'Потребление ЭЭ_факт'!AR118,'Потребление ЭЭ_факт'!BD118),IF(AI119&lt;&gt;0,AVERAGE('Потребление ЭЭ_факт'!AF118,'Потребление ЭЭ_факт'!AR118,'Потребление ЭЭ_факт'!BD118),0))</f>
        <v>0</v>
      </c>
      <c r="AK119" s="17">
        <f>IF(AND($F119=AA$4,$I119=AK$5),AVERAGE('Потребление ЭЭ_факт'!AG118,'Потребление ЭЭ_факт'!AS118,'Потребление ЭЭ_факт'!BE118),IF(AJ119&lt;&gt;0,AVERAGE('Потребление ЭЭ_факт'!AG118,'Потребление ЭЭ_факт'!AS118,'Потребление ЭЭ_факт'!BE118),0))</f>
        <v>0</v>
      </c>
      <c r="AL119" s="17">
        <f>IF(AND($F119=AA$4,$I119=AL$5),AVERAGE('Потребление ЭЭ_факт'!AH118,'Потребление ЭЭ_факт'!AT118,'Потребление ЭЭ_факт'!BF118),IF(AK119&lt;&gt;0,AVERAGE('Потребление ЭЭ_факт'!AH118,'Потребление ЭЭ_факт'!AT118,'Потребление ЭЭ_факт'!BF118),0))</f>
        <v>0</v>
      </c>
      <c r="AM119" s="14">
        <f>IF(AND($F119=AM$4,$I119=AM$5),AVERAGE('Потребление ЭЭ_факт'!AI118,'Потребление ЭЭ_факт'!AU118,'Потребление ЭЭ_факт'!BG118),IF(AL119&lt;&gt;0,AVERAGE('Потребление ЭЭ_факт'!AI118,'Потребление ЭЭ_факт'!AU118,'Потребление ЭЭ_факт'!BG118),0))</f>
        <v>0</v>
      </c>
      <c r="AN119" s="15">
        <f>IF(AND($F119=$AM$4,$I119=AN$5),AVERAGE('Потребление ЭЭ_факт'!AJ118,'Потребление ЭЭ_факт'!AV118,'Потребление ЭЭ_факт'!BH118),IF(AM119&lt;&gt;0,AVERAGE('Потребление ЭЭ_факт'!AJ118,'Потребление ЭЭ_факт'!AV118,'Потребление ЭЭ_факт'!BH118),0))</f>
        <v>0</v>
      </c>
      <c r="AO119" s="15">
        <f>IF(AND($F119=$AM$4,$I119=AO$5),AVERAGE('Потребление ЭЭ_факт'!AK118,'Потребление ЭЭ_факт'!AW118,'Потребление ЭЭ_факт'!BI118),IF(AN119&lt;&gt;0,AVERAGE('Потребление ЭЭ_факт'!AK118,'Потребление ЭЭ_факт'!AW118,'Потребление ЭЭ_факт'!BI118),0))</f>
        <v>0</v>
      </c>
      <c r="AP119" s="15">
        <f>IF(AND($F119=$AM$4,$I119=AP$5),AVERAGE('Потребление ЭЭ_факт'!AL118,'Потребление ЭЭ_факт'!AX118,'Потребление ЭЭ_факт'!BJ118),IF(AO119&lt;&gt;0,AVERAGE('Потребление ЭЭ_факт'!AL118,'Потребление ЭЭ_факт'!AX118,'Потребление ЭЭ_факт'!BJ118),0))</f>
        <v>0</v>
      </c>
      <c r="AQ119" s="15">
        <f>IF(AND($F119=$AM$4,$I119=AQ$5),AVERAGE('Потребление ЭЭ_факт'!AM118,'Потребление ЭЭ_факт'!AY118,'Потребление ЭЭ_факт'!BK118),IF(AP119&lt;&gt;0,AVERAGE('Потребление ЭЭ_факт'!AM118,'Потребление ЭЭ_факт'!AY118,'Потребление ЭЭ_факт'!BK118),0))</f>
        <v>0</v>
      </c>
      <c r="AR119" s="15">
        <f>IF(AND($F119=$AM$4,$I119=AR$5),AVERAGE('Потребление ЭЭ_факт'!AN118,'Потребление ЭЭ_факт'!AZ118,'Потребление ЭЭ_факт'!BL118),IF(AQ119&lt;&gt;0,AVERAGE('Потребление ЭЭ_факт'!AN118,'Потребление ЭЭ_факт'!AZ118,'Потребление ЭЭ_факт'!BL118),0))</f>
        <v>0</v>
      </c>
      <c r="AS119" s="15">
        <f>IF(AND($F119=$AM$4,$I119=AS$5),AVERAGE('Потребление ЭЭ_факт'!AO118,'Потребление ЭЭ_факт'!BA118,'Потребление ЭЭ_факт'!BM118),IF(AR119&lt;&gt;0,AVERAGE('Потребление ЭЭ_факт'!AO118,'Потребление ЭЭ_факт'!BA118,'Потребление ЭЭ_факт'!BM118),0))</f>
        <v>0</v>
      </c>
      <c r="AT119" s="15">
        <f>IF(AND($F119=$AM$4,$I119=AT$5),AVERAGE('Потребление ЭЭ_факт'!AP118,'Потребление ЭЭ_факт'!BB118,'Потребление ЭЭ_факт'!BN118),IF(AS119&lt;&gt;0,AVERAGE('Потребление ЭЭ_факт'!AP118,'Потребление ЭЭ_факт'!BB118,'Потребление ЭЭ_факт'!BN118),0))</f>
        <v>0</v>
      </c>
      <c r="AU119" s="15">
        <f>IF(AND($F119=$AM$4,$I119=AU$5),AVERAGE('Потребление ЭЭ_факт'!AQ118,'Потребление ЭЭ_факт'!BC118,'Потребление ЭЭ_факт'!BO118),IF(AT119&lt;&gt;0,AVERAGE('Потребление ЭЭ_факт'!AQ118,'Потребление ЭЭ_факт'!BC118,'Потребление ЭЭ_факт'!BO118),0))</f>
        <v>0</v>
      </c>
      <c r="AV119" s="15">
        <f>IF(AND($F119=$AM$4,$I119=AV$5),AVERAGE('Потребление ЭЭ_факт'!AR118,'Потребление ЭЭ_факт'!BD118,'Потребление ЭЭ_факт'!BP118),IF(AU119&lt;&gt;0,AVERAGE('Потребление ЭЭ_факт'!AR118,'Потребление ЭЭ_факт'!BD118,'Потребление ЭЭ_факт'!BP118),0))</f>
        <v>0</v>
      </c>
      <c r="AW119" s="15">
        <f>IF(AND($F119=$AM$4,$I119=AW$5),AVERAGE('Потребление ЭЭ_факт'!AS118,'Потребление ЭЭ_факт'!BE118,'Потребление ЭЭ_факт'!BQ118),IF(AV119&lt;&gt;0,AVERAGE('Потребление ЭЭ_факт'!AS118,'Потребление ЭЭ_факт'!BE118,'Потребление ЭЭ_факт'!BQ118),0))</f>
        <v>0</v>
      </c>
      <c r="AX119" s="16">
        <f>IF(AND($F119=$AM$4,$I119=AX$5),AVERAGE('Потребление ЭЭ_факт'!AT118,'Потребление ЭЭ_факт'!BF118,'Потребление ЭЭ_факт'!BR118),IF(AW119&lt;&gt;0,AVERAGE('Потребление ЭЭ_факт'!AT118,'Потребление ЭЭ_факт'!BF118,'Потребление ЭЭ_факт'!BR118),0))</f>
        <v>0</v>
      </c>
      <c r="AY119" s="14">
        <f>IF(AND($F119=$AY$4,$I119=AY$5),AVERAGE('Потребление ЭЭ_факт'!AU118,'Потребление ЭЭ_факт'!BG118,'Потребление ЭЭ_факт'!BS118),IF(AX119&lt;&gt;0,AVERAGE('Потребление ЭЭ_факт'!AU118,'Потребление ЭЭ_факт'!BG118,'Потребление ЭЭ_факт'!BS118),0))</f>
        <v>0</v>
      </c>
      <c r="AZ119" s="15">
        <f>IF(AND($F119=$AY$4,$I119=AZ$5),AVERAGE('Потребление ЭЭ_факт'!AV118,'Потребление ЭЭ_факт'!BH118,'Потребление ЭЭ_факт'!BT118),IF(AY119&lt;&gt;0,AVERAGE('Потребление ЭЭ_факт'!AV118,'Потребление ЭЭ_факт'!BH118,'Потребление ЭЭ_факт'!BT118),0))</f>
        <v>0</v>
      </c>
      <c r="BA119" s="15">
        <f>IF(AND($F119=$AY$4,$I119=BA$5),AVERAGE('Потребление ЭЭ_факт'!AW118,'Потребление ЭЭ_факт'!BI118,'Потребление ЭЭ_факт'!BU118),IF(AZ119&lt;&gt;0,AVERAGE('Потребление ЭЭ_факт'!AW118,'Потребление ЭЭ_факт'!BI118,'Потребление ЭЭ_факт'!BU118),0))</f>
        <v>0</v>
      </c>
      <c r="BB119" s="15">
        <f>IF(AND($F119=$AY$4,$I119=BB$5),AVERAGE('Потребление ЭЭ_факт'!AX118,'Потребление ЭЭ_факт'!BJ118,'Потребление ЭЭ_факт'!BV118),IF(BA119&lt;&gt;0,AVERAGE('Потребление ЭЭ_факт'!AX118,'Потребление ЭЭ_факт'!BJ118,'Потребление ЭЭ_факт'!BV118),0))</f>
        <v>0</v>
      </c>
      <c r="BC119" s="15">
        <f>IF(AND($F119=$AY$4,$I119=BC$5),AVERAGE('Потребление ЭЭ_факт'!AY118,'Потребление ЭЭ_факт'!BK118,'Потребление ЭЭ_факт'!BW118),IF(BB119&lt;&gt;0,AVERAGE('Потребление ЭЭ_факт'!AY118,'Потребление ЭЭ_факт'!BK118,'Потребление ЭЭ_факт'!BW118),0))</f>
        <v>0</v>
      </c>
      <c r="BD119" s="15">
        <f>IF(AND($F119=$AY$4,$I119=BD$5),AVERAGE('Потребление ЭЭ_факт'!AZ118,'Потребление ЭЭ_факт'!BL118,'Потребление ЭЭ_факт'!BX118),IF(BC119&lt;&gt;0,AVERAGE('Потребление ЭЭ_факт'!AZ118,'Потребление ЭЭ_факт'!BL118,'Потребление ЭЭ_факт'!BX118),0))</f>
        <v>0</v>
      </c>
      <c r="BE119" s="15">
        <f>IF(AND($F119=$AY$4,$I119=BE$5),AVERAGE('Потребление ЭЭ_факт'!BA118,'Потребление ЭЭ_факт'!BM118,'Потребление ЭЭ_факт'!BY118),IF(BD119&lt;&gt;0,AVERAGE('Потребление ЭЭ_факт'!BA118,'Потребление ЭЭ_факт'!BM118,'Потребление ЭЭ_факт'!BY118),0))</f>
        <v>0</v>
      </c>
      <c r="BF119" s="15">
        <f>IF(AND($F119=$AY$4,$I119=BF$5),AVERAGE('Потребление ЭЭ_факт'!BB118,'Потребление ЭЭ_факт'!BN118,'Потребление ЭЭ_факт'!BZ118),IF(BE119&lt;&gt;0,AVERAGE('Потребление ЭЭ_факт'!BB118,'Потребление ЭЭ_факт'!BN118,'Потребление ЭЭ_факт'!BZ118),0))</f>
        <v>0</v>
      </c>
      <c r="BG119" s="15">
        <f>IF(AND($F119=$AY$4,$I119=BG$5),AVERAGE('Потребление ЭЭ_факт'!BC118,'Потребление ЭЭ_факт'!BO118,'Потребление ЭЭ_факт'!CA118),IF(BF119&lt;&gt;0,AVERAGE('Потребление ЭЭ_факт'!BC118,'Потребление ЭЭ_факт'!BO118,'Потребление ЭЭ_факт'!CA118),0))</f>
        <v>0</v>
      </c>
      <c r="BH119" s="15">
        <f>IF(AND($F119=$AY$4,$I119=BH$5),AVERAGE('Потребление ЭЭ_факт'!BD118,'Потребление ЭЭ_факт'!BP118,'Потребление ЭЭ_факт'!CB118),IF(BG119&lt;&gt;0,AVERAGE('Потребление ЭЭ_факт'!BD118,'Потребление ЭЭ_факт'!BP118,'Потребление ЭЭ_факт'!CB118),0))</f>
        <v>0</v>
      </c>
      <c r="BI119" s="15">
        <f>IF(AND($F119=$AY$4,$I119=BI$5),AVERAGE('Потребление ЭЭ_факт'!BE118,'Потребление ЭЭ_факт'!BQ118,'Потребление ЭЭ_факт'!CC118),IF(BH119&lt;&gt;0,AVERAGE('Потребление ЭЭ_факт'!BE118,'Потребление ЭЭ_факт'!BQ118,'Потребление ЭЭ_факт'!CC118),0))</f>
        <v>0</v>
      </c>
      <c r="BJ119" s="16">
        <f>IF(AND($F119=$AY$4,$I119=BJ$5),AVERAGE('Потребление ЭЭ_факт'!BF118,'Потребление ЭЭ_факт'!BR118,'Потребление ЭЭ_факт'!CD118),IF(BI119&lt;&gt;0,AVERAGE('Потребление ЭЭ_факт'!BF118,'Потребление ЭЭ_факт'!BR118,'Потребление ЭЭ_факт'!CD118),0))</f>
        <v>0</v>
      </c>
      <c r="BK119" s="14">
        <f>IF(AND($F119=$BK$4,$I119=BK$5),AVERAGE('Потребление ЭЭ_факт'!BG118,'Потребление ЭЭ_факт'!BS118,'Потребление ЭЭ_факт'!CE118),IF(BJ119&lt;&gt;0,AVERAGE('Потребление ЭЭ_факт'!BG118,'Потребление ЭЭ_факт'!BS118,'Потребление ЭЭ_факт'!CE118),0))</f>
        <v>0</v>
      </c>
      <c r="BL119" s="15">
        <f>IF(AND($F119=$BK$4,$I119=BL$5),AVERAGE('Потребление ЭЭ_факт'!BH118,'Потребление ЭЭ_факт'!BT118,'Потребление ЭЭ_факт'!CF118),IF(BK119&lt;&gt;0,AVERAGE('Потребление ЭЭ_факт'!BH118,'Потребление ЭЭ_факт'!BT118,'Потребление ЭЭ_факт'!CF118),0))</f>
        <v>0</v>
      </c>
      <c r="BM119" s="15">
        <f>IF(AND($F119=$BK$4,$I119=BM$5),AVERAGE('Потребление ЭЭ_факт'!BI118,'Потребление ЭЭ_факт'!BU118,'Потребление ЭЭ_факт'!CG118),IF(BL119&lt;&gt;0,AVERAGE('Потребление ЭЭ_факт'!BI118,'Потребление ЭЭ_факт'!BU118,'Потребление ЭЭ_факт'!CG118),0))</f>
        <v>0</v>
      </c>
      <c r="BN119" s="15">
        <f>IF(AND($F119=$BK$4,$I119=BN$5),AVERAGE('Потребление ЭЭ_факт'!BJ118,'Потребление ЭЭ_факт'!BV118,'Потребление ЭЭ_факт'!CH118),IF(BM119&lt;&gt;0,AVERAGE('Потребление ЭЭ_факт'!BJ118,'Потребление ЭЭ_факт'!BV118,'Потребление ЭЭ_факт'!CH118),0))</f>
        <v>11245.135238095216</v>
      </c>
      <c r="BO119" s="15">
        <f>IF(AND($F119=$BK$4,$I119=BO$5),AVERAGE('Потребление ЭЭ_факт'!BK118,'Потребление ЭЭ_факт'!BW118,'Потребление ЭЭ_факт'!CI118),IF(BN119&lt;&gt;0,AVERAGE('Потребление ЭЭ_факт'!BK118,'Потребление ЭЭ_факт'!BW118,'Потребление ЭЭ_факт'!CI118),0))</f>
        <v>12834.508809523815</v>
      </c>
      <c r="BP119" s="15">
        <f>IF(AND($F119=$BK$4,$I119=BP$5),AVERAGE('Потребление ЭЭ_факт'!BL118,'Потребление ЭЭ_факт'!BX118,'Потребление ЭЭ_факт'!CJ118),IF(BO119&lt;&gt;0,AVERAGE('Потребление ЭЭ_факт'!BL118,'Потребление ЭЭ_факт'!BX118,'Потребление ЭЭ_факт'!CJ118),0))</f>
        <v>15034.200000000006</v>
      </c>
      <c r="BQ119" s="15">
        <f>IF(AND($F119=$BK$4,$I119=BQ$5),AVERAGE('Потребление ЭЭ_факт'!BM118,'Потребление ЭЭ_факт'!BY118,'Потребление ЭЭ_факт'!CK118),IF(BP119&lt;&gt;0,AVERAGE('Потребление ЭЭ_факт'!BM118,'Потребление ЭЭ_факт'!BY118,'Потребление ЭЭ_факт'!CK118),0))</f>
        <v>17929.61492063494</v>
      </c>
      <c r="BR119" s="15">
        <f>IF(AND($F119=$BK$4,$I119=BR$5),AVERAGE('Потребление ЭЭ_факт'!BN118,'Потребление ЭЭ_факт'!BZ118,'Потребление ЭЭ_факт'!CL118),IF(BQ119&lt;&gt;0,AVERAGE('Потребление ЭЭ_факт'!BN118,'Потребление ЭЭ_факт'!BZ118,'Потребление ЭЭ_факт'!CL118),0))</f>
        <v>17665.356825396808</v>
      </c>
      <c r="BS119" s="15">
        <f>IF(AND($F119=$BK$4,$I119=BS$5),AVERAGE('Потребление ЭЭ_факт'!BO118,'Потребление ЭЭ_факт'!CA118,'Потребление ЭЭ_факт'!CM118),IF(BR119&lt;&gt;0,AVERAGE('Потребление ЭЭ_факт'!BO118,'Потребление ЭЭ_факт'!CA118,'Потребление ЭЭ_факт'!CM118),0))</f>
        <v>13002.104761904766</v>
      </c>
      <c r="BT119" s="15">
        <f>IF(AND($F119=$BK$4,$I119=BT$5),AVERAGE('Потребление ЭЭ_факт'!BP118,'Потребление ЭЭ_факт'!CB118,'Потребление ЭЭ_факт'!CN118),IF(BS119&lt;&gt;0,AVERAGE('Потребление ЭЭ_факт'!BP118,'Потребление ЭЭ_факт'!CB118,'Потребление ЭЭ_факт'!CN118),0))</f>
        <v>11841.993333333317</v>
      </c>
      <c r="BU119" s="15">
        <f>IF(AND($F119=$BK$4,$I119=BU$5),AVERAGE('Потребление ЭЭ_факт'!BQ118,'Потребление ЭЭ_факт'!CC118,'Потребление ЭЭ_факт'!CO118),IF(BT119&lt;&gt;0,AVERAGE('Потребление ЭЭ_факт'!BQ118,'Потребление ЭЭ_факт'!CC118,'Потребление ЭЭ_факт'!CO118),0))</f>
        <v>12035.494761904789</v>
      </c>
      <c r="BV119" s="16">
        <f>IF(AND($F119=$BK$4,$I119=BV$5),AVERAGE('Потребление ЭЭ_факт'!BR118,'Потребление ЭЭ_факт'!CD118,'Потребление ЭЭ_факт'!CP118),IF(BU119&lt;&gt;0,AVERAGE('Потребление ЭЭ_факт'!BR118,'Потребление ЭЭ_факт'!CD118,'Потребление ЭЭ_факт'!CP118),0))</f>
        <v>13363.679047619013</v>
      </c>
      <c r="BW119" s="14">
        <f>IF(AND($F119=$BW$4,$I119=BW$5),AVERAGE('Потребление ЭЭ_факт'!BS118,'Потребление ЭЭ_факт'!CE118,'Потребление ЭЭ_факт'!CQ118),IF(BV119&lt;&gt;0,AVERAGE('Потребление ЭЭ_факт'!BS118,'Потребление ЭЭ_факт'!CE118,'Потребление ЭЭ_факт'!CQ118),0))</f>
        <v>14236.290793650822</v>
      </c>
      <c r="BX119" s="15">
        <f>IF(AND($F119=$BW$4,$I119=BX$5),AVERAGE('Потребление ЭЭ_факт'!BT118,'Потребление ЭЭ_факт'!CF118,'Потребление ЭЭ_факт'!CR118),IF(BW119&lt;&gt;0,AVERAGE('Потребление ЭЭ_факт'!BT118,'Потребление ЭЭ_факт'!CF118,'Потребление ЭЭ_факт'!CR118),0))</f>
        <v>12796.666666666652</v>
      </c>
      <c r="BY119" s="15">
        <f>IF(AND($F119=$BW$4,$I119=BY$5),AVERAGE('Потребление ЭЭ_факт'!BU118,'Потребление ЭЭ_факт'!CG118,'Потребление ЭЭ_факт'!CS118),IF(BX119&lt;&gt;0,AVERAGE('Потребление ЭЭ_факт'!BU118,'Потребление ЭЭ_факт'!CG118,'Потребление ЭЭ_факт'!CS118),0))</f>
        <v>12419.248690476217</v>
      </c>
      <c r="BZ119" s="31">
        <f t="shared" si="553"/>
        <v>11245.135238095216</v>
      </c>
      <c r="CA119" s="31">
        <f t="shared" si="554"/>
        <v>12834.508809523815</v>
      </c>
      <c r="CB119" s="31">
        <f t="shared" si="555"/>
        <v>15034.200000000006</v>
      </c>
      <c r="CC119" s="31">
        <f t="shared" si="546"/>
        <v>17929.61492063494</v>
      </c>
      <c r="CD119" s="31">
        <f t="shared" si="547"/>
        <v>17665.356825396808</v>
      </c>
      <c r="CE119" s="31">
        <f t="shared" si="548"/>
        <v>13002.104761904766</v>
      </c>
      <c r="CF119" s="31">
        <f t="shared" si="549"/>
        <v>11841.993333333317</v>
      </c>
      <c r="CG119" s="31">
        <f t="shared" si="550"/>
        <v>12035.494761904789</v>
      </c>
      <c r="CH119" s="32">
        <f t="shared" si="551"/>
        <v>13363.679047619013</v>
      </c>
      <c r="CI119" s="30">
        <f t="shared" si="418"/>
        <v>14236.290793650822</v>
      </c>
      <c r="CJ119" s="31">
        <f t="shared" si="413"/>
        <v>12796.666666666652</v>
      </c>
      <c r="CK119" s="31">
        <f t="shared" si="414"/>
        <v>12419.248690476217</v>
      </c>
      <c r="CL119" s="31">
        <f t="shared" si="489"/>
        <v>11245.135238095216</v>
      </c>
      <c r="CM119" s="31">
        <f t="shared" si="490"/>
        <v>12834.508809523815</v>
      </c>
      <c r="CN119" s="31">
        <f t="shared" si="491"/>
        <v>15034.200000000006</v>
      </c>
      <c r="CO119" s="31">
        <f t="shared" si="492"/>
        <v>17929.61492063494</v>
      </c>
      <c r="CP119" s="31">
        <f t="shared" si="493"/>
        <v>17665.356825396808</v>
      </c>
      <c r="CQ119" s="31">
        <f t="shared" si="494"/>
        <v>13002.104761904766</v>
      </c>
      <c r="CR119" s="31">
        <f t="shared" si="495"/>
        <v>11841.993333333317</v>
      </c>
      <c r="CS119" s="31">
        <f t="shared" si="496"/>
        <v>12035.494761904789</v>
      </c>
      <c r="CT119" s="32">
        <f t="shared" si="497"/>
        <v>13363.679047619013</v>
      </c>
      <c r="CU119" s="30">
        <f t="shared" si="498"/>
        <v>14236.290793650822</v>
      </c>
      <c r="CV119" s="31">
        <f t="shared" si="499"/>
        <v>12796.666666666652</v>
      </c>
      <c r="CW119" s="31">
        <f t="shared" si="500"/>
        <v>12419.248690476217</v>
      </c>
      <c r="CX119" s="31">
        <f t="shared" si="501"/>
        <v>11245.135238095216</v>
      </c>
      <c r="CY119" s="31">
        <f t="shared" si="502"/>
        <v>12834.508809523815</v>
      </c>
      <c r="CZ119" s="31">
        <f t="shared" si="503"/>
        <v>15034.200000000006</v>
      </c>
      <c r="DA119" s="31">
        <f t="shared" si="504"/>
        <v>17929.61492063494</v>
      </c>
      <c r="DB119" s="31">
        <f t="shared" si="505"/>
        <v>17665.356825396808</v>
      </c>
      <c r="DC119" s="31">
        <f t="shared" si="506"/>
        <v>13002.104761904766</v>
      </c>
      <c r="DD119" s="31">
        <f t="shared" si="507"/>
        <v>11841.993333333317</v>
      </c>
      <c r="DE119" s="31">
        <f t="shared" si="508"/>
        <v>12035.494761904789</v>
      </c>
      <c r="DF119" s="32">
        <f t="shared" si="509"/>
        <v>13363.679047619013</v>
      </c>
      <c r="DG119" s="30">
        <f t="shared" si="510"/>
        <v>14236.290793650822</v>
      </c>
      <c r="DH119" s="31">
        <f t="shared" si="511"/>
        <v>12796.666666666652</v>
      </c>
      <c r="DI119" s="31">
        <f t="shared" si="512"/>
        <v>12419.248690476217</v>
      </c>
      <c r="DJ119" s="31">
        <f t="shared" si="513"/>
        <v>11245.135238095216</v>
      </c>
      <c r="DK119" s="31">
        <f t="shared" si="514"/>
        <v>12834.508809523815</v>
      </c>
      <c r="DL119" s="31">
        <f t="shared" si="515"/>
        <v>15034.200000000006</v>
      </c>
      <c r="DM119" s="31">
        <f t="shared" si="516"/>
        <v>17929.61492063494</v>
      </c>
      <c r="DN119" s="31">
        <f t="shared" si="517"/>
        <v>17665.356825396808</v>
      </c>
      <c r="DO119" s="31">
        <f t="shared" si="518"/>
        <v>13002.104761904766</v>
      </c>
      <c r="DP119" s="31">
        <f t="shared" si="519"/>
        <v>11841.993333333317</v>
      </c>
      <c r="DQ119" s="31">
        <f t="shared" si="488"/>
        <v>12035.494761904789</v>
      </c>
      <c r="DR119" s="32">
        <f t="shared" si="522"/>
        <v>13363.679047619013</v>
      </c>
      <c r="DS119" s="30">
        <f t="shared" si="523"/>
        <v>14236.290793650822</v>
      </c>
      <c r="DT119" s="31">
        <f t="shared" si="524"/>
        <v>12796.666666666652</v>
      </c>
      <c r="DU119" s="31">
        <f t="shared" si="525"/>
        <v>12419.248690476217</v>
      </c>
      <c r="DV119" s="31">
        <f t="shared" si="526"/>
        <v>11245.135238095216</v>
      </c>
      <c r="DW119" s="31">
        <f t="shared" si="527"/>
        <v>12834.508809523815</v>
      </c>
      <c r="DX119" s="31">
        <f t="shared" si="528"/>
        <v>15034.200000000006</v>
      </c>
      <c r="DY119" s="31">
        <f t="shared" si="529"/>
        <v>17929.61492063494</v>
      </c>
      <c r="DZ119" s="31">
        <f t="shared" si="530"/>
        <v>17665.356825396808</v>
      </c>
      <c r="EA119" s="31">
        <f t="shared" si="531"/>
        <v>13002.104761904766</v>
      </c>
      <c r="EB119" s="31">
        <f t="shared" si="532"/>
        <v>11841.993333333317</v>
      </c>
      <c r="EC119" s="31">
        <f t="shared" si="533"/>
        <v>12035.494761904789</v>
      </c>
      <c r="ED119" s="32">
        <f t="shared" si="534"/>
        <v>13363.679047619013</v>
      </c>
      <c r="EE119" s="30">
        <f t="shared" si="535"/>
        <v>14236.290793650822</v>
      </c>
      <c r="EF119" s="31">
        <f t="shared" si="536"/>
        <v>12796.666666666652</v>
      </c>
      <c r="EG119" s="31">
        <f t="shared" si="537"/>
        <v>12419.248690476217</v>
      </c>
      <c r="EH119" s="31">
        <f t="shared" si="538"/>
        <v>11245.135238095216</v>
      </c>
      <c r="EI119" s="31">
        <f t="shared" si="539"/>
        <v>12834.508809523815</v>
      </c>
      <c r="EJ119" s="31">
        <f t="shared" si="540"/>
        <v>15034.200000000006</v>
      </c>
      <c r="EK119" s="31">
        <f t="shared" si="541"/>
        <v>17929.61492063494</v>
      </c>
      <c r="EL119" s="31">
        <f t="shared" si="542"/>
        <v>17665.356825396808</v>
      </c>
      <c r="EM119" s="31">
        <f t="shared" si="543"/>
        <v>13002.104761904766</v>
      </c>
      <c r="EN119" s="31">
        <f t="shared" si="544"/>
        <v>11841.993333333317</v>
      </c>
      <c r="EO119" s="31">
        <f t="shared" si="520"/>
        <v>12035.494761904789</v>
      </c>
      <c r="EP119" s="32">
        <f t="shared" si="521"/>
        <v>13363.679047619013</v>
      </c>
      <c r="ES119" s="20"/>
      <c r="ET119" s="18"/>
      <c r="EU119" s="18"/>
      <c r="EV119" s="18"/>
      <c r="EW119" s="18"/>
      <c r="EX119" s="18"/>
      <c r="EY119" s="18"/>
      <c r="EZ119" s="18"/>
      <c r="FA119" s="18"/>
      <c r="FB119" s="18"/>
      <c r="FC119" s="18"/>
      <c r="FD119" s="19"/>
      <c r="FE119" s="20"/>
      <c r="FF119" s="18"/>
      <c r="FG119" s="18"/>
      <c r="FH119" s="18"/>
      <c r="FI119" s="18"/>
      <c r="FJ119" s="18"/>
      <c r="FK119" s="18"/>
      <c r="FL119" s="18"/>
      <c r="FM119" s="18"/>
      <c r="FN119" s="18"/>
      <c r="FO119" s="18"/>
      <c r="FP119" s="19"/>
      <c r="FQ119" s="20"/>
      <c r="FR119" s="18"/>
      <c r="FS119" s="18"/>
      <c r="FT119" s="18"/>
      <c r="FU119" s="18">
        <f t="shared" si="422"/>
        <v>12834.508809523815</v>
      </c>
      <c r="FV119" s="18">
        <f t="shared" si="423"/>
        <v>15034.200000000006</v>
      </c>
      <c r="FW119" s="18">
        <f t="shared" si="424"/>
        <v>17929.61492063494</v>
      </c>
      <c r="FX119" s="18">
        <f t="shared" si="425"/>
        <v>17665.356825396808</v>
      </c>
      <c r="FY119" s="18">
        <f t="shared" si="426"/>
        <v>13002.104761904766</v>
      </c>
      <c r="FZ119" s="18">
        <f t="shared" si="427"/>
        <v>11841.993333333317</v>
      </c>
      <c r="GA119" s="18">
        <f t="shared" si="428"/>
        <v>12035.494761904789</v>
      </c>
      <c r="GB119" s="19">
        <f t="shared" si="429"/>
        <v>13363.679047619013</v>
      </c>
      <c r="GC119" s="20">
        <f t="shared" si="430"/>
        <v>14236.290793650822</v>
      </c>
      <c r="GD119" s="18">
        <f t="shared" si="431"/>
        <v>12796.666666666652</v>
      </c>
      <c r="GE119" s="18">
        <f t="shared" si="432"/>
        <v>12419.248690476217</v>
      </c>
      <c r="GF119" s="18">
        <f t="shared" si="433"/>
        <v>11245.135238095216</v>
      </c>
      <c r="GG119" s="18">
        <f t="shared" si="434"/>
        <v>12834.508809523815</v>
      </c>
      <c r="GH119" s="18">
        <f t="shared" si="435"/>
        <v>15034.200000000006</v>
      </c>
      <c r="GI119" s="18">
        <f t="shared" si="436"/>
        <v>17929.61492063494</v>
      </c>
      <c r="GJ119" s="18">
        <f t="shared" si="437"/>
        <v>17665.356825396808</v>
      </c>
      <c r="GK119" s="18">
        <f t="shared" si="438"/>
        <v>13002.104761904766</v>
      </c>
      <c r="GL119" s="18">
        <f t="shared" si="439"/>
        <v>11841.993333333317</v>
      </c>
      <c r="GM119" s="18">
        <f t="shared" si="440"/>
        <v>12035.494761904789</v>
      </c>
      <c r="GN119" s="19">
        <f t="shared" si="441"/>
        <v>13363.679047619013</v>
      </c>
      <c r="GO119" s="20">
        <f t="shared" si="442"/>
        <v>14236.290793650822</v>
      </c>
      <c r="GP119" s="18">
        <f t="shared" si="443"/>
        <v>12796.666666666652</v>
      </c>
      <c r="GQ119" s="18">
        <f t="shared" si="444"/>
        <v>12419.248690476217</v>
      </c>
      <c r="GR119" s="18">
        <f t="shared" si="445"/>
        <v>11245.135238095216</v>
      </c>
      <c r="GS119" s="18">
        <f t="shared" si="446"/>
        <v>12834.508809523815</v>
      </c>
      <c r="GT119" s="18">
        <f t="shared" si="447"/>
        <v>15034.200000000006</v>
      </c>
      <c r="GU119" s="18">
        <f t="shared" si="448"/>
        <v>17929.61492063494</v>
      </c>
      <c r="GV119" s="18">
        <f t="shared" si="449"/>
        <v>17665.356825396808</v>
      </c>
      <c r="GW119" s="18">
        <f t="shared" si="450"/>
        <v>13002.104761904766</v>
      </c>
      <c r="GX119" s="18">
        <f t="shared" si="451"/>
        <v>11841.993333333317</v>
      </c>
      <c r="GY119" s="18">
        <f t="shared" si="452"/>
        <v>12035.494761904789</v>
      </c>
      <c r="GZ119" s="19">
        <f t="shared" si="453"/>
        <v>13363.679047619013</v>
      </c>
      <c r="HA119" s="20">
        <f t="shared" si="454"/>
        <v>14236.290793650822</v>
      </c>
      <c r="HB119" s="18">
        <f t="shared" si="455"/>
        <v>12796.666666666652</v>
      </c>
      <c r="HC119" s="18">
        <f t="shared" si="456"/>
        <v>12419.248690476217</v>
      </c>
      <c r="HD119" s="18">
        <f t="shared" si="457"/>
        <v>11245.135238095216</v>
      </c>
      <c r="HE119" s="18">
        <f t="shared" si="458"/>
        <v>12834.508809523815</v>
      </c>
      <c r="HF119" s="18">
        <f t="shared" si="459"/>
        <v>15034.200000000006</v>
      </c>
      <c r="HG119" s="18">
        <f t="shared" si="460"/>
        <v>17929.61492063494</v>
      </c>
      <c r="HH119" s="18">
        <f t="shared" si="461"/>
        <v>17665.356825396808</v>
      </c>
      <c r="HI119" s="18">
        <f t="shared" si="462"/>
        <v>13002.104761904766</v>
      </c>
      <c r="HJ119" s="18">
        <f t="shared" si="463"/>
        <v>11841.993333333317</v>
      </c>
      <c r="HK119" s="18">
        <f t="shared" si="464"/>
        <v>12035.494761904789</v>
      </c>
      <c r="HL119" s="19">
        <f t="shared" si="465"/>
        <v>13363.679047619013</v>
      </c>
      <c r="HM119" s="20">
        <f t="shared" si="466"/>
        <v>14236.290793650822</v>
      </c>
      <c r="HN119" s="18">
        <f t="shared" si="467"/>
        <v>12796.666666666652</v>
      </c>
      <c r="HO119" s="18">
        <f t="shared" si="468"/>
        <v>12419.248690476217</v>
      </c>
      <c r="HP119" s="18">
        <f t="shared" si="469"/>
        <v>11245.135238095216</v>
      </c>
      <c r="HQ119" s="18">
        <f t="shared" si="470"/>
        <v>12834.508809523815</v>
      </c>
      <c r="HR119" s="18">
        <f t="shared" si="471"/>
        <v>15034.200000000006</v>
      </c>
      <c r="HS119" s="18">
        <f t="shared" si="472"/>
        <v>17929.61492063494</v>
      </c>
      <c r="HT119" s="18">
        <f t="shared" si="473"/>
        <v>17665.356825396808</v>
      </c>
      <c r="HU119" s="18">
        <f t="shared" si="474"/>
        <v>13002.104761904766</v>
      </c>
      <c r="HV119" s="18">
        <f t="shared" si="475"/>
        <v>11841.993333333317</v>
      </c>
      <c r="HW119" s="18">
        <f t="shared" si="476"/>
        <v>12035.494761904789</v>
      </c>
      <c r="HX119" s="19">
        <f t="shared" si="477"/>
        <v>13363.679047619013</v>
      </c>
      <c r="HY119" s="20">
        <f t="shared" si="478"/>
        <v>14236.290793650822</v>
      </c>
      <c r="HZ119" s="18">
        <f t="shared" si="545"/>
        <v>12796.666666666652</v>
      </c>
      <c r="IA119" s="18">
        <f t="shared" si="559"/>
        <v>12419.248690476217</v>
      </c>
      <c r="IB119" s="18">
        <f t="shared" si="563"/>
        <v>11245.135238095216</v>
      </c>
      <c r="IC119" s="18"/>
      <c r="ID119" s="18"/>
      <c r="IE119" s="18"/>
      <c r="IF119" s="18"/>
      <c r="IG119" s="18"/>
      <c r="IH119" s="18"/>
      <c r="II119" s="18"/>
      <c r="IJ119" s="19"/>
      <c r="IK119" s="20"/>
      <c r="IL119" s="18"/>
      <c r="IM119" s="18"/>
      <c r="IN119" s="18"/>
      <c r="IO119" s="18"/>
      <c r="IP119" s="18"/>
      <c r="IQ119" s="18"/>
      <c r="IR119" s="18"/>
      <c r="IS119" s="18"/>
      <c r="IT119" s="18"/>
      <c r="IU119" s="18"/>
      <c r="IV119" s="19"/>
      <c r="IY119" s="17"/>
      <c r="IZ119" s="17"/>
      <c r="JA119" s="14">
        <f t="shared" si="479"/>
        <v>0</v>
      </c>
      <c r="JB119" s="15">
        <f t="shared" si="480"/>
        <v>0</v>
      </c>
      <c r="JC119" s="15">
        <f t="shared" si="481"/>
        <v>113706.95246031745</v>
      </c>
      <c r="JD119" s="15">
        <f t="shared" si="482"/>
        <v>164404.29384920635</v>
      </c>
      <c r="JE119" s="15">
        <f t="shared" si="483"/>
        <v>164404.29384920635</v>
      </c>
      <c r="JF119" s="15">
        <f t="shared" si="484"/>
        <v>164404.29384920635</v>
      </c>
      <c r="JG119" s="15">
        <f t="shared" si="485"/>
        <v>164404.29384920635</v>
      </c>
      <c r="JH119" s="15">
        <f t="shared" si="486"/>
        <v>50697.341388888904</v>
      </c>
      <c r="JI119" s="15">
        <f t="shared" si="487"/>
        <v>0</v>
      </c>
      <c r="JJ119" s="14"/>
    </row>
    <row r="120" spans="1:270" x14ac:dyDescent="0.25">
      <c r="A120" s="5" t="s">
        <v>5</v>
      </c>
      <c r="B120" s="2">
        <v>120</v>
      </c>
      <c r="C120" s="3">
        <v>42642</v>
      </c>
      <c r="D120" s="3" t="s">
        <v>6</v>
      </c>
      <c r="E120" s="4">
        <v>45394</v>
      </c>
      <c r="F120">
        <f t="shared" si="556"/>
        <v>2024</v>
      </c>
      <c r="G120">
        <f t="shared" si="557"/>
        <v>4</v>
      </c>
      <c r="H120">
        <f t="shared" si="558"/>
        <v>2021</v>
      </c>
      <c r="I120">
        <f t="shared" si="561"/>
        <v>4</v>
      </c>
      <c r="J120">
        <f t="shared" si="560"/>
        <v>2024</v>
      </c>
      <c r="K120">
        <f t="shared" si="416"/>
        <v>5</v>
      </c>
      <c r="L120">
        <f t="shared" si="562"/>
        <v>2029</v>
      </c>
      <c r="M120">
        <f t="shared" si="417"/>
        <v>4</v>
      </c>
      <c r="O120" s="14"/>
      <c r="P120" s="17"/>
      <c r="Q120" s="17"/>
      <c r="R120" s="17"/>
      <c r="S120" s="17"/>
      <c r="T120" s="17"/>
      <c r="U120" s="17"/>
      <c r="V120" s="17">
        <f>IF(AND($F120=O$4,$I120=V$5),AVERAGE('Потребление ЭЭ_факт'!R119,'Потребление ЭЭ_факт'!AD119,'Потребление ЭЭ_факт'!AP119),IF(U120&lt;&gt;0,AVERAGE('Потребление ЭЭ_факт'!R119,'Потребление ЭЭ_факт'!AD119,'Потребление ЭЭ_факт'!AP119),0))</f>
        <v>0</v>
      </c>
      <c r="W120" s="17">
        <f>IF(AND($F120=O$4,$I120=W$5),AVERAGE('Потребление ЭЭ_факт'!S119,'Потребление ЭЭ_факт'!AE119,'Потребление ЭЭ_факт'!AQ119),IF(V120&lt;&gt;0,AVERAGE('Потребление ЭЭ_факт'!S119,'Потребление ЭЭ_факт'!AE119,'Потребление ЭЭ_факт'!AQ119),0))</f>
        <v>0</v>
      </c>
      <c r="X120" s="17">
        <f>IF(AND($F120=O$4,$I120=X$5),AVERAGE('Потребление ЭЭ_факт'!T119,'Потребление ЭЭ_факт'!AF119,'Потребление ЭЭ_факт'!AR119),IF(W120&lt;&gt;0,AVERAGE('Потребление ЭЭ_факт'!T119,'Потребление ЭЭ_факт'!AF119,'Потребление ЭЭ_факт'!AR119),0))</f>
        <v>0</v>
      </c>
      <c r="Y120" s="17">
        <f>IF(AND($F120=O$4,$I120=Y$5),AVERAGE('Потребление ЭЭ_факт'!U119,'Потребление ЭЭ_факт'!AG119,'Потребление ЭЭ_факт'!AS119),IF(X120&lt;&gt;0,AVERAGE('Потребление ЭЭ_факт'!U119,'Потребление ЭЭ_факт'!AG119,'Потребление ЭЭ_факт'!AS119),0))</f>
        <v>0</v>
      </c>
      <c r="Z120" s="17">
        <f>IF(AND($F120=O$4,$I120=Z$5),AVERAGE('Потребление ЭЭ_факт'!V119,'Потребление ЭЭ_факт'!AH119,'Потребление ЭЭ_факт'!AT119),IF(Y120&lt;&gt;0,AVERAGE('Потребление ЭЭ_факт'!V119,'Потребление ЭЭ_факт'!AH119,'Потребление ЭЭ_факт'!AT119),0))</f>
        <v>0</v>
      </c>
      <c r="AA120" s="14">
        <f>IF(AND($F120=AA$4,$I120=AA$5),AVERAGE('Потребление ЭЭ_факт'!W119,'Потребление ЭЭ_факт'!AI119,'Потребление ЭЭ_факт'!AU119),IF(Z120&lt;&gt;0,AVERAGE('Потребление ЭЭ_факт'!W119,'Потребление ЭЭ_факт'!AI119,'Потребление ЭЭ_факт'!AU119),0))</f>
        <v>0</v>
      </c>
      <c r="AB120" s="17">
        <f>IF(AND($F120=AA$4,$I120=AB$5),AVERAGE('Потребление ЭЭ_факт'!X119,'Потребление ЭЭ_факт'!AJ119,'Потребление ЭЭ_факт'!AV119),IF(AA120&lt;&gt;0,AVERAGE('Потребление ЭЭ_факт'!X119,'Потребление ЭЭ_факт'!AJ119,'Потребление ЭЭ_факт'!AV119),0))</f>
        <v>0</v>
      </c>
      <c r="AC120" s="17">
        <f>IF(AND($F120=AA$4,$I120=AC$5),AVERAGE('Потребление ЭЭ_факт'!Y119,'Потребление ЭЭ_факт'!AK119,'Потребление ЭЭ_факт'!AW119),IF(AB120&lt;&gt;0,AVERAGE('Потребление ЭЭ_факт'!Y119,'Потребление ЭЭ_факт'!AK119,'Потребление ЭЭ_факт'!AW119),0))</f>
        <v>0</v>
      </c>
      <c r="AD120" s="17">
        <f>IF(AND($F120=AA$4,$I120=AD$5),AVERAGE('Потребление ЭЭ_факт'!Z119,'Потребление ЭЭ_факт'!AL119,'Потребление ЭЭ_факт'!AX119),IF(AC120&lt;&gt;0,AVERAGE('Потребление ЭЭ_факт'!Z119,'Потребление ЭЭ_факт'!AL119,'Потребление ЭЭ_факт'!AX119),0))</f>
        <v>0</v>
      </c>
      <c r="AE120" s="17">
        <f>IF(AND($F120=AA$4,$I120=AE$5),AVERAGE('Потребление ЭЭ_факт'!AA119,'Потребление ЭЭ_факт'!AM119,'Потребление ЭЭ_факт'!AY119),IF(AD120&lt;&gt;0,AVERAGE('Потребление ЭЭ_факт'!AA119,'Потребление ЭЭ_факт'!AM119,'Потребление ЭЭ_факт'!AY119),0))</f>
        <v>0</v>
      </c>
      <c r="AF120" s="17">
        <f>IF(AND($F120=AA$4,$I120=AF$5),AVERAGE('Потребление ЭЭ_факт'!AB119,'Потребление ЭЭ_факт'!AN119,'Потребление ЭЭ_факт'!AZ119),IF(AE120&lt;&gt;0,AVERAGE('Потребление ЭЭ_факт'!AB119,'Потребление ЭЭ_факт'!AN119,'Потребление ЭЭ_факт'!AZ119),0))</f>
        <v>0</v>
      </c>
      <c r="AG120" s="17">
        <f>IF(AND($F120=AA$4,$I120=AG$5),AVERAGE('Потребление ЭЭ_факт'!AC119,'Потребление ЭЭ_факт'!AO119,'Потребление ЭЭ_факт'!BA119),IF(AF120&lt;&gt;0,AVERAGE('Потребление ЭЭ_факт'!AC119,'Потребление ЭЭ_факт'!AO119,'Потребление ЭЭ_факт'!BA119),0))</f>
        <v>0</v>
      </c>
      <c r="AH120" s="17">
        <f>IF(AND($F120=AA$4,$I120=AH$5),AVERAGE('Потребление ЭЭ_факт'!AD119,'Потребление ЭЭ_факт'!AP119,'Потребление ЭЭ_факт'!BB119),IF(AG120&lt;&gt;0,AVERAGE('Потребление ЭЭ_факт'!AD119,'Потребление ЭЭ_факт'!AP119,'Потребление ЭЭ_факт'!BB119),0))</f>
        <v>0</v>
      </c>
      <c r="AI120" s="17">
        <f>IF(AND($F120=AA$4,$I120=AI$5),AVERAGE('Потребление ЭЭ_факт'!AE119,'Потребление ЭЭ_факт'!AQ119,'Потребление ЭЭ_факт'!BC119),IF(AH120&lt;&gt;0,AVERAGE('Потребление ЭЭ_факт'!AE119,'Потребление ЭЭ_факт'!AQ119,'Потребление ЭЭ_факт'!BC119),0))</f>
        <v>0</v>
      </c>
      <c r="AJ120" s="17">
        <f>IF(AND($F120=AA$4,$I120=AJ$5),AVERAGE('Потребление ЭЭ_факт'!AF119,'Потребление ЭЭ_факт'!AR119,'Потребление ЭЭ_факт'!BD119),IF(AI120&lt;&gt;0,AVERAGE('Потребление ЭЭ_факт'!AF119,'Потребление ЭЭ_факт'!AR119,'Потребление ЭЭ_факт'!BD119),0))</f>
        <v>0</v>
      </c>
      <c r="AK120" s="17">
        <f>IF(AND($F120=AA$4,$I120=AK$5),AVERAGE('Потребление ЭЭ_факт'!AG119,'Потребление ЭЭ_факт'!AS119,'Потребление ЭЭ_факт'!BE119),IF(AJ120&lt;&gt;0,AVERAGE('Потребление ЭЭ_факт'!AG119,'Потребление ЭЭ_факт'!AS119,'Потребление ЭЭ_факт'!BE119),0))</f>
        <v>0</v>
      </c>
      <c r="AL120" s="17">
        <f>IF(AND($F120=AA$4,$I120=AL$5),AVERAGE('Потребление ЭЭ_факт'!AH119,'Потребление ЭЭ_факт'!AT119,'Потребление ЭЭ_факт'!BF119),IF(AK120&lt;&gt;0,AVERAGE('Потребление ЭЭ_факт'!AH119,'Потребление ЭЭ_факт'!AT119,'Потребление ЭЭ_факт'!BF119),0))</f>
        <v>0</v>
      </c>
      <c r="AM120" s="14">
        <f>IF(AND($F120=AM$4,$I120=AM$5),AVERAGE('Потребление ЭЭ_факт'!AI119,'Потребление ЭЭ_факт'!AU119,'Потребление ЭЭ_факт'!BG119),IF(AL120&lt;&gt;0,AVERAGE('Потребление ЭЭ_факт'!AI119,'Потребление ЭЭ_факт'!AU119,'Потребление ЭЭ_факт'!BG119),0))</f>
        <v>0</v>
      </c>
      <c r="AN120" s="15">
        <f>IF(AND($F120=$AM$4,$I120=AN$5),AVERAGE('Потребление ЭЭ_факт'!AJ119,'Потребление ЭЭ_факт'!AV119,'Потребление ЭЭ_факт'!BH119),IF(AM120&lt;&gt;0,AVERAGE('Потребление ЭЭ_факт'!AJ119,'Потребление ЭЭ_факт'!AV119,'Потребление ЭЭ_факт'!BH119),0))</f>
        <v>0</v>
      </c>
      <c r="AO120" s="15">
        <f>IF(AND($F120=$AM$4,$I120=AO$5),AVERAGE('Потребление ЭЭ_факт'!AK119,'Потребление ЭЭ_факт'!AW119,'Потребление ЭЭ_факт'!BI119),IF(AN120&lt;&gt;0,AVERAGE('Потребление ЭЭ_факт'!AK119,'Потребление ЭЭ_факт'!AW119,'Потребление ЭЭ_факт'!BI119),0))</f>
        <v>0</v>
      </c>
      <c r="AP120" s="15">
        <f>IF(AND($F120=$AM$4,$I120=AP$5),AVERAGE('Потребление ЭЭ_факт'!AL119,'Потребление ЭЭ_факт'!AX119,'Потребление ЭЭ_факт'!BJ119),IF(AO120&lt;&gt;0,AVERAGE('Потребление ЭЭ_факт'!AL119,'Потребление ЭЭ_факт'!AX119,'Потребление ЭЭ_факт'!BJ119),0))</f>
        <v>0</v>
      </c>
      <c r="AQ120" s="15">
        <f>IF(AND($F120=$AM$4,$I120=AQ$5),AVERAGE('Потребление ЭЭ_факт'!AM119,'Потребление ЭЭ_факт'!AY119,'Потребление ЭЭ_факт'!BK119),IF(AP120&lt;&gt;0,AVERAGE('Потребление ЭЭ_факт'!AM119,'Потребление ЭЭ_факт'!AY119,'Потребление ЭЭ_факт'!BK119),0))</f>
        <v>0</v>
      </c>
      <c r="AR120" s="15">
        <f>IF(AND($F120=$AM$4,$I120=AR$5),AVERAGE('Потребление ЭЭ_факт'!AN119,'Потребление ЭЭ_факт'!AZ119,'Потребление ЭЭ_факт'!BL119),IF(AQ120&lt;&gt;0,AVERAGE('Потребление ЭЭ_факт'!AN119,'Потребление ЭЭ_факт'!AZ119,'Потребление ЭЭ_факт'!BL119),0))</f>
        <v>0</v>
      </c>
      <c r="AS120" s="15">
        <f>IF(AND($F120=$AM$4,$I120=AS$5),AVERAGE('Потребление ЭЭ_факт'!AO119,'Потребление ЭЭ_факт'!BA119,'Потребление ЭЭ_факт'!BM119),IF(AR120&lt;&gt;0,AVERAGE('Потребление ЭЭ_факт'!AO119,'Потребление ЭЭ_факт'!BA119,'Потребление ЭЭ_факт'!BM119),0))</f>
        <v>0</v>
      </c>
      <c r="AT120" s="15">
        <f>IF(AND($F120=$AM$4,$I120=AT$5),AVERAGE('Потребление ЭЭ_факт'!AP119,'Потребление ЭЭ_факт'!BB119,'Потребление ЭЭ_факт'!BN119),IF(AS120&lt;&gt;0,AVERAGE('Потребление ЭЭ_факт'!AP119,'Потребление ЭЭ_факт'!BB119,'Потребление ЭЭ_факт'!BN119),0))</f>
        <v>0</v>
      </c>
      <c r="AU120" s="15">
        <f>IF(AND($F120=$AM$4,$I120=AU$5),AVERAGE('Потребление ЭЭ_факт'!AQ119,'Потребление ЭЭ_факт'!BC119,'Потребление ЭЭ_факт'!BO119),IF(AT120&lt;&gt;0,AVERAGE('Потребление ЭЭ_факт'!AQ119,'Потребление ЭЭ_факт'!BC119,'Потребление ЭЭ_факт'!BO119),0))</f>
        <v>0</v>
      </c>
      <c r="AV120" s="15">
        <f>IF(AND($F120=$AM$4,$I120=AV$5),AVERAGE('Потребление ЭЭ_факт'!AR119,'Потребление ЭЭ_факт'!BD119,'Потребление ЭЭ_факт'!BP119),IF(AU120&lt;&gt;0,AVERAGE('Потребление ЭЭ_факт'!AR119,'Потребление ЭЭ_факт'!BD119,'Потребление ЭЭ_факт'!BP119),0))</f>
        <v>0</v>
      </c>
      <c r="AW120" s="15">
        <f>IF(AND($F120=$AM$4,$I120=AW$5),AVERAGE('Потребление ЭЭ_факт'!AS119,'Потребление ЭЭ_факт'!BE119,'Потребление ЭЭ_факт'!BQ119),IF(AV120&lt;&gt;0,AVERAGE('Потребление ЭЭ_факт'!AS119,'Потребление ЭЭ_факт'!BE119,'Потребление ЭЭ_факт'!BQ119),0))</f>
        <v>0</v>
      </c>
      <c r="AX120" s="16">
        <f>IF(AND($F120=$AM$4,$I120=AX$5),AVERAGE('Потребление ЭЭ_факт'!AT119,'Потребление ЭЭ_факт'!BF119,'Потребление ЭЭ_факт'!BR119),IF(AW120&lt;&gt;0,AVERAGE('Потребление ЭЭ_факт'!AT119,'Потребление ЭЭ_факт'!BF119,'Потребление ЭЭ_факт'!BR119),0))</f>
        <v>0</v>
      </c>
      <c r="AY120" s="14">
        <f>IF(AND($F120=$AY$4,$I120=AY$5),AVERAGE('Потребление ЭЭ_факт'!AU119,'Потребление ЭЭ_факт'!BG119,'Потребление ЭЭ_факт'!BS119),IF(AX120&lt;&gt;0,AVERAGE('Потребление ЭЭ_факт'!AU119,'Потребление ЭЭ_факт'!BG119,'Потребление ЭЭ_факт'!BS119),0))</f>
        <v>0</v>
      </c>
      <c r="AZ120" s="15">
        <f>IF(AND($F120=$AY$4,$I120=AZ$5),AVERAGE('Потребление ЭЭ_факт'!AV119,'Потребление ЭЭ_факт'!BH119,'Потребление ЭЭ_факт'!BT119),IF(AY120&lt;&gt;0,AVERAGE('Потребление ЭЭ_факт'!AV119,'Потребление ЭЭ_факт'!BH119,'Потребление ЭЭ_факт'!BT119),0))</f>
        <v>0</v>
      </c>
      <c r="BA120" s="15">
        <f>IF(AND($F120=$AY$4,$I120=BA$5),AVERAGE('Потребление ЭЭ_факт'!AW119,'Потребление ЭЭ_факт'!BI119,'Потребление ЭЭ_факт'!BU119),IF(AZ120&lt;&gt;0,AVERAGE('Потребление ЭЭ_факт'!AW119,'Потребление ЭЭ_факт'!BI119,'Потребление ЭЭ_факт'!BU119),0))</f>
        <v>0</v>
      </c>
      <c r="BB120" s="15">
        <f>IF(AND($F120=$AY$4,$I120=BB$5),AVERAGE('Потребление ЭЭ_факт'!AX119,'Потребление ЭЭ_факт'!BJ119,'Потребление ЭЭ_факт'!BV119),IF(BA120&lt;&gt;0,AVERAGE('Потребление ЭЭ_факт'!AX119,'Потребление ЭЭ_факт'!BJ119,'Потребление ЭЭ_факт'!BV119),0))</f>
        <v>0</v>
      </c>
      <c r="BC120" s="15">
        <f>IF(AND($F120=$AY$4,$I120=BC$5),AVERAGE('Потребление ЭЭ_факт'!AY119,'Потребление ЭЭ_факт'!BK119,'Потребление ЭЭ_факт'!BW119),IF(BB120&lt;&gt;0,AVERAGE('Потребление ЭЭ_факт'!AY119,'Потребление ЭЭ_факт'!BK119,'Потребление ЭЭ_факт'!BW119),0))</f>
        <v>0</v>
      </c>
      <c r="BD120" s="15">
        <f>IF(AND($F120=$AY$4,$I120=BD$5),AVERAGE('Потребление ЭЭ_факт'!AZ119,'Потребление ЭЭ_факт'!BL119,'Потребление ЭЭ_факт'!BX119),IF(BC120&lt;&gt;0,AVERAGE('Потребление ЭЭ_факт'!AZ119,'Потребление ЭЭ_факт'!BL119,'Потребление ЭЭ_факт'!BX119),0))</f>
        <v>0</v>
      </c>
      <c r="BE120" s="15">
        <f>IF(AND($F120=$AY$4,$I120=BE$5),AVERAGE('Потребление ЭЭ_факт'!BA119,'Потребление ЭЭ_факт'!BM119,'Потребление ЭЭ_факт'!BY119),IF(BD120&lt;&gt;0,AVERAGE('Потребление ЭЭ_факт'!BA119,'Потребление ЭЭ_факт'!BM119,'Потребление ЭЭ_факт'!BY119),0))</f>
        <v>0</v>
      </c>
      <c r="BF120" s="15">
        <f>IF(AND($F120=$AY$4,$I120=BF$5),AVERAGE('Потребление ЭЭ_факт'!BB119,'Потребление ЭЭ_факт'!BN119,'Потребление ЭЭ_факт'!BZ119),IF(BE120&lt;&gt;0,AVERAGE('Потребление ЭЭ_факт'!BB119,'Потребление ЭЭ_факт'!BN119,'Потребление ЭЭ_факт'!BZ119),0))</f>
        <v>0</v>
      </c>
      <c r="BG120" s="15">
        <f>IF(AND($F120=$AY$4,$I120=BG$5),AVERAGE('Потребление ЭЭ_факт'!BC119,'Потребление ЭЭ_факт'!BO119,'Потребление ЭЭ_факт'!CA119),IF(BF120&lt;&gt;0,AVERAGE('Потребление ЭЭ_факт'!BC119,'Потребление ЭЭ_факт'!BO119,'Потребление ЭЭ_факт'!CA119),0))</f>
        <v>0</v>
      </c>
      <c r="BH120" s="15">
        <f>IF(AND($F120=$AY$4,$I120=BH$5),AVERAGE('Потребление ЭЭ_факт'!BD119,'Потребление ЭЭ_факт'!BP119,'Потребление ЭЭ_факт'!CB119),IF(BG120&lt;&gt;0,AVERAGE('Потребление ЭЭ_факт'!BD119,'Потребление ЭЭ_факт'!BP119,'Потребление ЭЭ_факт'!CB119),0))</f>
        <v>0</v>
      </c>
      <c r="BI120" s="15">
        <f>IF(AND($F120=$AY$4,$I120=BI$5),AVERAGE('Потребление ЭЭ_факт'!BE119,'Потребление ЭЭ_факт'!BQ119,'Потребление ЭЭ_факт'!CC119),IF(BH120&lt;&gt;0,AVERAGE('Потребление ЭЭ_факт'!BE119,'Потребление ЭЭ_факт'!BQ119,'Потребление ЭЭ_факт'!CC119),0))</f>
        <v>0</v>
      </c>
      <c r="BJ120" s="16">
        <f>IF(AND($F120=$AY$4,$I120=BJ$5),AVERAGE('Потребление ЭЭ_факт'!BF119,'Потребление ЭЭ_факт'!BR119,'Потребление ЭЭ_факт'!CD119),IF(BI120&lt;&gt;0,AVERAGE('Потребление ЭЭ_факт'!BF119,'Потребление ЭЭ_факт'!BR119,'Потребление ЭЭ_факт'!CD119),0))</f>
        <v>0</v>
      </c>
      <c r="BK120" s="14">
        <f>IF(AND($F120=$BK$4,$I120=BK$5),AVERAGE('Потребление ЭЭ_факт'!BG119,'Потребление ЭЭ_факт'!BS119,'Потребление ЭЭ_факт'!CE119),IF(BJ120&lt;&gt;0,AVERAGE('Потребление ЭЭ_факт'!BG119,'Потребление ЭЭ_факт'!BS119,'Потребление ЭЭ_факт'!CE119),0))</f>
        <v>0</v>
      </c>
      <c r="BL120" s="15">
        <f>IF(AND($F120=$BK$4,$I120=BL$5),AVERAGE('Потребление ЭЭ_факт'!BH119,'Потребление ЭЭ_факт'!BT119,'Потребление ЭЭ_факт'!CF119),IF(BK120&lt;&gt;0,AVERAGE('Потребление ЭЭ_факт'!BH119,'Потребление ЭЭ_факт'!BT119,'Потребление ЭЭ_факт'!CF119),0))</f>
        <v>0</v>
      </c>
      <c r="BM120" s="15">
        <f>IF(AND($F120=$BK$4,$I120=BM$5),AVERAGE('Потребление ЭЭ_факт'!BI119,'Потребление ЭЭ_факт'!BU119,'Потребление ЭЭ_факт'!CG119),IF(BL120&lt;&gt;0,AVERAGE('Потребление ЭЭ_факт'!BI119,'Потребление ЭЭ_факт'!BU119,'Потребление ЭЭ_факт'!CG119),0))</f>
        <v>0</v>
      </c>
      <c r="BN120" s="15">
        <f>IF(AND($F120=$BK$4,$I120=BN$5),AVERAGE('Потребление ЭЭ_факт'!BJ119,'Потребление ЭЭ_факт'!BV119,'Потребление ЭЭ_факт'!CH119),IF(BM120&lt;&gt;0,AVERAGE('Потребление ЭЭ_факт'!BJ119,'Потребление ЭЭ_факт'!BV119,'Потребление ЭЭ_факт'!CH119),0))</f>
        <v>16920.967082142855</v>
      </c>
      <c r="BO120" s="15">
        <f>IF(AND($F120=$BK$4,$I120=BO$5),AVERAGE('Потребление ЭЭ_факт'!BK119,'Потребление ЭЭ_факт'!BW119,'Потребление ЭЭ_факт'!CI119),IF(BN120&lt;&gt;0,AVERAGE('Потребление ЭЭ_факт'!BK119,'Потребление ЭЭ_факт'!BW119,'Потребление ЭЭ_факт'!CI119),0))</f>
        <v>17100.869881857139</v>
      </c>
      <c r="BP120" s="15">
        <f>IF(AND($F120=$BK$4,$I120=BP$5),AVERAGE('Потребление ЭЭ_факт'!BL119,'Потребление ЭЭ_факт'!BX119,'Потребление ЭЭ_факт'!CJ119),IF(BO120&lt;&gt;0,AVERAGE('Потребление ЭЭ_факт'!BL119,'Потребление ЭЭ_факт'!BX119,'Потребление ЭЭ_факт'!CJ119),0))</f>
        <v>17223.248485785716</v>
      </c>
      <c r="BQ120" s="15">
        <f>IF(AND($F120=$BK$4,$I120=BQ$5),AVERAGE('Потребление ЭЭ_факт'!BM119,'Потребление ЭЭ_факт'!BY119,'Потребление ЭЭ_факт'!CK119),IF(BP120&lt;&gt;0,AVERAGE('Потребление ЭЭ_факт'!BM119,'Потребление ЭЭ_факт'!BY119,'Потребление ЭЭ_факт'!CK119),0))</f>
        <v>18689.711151821433</v>
      </c>
      <c r="BR120" s="15">
        <f>IF(AND($F120=$BK$4,$I120=BR$5),AVERAGE('Потребление ЭЭ_факт'!BN119,'Потребление ЭЭ_факт'!BZ119,'Потребление ЭЭ_факт'!CL119),IF(BQ120&lt;&gt;0,AVERAGE('Потребление ЭЭ_факт'!BN119,'Потребление ЭЭ_факт'!BZ119,'Потребление ЭЭ_факт'!CL119),0))</f>
        <v>19131.08507375</v>
      </c>
      <c r="BS120" s="15">
        <f>IF(AND($F120=$BK$4,$I120=BS$5),AVERAGE('Потребление ЭЭ_факт'!BO119,'Потребление ЭЭ_факт'!CA119,'Потребление ЭЭ_факт'!CM119),IF(BR120&lt;&gt;0,AVERAGE('Потребление ЭЭ_факт'!BO119,'Потребление ЭЭ_факт'!CA119,'Потребление ЭЭ_факт'!CM119),0))</f>
        <v>14947.839257285714</v>
      </c>
      <c r="BT120" s="15">
        <f>IF(AND($F120=$BK$4,$I120=BT$5),AVERAGE('Потребление ЭЭ_факт'!BP119,'Потребление ЭЭ_факт'!CB119,'Потребление ЭЭ_факт'!CN119),IF(BS120&lt;&gt;0,AVERAGE('Потребление ЭЭ_факт'!BP119,'Потребление ЭЭ_факт'!CB119,'Потребление ЭЭ_факт'!CN119),0))</f>
        <v>16076.295555928571</v>
      </c>
      <c r="BU120" s="15">
        <f>IF(AND($F120=$BK$4,$I120=BU$5),AVERAGE('Потребление ЭЭ_факт'!BQ119,'Потребление ЭЭ_факт'!CC119,'Потребление ЭЭ_факт'!CO119),IF(BT120&lt;&gt;0,AVERAGE('Потребление ЭЭ_факт'!BQ119,'Потребление ЭЭ_факт'!CC119,'Потребление ЭЭ_факт'!CO119),0))</f>
        <v>16282.751619035715</v>
      </c>
      <c r="BV120" s="16">
        <f>IF(AND($F120=$BK$4,$I120=BV$5),AVERAGE('Потребление ЭЭ_факт'!BR119,'Потребление ЭЭ_факт'!CD119,'Потребление ЭЭ_факт'!CP119),IF(BU120&lt;&gt;0,AVERAGE('Потребление ЭЭ_факт'!BR119,'Потребление ЭЭ_факт'!CD119,'Потребление ЭЭ_факт'!CP119),0))</f>
        <v>16748.190882457144</v>
      </c>
      <c r="BW120" s="14">
        <f>IF(AND($F120=$BW$4,$I120=BW$5),AVERAGE('Потребление ЭЭ_факт'!BS119,'Потребление ЭЭ_факт'!CE119,'Потребление ЭЭ_факт'!CQ119),IF(BV120&lt;&gt;0,AVERAGE('Потребление ЭЭ_факт'!BS119,'Потребление ЭЭ_факт'!CE119,'Потребление ЭЭ_факт'!CQ119),0))</f>
        <v>16639.921688785715</v>
      </c>
      <c r="BX120" s="15">
        <f>IF(AND($F120=$BW$4,$I120=BX$5),AVERAGE('Потребление ЭЭ_факт'!BT119,'Потребление ЭЭ_факт'!CF119,'Потребление ЭЭ_факт'!CR119),IF(BW120&lt;&gt;0,AVERAGE('Потребление ЭЭ_факт'!BT119,'Потребление ЭЭ_факт'!CF119,'Потребление ЭЭ_факт'!CR119),0))</f>
        <v>15081.360151999999</v>
      </c>
      <c r="BY120" s="15">
        <f>IF(AND($F120=$BW$4,$I120=BY$5),AVERAGE('Потребление ЭЭ_факт'!BU119,'Потребление ЭЭ_факт'!CG119,'Потребление ЭЭ_факт'!CS119),IF(BX120&lt;&gt;0,AVERAGE('Потребление ЭЭ_факт'!BU119,'Потребление ЭЭ_факт'!CG119,'Потребление ЭЭ_факт'!CS119),0))</f>
        <v>16440.548122628574</v>
      </c>
      <c r="BZ120" s="31">
        <f t="shared" si="553"/>
        <v>16920.967082142855</v>
      </c>
      <c r="CA120" s="31">
        <f t="shared" si="554"/>
        <v>17100.869881857139</v>
      </c>
      <c r="CB120" s="31">
        <f t="shared" si="555"/>
        <v>17223.248485785716</v>
      </c>
      <c r="CC120" s="31">
        <f t="shared" si="546"/>
        <v>18689.711151821433</v>
      </c>
      <c r="CD120" s="31">
        <f t="shared" si="547"/>
        <v>19131.08507375</v>
      </c>
      <c r="CE120" s="31">
        <f t="shared" si="548"/>
        <v>14947.839257285714</v>
      </c>
      <c r="CF120" s="31">
        <f t="shared" si="549"/>
        <v>16076.295555928571</v>
      </c>
      <c r="CG120" s="31">
        <f t="shared" si="550"/>
        <v>16282.751619035715</v>
      </c>
      <c r="CH120" s="32">
        <f t="shared" si="551"/>
        <v>16748.190882457144</v>
      </c>
      <c r="CI120" s="30">
        <f t="shared" si="418"/>
        <v>16639.921688785715</v>
      </c>
      <c r="CJ120" s="31">
        <f t="shared" si="413"/>
        <v>15081.360151999999</v>
      </c>
      <c r="CK120" s="31">
        <f t="shared" si="414"/>
        <v>16440.548122628574</v>
      </c>
      <c r="CL120" s="31">
        <f t="shared" si="489"/>
        <v>16920.967082142855</v>
      </c>
      <c r="CM120" s="31">
        <f t="shared" si="490"/>
        <v>17100.869881857139</v>
      </c>
      <c r="CN120" s="31">
        <f t="shared" si="491"/>
        <v>17223.248485785716</v>
      </c>
      <c r="CO120" s="31">
        <f t="shared" si="492"/>
        <v>18689.711151821433</v>
      </c>
      <c r="CP120" s="31">
        <f t="shared" si="493"/>
        <v>19131.08507375</v>
      </c>
      <c r="CQ120" s="31">
        <f t="shared" si="494"/>
        <v>14947.839257285714</v>
      </c>
      <c r="CR120" s="31">
        <f t="shared" si="495"/>
        <v>16076.295555928571</v>
      </c>
      <c r="CS120" s="31">
        <f t="shared" si="496"/>
        <v>16282.751619035715</v>
      </c>
      <c r="CT120" s="32">
        <f t="shared" si="497"/>
        <v>16748.190882457144</v>
      </c>
      <c r="CU120" s="30">
        <f t="shared" si="498"/>
        <v>16639.921688785715</v>
      </c>
      <c r="CV120" s="31">
        <f t="shared" si="499"/>
        <v>15081.360151999999</v>
      </c>
      <c r="CW120" s="31">
        <f t="shared" si="500"/>
        <v>16440.548122628574</v>
      </c>
      <c r="CX120" s="31">
        <f t="shared" si="501"/>
        <v>16920.967082142855</v>
      </c>
      <c r="CY120" s="31">
        <f t="shared" si="502"/>
        <v>17100.869881857139</v>
      </c>
      <c r="CZ120" s="31">
        <f t="shared" si="503"/>
        <v>17223.248485785716</v>
      </c>
      <c r="DA120" s="31">
        <f t="shared" si="504"/>
        <v>18689.711151821433</v>
      </c>
      <c r="DB120" s="31">
        <f t="shared" si="505"/>
        <v>19131.08507375</v>
      </c>
      <c r="DC120" s="31">
        <f t="shared" si="506"/>
        <v>14947.839257285714</v>
      </c>
      <c r="DD120" s="31">
        <f t="shared" si="507"/>
        <v>16076.295555928571</v>
      </c>
      <c r="DE120" s="31">
        <f t="shared" si="508"/>
        <v>16282.751619035715</v>
      </c>
      <c r="DF120" s="32">
        <f t="shared" si="509"/>
        <v>16748.190882457144</v>
      </c>
      <c r="DG120" s="30">
        <f t="shared" si="510"/>
        <v>16639.921688785715</v>
      </c>
      <c r="DH120" s="31">
        <f t="shared" si="511"/>
        <v>15081.360151999999</v>
      </c>
      <c r="DI120" s="31">
        <f t="shared" si="512"/>
        <v>16440.548122628574</v>
      </c>
      <c r="DJ120" s="31">
        <f t="shared" si="513"/>
        <v>16920.967082142855</v>
      </c>
      <c r="DK120" s="31">
        <f t="shared" si="514"/>
        <v>17100.869881857139</v>
      </c>
      <c r="DL120" s="31">
        <f t="shared" si="515"/>
        <v>17223.248485785716</v>
      </c>
      <c r="DM120" s="31">
        <f t="shared" si="516"/>
        <v>18689.711151821433</v>
      </c>
      <c r="DN120" s="31">
        <f t="shared" si="517"/>
        <v>19131.08507375</v>
      </c>
      <c r="DO120" s="31">
        <f t="shared" si="518"/>
        <v>14947.839257285714</v>
      </c>
      <c r="DP120" s="31">
        <f t="shared" si="519"/>
        <v>16076.295555928571</v>
      </c>
      <c r="DQ120" s="31">
        <f t="shared" si="488"/>
        <v>16282.751619035715</v>
      </c>
      <c r="DR120" s="32">
        <f t="shared" si="522"/>
        <v>16748.190882457144</v>
      </c>
      <c r="DS120" s="30">
        <f t="shared" si="523"/>
        <v>16639.921688785715</v>
      </c>
      <c r="DT120" s="31">
        <f t="shared" si="524"/>
        <v>15081.360151999999</v>
      </c>
      <c r="DU120" s="31">
        <f t="shared" si="525"/>
        <v>16440.548122628574</v>
      </c>
      <c r="DV120" s="31">
        <f t="shared" si="526"/>
        <v>16920.967082142855</v>
      </c>
      <c r="DW120" s="31">
        <f t="shared" si="527"/>
        <v>17100.869881857139</v>
      </c>
      <c r="DX120" s="31">
        <f t="shared" si="528"/>
        <v>17223.248485785716</v>
      </c>
      <c r="DY120" s="31">
        <f t="shared" si="529"/>
        <v>18689.711151821433</v>
      </c>
      <c r="DZ120" s="31">
        <f t="shared" si="530"/>
        <v>19131.08507375</v>
      </c>
      <c r="EA120" s="31">
        <f t="shared" si="531"/>
        <v>14947.839257285714</v>
      </c>
      <c r="EB120" s="31">
        <f t="shared" si="532"/>
        <v>16076.295555928571</v>
      </c>
      <c r="EC120" s="31">
        <f t="shared" si="533"/>
        <v>16282.751619035715</v>
      </c>
      <c r="ED120" s="32">
        <f t="shared" si="534"/>
        <v>16748.190882457144</v>
      </c>
      <c r="EE120" s="30">
        <f t="shared" si="535"/>
        <v>16639.921688785715</v>
      </c>
      <c r="EF120" s="31">
        <f t="shared" si="536"/>
        <v>15081.360151999999</v>
      </c>
      <c r="EG120" s="31">
        <f t="shared" si="537"/>
        <v>16440.548122628574</v>
      </c>
      <c r="EH120" s="31">
        <f t="shared" si="538"/>
        <v>16920.967082142855</v>
      </c>
      <c r="EI120" s="31">
        <f t="shared" si="539"/>
        <v>17100.869881857139</v>
      </c>
      <c r="EJ120" s="31">
        <f t="shared" si="540"/>
        <v>17223.248485785716</v>
      </c>
      <c r="EK120" s="31">
        <f t="shared" si="541"/>
        <v>18689.711151821433</v>
      </c>
      <c r="EL120" s="31">
        <f t="shared" si="542"/>
        <v>19131.08507375</v>
      </c>
      <c r="EM120" s="31">
        <f t="shared" si="543"/>
        <v>14947.839257285714</v>
      </c>
      <c r="EN120" s="31">
        <f t="shared" si="544"/>
        <v>16076.295555928571</v>
      </c>
      <c r="EO120" s="31">
        <f t="shared" si="520"/>
        <v>16282.751619035715</v>
      </c>
      <c r="EP120" s="32">
        <f t="shared" si="521"/>
        <v>16748.190882457144</v>
      </c>
      <c r="ES120" s="20"/>
      <c r="ET120" s="18"/>
      <c r="EU120" s="18"/>
      <c r="EV120" s="18"/>
      <c r="EW120" s="18"/>
      <c r="EX120" s="18"/>
      <c r="EY120" s="18"/>
      <c r="EZ120" s="18"/>
      <c r="FA120" s="18"/>
      <c r="FB120" s="18"/>
      <c r="FC120" s="18"/>
      <c r="FD120" s="19"/>
      <c r="FE120" s="20"/>
      <c r="FF120" s="18"/>
      <c r="FG120" s="18"/>
      <c r="FH120" s="18"/>
      <c r="FI120" s="18"/>
      <c r="FJ120" s="18"/>
      <c r="FK120" s="18"/>
      <c r="FL120" s="18"/>
      <c r="FM120" s="18"/>
      <c r="FN120" s="18"/>
      <c r="FO120" s="18"/>
      <c r="FP120" s="19"/>
      <c r="FQ120" s="20"/>
      <c r="FR120" s="18"/>
      <c r="FS120" s="18"/>
      <c r="FT120" s="18"/>
      <c r="FU120" s="18">
        <f t="shared" si="422"/>
        <v>17100.869881857139</v>
      </c>
      <c r="FV120" s="18">
        <f t="shared" si="423"/>
        <v>17223.248485785716</v>
      </c>
      <c r="FW120" s="18">
        <f t="shared" si="424"/>
        <v>18689.711151821433</v>
      </c>
      <c r="FX120" s="18">
        <f t="shared" si="425"/>
        <v>19131.08507375</v>
      </c>
      <c r="FY120" s="18">
        <f t="shared" si="426"/>
        <v>14947.839257285714</v>
      </c>
      <c r="FZ120" s="18">
        <f t="shared" si="427"/>
        <v>16076.295555928571</v>
      </c>
      <c r="GA120" s="18">
        <f t="shared" si="428"/>
        <v>16282.751619035715</v>
      </c>
      <c r="GB120" s="19">
        <f t="shared" si="429"/>
        <v>16748.190882457144</v>
      </c>
      <c r="GC120" s="20">
        <f t="shared" si="430"/>
        <v>16639.921688785715</v>
      </c>
      <c r="GD120" s="18">
        <f t="shared" si="431"/>
        <v>15081.360151999999</v>
      </c>
      <c r="GE120" s="18">
        <f t="shared" si="432"/>
        <v>16440.548122628574</v>
      </c>
      <c r="GF120" s="18">
        <f t="shared" si="433"/>
        <v>16920.967082142855</v>
      </c>
      <c r="GG120" s="18">
        <f t="shared" si="434"/>
        <v>17100.869881857139</v>
      </c>
      <c r="GH120" s="18">
        <f t="shared" si="435"/>
        <v>17223.248485785716</v>
      </c>
      <c r="GI120" s="18">
        <f t="shared" si="436"/>
        <v>18689.711151821433</v>
      </c>
      <c r="GJ120" s="18">
        <f t="shared" si="437"/>
        <v>19131.08507375</v>
      </c>
      <c r="GK120" s="18">
        <f t="shared" si="438"/>
        <v>14947.839257285714</v>
      </c>
      <c r="GL120" s="18">
        <f t="shared" si="439"/>
        <v>16076.295555928571</v>
      </c>
      <c r="GM120" s="18">
        <f t="shared" si="440"/>
        <v>16282.751619035715</v>
      </c>
      <c r="GN120" s="19">
        <f t="shared" si="441"/>
        <v>16748.190882457144</v>
      </c>
      <c r="GO120" s="20">
        <f t="shared" si="442"/>
        <v>16639.921688785715</v>
      </c>
      <c r="GP120" s="18">
        <f t="shared" si="443"/>
        <v>15081.360151999999</v>
      </c>
      <c r="GQ120" s="18">
        <f t="shared" si="444"/>
        <v>16440.548122628574</v>
      </c>
      <c r="GR120" s="18">
        <f t="shared" si="445"/>
        <v>16920.967082142855</v>
      </c>
      <c r="GS120" s="18">
        <f t="shared" si="446"/>
        <v>17100.869881857139</v>
      </c>
      <c r="GT120" s="18">
        <f t="shared" si="447"/>
        <v>17223.248485785716</v>
      </c>
      <c r="GU120" s="18">
        <f t="shared" si="448"/>
        <v>18689.711151821433</v>
      </c>
      <c r="GV120" s="18">
        <f t="shared" si="449"/>
        <v>19131.08507375</v>
      </c>
      <c r="GW120" s="18">
        <f t="shared" si="450"/>
        <v>14947.839257285714</v>
      </c>
      <c r="GX120" s="18">
        <f t="shared" si="451"/>
        <v>16076.295555928571</v>
      </c>
      <c r="GY120" s="18">
        <f t="shared" si="452"/>
        <v>16282.751619035715</v>
      </c>
      <c r="GZ120" s="19">
        <f t="shared" si="453"/>
        <v>16748.190882457144</v>
      </c>
      <c r="HA120" s="20">
        <f t="shared" si="454"/>
        <v>16639.921688785715</v>
      </c>
      <c r="HB120" s="18">
        <f t="shared" si="455"/>
        <v>15081.360151999999</v>
      </c>
      <c r="HC120" s="18">
        <f t="shared" si="456"/>
        <v>16440.548122628574</v>
      </c>
      <c r="HD120" s="18">
        <f t="shared" si="457"/>
        <v>16920.967082142855</v>
      </c>
      <c r="HE120" s="18">
        <f t="shared" si="458"/>
        <v>17100.869881857139</v>
      </c>
      <c r="HF120" s="18">
        <f t="shared" si="459"/>
        <v>17223.248485785716</v>
      </c>
      <c r="HG120" s="18">
        <f t="shared" si="460"/>
        <v>18689.711151821433</v>
      </c>
      <c r="HH120" s="18">
        <f t="shared" si="461"/>
        <v>19131.08507375</v>
      </c>
      <c r="HI120" s="18">
        <f t="shared" si="462"/>
        <v>14947.839257285714</v>
      </c>
      <c r="HJ120" s="18">
        <f t="shared" si="463"/>
        <v>16076.295555928571</v>
      </c>
      <c r="HK120" s="18">
        <f t="shared" si="464"/>
        <v>16282.751619035715</v>
      </c>
      <c r="HL120" s="19">
        <f t="shared" si="465"/>
        <v>16748.190882457144</v>
      </c>
      <c r="HM120" s="20">
        <f t="shared" si="466"/>
        <v>16639.921688785715</v>
      </c>
      <c r="HN120" s="18">
        <f t="shared" si="467"/>
        <v>15081.360151999999</v>
      </c>
      <c r="HO120" s="18">
        <f t="shared" si="468"/>
        <v>16440.548122628574</v>
      </c>
      <c r="HP120" s="18">
        <f t="shared" si="469"/>
        <v>16920.967082142855</v>
      </c>
      <c r="HQ120" s="18">
        <f t="shared" si="470"/>
        <v>17100.869881857139</v>
      </c>
      <c r="HR120" s="18">
        <f t="shared" si="471"/>
        <v>17223.248485785716</v>
      </c>
      <c r="HS120" s="18">
        <f t="shared" si="472"/>
        <v>18689.711151821433</v>
      </c>
      <c r="HT120" s="18">
        <f t="shared" si="473"/>
        <v>19131.08507375</v>
      </c>
      <c r="HU120" s="18">
        <f t="shared" si="474"/>
        <v>14947.839257285714</v>
      </c>
      <c r="HV120" s="18">
        <f t="shared" si="475"/>
        <v>16076.295555928571</v>
      </c>
      <c r="HW120" s="18">
        <f t="shared" si="476"/>
        <v>16282.751619035715</v>
      </c>
      <c r="HX120" s="19">
        <f t="shared" si="477"/>
        <v>16748.190882457144</v>
      </c>
      <c r="HY120" s="20">
        <f t="shared" si="478"/>
        <v>16639.921688785715</v>
      </c>
      <c r="HZ120" s="18">
        <f t="shared" si="545"/>
        <v>15081.360151999999</v>
      </c>
      <c r="IA120" s="18">
        <f t="shared" si="559"/>
        <v>16440.548122628574</v>
      </c>
      <c r="IB120" s="18">
        <f t="shared" si="563"/>
        <v>16920.967082142855</v>
      </c>
      <c r="IC120" s="18"/>
      <c r="ID120" s="18"/>
      <c r="IE120" s="18"/>
      <c r="IF120" s="18"/>
      <c r="IG120" s="18"/>
      <c r="IH120" s="18"/>
      <c r="II120" s="18"/>
      <c r="IJ120" s="19"/>
      <c r="IK120" s="20"/>
      <c r="IL120" s="18"/>
      <c r="IM120" s="18"/>
      <c r="IN120" s="18"/>
      <c r="IO120" s="18"/>
      <c r="IP120" s="18"/>
      <c r="IQ120" s="18"/>
      <c r="IR120" s="18"/>
      <c r="IS120" s="18"/>
      <c r="IT120" s="18"/>
      <c r="IU120" s="18"/>
      <c r="IV120" s="19"/>
      <c r="IY120" s="17"/>
      <c r="IZ120" s="17"/>
      <c r="JA120" s="14">
        <f t="shared" si="479"/>
        <v>0</v>
      </c>
      <c r="JB120" s="15">
        <f t="shared" si="480"/>
        <v>0</v>
      </c>
      <c r="JC120" s="15">
        <f t="shared" si="481"/>
        <v>136199.99190792145</v>
      </c>
      <c r="JD120" s="15">
        <f t="shared" si="482"/>
        <v>201282.78895347862</v>
      </c>
      <c r="JE120" s="15">
        <f t="shared" si="483"/>
        <v>201282.78895347862</v>
      </c>
      <c r="JF120" s="15">
        <f t="shared" si="484"/>
        <v>201282.78895347862</v>
      </c>
      <c r="JG120" s="15">
        <f t="shared" si="485"/>
        <v>201282.78895347862</v>
      </c>
      <c r="JH120" s="15">
        <f t="shared" si="486"/>
        <v>65082.797045557149</v>
      </c>
      <c r="JI120" s="15">
        <f t="shared" si="487"/>
        <v>0</v>
      </c>
      <c r="JJ120" s="14"/>
    </row>
    <row r="121" spans="1:270" x14ac:dyDescent="0.25">
      <c r="A121" s="5" t="s">
        <v>51</v>
      </c>
      <c r="B121" s="2">
        <v>13768</v>
      </c>
      <c r="C121" s="3">
        <v>43153</v>
      </c>
      <c r="D121" s="3" t="s">
        <v>52</v>
      </c>
      <c r="E121" s="4">
        <v>45405</v>
      </c>
      <c r="F121">
        <f t="shared" si="556"/>
        <v>2024</v>
      </c>
      <c r="G121">
        <f t="shared" si="557"/>
        <v>4</v>
      </c>
      <c r="H121">
        <f t="shared" si="558"/>
        <v>2021</v>
      </c>
      <c r="I121">
        <f t="shared" si="561"/>
        <v>4</v>
      </c>
      <c r="J121">
        <f t="shared" si="560"/>
        <v>2024</v>
      </c>
      <c r="K121">
        <f t="shared" si="416"/>
        <v>5</v>
      </c>
      <c r="L121">
        <f t="shared" si="562"/>
        <v>2029</v>
      </c>
      <c r="M121">
        <f t="shared" si="417"/>
        <v>4</v>
      </c>
      <c r="O121" s="14"/>
      <c r="P121" s="17"/>
      <c r="Q121" s="17"/>
      <c r="R121" s="17"/>
      <c r="S121" s="17"/>
      <c r="T121" s="17"/>
      <c r="U121" s="17"/>
      <c r="V121" s="17">
        <f>IF(AND($F121=O$4,$I121=V$5),AVERAGE('Потребление ЭЭ_факт'!R120,'Потребление ЭЭ_факт'!AD120,'Потребление ЭЭ_факт'!AP120),IF(U121&lt;&gt;0,AVERAGE('Потребление ЭЭ_факт'!R120,'Потребление ЭЭ_факт'!AD120,'Потребление ЭЭ_факт'!AP120),0))</f>
        <v>0</v>
      </c>
      <c r="W121" s="17">
        <f>IF(AND($F121=O$4,$I121=W$5),AVERAGE('Потребление ЭЭ_факт'!S120,'Потребление ЭЭ_факт'!AE120,'Потребление ЭЭ_факт'!AQ120),IF(V121&lt;&gt;0,AVERAGE('Потребление ЭЭ_факт'!S120,'Потребление ЭЭ_факт'!AE120,'Потребление ЭЭ_факт'!AQ120),0))</f>
        <v>0</v>
      </c>
      <c r="X121" s="17">
        <f>IF(AND($F121=O$4,$I121=X$5),AVERAGE('Потребление ЭЭ_факт'!T120,'Потребление ЭЭ_факт'!AF120,'Потребление ЭЭ_факт'!AR120),IF(W121&lt;&gt;0,AVERAGE('Потребление ЭЭ_факт'!T120,'Потребление ЭЭ_факт'!AF120,'Потребление ЭЭ_факт'!AR120),0))</f>
        <v>0</v>
      </c>
      <c r="Y121" s="17">
        <f>IF(AND($F121=O$4,$I121=Y$5),AVERAGE('Потребление ЭЭ_факт'!U120,'Потребление ЭЭ_факт'!AG120,'Потребление ЭЭ_факт'!AS120),IF(X121&lt;&gt;0,AVERAGE('Потребление ЭЭ_факт'!U120,'Потребление ЭЭ_факт'!AG120,'Потребление ЭЭ_факт'!AS120),0))</f>
        <v>0</v>
      </c>
      <c r="Z121" s="17">
        <f>IF(AND($F121=O$4,$I121=Z$5),AVERAGE('Потребление ЭЭ_факт'!V120,'Потребление ЭЭ_факт'!AH120,'Потребление ЭЭ_факт'!AT120),IF(Y121&lt;&gt;0,AVERAGE('Потребление ЭЭ_факт'!V120,'Потребление ЭЭ_факт'!AH120,'Потребление ЭЭ_факт'!AT120),0))</f>
        <v>0</v>
      </c>
      <c r="AA121" s="14">
        <f>IF(AND($F121=AA$4,$I121=AA$5),AVERAGE('Потребление ЭЭ_факт'!W120,'Потребление ЭЭ_факт'!AI120,'Потребление ЭЭ_факт'!AU120),IF(Z121&lt;&gt;0,AVERAGE('Потребление ЭЭ_факт'!W120,'Потребление ЭЭ_факт'!AI120,'Потребление ЭЭ_факт'!AU120),0))</f>
        <v>0</v>
      </c>
      <c r="AB121" s="17">
        <f>IF(AND($F121=AA$4,$I121=AB$5),AVERAGE('Потребление ЭЭ_факт'!X120,'Потребление ЭЭ_факт'!AJ120,'Потребление ЭЭ_факт'!AV120),IF(AA121&lt;&gt;0,AVERAGE('Потребление ЭЭ_факт'!X120,'Потребление ЭЭ_факт'!AJ120,'Потребление ЭЭ_факт'!AV120),0))</f>
        <v>0</v>
      </c>
      <c r="AC121" s="17">
        <f>IF(AND($F121=AA$4,$I121=AC$5),AVERAGE('Потребление ЭЭ_факт'!Y120,'Потребление ЭЭ_факт'!AK120,'Потребление ЭЭ_факт'!AW120),IF(AB121&lt;&gt;0,AVERAGE('Потребление ЭЭ_факт'!Y120,'Потребление ЭЭ_факт'!AK120,'Потребление ЭЭ_факт'!AW120),0))</f>
        <v>0</v>
      </c>
      <c r="AD121" s="17">
        <f>IF(AND($F121=AA$4,$I121=AD$5),AVERAGE('Потребление ЭЭ_факт'!Z120,'Потребление ЭЭ_факт'!AL120,'Потребление ЭЭ_факт'!AX120),IF(AC121&lt;&gt;0,AVERAGE('Потребление ЭЭ_факт'!Z120,'Потребление ЭЭ_факт'!AL120,'Потребление ЭЭ_факт'!AX120),0))</f>
        <v>0</v>
      </c>
      <c r="AE121" s="17">
        <f>IF(AND($F121=AA$4,$I121=AE$5),AVERAGE('Потребление ЭЭ_факт'!AA120,'Потребление ЭЭ_факт'!AM120,'Потребление ЭЭ_факт'!AY120),IF(AD121&lt;&gt;0,AVERAGE('Потребление ЭЭ_факт'!AA120,'Потребление ЭЭ_факт'!AM120,'Потребление ЭЭ_факт'!AY120),0))</f>
        <v>0</v>
      </c>
      <c r="AF121" s="17">
        <f>IF(AND($F121=AA$4,$I121=AF$5),AVERAGE('Потребление ЭЭ_факт'!AB120,'Потребление ЭЭ_факт'!AN120,'Потребление ЭЭ_факт'!AZ120),IF(AE121&lt;&gt;0,AVERAGE('Потребление ЭЭ_факт'!AB120,'Потребление ЭЭ_факт'!AN120,'Потребление ЭЭ_факт'!AZ120),0))</f>
        <v>0</v>
      </c>
      <c r="AG121" s="17">
        <f>IF(AND($F121=AA$4,$I121=AG$5),AVERAGE('Потребление ЭЭ_факт'!AC120,'Потребление ЭЭ_факт'!AO120,'Потребление ЭЭ_факт'!BA120),IF(AF121&lt;&gt;0,AVERAGE('Потребление ЭЭ_факт'!AC120,'Потребление ЭЭ_факт'!AO120,'Потребление ЭЭ_факт'!BA120),0))</f>
        <v>0</v>
      </c>
      <c r="AH121" s="17">
        <f>IF(AND($F121=AA$4,$I121=AH$5),AVERAGE('Потребление ЭЭ_факт'!AD120,'Потребление ЭЭ_факт'!AP120,'Потребление ЭЭ_факт'!BB120),IF(AG121&lt;&gt;0,AVERAGE('Потребление ЭЭ_факт'!AD120,'Потребление ЭЭ_факт'!AP120,'Потребление ЭЭ_факт'!BB120),0))</f>
        <v>0</v>
      </c>
      <c r="AI121" s="17">
        <f>IF(AND($F121=AA$4,$I121=AI$5),AVERAGE('Потребление ЭЭ_факт'!AE120,'Потребление ЭЭ_факт'!AQ120,'Потребление ЭЭ_факт'!BC120),IF(AH121&lt;&gt;0,AVERAGE('Потребление ЭЭ_факт'!AE120,'Потребление ЭЭ_факт'!AQ120,'Потребление ЭЭ_факт'!BC120),0))</f>
        <v>0</v>
      </c>
      <c r="AJ121" s="17">
        <f>IF(AND($F121=AA$4,$I121=AJ$5),AVERAGE('Потребление ЭЭ_факт'!AF120,'Потребление ЭЭ_факт'!AR120,'Потребление ЭЭ_факт'!BD120),IF(AI121&lt;&gt;0,AVERAGE('Потребление ЭЭ_факт'!AF120,'Потребление ЭЭ_факт'!AR120,'Потребление ЭЭ_факт'!BD120),0))</f>
        <v>0</v>
      </c>
      <c r="AK121" s="17">
        <f>IF(AND($F121=AA$4,$I121=AK$5),AVERAGE('Потребление ЭЭ_факт'!AG120,'Потребление ЭЭ_факт'!AS120,'Потребление ЭЭ_факт'!BE120),IF(AJ121&lt;&gt;0,AVERAGE('Потребление ЭЭ_факт'!AG120,'Потребление ЭЭ_факт'!AS120,'Потребление ЭЭ_факт'!BE120),0))</f>
        <v>0</v>
      </c>
      <c r="AL121" s="17">
        <f>IF(AND($F121=AA$4,$I121=AL$5),AVERAGE('Потребление ЭЭ_факт'!AH120,'Потребление ЭЭ_факт'!AT120,'Потребление ЭЭ_факт'!BF120),IF(AK121&lt;&gt;0,AVERAGE('Потребление ЭЭ_факт'!AH120,'Потребление ЭЭ_факт'!AT120,'Потребление ЭЭ_факт'!BF120),0))</f>
        <v>0</v>
      </c>
      <c r="AM121" s="14">
        <f>IF(AND($F121=AM$4,$I121=AM$5),AVERAGE('Потребление ЭЭ_факт'!AI120,'Потребление ЭЭ_факт'!AU120,'Потребление ЭЭ_факт'!BG120),IF(AL121&lt;&gt;0,AVERAGE('Потребление ЭЭ_факт'!AI120,'Потребление ЭЭ_факт'!AU120,'Потребление ЭЭ_факт'!BG120),0))</f>
        <v>0</v>
      </c>
      <c r="AN121" s="15">
        <f>IF(AND($F121=$AM$4,$I121=AN$5),AVERAGE('Потребление ЭЭ_факт'!AJ120,'Потребление ЭЭ_факт'!AV120,'Потребление ЭЭ_факт'!BH120),IF(AM121&lt;&gt;0,AVERAGE('Потребление ЭЭ_факт'!AJ120,'Потребление ЭЭ_факт'!AV120,'Потребление ЭЭ_факт'!BH120),0))</f>
        <v>0</v>
      </c>
      <c r="AO121" s="15">
        <f>IF(AND($F121=$AM$4,$I121=AO$5),AVERAGE('Потребление ЭЭ_факт'!AK120,'Потребление ЭЭ_факт'!AW120,'Потребление ЭЭ_факт'!BI120),IF(AN121&lt;&gt;0,AVERAGE('Потребление ЭЭ_факт'!AK120,'Потребление ЭЭ_факт'!AW120,'Потребление ЭЭ_факт'!BI120),0))</f>
        <v>0</v>
      </c>
      <c r="AP121" s="15">
        <f>IF(AND($F121=$AM$4,$I121=AP$5),AVERAGE('Потребление ЭЭ_факт'!AL120,'Потребление ЭЭ_факт'!AX120,'Потребление ЭЭ_факт'!BJ120),IF(AO121&lt;&gt;0,AVERAGE('Потребление ЭЭ_факт'!AL120,'Потребление ЭЭ_факт'!AX120,'Потребление ЭЭ_факт'!BJ120),0))</f>
        <v>0</v>
      </c>
      <c r="AQ121" s="15">
        <f>IF(AND($F121=$AM$4,$I121=AQ$5),AVERAGE('Потребление ЭЭ_факт'!AM120,'Потребление ЭЭ_факт'!AY120,'Потребление ЭЭ_факт'!BK120),IF(AP121&lt;&gt;0,AVERAGE('Потребление ЭЭ_факт'!AM120,'Потребление ЭЭ_факт'!AY120,'Потребление ЭЭ_факт'!BK120),0))</f>
        <v>0</v>
      </c>
      <c r="AR121" s="15">
        <f>IF(AND($F121=$AM$4,$I121=AR$5),AVERAGE('Потребление ЭЭ_факт'!AN120,'Потребление ЭЭ_факт'!AZ120,'Потребление ЭЭ_факт'!BL120),IF(AQ121&lt;&gt;0,AVERAGE('Потребление ЭЭ_факт'!AN120,'Потребление ЭЭ_факт'!AZ120,'Потребление ЭЭ_факт'!BL120),0))</f>
        <v>0</v>
      </c>
      <c r="AS121" s="15">
        <f>IF(AND($F121=$AM$4,$I121=AS$5),AVERAGE('Потребление ЭЭ_факт'!AO120,'Потребление ЭЭ_факт'!BA120,'Потребление ЭЭ_факт'!BM120),IF(AR121&lt;&gt;0,AVERAGE('Потребление ЭЭ_факт'!AO120,'Потребление ЭЭ_факт'!BA120,'Потребление ЭЭ_факт'!BM120),0))</f>
        <v>0</v>
      </c>
      <c r="AT121" s="15">
        <f>IF(AND($F121=$AM$4,$I121=AT$5),AVERAGE('Потребление ЭЭ_факт'!AP120,'Потребление ЭЭ_факт'!BB120,'Потребление ЭЭ_факт'!BN120),IF(AS121&lt;&gt;0,AVERAGE('Потребление ЭЭ_факт'!AP120,'Потребление ЭЭ_факт'!BB120,'Потребление ЭЭ_факт'!BN120),0))</f>
        <v>0</v>
      </c>
      <c r="AU121" s="15">
        <f>IF(AND($F121=$AM$4,$I121=AU$5),AVERAGE('Потребление ЭЭ_факт'!AQ120,'Потребление ЭЭ_факт'!BC120,'Потребление ЭЭ_факт'!BO120),IF(AT121&lt;&gt;0,AVERAGE('Потребление ЭЭ_факт'!AQ120,'Потребление ЭЭ_факт'!BC120,'Потребление ЭЭ_факт'!BO120),0))</f>
        <v>0</v>
      </c>
      <c r="AV121" s="15">
        <f>IF(AND($F121=$AM$4,$I121=AV$5),AVERAGE('Потребление ЭЭ_факт'!AR120,'Потребление ЭЭ_факт'!BD120,'Потребление ЭЭ_факт'!BP120),IF(AU121&lt;&gt;0,AVERAGE('Потребление ЭЭ_факт'!AR120,'Потребление ЭЭ_факт'!BD120,'Потребление ЭЭ_факт'!BP120),0))</f>
        <v>0</v>
      </c>
      <c r="AW121" s="15">
        <f>IF(AND($F121=$AM$4,$I121=AW$5),AVERAGE('Потребление ЭЭ_факт'!AS120,'Потребление ЭЭ_факт'!BE120,'Потребление ЭЭ_факт'!BQ120),IF(AV121&lt;&gt;0,AVERAGE('Потребление ЭЭ_факт'!AS120,'Потребление ЭЭ_факт'!BE120,'Потребление ЭЭ_факт'!BQ120),0))</f>
        <v>0</v>
      </c>
      <c r="AX121" s="16">
        <f>IF(AND($F121=$AM$4,$I121=AX$5),AVERAGE('Потребление ЭЭ_факт'!AT120,'Потребление ЭЭ_факт'!BF120,'Потребление ЭЭ_факт'!BR120),IF(AW121&lt;&gt;0,AVERAGE('Потребление ЭЭ_факт'!AT120,'Потребление ЭЭ_факт'!BF120,'Потребление ЭЭ_факт'!BR120),0))</f>
        <v>0</v>
      </c>
      <c r="AY121" s="14">
        <f>IF(AND($F121=$AY$4,$I121=AY$5),AVERAGE('Потребление ЭЭ_факт'!AU120,'Потребление ЭЭ_факт'!BG120,'Потребление ЭЭ_факт'!BS120),IF(AX121&lt;&gt;0,AVERAGE('Потребление ЭЭ_факт'!AU120,'Потребление ЭЭ_факт'!BG120,'Потребление ЭЭ_факт'!BS120),0))</f>
        <v>0</v>
      </c>
      <c r="AZ121" s="15">
        <f>IF(AND($F121=$AY$4,$I121=AZ$5),AVERAGE('Потребление ЭЭ_факт'!AV120,'Потребление ЭЭ_факт'!BH120,'Потребление ЭЭ_факт'!BT120),IF(AY121&lt;&gt;0,AVERAGE('Потребление ЭЭ_факт'!AV120,'Потребление ЭЭ_факт'!BH120,'Потребление ЭЭ_факт'!BT120),0))</f>
        <v>0</v>
      </c>
      <c r="BA121" s="15">
        <f>IF(AND($F121=$AY$4,$I121=BA$5),AVERAGE('Потребление ЭЭ_факт'!AW120,'Потребление ЭЭ_факт'!BI120,'Потребление ЭЭ_факт'!BU120),IF(AZ121&lt;&gt;0,AVERAGE('Потребление ЭЭ_факт'!AW120,'Потребление ЭЭ_факт'!BI120,'Потребление ЭЭ_факт'!BU120),0))</f>
        <v>0</v>
      </c>
      <c r="BB121" s="15">
        <f>IF(AND($F121=$AY$4,$I121=BB$5),AVERAGE('Потребление ЭЭ_факт'!AX120,'Потребление ЭЭ_факт'!BJ120,'Потребление ЭЭ_факт'!BV120),IF(BA121&lt;&gt;0,AVERAGE('Потребление ЭЭ_факт'!AX120,'Потребление ЭЭ_факт'!BJ120,'Потребление ЭЭ_факт'!BV120),0))</f>
        <v>0</v>
      </c>
      <c r="BC121" s="15">
        <f>IF(AND($F121=$AY$4,$I121=BC$5),AVERAGE('Потребление ЭЭ_факт'!AY120,'Потребление ЭЭ_факт'!BK120,'Потребление ЭЭ_факт'!BW120),IF(BB121&lt;&gt;0,AVERAGE('Потребление ЭЭ_факт'!AY120,'Потребление ЭЭ_факт'!BK120,'Потребление ЭЭ_факт'!BW120),0))</f>
        <v>0</v>
      </c>
      <c r="BD121" s="15">
        <f>IF(AND($F121=$AY$4,$I121=BD$5),AVERAGE('Потребление ЭЭ_факт'!AZ120,'Потребление ЭЭ_факт'!BL120,'Потребление ЭЭ_факт'!BX120),IF(BC121&lt;&gt;0,AVERAGE('Потребление ЭЭ_факт'!AZ120,'Потребление ЭЭ_факт'!BL120,'Потребление ЭЭ_факт'!BX120),0))</f>
        <v>0</v>
      </c>
      <c r="BE121" s="15">
        <f>IF(AND($F121=$AY$4,$I121=BE$5),AVERAGE('Потребление ЭЭ_факт'!BA120,'Потребление ЭЭ_факт'!BM120,'Потребление ЭЭ_факт'!BY120),IF(BD121&lt;&gt;0,AVERAGE('Потребление ЭЭ_факт'!BA120,'Потребление ЭЭ_факт'!BM120,'Потребление ЭЭ_факт'!BY120),0))</f>
        <v>0</v>
      </c>
      <c r="BF121" s="15">
        <f>IF(AND($F121=$AY$4,$I121=BF$5),AVERAGE('Потребление ЭЭ_факт'!BB120,'Потребление ЭЭ_факт'!BN120,'Потребление ЭЭ_факт'!BZ120),IF(BE121&lt;&gt;0,AVERAGE('Потребление ЭЭ_факт'!BB120,'Потребление ЭЭ_факт'!BN120,'Потребление ЭЭ_факт'!BZ120),0))</f>
        <v>0</v>
      </c>
      <c r="BG121" s="15">
        <f>IF(AND($F121=$AY$4,$I121=BG$5),AVERAGE('Потребление ЭЭ_факт'!BC120,'Потребление ЭЭ_факт'!BO120,'Потребление ЭЭ_факт'!CA120),IF(BF121&lt;&gt;0,AVERAGE('Потребление ЭЭ_факт'!BC120,'Потребление ЭЭ_факт'!BO120,'Потребление ЭЭ_факт'!CA120),0))</f>
        <v>0</v>
      </c>
      <c r="BH121" s="15">
        <f>IF(AND($F121=$AY$4,$I121=BH$5),AVERAGE('Потребление ЭЭ_факт'!BD120,'Потребление ЭЭ_факт'!BP120,'Потребление ЭЭ_факт'!CB120),IF(BG121&lt;&gt;0,AVERAGE('Потребление ЭЭ_факт'!BD120,'Потребление ЭЭ_факт'!BP120,'Потребление ЭЭ_факт'!CB120),0))</f>
        <v>0</v>
      </c>
      <c r="BI121" s="15">
        <f>IF(AND($F121=$AY$4,$I121=BI$5),AVERAGE('Потребление ЭЭ_факт'!BE120,'Потребление ЭЭ_факт'!BQ120,'Потребление ЭЭ_факт'!CC120),IF(BH121&lt;&gt;0,AVERAGE('Потребление ЭЭ_факт'!BE120,'Потребление ЭЭ_факт'!BQ120,'Потребление ЭЭ_факт'!CC120),0))</f>
        <v>0</v>
      </c>
      <c r="BJ121" s="16">
        <f>IF(AND($F121=$AY$4,$I121=BJ$5),AVERAGE('Потребление ЭЭ_факт'!BF120,'Потребление ЭЭ_факт'!BR120,'Потребление ЭЭ_факт'!CD120),IF(BI121&lt;&gt;0,AVERAGE('Потребление ЭЭ_факт'!BF120,'Потребление ЭЭ_факт'!BR120,'Потребление ЭЭ_факт'!CD120),0))</f>
        <v>0</v>
      </c>
      <c r="BK121" s="14">
        <f>IF(AND($F121=$BK$4,$I121=BK$5),AVERAGE('Потребление ЭЭ_факт'!BG120,'Потребление ЭЭ_факт'!BS120,'Потребление ЭЭ_факт'!CE120),IF(BJ121&lt;&gt;0,AVERAGE('Потребление ЭЭ_факт'!BG120,'Потребление ЭЭ_факт'!BS120,'Потребление ЭЭ_факт'!CE120),0))</f>
        <v>0</v>
      </c>
      <c r="BL121" s="15">
        <f>IF(AND($F121=$BK$4,$I121=BL$5),AVERAGE('Потребление ЭЭ_факт'!BH120,'Потребление ЭЭ_факт'!BT120,'Потребление ЭЭ_факт'!CF120),IF(BK121&lt;&gt;0,AVERAGE('Потребление ЭЭ_факт'!BH120,'Потребление ЭЭ_факт'!BT120,'Потребление ЭЭ_факт'!CF120),0))</f>
        <v>0</v>
      </c>
      <c r="BM121" s="15">
        <f>IF(AND($F121=$BK$4,$I121=BM$5),AVERAGE('Потребление ЭЭ_факт'!BI120,'Потребление ЭЭ_факт'!BU120,'Потребление ЭЭ_факт'!CG120),IF(BL121&lt;&gt;0,AVERAGE('Потребление ЭЭ_факт'!BI120,'Потребление ЭЭ_факт'!BU120,'Потребление ЭЭ_факт'!CG120),0))</f>
        <v>0</v>
      </c>
      <c r="BN121" s="15">
        <f>IF(AND($F121=$BK$4,$I121=BN$5),AVERAGE('Потребление ЭЭ_факт'!BJ120,'Потребление ЭЭ_факт'!BV120,'Потребление ЭЭ_факт'!CH120),IF(BM121&lt;&gt;0,AVERAGE('Потребление ЭЭ_факт'!BJ120,'Потребление ЭЭ_факт'!BV120,'Потребление ЭЭ_факт'!CH120),0))</f>
        <v>11232.547564142857</v>
      </c>
      <c r="BO121" s="15">
        <f>IF(AND($F121=$BK$4,$I121=BO$5),AVERAGE('Потребление ЭЭ_факт'!BK120,'Потребление ЭЭ_факт'!BW120,'Потребление ЭЭ_факт'!CI120),IF(BN121&lt;&gt;0,AVERAGE('Потребление ЭЭ_факт'!BK120,'Потребление ЭЭ_факт'!BW120,'Потребление ЭЭ_факт'!CI120),0))</f>
        <v>12486.982233766234</v>
      </c>
      <c r="BP121" s="15">
        <f>IF(AND($F121=$BK$4,$I121=BP$5),AVERAGE('Потребление ЭЭ_факт'!BL120,'Потребление ЭЭ_факт'!BX120,'Потребление ЭЭ_факт'!CJ120),IF(BO121&lt;&gt;0,AVERAGE('Потребление ЭЭ_факт'!BL120,'Потребление ЭЭ_факт'!BX120,'Потребление ЭЭ_факт'!CJ120),0))</f>
        <v>13609.87</v>
      </c>
      <c r="BQ121" s="15">
        <f>IF(AND($F121=$BK$4,$I121=BQ$5),AVERAGE('Потребление ЭЭ_факт'!BM120,'Потребление ЭЭ_факт'!BY120,'Потребление ЭЭ_факт'!CK120),IF(BP121&lt;&gt;0,AVERAGE('Потребление ЭЭ_факт'!BM120,'Потребление ЭЭ_факт'!BY120,'Потребление ЭЭ_факт'!CK120),0))</f>
        <v>15399.438</v>
      </c>
      <c r="BR121" s="15">
        <f>IF(AND($F121=$BK$4,$I121=BR$5),AVERAGE('Потребление ЭЭ_факт'!BN120,'Потребление ЭЭ_факт'!BZ120,'Потребление ЭЭ_факт'!CL120),IF(BQ121&lt;&gt;0,AVERAGE('Потребление ЭЭ_факт'!BN120,'Потребление ЭЭ_факт'!BZ120,'Потребление ЭЭ_факт'!CL120),0))</f>
        <v>15760.852857142856</v>
      </c>
      <c r="BS121" s="15">
        <f>IF(AND($F121=$BK$4,$I121=BS$5),AVERAGE('Потребление ЭЭ_факт'!BO120,'Потребление ЭЭ_факт'!CA120,'Потребление ЭЭ_факт'!CM120),IF(BR121&lt;&gt;0,AVERAGE('Потребление ЭЭ_факт'!BO120,'Потребление ЭЭ_факт'!CA120,'Потребление ЭЭ_факт'!CM120),0))</f>
        <v>12410.824999999999</v>
      </c>
      <c r="BT121" s="15">
        <f>IF(AND($F121=$BK$4,$I121=BT$5),AVERAGE('Потребление ЭЭ_факт'!BP120,'Потребление ЭЭ_факт'!CB120,'Потребление ЭЭ_факт'!CN120),IF(BS121&lt;&gt;0,AVERAGE('Потребление ЭЭ_факт'!BP120,'Потребление ЭЭ_факт'!CB120,'Потребление ЭЭ_факт'!CN120),0))</f>
        <v>11651.909</v>
      </c>
      <c r="BU121" s="15">
        <f>IF(AND($F121=$BK$4,$I121=BU$5),AVERAGE('Потребление ЭЭ_факт'!BQ120,'Потребление ЭЭ_факт'!CC120,'Потребление ЭЭ_факт'!CO120),IF(BT121&lt;&gt;0,AVERAGE('Потребление ЭЭ_факт'!BQ120,'Потребление ЭЭ_факт'!CC120,'Потребление ЭЭ_факт'!CO120),0))</f>
        <v>10700.985071428573</v>
      </c>
      <c r="BV121" s="16">
        <f>IF(AND($F121=$BK$4,$I121=BV$5),AVERAGE('Потребление ЭЭ_факт'!BR120,'Потребление ЭЭ_факт'!CD120,'Потребление ЭЭ_факт'!CP120),IF(BU121&lt;&gt;0,AVERAGE('Потребление ЭЭ_факт'!BR120,'Потребление ЭЭ_факт'!CD120,'Потребление ЭЭ_факт'!CP120),0))</f>
        <v>11256.933571428572</v>
      </c>
      <c r="BW121" s="14">
        <f>IF(AND($F121=$BW$4,$I121=BW$5),AVERAGE('Потребление ЭЭ_факт'!BS120,'Потребление ЭЭ_факт'!CE120,'Потребление ЭЭ_факт'!CQ120),IF(BV121&lt;&gt;0,AVERAGE('Потребление ЭЭ_факт'!BS120,'Потребление ЭЭ_факт'!CE120,'Потребление ЭЭ_факт'!CQ120),0))</f>
        <v>11465.181714285713</v>
      </c>
      <c r="BX121" s="15">
        <f>IF(AND($F121=$BW$4,$I121=BX$5),AVERAGE('Потребление ЭЭ_факт'!BT120,'Потребление ЭЭ_факт'!CF120,'Потребление ЭЭ_факт'!CR120),IF(BW121&lt;&gt;0,AVERAGE('Потребление ЭЭ_факт'!BT120,'Потребление ЭЭ_факт'!CF120,'Потребление ЭЭ_факт'!CR120),0))</f>
        <v>10115.280857142856</v>
      </c>
      <c r="BY121" s="15">
        <f>IF(AND($F121=$BW$4,$I121=BY$5),AVERAGE('Потребление ЭЭ_факт'!BU120,'Потребление ЭЭ_факт'!CG120,'Потребление ЭЭ_факт'!CS120),IF(BX121&lt;&gt;0,AVERAGE('Потребление ЭЭ_факт'!BU120,'Потребление ЭЭ_факт'!CG120,'Потребление ЭЭ_факт'!CS120),0))</f>
        <v>10859.185571428572</v>
      </c>
      <c r="BZ121" s="31">
        <f t="shared" si="553"/>
        <v>11232.547564142857</v>
      </c>
      <c r="CA121" s="31">
        <f t="shared" si="554"/>
        <v>12486.982233766234</v>
      </c>
      <c r="CB121" s="31">
        <f t="shared" si="555"/>
        <v>13609.87</v>
      </c>
      <c r="CC121" s="31">
        <f t="shared" si="546"/>
        <v>15399.438</v>
      </c>
      <c r="CD121" s="31">
        <f t="shared" si="547"/>
        <v>15760.852857142856</v>
      </c>
      <c r="CE121" s="31">
        <f t="shared" si="548"/>
        <v>12410.824999999999</v>
      </c>
      <c r="CF121" s="31">
        <f t="shared" si="549"/>
        <v>11651.909</v>
      </c>
      <c r="CG121" s="31">
        <f t="shared" si="550"/>
        <v>10700.985071428573</v>
      </c>
      <c r="CH121" s="32">
        <f t="shared" si="551"/>
        <v>11256.933571428572</v>
      </c>
      <c r="CI121" s="30">
        <f t="shared" si="418"/>
        <v>11465.181714285713</v>
      </c>
      <c r="CJ121" s="31">
        <f t="shared" si="413"/>
        <v>10115.280857142856</v>
      </c>
      <c r="CK121" s="31">
        <f t="shared" si="414"/>
        <v>10859.185571428572</v>
      </c>
      <c r="CL121" s="31">
        <f t="shared" si="489"/>
        <v>11232.547564142857</v>
      </c>
      <c r="CM121" s="31">
        <f t="shared" si="490"/>
        <v>12486.982233766234</v>
      </c>
      <c r="CN121" s="31">
        <f t="shared" si="491"/>
        <v>13609.87</v>
      </c>
      <c r="CO121" s="31">
        <f t="shared" si="492"/>
        <v>15399.438</v>
      </c>
      <c r="CP121" s="31">
        <f t="shared" si="493"/>
        <v>15760.852857142856</v>
      </c>
      <c r="CQ121" s="31">
        <f t="shared" si="494"/>
        <v>12410.824999999999</v>
      </c>
      <c r="CR121" s="31">
        <f t="shared" si="495"/>
        <v>11651.909</v>
      </c>
      <c r="CS121" s="31">
        <f t="shared" si="496"/>
        <v>10700.985071428573</v>
      </c>
      <c r="CT121" s="32">
        <f t="shared" si="497"/>
        <v>11256.933571428572</v>
      </c>
      <c r="CU121" s="30">
        <f t="shared" si="498"/>
        <v>11465.181714285713</v>
      </c>
      <c r="CV121" s="31">
        <f t="shared" si="499"/>
        <v>10115.280857142856</v>
      </c>
      <c r="CW121" s="31">
        <f t="shared" si="500"/>
        <v>10859.185571428572</v>
      </c>
      <c r="CX121" s="31">
        <f t="shared" si="501"/>
        <v>11232.547564142857</v>
      </c>
      <c r="CY121" s="31">
        <f t="shared" si="502"/>
        <v>12486.982233766234</v>
      </c>
      <c r="CZ121" s="31">
        <f t="shared" si="503"/>
        <v>13609.87</v>
      </c>
      <c r="DA121" s="31">
        <f t="shared" si="504"/>
        <v>15399.438</v>
      </c>
      <c r="DB121" s="31">
        <f t="shared" si="505"/>
        <v>15760.852857142856</v>
      </c>
      <c r="DC121" s="31">
        <f t="shared" si="506"/>
        <v>12410.824999999999</v>
      </c>
      <c r="DD121" s="31">
        <f t="shared" si="507"/>
        <v>11651.909</v>
      </c>
      <c r="DE121" s="31">
        <f t="shared" si="508"/>
        <v>10700.985071428573</v>
      </c>
      <c r="DF121" s="32">
        <f t="shared" si="509"/>
        <v>11256.933571428572</v>
      </c>
      <c r="DG121" s="30">
        <f t="shared" si="510"/>
        <v>11465.181714285713</v>
      </c>
      <c r="DH121" s="31">
        <f t="shared" si="511"/>
        <v>10115.280857142856</v>
      </c>
      <c r="DI121" s="31">
        <f t="shared" si="512"/>
        <v>10859.185571428572</v>
      </c>
      <c r="DJ121" s="31">
        <f t="shared" si="513"/>
        <v>11232.547564142857</v>
      </c>
      <c r="DK121" s="31">
        <f t="shared" si="514"/>
        <v>12486.982233766234</v>
      </c>
      <c r="DL121" s="31">
        <f t="shared" si="515"/>
        <v>13609.87</v>
      </c>
      <c r="DM121" s="31">
        <f t="shared" si="516"/>
        <v>15399.438</v>
      </c>
      <c r="DN121" s="31">
        <f t="shared" si="517"/>
        <v>15760.852857142856</v>
      </c>
      <c r="DO121" s="31">
        <f t="shared" si="518"/>
        <v>12410.824999999999</v>
      </c>
      <c r="DP121" s="31">
        <f t="shared" si="519"/>
        <v>11651.909</v>
      </c>
      <c r="DQ121" s="31">
        <f t="shared" si="488"/>
        <v>10700.985071428573</v>
      </c>
      <c r="DR121" s="32">
        <f t="shared" si="522"/>
        <v>11256.933571428572</v>
      </c>
      <c r="DS121" s="30">
        <f t="shared" si="523"/>
        <v>11465.181714285713</v>
      </c>
      <c r="DT121" s="31">
        <f t="shared" si="524"/>
        <v>10115.280857142856</v>
      </c>
      <c r="DU121" s="31">
        <f t="shared" si="525"/>
        <v>10859.185571428572</v>
      </c>
      <c r="DV121" s="31">
        <f t="shared" si="526"/>
        <v>11232.547564142857</v>
      </c>
      <c r="DW121" s="31">
        <f t="shared" si="527"/>
        <v>12486.982233766234</v>
      </c>
      <c r="DX121" s="31">
        <f t="shared" si="528"/>
        <v>13609.87</v>
      </c>
      <c r="DY121" s="31">
        <f t="shared" si="529"/>
        <v>15399.438</v>
      </c>
      <c r="DZ121" s="31">
        <f t="shared" si="530"/>
        <v>15760.852857142856</v>
      </c>
      <c r="EA121" s="31">
        <f t="shared" si="531"/>
        <v>12410.824999999999</v>
      </c>
      <c r="EB121" s="31">
        <f t="shared" si="532"/>
        <v>11651.909</v>
      </c>
      <c r="EC121" s="31">
        <f t="shared" si="533"/>
        <v>10700.985071428573</v>
      </c>
      <c r="ED121" s="32">
        <f t="shared" si="534"/>
        <v>11256.933571428572</v>
      </c>
      <c r="EE121" s="30">
        <f t="shared" si="535"/>
        <v>11465.181714285713</v>
      </c>
      <c r="EF121" s="31">
        <f t="shared" si="536"/>
        <v>10115.280857142856</v>
      </c>
      <c r="EG121" s="31">
        <f t="shared" si="537"/>
        <v>10859.185571428572</v>
      </c>
      <c r="EH121" s="31">
        <f t="shared" si="538"/>
        <v>11232.547564142857</v>
      </c>
      <c r="EI121" s="31">
        <f t="shared" si="539"/>
        <v>12486.982233766234</v>
      </c>
      <c r="EJ121" s="31">
        <f t="shared" si="540"/>
        <v>13609.87</v>
      </c>
      <c r="EK121" s="31">
        <f t="shared" si="541"/>
        <v>15399.438</v>
      </c>
      <c r="EL121" s="31">
        <f t="shared" si="542"/>
        <v>15760.852857142856</v>
      </c>
      <c r="EM121" s="31">
        <f t="shared" si="543"/>
        <v>12410.824999999999</v>
      </c>
      <c r="EN121" s="31">
        <f t="shared" si="544"/>
        <v>11651.909</v>
      </c>
      <c r="EO121" s="31">
        <f t="shared" si="520"/>
        <v>10700.985071428573</v>
      </c>
      <c r="EP121" s="32">
        <f t="shared" si="521"/>
        <v>11256.933571428572</v>
      </c>
      <c r="ES121" s="20"/>
      <c r="ET121" s="18"/>
      <c r="EU121" s="18"/>
      <c r="EV121" s="18"/>
      <c r="EW121" s="18"/>
      <c r="EX121" s="18"/>
      <c r="EY121" s="18"/>
      <c r="EZ121" s="18"/>
      <c r="FA121" s="18"/>
      <c r="FB121" s="18"/>
      <c r="FC121" s="18"/>
      <c r="FD121" s="19"/>
      <c r="FE121" s="20"/>
      <c r="FF121" s="18"/>
      <c r="FG121" s="18"/>
      <c r="FH121" s="18"/>
      <c r="FI121" s="18"/>
      <c r="FJ121" s="18"/>
      <c r="FK121" s="18"/>
      <c r="FL121" s="18"/>
      <c r="FM121" s="18"/>
      <c r="FN121" s="18"/>
      <c r="FO121" s="18"/>
      <c r="FP121" s="19"/>
      <c r="FQ121" s="20"/>
      <c r="FR121" s="18"/>
      <c r="FS121" s="18"/>
      <c r="FT121" s="18"/>
      <c r="FU121" s="18">
        <f t="shared" si="422"/>
        <v>12486.982233766234</v>
      </c>
      <c r="FV121" s="18">
        <f t="shared" si="423"/>
        <v>13609.87</v>
      </c>
      <c r="FW121" s="18">
        <f t="shared" si="424"/>
        <v>15399.438</v>
      </c>
      <c r="FX121" s="18">
        <f t="shared" si="425"/>
        <v>15760.852857142856</v>
      </c>
      <c r="FY121" s="18">
        <f t="shared" si="426"/>
        <v>12410.824999999999</v>
      </c>
      <c r="FZ121" s="18">
        <f t="shared" si="427"/>
        <v>11651.909</v>
      </c>
      <c r="GA121" s="18">
        <f t="shared" si="428"/>
        <v>10700.985071428573</v>
      </c>
      <c r="GB121" s="19">
        <f t="shared" si="429"/>
        <v>11256.933571428572</v>
      </c>
      <c r="GC121" s="20">
        <f t="shared" si="430"/>
        <v>11465.181714285713</v>
      </c>
      <c r="GD121" s="18">
        <f t="shared" si="431"/>
        <v>10115.280857142856</v>
      </c>
      <c r="GE121" s="18">
        <f t="shared" si="432"/>
        <v>10859.185571428572</v>
      </c>
      <c r="GF121" s="18">
        <f t="shared" si="433"/>
        <v>11232.547564142857</v>
      </c>
      <c r="GG121" s="18">
        <f t="shared" si="434"/>
        <v>12486.982233766234</v>
      </c>
      <c r="GH121" s="18">
        <f t="shared" si="435"/>
        <v>13609.87</v>
      </c>
      <c r="GI121" s="18">
        <f t="shared" si="436"/>
        <v>15399.438</v>
      </c>
      <c r="GJ121" s="18">
        <f t="shared" si="437"/>
        <v>15760.852857142856</v>
      </c>
      <c r="GK121" s="18">
        <f t="shared" si="438"/>
        <v>12410.824999999999</v>
      </c>
      <c r="GL121" s="18">
        <f t="shared" si="439"/>
        <v>11651.909</v>
      </c>
      <c r="GM121" s="18">
        <f t="shared" si="440"/>
        <v>10700.985071428573</v>
      </c>
      <c r="GN121" s="19">
        <f t="shared" si="441"/>
        <v>11256.933571428572</v>
      </c>
      <c r="GO121" s="20">
        <f t="shared" si="442"/>
        <v>11465.181714285713</v>
      </c>
      <c r="GP121" s="18">
        <f t="shared" si="443"/>
        <v>10115.280857142856</v>
      </c>
      <c r="GQ121" s="18">
        <f t="shared" si="444"/>
        <v>10859.185571428572</v>
      </c>
      <c r="GR121" s="18">
        <f t="shared" si="445"/>
        <v>11232.547564142857</v>
      </c>
      <c r="GS121" s="18">
        <f t="shared" si="446"/>
        <v>12486.982233766234</v>
      </c>
      <c r="GT121" s="18">
        <f t="shared" si="447"/>
        <v>13609.87</v>
      </c>
      <c r="GU121" s="18">
        <f t="shared" si="448"/>
        <v>15399.438</v>
      </c>
      <c r="GV121" s="18">
        <f t="shared" si="449"/>
        <v>15760.852857142856</v>
      </c>
      <c r="GW121" s="18">
        <f t="shared" si="450"/>
        <v>12410.824999999999</v>
      </c>
      <c r="GX121" s="18">
        <f t="shared" si="451"/>
        <v>11651.909</v>
      </c>
      <c r="GY121" s="18">
        <f t="shared" si="452"/>
        <v>10700.985071428573</v>
      </c>
      <c r="GZ121" s="19">
        <f t="shared" si="453"/>
        <v>11256.933571428572</v>
      </c>
      <c r="HA121" s="20">
        <f t="shared" si="454"/>
        <v>11465.181714285713</v>
      </c>
      <c r="HB121" s="18">
        <f t="shared" si="455"/>
        <v>10115.280857142856</v>
      </c>
      <c r="HC121" s="18">
        <f t="shared" si="456"/>
        <v>10859.185571428572</v>
      </c>
      <c r="HD121" s="18">
        <f t="shared" si="457"/>
        <v>11232.547564142857</v>
      </c>
      <c r="HE121" s="18">
        <f t="shared" si="458"/>
        <v>12486.982233766234</v>
      </c>
      <c r="HF121" s="18">
        <f t="shared" si="459"/>
        <v>13609.87</v>
      </c>
      <c r="HG121" s="18">
        <f t="shared" si="460"/>
        <v>15399.438</v>
      </c>
      <c r="HH121" s="18">
        <f t="shared" si="461"/>
        <v>15760.852857142856</v>
      </c>
      <c r="HI121" s="18">
        <f t="shared" si="462"/>
        <v>12410.824999999999</v>
      </c>
      <c r="HJ121" s="18">
        <f t="shared" si="463"/>
        <v>11651.909</v>
      </c>
      <c r="HK121" s="18">
        <f t="shared" si="464"/>
        <v>10700.985071428573</v>
      </c>
      <c r="HL121" s="19">
        <f t="shared" si="465"/>
        <v>11256.933571428572</v>
      </c>
      <c r="HM121" s="20">
        <f t="shared" si="466"/>
        <v>11465.181714285713</v>
      </c>
      <c r="HN121" s="18">
        <f t="shared" si="467"/>
        <v>10115.280857142856</v>
      </c>
      <c r="HO121" s="18">
        <f t="shared" si="468"/>
        <v>10859.185571428572</v>
      </c>
      <c r="HP121" s="18">
        <f t="shared" si="469"/>
        <v>11232.547564142857</v>
      </c>
      <c r="HQ121" s="18">
        <f t="shared" si="470"/>
        <v>12486.982233766234</v>
      </c>
      <c r="HR121" s="18">
        <f t="shared" si="471"/>
        <v>13609.87</v>
      </c>
      <c r="HS121" s="18">
        <f t="shared" si="472"/>
        <v>15399.438</v>
      </c>
      <c r="HT121" s="18">
        <f t="shared" si="473"/>
        <v>15760.852857142856</v>
      </c>
      <c r="HU121" s="18">
        <f t="shared" si="474"/>
        <v>12410.824999999999</v>
      </c>
      <c r="HV121" s="18">
        <f t="shared" si="475"/>
        <v>11651.909</v>
      </c>
      <c r="HW121" s="18">
        <f t="shared" si="476"/>
        <v>10700.985071428573</v>
      </c>
      <c r="HX121" s="19">
        <f t="shared" si="477"/>
        <v>11256.933571428572</v>
      </c>
      <c r="HY121" s="20">
        <f t="shared" si="478"/>
        <v>11465.181714285713</v>
      </c>
      <c r="HZ121" s="18">
        <f t="shared" si="545"/>
        <v>10115.280857142856</v>
      </c>
      <c r="IA121" s="18">
        <f t="shared" si="559"/>
        <v>10859.185571428572</v>
      </c>
      <c r="IB121" s="18">
        <f t="shared" si="563"/>
        <v>11232.547564142857</v>
      </c>
      <c r="IC121" s="18"/>
      <c r="ID121" s="18"/>
      <c r="IE121" s="18"/>
      <c r="IF121" s="18"/>
      <c r="IG121" s="18"/>
      <c r="IH121" s="18"/>
      <c r="II121" s="18"/>
      <c r="IJ121" s="19"/>
      <c r="IK121" s="20"/>
      <c r="IL121" s="18"/>
      <c r="IM121" s="18"/>
      <c r="IN121" s="18"/>
      <c r="IO121" s="18"/>
      <c r="IP121" s="18"/>
      <c r="IQ121" s="18"/>
      <c r="IR121" s="18"/>
      <c r="IS121" s="18"/>
      <c r="IT121" s="18"/>
      <c r="IU121" s="18"/>
      <c r="IV121" s="19"/>
      <c r="IY121" s="17"/>
      <c r="IZ121" s="17"/>
      <c r="JA121" s="14">
        <f t="shared" si="479"/>
        <v>0</v>
      </c>
      <c r="JB121" s="15">
        <f t="shared" si="480"/>
        <v>0</v>
      </c>
      <c r="JC121" s="15">
        <f t="shared" si="481"/>
        <v>103277.79573376624</v>
      </c>
      <c r="JD121" s="15">
        <f t="shared" si="482"/>
        <v>146949.99144076626</v>
      </c>
      <c r="JE121" s="15">
        <f t="shared" si="483"/>
        <v>146949.99144076626</v>
      </c>
      <c r="JF121" s="15">
        <f t="shared" si="484"/>
        <v>146949.99144076626</v>
      </c>
      <c r="JG121" s="15">
        <f t="shared" si="485"/>
        <v>146949.99144076626</v>
      </c>
      <c r="JH121" s="15">
        <f t="shared" si="486"/>
        <v>43672.195706999999</v>
      </c>
      <c r="JI121" s="15">
        <f t="shared" si="487"/>
        <v>0</v>
      </c>
      <c r="JJ121" s="14"/>
    </row>
    <row r="122" spans="1:270" x14ac:dyDescent="0.25">
      <c r="A122" s="5" t="s">
        <v>187</v>
      </c>
      <c r="B122" s="2">
        <v>7445</v>
      </c>
      <c r="C122" s="3">
        <v>42584</v>
      </c>
      <c r="D122" s="3" t="s">
        <v>188</v>
      </c>
      <c r="E122" s="4">
        <v>45401</v>
      </c>
      <c r="F122">
        <f t="shared" si="556"/>
        <v>2024</v>
      </c>
      <c r="G122">
        <f t="shared" si="557"/>
        <v>4</v>
      </c>
      <c r="H122">
        <f t="shared" si="558"/>
        <v>2021</v>
      </c>
      <c r="I122">
        <f t="shared" si="561"/>
        <v>4</v>
      </c>
      <c r="J122">
        <f t="shared" si="560"/>
        <v>2024</v>
      </c>
      <c r="K122">
        <f t="shared" si="416"/>
        <v>5</v>
      </c>
      <c r="L122">
        <f t="shared" si="562"/>
        <v>2029</v>
      </c>
      <c r="M122">
        <f t="shared" si="417"/>
        <v>4</v>
      </c>
      <c r="O122" s="14"/>
      <c r="P122" s="17"/>
      <c r="Q122" s="17"/>
      <c r="R122" s="17"/>
      <c r="S122" s="17"/>
      <c r="T122" s="17"/>
      <c r="U122" s="17"/>
      <c r="V122" s="17">
        <f>IF(AND($F122=O$4,$I122=V$5),AVERAGE('Потребление ЭЭ_факт'!R121,'Потребление ЭЭ_факт'!AD121,'Потребление ЭЭ_факт'!AP121),IF(U122&lt;&gt;0,AVERAGE('Потребление ЭЭ_факт'!R121,'Потребление ЭЭ_факт'!AD121,'Потребление ЭЭ_факт'!AP121),0))</f>
        <v>0</v>
      </c>
      <c r="W122" s="17">
        <f>IF(AND($F122=O$4,$I122=W$5),AVERAGE('Потребление ЭЭ_факт'!S121,'Потребление ЭЭ_факт'!AE121,'Потребление ЭЭ_факт'!AQ121),IF(V122&lt;&gt;0,AVERAGE('Потребление ЭЭ_факт'!S121,'Потребление ЭЭ_факт'!AE121,'Потребление ЭЭ_факт'!AQ121),0))</f>
        <v>0</v>
      </c>
      <c r="X122" s="17">
        <f>IF(AND($F122=O$4,$I122=X$5),AVERAGE('Потребление ЭЭ_факт'!T121,'Потребление ЭЭ_факт'!AF121,'Потребление ЭЭ_факт'!AR121),IF(W122&lt;&gt;0,AVERAGE('Потребление ЭЭ_факт'!T121,'Потребление ЭЭ_факт'!AF121,'Потребление ЭЭ_факт'!AR121),0))</f>
        <v>0</v>
      </c>
      <c r="Y122" s="17">
        <f>IF(AND($F122=O$4,$I122=Y$5),AVERAGE('Потребление ЭЭ_факт'!U121,'Потребление ЭЭ_факт'!AG121,'Потребление ЭЭ_факт'!AS121),IF(X122&lt;&gt;0,AVERAGE('Потребление ЭЭ_факт'!U121,'Потребление ЭЭ_факт'!AG121,'Потребление ЭЭ_факт'!AS121),0))</f>
        <v>0</v>
      </c>
      <c r="Z122" s="17">
        <f>IF(AND($F122=O$4,$I122=Z$5),AVERAGE('Потребление ЭЭ_факт'!V121,'Потребление ЭЭ_факт'!AH121,'Потребление ЭЭ_факт'!AT121),IF(Y122&lt;&gt;0,AVERAGE('Потребление ЭЭ_факт'!V121,'Потребление ЭЭ_факт'!AH121,'Потребление ЭЭ_факт'!AT121),0))</f>
        <v>0</v>
      </c>
      <c r="AA122" s="14">
        <f>IF(AND($F122=AA$4,$I122=AA$5),AVERAGE('Потребление ЭЭ_факт'!W121,'Потребление ЭЭ_факт'!AI121,'Потребление ЭЭ_факт'!AU121),IF(Z122&lt;&gt;0,AVERAGE('Потребление ЭЭ_факт'!W121,'Потребление ЭЭ_факт'!AI121,'Потребление ЭЭ_факт'!AU121),0))</f>
        <v>0</v>
      </c>
      <c r="AB122" s="17">
        <f>IF(AND($F122=AA$4,$I122=AB$5),AVERAGE('Потребление ЭЭ_факт'!X121,'Потребление ЭЭ_факт'!AJ121,'Потребление ЭЭ_факт'!AV121),IF(AA122&lt;&gt;0,AVERAGE('Потребление ЭЭ_факт'!X121,'Потребление ЭЭ_факт'!AJ121,'Потребление ЭЭ_факт'!AV121),0))</f>
        <v>0</v>
      </c>
      <c r="AC122" s="17">
        <f>IF(AND($F122=AA$4,$I122=AC$5),AVERAGE('Потребление ЭЭ_факт'!Y121,'Потребление ЭЭ_факт'!AK121,'Потребление ЭЭ_факт'!AW121),IF(AB122&lt;&gt;0,AVERAGE('Потребление ЭЭ_факт'!Y121,'Потребление ЭЭ_факт'!AK121,'Потребление ЭЭ_факт'!AW121),0))</f>
        <v>0</v>
      </c>
      <c r="AD122" s="17">
        <f>IF(AND($F122=AA$4,$I122=AD$5),AVERAGE('Потребление ЭЭ_факт'!Z121,'Потребление ЭЭ_факт'!AL121,'Потребление ЭЭ_факт'!AX121),IF(AC122&lt;&gt;0,AVERAGE('Потребление ЭЭ_факт'!Z121,'Потребление ЭЭ_факт'!AL121,'Потребление ЭЭ_факт'!AX121),0))</f>
        <v>0</v>
      </c>
      <c r="AE122" s="17">
        <f>IF(AND($F122=AA$4,$I122=AE$5),AVERAGE('Потребление ЭЭ_факт'!AA121,'Потребление ЭЭ_факт'!AM121,'Потребление ЭЭ_факт'!AY121),IF(AD122&lt;&gt;0,AVERAGE('Потребление ЭЭ_факт'!AA121,'Потребление ЭЭ_факт'!AM121,'Потребление ЭЭ_факт'!AY121),0))</f>
        <v>0</v>
      </c>
      <c r="AF122" s="17">
        <f>IF(AND($F122=AA$4,$I122=AF$5),AVERAGE('Потребление ЭЭ_факт'!AB121,'Потребление ЭЭ_факт'!AN121,'Потребление ЭЭ_факт'!AZ121),IF(AE122&lt;&gt;0,AVERAGE('Потребление ЭЭ_факт'!AB121,'Потребление ЭЭ_факт'!AN121,'Потребление ЭЭ_факт'!AZ121),0))</f>
        <v>0</v>
      </c>
      <c r="AG122" s="17">
        <f>IF(AND($F122=AA$4,$I122=AG$5),AVERAGE('Потребление ЭЭ_факт'!AC121,'Потребление ЭЭ_факт'!AO121,'Потребление ЭЭ_факт'!BA121),IF(AF122&lt;&gt;0,AVERAGE('Потребление ЭЭ_факт'!AC121,'Потребление ЭЭ_факт'!AO121,'Потребление ЭЭ_факт'!BA121),0))</f>
        <v>0</v>
      </c>
      <c r="AH122" s="17">
        <f>IF(AND($F122=AA$4,$I122=AH$5),AVERAGE('Потребление ЭЭ_факт'!AD121,'Потребление ЭЭ_факт'!AP121,'Потребление ЭЭ_факт'!BB121),IF(AG122&lt;&gt;0,AVERAGE('Потребление ЭЭ_факт'!AD121,'Потребление ЭЭ_факт'!AP121,'Потребление ЭЭ_факт'!BB121),0))</f>
        <v>0</v>
      </c>
      <c r="AI122" s="17">
        <f>IF(AND($F122=AA$4,$I122=AI$5),AVERAGE('Потребление ЭЭ_факт'!AE121,'Потребление ЭЭ_факт'!AQ121,'Потребление ЭЭ_факт'!BC121),IF(AH122&lt;&gt;0,AVERAGE('Потребление ЭЭ_факт'!AE121,'Потребление ЭЭ_факт'!AQ121,'Потребление ЭЭ_факт'!BC121),0))</f>
        <v>0</v>
      </c>
      <c r="AJ122" s="17">
        <f>IF(AND($F122=AA$4,$I122=AJ$5),AVERAGE('Потребление ЭЭ_факт'!AF121,'Потребление ЭЭ_факт'!AR121,'Потребление ЭЭ_факт'!BD121),IF(AI122&lt;&gt;0,AVERAGE('Потребление ЭЭ_факт'!AF121,'Потребление ЭЭ_факт'!AR121,'Потребление ЭЭ_факт'!BD121),0))</f>
        <v>0</v>
      </c>
      <c r="AK122" s="17">
        <f>IF(AND($F122=AA$4,$I122=AK$5),AVERAGE('Потребление ЭЭ_факт'!AG121,'Потребление ЭЭ_факт'!AS121,'Потребление ЭЭ_факт'!BE121),IF(AJ122&lt;&gt;0,AVERAGE('Потребление ЭЭ_факт'!AG121,'Потребление ЭЭ_факт'!AS121,'Потребление ЭЭ_факт'!BE121),0))</f>
        <v>0</v>
      </c>
      <c r="AL122" s="17">
        <f>IF(AND($F122=AA$4,$I122=AL$5),AVERAGE('Потребление ЭЭ_факт'!AH121,'Потребление ЭЭ_факт'!AT121,'Потребление ЭЭ_факт'!BF121),IF(AK122&lt;&gt;0,AVERAGE('Потребление ЭЭ_факт'!AH121,'Потребление ЭЭ_факт'!AT121,'Потребление ЭЭ_факт'!BF121),0))</f>
        <v>0</v>
      </c>
      <c r="AM122" s="14">
        <f>IF(AND($F122=AM$4,$I122=AM$5),AVERAGE('Потребление ЭЭ_факт'!AI121,'Потребление ЭЭ_факт'!AU121,'Потребление ЭЭ_факт'!BG121),IF(AL122&lt;&gt;0,AVERAGE('Потребление ЭЭ_факт'!AI121,'Потребление ЭЭ_факт'!AU121,'Потребление ЭЭ_факт'!BG121),0))</f>
        <v>0</v>
      </c>
      <c r="AN122" s="15">
        <f>IF(AND($F122=$AM$4,$I122=AN$5),AVERAGE('Потребление ЭЭ_факт'!AJ121,'Потребление ЭЭ_факт'!AV121,'Потребление ЭЭ_факт'!BH121),IF(AM122&lt;&gt;0,AVERAGE('Потребление ЭЭ_факт'!AJ121,'Потребление ЭЭ_факт'!AV121,'Потребление ЭЭ_факт'!BH121),0))</f>
        <v>0</v>
      </c>
      <c r="AO122" s="15">
        <f>IF(AND($F122=$AM$4,$I122=AO$5),AVERAGE('Потребление ЭЭ_факт'!AK121,'Потребление ЭЭ_факт'!AW121,'Потребление ЭЭ_факт'!BI121),IF(AN122&lt;&gt;0,AVERAGE('Потребление ЭЭ_факт'!AK121,'Потребление ЭЭ_факт'!AW121,'Потребление ЭЭ_факт'!BI121),0))</f>
        <v>0</v>
      </c>
      <c r="AP122" s="15">
        <f>IF(AND($F122=$AM$4,$I122=AP$5),AVERAGE('Потребление ЭЭ_факт'!AL121,'Потребление ЭЭ_факт'!AX121,'Потребление ЭЭ_факт'!BJ121),IF(AO122&lt;&gt;0,AVERAGE('Потребление ЭЭ_факт'!AL121,'Потребление ЭЭ_факт'!AX121,'Потребление ЭЭ_факт'!BJ121),0))</f>
        <v>0</v>
      </c>
      <c r="AQ122" s="15">
        <f>IF(AND($F122=$AM$4,$I122=AQ$5),AVERAGE('Потребление ЭЭ_факт'!AM121,'Потребление ЭЭ_факт'!AY121,'Потребление ЭЭ_факт'!BK121),IF(AP122&lt;&gt;0,AVERAGE('Потребление ЭЭ_факт'!AM121,'Потребление ЭЭ_факт'!AY121,'Потребление ЭЭ_факт'!BK121),0))</f>
        <v>0</v>
      </c>
      <c r="AR122" s="15">
        <f>IF(AND($F122=$AM$4,$I122=AR$5),AVERAGE('Потребление ЭЭ_факт'!AN121,'Потребление ЭЭ_факт'!AZ121,'Потребление ЭЭ_факт'!BL121),IF(AQ122&lt;&gt;0,AVERAGE('Потребление ЭЭ_факт'!AN121,'Потребление ЭЭ_факт'!AZ121,'Потребление ЭЭ_факт'!BL121),0))</f>
        <v>0</v>
      </c>
      <c r="AS122" s="15">
        <f>IF(AND($F122=$AM$4,$I122=AS$5),AVERAGE('Потребление ЭЭ_факт'!AO121,'Потребление ЭЭ_факт'!BA121,'Потребление ЭЭ_факт'!BM121),IF(AR122&lt;&gt;0,AVERAGE('Потребление ЭЭ_факт'!AO121,'Потребление ЭЭ_факт'!BA121,'Потребление ЭЭ_факт'!BM121),0))</f>
        <v>0</v>
      </c>
      <c r="AT122" s="15">
        <f>IF(AND($F122=$AM$4,$I122=AT$5),AVERAGE('Потребление ЭЭ_факт'!AP121,'Потребление ЭЭ_факт'!BB121,'Потребление ЭЭ_факт'!BN121),IF(AS122&lt;&gt;0,AVERAGE('Потребление ЭЭ_факт'!AP121,'Потребление ЭЭ_факт'!BB121,'Потребление ЭЭ_факт'!BN121),0))</f>
        <v>0</v>
      </c>
      <c r="AU122" s="15">
        <f>IF(AND($F122=$AM$4,$I122=AU$5),AVERAGE('Потребление ЭЭ_факт'!AQ121,'Потребление ЭЭ_факт'!BC121,'Потребление ЭЭ_факт'!BO121),IF(AT122&lt;&gt;0,AVERAGE('Потребление ЭЭ_факт'!AQ121,'Потребление ЭЭ_факт'!BC121,'Потребление ЭЭ_факт'!BO121),0))</f>
        <v>0</v>
      </c>
      <c r="AV122" s="15">
        <f>IF(AND($F122=$AM$4,$I122=AV$5),AVERAGE('Потребление ЭЭ_факт'!AR121,'Потребление ЭЭ_факт'!BD121,'Потребление ЭЭ_факт'!BP121),IF(AU122&lt;&gt;0,AVERAGE('Потребление ЭЭ_факт'!AR121,'Потребление ЭЭ_факт'!BD121,'Потребление ЭЭ_факт'!BP121),0))</f>
        <v>0</v>
      </c>
      <c r="AW122" s="15">
        <f>IF(AND($F122=$AM$4,$I122=AW$5),AVERAGE('Потребление ЭЭ_факт'!AS121,'Потребление ЭЭ_факт'!BE121,'Потребление ЭЭ_факт'!BQ121),IF(AV122&lt;&gt;0,AVERAGE('Потребление ЭЭ_факт'!AS121,'Потребление ЭЭ_факт'!BE121,'Потребление ЭЭ_факт'!BQ121),0))</f>
        <v>0</v>
      </c>
      <c r="AX122" s="16">
        <f>IF(AND($F122=$AM$4,$I122=AX$5),AVERAGE('Потребление ЭЭ_факт'!AT121,'Потребление ЭЭ_факт'!BF121,'Потребление ЭЭ_факт'!BR121),IF(AW122&lt;&gt;0,AVERAGE('Потребление ЭЭ_факт'!AT121,'Потребление ЭЭ_факт'!BF121,'Потребление ЭЭ_факт'!BR121),0))</f>
        <v>0</v>
      </c>
      <c r="AY122" s="14">
        <f>IF(AND($F122=$AY$4,$I122=AY$5),AVERAGE('Потребление ЭЭ_факт'!AU121,'Потребление ЭЭ_факт'!BG121,'Потребление ЭЭ_факт'!BS121),IF(AX122&lt;&gt;0,AVERAGE('Потребление ЭЭ_факт'!AU121,'Потребление ЭЭ_факт'!BG121,'Потребление ЭЭ_факт'!BS121),0))</f>
        <v>0</v>
      </c>
      <c r="AZ122" s="15">
        <f>IF(AND($F122=$AY$4,$I122=AZ$5),AVERAGE('Потребление ЭЭ_факт'!AV121,'Потребление ЭЭ_факт'!BH121,'Потребление ЭЭ_факт'!BT121),IF(AY122&lt;&gt;0,AVERAGE('Потребление ЭЭ_факт'!AV121,'Потребление ЭЭ_факт'!BH121,'Потребление ЭЭ_факт'!BT121),0))</f>
        <v>0</v>
      </c>
      <c r="BA122" s="15">
        <f>IF(AND($F122=$AY$4,$I122=BA$5),AVERAGE('Потребление ЭЭ_факт'!AW121,'Потребление ЭЭ_факт'!BI121,'Потребление ЭЭ_факт'!BU121),IF(AZ122&lt;&gt;0,AVERAGE('Потребление ЭЭ_факт'!AW121,'Потребление ЭЭ_факт'!BI121,'Потребление ЭЭ_факт'!BU121),0))</f>
        <v>0</v>
      </c>
      <c r="BB122" s="15">
        <f>IF(AND($F122=$AY$4,$I122=BB$5),AVERAGE('Потребление ЭЭ_факт'!AX121,'Потребление ЭЭ_факт'!BJ121,'Потребление ЭЭ_факт'!BV121),IF(BA122&lt;&gt;0,AVERAGE('Потребление ЭЭ_факт'!AX121,'Потребление ЭЭ_факт'!BJ121,'Потребление ЭЭ_факт'!BV121),0))</f>
        <v>0</v>
      </c>
      <c r="BC122" s="15">
        <f>IF(AND($F122=$AY$4,$I122=BC$5),AVERAGE('Потребление ЭЭ_факт'!AY121,'Потребление ЭЭ_факт'!BK121,'Потребление ЭЭ_факт'!BW121),IF(BB122&lt;&gt;0,AVERAGE('Потребление ЭЭ_факт'!AY121,'Потребление ЭЭ_факт'!BK121,'Потребление ЭЭ_факт'!BW121),0))</f>
        <v>0</v>
      </c>
      <c r="BD122" s="15">
        <f>IF(AND($F122=$AY$4,$I122=BD$5),AVERAGE('Потребление ЭЭ_факт'!AZ121,'Потребление ЭЭ_факт'!BL121,'Потребление ЭЭ_факт'!BX121),IF(BC122&lt;&gt;0,AVERAGE('Потребление ЭЭ_факт'!AZ121,'Потребление ЭЭ_факт'!BL121,'Потребление ЭЭ_факт'!BX121),0))</f>
        <v>0</v>
      </c>
      <c r="BE122" s="15">
        <f>IF(AND($F122=$AY$4,$I122=BE$5),AVERAGE('Потребление ЭЭ_факт'!BA121,'Потребление ЭЭ_факт'!BM121,'Потребление ЭЭ_факт'!BY121),IF(BD122&lt;&gt;0,AVERAGE('Потребление ЭЭ_факт'!BA121,'Потребление ЭЭ_факт'!BM121,'Потребление ЭЭ_факт'!BY121),0))</f>
        <v>0</v>
      </c>
      <c r="BF122" s="15">
        <f>IF(AND($F122=$AY$4,$I122=BF$5),AVERAGE('Потребление ЭЭ_факт'!BB121,'Потребление ЭЭ_факт'!BN121,'Потребление ЭЭ_факт'!BZ121),IF(BE122&lt;&gt;0,AVERAGE('Потребление ЭЭ_факт'!BB121,'Потребление ЭЭ_факт'!BN121,'Потребление ЭЭ_факт'!BZ121),0))</f>
        <v>0</v>
      </c>
      <c r="BG122" s="15">
        <f>IF(AND($F122=$AY$4,$I122=BG$5),AVERAGE('Потребление ЭЭ_факт'!BC121,'Потребление ЭЭ_факт'!BO121,'Потребление ЭЭ_факт'!CA121),IF(BF122&lt;&gt;0,AVERAGE('Потребление ЭЭ_факт'!BC121,'Потребление ЭЭ_факт'!BO121,'Потребление ЭЭ_факт'!CA121),0))</f>
        <v>0</v>
      </c>
      <c r="BH122" s="15">
        <f>IF(AND($F122=$AY$4,$I122=BH$5),AVERAGE('Потребление ЭЭ_факт'!BD121,'Потребление ЭЭ_факт'!BP121,'Потребление ЭЭ_факт'!CB121),IF(BG122&lt;&gt;0,AVERAGE('Потребление ЭЭ_факт'!BD121,'Потребление ЭЭ_факт'!BP121,'Потребление ЭЭ_факт'!CB121),0))</f>
        <v>0</v>
      </c>
      <c r="BI122" s="15">
        <f>IF(AND($F122=$AY$4,$I122=BI$5),AVERAGE('Потребление ЭЭ_факт'!BE121,'Потребление ЭЭ_факт'!BQ121,'Потребление ЭЭ_факт'!CC121),IF(BH122&lt;&gt;0,AVERAGE('Потребление ЭЭ_факт'!BE121,'Потребление ЭЭ_факт'!BQ121,'Потребление ЭЭ_факт'!CC121),0))</f>
        <v>0</v>
      </c>
      <c r="BJ122" s="16">
        <f>IF(AND($F122=$AY$4,$I122=BJ$5),AVERAGE('Потребление ЭЭ_факт'!BF121,'Потребление ЭЭ_факт'!BR121,'Потребление ЭЭ_факт'!CD121),IF(BI122&lt;&gt;0,AVERAGE('Потребление ЭЭ_факт'!BF121,'Потребление ЭЭ_факт'!BR121,'Потребление ЭЭ_факт'!CD121),0))</f>
        <v>0</v>
      </c>
      <c r="BK122" s="14">
        <f>IF(AND($F122=$BK$4,$I122=BK$5),AVERAGE('Потребление ЭЭ_факт'!BG121,'Потребление ЭЭ_факт'!BS121,'Потребление ЭЭ_факт'!CE121),IF(BJ122&lt;&gt;0,AVERAGE('Потребление ЭЭ_факт'!BG121,'Потребление ЭЭ_факт'!BS121,'Потребление ЭЭ_факт'!CE121),0))</f>
        <v>0</v>
      </c>
      <c r="BL122" s="15">
        <f>IF(AND($F122=$BK$4,$I122=BL$5),AVERAGE('Потребление ЭЭ_факт'!BH121,'Потребление ЭЭ_факт'!BT121,'Потребление ЭЭ_факт'!CF121),IF(BK122&lt;&gt;0,AVERAGE('Потребление ЭЭ_факт'!BH121,'Потребление ЭЭ_факт'!BT121,'Потребление ЭЭ_факт'!CF121),0))</f>
        <v>0</v>
      </c>
      <c r="BM122" s="15">
        <f>IF(AND($F122=$BK$4,$I122=BM$5),AVERAGE('Потребление ЭЭ_факт'!BI121,'Потребление ЭЭ_факт'!BU121,'Потребление ЭЭ_факт'!CG121),IF(BL122&lt;&gt;0,AVERAGE('Потребление ЭЭ_факт'!BI121,'Потребление ЭЭ_факт'!BU121,'Потребление ЭЭ_факт'!CG121),0))</f>
        <v>0</v>
      </c>
      <c r="BN122" s="15">
        <f>IF(AND($F122=$BK$4,$I122=BN$5),AVERAGE('Потребление ЭЭ_факт'!BJ121,'Потребление ЭЭ_факт'!BV121,'Потребление ЭЭ_факт'!CH121),IF(BM122&lt;&gt;0,AVERAGE('Потребление ЭЭ_факт'!BJ121,'Потребление ЭЭ_факт'!BV121,'Потребление ЭЭ_факт'!CH121),0))</f>
        <v>14767.274571428619</v>
      </c>
      <c r="BO122" s="15">
        <f>IF(AND($F122=$BK$4,$I122=BO$5),AVERAGE('Потребление ЭЭ_факт'!BK121,'Потребление ЭЭ_факт'!BW121,'Потребление ЭЭ_факт'!CI121),IF(BN122&lt;&gt;0,AVERAGE('Потребление ЭЭ_факт'!BK121,'Потребление ЭЭ_факт'!BW121,'Потребление ЭЭ_факт'!CI121),0))</f>
        <v>16457.185166666637</v>
      </c>
      <c r="BP122" s="15">
        <f>IF(AND($F122=$BK$4,$I122=BP$5),AVERAGE('Потребление ЭЭ_факт'!BL121,'Потребление ЭЭ_факт'!BX121,'Потребление ЭЭ_факт'!CJ121),IF(BO122&lt;&gt;0,AVERAGE('Потребление ЭЭ_факт'!BL121,'Потребление ЭЭ_факт'!BX121,'Потребление ЭЭ_факт'!CJ121),0))</f>
        <v>16762.28033702273</v>
      </c>
      <c r="BQ122" s="15">
        <f>IF(AND($F122=$BK$4,$I122=BQ$5),AVERAGE('Потребление ЭЭ_факт'!BM121,'Потребление ЭЭ_факт'!BY121,'Потребление ЭЭ_факт'!CK121),IF(BP122&lt;&gt;0,AVERAGE('Потребление ЭЭ_факт'!BM121,'Потребление ЭЭ_факт'!BY121,'Потребление ЭЭ_факт'!CK121),0))</f>
        <v>19439.227780952358</v>
      </c>
      <c r="BR122" s="15">
        <f>IF(AND($F122=$BK$4,$I122=BR$5),AVERAGE('Потребление ЭЭ_факт'!BN121,'Потребление ЭЭ_факт'!BZ121,'Потребление ЭЭ_факт'!CL121),IF(BQ122&lt;&gt;0,AVERAGE('Потребление ЭЭ_факт'!BN121,'Потребление ЭЭ_факт'!BZ121,'Потребление ЭЭ_факт'!CL121),0))</f>
        <v>17769.39835183644</v>
      </c>
      <c r="BS122" s="15">
        <f>IF(AND($F122=$BK$4,$I122=BS$5),AVERAGE('Потребление ЭЭ_факт'!BO121,'Потребление ЭЭ_факт'!CA121,'Потребление ЭЭ_факт'!CM121),IF(BR122&lt;&gt;0,AVERAGE('Потребление ЭЭ_факт'!BO121,'Потребление ЭЭ_факт'!CA121,'Потребление ЭЭ_факт'!CM121),0))</f>
        <v>15019.413047619031</v>
      </c>
      <c r="BT122" s="15">
        <f>IF(AND($F122=$BK$4,$I122=BT$5),AVERAGE('Потребление ЭЭ_факт'!BP121,'Потребление ЭЭ_факт'!CB121,'Потребление ЭЭ_факт'!CN121),IF(BS122&lt;&gt;0,AVERAGE('Потребление ЭЭ_факт'!BP121,'Потребление ЭЭ_факт'!CB121,'Потребление ЭЭ_факт'!CN121),0))</f>
        <v>15270.176810604387</v>
      </c>
      <c r="BU122" s="15">
        <f>IF(AND($F122=$BK$4,$I122=BU$5),AVERAGE('Потребление ЭЭ_факт'!BQ121,'Потребление ЭЭ_факт'!CC121,'Потребление ЭЭ_факт'!CO121),IF(BT122&lt;&gt;0,AVERAGE('Потребление ЭЭ_факт'!BQ121,'Потребление ЭЭ_факт'!CC121,'Потребление ЭЭ_факт'!CO121),0))</f>
        <v>16029.881857142909</v>
      </c>
      <c r="BV122" s="16">
        <f>IF(AND($F122=$BK$4,$I122=BV$5),AVERAGE('Потребление ЭЭ_факт'!BR121,'Потребление ЭЭ_факт'!CD121,'Потребление ЭЭ_факт'!CP121),IF(BU122&lt;&gt;0,AVERAGE('Потребление ЭЭ_факт'!BR121,'Потребление ЭЭ_факт'!CD121,'Потребление ЭЭ_факт'!CP121),0))</f>
        <v>21893.81639952381</v>
      </c>
      <c r="BW122" s="14">
        <f>IF(AND($F122=$BW$4,$I122=BW$5),AVERAGE('Потребление ЭЭ_факт'!BS121,'Потребление ЭЭ_факт'!CE121,'Потребление ЭЭ_факт'!CQ121),IF(BV122&lt;&gt;0,AVERAGE('Потребление ЭЭ_факт'!BS121,'Потребление ЭЭ_факт'!CE121,'Потребление ЭЭ_факт'!CQ121),0))</f>
        <v>21255.464166666643</v>
      </c>
      <c r="BX122" s="15">
        <f>IF(AND($F122=$BW$4,$I122=BX$5),AVERAGE('Потребление ЭЭ_факт'!BT121,'Потребление ЭЭ_факт'!CF121,'Потребление ЭЭ_факт'!CR121),IF(BW122&lt;&gt;0,AVERAGE('Потребление ЭЭ_факт'!BT121,'Потребление ЭЭ_факт'!CF121,'Потребление ЭЭ_факт'!CR121),0))</f>
        <v>19081.161939809554</v>
      </c>
      <c r="BY122" s="15">
        <f>IF(AND($F122=$BW$4,$I122=BY$5),AVERAGE('Потребление ЭЭ_факт'!BU121,'Потребление ЭЭ_факт'!CG121,'Потребление ЭЭ_факт'!CS121),IF(BX122&lt;&gt;0,AVERAGE('Потребление ЭЭ_факт'!BU121,'Потребление ЭЭ_факт'!CG121,'Потребление ЭЭ_факт'!CS121),0))</f>
        <v>16381.99000167765</v>
      </c>
      <c r="BZ122" s="31">
        <f t="shared" si="553"/>
        <v>14767.274571428619</v>
      </c>
      <c r="CA122" s="31">
        <f t="shared" si="554"/>
        <v>16457.185166666637</v>
      </c>
      <c r="CB122" s="31">
        <f t="shared" si="555"/>
        <v>16762.28033702273</v>
      </c>
      <c r="CC122" s="31">
        <f t="shared" si="546"/>
        <v>19439.227780952358</v>
      </c>
      <c r="CD122" s="31">
        <f t="shared" si="547"/>
        <v>17769.39835183644</v>
      </c>
      <c r="CE122" s="31">
        <f t="shared" si="548"/>
        <v>15019.413047619031</v>
      </c>
      <c r="CF122" s="31">
        <f t="shared" si="549"/>
        <v>15270.176810604387</v>
      </c>
      <c r="CG122" s="31">
        <f t="shared" si="550"/>
        <v>16029.881857142909</v>
      </c>
      <c r="CH122" s="32">
        <f t="shared" si="551"/>
        <v>21893.81639952381</v>
      </c>
      <c r="CI122" s="30">
        <f t="shared" si="418"/>
        <v>21255.464166666643</v>
      </c>
      <c r="CJ122" s="31">
        <f t="shared" si="413"/>
        <v>19081.161939809554</v>
      </c>
      <c r="CK122" s="31">
        <f t="shared" si="414"/>
        <v>16381.99000167765</v>
      </c>
      <c r="CL122" s="31">
        <f t="shared" si="489"/>
        <v>14767.274571428619</v>
      </c>
      <c r="CM122" s="31">
        <f t="shared" si="490"/>
        <v>16457.185166666637</v>
      </c>
      <c r="CN122" s="31">
        <f t="shared" si="491"/>
        <v>16762.28033702273</v>
      </c>
      <c r="CO122" s="31">
        <f t="shared" si="492"/>
        <v>19439.227780952358</v>
      </c>
      <c r="CP122" s="31">
        <f t="shared" si="493"/>
        <v>17769.39835183644</v>
      </c>
      <c r="CQ122" s="31">
        <f t="shared" si="494"/>
        <v>15019.413047619031</v>
      </c>
      <c r="CR122" s="31">
        <f t="shared" si="495"/>
        <v>15270.176810604387</v>
      </c>
      <c r="CS122" s="31">
        <f t="shared" si="496"/>
        <v>16029.881857142909</v>
      </c>
      <c r="CT122" s="32">
        <f t="shared" si="497"/>
        <v>21893.81639952381</v>
      </c>
      <c r="CU122" s="30">
        <f t="shared" si="498"/>
        <v>21255.464166666643</v>
      </c>
      <c r="CV122" s="31">
        <f t="shared" si="499"/>
        <v>19081.161939809554</v>
      </c>
      <c r="CW122" s="31">
        <f t="shared" si="500"/>
        <v>16381.99000167765</v>
      </c>
      <c r="CX122" s="31">
        <f t="shared" si="501"/>
        <v>14767.274571428619</v>
      </c>
      <c r="CY122" s="31">
        <f t="shared" si="502"/>
        <v>16457.185166666637</v>
      </c>
      <c r="CZ122" s="31">
        <f t="shared" si="503"/>
        <v>16762.28033702273</v>
      </c>
      <c r="DA122" s="31">
        <f t="shared" si="504"/>
        <v>19439.227780952358</v>
      </c>
      <c r="DB122" s="31">
        <f t="shared" si="505"/>
        <v>17769.39835183644</v>
      </c>
      <c r="DC122" s="31">
        <f t="shared" si="506"/>
        <v>15019.413047619031</v>
      </c>
      <c r="DD122" s="31">
        <f t="shared" si="507"/>
        <v>15270.176810604387</v>
      </c>
      <c r="DE122" s="31">
        <f t="shared" si="508"/>
        <v>16029.881857142909</v>
      </c>
      <c r="DF122" s="32">
        <f t="shared" si="509"/>
        <v>21893.81639952381</v>
      </c>
      <c r="DG122" s="30">
        <f t="shared" si="510"/>
        <v>21255.464166666643</v>
      </c>
      <c r="DH122" s="31">
        <f t="shared" si="511"/>
        <v>19081.161939809554</v>
      </c>
      <c r="DI122" s="31">
        <f t="shared" si="512"/>
        <v>16381.99000167765</v>
      </c>
      <c r="DJ122" s="31">
        <f t="shared" si="513"/>
        <v>14767.274571428619</v>
      </c>
      <c r="DK122" s="31">
        <f t="shared" si="514"/>
        <v>16457.185166666637</v>
      </c>
      <c r="DL122" s="31">
        <f t="shared" si="515"/>
        <v>16762.28033702273</v>
      </c>
      <c r="DM122" s="31">
        <f t="shared" si="516"/>
        <v>19439.227780952358</v>
      </c>
      <c r="DN122" s="31">
        <f t="shared" si="517"/>
        <v>17769.39835183644</v>
      </c>
      <c r="DO122" s="31">
        <f t="shared" si="518"/>
        <v>15019.413047619031</v>
      </c>
      <c r="DP122" s="31">
        <f t="shared" si="519"/>
        <v>15270.176810604387</v>
      </c>
      <c r="DQ122" s="31">
        <f t="shared" si="488"/>
        <v>16029.881857142909</v>
      </c>
      <c r="DR122" s="32">
        <f t="shared" si="522"/>
        <v>21893.81639952381</v>
      </c>
      <c r="DS122" s="30">
        <f t="shared" si="523"/>
        <v>21255.464166666643</v>
      </c>
      <c r="DT122" s="31">
        <f t="shared" si="524"/>
        <v>19081.161939809554</v>
      </c>
      <c r="DU122" s="31">
        <f t="shared" si="525"/>
        <v>16381.99000167765</v>
      </c>
      <c r="DV122" s="31">
        <f t="shared" si="526"/>
        <v>14767.274571428619</v>
      </c>
      <c r="DW122" s="31">
        <f t="shared" si="527"/>
        <v>16457.185166666637</v>
      </c>
      <c r="DX122" s="31">
        <f t="shared" si="528"/>
        <v>16762.28033702273</v>
      </c>
      <c r="DY122" s="31">
        <f t="shared" si="529"/>
        <v>19439.227780952358</v>
      </c>
      <c r="DZ122" s="31">
        <f t="shared" si="530"/>
        <v>17769.39835183644</v>
      </c>
      <c r="EA122" s="31">
        <f t="shared" si="531"/>
        <v>15019.413047619031</v>
      </c>
      <c r="EB122" s="31">
        <f t="shared" si="532"/>
        <v>15270.176810604387</v>
      </c>
      <c r="EC122" s="31">
        <f t="shared" si="533"/>
        <v>16029.881857142909</v>
      </c>
      <c r="ED122" s="32">
        <f t="shared" si="534"/>
        <v>21893.81639952381</v>
      </c>
      <c r="EE122" s="30">
        <f t="shared" si="535"/>
        <v>21255.464166666643</v>
      </c>
      <c r="EF122" s="31">
        <f t="shared" si="536"/>
        <v>19081.161939809554</v>
      </c>
      <c r="EG122" s="31">
        <f t="shared" si="537"/>
        <v>16381.99000167765</v>
      </c>
      <c r="EH122" s="31">
        <f t="shared" si="538"/>
        <v>14767.274571428619</v>
      </c>
      <c r="EI122" s="31">
        <f t="shared" si="539"/>
        <v>16457.185166666637</v>
      </c>
      <c r="EJ122" s="31">
        <f t="shared" si="540"/>
        <v>16762.28033702273</v>
      </c>
      <c r="EK122" s="31">
        <f t="shared" si="541"/>
        <v>19439.227780952358</v>
      </c>
      <c r="EL122" s="31">
        <f t="shared" si="542"/>
        <v>17769.39835183644</v>
      </c>
      <c r="EM122" s="31">
        <f t="shared" si="543"/>
        <v>15019.413047619031</v>
      </c>
      <c r="EN122" s="31">
        <f t="shared" si="544"/>
        <v>15270.176810604387</v>
      </c>
      <c r="EO122" s="31">
        <f t="shared" si="520"/>
        <v>16029.881857142909</v>
      </c>
      <c r="EP122" s="32">
        <f t="shared" si="521"/>
        <v>21893.81639952381</v>
      </c>
      <c r="ES122" s="20"/>
      <c r="ET122" s="18"/>
      <c r="EU122" s="18"/>
      <c r="EV122" s="18"/>
      <c r="EW122" s="18"/>
      <c r="EX122" s="18"/>
      <c r="EY122" s="18"/>
      <c r="EZ122" s="18"/>
      <c r="FA122" s="18"/>
      <c r="FB122" s="18"/>
      <c r="FC122" s="18"/>
      <c r="FD122" s="19"/>
      <c r="FE122" s="20"/>
      <c r="FF122" s="18"/>
      <c r="FG122" s="18"/>
      <c r="FH122" s="18"/>
      <c r="FI122" s="18"/>
      <c r="FJ122" s="18"/>
      <c r="FK122" s="18"/>
      <c r="FL122" s="18"/>
      <c r="FM122" s="18"/>
      <c r="FN122" s="18"/>
      <c r="FO122" s="18"/>
      <c r="FP122" s="19"/>
      <c r="FQ122" s="20"/>
      <c r="FR122" s="18"/>
      <c r="FS122" s="18"/>
      <c r="FT122" s="18"/>
      <c r="FU122" s="18">
        <f t="shared" si="422"/>
        <v>16457.185166666637</v>
      </c>
      <c r="FV122" s="18">
        <f t="shared" si="423"/>
        <v>16762.28033702273</v>
      </c>
      <c r="FW122" s="18">
        <f t="shared" si="424"/>
        <v>19439.227780952358</v>
      </c>
      <c r="FX122" s="18">
        <f t="shared" si="425"/>
        <v>17769.39835183644</v>
      </c>
      <c r="FY122" s="18">
        <f t="shared" si="426"/>
        <v>15019.413047619031</v>
      </c>
      <c r="FZ122" s="18">
        <f t="shared" si="427"/>
        <v>15270.176810604387</v>
      </c>
      <c r="GA122" s="18">
        <f t="shared" si="428"/>
        <v>16029.881857142909</v>
      </c>
      <c r="GB122" s="19">
        <f t="shared" si="429"/>
        <v>21893.81639952381</v>
      </c>
      <c r="GC122" s="20">
        <f t="shared" si="430"/>
        <v>21255.464166666643</v>
      </c>
      <c r="GD122" s="18">
        <f t="shared" si="431"/>
        <v>19081.161939809554</v>
      </c>
      <c r="GE122" s="18">
        <f t="shared" si="432"/>
        <v>16381.99000167765</v>
      </c>
      <c r="GF122" s="18">
        <f t="shared" si="433"/>
        <v>14767.274571428619</v>
      </c>
      <c r="GG122" s="18">
        <f t="shared" si="434"/>
        <v>16457.185166666637</v>
      </c>
      <c r="GH122" s="18">
        <f t="shared" si="435"/>
        <v>16762.28033702273</v>
      </c>
      <c r="GI122" s="18">
        <f t="shared" si="436"/>
        <v>19439.227780952358</v>
      </c>
      <c r="GJ122" s="18">
        <f t="shared" si="437"/>
        <v>17769.39835183644</v>
      </c>
      <c r="GK122" s="18">
        <f t="shared" si="438"/>
        <v>15019.413047619031</v>
      </c>
      <c r="GL122" s="18">
        <f t="shared" si="439"/>
        <v>15270.176810604387</v>
      </c>
      <c r="GM122" s="18">
        <f t="shared" si="440"/>
        <v>16029.881857142909</v>
      </c>
      <c r="GN122" s="19">
        <f t="shared" si="441"/>
        <v>21893.81639952381</v>
      </c>
      <c r="GO122" s="20">
        <f t="shared" si="442"/>
        <v>21255.464166666643</v>
      </c>
      <c r="GP122" s="18">
        <f t="shared" si="443"/>
        <v>19081.161939809554</v>
      </c>
      <c r="GQ122" s="18">
        <f t="shared" si="444"/>
        <v>16381.99000167765</v>
      </c>
      <c r="GR122" s="18">
        <f t="shared" si="445"/>
        <v>14767.274571428619</v>
      </c>
      <c r="GS122" s="18">
        <f t="shared" si="446"/>
        <v>16457.185166666637</v>
      </c>
      <c r="GT122" s="18">
        <f t="shared" si="447"/>
        <v>16762.28033702273</v>
      </c>
      <c r="GU122" s="18">
        <f t="shared" si="448"/>
        <v>19439.227780952358</v>
      </c>
      <c r="GV122" s="18">
        <f t="shared" si="449"/>
        <v>17769.39835183644</v>
      </c>
      <c r="GW122" s="18">
        <f t="shared" si="450"/>
        <v>15019.413047619031</v>
      </c>
      <c r="GX122" s="18">
        <f t="shared" si="451"/>
        <v>15270.176810604387</v>
      </c>
      <c r="GY122" s="18">
        <f t="shared" si="452"/>
        <v>16029.881857142909</v>
      </c>
      <c r="GZ122" s="19">
        <f t="shared" si="453"/>
        <v>21893.81639952381</v>
      </c>
      <c r="HA122" s="20">
        <f t="shared" si="454"/>
        <v>21255.464166666643</v>
      </c>
      <c r="HB122" s="18">
        <f t="shared" si="455"/>
        <v>19081.161939809554</v>
      </c>
      <c r="HC122" s="18">
        <f t="shared" si="456"/>
        <v>16381.99000167765</v>
      </c>
      <c r="HD122" s="18">
        <f t="shared" si="457"/>
        <v>14767.274571428619</v>
      </c>
      <c r="HE122" s="18">
        <f t="shared" si="458"/>
        <v>16457.185166666637</v>
      </c>
      <c r="HF122" s="18">
        <f t="shared" si="459"/>
        <v>16762.28033702273</v>
      </c>
      <c r="HG122" s="18">
        <f t="shared" si="460"/>
        <v>19439.227780952358</v>
      </c>
      <c r="HH122" s="18">
        <f t="shared" si="461"/>
        <v>17769.39835183644</v>
      </c>
      <c r="HI122" s="18">
        <f t="shared" si="462"/>
        <v>15019.413047619031</v>
      </c>
      <c r="HJ122" s="18">
        <f t="shared" si="463"/>
        <v>15270.176810604387</v>
      </c>
      <c r="HK122" s="18">
        <f t="shared" si="464"/>
        <v>16029.881857142909</v>
      </c>
      <c r="HL122" s="19">
        <f t="shared" si="465"/>
        <v>21893.81639952381</v>
      </c>
      <c r="HM122" s="20">
        <f t="shared" si="466"/>
        <v>21255.464166666643</v>
      </c>
      <c r="HN122" s="18">
        <f t="shared" si="467"/>
        <v>19081.161939809554</v>
      </c>
      <c r="HO122" s="18">
        <f t="shared" si="468"/>
        <v>16381.99000167765</v>
      </c>
      <c r="HP122" s="18">
        <f t="shared" si="469"/>
        <v>14767.274571428619</v>
      </c>
      <c r="HQ122" s="18">
        <f t="shared" si="470"/>
        <v>16457.185166666637</v>
      </c>
      <c r="HR122" s="18">
        <f t="shared" si="471"/>
        <v>16762.28033702273</v>
      </c>
      <c r="HS122" s="18">
        <f t="shared" si="472"/>
        <v>19439.227780952358</v>
      </c>
      <c r="HT122" s="18">
        <f t="shared" si="473"/>
        <v>17769.39835183644</v>
      </c>
      <c r="HU122" s="18">
        <f t="shared" si="474"/>
        <v>15019.413047619031</v>
      </c>
      <c r="HV122" s="18">
        <f t="shared" si="475"/>
        <v>15270.176810604387</v>
      </c>
      <c r="HW122" s="18">
        <f t="shared" si="476"/>
        <v>16029.881857142909</v>
      </c>
      <c r="HX122" s="19">
        <f t="shared" si="477"/>
        <v>21893.81639952381</v>
      </c>
      <c r="HY122" s="20">
        <f t="shared" si="478"/>
        <v>21255.464166666643</v>
      </c>
      <c r="HZ122" s="18">
        <f t="shared" si="545"/>
        <v>19081.161939809554</v>
      </c>
      <c r="IA122" s="18">
        <f t="shared" si="559"/>
        <v>16381.99000167765</v>
      </c>
      <c r="IB122" s="18">
        <f t="shared" si="563"/>
        <v>14767.274571428619</v>
      </c>
      <c r="IC122" s="18"/>
      <c r="ID122" s="18"/>
      <c r="IE122" s="18"/>
      <c r="IF122" s="18"/>
      <c r="IG122" s="18"/>
      <c r="IH122" s="18"/>
      <c r="II122" s="18"/>
      <c r="IJ122" s="19"/>
      <c r="IK122" s="20"/>
      <c r="IL122" s="18"/>
      <c r="IM122" s="18"/>
      <c r="IN122" s="18"/>
      <c r="IO122" s="18"/>
      <c r="IP122" s="18"/>
      <c r="IQ122" s="18"/>
      <c r="IR122" s="18"/>
      <c r="IS122" s="18"/>
      <c r="IT122" s="18"/>
      <c r="IU122" s="18"/>
      <c r="IV122" s="19"/>
      <c r="IY122" s="17"/>
      <c r="IZ122" s="17"/>
      <c r="JA122" s="14">
        <f t="shared" si="479"/>
        <v>0</v>
      </c>
      <c r="JB122" s="15">
        <f t="shared" si="480"/>
        <v>0</v>
      </c>
      <c r="JC122" s="15">
        <f t="shared" si="481"/>
        <v>138641.37975136831</v>
      </c>
      <c r="JD122" s="15">
        <f t="shared" si="482"/>
        <v>210127.27043095074</v>
      </c>
      <c r="JE122" s="15">
        <f t="shared" si="483"/>
        <v>210127.27043095074</v>
      </c>
      <c r="JF122" s="15">
        <f t="shared" si="484"/>
        <v>210127.27043095074</v>
      </c>
      <c r="JG122" s="15">
        <f t="shared" si="485"/>
        <v>210127.27043095074</v>
      </c>
      <c r="JH122" s="15">
        <f t="shared" si="486"/>
        <v>71485.890679582459</v>
      </c>
      <c r="JI122" s="15">
        <f t="shared" si="487"/>
        <v>0</v>
      </c>
      <c r="JJ122" s="14"/>
    </row>
    <row r="123" spans="1:270" x14ac:dyDescent="0.25">
      <c r="A123" s="5" t="s">
        <v>31</v>
      </c>
      <c r="B123" s="2">
        <v>827</v>
      </c>
      <c r="C123" s="3">
        <v>40298</v>
      </c>
      <c r="D123" s="3" t="s">
        <v>32</v>
      </c>
      <c r="E123" s="4">
        <v>45409</v>
      </c>
      <c r="F123">
        <f t="shared" si="556"/>
        <v>2024</v>
      </c>
      <c r="G123">
        <f t="shared" si="557"/>
        <v>4</v>
      </c>
      <c r="H123">
        <f t="shared" si="558"/>
        <v>2021</v>
      </c>
      <c r="I123">
        <f t="shared" si="561"/>
        <v>4</v>
      </c>
      <c r="J123">
        <f t="shared" si="560"/>
        <v>2024</v>
      </c>
      <c r="K123">
        <f t="shared" si="416"/>
        <v>5</v>
      </c>
      <c r="L123">
        <f t="shared" si="562"/>
        <v>2029</v>
      </c>
      <c r="M123">
        <f t="shared" si="417"/>
        <v>4</v>
      </c>
      <c r="O123" s="14"/>
      <c r="P123" s="17"/>
      <c r="Q123" s="17"/>
      <c r="R123" s="17"/>
      <c r="S123" s="17"/>
      <c r="T123" s="17"/>
      <c r="U123" s="17"/>
      <c r="V123" s="17">
        <f>IF(AND($F123=O$4,$I123=V$5),AVERAGE('Потребление ЭЭ_факт'!R122,'Потребление ЭЭ_факт'!AD122,'Потребление ЭЭ_факт'!AP122),IF(U123&lt;&gt;0,AVERAGE('Потребление ЭЭ_факт'!R122,'Потребление ЭЭ_факт'!AD122,'Потребление ЭЭ_факт'!AP122),0))</f>
        <v>0</v>
      </c>
      <c r="W123" s="17">
        <f>IF(AND($F123=O$4,$I123=W$5),AVERAGE('Потребление ЭЭ_факт'!S122,'Потребление ЭЭ_факт'!AE122,'Потребление ЭЭ_факт'!AQ122),IF(V123&lt;&gt;0,AVERAGE('Потребление ЭЭ_факт'!S122,'Потребление ЭЭ_факт'!AE122,'Потребление ЭЭ_факт'!AQ122),0))</f>
        <v>0</v>
      </c>
      <c r="X123" s="17">
        <f>IF(AND($F123=O$4,$I123=X$5),AVERAGE('Потребление ЭЭ_факт'!T122,'Потребление ЭЭ_факт'!AF122,'Потребление ЭЭ_факт'!AR122),IF(W123&lt;&gt;0,AVERAGE('Потребление ЭЭ_факт'!T122,'Потребление ЭЭ_факт'!AF122,'Потребление ЭЭ_факт'!AR122),0))</f>
        <v>0</v>
      </c>
      <c r="Y123" s="17">
        <f>IF(AND($F123=O$4,$I123=Y$5),AVERAGE('Потребление ЭЭ_факт'!U122,'Потребление ЭЭ_факт'!AG122,'Потребление ЭЭ_факт'!AS122),IF(X123&lt;&gt;0,AVERAGE('Потребление ЭЭ_факт'!U122,'Потребление ЭЭ_факт'!AG122,'Потребление ЭЭ_факт'!AS122),0))</f>
        <v>0</v>
      </c>
      <c r="Z123" s="17">
        <f>IF(AND($F123=O$4,$I123=Z$5),AVERAGE('Потребление ЭЭ_факт'!V122,'Потребление ЭЭ_факт'!AH122,'Потребление ЭЭ_факт'!AT122),IF(Y123&lt;&gt;0,AVERAGE('Потребление ЭЭ_факт'!V122,'Потребление ЭЭ_факт'!AH122,'Потребление ЭЭ_факт'!AT122),0))</f>
        <v>0</v>
      </c>
      <c r="AA123" s="14">
        <f>IF(AND($F123=AA$4,$I123=AA$5),AVERAGE('Потребление ЭЭ_факт'!W122,'Потребление ЭЭ_факт'!AI122,'Потребление ЭЭ_факт'!AU122),IF(Z123&lt;&gt;0,AVERAGE('Потребление ЭЭ_факт'!W122,'Потребление ЭЭ_факт'!AI122,'Потребление ЭЭ_факт'!AU122),0))</f>
        <v>0</v>
      </c>
      <c r="AB123" s="17">
        <f>IF(AND($F123=AA$4,$I123=AB$5),AVERAGE('Потребление ЭЭ_факт'!X122,'Потребление ЭЭ_факт'!AJ122,'Потребление ЭЭ_факт'!AV122),IF(AA123&lt;&gt;0,AVERAGE('Потребление ЭЭ_факт'!X122,'Потребление ЭЭ_факт'!AJ122,'Потребление ЭЭ_факт'!AV122),0))</f>
        <v>0</v>
      </c>
      <c r="AC123" s="17">
        <f>IF(AND($F123=AA$4,$I123=AC$5),AVERAGE('Потребление ЭЭ_факт'!Y122,'Потребление ЭЭ_факт'!AK122,'Потребление ЭЭ_факт'!AW122),IF(AB123&lt;&gt;0,AVERAGE('Потребление ЭЭ_факт'!Y122,'Потребление ЭЭ_факт'!AK122,'Потребление ЭЭ_факт'!AW122),0))</f>
        <v>0</v>
      </c>
      <c r="AD123" s="17">
        <f>IF(AND($F123=AA$4,$I123=AD$5),AVERAGE('Потребление ЭЭ_факт'!Z122,'Потребление ЭЭ_факт'!AL122,'Потребление ЭЭ_факт'!AX122),IF(AC123&lt;&gt;0,AVERAGE('Потребление ЭЭ_факт'!Z122,'Потребление ЭЭ_факт'!AL122,'Потребление ЭЭ_факт'!AX122),0))</f>
        <v>0</v>
      </c>
      <c r="AE123" s="17">
        <f>IF(AND($F123=AA$4,$I123=AE$5),AVERAGE('Потребление ЭЭ_факт'!AA122,'Потребление ЭЭ_факт'!AM122,'Потребление ЭЭ_факт'!AY122),IF(AD123&lt;&gt;0,AVERAGE('Потребление ЭЭ_факт'!AA122,'Потребление ЭЭ_факт'!AM122,'Потребление ЭЭ_факт'!AY122),0))</f>
        <v>0</v>
      </c>
      <c r="AF123" s="17">
        <f>IF(AND($F123=AA$4,$I123=AF$5),AVERAGE('Потребление ЭЭ_факт'!AB122,'Потребление ЭЭ_факт'!AN122,'Потребление ЭЭ_факт'!AZ122),IF(AE123&lt;&gt;0,AVERAGE('Потребление ЭЭ_факт'!AB122,'Потребление ЭЭ_факт'!AN122,'Потребление ЭЭ_факт'!AZ122),0))</f>
        <v>0</v>
      </c>
      <c r="AG123" s="17">
        <f>IF(AND($F123=AA$4,$I123=AG$5),AVERAGE('Потребление ЭЭ_факт'!AC122,'Потребление ЭЭ_факт'!AO122,'Потребление ЭЭ_факт'!BA122),IF(AF123&lt;&gt;0,AVERAGE('Потребление ЭЭ_факт'!AC122,'Потребление ЭЭ_факт'!AO122,'Потребление ЭЭ_факт'!BA122),0))</f>
        <v>0</v>
      </c>
      <c r="AH123" s="17">
        <f>IF(AND($F123=AA$4,$I123=AH$5),AVERAGE('Потребление ЭЭ_факт'!AD122,'Потребление ЭЭ_факт'!AP122,'Потребление ЭЭ_факт'!BB122),IF(AG123&lt;&gt;0,AVERAGE('Потребление ЭЭ_факт'!AD122,'Потребление ЭЭ_факт'!AP122,'Потребление ЭЭ_факт'!BB122),0))</f>
        <v>0</v>
      </c>
      <c r="AI123" s="17">
        <f>IF(AND($F123=AA$4,$I123=AI$5),AVERAGE('Потребление ЭЭ_факт'!AE122,'Потребление ЭЭ_факт'!AQ122,'Потребление ЭЭ_факт'!BC122),IF(AH123&lt;&gt;0,AVERAGE('Потребление ЭЭ_факт'!AE122,'Потребление ЭЭ_факт'!AQ122,'Потребление ЭЭ_факт'!BC122),0))</f>
        <v>0</v>
      </c>
      <c r="AJ123" s="17">
        <f>IF(AND($F123=AA$4,$I123=AJ$5),AVERAGE('Потребление ЭЭ_факт'!AF122,'Потребление ЭЭ_факт'!AR122,'Потребление ЭЭ_факт'!BD122),IF(AI123&lt;&gt;0,AVERAGE('Потребление ЭЭ_факт'!AF122,'Потребление ЭЭ_факт'!AR122,'Потребление ЭЭ_факт'!BD122),0))</f>
        <v>0</v>
      </c>
      <c r="AK123" s="17">
        <f>IF(AND($F123=AA$4,$I123=AK$5),AVERAGE('Потребление ЭЭ_факт'!AG122,'Потребление ЭЭ_факт'!AS122,'Потребление ЭЭ_факт'!BE122),IF(AJ123&lt;&gt;0,AVERAGE('Потребление ЭЭ_факт'!AG122,'Потребление ЭЭ_факт'!AS122,'Потребление ЭЭ_факт'!BE122),0))</f>
        <v>0</v>
      </c>
      <c r="AL123" s="17">
        <f>IF(AND($F123=AA$4,$I123=AL$5),AVERAGE('Потребление ЭЭ_факт'!AH122,'Потребление ЭЭ_факт'!AT122,'Потребление ЭЭ_факт'!BF122),IF(AK123&lt;&gt;0,AVERAGE('Потребление ЭЭ_факт'!AH122,'Потребление ЭЭ_факт'!AT122,'Потребление ЭЭ_факт'!BF122),0))</f>
        <v>0</v>
      </c>
      <c r="AM123" s="14">
        <f>IF(AND($F123=AM$4,$I123=AM$5),AVERAGE('Потребление ЭЭ_факт'!AI122,'Потребление ЭЭ_факт'!AU122,'Потребление ЭЭ_факт'!BG122),IF(AL123&lt;&gt;0,AVERAGE('Потребление ЭЭ_факт'!AI122,'Потребление ЭЭ_факт'!AU122,'Потребление ЭЭ_факт'!BG122),0))</f>
        <v>0</v>
      </c>
      <c r="AN123" s="15">
        <f>IF(AND($F123=$AM$4,$I123=AN$5),AVERAGE('Потребление ЭЭ_факт'!AJ122,'Потребление ЭЭ_факт'!AV122,'Потребление ЭЭ_факт'!BH122),IF(AM123&lt;&gt;0,AVERAGE('Потребление ЭЭ_факт'!AJ122,'Потребление ЭЭ_факт'!AV122,'Потребление ЭЭ_факт'!BH122),0))</f>
        <v>0</v>
      </c>
      <c r="AO123" s="15">
        <f>IF(AND($F123=$AM$4,$I123=AO$5),AVERAGE('Потребление ЭЭ_факт'!AK122,'Потребление ЭЭ_факт'!AW122,'Потребление ЭЭ_факт'!BI122),IF(AN123&lt;&gt;0,AVERAGE('Потребление ЭЭ_факт'!AK122,'Потребление ЭЭ_факт'!AW122,'Потребление ЭЭ_факт'!BI122),0))</f>
        <v>0</v>
      </c>
      <c r="AP123" s="15">
        <f>IF(AND($F123=$AM$4,$I123=AP$5),AVERAGE('Потребление ЭЭ_факт'!AL122,'Потребление ЭЭ_факт'!AX122,'Потребление ЭЭ_факт'!BJ122),IF(AO123&lt;&gt;0,AVERAGE('Потребление ЭЭ_факт'!AL122,'Потребление ЭЭ_факт'!AX122,'Потребление ЭЭ_факт'!BJ122),0))</f>
        <v>0</v>
      </c>
      <c r="AQ123" s="15">
        <f>IF(AND($F123=$AM$4,$I123=AQ$5),AVERAGE('Потребление ЭЭ_факт'!AM122,'Потребление ЭЭ_факт'!AY122,'Потребление ЭЭ_факт'!BK122),IF(AP123&lt;&gt;0,AVERAGE('Потребление ЭЭ_факт'!AM122,'Потребление ЭЭ_факт'!AY122,'Потребление ЭЭ_факт'!BK122),0))</f>
        <v>0</v>
      </c>
      <c r="AR123" s="15">
        <f>IF(AND($F123=$AM$4,$I123=AR$5),AVERAGE('Потребление ЭЭ_факт'!AN122,'Потребление ЭЭ_факт'!AZ122,'Потребление ЭЭ_факт'!BL122),IF(AQ123&lt;&gt;0,AVERAGE('Потребление ЭЭ_факт'!AN122,'Потребление ЭЭ_факт'!AZ122,'Потребление ЭЭ_факт'!BL122),0))</f>
        <v>0</v>
      </c>
      <c r="AS123" s="15">
        <f>IF(AND($F123=$AM$4,$I123=AS$5),AVERAGE('Потребление ЭЭ_факт'!AO122,'Потребление ЭЭ_факт'!BA122,'Потребление ЭЭ_факт'!BM122),IF(AR123&lt;&gt;0,AVERAGE('Потребление ЭЭ_факт'!AO122,'Потребление ЭЭ_факт'!BA122,'Потребление ЭЭ_факт'!BM122),0))</f>
        <v>0</v>
      </c>
      <c r="AT123" s="15">
        <f>IF(AND($F123=$AM$4,$I123=AT$5),AVERAGE('Потребление ЭЭ_факт'!AP122,'Потребление ЭЭ_факт'!BB122,'Потребление ЭЭ_факт'!BN122),IF(AS123&lt;&gt;0,AVERAGE('Потребление ЭЭ_факт'!AP122,'Потребление ЭЭ_факт'!BB122,'Потребление ЭЭ_факт'!BN122),0))</f>
        <v>0</v>
      </c>
      <c r="AU123" s="15">
        <f>IF(AND($F123=$AM$4,$I123=AU$5),AVERAGE('Потребление ЭЭ_факт'!AQ122,'Потребление ЭЭ_факт'!BC122,'Потребление ЭЭ_факт'!BO122),IF(AT123&lt;&gt;0,AVERAGE('Потребление ЭЭ_факт'!AQ122,'Потребление ЭЭ_факт'!BC122,'Потребление ЭЭ_факт'!BO122),0))</f>
        <v>0</v>
      </c>
      <c r="AV123" s="15">
        <f>IF(AND($F123=$AM$4,$I123=AV$5),AVERAGE('Потребление ЭЭ_факт'!AR122,'Потребление ЭЭ_факт'!BD122,'Потребление ЭЭ_факт'!BP122),IF(AU123&lt;&gt;0,AVERAGE('Потребление ЭЭ_факт'!AR122,'Потребление ЭЭ_факт'!BD122,'Потребление ЭЭ_факт'!BP122),0))</f>
        <v>0</v>
      </c>
      <c r="AW123" s="15">
        <f>IF(AND($F123=$AM$4,$I123=AW$5),AVERAGE('Потребление ЭЭ_факт'!AS122,'Потребление ЭЭ_факт'!BE122,'Потребление ЭЭ_факт'!BQ122),IF(AV123&lt;&gt;0,AVERAGE('Потребление ЭЭ_факт'!AS122,'Потребление ЭЭ_факт'!BE122,'Потребление ЭЭ_факт'!BQ122),0))</f>
        <v>0</v>
      </c>
      <c r="AX123" s="16">
        <f>IF(AND($F123=$AM$4,$I123=AX$5),AVERAGE('Потребление ЭЭ_факт'!AT122,'Потребление ЭЭ_факт'!BF122,'Потребление ЭЭ_факт'!BR122),IF(AW123&lt;&gt;0,AVERAGE('Потребление ЭЭ_факт'!AT122,'Потребление ЭЭ_факт'!BF122,'Потребление ЭЭ_факт'!BR122),0))</f>
        <v>0</v>
      </c>
      <c r="AY123" s="14">
        <f>IF(AND($F123=$AY$4,$I123=AY$5),AVERAGE('Потребление ЭЭ_факт'!AU122,'Потребление ЭЭ_факт'!BG122,'Потребление ЭЭ_факт'!BS122),IF(AX123&lt;&gt;0,AVERAGE('Потребление ЭЭ_факт'!AU122,'Потребление ЭЭ_факт'!BG122,'Потребление ЭЭ_факт'!BS122),0))</f>
        <v>0</v>
      </c>
      <c r="AZ123" s="15">
        <f>IF(AND($F123=$AY$4,$I123=AZ$5),AVERAGE('Потребление ЭЭ_факт'!AV122,'Потребление ЭЭ_факт'!BH122,'Потребление ЭЭ_факт'!BT122),IF(AY123&lt;&gt;0,AVERAGE('Потребление ЭЭ_факт'!AV122,'Потребление ЭЭ_факт'!BH122,'Потребление ЭЭ_факт'!BT122),0))</f>
        <v>0</v>
      </c>
      <c r="BA123" s="15">
        <f>IF(AND($F123=$AY$4,$I123=BA$5),AVERAGE('Потребление ЭЭ_факт'!AW122,'Потребление ЭЭ_факт'!BI122,'Потребление ЭЭ_факт'!BU122),IF(AZ123&lt;&gt;0,AVERAGE('Потребление ЭЭ_факт'!AW122,'Потребление ЭЭ_факт'!BI122,'Потребление ЭЭ_факт'!BU122),0))</f>
        <v>0</v>
      </c>
      <c r="BB123" s="15">
        <f>IF(AND($F123=$AY$4,$I123=BB$5),AVERAGE('Потребление ЭЭ_факт'!AX122,'Потребление ЭЭ_факт'!BJ122,'Потребление ЭЭ_факт'!BV122),IF(BA123&lt;&gt;0,AVERAGE('Потребление ЭЭ_факт'!AX122,'Потребление ЭЭ_факт'!BJ122,'Потребление ЭЭ_факт'!BV122),0))</f>
        <v>0</v>
      </c>
      <c r="BC123" s="15">
        <f>IF(AND($F123=$AY$4,$I123=BC$5),AVERAGE('Потребление ЭЭ_факт'!AY122,'Потребление ЭЭ_факт'!BK122,'Потребление ЭЭ_факт'!BW122),IF(BB123&lt;&gt;0,AVERAGE('Потребление ЭЭ_факт'!AY122,'Потребление ЭЭ_факт'!BK122,'Потребление ЭЭ_факт'!BW122),0))</f>
        <v>0</v>
      </c>
      <c r="BD123" s="15">
        <f>IF(AND($F123=$AY$4,$I123=BD$5),AVERAGE('Потребление ЭЭ_факт'!AZ122,'Потребление ЭЭ_факт'!BL122,'Потребление ЭЭ_факт'!BX122),IF(BC123&lt;&gt;0,AVERAGE('Потребление ЭЭ_факт'!AZ122,'Потребление ЭЭ_факт'!BL122,'Потребление ЭЭ_факт'!BX122),0))</f>
        <v>0</v>
      </c>
      <c r="BE123" s="15">
        <f>IF(AND($F123=$AY$4,$I123=BE$5),AVERAGE('Потребление ЭЭ_факт'!BA122,'Потребление ЭЭ_факт'!BM122,'Потребление ЭЭ_факт'!BY122),IF(BD123&lt;&gt;0,AVERAGE('Потребление ЭЭ_факт'!BA122,'Потребление ЭЭ_факт'!BM122,'Потребление ЭЭ_факт'!BY122),0))</f>
        <v>0</v>
      </c>
      <c r="BF123" s="15">
        <f>IF(AND($F123=$AY$4,$I123=BF$5),AVERAGE('Потребление ЭЭ_факт'!BB122,'Потребление ЭЭ_факт'!BN122,'Потребление ЭЭ_факт'!BZ122),IF(BE123&lt;&gt;0,AVERAGE('Потребление ЭЭ_факт'!BB122,'Потребление ЭЭ_факт'!BN122,'Потребление ЭЭ_факт'!BZ122),0))</f>
        <v>0</v>
      </c>
      <c r="BG123" s="15">
        <f>IF(AND($F123=$AY$4,$I123=BG$5),AVERAGE('Потребление ЭЭ_факт'!BC122,'Потребление ЭЭ_факт'!BO122,'Потребление ЭЭ_факт'!CA122),IF(BF123&lt;&gt;0,AVERAGE('Потребление ЭЭ_факт'!BC122,'Потребление ЭЭ_факт'!BO122,'Потребление ЭЭ_факт'!CA122),0))</f>
        <v>0</v>
      </c>
      <c r="BH123" s="15">
        <f>IF(AND($F123=$AY$4,$I123=BH$5),AVERAGE('Потребление ЭЭ_факт'!BD122,'Потребление ЭЭ_факт'!BP122,'Потребление ЭЭ_факт'!CB122),IF(BG123&lt;&gt;0,AVERAGE('Потребление ЭЭ_факт'!BD122,'Потребление ЭЭ_факт'!BP122,'Потребление ЭЭ_факт'!CB122),0))</f>
        <v>0</v>
      </c>
      <c r="BI123" s="15">
        <f>IF(AND($F123=$AY$4,$I123=BI$5),AVERAGE('Потребление ЭЭ_факт'!BE122,'Потребление ЭЭ_факт'!BQ122,'Потребление ЭЭ_факт'!CC122),IF(BH123&lt;&gt;0,AVERAGE('Потребление ЭЭ_факт'!BE122,'Потребление ЭЭ_факт'!BQ122,'Потребление ЭЭ_факт'!CC122),0))</f>
        <v>0</v>
      </c>
      <c r="BJ123" s="16">
        <f>IF(AND($F123=$AY$4,$I123=BJ$5),AVERAGE('Потребление ЭЭ_факт'!BF122,'Потребление ЭЭ_факт'!BR122,'Потребление ЭЭ_факт'!CD122),IF(BI123&lt;&gt;0,AVERAGE('Потребление ЭЭ_факт'!BF122,'Потребление ЭЭ_факт'!BR122,'Потребление ЭЭ_факт'!CD122),0))</f>
        <v>0</v>
      </c>
      <c r="BK123" s="14">
        <f>IF(AND($F123=$BK$4,$I123=BK$5),AVERAGE('Потребление ЭЭ_факт'!BG122,'Потребление ЭЭ_факт'!BS122,'Потребление ЭЭ_факт'!CE122),IF(BJ123&lt;&gt;0,AVERAGE('Потребление ЭЭ_факт'!BG122,'Потребление ЭЭ_факт'!BS122,'Потребление ЭЭ_факт'!CE122),0))</f>
        <v>0</v>
      </c>
      <c r="BL123" s="15">
        <f>IF(AND($F123=$BK$4,$I123=BL$5),AVERAGE('Потребление ЭЭ_факт'!BH122,'Потребление ЭЭ_факт'!BT122,'Потребление ЭЭ_факт'!CF122),IF(BK123&lt;&gt;0,AVERAGE('Потребление ЭЭ_факт'!BH122,'Потребление ЭЭ_факт'!BT122,'Потребление ЭЭ_факт'!CF122),0))</f>
        <v>0</v>
      </c>
      <c r="BM123" s="15">
        <f>IF(AND($F123=$BK$4,$I123=BM$5),AVERAGE('Потребление ЭЭ_факт'!BI122,'Потребление ЭЭ_факт'!BU122,'Потребление ЭЭ_факт'!CG122),IF(BL123&lt;&gt;0,AVERAGE('Потребление ЭЭ_факт'!BI122,'Потребление ЭЭ_факт'!BU122,'Потребление ЭЭ_факт'!CG122),0))</f>
        <v>0</v>
      </c>
      <c r="BN123" s="15">
        <f>IF(AND($F123=$BK$4,$I123=BN$5),AVERAGE('Потребление ЭЭ_факт'!BJ122,'Потребление ЭЭ_факт'!BV122,'Потребление ЭЭ_факт'!CH122),IF(BM123&lt;&gt;0,AVERAGE('Потребление ЭЭ_факт'!BJ122,'Потребление ЭЭ_факт'!BV122,'Потребление ЭЭ_факт'!CH122),0))</f>
        <v>11217.813161947619</v>
      </c>
      <c r="BO123" s="15">
        <f>IF(AND($F123=$BK$4,$I123=BO$5),AVERAGE('Потребление ЭЭ_факт'!BK122,'Потребление ЭЭ_факт'!BW122,'Потребление ЭЭ_факт'!CI122),IF(BN123&lt;&gt;0,AVERAGE('Потребление ЭЭ_факт'!BK122,'Потребление ЭЭ_факт'!BW122,'Потребление ЭЭ_факт'!CI122),0))</f>
        <v>12375.348766233765</v>
      </c>
      <c r="BP123" s="15">
        <f>IF(AND($F123=$BK$4,$I123=BP$5),AVERAGE('Потребление ЭЭ_факт'!BL122,'Потребление ЭЭ_факт'!BX122,'Потребление ЭЭ_факт'!CJ122),IF(BO123&lt;&gt;0,AVERAGE('Потребление ЭЭ_факт'!BL122,'Потребление ЭЭ_факт'!BX122,'Потребление ЭЭ_факт'!CJ122),0))</f>
        <v>13730.228857142858</v>
      </c>
      <c r="BQ123" s="15">
        <f>IF(AND($F123=$BK$4,$I123=BQ$5),AVERAGE('Потребление ЭЭ_факт'!BM122,'Потребление ЭЭ_факт'!BY122,'Потребление ЭЭ_факт'!CK122),IF(BP123&lt;&gt;0,AVERAGE('Потребление ЭЭ_факт'!BM122,'Потребление ЭЭ_факт'!BY122,'Потребление ЭЭ_факт'!CK122),0))</f>
        <v>15484.640999999998</v>
      </c>
      <c r="BR123" s="15">
        <f>IF(AND($F123=$BK$4,$I123=BR$5),AVERAGE('Потребление ЭЭ_факт'!BN122,'Потребление ЭЭ_факт'!BZ122,'Потребление ЭЭ_факт'!CL122),IF(BQ123&lt;&gt;0,AVERAGE('Потребление ЭЭ_факт'!BN122,'Потребление ЭЭ_факт'!BZ122,'Потребление ЭЭ_факт'!CL122),0))</f>
        <v>15680.013380952381</v>
      </c>
      <c r="BS123" s="15">
        <f>IF(AND($F123=$BK$4,$I123=BS$5),AVERAGE('Потребление ЭЭ_факт'!BO122,'Потребление ЭЭ_факт'!CA122,'Потребление ЭЭ_факт'!CM122),IF(BR123&lt;&gt;0,AVERAGE('Потребление ЭЭ_факт'!BO122,'Потребление ЭЭ_факт'!CA122,'Потребление ЭЭ_факт'!CM122),0))</f>
        <v>12058.576000000001</v>
      </c>
      <c r="BT123" s="15">
        <f>IF(AND($F123=$BK$4,$I123=BT$5),AVERAGE('Потребление ЭЭ_факт'!BP122,'Потребление ЭЭ_факт'!CB122,'Потребление ЭЭ_факт'!CN122),IF(BS123&lt;&gt;0,AVERAGE('Потребление ЭЭ_факт'!BP122,'Потребление ЭЭ_факт'!CB122,'Потребление ЭЭ_факт'!CN122),0))</f>
        <v>11413.209000000001</v>
      </c>
      <c r="BU123" s="15">
        <f>IF(AND($F123=$BK$4,$I123=BU$5),AVERAGE('Потребление ЭЭ_факт'!BQ122,'Потребление ЭЭ_факт'!CC122,'Потребление ЭЭ_факт'!CO122),IF(BT123&lt;&gt;0,AVERAGE('Потребление ЭЭ_факт'!BQ122,'Потребление ЭЭ_факт'!CC122,'Потребление ЭЭ_факт'!CO122),0))</f>
        <v>11332.648523809525</v>
      </c>
      <c r="BV123" s="16">
        <f>IF(AND($F123=$BK$4,$I123=BV$5),AVERAGE('Потребление ЭЭ_факт'!BR122,'Потребление ЭЭ_факт'!CD122,'Потребление ЭЭ_факт'!CP122),IF(BU123&lt;&gt;0,AVERAGE('Потребление ЭЭ_факт'!BR122,'Потребление ЭЭ_факт'!CD122,'Потребление ЭЭ_факт'!CP122),0))</f>
        <v>13070.368</v>
      </c>
      <c r="BW123" s="14">
        <f>IF(AND($F123=$BW$4,$I123=BW$5),AVERAGE('Потребление ЭЭ_факт'!BS122,'Потребление ЭЭ_факт'!CE122,'Потребление ЭЭ_факт'!CQ122),IF(BV123&lt;&gt;0,AVERAGE('Потребление ЭЭ_факт'!BS122,'Потребление ЭЭ_факт'!CE122,'Потребление ЭЭ_факт'!CQ122),0))</f>
        <v>13752.557476190477</v>
      </c>
      <c r="BX123" s="15">
        <f>IF(AND($F123=$BW$4,$I123=BX$5),AVERAGE('Потребление ЭЭ_факт'!BT122,'Потребление ЭЭ_факт'!CF122,'Потребление ЭЭ_факт'!CR122),IF(BW123&lt;&gt;0,AVERAGE('Потребление ЭЭ_факт'!BT122,'Потребление ЭЭ_факт'!CF122,'Потребление ЭЭ_факт'!CR122),0))</f>
        <v>12264.695113190477</v>
      </c>
      <c r="BY123" s="15">
        <f>IF(AND($F123=$BW$4,$I123=BY$5),AVERAGE('Потребление ЭЭ_факт'!BU122,'Потребление ЭЭ_факт'!CG122,'Потребление ЭЭ_факт'!CS122),IF(BX123&lt;&gt;0,AVERAGE('Потребление ЭЭ_факт'!BU122,'Потребление ЭЭ_факт'!CG122,'Потребление ЭЭ_факт'!CS122),0))</f>
        <v>12971.685404809525</v>
      </c>
      <c r="BZ123" s="31">
        <f t="shared" si="553"/>
        <v>11217.813161947619</v>
      </c>
      <c r="CA123" s="31">
        <f t="shared" si="554"/>
        <v>12375.348766233765</v>
      </c>
      <c r="CB123" s="31">
        <f t="shared" si="555"/>
        <v>13730.228857142858</v>
      </c>
      <c r="CC123" s="31">
        <f t="shared" si="546"/>
        <v>15484.640999999998</v>
      </c>
      <c r="CD123" s="31">
        <f t="shared" si="547"/>
        <v>15680.013380952381</v>
      </c>
      <c r="CE123" s="31">
        <f t="shared" si="548"/>
        <v>12058.576000000001</v>
      </c>
      <c r="CF123" s="31">
        <f t="shared" si="549"/>
        <v>11413.209000000001</v>
      </c>
      <c r="CG123" s="31">
        <f t="shared" si="550"/>
        <v>11332.648523809525</v>
      </c>
      <c r="CH123" s="32">
        <f t="shared" si="551"/>
        <v>13070.368</v>
      </c>
      <c r="CI123" s="30">
        <f t="shared" si="418"/>
        <v>13752.557476190477</v>
      </c>
      <c r="CJ123" s="31">
        <f t="shared" si="413"/>
        <v>12264.695113190477</v>
      </c>
      <c r="CK123" s="31">
        <f t="shared" si="414"/>
        <v>12971.685404809525</v>
      </c>
      <c r="CL123" s="31">
        <f t="shared" si="489"/>
        <v>11217.813161947619</v>
      </c>
      <c r="CM123" s="31">
        <f t="shared" si="490"/>
        <v>12375.348766233765</v>
      </c>
      <c r="CN123" s="31">
        <f t="shared" si="491"/>
        <v>13730.228857142858</v>
      </c>
      <c r="CO123" s="31">
        <f t="shared" si="492"/>
        <v>15484.640999999998</v>
      </c>
      <c r="CP123" s="31">
        <f t="shared" si="493"/>
        <v>15680.013380952381</v>
      </c>
      <c r="CQ123" s="31">
        <f t="shared" si="494"/>
        <v>12058.576000000001</v>
      </c>
      <c r="CR123" s="31">
        <f t="shared" si="495"/>
        <v>11413.209000000001</v>
      </c>
      <c r="CS123" s="31">
        <f t="shared" si="496"/>
        <v>11332.648523809525</v>
      </c>
      <c r="CT123" s="32">
        <f t="shared" si="497"/>
        <v>13070.368</v>
      </c>
      <c r="CU123" s="30">
        <f t="shared" si="498"/>
        <v>13752.557476190477</v>
      </c>
      <c r="CV123" s="31">
        <f t="shared" si="499"/>
        <v>12264.695113190477</v>
      </c>
      <c r="CW123" s="31">
        <f t="shared" si="500"/>
        <v>12971.685404809525</v>
      </c>
      <c r="CX123" s="31">
        <f t="shared" si="501"/>
        <v>11217.813161947619</v>
      </c>
      <c r="CY123" s="31">
        <f t="shared" si="502"/>
        <v>12375.348766233765</v>
      </c>
      <c r="CZ123" s="31">
        <f t="shared" si="503"/>
        <v>13730.228857142858</v>
      </c>
      <c r="DA123" s="31">
        <f t="shared" si="504"/>
        <v>15484.640999999998</v>
      </c>
      <c r="DB123" s="31">
        <f t="shared" si="505"/>
        <v>15680.013380952381</v>
      </c>
      <c r="DC123" s="31">
        <f t="shared" si="506"/>
        <v>12058.576000000001</v>
      </c>
      <c r="DD123" s="31">
        <f t="shared" si="507"/>
        <v>11413.209000000001</v>
      </c>
      <c r="DE123" s="31">
        <f t="shared" si="508"/>
        <v>11332.648523809525</v>
      </c>
      <c r="DF123" s="32">
        <f t="shared" si="509"/>
        <v>13070.368</v>
      </c>
      <c r="DG123" s="30">
        <f t="shared" si="510"/>
        <v>13752.557476190477</v>
      </c>
      <c r="DH123" s="31">
        <f t="shared" si="511"/>
        <v>12264.695113190477</v>
      </c>
      <c r="DI123" s="31">
        <f t="shared" si="512"/>
        <v>12971.685404809525</v>
      </c>
      <c r="DJ123" s="31">
        <f t="shared" si="513"/>
        <v>11217.813161947619</v>
      </c>
      <c r="DK123" s="31">
        <f t="shared" si="514"/>
        <v>12375.348766233765</v>
      </c>
      <c r="DL123" s="31">
        <f t="shared" si="515"/>
        <v>13730.228857142858</v>
      </c>
      <c r="DM123" s="31">
        <f t="shared" si="516"/>
        <v>15484.640999999998</v>
      </c>
      <c r="DN123" s="31">
        <f t="shared" si="517"/>
        <v>15680.013380952381</v>
      </c>
      <c r="DO123" s="31">
        <f t="shared" si="518"/>
        <v>12058.576000000001</v>
      </c>
      <c r="DP123" s="31">
        <f t="shared" si="519"/>
        <v>11413.209000000001</v>
      </c>
      <c r="DQ123" s="31">
        <f t="shared" si="488"/>
        <v>11332.648523809525</v>
      </c>
      <c r="DR123" s="32">
        <f t="shared" si="522"/>
        <v>13070.368</v>
      </c>
      <c r="DS123" s="30">
        <f t="shared" si="523"/>
        <v>13752.557476190477</v>
      </c>
      <c r="DT123" s="31">
        <f t="shared" si="524"/>
        <v>12264.695113190477</v>
      </c>
      <c r="DU123" s="31">
        <f t="shared" si="525"/>
        <v>12971.685404809525</v>
      </c>
      <c r="DV123" s="31">
        <f t="shared" si="526"/>
        <v>11217.813161947619</v>
      </c>
      <c r="DW123" s="31">
        <f t="shared" si="527"/>
        <v>12375.348766233765</v>
      </c>
      <c r="DX123" s="31">
        <f t="shared" si="528"/>
        <v>13730.228857142858</v>
      </c>
      <c r="DY123" s="31">
        <f t="shared" si="529"/>
        <v>15484.640999999998</v>
      </c>
      <c r="DZ123" s="31">
        <f t="shared" si="530"/>
        <v>15680.013380952381</v>
      </c>
      <c r="EA123" s="31">
        <f t="shared" si="531"/>
        <v>12058.576000000001</v>
      </c>
      <c r="EB123" s="31">
        <f t="shared" si="532"/>
        <v>11413.209000000001</v>
      </c>
      <c r="EC123" s="31">
        <f t="shared" si="533"/>
        <v>11332.648523809525</v>
      </c>
      <c r="ED123" s="32">
        <f t="shared" si="534"/>
        <v>13070.368</v>
      </c>
      <c r="EE123" s="30">
        <f t="shared" si="535"/>
        <v>13752.557476190477</v>
      </c>
      <c r="EF123" s="31">
        <f t="shared" si="536"/>
        <v>12264.695113190477</v>
      </c>
      <c r="EG123" s="31">
        <f t="shared" si="537"/>
        <v>12971.685404809525</v>
      </c>
      <c r="EH123" s="31">
        <f t="shared" si="538"/>
        <v>11217.813161947619</v>
      </c>
      <c r="EI123" s="31">
        <f t="shared" si="539"/>
        <v>12375.348766233765</v>
      </c>
      <c r="EJ123" s="31">
        <f t="shared" si="540"/>
        <v>13730.228857142858</v>
      </c>
      <c r="EK123" s="31">
        <f t="shared" si="541"/>
        <v>15484.640999999998</v>
      </c>
      <c r="EL123" s="31">
        <f t="shared" si="542"/>
        <v>15680.013380952381</v>
      </c>
      <c r="EM123" s="31">
        <f t="shared" si="543"/>
        <v>12058.576000000001</v>
      </c>
      <c r="EN123" s="31">
        <f t="shared" si="544"/>
        <v>11413.209000000001</v>
      </c>
      <c r="EO123" s="31">
        <f t="shared" si="520"/>
        <v>11332.648523809525</v>
      </c>
      <c r="EP123" s="32">
        <f t="shared" si="521"/>
        <v>13070.368</v>
      </c>
      <c r="ES123" s="20"/>
      <c r="ET123" s="18"/>
      <c r="EU123" s="18"/>
      <c r="EV123" s="18"/>
      <c r="EW123" s="18"/>
      <c r="EX123" s="18"/>
      <c r="EY123" s="18"/>
      <c r="EZ123" s="18"/>
      <c r="FA123" s="18"/>
      <c r="FB123" s="18"/>
      <c r="FC123" s="18"/>
      <c r="FD123" s="19"/>
      <c r="FE123" s="20"/>
      <c r="FF123" s="18"/>
      <c r="FG123" s="18"/>
      <c r="FH123" s="18"/>
      <c r="FI123" s="18"/>
      <c r="FJ123" s="18"/>
      <c r="FK123" s="18"/>
      <c r="FL123" s="18"/>
      <c r="FM123" s="18"/>
      <c r="FN123" s="18"/>
      <c r="FO123" s="18"/>
      <c r="FP123" s="19"/>
      <c r="FQ123" s="20"/>
      <c r="FR123" s="18"/>
      <c r="FS123" s="18"/>
      <c r="FT123" s="18"/>
      <c r="FU123" s="18">
        <f t="shared" si="422"/>
        <v>12375.348766233765</v>
      </c>
      <c r="FV123" s="18">
        <f t="shared" si="423"/>
        <v>13730.228857142858</v>
      </c>
      <c r="FW123" s="18">
        <f t="shared" si="424"/>
        <v>15484.640999999998</v>
      </c>
      <c r="FX123" s="18">
        <f t="shared" si="425"/>
        <v>15680.013380952381</v>
      </c>
      <c r="FY123" s="18">
        <f t="shared" si="426"/>
        <v>12058.576000000001</v>
      </c>
      <c r="FZ123" s="18">
        <f t="shared" si="427"/>
        <v>11413.209000000001</v>
      </c>
      <c r="GA123" s="18">
        <f t="shared" si="428"/>
        <v>11332.648523809525</v>
      </c>
      <c r="GB123" s="19">
        <f t="shared" si="429"/>
        <v>13070.368</v>
      </c>
      <c r="GC123" s="20">
        <f t="shared" si="430"/>
        <v>13752.557476190477</v>
      </c>
      <c r="GD123" s="18">
        <f t="shared" si="431"/>
        <v>12264.695113190477</v>
      </c>
      <c r="GE123" s="18">
        <f t="shared" si="432"/>
        <v>12971.685404809525</v>
      </c>
      <c r="GF123" s="18">
        <f t="shared" si="433"/>
        <v>11217.813161947619</v>
      </c>
      <c r="GG123" s="18">
        <f t="shared" si="434"/>
        <v>12375.348766233765</v>
      </c>
      <c r="GH123" s="18">
        <f t="shared" si="435"/>
        <v>13730.228857142858</v>
      </c>
      <c r="GI123" s="18">
        <f t="shared" si="436"/>
        <v>15484.640999999998</v>
      </c>
      <c r="GJ123" s="18">
        <f t="shared" si="437"/>
        <v>15680.013380952381</v>
      </c>
      <c r="GK123" s="18">
        <f t="shared" si="438"/>
        <v>12058.576000000001</v>
      </c>
      <c r="GL123" s="18">
        <f t="shared" si="439"/>
        <v>11413.209000000001</v>
      </c>
      <c r="GM123" s="18">
        <f t="shared" si="440"/>
        <v>11332.648523809525</v>
      </c>
      <c r="GN123" s="19">
        <f t="shared" si="441"/>
        <v>13070.368</v>
      </c>
      <c r="GO123" s="20">
        <f t="shared" si="442"/>
        <v>13752.557476190477</v>
      </c>
      <c r="GP123" s="18">
        <f t="shared" si="443"/>
        <v>12264.695113190477</v>
      </c>
      <c r="GQ123" s="18">
        <f t="shared" si="444"/>
        <v>12971.685404809525</v>
      </c>
      <c r="GR123" s="18">
        <f t="shared" si="445"/>
        <v>11217.813161947619</v>
      </c>
      <c r="GS123" s="18">
        <f t="shared" si="446"/>
        <v>12375.348766233765</v>
      </c>
      <c r="GT123" s="18">
        <f t="shared" si="447"/>
        <v>13730.228857142858</v>
      </c>
      <c r="GU123" s="18">
        <f t="shared" si="448"/>
        <v>15484.640999999998</v>
      </c>
      <c r="GV123" s="18">
        <f t="shared" si="449"/>
        <v>15680.013380952381</v>
      </c>
      <c r="GW123" s="18">
        <f t="shared" si="450"/>
        <v>12058.576000000001</v>
      </c>
      <c r="GX123" s="18">
        <f t="shared" si="451"/>
        <v>11413.209000000001</v>
      </c>
      <c r="GY123" s="18">
        <f t="shared" si="452"/>
        <v>11332.648523809525</v>
      </c>
      <c r="GZ123" s="19">
        <f t="shared" si="453"/>
        <v>13070.368</v>
      </c>
      <c r="HA123" s="20">
        <f t="shared" si="454"/>
        <v>13752.557476190477</v>
      </c>
      <c r="HB123" s="18">
        <f t="shared" si="455"/>
        <v>12264.695113190477</v>
      </c>
      <c r="HC123" s="18">
        <f t="shared" si="456"/>
        <v>12971.685404809525</v>
      </c>
      <c r="HD123" s="18">
        <f t="shared" si="457"/>
        <v>11217.813161947619</v>
      </c>
      <c r="HE123" s="18">
        <f t="shared" si="458"/>
        <v>12375.348766233765</v>
      </c>
      <c r="HF123" s="18">
        <f t="shared" si="459"/>
        <v>13730.228857142858</v>
      </c>
      <c r="HG123" s="18">
        <f t="shared" si="460"/>
        <v>15484.640999999998</v>
      </c>
      <c r="HH123" s="18">
        <f t="shared" si="461"/>
        <v>15680.013380952381</v>
      </c>
      <c r="HI123" s="18">
        <f t="shared" si="462"/>
        <v>12058.576000000001</v>
      </c>
      <c r="HJ123" s="18">
        <f t="shared" si="463"/>
        <v>11413.209000000001</v>
      </c>
      <c r="HK123" s="18">
        <f t="shared" si="464"/>
        <v>11332.648523809525</v>
      </c>
      <c r="HL123" s="19">
        <f t="shared" si="465"/>
        <v>13070.368</v>
      </c>
      <c r="HM123" s="20">
        <f t="shared" si="466"/>
        <v>13752.557476190477</v>
      </c>
      <c r="HN123" s="18">
        <f t="shared" si="467"/>
        <v>12264.695113190477</v>
      </c>
      <c r="HO123" s="18">
        <f t="shared" si="468"/>
        <v>12971.685404809525</v>
      </c>
      <c r="HP123" s="18">
        <f t="shared" si="469"/>
        <v>11217.813161947619</v>
      </c>
      <c r="HQ123" s="18">
        <f t="shared" si="470"/>
        <v>12375.348766233765</v>
      </c>
      <c r="HR123" s="18">
        <f t="shared" si="471"/>
        <v>13730.228857142858</v>
      </c>
      <c r="HS123" s="18">
        <f t="shared" si="472"/>
        <v>15484.640999999998</v>
      </c>
      <c r="HT123" s="18">
        <f t="shared" si="473"/>
        <v>15680.013380952381</v>
      </c>
      <c r="HU123" s="18">
        <f t="shared" si="474"/>
        <v>12058.576000000001</v>
      </c>
      <c r="HV123" s="18">
        <f t="shared" si="475"/>
        <v>11413.209000000001</v>
      </c>
      <c r="HW123" s="18">
        <f t="shared" si="476"/>
        <v>11332.648523809525</v>
      </c>
      <c r="HX123" s="19">
        <f t="shared" si="477"/>
        <v>13070.368</v>
      </c>
      <c r="HY123" s="20">
        <f t="shared" si="478"/>
        <v>13752.557476190477</v>
      </c>
      <c r="HZ123" s="18">
        <f t="shared" si="545"/>
        <v>12264.695113190477</v>
      </c>
      <c r="IA123" s="18">
        <f t="shared" si="559"/>
        <v>12971.685404809525</v>
      </c>
      <c r="IB123" s="18">
        <f t="shared" si="563"/>
        <v>11217.813161947619</v>
      </c>
      <c r="IC123" s="18"/>
      <c r="ID123" s="18"/>
      <c r="IE123" s="18"/>
      <c r="IF123" s="18"/>
      <c r="IG123" s="18"/>
      <c r="IH123" s="18"/>
      <c r="II123" s="18"/>
      <c r="IJ123" s="19"/>
      <c r="IK123" s="20"/>
      <c r="IL123" s="18"/>
      <c r="IM123" s="18"/>
      <c r="IN123" s="18"/>
      <c r="IO123" s="18"/>
      <c r="IP123" s="18"/>
      <c r="IQ123" s="18"/>
      <c r="IR123" s="18"/>
      <c r="IS123" s="18"/>
      <c r="IT123" s="18"/>
      <c r="IU123" s="18"/>
      <c r="IV123" s="19"/>
      <c r="IY123" s="17"/>
      <c r="IZ123" s="17"/>
      <c r="JA123" s="14">
        <f t="shared" si="479"/>
        <v>0</v>
      </c>
      <c r="JB123" s="15">
        <f t="shared" si="480"/>
        <v>0</v>
      </c>
      <c r="JC123" s="15">
        <f t="shared" si="481"/>
        <v>105145.03352813853</v>
      </c>
      <c r="JD123" s="15">
        <f t="shared" si="482"/>
        <v>155351.78468427662</v>
      </c>
      <c r="JE123" s="15">
        <f t="shared" si="483"/>
        <v>155351.78468427662</v>
      </c>
      <c r="JF123" s="15">
        <f t="shared" si="484"/>
        <v>155351.78468427662</v>
      </c>
      <c r="JG123" s="15">
        <f t="shared" si="485"/>
        <v>155351.78468427662</v>
      </c>
      <c r="JH123" s="15">
        <f t="shared" si="486"/>
        <v>50206.751156138096</v>
      </c>
      <c r="JI123" s="15">
        <f t="shared" si="487"/>
        <v>0</v>
      </c>
      <c r="JJ123" s="14"/>
    </row>
    <row r="124" spans="1:270" x14ac:dyDescent="0.25">
      <c r="A124" s="5" t="s">
        <v>49</v>
      </c>
      <c r="B124" s="2">
        <v>11554</v>
      </c>
      <c r="C124" s="3">
        <v>42944</v>
      </c>
      <c r="D124" s="3" t="s">
        <v>50</v>
      </c>
      <c r="E124" s="4">
        <v>45407</v>
      </c>
      <c r="F124">
        <f t="shared" si="556"/>
        <v>2024</v>
      </c>
      <c r="G124">
        <f t="shared" si="557"/>
        <v>4</v>
      </c>
      <c r="H124">
        <f t="shared" si="558"/>
        <v>2021</v>
      </c>
      <c r="I124">
        <f t="shared" si="561"/>
        <v>4</v>
      </c>
      <c r="J124">
        <f t="shared" si="560"/>
        <v>2024</v>
      </c>
      <c r="K124">
        <f t="shared" si="416"/>
        <v>5</v>
      </c>
      <c r="L124">
        <f t="shared" si="562"/>
        <v>2029</v>
      </c>
      <c r="M124">
        <f t="shared" si="417"/>
        <v>4</v>
      </c>
      <c r="O124" s="14"/>
      <c r="P124" s="17"/>
      <c r="Q124" s="17"/>
      <c r="R124" s="17"/>
      <c r="S124" s="17"/>
      <c r="T124" s="17"/>
      <c r="U124" s="17"/>
      <c r="V124" s="17">
        <f>IF(AND($F124=O$4,$I124=V$5),AVERAGE('Потребление ЭЭ_факт'!R123,'Потребление ЭЭ_факт'!AD123,'Потребление ЭЭ_факт'!AP123),IF(U124&lt;&gt;0,AVERAGE('Потребление ЭЭ_факт'!R123,'Потребление ЭЭ_факт'!AD123,'Потребление ЭЭ_факт'!AP123),0))</f>
        <v>0</v>
      </c>
      <c r="W124" s="17">
        <f>IF(AND($F124=O$4,$I124=W$5),AVERAGE('Потребление ЭЭ_факт'!S123,'Потребление ЭЭ_факт'!AE123,'Потребление ЭЭ_факт'!AQ123),IF(V124&lt;&gt;0,AVERAGE('Потребление ЭЭ_факт'!S123,'Потребление ЭЭ_факт'!AE123,'Потребление ЭЭ_факт'!AQ123),0))</f>
        <v>0</v>
      </c>
      <c r="X124" s="17">
        <f>IF(AND($F124=O$4,$I124=X$5),AVERAGE('Потребление ЭЭ_факт'!T123,'Потребление ЭЭ_факт'!AF123,'Потребление ЭЭ_факт'!AR123),IF(W124&lt;&gt;0,AVERAGE('Потребление ЭЭ_факт'!T123,'Потребление ЭЭ_факт'!AF123,'Потребление ЭЭ_факт'!AR123),0))</f>
        <v>0</v>
      </c>
      <c r="Y124" s="17">
        <f>IF(AND($F124=O$4,$I124=Y$5),AVERAGE('Потребление ЭЭ_факт'!U123,'Потребление ЭЭ_факт'!AG123,'Потребление ЭЭ_факт'!AS123),IF(X124&lt;&gt;0,AVERAGE('Потребление ЭЭ_факт'!U123,'Потребление ЭЭ_факт'!AG123,'Потребление ЭЭ_факт'!AS123),0))</f>
        <v>0</v>
      </c>
      <c r="Z124" s="17">
        <f>IF(AND($F124=O$4,$I124=Z$5),AVERAGE('Потребление ЭЭ_факт'!V123,'Потребление ЭЭ_факт'!AH123,'Потребление ЭЭ_факт'!AT123),IF(Y124&lt;&gt;0,AVERAGE('Потребление ЭЭ_факт'!V123,'Потребление ЭЭ_факт'!AH123,'Потребление ЭЭ_факт'!AT123),0))</f>
        <v>0</v>
      </c>
      <c r="AA124" s="14">
        <f>IF(AND($F124=AA$4,$I124=AA$5),AVERAGE('Потребление ЭЭ_факт'!W123,'Потребление ЭЭ_факт'!AI123,'Потребление ЭЭ_факт'!AU123),IF(Z124&lt;&gt;0,AVERAGE('Потребление ЭЭ_факт'!W123,'Потребление ЭЭ_факт'!AI123,'Потребление ЭЭ_факт'!AU123),0))</f>
        <v>0</v>
      </c>
      <c r="AB124" s="17">
        <f>IF(AND($F124=AA$4,$I124=AB$5),AVERAGE('Потребление ЭЭ_факт'!X123,'Потребление ЭЭ_факт'!AJ123,'Потребление ЭЭ_факт'!AV123),IF(AA124&lt;&gt;0,AVERAGE('Потребление ЭЭ_факт'!X123,'Потребление ЭЭ_факт'!AJ123,'Потребление ЭЭ_факт'!AV123),0))</f>
        <v>0</v>
      </c>
      <c r="AC124" s="17">
        <f>IF(AND($F124=AA$4,$I124=AC$5),AVERAGE('Потребление ЭЭ_факт'!Y123,'Потребление ЭЭ_факт'!AK123,'Потребление ЭЭ_факт'!AW123),IF(AB124&lt;&gt;0,AVERAGE('Потребление ЭЭ_факт'!Y123,'Потребление ЭЭ_факт'!AK123,'Потребление ЭЭ_факт'!AW123),0))</f>
        <v>0</v>
      </c>
      <c r="AD124" s="17">
        <f>IF(AND($F124=AA$4,$I124=AD$5),AVERAGE('Потребление ЭЭ_факт'!Z123,'Потребление ЭЭ_факт'!AL123,'Потребление ЭЭ_факт'!AX123),IF(AC124&lt;&gt;0,AVERAGE('Потребление ЭЭ_факт'!Z123,'Потребление ЭЭ_факт'!AL123,'Потребление ЭЭ_факт'!AX123),0))</f>
        <v>0</v>
      </c>
      <c r="AE124" s="17">
        <f>IF(AND($F124=AA$4,$I124=AE$5),AVERAGE('Потребление ЭЭ_факт'!AA123,'Потребление ЭЭ_факт'!AM123,'Потребление ЭЭ_факт'!AY123),IF(AD124&lt;&gt;0,AVERAGE('Потребление ЭЭ_факт'!AA123,'Потребление ЭЭ_факт'!AM123,'Потребление ЭЭ_факт'!AY123),0))</f>
        <v>0</v>
      </c>
      <c r="AF124" s="17">
        <f>IF(AND($F124=AA$4,$I124=AF$5),AVERAGE('Потребление ЭЭ_факт'!AB123,'Потребление ЭЭ_факт'!AN123,'Потребление ЭЭ_факт'!AZ123),IF(AE124&lt;&gt;0,AVERAGE('Потребление ЭЭ_факт'!AB123,'Потребление ЭЭ_факт'!AN123,'Потребление ЭЭ_факт'!AZ123),0))</f>
        <v>0</v>
      </c>
      <c r="AG124" s="17">
        <f>IF(AND($F124=AA$4,$I124=AG$5),AVERAGE('Потребление ЭЭ_факт'!AC123,'Потребление ЭЭ_факт'!AO123,'Потребление ЭЭ_факт'!BA123),IF(AF124&lt;&gt;0,AVERAGE('Потребление ЭЭ_факт'!AC123,'Потребление ЭЭ_факт'!AO123,'Потребление ЭЭ_факт'!BA123),0))</f>
        <v>0</v>
      </c>
      <c r="AH124" s="17">
        <f>IF(AND($F124=AA$4,$I124=AH$5),AVERAGE('Потребление ЭЭ_факт'!AD123,'Потребление ЭЭ_факт'!AP123,'Потребление ЭЭ_факт'!BB123),IF(AG124&lt;&gt;0,AVERAGE('Потребление ЭЭ_факт'!AD123,'Потребление ЭЭ_факт'!AP123,'Потребление ЭЭ_факт'!BB123),0))</f>
        <v>0</v>
      </c>
      <c r="AI124" s="17">
        <f>IF(AND($F124=AA$4,$I124=AI$5),AVERAGE('Потребление ЭЭ_факт'!AE123,'Потребление ЭЭ_факт'!AQ123,'Потребление ЭЭ_факт'!BC123),IF(AH124&lt;&gt;0,AVERAGE('Потребление ЭЭ_факт'!AE123,'Потребление ЭЭ_факт'!AQ123,'Потребление ЭЭ_факт'!BC123),0))</f>
        <v>0</v>
      </c>
      <c r="AJ124" s="17">
        <f>IF(AND($F124=AA$4,$I124=AJ$5),AVERAGE('Потребление ЭЭ_факт'!AF123,'Потребление ЭЭ_факт'!AR123,'Потребление ЭЭ_факт'!BD123),IF(AI124&lt;&gt;0,AVERAGE('Потребление ЭЭ_факт'!AF123,'Потребление ЭЭ_факт'!AR123,'Потребление ЭЭ_факт'!BD123),0))</f>
        <v>0</v>
      </c>
      <c r="AK124" s="17">
        <f>IF(AND($F124=AA$4,$I124=AK$5),AVERAGE('Потребление ЭЭ_факт'!AG123,'Потребление ЭЭ_факт'!AS123,'Потребление ЭЭ_факт'!BE123),IF(AJ124&lt;&gt;0,AVERAGE('Потребление ЭЭ_факт'!AG123,'Потребление ЭЭ_факт'!AS123,'Потребление ЭЭ_факт'!BE123),0))</f>
        <v>0</v>
      </c>
      <c r="AL124" s="17">
        <f>IF(AND($F124=AA$4,$I124=AL$5),AVERAGE('Потребление ЭЭ_факт'!AH123,'Потребление ЭЭ_факт'!AT123,'Потребление ЭЭ_факт'!BF123),IF(AK124&lt;&gt;0,AVERAGE('Потребление ЭЭ_факт'!AH123,'Потребление ЭЭ_факт'!AT123,'Потребление ЭЭ_факт'!BF123),0))</f>
        <v>0</v>
      </c>
      <c r="AM124" s="14">
        <f>IF(AND($F124=AM$4,$I124=AM$5),AVERAGE('Потребление ЭЭ_факт'!AI123,'Потребление ЭЭ_факт'!AU123,'Потребление ЭЭ_факт'!BG123),IF(AL124&lt;&gt;0,AVERAGE('Потребление ЭЭ_факт'!AI123,'Потребление ЭЭ_факт'!AU123,'Потребление ЭЭ_факт'!BG123),0))</f>
        <v>0</v>
      </c>
      <c r="AN124" s="15">
        <f>IF(AND($F124=$AM$4,$I124=AN$5),AVERAGE('Потребление ЭЭ_факт'!AJ123,'Потребление ЭЭ_факт'!AV123,'Потребление ЭЭ_факт'!BH123),IF(AM124&lt;&gt;0,AVERAGE('Потребление ЭЭ_факт'!AJ123,'Потребление ЭЭ_факт'!AV123,'Потребление ЭЭ_факт'!BH123),0))</f>
        <v>0</v>
      </c>
      <c r="AO124" s="15">
        <f>IF(AND($F124=$AM$4,$I124=AO$5),AVERAGE('Потребление ЭЭ_факт'!AK123,'Потребление ЭЭ_факт'!AW123,'Потребление ЭЭ_факт'!BI123),IF(AN124&lt;&gt;0,AVERAGE('Потребление ЭЭ_факт'!AK123,'Потребление ЭЭ_факт'!AW123,'Потребление ЭЭ_факт'!BI123),0))</f>
        <v>0</v>
      </c>
      <c r="AP124" s="15">
        <f>IF(AND($F124=$AM$4,$I124=AP$5),AVERAGE('Потребление ЭЭ_факт'!AL123,'Потребление ЭЭ_факт'!AX123,'Потребление ЭЭ_факт'!BJ123),IF(AO124&lt;&gt;0,AVERAGE('Потребление ЭЭ_факт'!AL123,'Потребление ЭЭ_факт'!AX123,'Потребление ЭЭ_факт'!BJ123),0))</f>
        <v>0</v>
      </c>
      <c r="AQ124" s="15">
        <f>IF(AND($F124=$AM$4,$I124=AQ$5),AVERAGE('Потребление ЭЭ_факт'!AM123,'Потребление ЭЭ_факт'!AY123,'Потребление ЭЭ_факт'!BK123),IF(AP124&lt;&gt;0,AVERAGE('Потребление ЭЭ_факт'!AM123,'Потребление ЭЭ_факт'!AY123,'Потребление ЭЭ_факт'!BK123),0))</f>
        <v>0</v>
      </c>
      <c r="AR124" s="15">
        <f>IF(AND($F124=$AM$4,$I124=AR$5),AVERAGE('Потребление ЭЭ_факт'!AN123,'Потребление ЭЭ_факт'!AZ123,'Потребление ЭЭ_факт'!BL123),IF(AQ124&lt;&gt;0,AVERAGE('Потребление ЭЭ_факт'!AN123,'Потребление ЭЭ_факт'!AZ123,'Потребление ЭЭ_факт'!BL123),0))</f>
        <v>0</v>
      </c>
      <c r="AS124" s="15">
        <f>IF(AND($F124=$AM$4,$I124=AS$5),AVERAGE('Потребление ЭЭ_факт'!AO123,'Потребление ЭЭ_факт'!BA123,'Потребление ЭЭ_факт'!BM123),IF(AR124&lt;&gt;0,AVERAGE('Потребление ЭЭ_факт'!AO123,'Потребление ЭЭ_факт'!BA123,'Потребление ЭЭ_факт'!BM123),0))</f>
        <v>0</v>
      </c>
      <c r="AT124" s="15">
        <f>IF(AND($F124=$AM$4,$I124=AT$5),AVERAGE('Потребление ЭЭ_факт'!AP123,'Потребление ЭЭ_факт'!BB123,'Потребление ЭЭ_факт'!BN123),IF(AS124&lt;&gt;0,AVERAGE('Потребление ЭЭ_факт'!AP123,'Потребление ЭЭ_факт'!BB123,'Потребление ЭЭ_факт'!BN123),0))</f>
        <v>0</v>
      </c>
      <c r="AU124" s="15">
        <f>IF(AND($F124=$AM$4,$I124=AU$5),AVERAGE('Потребление ЭЭ_факт'!AQ123,'Потребление ЭЭ_факт'!BC123,'Потребление ЭЭ_факт'!BO123),IF(AT124&lt;&gt;0,AVERAGE('Потребление ЭЭ_факт'!AQ123,'Потребление ЭЭ_факт'!BC123,'Потребление ЭЭ_факт'!BO123),0))</f>
        <v>0</v>
      </c>
      <c r="AV124" s="15">
        <f>IF(AND($F124=$AM$4,$I124=AV$5),AVERAGE('Потребление ЭЭ_факт'!AR123,'Потребление ЭЭ_факт'!BD123,'Потребление ЭЭ_факт'!BP123),IF(AU124&lt;&gt;0,AVERAGE('Потребление ЭЭ_факт'!AR123,'Потребление ЭЭ_факт'!BD123,'Потребление ЭЭ_факт'!BP123),0))</f>
        <v>0</v>
      </c>
      <c r="AW124" s="15">
        <f>IF(AND($F124=$AM$4,$I124=AW$5),AVERAGE('Потребление ЭЭ_факт'!AS123,'Потребление ЭЭ_факт'!BE123,'Потребление ЭЭ_факт'!BQ123),IF(AV124&lt;&gt;0,AVERAGE('Потребление ЭЭ_факт'!AS123,'Потребление ЭЭ_факт'!BE123,'Потребление ЭЭ_факт'!BQ123),0))</f>
        <v>0</v>
      </c>
      <c r="AX124" s="16">
        <f>IF(AND($F124=$AM$4,$I124=AX$5),AVERAGE('Потребление ЭЭ_факт'!AT123,'Потребление ЭЭ_факт'!BF123,'Потребление ЭЭ_факт'!BR123),IF(AW124&lt;&gt;0,AVERAGE('Потребление ЭЭ_факт'!AT123,'Потребление ЭЭ_факт'!BF123,'Потребление ЭЭ_факт'!BR123),0))</f>
        <v>0</v>
      </c>
      <c r="AY124" s="14">
        <f>IF(AND($F124=$AY$4,$I124=AY$5),AVERAGE('Потребление ЭЭ_факт'!AU123,'Потребление ЭЭ_факт'!BG123,'Потребление ЭЭ_факт'!BS123),IF(AX124&lt;&gt;0,AVERAGE('Потребление ЭЭ_факт'!AU123,'Потребление ЭЭ_факт'!BG123,'Потребление ЭЭ_факт'!BS123),0))</f>
        <v>0</v>
      </c>
      <c r="AZ124" s="15">
        <f>IF(AND($F124=$AY$4,$I124=AZ$5),AVERAGE('Потребление ЭЭ_факт'!AV123,'Потребление ЭЭ_факт'!BH123,'Потребление ЭЭ_факт'!BT123),IF(AY124&lt;&gt;0,AVERAGE('Потребление ЭЭ_факт'!AV123,'Потребление ЭЭ_факт'!BH123,'Потребление ЭЭ_факт'!BT123),0))</f>
        <v>0</v>
      </c>
      <c r="BA124" s="15">
        <f>IF(AND($F124=$AY$4,$I124=BA$5),AVERAGE('Потребление ЭЭ_факт'!AW123,'Потребление ЭЭ_факт'!BI123,'Потребление ЭЭ_факт'!BU123),IF(AZ124&lt;&gt;0,AVERAGE('Потребление ЭЭ_факт'!AW123,'Потребление ЭЭ_факт'!BI123,'Потребление ЭЭ_факт'!BU123),0))</f>
        <v>0</v>
      </c>
      <c r="BB124" s="15">
        <f>IF(AND($F124=$AY$4,$I124=BB$5),AVERAGE('Потребление ЭЭ_факт'!AX123,'Потребление ЭЭ_факт'!BJ123,'Потребление ЭЭ_факт'!BV123),IF(BA124&lt;&gt;0,AVERAGE('Потребление ЭЭ_факт'!AX123,'Потребление ЭЭ_факт'!BJ123,'Потребление ЭЭ_факт'!BV123),0))</f>
        <v>0</v>
      </c>
      <c r="BC124" s="15">
        <f>IF(AND($F124=$AY$4,$I124=BC$5),AVERAGE('Потребление ЭЭ_факт'!AY123,'Потребление ЭЭ_факт'!BK123,'Потребление ЭЭ_факт'!BW123),IF(BB124&lt;&gt;0,AVERAGE('Потребление ЭЭ_факт'!AY123,'Потребление ЭЭ_факт'!BK123,'Потребление ЭЭ_факт'!BW123),0))</f>
        <v>0</v>
      </c>
      <c r="BD124" s="15">
        <f>IF(AND($F124=$AY$4,$I124=BD$5),AVERAGE('Потребление ЭЭ_факт'!AZ123,'Потребление ЭЭ_факт'!BL123,'Потребление ЭЭ_факт'!BX123),IF(BC124&lt;&gt;0,AVERAGE('Потребление ЭЭ_факт'!AZ123,'Потребление ЭЭ_факт'!BL123,'Потребление ЭЭ_факт'!BX123),0))</f>
        <v>0</v>
      </c>
      <c r="BE124" s="15">
        <f>IF(AND($F124=$AY$4,$I124=BE$5),AVERAGE('Потребление ЭЭ_факт'!BA123,'Потребление ЭЭ_факт'!BM123,'Потребление ЭЭ_факт'!BY123),IF(BD124&lt;&gt;0,AVERAGE('Потребление ЭЭ_факт'!BA123,'Потребление ЭЭ_факт'!BM123,'Потребление ЭЭ_факт'!BY123),0))</f>
        <v>0</v>
      </c>
      <c r="BF124" s="15">
        <f>IF(AND($F124=$AY$4,$I124=BF$5),AVERAGE('Потребление ЭЭ_факт'!BB123,'Потребление ЭЭ_факт'!BN123,'Потребление ЭЭ_факт'!BZ123),IF(BE124&lt;&gt;0,AVERAGE('Потребление ЭЭ_факт'!BB123,'Потребление ЭЭ_факт'!BN123,'Потребление ЭЭ_факт'!BZ123),0))</f>
        <v>0</v>
      </c>
      <c r="BG124" s="15">
        <f>IF(AND($F124=$AY$4,$I124=BG$5),AVERAGE('Потребление ЭЭ_факт'!BC123,'Потребление ЭЭ_факт'!BO123,'Потребление ЭЭ_факт'!CA123),IF(BF124&lt;&gt;0,AVERAGE('Потребление ЭЭ_факт'!BC123,'Потребление ЭЭ_факт'!BO123,'Потребление ЭЭ_факт'!CA123),0))</f>
        <v>0</v>
      </c>
      <c r="BH124" s="15">
        <f>IF(AND($F124=$AY$4,$I124=BH$5),AVERAGE('Потребление ЭЭ_факт'!BD123,'Потребление ЭЭ_факт'!BP123,'Потребление ЭЭ_факт'!CB123),IF(BG124&lt;&gt;0,AVERAGE('Потребление ЭЭ_факт'!BD123,'Потребление ЭЭ_факт'!BP123,'Потребление ЭЭ_факт'!CB123),0))</f>
        <v>0</v>
      </c>
      <c r="BI124" s="15">
        <f>IF(AND($F124=$AY$4,$I124=BI$5),AVERAGE('Потребление ЭЭ_факт'!BE123,'Потребление ЭЭ_факт'!BQ123,'Потребление ЭЭ_факт'!CC123),IF(BH124&lt;&gt;0,AVERAGE('Потребление ЭЭ_факт'!BE123,'Потребление ЭЭ_факт'!BQ123,'Потребление ЭЭ_факт'!CC123),0))</f>
        <v>0</v>
      </c>
      <c r="BJ124" s="16">
        <f>IF(AND($F124=$AY$4,$I124=BJ$5),AVERAGE('Потребление ЭЭ_факт'!BF123,'Потребление ЭЭ_факт'!BR123,'Потребление ЭЭ_факт'!CD123),IF(BI124&lt;&gt;0,AVERAGE('Потребление ЭЭ_факт'!BF123,'Потребление ЭЭ_факт'!BR123,'Потребление ЭЭ_факт'!CD123),0))</f>
        <v>0</v>
      </c>
      <c r="BK124" s="14">
        <f>IF(AND($F124=$BK$4,$I124=BK$5),AVERAGE('Потребление ЭЭ_факт'!BG123,'Потребление ЭЭ_факт'!BS123,'Потребление ЭЭ_факт'!CE123),IF(BJ124&lt;&gt;0,AVERAGE('Потребление ЭЭ_факт'!BG123,'Потребление ЭЭ_факт'!BS123,'Потребление ЭЭ_факт'!CE123),0))</f>
        <v>0</v>
      </c>
      <c r="BL124" s="15">
        <f>IF(AND($F124=$BK$4,$I124=BL$5),AVERAGE('Потребление ЭЭ_факт'!BH123,'Потребление ЭЭ_факт'!BT123,'Потребление ЭЭ_факт'!CF123),IF(BK124&lt;&gt;0,AVERAGE('Потребление ЭЭ_факт'!BH123,'Потребление ЭЭ_факт'!BT123,'Потребление ЭЭ_факт'!CF123),0))</f>
        <v>0</v>
      </c>
      <c r="BM124" s="15">
        <f>IF(AND($F124=$BK$4,$I124=BM$5),AVERAGE('Потребление ЭЭ_факт'!BI123,'Потребление ЭЭ_факт'!BU123,'Потребление ЭЭ_факт'!CG123),IF(BL124&lt;&gt;0,AVERAGE('Потребление ЭЭ_факт'!BI123,'Потребление ЭЭ_факт'!BU123,'Потребление ЭЭ_факт'!CG123),0))</f>
        <v>0</v>
      </c>
      <c r="BN124" s="15">
        <f>IF(AND($F124=$BK$4,$I124=BN$5),AVERAGE('Потребление ЭЭ_факт'!BJ123,'Потребление ЭЭ_факт'!BV123,'Потребление ЭЭ_факт'!CH123),IF(BM124&lt;&gt;0,AVERAGE('Потребление ЭЭ_факт'!BJ123,'Потребление ЭЭ_факт'!BV123,'Потребление ЭЭ_факт'!CH123),0))</f>
        <v>10740.224285714279</v>
      </c>
      <c r="BO124" s="15">
        <f>IF(AND($F124=$BK$4,$I124=BO$5),AVERAGE('Потребление ЭЭ_факт'!BK123,'Потребление ЭЭ_факт'!BW123,'Потребление ЭЭ_факт'!CI123),IF(BN124&lt;&gt;0,AVERAGE('Потребление ЭЭ_факт'!BK123,'Потребление ЭЭ_факт'!BW123,'Потребление ЭЭ_факт'!CI123),0))</f>
        <v>11787.646666666662</v>
      </c>
      <c r="BP124" s="15">
        <f>IF(AND($F124=$BK$4,$I124=BP$5),AVERAGE('Потребление ЭЭ_факт'!BL123,'Потребление ЭЭ_факт'!BX123,'Потребление ЭЭ_факт'!CJ123),IF(BO124&lt;&gt;0,AVERAGE('Потребление ЭЭ_факт'!BL123,'Потребление ЭЭ_факт'!BX123,'Потребление ЭЭ_факт'!CJ123),0))</f>
        <v>13068.852142857175</v>
      </c>
      <c r="BQ124" s="15">
        <f>IF(AND($F124=$BK$4,$I124=BQ$5),AVERAGE('Потребление ЭЭ_факт'!BM123,'Потребление ЭЭ_факт'!BY123,'Потребление ЭЭ_факт'!CK123),IF(BP124&lt;&gt;0,AVERAGE('Потребление ЭЭ_факт'!BM123,'Потребление ЭЭ_факт'!BY123,'Потребление ЭЭ_факт'!CK123),0))</f>
        <v>15047.128452380945</v>
      </c>
      <c r="BR124" s="15">
        <f>IF(AND($F124=$BK$4,$I124=BR$5),AVERAGE('Потребление ЭЭ_факт'!BN123,'Потребление ЭЭ_факт'!BZ123,'Потребление ЭЭ_факт'!CL123),IF(BQ124&lt;&gt;0,AVERAGE('Потребление ЭЭ_факт'!BN123,'Потребление ЭЭ_факт'!BZ123,'Потребление ЭЭ_факт'!CL123),0))</f>
        <v>15126.291785714273</v>
      </c>
      <c r="BS124" s="15">
        <f>IF(AND($F124=$BK$4,$I124=BS$5),AVERAGE('Потребление ЭЭ_факт'!BO123,'Потребление ЭЭ_факт'!CA123,'Потребление ЭЭ_факт'!CM123),IF(BR124&lt;&gt;0,AVERAGE('Потребление ЭЭ_факт'!BO123,'Потребление ЭЭ_факт'!CA123,'Потребление ЭЭ_факт'!CM123),0))</f>
        <v>11616.421428571406</v>
      </c>
      <c r="BT124" s="15">
        <f>IF(AND($F124=$BK$4,$I124=BT$5),AVERAGE('Потребление ЭЭ_факт'!BP123,'Потребление ЭЭ_факт'!CB123,'Потребление ЭЭ_факт'!CN123),IF(BS124&lt;&gt;0,AVERAGE('Потребление ЭЭ_факт'!BP123,'Потребление ЭЭ_факт'!CB123,'Потребление ЭЭ_факт'!CN123),0))</f>
        <v>10819.72</v>
      </c>
      <c r="BU124" s="15">
        <f>IF(AND($F124=$BK$4,$I124=BU$5),AVERAGE('Потребление ЭЭ_факт'!BQ123,'Потребление ЭЭ_факт'!CC123,'Потребление ЭЭ_факт'!CO123),IF(BT124&lt;&gt;0,AVERAGE('Потребление ЭЭ_факт'!BQ123,'Потребление ЭЭ_факт'!CC123,'Потребление ЭЭ_факт'!CO123),0))</f>
        <v>13561.404999999979</v>
      </c>
      <c r="BV124" s="16">
        <f>IF(AND($F124=$BK$4,$I124=BV$5),AVERAGE('Потребление ЭЭ_факт'!BR123,'Потребление ЭЭ_факт'!CD123,'Потребление ЭЭ_факт'!CP123),IF(BU124&lt;&gt;0,AVERAGE('Потребление ЭЭ_факт'!BR123,'Потребление ЭЭ_факт'!CD123,'Потребление ЭЭ_факт'!CP123),0))</f>
        <v>17592.338571428569</v>
      </c>
      <c r="BW124" s="14">
        <f>IF(AND($F124=$BW$4,$I124=BW$5),AVERAGE('Потребление ЭЭ_факт'!BS123,'Потребление ЭЭ_факт'!CE123,'Потребление ЭЭ_факт'!CQ123),IF(BV124&lt;&gt;0,AVERAGE('Потребление ЭЭ_факт'!BS123,'Потребление ЭЭ_факт'!CE123,'Потребление ЭЭ_факт'!CQ123),0))</f>
        <v>18291.832857142919</v>
      </c>
      <c r="BX124" s="15">
        <f>IF(AND($F124=$BW$4,$I124=BX$5),AVERAGE('Потребление ЭЭ_факт'!BT123,'Потребление ЭЭ_факт'!CF123,'Потребление ЭЭ_факт'!CR123),IF(BW124&lt;&gt;0,AVERAGE('Потребление ЭЭ_факт'!BT123,'Потребление ЭЭ_факт'!CF123,'Потребление ЭЭ_факт'!CR123),0))</f>
        <v>17478.606666666659</v>
      </c>
      <c r="BY124" s="15">
        <f>IF(AND($F124=$BW$4,$I124=BY$5),AVERAGE('Потребление ЭЭ_факт'!BU123,'Потребление ЭЭ_факт'!CG123,'Потребление ЭЭ_факт'!CS123),IF(BX124&lt;&gt;0,AVERAGE('Потребление ЭЭ_факт'!BU123,'Потребление ЭЭ_факт'!CG123,'Потребление ЭЭ_факт'!CS123),0))</f>
        <v>14464.827142857122</v>
      </c>
      <c r="BZ124" s="31">
        <f t="shared" si="553"/>
        <v>10740.224285714279</v>
      </c>
      <c r="CA124" s="31">
        <f t="shared" si="554"/>
        <v>11787.646666666662</v>
      </c>
      <c r="CB124" s="31">
        <f t="shared" si="555"/>
        <v>13068.852142857175</v>
      </c>
      <c r="CC124" s="31">
        <f t="shared" si="546"/>
        <v>15047.128452380945</v>
      </c>
      <c r="CD124" s="31">
        <f t="shared" si="547"/>
        <v>15126.291785714273</v>
      </c>
      <c r="CE124" s="31">
        <f t="shared" si="548"/>
        <v>11616.421428571406</v>
      </c>
      <c r="CF124" s="31">
        <f t="shared" si="549"/>
        <v>10819.72</v>
      </c>
      <c r="CG124" s="31">
        <f t="shared" si="550"/>
        <v>13561.404999999979</v>
      </c>
      <c r="CH124" s="32">
        <f t="shared" si="551"/>
        <v>17592.338571428569</v>
      </c>
      <c r="CI124" s="30">
        <f t="shared" si="418"/>
        <v>18291.832857142919</v>
      </c>
      <c r="CJ124" s="31">
        <f t="shared" si="413"/>
        <v>17478.606666666659</v>
      </c>
      <c r="CK124" s="31">
        <f t="shared" si="414"/>
        <v>14464.827142857122</v>
      </c>
      <c r="CL124" s="31">
        <f t="shared" si="489"/>
        <v>10740.224285714279</v>
      </c>
      <c r="CM124" s="31">
        <f t="shared" si="490"/>
        <v>11787.646666666662</v>
      </c>
      <c r="CN124" s="31">
        <f t="shared" si="491"/>
        <v>13068.852142857175</v>
      </c>
      <c r="CO124" s="31">
        <f t="shared" si="492"/>
        <v>15047.128452380945</v>
      </c>
      <c r="CP124" s="31">
        <f t="shared" si="493"/>
        <v>15126.291785714273</v>
      </c>
      <c r="CQ124" s="31">
        <f t="shared" si="494"/>
        <v>11616.421428571406</v>
      </c>
      <c r="CR124" s="31">
        <f t="shared" si="495"/>
        <v>10819.72</v>
      </c>
      <c r="CS124" s="31">
        <f t="shared" si="496"/>
        <v>13561.404999999979</v>
      </c>
      <c r="CT124" s="32">
        <f t="shared" si="497"/>
        <v>17592.338571428569</v>
      </c>
      <c r="CU124" s="30">
        <f t="shared" si="498"/>
        <v>18291.832857142919</v>
      </c>
      <c r="CV124" s="31">
        <f t="shared" si="499"/>
        <v>17478.606666666659</v>
      </c>
      <c r="CW124" s="31">
        <f t="shared" si="500"/>
        <v>14464.827142857122</v>
      </c>
      <c r="CX124" s="31">
        <f t="shared" si="501"/>
        <v>10740.224285714279</v>
      </c>
      <c r="CY124" s="31">
        <f t="shared" si="502"/>
        <v>11787.646666666662</v>
      </c>
      <c r="CZ124" s="31">
        <f t="shared" si="503"/>
        <v>13068.852142857175</v>
      </c>
      <c r="DA124" s="31">
        <f t="shared" si="504"/>
        <v>15047.128452380945</v>
      </c>
      <c r="DB124" s="31">
        <f t="shared" si="505"/>
        <v>15126.291785714273</v>
      </c>
      <c r="DC124" s="31">
        <f t="shared" si="506"/>
        <v>11616.421428571406</v>
      </c>
      <c r="DD124" s="31">
        <f t="shared" si="507"/>
        <v>10819.72</v>
      </c>
      <c r="DE124" s="31">
        <f t="shared" si="508"/>
        <v>13561.404999999979</v>
      </c>
      <c r="DF124" s="32">
        <f t="shared" si="509"/>
        <v>17592.338571428569</v>
      </c>
      <c r="DG124" s="30">
        <f t="shared" si="510"/>
        <v>18291.832857142919</v>
      </c>
      <c r="DH124" s="31">
        <f t="shared" si="511"/>
        <v>17478.606666666659</v>
      </c>
      <c r="DI124" s="31">
        <f t="shared" si="512"/>
        <v>14464.827142857122</v>
      </c>
      <c r="DJ124" s="31">
        <f t="shared" si="513"/>
        <v>10740.224285714279</v>
      </c>
      <c r="DK124" s="31">
        <f t="shared" si="514"/>
        <v>11787.646666666662</v>
      </c>
      <c r="DL124" s="31">
        <f t="shared" si="515"/>
        <v>13068.852142857175</v>
      </c>
      <c r="DM124" s="31">
        <f t="shared" si="516"/>
        <v>15047.128452380945</v>
      </c>
      <c r="DN124" s="31">
        <f t="shared" si="517"/>
        <v>15126.291785714273</v>
      </c>
      <c r="DO124" s="31">
        <f t="shared" si="518"/>
        <v>11616.421428571406</v>
      </c>
      <c r="DP124" s="31">
        <f t="shared" si="519"/>
        <v>10819.72</v>
      </c>
      <c r="DQ124" s="31">
        <f t="shared" si="488"/>
        <v>13561.404999999979</v>
      </c>
      <c r="DR124" s="32">
        <f t="shared" si="522"/>
        <v>17592.338571428569</v>
      </c>
      <c r="DS124" s="30">
        <f t="shared" si="523"/>
        <v>18291.832857142919</v>
      </c>
      <c r="DT124" s="31">
        <f t="shared" si="524"/>
        <v>17478.606666666659</v>
      </c>
      <c r="DU124" s="31">
        <f t="shared" si="525"/>
        <v>14464.827142857122</v>
      </c>
      <c r="DV124" s="31">
        <f t="shared" si="526"/>
        <v>10740.224285714279</v>
      </c>
      <c r="DW124" s="31">
        <f t="shared" si="527"/>
        <v>11787.646666666662</v>
      </c>
      <c r="DX124" s="31">
        <f t="shared" si="528"/>
        <v>13068.852142857175</v>
      </c>
      <c r="DY124" s="31">
        <f t="shared" si="529"/>
        <v>15047.128452380945</v>
      </c>
      <c r="DZ124" s="31">
        <f t="shared" si="530"/>
        <v>15126.291785714273</v>
      </c>
      <c r="EA124" s="31">
        <f t="shared" si="531"/>
        <v>11616.421428571406</v>
      </c>
      <c r="EB124" s="31">
        <f t="shared" si="532"/>
        <v>10819.72</v>
      </c>
      <c r="EC124" s="31">
        <f t="shared" si="533"/>
        <v>13561.404999999979</v>
      </c>
      <c r="ED124" s="32">
        <f t="shared" si="534"/>
        <v>17592.338571428569</v>
      </c>
      <c r="EE124" s="30">
        <f t="shared" si="535"/>
        <v>18291.832857142919</v>
      </c>
      <c r="EF124" s="31">
        <f t="shared" si="536"/>
        <v>17478.606666666659</v>
      </c>
      <c r="EG124" s="31">
        <f t="shared" si="537"/>
        <v>14464.827142857122</v>
      </c>
      <c r="EH124" s="31">
        <f t="shared" si="538"/>
        <v>10740.224285714279</v>
      </c>
      <c r="EI124" s="31">
        <f t="shared" si="539"/>
        <v>11787.646666666662</v>
      </c>
      <c r="EJ124" s="31">
        <f t="shared" si="540"/>
        <v>13068.852142857175</v>
      </c>
      <c r="EK124" s="31">
        <f t="shared" si="541"/>
        <v>15047.128452380945</v>
      </c>
      <c r="EL124" s="31">
        <f t="shared" si="542"/>
        <v>15126.291785714273</v>
      </c>
      <c r="EM124" s="31">
        <f t="shared" si="543"/>
        <v>11616.421428571406</v>
      </c>
      <c r="EN124" s="31">
        <f t="shared" si="544"/>
        <v>10819.72</v>
      </c>
      <c r="EO124" s="31">
        <f t="shared" si="520"/>
        <v>13561.404999999979</v>
      </c>
      <c r="EP124" s="32">
        <f t="shared" si="521"/>
        <v>17592.338571428569</v>
      </c>
      <c r="ES124" s="20"/>
      <c r="ET124" s="18"/>
      <c r="EU124" s="18"/>
      <c r="EV124" s="18"/>
      <c r="EW124" s="18"/>
      <c r="EX124" s="18"/>
      <c r="EY124" s="18"/>
      <c r="EZ124" s="18"/>
      <c r="FA124" s="18"/>
      <c r="FB124" s="18"/>
      <c r="FC124" s="18"/>
      <c r="FD124" s="19"/>
      <c r="FE124" s="20"/>
      <c r="FF124" s="18"/>
      <c r="FG124" s="18"/>
      <c r="FH124" s="18"/>
      <c r="FI124" s="18"/>
      <c r="FJ124" s="18"/>
      <c r="FK124" s="18"/>
      <c r="FL124" s="18"/>
      <c r="FM124" s="18"/>
      <c r="FN124" s="18"/>
      <c r="FO124" s="18"/>
      <c r="FP124" s="19"/>
      <c r="FQ124" s="20"/>
      <c r="FR124" s="18"/>
      <c r="FS124" s="18"/>
      <c r="FT124" s="18"/>
      <c r="FU124" s="18">
        <f t="shared" si="422"/>
        <v>11787.646666666662</v>
      </c>
      <c r="FV124" s="18">
        <f t="shared" si="423"/>
        <v>13068.852142857175</v>
      </c>
      <c r="FW124" s="18">
        <f t="shared" si="424"/>
        <v>15047.128452380945</v>
      </c>
      <c r="FX124" s="18">
        <f t="shared" si="425"/>
        <v>15126.291785714273</v>
      </c>
      <c r="FY124" s="18">
        <f t="shared" si="426"/>
        <v>11616.421428571406</v>
      </c>
      <c r="FZ124" s="18">
        <f t="shared" si="427"/>
        <v>10819.72</v>
      </c>
      <c r="GA124" s="18">
        <f t="shared" si="428"/>
        <v>13561.404999999979</v>
      </c>
      <c r="GB124" s="19">
        <f t="shared" si="429"/>
        <v>17592.338571428569</v>
      </c>
      <c r="GC124" s="20">
        <f t="shared" si="430"/>
        <v>18291.832857142919</v>
      </c>
      <c r="GD124" s="18">
        <f t="shared" si="431"/>
        <v>17478.606666666659</v>
      </c>
      <c r="GE124" s="18">
        <f t="shared" si="432"/>
        <v>14464.827142857122</v>
      </c>
      <c r="GF124" s="18">
        <f t="shared" si="433"/>
        <v>10740.224285714279</v>
      </c>
      <c r="GG124" s="18">
        <f t="shared" si="434"/>
        <v>11787.646666666662</v>
      </c>
      <c r="GH124" s="18">
        <f t="shared" si="435"/>
        <v>13068.852142857175</v>
      </c>
      <c r="GI124" s="18">
        <f t="shared" si="436"/>
        <v>15047.128452380945</v>
      </c>
      <c r="GJ124" s="18">
        <f t="shared" si="437"/>
        <v>15126.291785714273</v>
      </c>
      <c r="GK124" s="18">
        <f t="shared" si="438"/>
        <v>11616.421428571406</v>
      </c>
      <c r="GL124" s="18">
        <f t="shared" si="439"/>
        <v>10819.72</v>
      </c>
      <c r="GM124" s="18">
        <f t="shared" si="440"/>
        <v>13561.404999999979</v>
      </c>
      <c r="GN124" s="19">
        <f t="shared" si="441"/>
        <v>17592.338571428569</v>
      </c>
      <c r="GO124" s="20">
        <f t="shared" si="442"/>
        <v>18291.832857142919</v>
      </c>
      <c r="GP124" s="18">
        <f t="shared" si="443"/>
        <v>17478.606666666659</v>
      </c>
      <c r="GQ124" s="18">
        <f t="shared" si="444"/>
        <v>14464.827142857122</v>
      </c>
      <c r="GR124" s="18">
        <f t="shared" si="445"/>
        <v>10740.224285714279</v>
      </c>
      <c r="GS124" s="18">
        <f t="shared" si="446"/>
        <v>11787.646666666662</v>
      </c>
      <c r="GT124" s="18">
        <f t="shared" si="447"/>
        <v>13068.852142857175</v>
      </c>
      <c r="GU124" s="18">
        <f t="shared" si="448"/>
        <v>15047.128452380945</v>
      </c>
      <c r="GV124" s="18">
        <f t="shared" si="449"/>
        <v>15126.291785714273</v>
      </c>
      <c r="GW124" s="18">
        <f t="shared" si="450"/>
        <v>11616.421428571406</v>
      </c>
      <c r="GX124" s="18">
        <f t="shared" si="451"/>
        <v>10819.72</v>
      </c>
      <c r="GY124" s="18">
        <f t="shared" si="452"/>
        <v>13561.404999999979</v>
      </c>
      <c r="GZ124" s="19">
        <f t="shared" si="453"/>
        <v>17592.338571428569</v>
      </c>
      <c r="HA124" s="20">
        <f t="shared" si="454"/>
        <v>18291.832857142919</v>
      </c>
      <c r="HB124" s="18">
        <f t="shared" si="455"/>
        <v>17478.606666666659</v>
      </c>
      <c r="HC124" s="18">
        <f t="shared" si="456"/>
        <v>14464.827142857122</v>
      </c>
      <c r="HD124" s="18">
        <f t="shared" si="457"/>
        <v>10740.224285714279</v>
      </c>
      <c r="HE124" s="18">
        <f t="shared" si="458"/>
        <v>11787.646666666662</v>
      </c>
      <c r="HF124" s="18">
        <f t="shared" si="459"/>
        <v>13068.852142857175</v>
      </c>
      <c r="HG124" s="18">
        <f t="shared" si="460"/>
        <v>15047.128452380945</v>
      </c>
      <c r="HH124" s="18">
        <f t="shared" si="461"/>
        <v>15126.291785714273</v>
      </c>
      <c r="HI124" s="18">
        <f t="shared" si="462"/>
        <v>11616.421428571406</v>
      </c>
      <c r="HJ124" s="18">
        <f t="shared" si="463"/>
        <v>10819.72</v>
      </c>
      <c r="HK124" s="18">
        <f t="shared" si="464"/>
        <v>13561.404999999979</v>
      </c>
      <c r="HL124" s="19">
        <f t="shared" si="465"/>
        <v>17592.338571428569</v>
      </c>
      <c r="HM124" s="20">
        <f t="shared" si="466"/>
        <v>18291.832857142919</v>
      </c>
      <c r="HN124" s="18">
        <f t="shared" si="467"/>
        <v>17478.606666666659</v>
      </c>
      <c r="HO124" s="18">
        <f t="shared" si="468"/>
        <v>14464.827142857122</v>
      </c>
      <c r="HP124" s="18">
        <f t="shared" si="469"/>
        <v>10740.224285714279</v>
      </c>
      <c r="HQ124" s="18">
        <f t="shared" si="470"/>
        <v>11787.646666666662</v>
      </c>
      <c r="HR124" s="18">
        <f t="shared" si="471"/>
        <v>13068.852142857175</v>
      </c>
      <c r="HS124" s="18">
        <f t="shared" si="472"/>
        <v>15047.128452380945</v>
      </c>
      <c r="HT124" s="18">
        <f t="shared" si="473"/>
        <v>15126.291785714273</v>
      </c>
      <c r="HU124" s="18">
        <f t="shared" si="474"/>
        <v>11616.421428571406</v>
      </c>
      <c r="HV124" s="18">
        <f t="shared" si="475"/>
        <v>10819.72</v>
      </c>
      <c r="HW124" s="18">
        <f t="shared" si="476"/>
        <v>13561.404999999979</v>
      </c>
      <c r="HX124" s="19">
        <f t="shared" si="477"/>
        <v>17592.338571428569</v>
      </c>
      <c r="HY124" s="20">
        <f t="shared" si="478"/>
        <v>18291.832857142919</v>
      </c>
      <c r="HZ124" s="18">
        <f t="shared" si="545"/>
        <v>17478.606666666659</v>
      </c>
      <c r="IA124" s="18">
        <f t="shared" si="559"/>
        <v>14464.827142857122</v>
      </c>
      <c r="IB124" s="18">
        <f t="shared" si="563"/>
        <v>10740.224285714279</v>
      </c>
      <c r="IC124" s="18"/>
      <c r="ID124" s="18"/>
      <c r="IE124" s="18"/>
      <c r="IF124" s="18"/>
      <c r="IG124" s="18"/>
      <c r="IH124" s="18"/>
      <c r="II124" s="18"/>
      <c r="IJ124" s="19"/>
      <c r="IK124" s="20"/>
      <c r="IL124" s="18"/>
      <c r="IM124" s="18"/>
      <c r="IN124" s="18"/>
      <c r="IO124" s="18"/>
      <c r="IP124" s="18"/>
      <c r="IQ124" s="18"/>
      <c r="IR124" s="18"/>
      <c r="IS124" s="18"/>
      <c r="IT124" s="18"/>
      <c r="IU124" s="18"/>
      <c r="IV124" s="19"/>
      <c r="IY124" s="17"/>
      <c r="IZ124" s="17"/>
      <c r="JA124" s="14">
        <f t="shared" si="479"/>
        <v>0</v>
      </c>
      <c r="JB124" s="15">
        <f t="shared" si="480"/>
        <v>0</v>
      </c>
      <c r="JC124" s="15">
        <f t="shared" si="481"/>
        <v>108619.80404761902</v>
      </c>
      <c r="JD124" s="15">
        <f t="shared" si="482"/>
        <v>169595.29499999998</v>
      </c>
      <c r="JE124" s="15">
        <f t="shared" si="483"/>
        <v>169595.29499999998</v>
      </c>
      <c r="JF124" s="15">
        <f t="shared" si="484"/>
        <v>169595.29499999998</v>
      </c>
      <c r="JG124" s="15">
        <f t="shared" si="485"/>
        <v>169595.29499999998</v>
      </c>
      <c r="JH124" s="15">
        <f t="shared" si="486"/>
        <v>60975.490952380977</v>
      </c>
      <c r="JI124" s="15">
        <f t="shared" si="487"/>
        <v>0</v>
      </c>
      <c r="JJ124" s="14"/>
    </row>
    <row r="125" spans="1:270" x14ac:dyDescent="0.25">
      <c r="A125" s="5" t="s">
        <v>273</v>
      </c>
      <c r="B125" s="2">
        <v>4024</v>
      </c>
      <c r="C125" s="3">
        <v>43059</v>
      </c>
      <c r="D125" s="3" t="s">
        <v>274</v>
      </c>
      <c r="E125" s="4">
        <v>45394</v>
      </c>
      <c r="F125">
        <f t="shared" si="556"/>
        <v>2024</v>
      </c>
      <c r="G125">
        <f t="shared" si="557"/>
        <v>4</v>
      </c>
      <c r="H125">
        <f t="shared" si="558"/>
        <v>2021</v>
      </c>
      <c r="I125">
        <f t="shared" si="561"/>
        <v>4</v>
      </c>
      <c r="J125">
        <f t="shared" si="560"/>
        <v>2024</v>
      </c>
      <c r="K125">
        <f t="shared" si="416"/>
        <v>5</v>
      </c>
      <c r="L125">
        <f t="shared" si="562"/>
        <v>2029</v>
      </c>
      <c r="M125">
        <f t="shared" si="417"/>
        <v>4</v>
      </c>
      <c r="O125" s="14"/>
      <c r="P125" s="17"/>
      <c r="Q125" s="17"/>
      <c r="R125" s="17"/>
      <c r="S125" s="17"/>
      <c r="T125" s="17"/>
      <c r="U125" s="17"/>
      <c r="V125" s="17">
        <f>IF(AND($F125=O$4,$I125=V$5),AVERAGE('Потребление ЭЭ_факт'!R124,'Потребление ЭЭ_факт'!AD124,'Потребление ЭЭ_факт'!AP124),IF(U125&lt;&gt;0,AVERAGE('Потребление ЭЭ_факт'!R124,'Потребление ЭЭ_факт'!AD124,'Потребление ЭЭ_факт'!AP124),0))</f>
        <v>0</v>
      </c>
      <c r="W125" s="17">
        <f>IF(AND($F125=O$4,$I125=W$5),AVERAGE('Потребление ЭЭ_факт'!S124,'Потребление ЭЭ_факт'!AE124,'Потребление ЭЭ_факт'!AQ124),IF(V125&lt;&gt;0,AVERAGE('Потребление ЭЭ_факт'!S124,'Потребление ЭЭ_факт'!AE124,'Потребление ЭЭ_факт'!AQ124),0))</f>
        <v>0</v>
      </c>
      <c r="X125" s="17">
        <f>IF(AND($F125=O$4,$I125=X$5),AVERAGE('Потребление ЭЭ_факт'!T124,'Потребление ЭЭ_факт'!AF124,'Потребление ЭЭ_факт'!AR124),IF(W125&lt;&gt;0,AVERAGE('Потребление ЭЭ_факт'!T124,'Потребление ЭЭ_факт'!AF124,'Потребление ЭЭ_факт'!AR124),0))</f>
        <v>0</v>
      </c>
      <c r="Y125" s="17">
        <f>IF(AND($F125=O$4,$I125=Y$5),AVERAGE('Потребление ЭЭ_факт'!U124,'Потребление ЭЭ_факт'!AG124,'Потребление ЭЭ_факт'!AS124),IF(X125&lt;&gt;0,AVERAGE('Потребление ЭЭ_факт'!U124,'Потребление ЭЭ_факт'!AG124,'Потребление ЭЭ_факт'!AS124),0))</f>
        <v>0</v>
      </c>
      <c r="Z125" s="17">
        <f>IF(AND($F125=O$4,$I125=Z$5),AVERAGE('Потребление ЭЭ_факт'!V124,'Потребление ЭЭ_факт'!AH124,'Потребление ЭЭ_факт'!AT124),IF(Y125&lt;&gt;0,AVERAGE('Потребление ЭЭ_факт'!V124,'Потребление ЭЭ_факт'!AH124,'Потребление ЭЭ_факт'!AT124),0))</f>
        <v>0</v>
      </c>
      <c r="AA125" s="14">
        <f>IF(AND($F125=AA$4,$I125=AA$5),AVERAGE('Потребление ЭЭ_факт'!W124,'Потребление ЭЭ_факт'!AI124,'Потребление ЭЭ_факт'!AU124),IF(Z125&lt;&gt;0,AVERAGE('Потребление ЭЭ_факт'!W124,'Потребление ЭЭ_факт'!AI124,'Потребление ЭЭ_факт'!AU124),0))</f>
        <v>0</v>
      </c>
      <c r="AB125" s="17">
        <f>IF(AND($F125=AA$4,$I125=AB$5),AVERAGE('Потребление ЭЭ_факт'!X124,'Потребление ЭЭ_факт'!AJ124,'Потребление ЭЭ_факт'!AV124),IF(AA125&lt;&gt;0,AVERAGE('Потребление ЭЭ_факт'!X124,'Потребление ЭЭ_факт'!AJ124,'Потребление ЭЭ_факт'!AV124),0))</f>
        <v>0</v>
      </c>
      <c r="AC125" s="17">
        <f>IF(AND($F125=AA$4,$I125=AC$5),AVERAGE('Потребление ЭЭ_факт'!Y124,'Потребление ЭЭ_факт'!AK124,'Потребление ЭЭ_факт'!AW124),IF(AB125&lt;&gt;0,AVERAGE('Потребление ЭЭ_факт'!Y124,'Потребление ЭЭ_факт'!AK124,'Потребление ЭЭ_факт'!AW124),0))</f>
        <v>0</v>
      </c>
      <c r="AD125" s="17">
        <f>IF(AND($F125=AA$4,$I125=AD$5),AVERAGE('Потребление ЭЭ_факт'!Z124,'Потребление ЭЭ_факт'!AL124,'Потребление ЭЭ_факт'!AX124),IF(AC125&lt;&gt;0,AVERAGE('Потребление ЭЭ_факт'!Z124,'Потребление ЭЭ_факт'!AL124,'Потребление ЭЭ_факт'!AX124),0))</f>
        <v>0</v>
      </c>
      <c r="AE125" s="17">
        <f>IF(AND($F125=AA$4,$I125=AE$5),AVERAGE('Потребление ЭЭ_факт'!AA124,'Потребление ЭЭ_факт'!AM124,'Потребление ЭЭ_факт'!AY124),IF(AD125&lt;&gt;0,AVERAGE('Потребление ЭЭ_факт'!AA124,'Потребление ЭЭ_факт'!AM124,'Потребление ЭЭ_факт'!AY124),0))</f>
        <v>0</v>
      </c>
      <c r="AF125" s="17">
        <f>IF(AND($F125=AA$4,$I125=AF$5),AVERAGE('Потребление ЭЭ_факт'!AB124,'Потребление ЭЭ_факт'!AN124,'Потребление ЭЭ_факт'!AZ124),IF(AE125&lt;&gt;0,AVERAGE('Потребление ЭЭ_факт'!AB124,'Потребление ЭЭ_факт'!AN124,'Потребление ЭЭ_факт'!AZ124),0))</f>
        <v>0</v>
      </c>
      <c r="AG125" s="17">
        <f>IF(AND($F125=AA$4,$I125=AG$5),AVERAGE('Потребление ЭЭ_факт'!AC124,'Потребление ЭЭ_факт'!AO124,'Потребление ЭЭ_факт'!BA124),IF(AF125&lt;&gt;0,AVERAGE('Потребление ЭЭ_факт'!AC124,'Потребление ЭЭ_факт'!AO124,'Потребление ЭЭ_факт'!BA124),0))</f>
        <v>0</v>
      </c>
      <c r="AH125" s="17">
        <f>IF(AND($F125=AA$4,$I125=AH$5),AVERAGE('Потребление ЭЭ_факт'!AD124,'Потребление ЭЭ_факт'!AP124,'Потребление ЭЭ_факт'!BB124),IF(AG125&lt;&gt;0,AVERAGE('Потребление ЭЭ_факт'!AD124,'Потребление ЭЭ_факт'!AP124,'Потребление ЭЭ_факт'!BB124),0))</f>
        <v>0</v>
      </c>
      <c r="AI125" s="17">
        <f>IF(AND($F125=AA$4,$I125=AI$5),AVERAGE('Потребление ЭЭ_факт'!AE124,'Потребление ЭЭ_факт'!AQ124,'Потребление ЭЭ_факт'!BC124),IF(AH125&lt;&gt;0,AVERAGE('Потребление ЭЭ_факт'!AE124,'Потребление ЭЭ_факт'!AQ124,'Потребление ЭЭ_факт'!BC124),0))</f>
        <v>0</v>
      </c>
      <c r="AJ125" s="17">
        <f>IF(AND($F125=AA$4,$I125=AJ$5),AVERAGE('Потребление ЭЭ_факт'!AF124,'Потребление ЭЭ_факт'!AR124,'Потребление ЭЭ_факт'!BD124),IF(AI125&lt;&gt;0,AVERAGE('Потребление ЭЭ_факт'!AF124,'Потребление ЭЭ_факт'!AR124,'Потребление ЭЭ_факт'!BD124),0))</f>
        <v>0</v>
      </c>
      <c r="AK125" s="17">
        <f>IF(AND($F125=AA$4,$I125=AK$5),AVERAGE('Потребление ЭЭ_факт'!AG124,'Потребление ЭЭ_факт'!AS124,'Потребление ЭЭ_факт'!BE124),IF(AJ125&lt;&gt;0,AVERAGE('Потребление ЭЭ_факт'!AG124,'Потребление ЭЭ_факт'!AS124,'Потребление ЭЭ_факт'!BE124),0))</f>
        <v>0</v>
      </c>
      <c r="AL125" s="17">
        <f>IF(AND($F125=AA$4,$I125=AL$5),AVERAGE('Потребление ЭЭ_факт'!AH124,'Потребление ЭЭ_факт'!AT124,'Потребление ЭЭ_факт'!BF124),IF(AK125&lt;&gt;0,AVERAGE('Потребление ЭЭ_факт'!AH124,'Потребление ЭЭ_факт'!AT124,'Потребление ЭЭ_факт'!BF124),0))</f>
        <v>0</v>
      </c>
      <c r="AM125" s="14">
        <f>IF(AND($F125=AM$4,$I125=AM$5),AVERAGE('Потребление ЭЭ_факт'!AI124,'Потребление ЭЭ_факт'!AU124,'Потребление ЭЭ_факт'!BG124),IF(AL125&lt;&gt;0,AVERAGE('Потребление ЭЭ_факт'!AI124,'Потребление ЭЭ_факт'!AU124,'Потребление ЭЭ_факт'!BG124),0))</f>
        <v>0</v>
      </c>
      <c r="AN125" s="15">
        <f>IF(AND($F125=$AM$4,$I125=AN$5),AVERAGE('Потребление ЭЭ_факт'!AJ124,'Потребление ЭЭ_факт'!AV124,'Потребление ЭЭ_факт'!BH124),IF(AM125&lt;&gt;0,AVERAGE('Потребление ЭЭ_факт'!AJ124,'Потребление ЭЭ_факт'!AV124,'Потребление ЭЭ_факт'!BH124),0))</f>
        <v>0</v>
      </c>
      <c r="AO125" s="15">
        <f>IF(AND($F125=$AM$4,$I125=AO$5),AVERAGE('Потребление ЭЭ_факт'!AK124,'Потребление ЭЭ_факт'!AW124,'Потребление ЭЭ_факт'!BI124),IF(AN125&lt;&gt;0,AVERAGE('Потребление ЭЭ_факт'!AK124,'Потребление ЭЭ_факт'!AW124,'Потребление ЭЭ_факт'!BI124),0))</f>
        <v>0</v>
      </c>
      <c r="AP125" s="15">
        <f>IF(AND($F125=$AM$4,$I125=AP$5),AVERAGE('Потребление ЭЭ_факт'!AL124,'Потребление ЭЭ_факт'!AX124,'Потребление ЭЭ_факт'!BJ124),IF(AO125&lt;&gt;0,AVERAGE('Потребление ЭЭ_факт'!AL124,'Потребление ЭЭ_факт'!AX124,'Потребление ЭЭ_факт'!BJ124),0))</f>
        <v>0</v>
      </c>
      <c r="AQ125" s="15">
        <f>IF(AND($F125=$AM$4,$I125=AQ$5),AVERAGE('Потребление ЭЭ_факт'!AM124,'Потребление ЭЭ_факт'!AY124,'Потребление ЭЭ_факт'!BK124),IF(AP125&lt;&gt;0,AVERAGE('Потребление ЭЭ_факт'!AM124,'Потребление ЭЭ_факт'!AY124,'Потребление ЭЭ_факт'!BK124),0))</f>
        <v>0</v>
      </c>
      <c r="AR125" s="15">
        <f>IF(AND($F125=$AM$4,$I125=AR$5),AVERAGE('Потребление ЭЭ_факт'!AN124,'Потребление ЭЭ_факт'!AZ124,'Потребление ЭЭ_факт'!BL124),IF(AQ125&lt;&gt;0,AVERAGE('Потребление ЭЭ_факт'!AN124,'Потребление ЭЭ_факт'!AZ124,'Потребление ЭЭ_факт'!BL124),0))</f>
        <v>0</v>
      </c>
      <c r="AS125" s="15">
        <f>IF(AND($F125=$AM$4,$I125=AS$5),AVERAGE('Потребление ЭЭ_факт'!AO124,'Потребление ЭЭ_факт'!BA124,'Потребление ЭЭ_факт'!BM124),IF(AR125&lt;&gt;0,AVERAGE('Потребление ЭЭ_факт'!AO124,'Потребление ЭЭ_факт'!BA124,'Потребление ЭЭ_факт'!BM124),0))</f>
        <v>0</v>
      </c>
      <c r="AT125" s="15">
        <f>IF(AND($F125=$AM$4,$I125=AT$5),AVERAGE('Потребление ЭЭ_факт'!AP124,'Потребление ЭЭ_факт'!BB124,'Потребление ЭЭ_факт'!BN124),IF(AS125&lt;&gt;0,AVERAGE('Потребление ЭЭ_факт'!AP124,'Потребление ЭЭ_факт'!BB124,'Потребление ЭЭ_факт'!BN124),0))</f>
        <v>0</v>
      </c>
      <c r="AU125" s="15">
        <f>IF(AND($F125=$AM$4,$I125=AU$5),AVERAGE('Потребление ЭЭ_факт'!AQ124,'Потребление ЭЭ_факт'!BC124,'Потребление ЭЭ_факт'!BO124),IF(AT125&lt;&gt;0,AVERAGE('Потребление ЭЭ_факт'!AQ124,'Потребление ЭЭ_факт'!BC124,'Потребление ЭЭ_факт'!BO124),0))</f>
        <v>0</v>
      </c>
      <c r="AV125" s="15">
        <f>IF(AND($F125=$AM$4,$I125=AV$5),AVERAGE('Потребление ЭЭ_факт'!AR124,'Потребление ЭЭ_факт'!BD124,'Потребление ЭЭ_факт'!BP124),IF(AU125&lt;&gt;0,AVERAGE('Потребление ЭЭ_факт'!AR124,'Потребление ЭЭ_факт'!BD124,'Потребление ЭЭ_факт'!BP124),0))</f>
        <v>0</v>
      </c>
      <c r="AW125" s="15">
        <f>IF(AND($F125=$AM$4,$I125=AW$5),AVERAGE('Потребление ЭЭ_факт'!AS124,'Потребление ЭЭ_факт'!BE124,'Потребление ЭЭ_факт'!BQ124),IF(AV125&lt;&gt;0,AVERAGE('Потребление ЭЭ_факт'!AS124,'Потребление ЭЭ_факт'!BE124,'Потребление ЭЭ_факт'!BQ124),0))</f>
        <v>0</v>
      </c>
      <c r="AX125" s="16">
        <f>IF(AND($F125=$AM$4,$I125=AX$5),AVERAGE('Потребление ЭЭ_факт'!AT124,'Потребление ЭЭ_факт'!BF124,'Потребление ЭЭ_факт'!BR124),IF(AW125&lt;&gt;0,AVERAGE('Потребление ЭЭ_факт'!AT124,'Потребление ЭЭ_факт'!BF124,'Потребление ЭЭ_факт'!BR124),0))</f>
        <v>0</v>
      </c>
      <c r="AY125" s="14">
        <f>IF(AND($F125=$AY$4,$I125=AY$5),AVERAGE('Потребление ЭЭ_факт'!AU124,'Потребление ЭЭ_факт'!BG124,'Потребление ЭЭ_факт'!BS124),IF(AX125&lt;&gt;0,AVERAGE('Потребление ЭЭ_факт'!AU124,'Потребление ЭЭ_факт'!BG124,'Потребление ЭЭ_факт'!BS124),0))</f>
        <v>0</v>
      </c>
      <c r="AZ125" s="15">
        <f>IF(AND($F125=$AY$4,$I125=AZ$5),AVERAGE('Потребление ЭЭ_факт'!AV124,'Потребление ЭЭ_факт'!BH124,'Потребление ЭЭ_факт'!BT124),IF(AY125&lt;&gt;0,AVERAGE('Потребление ЭЭ_факт'!AV124,'Потребление ЭЭ_факт'!BH124,'Потребление ЭЭ_факт'!BT124),0))</f>
        <v>0</v>
      </c>
      <c r="BA125" s="15">
        <f>IF(AND($F125=$AY$4,$I125=BA$5),AVERAGE('Потребление ЭЭ_факт'!AW124,'Потребление ЭЭ_факт'!BI124,'Потребление ЭЭ_факт'!BU124),IF(AZ125&lt;&gt;0,AVERAGE('Потребление ЭЭ_факт'!AW124,'Потребление ЭЭ_факт'!BI124,'Потребление ЭЭ_факт'!BU124),0))</f>
        <v>0</v>
      </c>
      <c r="BB125" s="15">
        <f>IF(AND($F125=$AY$4,$I125=BB$5),AVERAGE('Потребление ЭЭ_факт'!AX124,'Потребление ЭЭ_факт'!BJ124,'Потребление ЭЭ_факт'!BV124),IF(BA125&lt;&gt;0,AVERAGE('Потребление ЭЭ_факт'!AX124,'Потребление ЭЭ_факт'!BJ124,'Потребление ЭЭ_факт'!BV124),0))</f>
        <v>0</v>
      </c>
      <c r="BC125" s="15">
        <f>IF(AND($F125=$AY$4,$I125=BC$5),AVERAGE('Потребление ЭЭ_факт'!AY124,'Потребление ЭЭ_факт'!BK124,'Потребление ЭЭ_факт'!BW124),IF(BB125&lt;&gt;0,AVERAGE('Потребление ЭЭ_факт'!AY124,'Потребление ЭЭ_факт'!BK124,'Потребление ЭЭ_факт'!BW124),0))</f>
        <v>0</v>
      </c>
      <c r="BD125" s="15">
        <f>IF(AND($F125=$AY$4,$I125=BD$5),AVERAGE('Потребление ЭЭ_факт'!AZ124,'Потребление ЭЭ_факт'!BL124,'Потребление ЭЭ_факт'!BX124),IF(BC125&lt;&gt;0,AVERAGE('Потребление ЭЭ_факт'!AZ124,'Потребление ЭЭ_факт'!BL124,'Потребление ЭЭ_факт'!BX124),0))</f>
        <v>0</v>
      </c>
      <c r="BE125" s="15">
        <f>IF(AND($F125=$AY$4,$I125=BE$5),AVERAGE('Потребление ЭЭ_факт'!BA124,'Потребление ЭЭ_факт'!BM124,'Потребление ЭЭ_факт'!BY124),IF(BD125&lt;&gt;0,AVERAGE('Потребление ЭЭ_факт'!BA124,'Потребление ЭЭ_факт'!BM124,'Потребление ЭЭ_факт'!BY124),0))</f>
        <v>0</v>
      </c>
      <c r="BF125" s="15">
        <f>IF(AND($F125=$AY$4,$I125=BF$5),AVERAGE('Потребление ЭЭ_факт'!BB124,'Потребление ЭЭ_факт'!BN124,'Потребление ЭЭ_факт'!BZ124),IF(BE125&lt;&gt;0,AVERAGE('Потребление ЭЭ_факт'!BB124,'Потребление ЭЭ_факт'!BN124,'Потребление ЭЭ_факт'!BZ124),0))</f>
        <v>0</v>
      </c>
      <c r="BG125" s="15">
        <f>IF(AND($F125=$AY$4,$I125=BG$5),AVERAGE('Потребление ЭЭ_факт'!BC124,'Потребление ЭЭ_факт'!BO124,'Потребление ЭЭ_факт'!CA124),IF(BF125&lt;&gt;0,AVERAGE('Потребление ЭЭ_факт'!BC124,'Потребление ЭЭ_факт'!BO124,'Потребление ЭЭ_факт'!CA124),0))</f>
        <v>0</v>
      </c>
      <c r="BH125" s="15">
        <f>IF(AND($F125=$AY$4,$I125=BH$5),AVERAGE('Потребление ЭЭ_факт'!BD124,'Потребление ЭЭ_факт'!BP124,'Потребление ЭЭ_факт'!CB124),IF(BG125&lt;&gt;0,AVERAGE('Потребление ЭЭ_факт'!BD124,'Потребление ЭЭ_факт'!BP124,'Потребление ЭЭ_факт'!CB124),0))</f>
        <v>0</v>
      </c>
      <c r="BI125" s="15">
        <f>IF(AND($F125=$AY$4,$I125=BI$5),AVERAGE('Потребление ЭЭ_факт'!BE124,'Потребление ЭЭ_факт'!BQ124,'Потребление ЭЭ_факт'!CC124),IF(BH125&lt;&gt;0,AVERAGE('Потребление ЭЭ_факт'!BE124,'Потребление ЭЭ_факт'!BQ124,'Потребление ЭЭ_факт'!CC124),0))</f>
        <v>0</v>
      </c>
      <c r="BJ125" s="16">
        <f>IF(AND($F125=$AY$4,$I125=BJ$5),AVERAGE('Потребление ЭЭ_факт'!BF124,'Потребление ЭЭ_факт'!BR124,'Потребление ЭЭ_факт'!CD124),IF(BI125&lt;&gt;0,AVERAGE('Потребление ЭЭ_факт'!BF124,'Потребление ЭЭ_факт'!BR124,'Потребление ЭЭ_факт'!CD124),0))</f>
        <v>0</v>
      </c>
      <c r="BK125" s="14">
        <f>IF(AND($F125=$BK$4,$I125=BK$5),AVERAGE('Потребление ЭЭ_факт'!BG124,'Потребление ЭЭ_факт'!BS124,'Потребление ЭЭ_факт'!CE124),IF(BJ125&lt;&gt;0,AVERAGE('Потребление ЭЭ_факт'!BG124,'Потребление ЭЭ_факт'!BS124,'Потребление ЭЭ_факт'!CE124),0))</f>
        <v>0</v>
      </c>
      <c r="BL125" s="15">
        <f>IF(AND($F125=$BK$4,$I125=BL$5),AVERAGE('Потребление ЭЭ_факт'!BH124,'Потребление ЭЭ_факт'!BT124,'Потребление ЭЭ_факт'!CF124),IF(BK125&lt;&gt;0,AVERAGE('Потребление ЭЭ_факт'!BH124,'Потребление ЭЭ_факт'!BT124,'Потребление ЭЭ_факт'!CF124),0))</f>
        <v>0</v>
      </c>
      <c r="BM125" s="15">
        <f>IF(AND($F125=$BK$4,$I125=BM$5),AVERAGE('Потребление ЭЭ_факт'!BI124,'Потребление ЭЭ_факт'!BU124,'Потребление ЭЭ_факт'!CG124),IF(BL125&lt;&gt;0,AVERAGE('Потребление ЭЭ_факт'!BI124,'Потребление ЭЭ_факт'!BU124,'Потребление ЭЭ_факт'!CG124),0))</f>
        <v>0</v>
      </c>
      <c r="BN125" s="15">
        <f>IF(AND($F125=$BK$4,$I125=BN$5),AVERAGE('Потребление ЭЭ_факт'!BJ124,'Потребление ЭЭ_факт'!BV124,'Потребление ЭЭ_факт'!CH124),IF(BM125&lt;&gt;0,AVERAGE('Потребление ЭЭ_факт'!BJ124,'Потребление ЭЭ_факт'!BV124,'Потребление ЭЭ_факт'!CH124),0))</f>
        <v>10452.437047619047</v>
      </c>
      <c r="BO125" s="15">
        <f>IF(AND($F125=$BK$4,$I125=BO$5),AVERAGE('Потребление ЭЭ_факт'!BK124,'Потребление ЭЭ_факт'!BW124,'Потребление ЭЭ_факт'!CI124),IF(BN125&lt;&gt;0,AVERAGE('Потребление ЭЭ_факт'!BK124,'Потребление ЭЭ_факт'!BW124,'Потребление ЭЭ_факт'!CI124),0))</f>
        <v>11602.978503968254</v>
      </c>
      <c r="BP125" s="15">
        <f>IF(AND($F125=$BK$4,$I125=BP$5),AVERAGE('Потребление ЭЭ_факт'!BL124,'Потребление ЭЭ_факт'!BX124,'Потребление ЭЭ_факт'!CJ124),IF(BO125&lt;&gt;0,AVERAGE('Потребление ЭЭ_факт'!BL124,'Потребление ЭЭ_факт'!BX124,'Потребление ЭЭ_факт'!CJ124),0))</f>
        <v>12371.549809523809</v>
      </c>
      <c r="BQ125" s="15">
        <f>IF(AND($F125=$BK$4,$I125=BQ$5),AVERAGE('Потребление ЭЭ_факт'!BM124,'Потребление ЭЭ_факт'!BY124,'Потребление ЭЭ_факт'!CK124),IF(BP125&lt;&gt;0,AVERAGE('Потребление ЭЭ_факт'!BM124,'Потребление ЭЭ_факт'!BY124,'Потребление ЭЭ_факт'!CK124),0))</f>
        <v>14246.893876984128</v>
      </c>
      <c r="BR125" s="15">
        <f>IF(AND($F125=$BK$4,$I125=BR$5),AVERAGE('Потребление ЭЭ_факт'!BN124,'Потребление ЭЭ_факт'!BZ124,'Потребление ЭЭ_факт'!CL124),IF(BQ125&lt;&gt;0,AVERAGE('Потребление ЭЭ_факт'!BN124,'Потребление ЭЭ_факт'!BZ124,'Потребление ЭЭ_факт'!CL124),0))</f>
        <v>14073.808130952382</v>
      </c>
      <c r="BS125" s="15">
        <f>IF(AND($F125=$BK$4,$I125=BS$5),AVERAGE('Потребление ЭЭ_факт'!BO124,'Потребление ЭЭ_факт'!CA124,'Потребление ЭЭ_факт'!CM124),IF(BR125&lt;&gt;0,AVERAGE('Потребление ЭЭ_факт'!BO124,'Потребление ЭЭ_факт'!CA124,'Потребление ЭЭ_факт'!CM124),0))</f>
        <v>10795.170857142859</v>
      </c>
      <c r="BT125" s="15">
        <f>IF(AND($F125=$BK$4,$I125=BT$5),AVERAGE('Потребление ЭЭ_факт'!BP124,'Потребление ЭЭ_факт'!CB124,'Потребление ЭЭ_факт'!CN124),IF(BS125&lt;&gt;0,AVERAGE('Потребление ЭЭ_факт'!BP124,'Потребление ЭЭ_факт'!CB124,'Потребление ЭЭ_факт'!CN124),0))</f>
        <v>10871.913666666667</v>
      </c>
      <c r="BU125" s="15">
        <f>IF(AND($F125=$BK$4,$I125=BU$5),AVERAGE('Потребление ЭЭ_факт'!BQ124,'Потребление ЭЭ_факт'!CC124,'Потребление ЭЭ_факт'!CO124),IF(BT125&lt;&gt;0,AVERAGE('Потребление ЭЭ_факт'!BQ124,'Потребление ЭЭ_факт'!CC124,'Потребление ЭЭ_факт'!CO124),0))</f>
        <v>9720.7180714285714</v>
      </c>
      <c r="BV125" s="16">
        <f>IF(AND($F125=$BK$4,$I125=BV$5),AVERAGE('Потребление ЭЭ_факт'!BR124,'Потребление ЭЭ_факт'!CD124,'Потребление ЭЭ_факт'!CP124),IF(BU125&lt;&gt;0,AVERAGE('Потребление ЭЭ_факт'!BR124,'Потребление ЭЭ_факт'!CD124,'Потребление ЭЭ_факт'!CP124),0))</f>
        <v>10216.538904761905</v>
      </c>
      <c r="BW125" s="14">
        <f>IF(AND($F125=$BW$4,$I125=BW$5),AVERAGE('Потребление ЭЭ_факт'!BS124,'Потребление ЭЭ_факт'!CE124,'Потребление ЭЭ_факт'!CQ124),IF(BV125&lt;&gt;0,AVERAGE('Потребление ЭЭ_факт'!BS124,'Потребление ЭЭ_факт'!CE124,'Потребление ЭЭ_факт'!CQ124),0))</f>
        <v>10267.658126984128</v>
      </c>
      <c r="BX125" s="15">
        <f>IF(AND($F125=$BW$4,$I125=BX$5),AVERAGE('Потребление ЭЭ_факт'!BT124,'Потребление ЭЭ_факт'!CF124,'Потребление ЭЭ_факт'!CR124),IF(BW125&lt;&gt;0,AVERAGE('Потребление ЭЭ_факт'!BT124,'Потребление ЭЭ_факт'!CF124,'Потребление ЭЭ_факт'!CR124),0))</f>
        <v>9157.7206022222217</v>
      </c>
      <c r="BY125" s="15">
        <f>IF(AND($F125=$BW$4,$I125=BY$5),AVERAGE('Потребление ЭЭ_факт'!BU124,'Потребление ЭЭ_факт'!CG124,'Потребление ЭЭ_факт'!CS124),IF(BX125&lt;&gt;0,AVERAGE('Потребление ЭЭ_факт'!BU124,'Потребление ЭЭ_факт'!CG124,'Потребление ЭЭ_факт'!CS124),0))</f>
        <v>9859.5648095238084</v>
      </c>
      <c r="BZ125" s="31">
        <f t="shared" si="553"/>
        <v>10452.437047619047</v>
      </c>
      <c r="CA125" s="31">
        <f t="shared" si="554"/>
        <v>11602.978503968254</v>
      </c>
      <c r="CB125" s="31">
        <f t="shared" si="555"/>
        <v>12371.549809523809</v>
      </c>
      <c r="CC125" s="31">
        <f t="shared" si="546"/>
        <v>14246.893876984128</v>
      </c>
      <c r="CD125" s="31">
        <f t="shared" si="547"/>
        <v>14073.808130952382</v>
      </c>
      <c r="CE125" s="31">
        <f t="shared" si="548"/>
        <v>10795.170857142859</v>
      </c>
      <c r="CF125" s="31">
        <f t="shared" si="549"/>
        <v>10871.913666666667</v>
      </c>
      <c r="CG125" s="31">
        <f t="shared" si="550"/>
        <v>9720.7180714285714</v>
      </c>
      <c r="CH125" s="32">
        <f t="shared" si="551"/>
        <v>10216.538904761905</v>
      </c>
      <c r="CI125" s="30">
        <f t="shared" si="418"/>
        <v>10267.658126984128</v>
      </c>
      <c r="CJ125" s="31">
        <f t="shared" si="413"/>
        <v>9157.7206022222217</v>
      </c>
      <c r="CK125" s="31">
        <f t="shared" si="414"/>
        <v>9859.5648095238084</v>
      </c>
      <c r="CL125" s="31">
        <f t="shared" si="489"/>
        <v>10452.437047619047</v>
      </c>
      <c r="CM125" s="31">
        <f t="shared" si="490"/>
        <v>11602.978503968254</v>
      </c>
      <c r="CN125" s="31">
        <f t="shared" si="491"/>
        <v>12371.549809523809</v>
      </c>
      <c r="CO125" s="31">
        <f t="shared" si="492"/>
        <v>14246.893876984128</v>
      </c>
      <c r="CP125" s="31">
        <f t="shared" si="493"/>
        <v>14073.808130952382</v>
      </c>
      <c r="CQ125" s="31">
        <f t="shared" si="494"/>
        <v>10795.170857142859</v>
      </c>
      <c r="CR125" s="31">
        <f t="shared" si="495"/>
        <v>10871.913666666667</v>
      </c>
      <c r="CS125" s="31">
        <f t="shared" si="496"/>
        <v>9720.7180714285714</v>
      </c>
      <c r="CT125" s="32">
        <f t="shared" si="497"/>
        <v>10216.538904761905</v>
      </c>
      <c r="CU125" s="30">
        <f t="shared" si="498"/>
        <v>10267.658126984128</v>
      </c>
      <c r="CV125" s="31">
        <f t="shared" si="499"/>
        <v>9157.7206022222217</v>
      </c>
      <c r="CW125" s="31">
        <f t="shared" si="500"/>
        <v>9859.5648095238084</v>
      </c>
      <c r="CX125" s="31">
        <f t="shared" si="501"/>
        <v>10452.437047619047</v>
      </c>
      <c r="CY125" s="31">
        <f t="shared" si="502"/>
        <v>11602.978503968254</v>
      </c>
      <c r="CZ125" s="31">
        <f t="shared" si="503"/>
        <v>12371.549809523809</v>
      </c>
      <c r="DA125" s="31">
        <f t="shared" si="504"/>
        <v>14246.893876984128</v>
      </c>
      <c r="DB125" s="31">
        <f t="shared" si="505"/>
        <v>14073.808130952382</v>
      </c>
      <c r="DC125" s="31">
        <f t="shared" si="506"/>
        <v>10795.170857142859</v>
      </c>
      <c r="DD125" s="31">
        <f t="shared" si="507"/>
        <v>10871.913666666667</v>
      </c>
      <c r="DE125" s="31">
        <f t="shared" si="508"/>
        <v>9720.7180714285714</v>
      </c>
      <c r="DF125" s="32">
        <f t="shared" si="509"/>
        <v>10216.538904761905</v>
      </c>
      <c r="DG125" s="30">
        <f t="shared" si="510"/>
        <v>10267.658126984128</v>
      </c>
      <c r="DH125" s="31">
        <f t="shared" si="511"/>
        <v>9157.7206022222217</v>
      </c>
      <c r="DI125" s="31">
        <f t="shared" si="512"/>
        <v>9859.5648095238084</v>
      </c>
      <c r="DJ125" s="31">
        <f t="shared" si="513"/>
        <v>10452.437047619047</v>
      </c>
      <c r="DK125" s="31">
        <f t="shared" si="514"/>
        <v>11602.978503968254</v>
      </c>
      <c r="DL125" s="31">
        <f t="shared" si="515"/>
        <v>12371.549809523809</v>
      </c>
      <c r="DM125" s="31">
        <f t="shared" si="516"/>
        <v>14246.893876984128</v>
      </c>
      <c r="DN125" s="31">
        <f t="shared" si="517"/>
        <v>14073.808130952382</v>
      </c>
      <c r="DO125" s="31">
        <f t="shared" si="518"/>
        <v>10795.170857142859</v>
      </c>
      <c r="DP125" s="31">
        <f t="shared" si="519"/>
        <v>10871.913666666667</v>
      </c>
      <c r="DQ125" s="31">
        <f t="shared" si="488"/>
        <v>9720.7180714285714</v>
      </c>
      <c r="DR125" s="32">
        <f t="shared" si="522"/>
        <v>10216.538904761905</v>
      </c>
      <c r="DS125" s="30">
        <f t="shared" si="523"/>
        <v>10267.658126984128</v>
      </c>
      <c r="DT125" s="31">
        <f t="shared" si="524"/>
        <v>9157.7206022222217</v>
      </c>
      <c r="DU125" s="31">
        <f t="shared" si="525"/>
        <v>9859.5648095238084</v>
      </c>
      <c r="DV125" s="31">
        <f t="shared" si="526"/>
        <v>10452.437047619047</v>
      </c>
      <c r="DW125" s="31">
        <f t="shared" si="527"/>
        <v>11602.978503968254</v>
      </c>
      <c r="DX125" s="31">
        <f t="shared" si="528"/>
        <v>12371.549809523809</v>
      </c>
      <c r="DY125" s="31">
        <f t="shared" si="529"/>
        <v>14246.893876984128</v>
      </c>
      <c r="DZ125" s="31">
        <f t="shared" si="530"/>
        <v>14073.808130952382</v>
      </c>
      <c r="EA125" s="31">
        <f t="shared" si="531"/>
        <v>10795.170857142859</v>
      </c>
      <c r="EB125" s="31">
        <f t="shared" si="532"/>
        <v>10871.913666666667</v>
      </c>
      <c r="EC125" s="31">
        <f t="shared" si="533"/>
        <v>9720.7180714285714</v>
      </c>
      <c r="ED125" s="32">
        <f t="shared" si="534"/>
        <v>10216.538904761905</v>
      </c>
      <c r="EE125" s="30">
        <f t="shared" si="535"/>
        <v>10267.658126984128</v>
      </c>
      <c r="EF125" s="31">
        <f t="shared" si="536"/>
        <v>9157.7206022222217</v>
      </c>
      <c r="EG125" s="31">
        <f t="shared" si="537"/>
        <v>9859.5648095238084</v>
      </c>
      <c r="EH125" s="31">
        <f t="shared" si="538"/>
        <v>10452.437047619047</v>
      </c>
      <c r="EI125" s="31">
        <f t="shared" si="539"/>
        <v>11602.978503968254</v>
      </c>
      <c r="EJ125" s="31">
        <f t="shared" si="540"/>
        <v>12371.549809523809</v>
      </c>
      <c r="EK125" s="31">
        <f t="shared" si="541"/>
        <v>14246.893876984128</v>
      </c>
      <c r="EL125" s="31">
        <f t="shared" si="542"/>
        <v>14073.808130952382</v>
      </c>
      <c r="EM125" s="31">
        <f t="shared" si="543"/>
        <v>10795.170857142859</v>
      </c>
      <c r="EN125" s="31">
        <f t="shared" si="544"/>
        <v>10871.913666666667</v>
      </c>
      <c r="EO125" s="31">
        <f t="shared" si="520"/>
        <v>9720.7180714285714</v>
      </c>
      <c r="EP125" s="32">
        <f t="shared" si="521"/>
        <v>10216.538904761905</v>
      </c>
      <c r="ES125" s="20"/>
      <c r="ET125" s="18"/>
      <c r="EU125" s="18"/>
      <c r="EV125" s="18"/>
      <c r="EW125" s="18"/>
      <c r="EX125" s="18"/>
      <c r="EY125" s="18"/>
      <c r="EZ125" s="18"/>
      <c r="FA125" s="18"/>
      <c r="FB125" s="18"/>
      <c r="FC125" s="18"/>
      <c r="FD125" s="19"/>
      <c r="FE125" s="20"/>
      <c r="FF125" s="18"/>
      <c r="FG125" s="18"/>
      <c r="FH125" s="18"/>
      <c r="FI125" s="18"/>
      <c r="FJ125" s="18"/>
      <c r="FK125" s="18"/>
      <c r="FL125" s="18"/>
      <c r="FM125" s="18"/>
      <c r="FN125" s="18"/>
      <c r="FO125" s="18"/>
      <c r="FP125" s="19"/>
      <c r="FQ125" s="20"/>
      <c r="FR125" s="18"/>
      <c r="FS125" s="18"/>
      <c r="FT125" s="18"/>
      <c r="FU125" s="18">
        <f t="shared" si="422"/>
        <v>11602.978503968254</v>
      </c>
      <c r="FV125" s="18">
        <f t="shared" si="423"/>
        <v>12371.549809523809</v>
      </c>
      <c r="FW125" s="18">
        <f t="shared" si="424"/>
        <v>14246.893876984128</v>
      </c>
      <c r="FX125" s="18">
        <f t="shared" si="425"/>
        <v>14073.808130952382</v>
      </c>
      <c r="FY125" s="18">
        <f t="shared" si="426"/>
        <v>10795.170857142859</v>
      </c>
      <c r="FZ125" s="18">
        <f t="shared" si="427"/>
        <v>10871.913666666667</v>
      </c>
      <c r="GA125" s="18">
        <f t="shared" si="428"/>
        <v>9720.7180714285714</v>
      </c>
      <c r="GB125" s="19">
        <f t="shared" si="429"/>
        <v>10216.538904761905</v>
      </c>
      <c r="GC125" s="20">
        <f t="shared" si="430"/>
        <v>10267.658126984128</v>
      </c>
      <c r="GD125" s="18">
        <f t="shared" si="431"/>
        <v>9157.7206022222217</v>
      </c>
      <c r="GE125" s="18">
        <f t="shared" si="432"/>
        <v>9859.5648095238084</v>
      </c>
      <c r="GF125" s="18">
        <f t="shared" si="433"/>
        <v>10452.437047619047</v>
      </c>
      <c r="GG125" s="18">
        <f t="shared" si="434"/>
        <v>11602.978503968254</v>
      </c>
      <c r="GH125" s="18">
        <f t="shared" si="435"/>
        <v>12371.549809523809</v>
      </c>
      <c r="GI125" s="18">
        <f t="shared" si="436"/>
        <v>14246.893876984128</v>
      </c>
      <c r="GJ125" s="18">
        <f t="shared" si="437"/>
        <v>14073.808130952382</v>
      </c>
      <c r="GK125" s="18">
        <f t="shared" si="438"/>
        <v>10795.170857142859</v>
      </c>
      <c r="GL125" s="18">
        <f t="shared" si="439"/>
        <v>10871.913666666667</v>
      </c>
      <c r="GM125" s="18">
        <f t="shared" si="440"/>
        <v>9720.7180714285714</v>
      </c>
      <c r="GN125" s="19">
        <f t="shared" si="441"/>
        <v>10216.538904761905</v>
      </c>
      <c r="GO125" s="20">
        <f t="shared" si="442"/>
        <v>10267.658126984128</v>
      </c>
      <c r="GP125" s="18">
        <f t="shared" si="443"/>
        <v>9157.7206022222217</v>
      </c>
      <c r="GQ125" s="18">
        <f t="shared" si="444"/>
        <v>9859.5648095238084</v>
      </c>
      <c r="GR125" s="18">
        <f t="shared" si="445"/>
        <v>10452.437047619047</v>
      </c>
      <c r="GS125" s="18">
        <f t="shared" si="446"/>
        <v>11602.978503968254</v>
      </c>
      <c r="GT125" s="18">
        <f t="shared" si="447"/>
        <v>12371.549809523809</v>
      </c>
      <c r="GU125" s="18">
        <f t="shared" si="448"/>
        <v>14246.893876984128</v>
      </c>
      <c r="GV125" s="18">
        <f t="shared" si="449"/>
        <v>14073.808130952382</v>
      </c>
      <c r="GW125" s="18">
        <f t="shared" si="450"/>
        <v>10795.170857142859</v>
      </c>
      <c r="GX125" s="18">
        <f t="shared" si="451"/>
        <v>10871.913666666667</v>
      </c>
      <c r="GY125" s="18">
        <f t="shared" si="452"/>
        <v>9720.7180714285714</v>
      </c>
      <c r="GZ125" s="19">
        <f t="shared" si="453"/>
        <v>10216.538904761905</v>
      </c>
      <c r="HA125" s="20">
        <f t="shared" si="454"/>
        <v>10267.658126984128</v>
      </c>
      <c r="HB125" s="18">
        <f t="shared" si="455"/>
        <v>9157.7206022222217</v>
      </c>
      <c r="HC125" s="18">
        <f t="shared" si="456"/>
        <v>9859.5648095238084</v>
      </c>
      <c r="HD125" s="18">
        <f t="shared" si="457"/>
        <v>10452.437047619047</v>
      </c>
      <c r="HE125" s="18">
        <f t="shared" si="458"/>
        <v>11602.978503968254</v>
      </c>
      <c r="HF125" s="18">
        <f t="shared" si="459"/>
        <v>12371.549809523809</v>
      </c>
      <c r="HG125" s="18">
        <f t="shared" si="460"/>
        <v>14246.893876984128</v>
      </c>
      <c r="HH125" s="18">
        <f t="shared" si="461"/>
        <v>14073.808130952382</v>
      </c>
      <c r="HI125" s="18">
        <f t="shared" si="462"/>
        <v>10795.170857142859</v>
      </c>
      <c r="HJ125" s="18">
        <f t="shared" si="463"/>
        <v>10871.913666666667</v>
      </c>
      <c r="HK125" s="18">
        <f t="shared" si="464"/>
        <v>9720.7180714285714</v>
      </c>
      <c r="HL125" s="19">
        <f t="shared" si="465"/>
        <v>10216.538904761905</v>
      </c>
      <c r="HM125" s="20">
        <f t="shared" si="466"/>
        <v>10267.658126984128</v>
      </c>
      <c r="HN125" s="18">
        <f t="shared" si="467"/>
        <v>9157.7206022222217</v>
      </c>
      <c r="HO125" s="18">
        <f t="shared" si="468"/>
        <v>9859.5648095238084</v>
      </c>
      <c r="HP125" s="18">
        <f t="shared" si="469"/>
        <v>10452.437047619047</v>
      </c>
      <c r="HQ125" s="18">
        <f t="shared" si="470"/>
        <v>11602.978503968254</v>
      </c>
      <c r="HR125" s="18">
        <f t="shared" si="471"/>
        <v>12371.549809523809</v>
      </c>
      <c r="HS125" s="18">
        <f t="shared" si="472"/>
        <v>14246.893876984128</v>
      </c>
      <c r="HT125" s="18">
        <f t="shared" si="473"/>
        <v>14073.808130952382</v>
      </c>
      <c r="HU125" s="18">
        <f t="shared" si="474"/>
        <v>10795.170857142859</v>
      </c>
      <c r="HV125" s="18">
        <f t="shared" si="475"/>
        <v>10871.913666666667</v>
      </c>
      <c r="HW125" s="18">
        <f t="shared" si="476"/>
        <v>9720.7180714285714</v>
      </c>
      <c r="HX125" s="19">
        <f t="shared" si="477"/>
        <v>10216.538904761905</v>
      </c>
      <c r="HY125" s="20">
        <f t="shared" si="478"/>
        <v>10267.658126984128</v>
      </c>
      <c r="HZ125" s="18">
        <f t="shared" si="545"/>
        <v>9157.7206022222217</v>
      </c>
      <c r="IA125" s="18">
        <f t="shared" si="559"/>
        <v>9859.5648095238084</v>
      </c>
      <c r="IB125" s="18">
        <f t="shared" si="563"/>
        <v>10452.437047619047</v>
      </c>
      <c r="IC125" s="18"/>
      <c r="ID125" s="18"/>
      <c r="IE125" s="18"/>
      <c r="IF125" s="18"/>
      <c r="IG125" s="18"/>
      <c r="IH125" s="18"/>
      <c r="II125" s="18"/>
      <c r="IJ125" s="19"/>
      <c r="IK125" s="20"/>
      <c r="IL125" s="18"/>
      <c r="IM125" s="18"/>
      <c r="IN125" s="18"/>
      <c r="IO125" s="18"/>
      <c r="IP125" s="18"/>
      <c r="IQ125" s="18"/>
      <c r="IR125" s="18"/>
      <c r="IS125" s="18"/>
      <c r="IT125" s="18"/>
      <c r="IU125" s="18"/>
      <c r="IV125" s="19"/>
      <c r="IY125" s="17"/>
      <c r="IZ125" s="17"/>
      <c r="JA125" s="14">
        <f t="shared" si="479"/>
        <v>0</v>
      </c>
      <c r="JB125" s="15">
        <f t="shared" si="480"/>
        <v>0</v>
      </c>
      <c r="JC125" s="15">
        <f t="shared" si="481"/>
        <v>93899.571821428588</v>
      </c>
      <c r="JD125" s="15">
        <f t="shared" si="482"/>
        <v>133636.95240777778</v>
      </c>
      <c r="JE125" s="15">
        <f t="shared" si="483"/>
        <v>133636.95240777778</v>
      </c>
      <c r="JF125" s="15">
        <f t="shared" si="484"/>
        <v>133636.95240777778</v>
      </c>
      <c r="JG125" s="15">
        <f t="shared" si="485"/>
        <v>133636.95240777778</v>
      </c>
      <c r="JH125" s="15">
        <f t="shared" si="486"/>
        <v>39737.380586349202</v>
      </c>
      <c r="JI125" s="15">
        <f t="shared" si="487"/>
        <v>0</v>
      </c>
      <c r="JJ125" s="14"/>
    </row>
    <row r="126" spans="1:270" x14ac:dyDescent="0.25">
      <c r="A126" s="5" t="s">
        <v>197</v>
      </c>
      <c r="B126" s="2">
        <v>4710</v>
      </c>
      <c r="C126" s="3">
        <v>42146</v>
      </c>
      <c r="D126" s="3" t="s">
        <v>198</v>
      </c>
      <c r="E126" s="4">
        <v>45394</v>
      </c>
      <c r="F126">
        <f t="shared" ref="F126:F153" si="564">YEAR(E126)</f>
        <v>2024</v>
      </c>
      <c r="G126">
        <f t="shared" ref="G126:G154" si="565">MONTH(E126)</f>
        <v>4</v>
      </c>
      <c r="H126">
        <f t="shared" ref="H126:H153" si="566">IF(G126&lt;&gt;12,F126-3,F126-2)</f>
        <v>2021</v>
      </c>
      <c r="I126">
        <f t="shared" si="561"/>
        <v>4</v>
      </c>
      <c r="J126">
        <f t="shared" si="560"/>
        <v>2024</v>
      </c>
      <c r="K126">
        <f t="shared" si="416"/>
        <v>5</v>
      </c>
      <c r="L126">
        <f t="shared" si="562"/>
        <v>2029</v>
      </c>
      <c r="M126">
        <f t="shared" si="417"/>
        <v>4</v>
      </c>
      <c r="O126" s="14"/>
      <c r="P126" s="17"/>
      <c r="Q126" s="17"/>
      <c r="R126" s="17"/>
      <c r="S126" s="17"/>
      <c r="T126" s="17"/>
      <c r="U126" s="17"/>
      <c r="V126" s="17">
        <f>IF(AND($F126=O$4,$I126=V$5),AVERAGE('Потребление ЭЭ_факт'!R125,'Потребление ЭЭ_факт'!AD125,'Потребление ЭЭ_факт'!AP125),IF(U126&lt;&gt;0,AVERAGE('Потребление ЭЭ_факт'!R125,'Потребление ЭЭ_факт'!AD125,'Потребление ЭЭ_факт'!AP125),0))</f>
        <v>0</v>
      </c>
      <c r="W126" s="17">
        <f>IF(AND($F126=O$4,$I126=W$5),AVERAGE('Потребление ЭЭ_факт'!S125,'Потребление ЭЭ_факт'!AE125,'Потребление ЭЭ_факт'!AQ125),IF(V126&lt;&gt;0,AVERAGE('Потребление ЭЭ_факт'!S125,'Потребление ЭЭ_факт'!AE125,'Потребление ЭЭ_факт'!AQ125),0))</f>
        <v>0</v>
      </c>
      <c r="X126" s="17">
        <f>IF(AND($F126=O$4,$I126=X$5),AVERAGE('Потребление ЭЭ_факт'!T125,'Потребление ЭЭ_факт'!AF125,'Потребление ЭЭ_факт'!AR125),IF(W126&lt;&gt;0,AVERAGE('Потребление ЭЭ_факт'!T125,'Потребление ЭЭ_факт'!AF125,'Потребление ЭЭ_факт'!AR125),0))</f>
        <v>0</v>
      </c>
      <c r="Y126" s="17">
        <f>IF(AND($F126=O$4,$I126=Y$5),AVERAGE('Потребление ЭЭ_факт'!U125,'Потребление ЭЭ_факт'!AG125,'Потребление ЭЭ_факт'!AS125),IF(X126&lt;&gt;0,AVERAGE('Потребление ЭЭ_факт'!U125,'Потребление ЭЭ_факт'!AG125,'Потребление ЭЭ_факт'!AS125),0))</f>
        <v>0</v>
      </c>
      <c r="Z126" s="17">
        <f>IF(AND($F126=O$4,$I126=Z$5),AVERAGE('Потребление ЭЭ_факт'!V125,'Потребление ЭЭ_факт'!AH125,'Потребление ЭЭ_факт'!AT125),IF(Y126&lt;&gt;0,AVERAGE('Потребление ЭЭ_факт'!V125,'Потребление ЭЭ_факт'!AH125,'Потребление ЭЭ_факт'!AT125),0))</f>
        <v>0</v>
      </c>
      <c r="AA126" s="14">
        <f>IF(AND($F126=AA$4,$I126=AA$5),AVERAGE('Потребление ЭЭ_факт'!W125,'Потребление ЭЭ_факт'!AI125,'Потребление ЭЭ_факт'!AU125),IF(Z126&lt;&gt;0,AVERAGE('Потребление ЭЭ_факт'!W125,'Потребление ЭЭ_факт'!AI125,'Потребление ЭЭ_факт'!AU125),0))</f>
        <v>0</v>
      </c>
      <c r="AB126" s="17">
        <f>IF(AND($F126=AA$4,$I126=AB$5),AVERAGE('Потребление ЭЭ_факт'!X125,'Потребление ЭЭ_факт'!AJ125,'Потребление ЭЭ_факт'!AV125),IF(AA126&lt;&gt;0,AVERAGE('Потребление ЭЭ_факт'!X125,'Потребление ЭЭ_факт'!AJ125,'Потребление ЭЭ_факт'!AV125),0))</f>
        <v>0</v>
      </c>
      <c r="AC126" s="17">
        <f>IF(AND($F126=AA$4,$I126=AC$5),AVERAGE('Потребление ЭЭ_факт'!Y125,'Потребление ЭЭ_факт'!AK125,'Потребление ЭЭ_факт'!AW125),IF(AB126&lt;&gt;0,AVERAGE('Потребление ЭЭ_факт'!Y125,'Потребление ЭЭ_факт'!AK125,'Потребление ЭЭ_факт'!AW125),0))</f>
        <v>0</v>
      </c>
      <c r="AD126" s="17">
        <f>IF(AND($F126=AA$4,$I126=AD$5),AVERAGE('Потребление ЭЭ_факт'!Z125,'Потребление ЭЭ_факт'!AL125,'Потребление ЭЭ_факт'!AX125),IF(AC126&lt;&gt;0,AVERAGE('Потребление ЭЭ_факт'!Z125,'Потребление ЭЭ_факт'!AL125,'Потребление ЭЭ_факт'!AX125),0))</f>
        <v>0</v>
      </c>
      <c r="AE126" s="17">
        <f>IF(AND($F126=AA$4,$I126=AE$5),AVERAGE('Потребление ЭЭ_факт'!AA125,'Потребление ЭЭ_факт'!AM125,'Потребление ЭЭ_факт'!AY125),IF(AD126&lt;&gt;0,AVERAGE('Потребление ЭЭ_факт'!AA125,'Потребление ЭЭ_факт'!AM125,'Потребление ЭЭ_факт'!AY125),0))</f>
        <v>0</v>
      </c>
      <c r="AF126" s="17">
        <f>IF(AND($F126=AA$4,$I126=AF$5),AVERAGE('Потребление ЭЭ_факт'!AB125,'Потребление ЭЭ_факт'!AN125,'Потребление ЭЭ_факт'!AZ125),IF(AE126&lt;&gt;0,AVERAGE('Потребление ЭЭ_факт'!AB125,'Потребление ЭЭ_факт'!AN125,'Потребление ЭЭ_факт'!AZ125),0))</f>
        <v>0</v>
      </c>
      <c r="AG126" s="17">
        <f>IF(AND($F126=AA$4,$I126=AG$5),AVERAGE('Потребление ЭЭ_факт'!AC125,'Потребление ЭЭ_факт'!AO125,'Потребление ЭЭ_факт'!BA125),IF(AF126&lt;&gt;0,AVERAGE('Потребление ЭЭ_факт'!AC125,'Потребление ЭЭ_факт'!AO125,'Потребление ЭЭ_факт'!BA125),0))</f>
        <v>0</v>
      </c>
      <c r="AH126" s="17">
        <f>IF(AND($F126=AA$4,$I126=AH$5),AVERAGE('Потребление ЭЭ_факт'!AD125,'Потребление ЭЭ_факт'!AP125,'Потребление ЭЭ_факт'!BB125),IF(AG126&lt;&gt;0,AVERAGE('Потребление ЭЭ_факт'!AD125,'Потребление ЭЭ_факт'!AP125,'Потребление ЭЭ_факт'!BB125),0))</f>
        <v>0</v>
      </c>
      <c r="AI126" s="17">
        <f>IF(AND($F126=AA$4,$I126=AI$5),AVERAGE('Потребление ЭЭ_факт'!AE125,'Потребление ЭЭ_факт'!AQ125,'Потребление ЭЭ_факт'!BC125),IF(AH126&lt;&gt;0,AVERAGE('Потребление ЭЭ_факт'!AE125,'Потребление ЭЭ_факт'!AQ125,'Потребление ЭЭ_факт'!BC125),0))</f>
        <v>0</v>
      </c>
      <c r="AJ126" s="17">
        <f>IF(AND($F126=AA$4,$I126=AJ$5),AVERAGE('Потребление ЭЭ_факт'!AF125,'Потребление ЭЭ_факт'!AR125,'Потребление ЭЭ_факт'!BD125),IF(AI126&lt;&gt;0,AVERAGE('Потребление ЭЭ_факт'!AF125,'Потребление ЭЭ_факт'!AR125,'Потребление ЭЭ_факт'!BD125),0))</f>
        <v>0</v>
      </c>
      <c r="AK126" s="17">
        <f>IF(AND($F126=AA$4,$I126=AK$5),AVERAGE('Потребление ЭЭ_факт'!AG125,'Потребление ЭЭ_факт'!AS125,'Потребление ЭЭ_факт'!BE125),IF(AJ126&lt;&gt;0,AVERAGE('Потребление ЭЭ_факт'!AG125,'Потребление ЭЭ_факт'!AS125,'Потребление ЭЭ_факт'!BE125),0))</f>
        <v>0</v>
      </c>
      <c r="AL126" s="17">
        <f>IF(AND($F126=AA$4,$I126=AL$5),AVERAGE('Потребление ЭЭ_факт'!AH125,'Потребление ЭЭ_факт'!AT125,'Потребление ЭЭ_факт'!BF125),IF(AK126&lt;&gt;0,AVERAGE('Потребление ЭЭ_факт'!AH125,'Потребление ЭЭ_факт'!AT125,'Потребление ЭЭ_факт'!BF125),0))</f>
        <v>0</v>
      </c>
      <c r="AM126" s="14">
        <f>IF(AND($F126=AM$4,$I126=AM$5),AVERAGE('Потребление ЭЭ_факт'!AI125,'Потребление ЭЭ_факт'!AU125,'Потребление ЭЭ_факт'!BG125),IF(AL126&lt;&gt;0,AVERAGE('Потребление ЭЭ_факт'!AI125,'Потребление ЭЭ_факт'!AU125,'Потребление ЭЭ_факт'!BG125),0))</f>
        <v>0</v>
      </c>
      <c r="AN126" s="15">
        <f>IF(AND($F126=$AM$4,$I126=AN$5),AVERAGE('Потребление ЭЭ_факт'!AJ125,'Потребление ЭЭ_факт'!AV125,'Потребление ЭЭ_факт'!BH125),IF(AM126&lt;&gt;0,AVERAGE('Потребление ЭЭ_факт'!AJ125,'Потребление ЭЭ_факт'!AV125,'Потребление ЭЭ_факт'!BH125),0))</f>
        <v>0</v>
      </c>
      <c r="AO126" s="15">
        <f>IF(AND($F126=$AM$4,$I126=AO$5),AVERAGE('Потребление ЭЭ_факт'!AK125,'Потребление ЭЭ_факт'!AW125,'Потребление ЭЭ_факт'!BI125),IF(AN126&lt;&gt;0,AVERAGE('Потребление ЭЭ_факт'!AK125,'Потребление ЭЭ_факт'!AW125,'Потребление ЭЭ_факт'!BI125),0))</f>
        <v>0</v>
      </c>
      <c r="AP126" s="15">
        <f>IF(AND($F126=$AM$4,$I126=AP$5),AVERAGE('Потребление ЭЭ_факт'!AL125,'Потребление ЭЭ_факт'!AX125,'Потребление ЭЭ_факт'!BJ125),IF(AO126&lt;&gt;0,AVERAGE('Потребление ЭЭ_факт'!AL125,'Потребление ЭЭ_факт'!AX125,'Потребление ЭЭ_факт'!BJ125),0))</f>
        <v>0</v>
      </c>
      <c r="AQ126" s="15">
        <f>IF(AND($F126=$AM$4,$I126=AQ$5),AVERAGE('Потребление ЭЭ_факт'!AM125,'Потребление ЭЭ_факт'!AY125,'Потребление ЭЭ_факт'!BK125),IF(AP126&lt;&gt;0,AVERAGE('Потребление ЭЭ_факт'!AM125,'Потребление ЭЭ_факт'!AY125,'Потребление ЭЭ_факт'!BK125),0))</f>
        <v>0</v>
      </c>
      <c r="AR126" s="15">
        <f>IF(AND($F126=$AM$4,$I126=AR$5),AVERAGE('Потребление ЭЭ_факт'!AN125,'Потребление ЭЭ_факт'!AZ125,'Потребление ЭЭ_факт'!BL125),IF(AQ126&lt;&gt;0,AVERAGE('Потребление ЭЭ_факт'!AN125,'Потребление ЭЭ_факт'!AZ125,'Потребление ЭЭ_факт'!BL125),0))</f>
        <v>0</v>
      </c>
      <c r="AS126" s="15">
        <f>IF(AND($F126=$AM$4,$I126=AS$5),AVERAGE('Потребление ЭЭ_факт'!AO125,'Потребление ЭЭ_факт'!BA125,'Потребление ЭЭ_факт'!BM125),IF(AR126&lt;&gt;0,AVERAGE('Потребление ЭЭ_факт'!AO125,'Потребление ЭЭ_факт'!BA125,'Потребление ЭЭ_факт'!BM125),0))</f>
        <v>0</v>
      </c>
      <c r="AT126" s="15">
        <f>IF(AND($F126=$AM$4,$I126=AT$5),AVERAGE('Потребление ЭЭ_факт'!AP125,'Потребление ЭЭ_факт'!BB125,'Потребление ЭЭ_факт'!BN125),IF(AS126&lt;&gt;0,AVERAGE('Потребление ЭЭ_факт'!AP125,'Потребление ЭЭ_факт'!BB125,'Потребление ЭЭ_факт'!BN125),0))</f>
        <v>0</v>
      </c>
      <c r="AU126" s="15">
        <f>IF(AND($F126=$AM$4,$I126=AU$5),AVERAGE('Потребление ЭЭ_факт'!AQ125,'Потребление ЭЭ_факт'!BC125,'Потребление ЭЭ_факт'!BO125),IF(AT126&lt;&gt;0,AVERAGE('Потребление ЭЭ_факт'!AQ125,'Потребление ЭЭ_факт'!BC125,'Потребление ЭЭ_факт'!BO125),0))</f>
        <v>0</v>
      </c>
      <c r="AV126" s="15">
        <f>IF(AND($F126=$AM$4,$I126=AV$5),AVERAGE('Потребление ЭЭ_факт'!AR125,'Потребление ЭЭ_факт'!BD125,'Потребление ЭЭ_факт'!BP125),IF(AU126&lt;&gt;0,AVERAGE('Потребление ЭЭ_факт'!AR125,'Потребление ЭЭ_факт'!BD125,'Потребление ЭЭ_факт'!BP125),0))</f>
        <v>0</v>
      </c>
      <c r="AW126" s="15">
        <f>IF(AND($F126=$AM$4,$I126=AW$5),AVERAGE('Потребление ЭЭ_факт'!AS125,'Потребление ЭЭ_факт'!BE125,'Потребление ЭЭ_факт'!BQ125),IF(AV126&lt;&gt;0,AVERAGE('Потребление ЭЭ_факт'!AS125,'Потребление ЭЭ_факт'!BE125,'Потребление ЭЭ_факт'!BQ125),0))</f>
        <v>0</v>
      </c>
      <c r="AX126" s="16">
        <f>IF(AND($F126=$AM$4,$I126=AX$5),AVERAGE('Потребление ЭЭ_факт'!AT125,'Потребление ЭЭ_факт'!BF125,'Потребление ЭЭ_факт'!BR125),IF(AW126&lt;&gt;0,AVERAGE('Потребление ЭЭ_факт'!AT125,'Потребление ЭЭ_факт'!BF125,'Потребление ЭЭ_факт'!BR125),0))</f>
        <v>0</v>
      </c>
      <c r="AY126" s="14">
        <f>IF(AND($F126=$AY$4,$I126=AY$5),AVERAGE('Потребление ЭЭ_факт'!AU125,'Потребление ЭЭ_факт'!BG125,'Потребление ЭЭ_факт'!BS125),IF(AX126&lt;&gt;0,AVERAGE('Потребление ЭЭ_факт'!AU125,'Потребление ЭЭ_факт'!BG125,'Потребление ЭЭ_факт'!BS125),0))</f>
        <v>0</v>
      </c>
      <c r="AZ126" s="15">
        <f>IF(AND($F126=$AY$4,$I126=AZ$5),AVERAGE('Потребление ЭЭ_факт'!AV125,'Потребление ЭЭ_факт'!BH125,'Потребление ЭЭ_факт'!BT125),IF(AY126&lt;&gt;0,AVERAGE('Потребление ЭЭ_факт'!AV125,'Потребление ЭЭ_факт'!BH125,'Потребление ЭЭ_факт'!BT125),0))</f>
        <v>0</v>
      </c>
      <c r="BA126" s="15">
        <f>IF(AND($F126=$AY$4,$I126=BA$5),AVERAGE('Потребление ЭЭ_факт'!AW125,'Потребление ЭЭ_факт'!BI125,'Потребление ЭЭ_факт'!BU125),IF(AZ126&lt;&gt;0,AVERAGE('Потребление ЭЭ_факт'!AW125,'Потребление ЭЭ_факт'!BI125,'Потребление ЭЭ_факт'!BU125),0))</f>
        <v>0</v>
      </c>
      <c r="BB126" s="15">
        <f>IF(AND($F126=$AY$4,$I126=BB$5),AVERAGE('Потребление ЭЭ_факт'!AX125,'Потребление ЭЭ_факт'!BJ125,'Потребление ЭЭ_факт'!BV125),IF(BA126&lt;&gt;0,AVERAGE('Потребление ЭЭ_факт'!AX125,'Потребление ЭЭ_факт'!BJ125,'Потребление ЭЭ_факт'!BV125),0))</f>
        <v>0</v>
      </c>
      <c r="BC126" s="15">
        <f>IF(AND($F126=$AY$4,$I126=BC$5),AVERAGE('Потребление ЭЭ_факт'!AY125,'Потребление ЭЭ_факт'!BK125,'Потребление ЭЭ_факт'!BW125),IF(BB126&lt;&gt;0,AVERAGE('Потребление ЭЭ_факт'!AY125,'Потребление ЭЭ_факт'!BK125,'Потребление ЭЭ_факт'!BW125),0))</f>
        <v>0</v>
      </c>
      <c r="BD126" s="15">
        <f>IF(AND($F126=$AY$4,$I126=BD$5),AVERAGE('Потребление ЭЭ_факт'!AZ125,'Потребление ЭЭ_факт'!BL125,'Потребление ЭЭ_факт'!BX125),IF(BC126&lt;&gt;0,AVERAGE('Потребление ЭЭ_факт'!AZ125,'Потребление ЭЭ_факт'!BL125,'Потребление ЭЭ_факт'!BX125),0))</f>
        <v>0</v>
      </c>
      <c r="BE126" s="15">
        <f>IF(AND($F126=$AY$4,$I126=BE$5),AVERAGE('Потребление ЭЭ_факт'!BA125,'Потребление ЭЭ_факт'!BM125,'Потребление ЭЭ_факт'!BY125),IF(BD126&lt;&gt;0,AVERAGE('Потребление ЭЭ_факт'!BA125,'Потребление ЭЭ_факт'!BM125,'Потребление ЭЭ_факт'!BY125),0))</f>
        <v>0</v>
      </c>
      <c r="BF126" s="15">
        <f>IF(AND($F126=$AY$4,$I126=BF$5),AVERAGE('Потребление ЭЭ_факт'!BB125,'Потребление ЭЭ_факт'!BN125,'Потребление ЭЭ_факт'!BZ125),IF(BE126&lt;&gt;0,AVERAGE('Потребление ЭЭ_факт'!BB125,'Потребление ЭЭ_факт'!BN125,'Потребление ЭЭ_факт'!BZ125),0))</f>
        <v>0</v>
      </c>
      <c r="BG126" s="15">
        <f>IF(AND($F126=$AY$4,$I126=BG$5),AVERAGE('Потребление ЭЭ_факт'!BC125,'Потребление ЭЭ_факт'!BO125,'Потребление ЭЭ_факт'!CA125),IF(BF126&lt;&gt;0,AVERAGE('Потребление ЭЭ_факт'!BC125,'Потребление ЭЭ_факт'!BO125,'Потребление ЭЭ_факт'!CA125),0))</f>
        <v>0</v>
      </c>
      <c r="BH126" s="15">
        <f>IF(AND($F126=$AY$4,$I126=BH$5),AVERAGE('Потребление ЭЭ_факт'!BD125,'Потребление ЭЭ_факт'!BP125,'Потребление ЭЭ_факт'!CB125),IF(BG126&lt;&gt;0,AVERAGE('Потребление ЭЭ_факт'!BD125,'Потребление ЭЭ_факт'!BP125,'Потребление ЭЭ_факт'!CB125),0))</f>
        <v>0</v>
      </c>
      <c r="BI126" s="15">
        <f>IF(AND($F126=$AY$4,$I126=BI$5),AVERAGE('Потребление ЭЭ_факт'!BE125,'Потребление ЭЭ_факт'!BQ125,'Потребление ЭЭ_факт'!CC125),IF(BH126&lt;&gt;0,AVERAGE('Потребление ЭЭ_факт'!BE125,'Потребление ЭЭ_факт'!BQ125,'Потребление ЭЭ_факт'!CC125),0))</f>
        <v>0</v>
      </c>
      <c r="BJ126" s="16">
        <f>IF(AND($F126=$AY$4,$I126=BJ$5),AVERAGE('Потребление ЭЭ_факт'!BF125,'Потребление ЭЭ_факт'!BR125,'Потребление ЭЭ_факт'!CD125),IF(BI126&lt;&gt;0,AVERAGE('Потребление ЭЭ_факт'!BF125,'Потребление ЭЭ_факт'!BR125,'Потребление ЭЭ_факт'!CD125),0))</f>
        <v>0</v>
      </c>
      <c r="BK126" s="14">
        <f>IF(AND($F126=$BK$4,$I126=BK$5),AVERAGE('Потребление ЭЭ_факт'!BG125,'Потребление ЭЭ_факт'!BS125,'Потребление ЭЭ_факт'!CE125),IF(BJ126&lt;&gt;0,AVERAGE('Потребление ЭЭ_факт'!BG125,'Потребление ЭЭ_факт'!BS125,'Потребление ЭЭ_факт'!CE125),0))</f>
        <v>0</v>
      </c>
      <c r="BL126" s="15">
        <f>IF(AND($F126=$BK$4,$I126=BL$5),AVERAGE('Потребление ЭЭ_факт'!BH125,'Потребление ЭЭ_факт'!BT125,'Потребление ЭЭ_факт'!CF125),IF(BK126&lt;&gt;0,AVERAGE('Потребление ЭЭ_факт'!BH125,'Потребление ЭЭ_факт'!BT125,'Потребление ЭЭ_факт'!CF125),0))</f>
        <v>0</v>
      </c>
      <c r="BM126" s="15">
        <f>IF(AND($F126=$BK$4,$I126=BM$5),AVERAGE('Потребление ЭЭ_факт'!BI125,'Потребление ЭЭ_факт'!BU125,'Потребление ЭЭ_факт'!CG125),IF(BL126&lt;&gt;0,AVERAGE('Потребление ЭЭ_факт'!BI125,'Потребление ЭЭ_факт'!BU125,'Потребление ЭЭ_факт'!CG125),0))</f>
        <v>0</v>
      </c>
      <c r="BN126" s="15">
        <f>IF(AND($F126=$BK$4,$I126=BN$5),AVERAGE('Потребление ЭЭ_факт'!BJ125,'Потребление ЭЭ_факт'!BV125,'Потребление ЭЭ_факт'!CH125),IF(BM126&lt;&gt;0,AVERAGE('Потребление ЭЭ_факт'!BJ125,'Потребление ЭЭ_факт'!BV125,'Потребление ЭЭ_факт'!CH125),0))</f>
        <v>10784.913714285713</v>
      </c>
      <c r="BO126" s="15">
        <f>IF(AND($F126=$BK$4,$I126=BO$5),AVERAGE('Потребление ЭЭ_факт'!BK125,'Потребление ЭЭ_факт'!BW125,'Потребление ЭЭ_факт'!CI125),IF(BN126&lt;&gt;0,AVERAGE('Потребление ЭЭ_факт'!BK125,'Потребление ЭЭ_факт'!BW125,'Потребление ЭЭ_факт'!CI125),0))</f>
        <v>12783.989619047619</v>
      </c>
      <c r="BP126" s="15">
        <f>IF(AND($F126=$BK$4,$I126=BP$5),AVERAGE('Потребление ЭЭ_факт'!BL125,'Потребление ЭЭ_факт'!BX125,'Потребление ЭЭ_факт'!CJ125),IF(BO126&lt;&gt;0,AVERAGE('Потребление ЭЭ_факт'!BL125,'Потребление ЭЭ_факт'!BX125,'Потребление ЭЭ_факт'!CJ125),0))</f>
        <v>14240.682000000001</v>
      </c>
      <c r="BQ126" s="15">
        <f>IF(AND($F126=$BK$4,$I126=BQ$5),AVERAGE('Потребление ЭЭ_факт'!BM125,'Потребление ЭЭ_факт'!BY125,'Потребление ЭЭ_факт'!CK125),IF(BP126&lt;&gt;0,AVERAGE('Потребление ЭЭ_факт'!BM125,'Потребление ЭЭ_факт'!BY125,'Потребление ЭЭ_факт'!CK125),0))</f>
        <v>15706.405085714287</v>
      </c>
      <c r="BR126" s="15">
        <f>IF(AND($F126=$BK$4,$I126=BR$5),AVERAGE('Потребление ЭЭ_факт'!BN125,'Потребление ЭЭ_факт'!BZ125,'Потребление ЭЭ_факт'!CL125),IF(BQ126&lt;&gt;0,AVERAGE('Потребление ЭЭ_факт'!BN125,'Потребление ЭЭ_факт'!BZ125,'Потребление ЭЭ_факт'!CL125),0))</f>
        <v>15341.137104761903</v>
      </c>
      <c r="BS126" s="15">
        <f>IF(AND($F126=$BK$4,$I126=BS$5),AVERAGE('Потребление ЭЭ_факт'!BO125,'Потребление ЭЭ_факт'!CA125,'Потребление ЭЭ_факт'!CM125),IF(BR126&lt;&gt;0,AVERAGE('Потребление ЭЭ_факт'!BO125,'Потребление ЭЭ_факт'!CA125,'Потребление ЭЭ_факт'!CM125),0))</f>
        <v>12462.72723809524</v>
      </c>
      <c r="BT126" s="15">
        <f>IF(AND($F126=$BK$4,$I126=BT$5),AVERAGE('Потребление ЭЭ_факт'!BP125,'Потребление ЭЭ_факт'!CB125,'Потребление ЭЭ_факт'!CN125),IF(BS126&lt;&gt;0,AVERAGE('Потребление ЭЭ_факт'!BP125,'Потребление ЭЭ_факт'!CB125,'Потребление ЭЭ_факт'!CN125),0))</f>
        <v>11554.988476190476</v>
      </c>
      <c r="BU126" s="15">
        <f>IF(AND($F126=$BK$4,$I126=BU$5),AVERAGE('Потребление ЭЭ_факт'!BQ125,'Потребление ЭЭ_факт'!CC125,'Потребление ЭЭ_факт'!CO125),IF(BT126&lt;&gt;0,AVERAGE('Потребление ЭЭ_факт'!BQ125,'Потребление ЭЭ_факт'!CC125,'Потребление ЭЭ_факт'!CO125),0))</f>
        <v>11213.335714285713</v>
      </c>
      <c r="BV126" s="16">
        <f>IF(AND($F126=$BK$4,$I126=BV$5),AVERAGE('Потребление ЭЭ_факт'!BR125,'Потребление ЭЭ_факт'!CD125,'Потребление ЭЭ_факт'!CP125),IF(BU126&lt;&gt;0,AVERAGE('Потребление ЭЭ_факт'!BR125,'Потребление ЭЭ_факт'!CD125,'Потребление ЭЭ_факт'!CP125),0))</f>
        <v>11972.614361904763</v>
      </c>
      <c r="BW126" s="14">
        <f>IF(AND($F126=$BW$4,$I126=BW$5),AVERAGE('Потребление ЭЭ_факт'!BS125,'Потребление ЭЭ_факт'!CE125,'Потребление ЭЭ_факт'!CQ125),IF(BV126&lt;&gt;0,AVERAGE('Потребление ЭЭ_факт'!BS125,'Потребление ЭЭ_факт'!CE125,'Потребление ЭЭ_факт'!CQ125),0))</f>
        <v>12434.966523809524</v>
      </c>
      <c r="BX126" s="15">
        <f>IF(AND($F126=$BW$4,$I126=BX$5),AVERAGE('Потребление ЭЭ_факт'!BT125,'Потребление ЭЭ_факт'!CF125,'Потребление ЭЭ_факт'!CR125),IF(BW126&lt;&gt;0,AVERAGE('Потребление ЭЭ_факт'!BT125,'Потребление ЭЭ_факт'!CF125,'Потребление ЭЭ_факт'!CR125),0))</f>
        <v>11019.350666666665</v>
      </c>
      <c r="BY126" s="15">
        <f>IF(AND($F126=$BW$4,$I126=BY$5),AVERAGE('Потребление ЭЭ_факт'!BU125,'Потребление ЭЭ_факт'!CG125,'Потребление ЭЭ_факт'!CS125),IF(BX126&lt;&gt;0,AVERAGE('Потребление ЭЭ_факт'!BU125,'Потребление ЭЭ_факт'!CG125,'Потребление ЭЭ_факт'!CS125),0))</f>
        <v>11471.649142857141</v>
      </c>
      <c r="BZ126" s="31">
        <f t="shared" si="553"/>
        <v>10784.913714285713</v>
      </c>
      <c r="CA126" s="31">
        <f t="shared" si="554"/>
        <v>12783.989619047619</v>
      </c>
      <c r="CB126" s="31">
        <f t="shared" si="555"/>
        <v>14240.682000000001</v>
      </c>
      <c r="CC126" s="31">
        <f t="shared" si="546"/>
        <v>15706.405085714287</v>
      </c>
      <c r="CD126" s="31">
        <f t="shared" si="547"/>
        <v>15341.137104761903</v>
      </c>
      <c r="CE126" s="31">
        <f t="shared" si="548"/>
        <v>12462.72723809524</v>
      </c>
      <c r="CF126" s="31">
        <f t="shared" si="549"/>
        <v>11554.988476190476</v>
      </c>
      <c r="CG126" s="31">
        <f t="shared" si="550"/>
        <v>11213.335714285713</v>
      </c>
      <c r="CH126" s="32">
        <f t="shared" si="551"/>
        <v>11972.614361904763</v>
      </c>
      <c r="CI126" s="30">
        <f t="shared" si="418"/>
        <v>12434.966523809524</v>
      </c>
      <c r="CJ126" s="31">
        <f t="shared" si="413"/>
        <v>11019.350666666665</v>
      </c>
      <c r="CK126" s="31">
        <f t="shared" si="414"/>
        <v>11471.649142857141</v>
      </c>
      <c r="CL126" s="31">
        <f t="shared" si="489"/>
        <v>10784.913714285713</v>
      </c>
      <c r="CM126" s="31">
        <f t="shared" si="490"/>
        <v>12783.989619047619</v>
      </c>
      <c r="CN126" s="31">
        <f t="shared" si="491"/>
        <v>14240.682000000001</v>
      </c>
      <c r="CO126" s="31">
        <f t="shared" si="492"/>
        <v>15706.405085714287</v>
      </c>
      <c r="CP126" s="31">
        <f t="shared" si="493"/>
        <v>15341.137104761903</v>
      </c>
      <c r="CQ126" s="31">
        <f t="shared" si="494"/>
        <v>12462.72723809524</v>
      </c>
      <c r="CR126" s="31">
        <f t="shared" si="495"/>
        <v>11554.988476190476</v>
      </c>
      <c r="CS126" s="31">
        <f t="shared" si="496"/>
        <v>11213.335714285713</v>
      </c>
      <c r="CT126" s="32">
        <f t="shared" si="497"/>
        <v>11972.614361904763</v>
      </c>
      <c r="CU126" s="30">
        <f t="shared" si="498"/>
        <v>12434.966523809524</v>
      </c>
      <c r="CV126" s="31">
        <f t="shared" si="499"/>
        <v>11019.350666666665</v>
      </c>
      <c r="CW126" s="31">
        <f t="shared" si="500"/>
        <v>11471.649142857141</v>
      </c>
      <c r="CX126" s="31">
        <f t="shared" si="501"/>
        <v>10784.913714285713</v>
      </c>
      <c r="CY126" s="31">
        <f t="shared" si="502"/>
        <v>12783.989619047619</v>
      </c>
      <c r="CZ126" s="31">
        <f t="shared" si="503"/>
        <v>14240.682000000001</v>
      </c>
      <c r="DA126" s="31">
        <f t="shared" si="504"/>
        <v>15706.405085714287</v>
      </c>
      <c r="DB126" s="31">
        <f t="shared" si="505"/>
        <v>15341.137104761903</v>
      </c>
      <c r="DC126" s="31">
        <f t="shared" si="506"/>
        <v>12462.72723809524</v>
      </c>
      <c r="DD126" s="31">
        <f t="shared" si="507"/>
        <v>11554.988476190476</v>
      </c>
      <c r="DE126" s="31">
        <f t="shared" si="508"/>
        <v>11213.335714285713</v>
      </c>
      <c r="DF126" s="32">
        <f t="shared" si="509"/>
        <v>11972.614361904763</v>
      </c>
      <c r="DG126" s="30">
        <f t="shared" si="510"/>
        <v>12434.966523809524</v>
      </c>
      <c r="DH126" s="31">
        <f t="shared" si="511"/>
        <v>11019.350666666665</v>
      </c>
      <c r="DI126" s="31">
        <f t="shared" si="512"/>
        <v>11471.649142857141</v>
      </c>
      <c r="DJ126" s="31">
        <f t="shared" si="513"/>
        <v>10784.913714285713</v>
      </c>
      <c r="DK126" s="31">
        <f t="shared" si="514"/>
        <v>12783.989619047619</v>
      </c>
      <c r="DL126" s="31">
        <f t="shared" si="515"/>
        <v>14240.682000000001</v>
      </c>
      <c r="DM126" s="31">
        <f t="shared" si="516"/>
        <v>15706.405085714287</v>
      </c>
      <c r="DN126" s="31">
        <f t="shared" si="517"/>
        <v>15341.137104761903</v>
      </c>
      <c r="DO126" s="31">
        <f t="shared" si="518"/>
        <v>12462.72723809524</v>
      </c>
      <c r="DP126" s="31">
        <f t="shared" si="519"/>
        <v>11554.988476190476</v>
      </c>
      <c r="DQ126" s="31">
        <f t="shared" si="488"/>
        <v>11213.335714285713</v>
      </c>
      <c r="DR126" s="32">
        <f t="shared" si="522"/>
        <v>11972.614361904763</v>
      </c>
      <c r="DS126" s="30">
        <f t="shared" si="523"/>
        <v>12434.966523809524</v>
      </c>
      <c r="DT126" s="31">
        <f t="shared" si="524"/>
        <v>11019.350666666665</v>
      </c>
      <c r="DU126" s="31">
        <f t="shared" si="525"/>
        <v>11471.649142857141</v>
      </c>
      <c r="DV126" s="31">
        <f t="shared" si="526"/>
        <v>10784.913714285713</v>
      </c>
      <c r="DW126" s="31">
        <f t="shared" si="527"/>
        <v>12783.989619047619</v>
      </c>
      <c r="DX126" s="31">
        <f t="shared" si="528"/>
        <v>14240.682000000001</v>
      </c>
      <c r="DY126" s="31">
        <f t="shared" si="529"/>
        <v>15706.405085714287</v>
      </c>
      <c r="DZ126" s="31">
        <f t="shared" si="530"/>
        <v>15341.137104761903</v>
      </c>
      <c r="EA126" s="31">
        <f t="shared" si="531"/>
        <v>12462.72723809524</v>
      </c>
      <c r="EB126" s="31">
        <f t="shared" si="532"/>
        <v>11554.988476190476</v>
      </c>
      <c r="EC126" s="31">
        <f t="shared" si="533"/>
        <v>11213.335714285713</v>
      </c>
      <c r="ED126" s="32">
        <f t="shared" si="534"/>
        <v>11972.614361904763</v>
      </c>
      <c r="EE126" s="30">
        <f t="shared" si="535"/>
        <v>12434.966523809524</v>
      </c>
      <c r="EF126" s="31">
        <f t="shared" si="536"/>
        <v>11019.350666666665</v>
      </c>
      <c r="EG126" s="31">
        <f t="shared" si="537"/>
        <v>11471.649142857141</v>
      </c>
      <c r="EH126" s="31">
        <f t="shared" si="538"/>
        <v>10784.913714285713</v>
      </c>
      <c r="EI126" s="31">
        <f t="shared" si="539"/>
        <v>12783.989619047619</v>
      </c>
      <c r="EJ126" s="31">
        <f t="shared" si="540"/>
        <v>14240.682000000001</v>
      </c>
      <c r="EK126" s="31">
        <f t="shared" si="541"/>
        <v>15706.405085714287</v>
      </c>
      <c r="EL126" s="31">
        <f t="shared" si="542"/>
        <v>15341.137104761903</v>
      </c>
      <c r="EM126" s="31">
        <f t="shared" si="543"/>
        <v>12462.72723809524</v>
      </c>
      <c r="EN126" s="31">
        <f t="shared" si="544"/>
        <v>11554.988476190476</v>
      </c>
      <c r="EO126" s="31">
        <f t="shared" si="520"/>
        <v>11213.335714285713</v>
      </c>
      <c r="EP126" s="32">
        <f t="shared" si="521"/>
        <v>11972.614361904763</v>
      </c>
      <c r="ES126" s="20"/>
      <c r="ET126" s="18"/>
      <c r="EU126" s="18"/>
      <c r="EV126" s="18"/>
      <c r="EW126" s="18"/>
      <c r="EX126" s="18"/>
      <c r="EY126" s="18"/>
      <c r="EZ126" s="18"/>
      <c r="FA126" s="18"/>
      <c r="FB126" s="18"/>
      <c r="FC126" s="18"/>
      <c r="FD126" s="19"/>
      <c r="FE126" s="20"/>
      <c r="FF126" s="18"/>
      <c r="FG126" s="18"/>
      <c r="FH126" s="18"/>
      <c r="FI126" s="18"/>
      <c r="FJ126" s="18"/>
      <c r="FK126" s="18"/>
      <c r="FL126" s="18"/>
      <c r="FM126" s="18"/>
      <c r="FN126" s="18"/>
      <c r="FO126" s="18"/>
      <c r="FP126" s="19"/>
      <c r="FQ126" s="20"/>
      <c r="FR126" s="18"/>
      <c r="FS126" s="18"/>
      <c r="FT126" s="18"/>
      <c r="FU126" s="18">
        <f t="shared" si="422"/>
        <v>12783.989619047619</v>
      </c>
      <c r="FV126" s="18">
        <f t="shared" si="423"/>
        <v>14240.682000000001</v>
      </c>
      <c r="FW126" s="18">
        <f t="shared" si="424"/>
        <v>15706.405085714287</v>
      </c>
      <c r="FX126" s="18">
        <f t="shared" si="425"/>
        <v>15341.137104761903</v>
      </c>
      <c r="FY126" s="18">
        <f t="shared" si="426"/>
        <v>12462.72723809524</v>
      </c>
      <c r="FZ126" s="18">
        <f t="shared" si="427"/>
        <v>11554.988476190476</v>
      </c>
      <c r="GA126" s="18">
        <f t="shared" si="428"/>
        <v>11213.335714285713</v>
      </c>
      <c r="GB126" s="19">
        <f t="shared" si="429"/>
        <v>11972.614361904763</v>
      </c>
      <c r="GC126" s="20">
        <f t="shared" si="430"/>
        <v>12434.966523809524</v>
      </c>
      <c r="GD126" s="18">
        <f t="shared" si="431"/>
        <v>11019.350666666665</v>
      </c>
      <c r="GE126" s="18">
        <f t="shared" si="432"/>
        <v>11471.649142857141</v>
      </c>
      <c r="GF126" s="18">
        <f t="shared" si="433"/>
        <v>10784.913714285713</v>
      </c>
      <c r="GG126" s="18">
        <f t="shared" si="434"/>
        <v>12783.989619047619</v>
      </c>
      <c r="GH126" s="18">
        <f t="shared" si="435"/>
        <v>14240.682000000001</v>
      </c>
      <c r="GI126" s="18">
        <f t="shared" si="436"/>
        <v>15706.405085714287</v>
      </c>
      <c r="GJ126" s="18">
        <f t="shared" si="437"/>
        <v>15341.137104761903</v>
      </c>
      <c r="GK126" s="18">
        <f t="shared" si="438"/>
        <v>12462.72723809524</v>
      </c>
      <c r="GL126" s="18">
        <f t="shared" si="439"/>
        <v>11554.988476190476</v>
      </c>
      <c r="GM126" s="18">
        <f t="shared" si="440"/>
        <v>11213.335714285713</v>
      </c>
      <c r="GN126" s="19">
        <f t="shared" si="441"/>
        <v>11972.614361904763</v>
      </c>
      <c r="GO126" s="20">
        <f t="shared" si="442"/>
        <v>12434.966523809524</v>
      </c>
      <c r="GP126" s="18">
        <f t="shared" si="443"/>
        <v>11019.350666666665</v>
      </c>
      <c r="GQ126" s="18">
        <f t="shared" si="444"/>
        <v>11471.649142857141</v>
      </c>
      <c r="GR126" s="18">
        <f t="shared" si="445"/>
        <v>10784.913714285713</v>
      </c>
      <c r="GS126" s="18">
        <f t="shared" si="446"/>
        <v>12783.989619047619</v>
      </c>
      <c r="GT126" s="18">
        <f t="shared" si="447"/>
        <v>14240.682000000001</v>
      </c>
      <c r="GU126" s="18">
        <f t="shared" si="448"/>
        <v>15706.405085714287</v>
      </c>
      <c r="GV126" s="18">
        <f t="shared" si="449"/>
        <v>15341.137104761903</v>
      </c>
      <c r="GW126" s="18">
        <f t="shared" si="450"/>
        <v>12462.72723809524</v>
      </c>
      <c r="GX126" s="18">
        <f t="shared" si="451"/>
        <v>11554.988476190476</v>
      </c>
      <c r="GY126" s="18">
        <f t="shared" si="452"/>
        <v>11213.335714285713</v>
      </c>
      <c r="GZ126" s="19">
        <f t="shared" si="453"/>
        <v>11972.614361904763</v>
      </c>
      <c r="HA126" s="20">
        <f t="shared" si="454"/>
        <v>12434.966523809524</v>
      </c>
      <c r="HB126" s="18">
        <f t="shared" si="455"/>
        <v>11019.350666666665</v>
      </c>
      <c r="HC126" s="18">
        <f t="shared" si="456"/>
        <v>11471.649142857141</v>
      </c>
      <c r="HD126" s="18">
        <f t="shared" si="457"/>
        <v>10784.913714285713</v>
      </c>
      <c r="HE126" s="18">
        <f t="shared" si="458"/>
        <v>12783.989619047619</v>
      </c>
      <c r="HF126" s="18">
        <f t="shared" si="459"/>
        <v>14240.682000000001</v>
      </c>
      <c r="HG126" s="18">
        <f t="shared" si="460"/>
        <v>15706.405085714287</v>
      </c>
      <c r="HH126" s="18">
        <f t="shared" si="461"/>
        <v>15341.137104761903</v>
      </c>
      <c r="HI126" s="18">
        <f t="shared" si="462"/>
        <v>12462.72723809524</v>
      </c>
      <c r="HJ126" s="18">
        <f t="shared" si="463"/>
        <v>11554.988476190476</v>
      </c>
      <c r="HK126" s="18">
        <f t="shared" si="464"/>
        <v>11213.335714285713</v>
      </c>
      <c r="HL126" s="19">
        <f t="shared" si="465"/>
        <v>11972.614361904763</v>
      </c>
      <c r="HM126" s="20">
        <f t="shared" si="466"/>
        <v>12434.966523809524</v>
      </c>
      <c r="HN126" s="18">
        <f t="shared" si="467"/>
        <v>11019.350666666665</v>
      </c>
      <c r="HO126" s="18">
        <f t="shared" si="468"/>
        <v>11471.649142857141</v>
      </c>
      <c r="HP126" s="18">
        <f t="shared" si="469"/>
        <v>10784.913714285713</v>
      </c>
      <c r="HQ126" s="18">
        <f t="shared" si="470"/>
        <v>12783.989619047619</v>
      </c>
      <c r="HR126" s="18">
        <f t="shared" si="471"/>
        <v>14240.682000000001</v>
      </c>
      <c r="HS126" s="18">
        <f t="shared" si="472"/>
        <v>15706.405085714287</v>
      </c>
      <c r="HT126" s="18">
        <f t="shared" si="473"/>
        <v>15341.137104761903</v>
      </c>
      <c r="HU126" s="18">
        <f t="shared" si="474"/>
        <v>12462.72723809524</v>
      </c>
      <c r="HV126" s="18">
        <f t="shared" si="475"/>
        <v>11554.988476190476</v>
      </c>
      <c r="HW126" s="18">
        <f t="shared" si="476"/>
        <v>11213.335714285713</v>
      </c>
      <c r="HX126" s="19">
        <f t="shared" si="477"/>
        <v>11972.614361904763</v>
      </c>
      <c r="HY126" s="20">
        <f t="shared" si="478"/>
        <v>12434.966523809524</v>
      </c>
      <c r="HZ126" s="18">
        <f t="shared" si="545"/>
        <v>11019.350666666665</v>
      </c>
      <c r="IA126" s="18">
        <f t="shared" si="559"/>
        <v>11471.649142857141</v>
      </c>
      <c r="IB126" s="18">
        <f t="shared" si="563"/>
        <v>10784.913714285713</v>
      </c>
      <c r="IC126" s="18"/>
      <c r="ID126" s="18"/>
      <c r="IE126" s="18"/>
      <c r="IF126" s="18"/>
      <c r="IG126" s="18"/>
      <c r="IH126" s="18"/>
      <c r="II126" s="18"/>
      <c r="IJ126" s="19"/>
      <c r="IK126" s="20"/>
      <c r="IL126" s="18"/>
      <c r="IM126" s="18"/>
      <c r="IN126" s="18"/>
      <c r="IO126" s="18"/>
      <c r="IP126" s="18"/>
      <c r="IQ126" s="18"/>
      <c r="IR126" s="18"/>
      <c r="IS126" s="18"/>
      <c r="IT126" s="18"/>
      <c r="IU126" s="18"/>
      <c r="IV126" s="19"/>
      <c r="IY126" s="17"/>
      <c r="IZ126" s="17"/>
      <c r="JA126" s="14">
        <f t="shared" si="479"/>
        <v>0</v>
      </c>
      <c r="JB126" s="15">
        <f t="shared" si="480"/>
        <v>0</v>
      </c>
      <c r="JC126" s="15">
        <f t="shared" si="481"/>
        <v>105275.8796</v>
      </c>
      <c r="JD126" s="15">
        <f t="shared" si="482"/>
        <v>150986.75964761907</v>
      </c>
      <c r="JE126" s="15">
        <f t="shared" si="483"/>
        <v>150986.75964761907</v>
      </c>
      <c r="JF126" s="15">
        <f t="shared" si="484"/>
        <v>150986.75964761907</v>
      </c>
      <c r="JG126" s="15">
        <f t="shared" si="485"/>
        <v>150986.75964761907</v>
      </c>
      <c r="JH126" s="15">
        <f t="shared" si="486"/>
        <v>45710.880047619044</v>
      </c>
      <c r="JI126" s="15">
        <f t="shared" si="487"/>
        <v>0</v>
      </c>
      <c r="JJ126" s="14"/>
    </row>
    <row r="127" spans="1:270" x14ac:dyDescent="0.25">
      <c r="A127" s="5" t="s">
        <v>247</v>
      </c>
      <c r="B127" s="2">
        <v>12538</v>
      </c>
      <c r="C127" s="3">
        <v>43063</v>
      </c>
      <c r="D127" s="3" t="s">
        <v>248</v>
      </c>
      <c r="E127" s="4">
        <v>45401</v>
      </c>
      <c r="F127">
        <f t="shared" si="564"/>
        <v>2024</v>
      </c>
      <c r="G127">
        <f t="shared" si="565"/>
        <v>4</v>
      </c>
      <c r="H127">
        <f t="shared" si="566"/>
        <v>2021</v>
      </c>
      <c r="I127">
        <f t="shared" si="561"/>
        <v>4</v>
      </c>
      <c r="J127">
        <f t="shared" si="560"/>
        <v>2024</v>
      </c>
      <c r="K127">
        <f t="shared" si="416"/>
        <v>5</v>
      </c>
      <c r="L127">
        <f t="shared" si="562"/>
        <v>2029</v>
      </c>
      <c r="M127">
        <f t="shared" si="417"/>
        <v>4</v>
      </c>
      <c r="O127" s="14"/>
      <c r="P127" s="17"/>
      <c r="Q127" s="17"/>
      <c r="R127" s="17"/>
      <c r="S127" s="17"/>
      <c r="T127" s="17"/>
      <c r="U127" s="17"/>
      <c r="V127" s="17">
        <f>IF(AND($F127=O$4,$I127=V$5),AVERAGE('Потребление ЭЭ_факт'!R126,'Потребление ЭЭ_факт'!AD126,'Потребление ЭЭ_факт'!AP126),IF(U127&lt;&gt;0,AVERAGE('Потребление ЭЭ_факт'!R126,'Потребление ЭЭ_факт'!AD126,'Потребление ЭЭ_факт'!AP126),0))</f>
        <v>0</v>
      </c>
      <c r="W127" s="17">
        <f>IF(AND($F127=O$4,$I127=W$5),AVERAGE('Потребление ЭЭ_факт'!S126,'Потребление ЭЭ_факт'!AE126,'Потребление ЭЭ_факт'!AQ126),IF(V127&lt;&gt;0,AVERAGE('Потребление ЭЭ_факт'!S126,'Потребление ЭЭ_факт'!AE126,'Потребление ЭЭ_факт'!AQ126),0))</f>
        <v>0</v>
      </c>
      <c r="X127" s="17">
        <f>IF(AND($F127=O$4,$I127=X$5),AVERAGE('Потребление ЭЭ_факт'!T126,'Потребление ЭЭ_факт'!AF126,'Потребление ЭЭ_факт'!AR126),IF(W127&lt;&gt;0,AVERAGE('Потребление ЭЭ_факт'!T126,'Потребление ЭЭ_факт'!AF126,'Потребление ЭЭ_факт'!AR126),0))</f>
        <v>0</v>
      </c>
      <c r="Y127" s="17">
        <f>IF(AND($F127=O$4,$I127=Y$5),AVERAGE('Потребление ЭЭ_факт'!U126,'Потребление ЭЭ_факт'!AG126,'Потребление ЭЭ_факт'!AS126),IF(X127&lt;&gt;0,AVERAGE('Потребление ЭЭ_факт'!U126,'Потребление ЭЭ_факт'!AG126,'Потребление ЭЭ_факт'!AS126),0))</f>
        <v>0</v>
      </c>
      <c r="Z127" s="17">
        <f>IF(AND($F127=O$4,$I127=Z$5),AVERAGE('Потребление ЭЭ_факт'!V126,'Потребление ЭЭ_факт'!AH126,'Потребление ЭЭ_факт'!AT126),IF(Y127&lt;&gt;0,AVERAGE('Потребление ЭЭ_факт'!V126,'Потребление ЭЭ_факт'!AH126,'Потребление ЭЭ_факт'!AT126),0))</f>
        <v>0</v>
      </c>
      <c r="AA127" s="14">
        <f>IF(AND($F127=AA$4,$I127=AA$5),AVERAGE('Потребление ЭЭ_факт'!W126,'Потребление ЭЭ_факт'!AI126,'Потребление ЭЭ_факт'!AU126),IF(Z127&lt;&gt;0,AVERAGE('Потребление ЭЭ_факт'!W126,'Потребление ЭЭ_факт'!AI126,'Потребление ЭЭ_факт'!AU126),0))</f>
        <v>0</v>
      </c>
      <c r="AB127" s="17">
        <f>IF(AND($F127=AA$4,$I127=AB$5),AVERAGE('Потребление ЭЭ_факт'!X126,'Потребление ЭЭ_факт'!AJ126,'Потребление ЭЭ_факт'!AV126),IF(AA127&lt;&gt;0,AVERAGE('Потребление ЭЭ_факт'!X126,'Потребление ЭЭ_факт'!AJ126,'Потребление ЭЭ_факт'!AV126),0))</f>
        <v>0</v>
      </c>
      <c r="AC127" s="17">
        <f>IF(AND($F127=AA$4,$I127=AC$5),AVERAGE('Потребление ЭЭ_факт'!Y126,'Потребление ЭЭ_факт'!AK126,'Потребление ЭЭ_факт'!AW126),IF(AB127&lt;&gt;0,AVERAGE('Потребление ЭЭ_факт'!Y126,'Потребление ЭЭ_факт'!AK126,'Потребление ЭЭ_факт'!AW126),0))</f>
        <v>0</v>
      </c>
      <c r="AD127" s="17">
        <f>IF(AND($F127=AA$4,$I127=AD$5),AVERAGE('Потребление ЭЭ_факт'!Z126,'Потребление ЭЭ_факт'!AL126,'Потребление ЭЭ_факт'!AX126),IF(AC127&lt;&gt;0,AVERAGE('Потребление ЭЭ_факт'!Z126,'Потребление ЭЭ_факт'!AL126,'Потребление ЭЭ_факт'!AX126),0))</f>
        <v>0</v>
      </c>
      <c r="AE127" s="17">
        <f>IF(AND($F127=AA$4,$I127=AE$5),AVERAGE('Потребление ЭЭ_факт'!AA126,'Потребление ЭЭ_факт'!AM126,'Потребление ЭЭ_факт'!AY126),IF(AD127&lt;&gt;0,AVERAGE('Потребление ЭЭ_факт'!AA126,'Потребление ЭЭ_факт'!AM126,'Потребление ЭЭ_факт'!AY126),0))</f>
        <v>0</v>
      </c>
      <c r="AF127" s="17">
        <f>IF(AND($F127=AA$4,$I127=AF$5),AVERAGE('Потребление ЭЭ_факт'!AB126,'Потребление ЭЭ_факт'!AN126,'Потребление ЭЭ_факт'!AZ126),IF(AE127&lt;&gt;0,AVERAGE('Потребление ЭЭ_факт'!AB126,'Потребление ЭЭ_факт'!AN126,'Потребление ЭЭ_факт'!AZ126),0))</f>
        <v>0</v>
      </c>
      <c r="AG127" s="17">
        <f>IF(AND($F127=AA$4,$I127=AG$5),AVERAGE('Потребление ЭЭ_факт'!AC126,'Потребление ЭЭ_факт'!AO126,'Потребление ЭЭ_факт'!BA126),IF(AF127&lt;&gt;0,AVERAGE('Потребление ЭЭ_факт'!AC126,'Потребление ЭЭ_факт'!AO126,'Потребление ЭЭ_факт'!BA126),0))</f>
        <v>0</v>
      </c>
      <c r="AH127" s="17">
        <f>IF(AND($F127=AA$4,$I127=AH$5),AVERAGE('Потребление ЭЭ_факт'!AD126,'Потребление ЭЭ_факт'!AP126,'Потребление ЭЭ_факт'!BB126),IF(AG127&lt;&gt;0,AVERAGE('Потребление ЭЭ_факт'!AD126,'Потребление ЭЭ_факт'!AP126,'Потребление ЭЭ_факт'!BB126),0))</f>
        <v>0</v>
      </c>
      <c r="AI127" s="17">
        <f>IF(AND($F127=AA$4,$I127=AI$5),AVERAGE('Потребление ЭЭ_факт'!AE126,'Потребление ЭЭ_факт'!AQ126,'Потребление ЭЭ_факт'!BC126),IF(AH127&lt;&gt;0,AVERAGE('Потребление ЭЭ_факт'!AE126,'Потребление ЭЭ_факт'!AQ126,'Потребление ЭЭ_факт'!BC126),0))</f>
        <v>0</v>
      </c>
      <c r="AJ127" s="17">
        <f>IF(AND($F127=AA$4,$I127=AJ$5),AVERAGE('Потребление ЭЭ_факт'!AF126,'Потребление ЭЭ_факт'!AR126,'Потребление ЭЭ_факт'!BD126),IF(AI127&lt;&gt;0,AVERAGE('Потребление ЭЭ_факт'!AF126,'Потребление ЭЭ_факт'!AR126,'Потребление ЭЭ_факт'!BD126),0))</f>
        <v>0</v>
      </c>
      <c r="AK127" s="17">
        <f>IF(AND($F127=AA$4,$I127=AK$5),AVERAGE('Потребление ЭЭ_факт'!AG126,'Потребление ЭЭ_факт'!AS126,'Потребление ЭЭ_факт'!BE126),IF(AJ127&lt;&gt;0,AVERAGE('Потребление ЭЭ_факт'!AG126,'Потребление ЭЭ_факт'!AS126,'Потребление ЭЭ_факт'!BE126),0))</f>
        <v>0</v>
      </c>
      <c r="AL127" s="17">
        <f>IF(AND($F127=AA$4,$I127=AL$5),AVERAGE('Потребление ЭЭ_факт'!AH126,'Потребление ЭЭ_факт'!AT126,'Потребление ЭЭ_факт'!BF126),IF(AK127&lt;&gt;0,AVERAGE('Потребление ЭЭ_факт'!AH126,'Потребление ЭЭ_факт'!AT126,'Потребление ЭЭ_факт'!BF126),0))</f>
        <v>0</v>
      </c>
      <c r="AM127" s="14">
        <f>IF(AND($F127=AM$4,$I127=AM$5),AVERAGE('Потребление ЭЭ_факт'!AI126,'Потребление ЭЭ_факт'!AU126,'Потребление ЭЭ_факт'!BG126),IF(AL127&lt;&gt;0,AVERAGE('Потребление ЭЭ_факт'!AI126,'Потребление ЭЭ_факт'!AU126,'Потребление ЭЭ_факт'!BG126),0))</f>
        <v>0</v>
      </c>
      <c r="AN127" s="15">
        <f>IF(AND($F127=$AM$4,$I127=AN$5),AVERAGE('Потребление ЭЭ_факт'!AJ126,'Потребление ЭЭ_факт'!AV126,'Потребление ЭЭ_факт'!BH126),IF(AM127&lt;&gt;0,AVERAGE('Потребление ЭЭ_факт'!AJ126,'Потребление ЭЭ_факт'!AV126,'Потребление ЭЭ_факт'!BH126),0))</f>
        <v>0</v>
      </c>
      <c r="AO127" s="15">
        <f>IF(AND($F127=$AM$4,$I127=AO$5),AVERAGE('Потребление ЭЭ_факт'!AK126,'Потребление ЭЭ_факт'!AW126,'Потребление ЭЭ_факт'!BI126),IF(AN127&lt;&gt;0,AVERAGE('Потребление ЭЭ_факт'!AK126,'Потребление ЭЭ_факт'!AW126,'Потребление ЭЭ_факт'!BI126),0))</f>
        <v>0</v>
      </c>
      <c r="AP127" s="15">
        <f>IF(AND($F127=$AM$4,$I127=AP$5),AVERAGE('Потребление ЭЭ_факт'!AL126,'Потребление ЭЭ_факт'!AX126,'Потребление ЭЭ_факт'!BJ126),IF(AO127&lt;&gt;0,AVERAGE('Потребление ЭЭ_факт'!AL126,'Потребление ЭЭ_факт'!AX126,'Потребление ЭЭ_факт'!BJ126),0))</f>
        <v>0</v>
      </c>
      <c r="AQ127" s="15">
        <f>IF(AND($F127=$AM$4,$I127=AQ$5),AVERAGE('Потребление ЭЭ_факт'!AM126,'Потребление ЭЭ_факт'!AY126,'Потребление ЭЭ_факт'!BK126),IF(AP127&lt;&gt;0,AVERAGE('Потребление ЭЭ_факт'!AM126,'Потребление ЭЭ_факт'!AY126,'Потребление ЭЭ_факт'!BK126),0))</f>
        <v>0</v>
      </c>
      <c r="AR127" s="15">
        <f>IF(AND($F127=$AM$4,$I127=AR$5),AVERAGE('Потребление ЭЭ_факт'!AN126,'Потребление ЭЭ_факт'!AZ126,'Потребление ЭЭ_факт'!BL126),IF(AQ127&lt;&gt;0,AVERAGE('Потребление ЭЭ_факт'!AN126,'Потребление ЭЭ_факт'!AZ126,'Потребление ЭЭ_факт'!BL126),0))</f>
        <v>0</v>
      </c>
      <c r="AS127" s="15">
        <f>IF(AND($F127=$AM$4,$I127=AS$5),AVERAGE('Потребление ЭЭ_факт'!AO126,'Потребление ЭЭ_факт'!BA126,'Потребление ЭЭ_факт'!BM126),IF(AR127&lt;&gt;0,AVERAGE('Потребление ЭЭ_факт'!AO126,'Потребление ЭЭ_факт'!BA126,'Потребление ЭЭ_факт'!BM126),0))</f>
        <v>0</v>
      </c>
      <c r="AT127" s="15">
        <f>IF(AND($F127=$AM$4,$I127=AT$5),AVERAGE('Потребление ЭЭ_факт'!AP126,'Потребление ЭЭ_факт'!BB126,'Потребление ЭЭ_факт'!BN126),IF(AS127&lt;&gt;0,AVERAGE('Потребление ЭЭ_факт'!AP126,'Потребление ЭЭ_факт'!BB126,'Потребление ЭЭ_факт'!BN126),0))</f>
        <v>0</v>
      </c>
      <c r="AU127" s="15">
        <f>IF(AND($F127=$AM$4,$I127=AU$5),AVERAGE('Потребление ЭЭ_факт'!AQ126,'Потребление ЭЭ_факт'!BC126,'Потребление ЭЭ_факт'!BO126),IF(AT127&lt;&gt;0,AVERAGE('Потребление ЭЭ_факт'!AQ126,'Потребление ЭЭ_факт'!BC126,'Потребление ЭЭ_факт'!BO126),0))</f>
        <v>0</v>
      </c>
      <c r="AV127" s="15">
        <f>IF(AND($F127=$AM$4,$I127=AV$5),AVERAGE('Потребление ЭЭ_факт'!AR126,'Потребление ЭЭ_факт'!BD126,'Потребление ЭЭ_факт'!BP126),IF(AU127&lt;&gt;0,AVERAGE('Потребление ЭЭ_факт'!AR126,'Потребление ЭЭ_факт'!BD126,'Потребление ЭЭ_факт'!BP126),0))</f>
        <v>0</v>
      </c>
      <c r="AW127" s="15">
        <f>IF(AND($F127=$AM$4,$I127=AW$5),AVERAGE('Потребление ЭЭ_факт'!AS126,'Потребление ЭЭ_факт'!BE126,'Потребление ЭЭ_факт'!BQ126),IF(AV127&lt;&gt;0,AVERAGE('Потребление ЭЭ_факт'!AS126,'Потребление ЭЭ_факт'!BE126,'Потребление ЭЭ_факт'!BQ126),0))</f>
        <v>0</v>
      </c>
      <c r="AX127" s="16">
        <f>IF(AND($F127=$AM$4,$I127=AX$5),AVERAGE('Потребление ЭЭ_факт'!AT126,'Потребление ЭЭ_факт'!BF126,'Потребление ЭЭ_факт'!BR126),IF(AW127&lt;&gt;0,AVERAGE('Потребление ЭЭ_факт'!AT126,'Потребление ЭЭ_факт'!BF126,'Потребление ЭЭ_факт'!BR126),0))</f>
        <v>0</v>
      </c>
      <c r="AY127" s="14">
        <f>IF(AND($F127=$AY$4,$I127=AY$5),AVERAGE('Потребление ЭЭ_факт'!AU126,'Потребление ЭЭ_факт'!BG126,'Потребление ЭЭ_факт'!BS126),IF(AX127&lt;&gt;0,AVERAGE('Потребление ЭЭ_факт'!AU126,'Потребление ЭЭ_факт'!BG126,'Потребление ЭЭ_факт'!BS126),0))</f>
        <v>0</v>
      </c>
      <c r="AZ127" s="15">
        <f>IF(AND($F127=$AY$4,$I127=AZ$5),AVERAGE('Потребление ЭЭ_факт'!AV126,'Потребление ЭЭ_факт'!BH126,'Потребление ЭЭ_факт'!BT126),IF(AY127&lt;&gt;0,AVERAGE('Потребление ЭЭ_факт'!AV126,'Потребление ЭЭ_факт'!BH126,'Потребление ЭЭ_факт'!BT126),0))</f>
        <v>0</v>
      </c>
      <c r="BA127" s="15">
        <f>IF(AND($F127=$AY$4,$I127=BA$5),AVERAGE('Потребление ЭЭ_факт'!AW126,'Потребление ЭЭ_факт'!BI126,'Потребление ЭЭ_факт'!BU126),IF(AZ127&lt;&gt;0,AVERAGE('Потребление ЭЭ_факт'!AW126,'Потребление ЭЭ_факт'!BI126,'Потребление ЭЭ_факт'!BU126),0))</f>
        <v>0</v>
      </c>
      <c r="BB127" s="15">
        <f>IF(AND($F127=$AY$4,$I127=BB$5),AVERAGE('Потребление ЭЭ_факт'!AX126,'Потребление ЭЭ_факт'!BJ126,'Потребление ЭЭ_факт'!BV126),IF(BA127&lt;&gt;0,AVERAGE('Потребление ЭЭ_факт'!AX126,'Потребление ЭЭ_факт'!BJ126,'Потребление ЭЭ_факт'!BV126),0))</f>
        <v>0</v>
      </c>
      <c r="BC127" s="15">
        <f>IF(AND($F127=$AY$4,$I127=BC$5),AVERAGE('Потребление ЭЭ_факт'!AY126,'Потребление ЭЭ_факт'!BK126,'Потребление ЭЭ_факт'!BW126),IF(BB127&lt;&gt;0,AVERAGE('Потребление ЭЭ_факт'!AY126,'Потребление ЭЭ_факт'!BK126,'Потребление ЭЭ_факт'!BW126),0))</f>
        <v>0</v>
      </c>
      <c r="BD127" s="15">
        <f>IF(AND($F127=$AY$4,$I127=BD$5),AVERAGE('Потребление ЭЭ_факт'!AZ126,'Потребление ЭЭ_факт'!BL126,'Потребление ЭЭ_факт'!BX126),IF(BC127&lt;&gt;0,AVERAGE('Потребление ЭЭ_факт'!AZ126,'Потребление ЭЭ_факт'!BL126,'Потребление ЭЭ_факт'!BX126),0))</f>
        <v>0</v>
      </c>
      <c r="BE127" s="15">
        <f>IF(AND($F127=$AY$4,$I127=BE$5),AVERAGE('Потребление ЭЭ_факт'!BA126,'Потребление ЭЭ_факт'!BM126,'Потребление ЭЭ_факт'!BY126),IF(BD127&lt;&gt;0,AVERAGE('Потребление ЭЭ_факт'!BA126,'Потребление ЭЭ_факт'!BM126,'Потребление ЭЭ_факт'!BY126),0))</f>
        <v>0</v>
      </c>
      <c r="BF127" s="15">
        <f>IF(AND($F127=$AY$4,$I127=BF$5),AVERAGE('Потребление ЭЭ_факт'!BB126,'Потребление ЭЭ_факт'!BN126,'Потребление ЭЭ_факт'!BZ126),IF(BE127&lt;&gt;0,AVERAGE('Потребление ЭЭ_факт'!BB126,'Потребление ЭЭ_факт'!BN126,'Потребление ЭЭ_факт'!BZ126),0))</f>
        <v>0</v>
      </c>
      <c r="BG127" s="15">
        <f>IF(AND($F127=$AY$4,$I127=BG$5),AVERAGE('Потребление ЭЭ_факт'!BC126,'Потребление ЭЭ_факт'!BO126,'Потребление ЭЭ_факт'!CA126),IF(BF127&lt;&gt;0,AVERAGE('Потребление ЭЭ_факт'!BC126,'Потребление ЭЭ_факт'!BO126,'Потребление ЭЭ_факт'!CA126),0))</f>
        <v>0</v>
      </c>
      <c r="BH127" s="15">
        <f>IF(AND($F127=$AY$4,$I127=BH$5),AVERAGE('Потребление ЭЭ_факт'!BD126,'Потребление ЭЭ_факт'!BP126,'Потребление ЭЭ_факт'!CB126),IF(BG127&lt;&gt;0,AVERAGE('Потребление ЭЭ_факт'!BD126,'Потребление ЭЭ_факт'!BP126,'Потребление ЭЭ_факт'!CB126),0))</f>
        <v>0</v>
      </c>
      <c r="BI127" s="15">
        <f>IF(AND($F127=$AY$4,$I127=BI$5),AVERAGE('Потребление ЭЭ_факт'!BE126,'Потребление ЭЭ_факт'!BQ126,'Потребление ЭЭ_факт'!CC126),IF(BH127&lt;&gt;0,AVERAGE('Потребление ЭЭ_факт'!BE126,'Потребление ЭЭ_факт'!BQ126,'Потребление ЭЭ_факт'!CC126),0))</f>
        <v>0</v>
      </c>
      <c r="BJ127" s="16">
        <f>IF(AND($F127=$AY$4,$I127=BJ$5),AVERAGE('Потребление ЭЭ_факт'!BF126,'Потребление ЭЭ_факт'!BR126,'Потребление ЭЭ_факт'!CD126),IF(BI127&lt;&gt;0,AVERAGE('Потребление ЭЭ_факт'!BF126,'Потребление ЭЭ_факт'!BR126,'Потребление ЭЭ_факт'!CD126),0))</f>
        <v>0</v>
      </c>
      <c r="BK127" s="14">
        <f>IF(AND($F127=$BK$4,$I127=BK$5),AVERAGE('Потребление ЭЭ_факт'!BG126,'Потребление ЭЭ_факт'!BS126,'Потребление ЭЭ_факт'!CE126),IF(BJ127&lt;&gt;0,AVERAGE('Потребление ЭЭ_факт'!BG126,'Потребление ЭЭ_факт'!BS126,'Потребление ЭЭ_факт'!CE126),0))</f>
        <v>0</v>
      </c>
      <c r="BL127" s="15">
        <f>IF(AND($F127=$BK$4,$I127=BL$5),AVERAGE('Потребление ЭЭ_факт'!BH126,'Потребление ЭЭ_факт'!BT126,'Потребление ЭЭ_факт'!CF126),IF(BK127&lt;&gt;0,AVERAGE('Потребление ЭЭ_факт'!BH126,'Потребление ЭЭ_факт'!BT126,'Потребление ЭЭ_факт'!CF126),0))</f>
        <v>0</v>
      </c>
      <c r="BM127" s="15">
        <f>IF(AND($F127=$BK$4,$I127=BM$5),AVERAGE('Потребление ЭЭ_факт'!BI126,'Потребление ЭЭ_факт'!BU126,'Потребление ЭЭ_факт'!CG126),IF(BL127&lt;&gt;0,AVERAGE('Потребление ЭЭ_факт'!BI126,'Потребление ЭЭ_факт'!BU126,'Потребление ЭЭ_факт'!CG126),0))</f>
        <v>0</v>
      </c>
      <c r="BN127" s="15">
        <f>IF(AND($F127=$BK$4,$I127=BN$5),AVERAGE('Потребление ЭЭ_факт'!BJ126,'Потребление ЭЭ_факт'!BV126,'Потребление ЭЭ_факт'!CH126),IF(BM127&lt;&gt;0,AVERAGE('Потребление ЭЭ_факт'!BJ126,'Потребление ЭЭ_факт'!BV126,'Потребление ЭЭ_факт'!CH126),0))</f>
        <v>11406.225075200002</v>
      </c>
      <c r="BO127" s="15">
        <f>IF(AND($F127=$BK$4,$I127=BO$5),AVERAGE('Потребление ЭЭ_факт'!BK126,'Потребление ЭЭ_факт'!BW126,'Потребление ЭЭ_факт'!CI126),IF(BN127&lt;&gt;0,AVERAGE('Потребление ЭЭ_факт'!BK126,'Потребление ЭЭ_факт'!BW126,'Потребление ЭЭ_факт'!CI126),0))</f>
        <v>12295.567775999998</v>
      </c>
      <c r="BP127" s="15">
        <f>IF(AND($F127=$BK$4,$I127=BP$5),AVERAGE('Потребление ЭЭ_факт'!BL126,'Потребление ЭЭ_факт'!BX126,'Потребление ЭЭ_факт'!CJ126),IF(BO127&lt;&gt;0,AVERAGE('Потребление ЭЭ_факт'!BL126,'Потребление ЭЭ_факт'!BX126,'Потребление ЭЭ_факт'!CJ126),0))</f>
        <v>14360.219147682321</v>
      </c>
      <c r="BQ127" s="15">
        <f>IF(AND($F127=$BK$4,$I127=BQ$5),AVERAGE('Потребление ЭЭ_факт'!BM126,'Потребление ЭЭ_факт'!BY126,'Потребление ЭЭ_факт'!CK126),IF(BP127&lt;&gt;0,AVERAGE('Потребление ЭЭ_факт'!BM126,'Потребление ЭЭ_факт'!BY126,'Потребление ЭЭ_факт'!CK126),0))</f>
        <v>16331.016580864001</v>
      </c>
      <c r="BR127" s="15">
        <f>IF(AND($F127=$BK$4,$I127=BR$5),AVERAGE('Потребление ЭЭ_факт'!BN126,'Потребление ЭЭ_факт'!BZ126,'Потребление ЭЭ_факт'!CL126),IF(BQ127&lt;&gt;0,AVERAGE('Потребление ЭЭ_факт'!BN126,'Потребление ЭЭ_факт'!BZ126,'Потребление ЭЭ_факт'!CL126),0))</f>
        <v>16561.410911085713</v>
      </c>
      <c r="BS127" s="15">
        <f>IF(AND($F127=$BK$4,$I127=BS$5),AVERAGE('Потребление ЭЭ_факт'!BO126,'Потребление ЭЭ_факт'!CA126,'Потребление ЭЭ_факт'!CM126),IF(BR127&lt;&gt;0,AVERAGE('Потребление ЭЭ_факт'!BO126,'Потребление ЭЭ_факт'!CA126,'Потребление ЭЭ_факт'!CM126),0))</f>
        <v>13487.894175428572</v>
      </c>
      <c r="BT127" s="15">
        <f>IF(AND($F127=$BK$4,$I127=BT$5),AVERAGE('Потребление ЭЭ_факт'!BP126,'Потребление ЭЭ_факт'!CB126,'Потребление ЭЭ_факт'!CN126),IF(BS127&lt;&gt;0,AVERAGE('Потребление ЭЭ_факт'!BP126,'Потребление ЭЭ_факт'!CB126,'Потребление ЭЭ_факт'!CN126),0))</f>
        <v>12697.423738377141</v>
      </c>
      <c r="BU127" s="15">
        <f>IF(AND($F127=$BK$4,$I127=BU$5),AVERAGE('Потребление ЭЭ_факт'!BQ126,'Потребление ЭЭ_факт'!CC126,'Потребление ЭЭ_факт'!CO126),IF(BT127&lt;&gt;0,AVERAGE('Потребление ЭЭ_факт'!BQ126,'Потребление ЭЭ_факт'!CC126,'Потребление ЭЭ_факт'!CO126),0))</f>
        <v>13516.484889142856</v>
      </c>
      <c r="BV127" s="16">
        <f>IF(AND($F127=$BK$4,$I127=BV$5),AVERAGE('Потребление ЭЭ_факт'!BR126,'Потребление ЭЭ_факт'!CD126,'Потребление ЭЭ_факт'!CP126),IF(BU127&lt;&gt;0,AVERAGE('Потребление ЭЭ_факт'!BR126,'Потребление ЭЭ_факт'!CD126,'Потребление ЭЭ_факт'!CP126),0))</f>
        <v>19185.738775120877</v>
      </c>
      <c r="BW127" s="14">
        <f>IF(AND($F127=$BW$4,$I127=BW$5),AVERAGE('Потребление ЭЭ_факт'!BS126,'Потребление ЭЭ_факт'!CE126,'Потребление ЭЭ_факт'!CQ126),IF(BV127&lt;&gt;0,AVERAGE('Потребление ЭЭ_факт'!BS126,'Потребление ЭЭ_факт'!CE126,'Потребление ЭЭ_факт'!CQ126),0))</f>
        <v>19709.891321999999</v>
      </c>
      <c r="BX127" s="15">
        <f>IF(AND($F127=$BW$4,$I127=BX$5),AVERAGE('Потребление ЭЭ_факт'!BT126,'Потребление ЭЭ_факт'!CF126,'Потребление ЭЭ_факт'!CR126),IF(BW127&lt;&gt;0,AVERAGE('Потребление ЭЭ_факт'!BT126,'Потребление ЭЭ_факт'!CF126,'Потребление ЭЭ_факт'!CR126),0))</f>
        <v>16896.374400000001</v>
      </c>
      <c r="BY127" s="15">
        <f>IF(AND($F127=$BW$4,$I127=BY$5),AVERAGE('Потребление ЭЭ_факт'!BU126,'Потребление ЭЭ_факт'!CG126,'Потребление ЭЭ_факт'!CS126),IF(BX127&lt;&gt;0,AVERAGE('Потребление ЭЭ_факт'!BU126,'Потребление ЭЭ_факт'!CG126,'Потребление ЭЭ_факт'!CS126),0))</f>
        <v>16040.234922730511</v>
      </c>
      <c r="BZ127" s="31">
        <f t="shared" si="553"/>
        <v>11406.225075200002</v>
      </c>
      <c r="CA127" s="31">
        <f t="shared" si="554"/>
        <v>12295.567775999998</v>
      </c>
      <c r="CB127" s="31">
        <f t="shared" si="555"/>
        <v>14360.219147682321</v>
      </c>
      <c r="CC127" s="31">
        <f t="shared" si="546"/>
        <v>16331.016580864001</v>
      </c>
      <c r="CD127" s="31">
        <f t="shared" si="547"/>
        <v>16561.410911085713</v>
      </c>
      <c r="CE127" s="31">
        <f t="shared" si="548"/>
        <v>13487.894175428572</v>
      </c>
      <c r="CF127" s="31">
        <f t="shared" si="549"/>
        <v>12697.423738377141</v>
      </c>
      <c r="CG127" s="31">
        <f t="shared" si="550"/>
        <v>13516.484889142856</v>
      </c>
      <c r="CH127" s="32">
        <f t="shared" si="551"/>
        <v>19185.738775120877</v>
      </c>
      <c r="CI127" s="30">
        <f t="shared" si="418"/>
        <v>19709.891321999999</v>
      </c>
      <c r="CJ127" s="31">
        <f t="shared" si="413"/>
        <v>16896.374400000001</v>
      </c>
      <c r="CK127" s="31">
        <f t="shared" si="414"/>
        <v>16040.234922730511</v>
      </c>
      <c r="CL127" s="31">
        <f t="shared" si="489"/>
        <v>11406.225075200002</v>
      </c>
      <c r="CM127" s="31">
        <f t="shared" si="490"/>
        <v>12295.567775999998</v>
      </c>
      <c r="CN127" s="31">
        <f t="shared" si="491"/>
        <v>14360.219147682321</v>
      </c>
      <c r="CO127" s="31">
        <f t="shared" si="492"/>
        <v>16331.016580864001</v>
      </c>
      <c r="CP127" s="31">
        <f t="shared" si="493"/>
        <v>16561.410911085713</v>
      </c>
      <c r="CQ127" s="31">
        <f t="shared" si="494"/>
        <v>13487.894175428572</v>
      </c>
      <c r="CR127" s="31">
        <f t="shared" si="495"/>
        <v>12697.423738377141</v>
      </c>
      <c r="CS127" s="31">
        <f t="shared" si="496"/>
        <v>13516.484889142856</v>
      </c>
      <c r="CT127" s="32">
        <f t="shared" si="497"/>
        <v>19185.738775120877</v>
      </c>
      <c r="CU127" s="30">
        <f t="shared" si="498"/>
        <v>19709.891321999999</v>
      </c>
      <c r="CV127" s="31">
        <f t="shared" si="499"/>
        <v>16896.374400000001</v>
      </c>
      <c r="CW127" s="31">
        <f t="shared" si="500"/>
        <v>16040.234922730511</v>
      </c>
      <c r="CX127" s="31">
        <f t="shared" si="501"/>
        <v>11406.225075200002</v>
      </c>
      <c r="CY127" s="31">
        <f t="shared" si="502"/>
        <v>12295.567775999998</v>
      </c>
      <c r="CZ127" s="31">
        <f t="shared" si="503"/>
        <v>14360.219147682321</v>
      </c>
      <c r="DA127" s="31">
        <f t="shared" si="504"/>
        <v>16331.016580864001</v>
      </c>
      <c r="DB127" s="31">
        <f t="shared" si="505"/>
        <v>16561.410911085713</v>
      </c>
      <c r="DC127" s="31">
        <f t="shared" si="506"/>
        <v>13487.894175428572</v>
      </c>
      <c r="DD127" s="31">
        <f t="shared" si="507"/>
        <v>12697.423738377141</v>
      </c>
      <c r="DE127" s="31">
        <f t="shared" si="508"/>
        <v>13516.484889142856</v>
      </c>
      <c r="DF127" s="32">
        <f t="shared" si="509"/>
        <v>19185.738775120877</v>
      </c>
      <c r="DG127" s="30">
        <f t="shared" si="510"/>
        <v>19709.891321999999</v>
      </c>
      <c r="DH127" s="31">
        <f t="shared" si="511"/>
        <v>16896.374400000001</v>
      </c>
      <c r="DI127" s="31">
        <f t="shared" si="512"/>
        <v>16040.234922730511</v>
      </c>
      <c r="DJ127" s="31">
        <f t="shared" si="513"/>
        <v>11406.225075200002</v>
      </c>
      <c r="DK127" s="31">
        <f t="shared" si="514"/>
        <v>12295.567775999998</v>
      </c>
      <c r="DL127" s="31">
        <f t="shared" si="515"/>
        <v>14360.219147682321</v>
      </c>
      <c r="DM127" s="31">
        <f t="shared" si="516"/>
        <v>16331.016580864001</v>
      </c>
      <c r="DN127" s="31">
        <f t="shared" si="517"/>
        <v>16561.410911085713</v>
      </c>
      <c r="DO127" s="31">
        <f t="shared" si="518"/>
        <v>13487.894175428572</v>
      </c>
      <c r="DP127" s="31">
        <f t="shared" si="519"/>
        <v>12697.423738377141</v>
      </c>
      <c r="DQ127" s="31">
        <f t="shared" si="488"/>
        <v>13516.484889142856</v>
      </c>
      <c r="DR127" s="32">
        <f t="shared" si="522"/>
        <v>19185.738775120877</v>
      </c>
      <c r="DS127" s="30">
        <f t="shared" si="523"/>
        <v>19709.891321999999</v>
      </c>
      <c r="DT127" s="31">
        <f t="shared" si="524"/>
        <v>16896.374400000001</v>
      </c>
      <c r="DU127" s="31">
        <f t="shared" si="525"/>
        <v>16040.234922730511</v>
      </c>
      <c r="DV127" s="31">
        <f t="shared" si="526"/>
        <v>11406.225075200002</v>
      </c>
      <c r="DW127" s="31">
        <f t="shared" si="527"/>
        <v>12295.567775999998</v>
      </c>
      <c r="DX127" s="31">
        <f t="shared" si="528"/>
        <v>14360.219147682321</v>
      </c>
      <c r="DY127" s="31">
        <f t="shared" si="529"/>
        <v>16331.016580864001</v>
      </c>
      <c r="DZ127" s="31">
        <f t="shared" si="530"/>
        <v>16561.410911085713</v>
      </c>
      <c r="EA127" s="31">
        <f t="shared" si="531"/>
        <v>13487.894175428572</v>
      </c>
      <c r="EB127" s="31">
        <f t="shared" si="532"/>
        <v>12697.423738377141</v>
      </c>
      <c r="EC127" s="31">
        <f t="shared" si="533"/>
        <v>13516.484889142856</v>
      </c>
      <c r="ED127" s="32">
        <f t="shared" si="534"/>
        <v>19185.738775120877</v>
      </c>
      <c r="EE127" s="30">
        <f t="shared" si="535"/>
        <v>19709.891321999999</v>
      </c>
      <c r="EF127" s="31">
        <f t="shared" si="536"/>
        <v>16896.374400000001</v>
      </c>
      <c r="EG127" s="31">
        <f t="shared" si="537"/>
        <v>16040.234922730511</v>
      </c>
      <c r="EH127" s="31">
        <f t="shared" si="538"/>
        <v>11406.225075200002</v>
      </c>
      <c r="EI127" s="31">
        <f t="shared" si="539"/>
        <v>12295.567775999998</v>
      </c>
      <c r="EJ127" s="31">
        <f t="shared" si="540"/>
        <v>14360.219147682321</v>
      </c>
      <c r="EK127" s="31">
        <f t="shared" si="541"/>
        <v>16331.016580864001</v>
      </c>
      <c r="EL127" s="31">
        <f t="shared" si="542"/>
        <v>16561.410911085713</v>
      </c>
      <c r="EM127" s="31">
        <f t="shared" si="543"/>
        <v>13487.894175428572</v>
      </c>
      <c r="EN127" s="31">
        <f t="shared" si="544"/>
        <v>12697.423738377141</v>
      </c>
      <c r="EO127" s="31">
        <f t="shared" si="520"/>
        <v>13516.484889142856</v>
      </c>
      <c r="EP127" s="32">
        <f t="shared" si="521"/>
        <v>19185.738775120877</v>
      </c>
      <c r="ES127" s="20"/>
      <c r="ET127" s="18"/>
      <c r="EU127" s="18"/>
      <c r="EV127" s="18"/>
      <c r="EW127" s="18"/>
      <c r="EX127" s="18"/>
      <c r="EY127" s="18"/>
      <c r="EZ127" s="18"/>
      <c r="FA127" s="18"/>
      <c r="FB127" s="18"/>
      <c r="FC127" s="18"/>
      <c r="FD127" s="19"/>
      <c r="FE127" s="20"/>
      <c r="FF127" s="18"/>
      <c r="FG127" s="18"/>
      <c r="FH127" s="18"/>
      <c r="FI127" s="18"/>
      <c r="FJ127" s="18"/>
      <c r="FK127" s="18"/>
      <c r="FL127" s="18"/>
      <c r="FM127" s="18"/>
      <c r="FN127" s="18"/>
      <c r="FO127" s="18"/>
      <c r="FP127" s="19"/>
      <c r="FQ127" s="20"/>
      <c r="FR127" s="18"/>
      <c r="FS127" s="18"/>
      <c r="FT127" s="18"/>
      <c r="FU127" s="18">
        <f t="shared" si="422"/>
        <v>12295.567775999998</v>
      </c>
      <c r="FV127" s="18">
        <f t="shared" si="423"/>
        <v>14360.219147682321</v>
      </c>
      <c r="FW127" s="18">
        <f t="shared" si="424"/>
        <v>16331.016580864001</v>
      </c>
      <c r="FX127" s="18">
        <f t="shared" si="425"/>
        <v>16561.410911085713</v>
      </c>
      <c r="FY127" s="18">
        <f t="shared" si="426"/>
        <v>13487.894175428572</v>
      </c>
      <c r="FZ127" s="18">
        <f t="shared" si="427"/>
        <v>12697.423738377141</v>
      </c>
      <c r="GA127" s="18">
        <f t="shared" si="428"/>
        <v>13516.484889142856</v>
      </c>
      <c r="GB127" s="19">
        <f t="shared" si="429"/>
        <v>19185.738775120877</v>
      </c>
      <c r="GC127" s="20">
        <f t="shared" si="430"/>
        <v>19709.891321999999</v>
      </c>
      <c r="GD127" s="18">
        <f t="shared" si="431"/>
        <v>16896.374400000001</v>
      </c>
      <c r="GE127" s="18">
        <f t="shared" si="432"/>
        <v>16040.234922730511</v>
      </c>
      <c r="GF127" s="18">
        <f t="shared" si="433"/>
        <v>11406.225075200002</v>
      </c>
      <c r="GG127" s="18">
        <f t="shared" si="434"/>
        <v>12295.567775999998</v>
      </c>
      <c r="GH127" s="18">
        <f t="shared" si="435"/>
        <v>14360.219147682321</v>
      </c>
      <c r="GI127" s="18">
        <f t="shared" si="436"/>
        <v>16331.016580864001</v>
      </c>
      <c r="GJ127" s="18">
        <f t="shared" si="437"/>
        <v>16561.410911085713</v>
      </c>
      <c r="GK127" s="18">
        <f t="shared" si="438"/>
        <v>13487.894175428572</v>
      </c>
      <c r="GL127" s="18">
        <f t="shared" si="439"/>
        <v>12697.423738377141</v>
      </c>
      <c r="GM127" s="18">
        <f t="shared" si="440"/>
        <v>13516.484889142856</v>
      </c>
      <c r="GN127" s="19">
        <f t="shared" si="441"/>
        <v>19185.738775120877</v>
      </c>
      <c r="GO127" s="20">
        <f t="shared" si="442"/>
        <v>19709.891321999999</v>
      </c>
      <c r="GP127" s="18">
        <f t="shared" si="443"/>
        <v>16896.374400000001</v>
      </c>
      <c r="GQ127" s="18">
        <f t="shared" si="444"/>
        <v>16040.234922730511</v>
      </c>
      <c r="GR127" s="18">
        <f t="shared" si="445"/>
        <v>11406.225075200002</v>
      </c>
      <c r="GS127" s="18">
        <f t="shared" si="446"/>
        <v>12295.567775999998</v>
      </c>
      <c r="GT127" s="18">
        <f t="shared" si="447"/>
        <v>14360.219147682321</v>
      </c>
      <c r="GU127" s="18">
        <f t="shared" si="448"/>
        <v>16331.016580864001</v>
      </c>
      <c r="GV127" s="18">
        <f t="shared" si="449"/>
        <v>16561.410911085713</v>
      </c>
      <c r="GW127" s="18">
        <f t="shared" si="450"/>
        <v>13487.894175428572</v>
      </c>
      <c r="GX127" s="18">
        <f t="shared" si="451"/>
        <v>12697.423738377141</v>
      </c>
      <c r="GY127" s="18">
        <f t="shared" si="452"/>
        <v>13516.484889142856</v>
      </c>
      <c r="GZ127" s="19">
        <f t="shared" si="453"/>
        <v>19185.738775120877</v>
      </c>
      <c r="HA127" s="20">
        <f t="shared" si="454"/>
        <v>19709.891321999999</v>
      </c>
      <c r="HB127" s="18">
        <f t="shared" si="455"/>
        <v>16896.374400000001</v>
      </c>
      <c r="HC127" s="18">
        <f t="shared" si="456"/>
        <v>16040.234922730511</v>
      </c>
      <c r="HD127" s="18">
        <f t="shared" si="457"/>
        <v>11406.225075200002</v>
      </c>
      <c r="HE127" s="18">
        <f t="shared" si="458"/>
        <v>12295.567775999998</v>
      </c>
      <c r="HF127" s="18">
        <f t="shared" si="459"/>
        <v>14360.219147682321</v>
      </c>
      <c r="HG127" s="18">
        <f t="shared" si="460"/>
        <v>16331.016580864001</v>
      </c>
      <c r="HH127" s="18">
        <f t="shared" si="461"/>
        <v>16561.410911085713</v>
      </c>
      <c r="HI127" s="18">
        <f t="shared" si="462"/>
        <v>13487.894175428572</v>
      </c>
      <c r="HJ127" s="18">
        <f t="shared" si="463"/>
        <v>12697.423738377141</v>
      </c>
      <c r="HK127" s="18">
        <f t="shared" si="464"/>
        <v>13516.484889142856</v>
      </c>
      <c r="HL127" s="19">
        <f t="shared" si="465"/>
        <v>19185.738775120877</v>
      </c>
      <c r="HM127" s="20">
        <f t="shared" si="466"/>
        <v>19709.891321999999</v>
      </c>
      <c r="HN127" s="18">
        <f t="shared" si="467"/>
        <v>16896.374400000001</v>
      </c>
      <c r="HO127" s="18">
        <f t="shared" si="468"/>
        <v>16040.234922730511</v>
      </c>
      <c r="HP127" s="18">
        <f t="shared" si="469"/>
        <v>11406.225075200002</v>
      </c>
      <c r="HQ127" s="18">
        <f t="shared" si="470"/>
        <v>12295.567775999998</v>
      </c>
      <c r="HR127" s="18">
        <f t="shared" si="471"/>
        <v>14360.219147682321</v>
      </c>
      <c r="HS127" s="18">
        <f t="shared" si="472"/>
        <v>16331.016580864001</v>
      </c>
      <c r="HT127" s="18">
        <f t="shared" si="473"/>
        <v>16561.410911085713</v>
      </c>
      <c r="HU127" s="18">
        <f t="shared" si="474"/>
        <v>13487.894175428572</v>
      </c>
      <c r="HV127" s="18">
        <f t="shared" si="475"/>
        <v>12697.423738377141</v>
      </c>
      <c r="HW127" s="18">
        <f t="shared" si="476"/>
        <v>13516.484889142856</v>
      </c>
      <c r="HX127" s="19">
        <f t="shared" si="477"/>
        <v>19185.738775120877</v>
      </c>
      <c r="HY127" s="20">
        <f t="shared" si="478"/>
        <v>19709.891321999999</v>
      </c>
      <c r="HZ127" s="18">
        <f t="shared" si="545"/>
        <v>16896.374400000001</v>
      </c>
      <c r="IA127" s="18">
        <f t="shared" si="559"/>
        <v>16040.234922730511</v>
      </c>
      <c r="IB127" s="18">
        <f t="shared" si="563"/>
        <v>11406.225075200002</v>
      </c>
      <c r="IC127" s="18"/>
      <c r="ID127" s="18"/>
      <c r="IE127" s="18"/>
      <c r="IF127" s="18"/>
      <c r="IG127" s="18"/>
      <c r="IH127" s="18"/>
      <c r="II127" s="18"/>
      <c r="IJ127" s="19"/>
      <c r="IK127" s="20"/>
      <c r="IL127" s="18"/>
      <c r="IM127" s="18"/>
      <c r="IN127" s="18"/>
      <c r="IO127" s="18"/>
      <c r="IP127" s="18"/>
      <c r="IQ127" s="18"/>
      <c r="IR127" s="18"/>
      <c r="IS127" s="18"/>
      <c r="IT127" s="18"/>
      <c r="IU127" s="18"/>
      <c r="IV127" s="19"/>
      <c r="IY127" s="17"/>
      <c r="IZ127" s="17"/>
      <c r="JA127" s="14">
        <f t="shared" si="479"/>
        <v>0</v>
      </c>
      <c r="JB127" s="15">
        <f t="shared" si="480"/>
        <v>0</v>
      </c>
      <c r="JC127" s="15">
        <f t="shared" si="481"/>
        <v>118435.75599370147</v>
      </c>
      <c r="JD127" s="15">
        <f t="shared" si="482"/>
        <v>182488.48171363198</v>
      </c>
      <c r="JE127" s="15">
        <f t="shared" si="483"/>
        <v>182488.48171363198</v>
      </c>
      <c r="JF127" s="15">
        <f t="shared" si="484"/>
        <v>182488.48171363198</v>
      </c>
      <c r="JG127" s="15">
        <f t="shared" si="485"/>
        <v>182488.48171363198</v>
      </c>
      <c r="JH127" s="15">
        <f t="shared" si="486"/>
        <v>64052.72571993051</v>
      </c>
      <c r="JI127" s="15">
        <f t="shared" si="487"/>
        <v>0</v>
      </c>
      <c r="JJ127" s="14"/>
    </row>
    <row r="128" spans="1:270" x14ac:dyDescent="0.25">
      <c r="A128" s="1" t="s">
        <v>205</v>
      </c>
      <c r="B128" s="2">
        <v>1723</v>
      </c>
      <c r="C128" s="3">
        <v>42912</v>
      </c>
      <c r="D128" s="3" t="s">
        <v>206</v>
      </c>
      <c r="E128" s="4">
        <v>45441</v>
      </c>
      <c r="F128">
        <f t="shared" si="564"/>
        <v>2024</v>
      </c>
      <c r="G128">
        <f t="shared" si="565"/>
        <v>5</v>
      </c>
      <c r="H128">
        <f t="shared" si="566"/>
        <v>2021</v>
      </c>
      <c r="I128">
        <f t="shared" si="561"/>
        <v>5</v>
      </c>
      <c r="J128">
        <f t="shared" si="560"/>
        <v>2024</v>
      </c>
      <c r="K128">
        <f t="shared" si="416"/>
        <v>6</v>
      </c>
      <c r="L128">
        <f t="shared" si="562"/>
        <v>2029</v>
      </c>
      <c r="M128">
        <f t="shared" si="417"/>
        <v>5</v>
      </c>
      <c r="O128" s="14"/>
      <c r="P128" s="17"/>
      <c r="Q128" s="17"/>
      <c r="R128" s="17"/>
      <c r="S128" s="17"/>
      <c r="T128" s="17"/>
      <c r="U128" s="17"/>
      <c r="V128" s="17">
        <f>IF(AND($F128=O$4,$I128=V$5),AVERAGE('Потребление ЭЭ_факт'!R127,'Потребление ЭЭ_факт'!AD127,'Потребление ЭЭ_факт'!AP127),IF(U128&lt;&gt;0,AVERAGE('Потребление ЭЭ_факт'!R127,'Потребление ЭЭ_факт'!AD127,'Потребление ЭЭ_факт'!AP127),0))</f>
        <v>0</v>
      </c>
      <c r="W128" s="17">
        <f>IF(AND($F128=O$4,$I128=W$5),AVERAGE('Потребление ЭЭ_факт'!S127,'Потребление ЭЭ_факт'!AE127,'Потребление ЭЭ_факт'!AQ127),IF(V128&lt;&gt;0,AVERAGE('Потребление ЭЭ_факт'!S127,'Потребление ЭЭ_факт'!AE127,'Потребление ЭЭ_факт'!AQ127),0))</f>
        <v>0</v>
      </c>
      <c r="X128" s="17">
        <f>IF(AND($F128=O$4,$I128=X$5),AVERAGE('Потребление ЭЭ_факт'!T127,'Потребление ЭЭ_факт'!AF127,'Потребление ЭЭ_факт'!AR127),IF(W128&lt;&gt;0,AVERAGE('Потребление ЭЭ_факт'!T127,'Потребление ЭЭ_факт'!AF127,'Потребление ЭЭ_факт'!AR127),0))</f>
        <v>0</v>
      </c>
      <c r="Y128" s="17">
        <f>IF(AND($F128=O$4,$I128=Y$5),AVERAGE('Потребление ЭЭ_факт'!U127,'Потребление ЭЭ_факт'!AG127,'Потребление ЭЭ_факт'!AS127),IF(X128&lt;&gt;0,AVERAGE('Потребление ЭЭ_факт'!U127,'Потребление ЭЭ_факт'!AG127,'Потребление ЭЭ_факт'!AS127),0))</f>
        <v>0</v>
      </c>
      <c r="Z128" s="17">
        <f>IF(AND($F128=O$4,$I128=Z$5),AVERAGE('Потребление ЭЭ_факт'!V127,'Потребление ЭЭ_факт'!AH127,'Потребление ЭЭ_факт'!AT127),IF(Y128&lt;&gt;0,AVERAGE('Потребление ЭЭ_факт'!V127,'Потребление ЭЭ_факт'!AH127,'Потребление ЭЭ_факт'!AT127),0))</f>
        <v>0</v>
      </c>
      <c r="AA128" s="14">
        <f>IF(AND($F128=AA$4,$I128=AA$5),AVERAGE('Потребление ЭЭ_факт'!W127,'Потребление ЭЭ_факт'!AI127,'Потребление ЭЭ_факт'!AU127),IF(Z128&lt;&gt;0,AVERAGE('Потребление ЭЭ_факт'!W127,'Потребление ЭЭ_факт'!AI127,'Потребление ЭЭ_факт'!AU127),0))</f>
        <v>0</v>
      </c>
      <c r="AB128" s="17">
        <f>IF(AND($F128=AA$4,$I128=AB$5),AVERAGE('Потребление ЭЭ_факт'!X127,'Потребление ЭЭ_факт'!AJ127,'Потребление ЭЭ_факт'!AV127),IF(AA128&lt;&gt;0,AVERAGE('Потребление ЭЭ_факт'!X127,'Потребление ЭЭ_факт'!AJ127,'Потребление ЭЭ_факт'!AV127),0))</f>
        <v>0</v>
      </c>
      <c r="AC128" s="17">
        <f>IF(AND($F128=AA$4,$I128=AC$5),AVERAGE('Потребление ЭЭ_факт'!Y127,'Потребление ЭЭ_факт'!AK127,'Потребление ЭЭ_факт'!AW127),IF(AB128&lt;&gt;0,AVERAGE('Потребление ЭЭ_факт'!Y127,'Потребление ЭЭ_факт'!AK127,'Потребление ЭЭ_факт'!AW127),0))</f>
        <v>0</v>
      </c>
      <c r="AD128" s="17">
        <f>IF(AND($F128=AA$4,$I128=AD$5),AVERAGE('Потребление ЭЭ_факт'!Z127,'Потребление ЭЭ_факт'!AL127,'Потребление ЭЭ_факт'!AX127),IF(AC128&lt;&gt;0,AVERAGE('Потребление ЭЭ_факт'!Z127,'Потребление ЭЭ_факт'!AL127,'Потребление ЭЭ_факт'!AX127),0))</f>
        <v>0</v>
      </c>
      <c r="AE128" s="17">
        <f>IF(AND($F128=AA$4,$I128=AE$5),AVERAGE('Потребление ЭЭ_факт'!AA127,'Потребление ЭЭ_факт'!AM127,'Потребление ЭЭ_факт'!AY127),IF(AD128&lt;&gt;0,AVERAGE('Потребление ЭЭ_факт'!AA127,'Потребление ЭЭ_факт'!AM127,'Потребление ЭЭ_факт'!AY127),0))</f>
        <v>0</v>
      </c>
      <c r="AF128" s="17">
        <f>IF(AND($F128=AA$4,$I128=AF$5),AVERAGE('Потребление ЭЭ_факт'!AB127,'Потребление ЭЭ_факт'!AN127,'Потребление ЭЭ_факт'!AZ127),IF(AE128&lt;&gt;0,AVERAGE('Потребление ЭЭ_факт'!AB127,'Потребление ЭЭ_факт'!AN127,'Потребление ЭЭ_факт'!AZ127),0))</f>
        <v>0</v>
      </c>
      <c r="AG128" s="17">
        <f>IF(AND($F128=AA$4,$I128=AG$5),AVERAGE('Потребление ЭЭ_факт'!AC127,'Потребление ЭЭ_факт'!AO127,'Потребление ЭЭ_факт'!BA127),IF(AF128&lt;&gt;0,AVERAGE('Потребление ЭЭ_факт'!AC127,'Потребление ЭЭ_факт'!AO127,'Потребление ЭЭ_факт'!BA127),0))</f>
        <v>0</v>
      </c>
      <c r="AH128" s="17">
        <f>IF(AND($F128=AA$4,$I128=AH$5),AVERAGE('Потребление ЭЭ_факт'!AD127,'Потребление ЭЭ_факт'!AP127,'Потребление ЭЭ_факт'!BB127),IF(AG128&lt;&gt;0,AVERAGE('Потребление ЭЭ_факт'!AD127,'Потребление ЭЭ_факт'!AP127,'Потребление ЭЭ_факт'!BB127),0))</f>
        <v>0</v>
      </c>
      <c r="AI128" s="17">
        <f>IF(AND($F128=AA$4,$I128=AI$5),AVERAGE('Потребление ЭЭ_факт'!AE127,'Потребление ЭЭ_факт'!AQ127,'Потребление ЭЭ_факт'!BC127),IF(AH128&lt;&gt;0,AVERAGE('Потребление ЭЭ_факт'!AE127,'Потребление ЭЭ_факт'!AQ127,'Потребление ЭЭ_факт'!BC127),0))</f>
        <v>0</v>
      </c>
      <c r="AJ128" s="17">
        <f>IF(AND($F128=AA$4,$I128=AJ$5),AVERAGE('Потребление ЭЭ_факт'!AF127,'Потребление ЭЭ_факт'!AR127,'Потребление ЭЭ_факт'!BD127),IF(AI128&lt;&gt;0,AVERAGE('Потребление ЭЭ_факт'!AF127,'Потребление ЭЭ_факт'!AR127,'Потребление ЭЭ_факт'!BD127),0))</f>
        <v>0</v>
      </c>
      <c r="AK128" s="17">
        <f>IF(AND($F128=AA$4,$I128=AK$5),AVERAGE('Потребление ЭЭ_факт'!AG127,'Потребление ЭЭ_факт'!AS127,'Потребление ЭЭ_факт'!BE127),IF(AJ128&lt;&gt;0,AVERAGE('Потребление ЭЭ_факт'!AG127,'Потребление ЭЭ_факт'!AS127,'Потребление ЭЭ_факт'!BE127),0))</f>
        <v>0</v>
      </c>
      <c r="AL128" s="17">
        <f>IF(AND($F128=AA$4,$I128=AL$5),AVERAGE('Потребление ЭЭ_факт'!AH127,'Потребление ЭЭ_факт'!AT127,'Потребление ЭЭ_факт'!BF127),IF(AK128&lt;&gt;0,AVERAGE('Потребление ЭЭ_факт'!AH127,'Потребление ЭЭ_факт'!AT127,'Потребление ЭЭ_факт'!BF127),0))</f>
        <v>0</v>
      </c>
      <c r="AM128" s="14">
        <f>IF(AND($F128=AM$4,$I128=AM$5),AVERAGE('Потребление ЭЭ_факт'!AI127,'Потребление ЭЭ_факт'!AU127,'Потребление ЭЭ_факт'!BG127),IF(AL128&lt;&gt;0,AVERAGE('Потребление ЭЭ_факт'!AI127,'Потребление ЭЭ_факт'!AU127,'Потребление ЭЭ_факт'!BG127),0))</f>
        <v>0</v>
      </c>
      <c r="AN128" s="15">
        <f>IF(AND($F128=$AM$4,$I128=AN$5),AVERAGE('Потребление ЭЭ_факт'!AJ127,'Потребление ЭЭ_факт'!AV127,'Потребление ЭЭ_факт'!BH127),IF(AM128&lt;&gt;0,AVERAGE('Потребление ЭЭ_факт'!AJ127,'Потребление ЭЭ_факт'!AV127,'Потребление ЭЭ_факт'!BH127),0))</f>
        <v>0</v>
      </c>
      <c r="AO128" s="15">
        <f>IF(AND($F128=$AM$4,$I128=AO$5),AVERAGE('Потребление ЭЭ_факт'!AK127,'Потребление ЭЭ_факт'!AW127,'Потребление ЭЭ_факт'!BI127),IF(AN128&lt;&gt;0,AVERAGE('Потребление ЭЭ_факт'!AK127,'Потребление ЭЭ_факт'!AW127,'Потребление ЭЭ_факт'!BI127),0))</f>
        <v>0</v>
      </c>
      <c r="AP128" s="15">
        <f>IF(AND($F128=$AM$4,$I128=AP$5),AVERAGE('Потребление ЭЭ_факт'!AL127,'Потребление ЭЭ_факт'!AX127,'Потребление ЭЭ_факт'!BJ127),IF(AO128&lt;&gt;0,AVERAGE('Потребление ЭЭ_факт'!AL127,'Потребление ЭЭ_факт'!AX127,'Потребление ЭЭ_факт'!BJ127),0))</f>
        <v>0</v>
      </c>
      <c r="AQ128" s="15">
        <f>IF(AND($F128=$AM$4,$I128=AQ$5),AVERAGE('Потребление ЭЭ_факт'!AM127,'Потребление ЭЭ_факт'!AY127,'Потребление ЭЭ_факт'!BK127),IF(AP128&lt;&gt;0,AVERAGE('Потребление ЭЭ_факт'!AM127,'Потребление ЭЭ_факт'!AY127,'Потребление ЭЭ_факт'!BK127),0))</f>
        <v>0</v>
      </c>
      <c r="AR128" s="15">
        <f>IF(AND($F128=$AM$4,$I128=AR$5),AVERAGE('Потребление ЭЭ_факт'!AN127,'Потребление ЭЭ_факт'!AZ127,'Потребление ЭЭ_факт'!BL127),IF(AQ128&lt;&gt;0,AVERAGE('Потребление ЭЭ_факт'!AN127,'Потребление ЭЭ_факт'!AZ127,'Потребление ЭЭ_факт'!BL127),0))</f>
        <v>0</v>
      </c>
      <c r="AS128" s="15">
        <f>IF(AND($F128=$AM$4,$I128=AS$5),AVERAGE('Потребление ЭЭ_факт'!AO127,'Потребление ЭЭ_факт'!BA127,'Потребление ЭЭ_факт'!BM127),IF(AR128&lt;&gt;0,AVERAGE('Потребление ЭЭ_факт'!AO127,'Потребление ЭЭ_факт'!BA127,'Потребление ЭЭ_факт'!BM127),0))</f>
        <v>0</v>
      </c>
      <c r="AT128" s="15">
        <f>IF(AND($F128=$AM$4,$I128=AT$5),AVERAGE('Потребление ЭЭ_факт'!AP127,'Потребление ЭЭ_факт'!BB127,'Потребление ЭЭ_факт'!BN127),IF(AS128&lt;&gt;0,AVERAGE('Потребление ЭЭ_факт'!AP127,'Потребление ЭЭ_факт'!BB127,'Потребление ЭЭ_факт'!BN127),0))</f>
        <v>0</v>
      </c>
      <c r="AU128" s="15">
        <f>IF(AND($F128=$AM$4,$I128=AU$5),AVERAGE('Потребление ЭЭ_факт'!AQ127,'Потребление ЭЭ_факт'!BC127,'Потребление ЭЭ_факт'!BO127),IF(AT128&lt;&gt;0,AVERAGE('Потребление ЭЭ_факт'!AQ127,'Потребление ЭЭ_факт'!BC127,'Потребление ЭЭ_факт'!BO127),0))</f>
        <v>0</v>
      </c>
      <c r="AV128" s="15">
        <f>IF(AND($F128=$AM$4,$I128=AV$5),AVERAGE('Потребление ЭЭ_факт'!AR127,'Потребление ЭЭ_факт'!BD127,'Потребление ЭЭ_факт'!BP127),IF(AU128&lt;&gt;0,AVERAGE('Потребление ЭЭ_факт'!AR127,'Потребление ЭЭ_факт'!BD127,'Потребление ЭЭ_факт'!BP127),0))</f>
        <v>0</v>
      </c>
      <c r="AW128" s="15">
        <f>IF(AND($F128=$AM$4,$I128=AW$5),AVERAGE('Потребление ЭЭ_факт'!AS127,'Потребление ЭЭ_факт'!BE127,'Потребление ЭЭ_факт'!BQ127),IF(AV128&lt;&gt;0,AVERAGE('Потребление ЭЭ_факт'!AS127,'Потребление ЭЭ_факт'!BE127,'Потребление ЭЭ_факт'!BQ127),0))</f>
        <v>0</v>
      </c>
      <c r="AX128" s="16">
        <f>IF(AND($F128=$AM$4,$I128=AX$5),AVERAGE('Потребление ЭЭ_факт'!AT127,'Потребление ЭЭ_факт'!BF127,'Потребление ЭЭ_факт'!BR127),IF(AW128&lt;&gt;0,AVERAGE('Потребление ЭЭ_факт'!AT127,'Потребление ЭЭ_факт'!BF127,'Потребление ЭЭ_факт'!BR127),0))</f>
        <v>0</v>
      </c>
      <c r="AY128" s="14">
        <f>IF(AND($F128=$AY$4,$I128=AY$5),AVERAGE('Потребление ЭЭ_факт'!AU127,'Потребление ЭЭ_факт'!BG127,'Потребление ЭЭ_факт'!BS127),IF(AX128&lt;&gt;0,AVERAGE('Потребление ЭЭ_факт'!AU127,'Потребление ЭЭ_факт'!BG127,'Потребление ЭЭ_факт'!BS127),0))</f>
        <v>0</v>
      </c>
      <c r="AZ128" s="15">
        <f>IF(AND($F128=$AY$4,$I128=AZ$5),AVERAGE('Потребление ЭЭ_факт'!AV127,'Потребление ЭЭ_факт'!BH127,'Потребление ЭЭ_факт'!BT127),IF(AY128&lt;&gt;0,AVERAGE('Потребление ЭЭ_факт'!AV127,'Потребление ЭЭ_факт'!BH127,'Потребление ЭЭ_факт'!BT127),0))</f>
        <v>0</v>
      </c>
      <c r="BA128" s="15">
        <f>IF(AND($F128=$AY$4,$I128=BA$5),AVERAGE('Потребление ЭЭ_факт'!AW127,'Потребление ЭЭ_факт'!BI127,'Потребление ЭЭ_факт'!BU127),IF(AZ128&lt;&gt;0,AVERAGE('Потребление ЭЭ_факт'!AW127,'Потребление ЭЭ_факт'!BI127,'Потребление ЭЭ_факт'!BU127),0))</f>
        <v>0</v>
      </c>
      <c r="BB128" s="15">
        <f>IF(AND($F128=$AY$4,$I128=BB$5),AVERAGE('Потребление ЭЭ_факт'!AX127,'Потребление ЭЭ_факт'!BJ127,'Потребление ЭЭ_факт'!BV127),IF(BA128&lt;&gt;0,AVERAGE('Потребление ЭЭ_факт'!AX127,'Потребление ЭЭ_факт'!BJ127,'Потребление ЭЭ_факт'!BV127),0))</f>
        <v>0</v>
      </c>
      <c r="BC128" s="15">
        <f>IF(AND($F128=$AY$4,$I128=BC$5),AVERAGE('Потребление ЭЭ_факт'!AY127,'Потребление ЭЭ_факт'!BK127,'Потребление ЭЭ_факт'!BW127),IF(BB128&lt;&gt;0,AVERAGE('Потребление ЭЭ_факт'!AY127,'Потребление ЭЭ_факт'!BK127,'Потребление ЭЭ_факт'!BW127),0))</f>
        <v>0</v>
      </c>
      <c r="BD128" s="15">
        <f>IF(AND($F128=$AY$4,$I128=BD$5),AVERAGE('Потребление ЭЭ_факт'!AZ127,'Потребление ЭЭ_факт'!BL127,'Потребление ЭЭ_факт'!BX127),IF(BC128&lt;&gt;0,AVERAGE('Потребление ЭЭ_факт'!AZ127,'Потребление ЭЭ_факт'!BL127,'Потребление ЭЭ_факт'!BX127),0))</f>
        <v>0</v>
      </c>
      <c r="BE128" s="15">
        <f>IF(AND($F128=$AY$4,$I128=BE$5),AVERAGE('Потребление ЭЭ_факт'!BA127,'Потребление ЭЭ_факт'!BM127,'Потребление ЭЭ_факт'!BY127),IF(BD128&lt;&gt;0,AVERAGE('Потребление ЭЭ_факт'!BA127,'Потребление ЭЭ_факт'!BM127,'Потребление ЭЭ_факт'!BY127),0))</f>
        <v>0</v>
      </c>
      <c r="BF128" s="15">
        <f>IF(AND($F128=$AY$4,$I128=BF$5),AVERAGE('Потребление ЭЭ_факт'!BB127,'Потребление ЭЭ_факт'!BN127,'Потребление ЭЭ_факт'!BZ127),IF(BE128&lt;&gt;0,AVERAGE('Потребление ЭЭ_факт'!BB127,'Потребление ЭЭ_факт'!BN127,'Потребление ЭЭ_факт'!BZ127),0))</f>
        <v>0</v>
      </c>
      <c r="BG128" s="15">
        <f>IF(AND($F128=$AY$4,$I128=BG$5),AVERAGE('Потребление ЭЭ_факт'!BC127,'Потребление ЭЭ_факт'!BO127,'Потребление ЭЭ_факт'!CA127),IF(BF128&lt;&gt;0,AVERAGE('Потребление ЭЭ_факт'!BC127,'Потребление ЭЭ_факт'!BO127,'Потребление ЭЭ_факт'!CA127),0))</f>
        <v>0</v>
      </c>
      <c r="BH128" s="15">
        <f>IF(AND($F128=$AY$4,$I128=BH$5),AVERAGE('Потребление ЭЭ_факт'!BD127,'Потребление ЭЭ_факт'!BP127,'Потребление ЭЭ_факт'!CB127),IF(BG128&lt;&gt;0,AVERAGE('Потребление ЭЭ_факт'!BD127,'Потребление ЭЭ_факт'!BP127,'Потребление ЭЭ_факт'!CB127),0))</f>
        <v>0</v>
      </c>
      <c r="BI128" s="15">
        <f>IF(AND($F128=$AY$4,$I128=BI$5),AVERAGE('Потребление ЭЭ_факт'!BE127,'Потребление ЭЭ_факт'!BQ127,'Потребление ЭЭ_факт'!CC127),IF(BH128&lt;&gt;0,AVERAGE('Потребление ЭЭ_факт'!BE127,'Потребление ЭЭ_факт'!BQ127,'Потребление ЭЭ_факт'!CC127),0))</f>
        <v>0</v>
      </c>
      <c r="BJ128" s="16">
        <f>IF(AND($F128=$AY$4,$I128=BJ$5),AVERAGE('Потребление ЭЭ_факт'!BF127,'Потребление ЭЭ_факт'!BR127,'Потребление ЭЭ_факт'!CD127),IF(BI128&lt;&gt;0,AVERAGE('Потребление ЭЭ_факт'!BF127,'Потребление ЭЭ_факт'!BR127,'Потребление ЭЭ_факт'!CD127),0))</f>
        <v>0</v>
      </c>
      <c r="BK128" s="14">
        <f>IF(AND($F128=$BK$4,$I128=BK$5),AVERAGE('Потребление ЭЭ_факт'!BG127,'Потребление ЭЭ_факт'!BS127,'Потребление ЭЭ_факт'!CE127),IF(BJ128&lt;&gt;0,AVERAGE('Потребление ЭЭ_факт'!BG127,'Потребление ЭЭ_факт'!BS127,'Потребление ЭЭ_факт'!CE127),0))</f>
        <v>0</v>
      </c>
      <c r="BL128" s="15">
        <f>IF(AND($F128=$BK$4,$I128=BL$5),AVERAGE('Потребление ЭЭ_факт'!BH127,'Потребление ЭЭ_факт'!BT127,'Потребление ЭЭ_факт'!CF127),IF(BK128&lt;&gt;0,AVERAGE('Потребление ЭЭ_факт'!BH127,'Потребление ЭЭ_факт'!BT127,'Потребление ЭЭ_факт'!CF127),0))</f>
        <v>0</v>
      </c>
      <c r="BM128" s="15">
        <f>IF(AND($F128=$BK$4,$I128=BM$5),AVERAGE('Потребление ЭЭ_факт'!BI127,'Потребление ЭЭ_факт'!BU127,'Потребление ЭЭ_факт'!CG127),IF(BL128&lt;&gt;0,AVERAGE('Потребление ЭЭ_факт'!BI127,'Потребление ЭЭ_факт'!BU127,'Потребление ЭЭ_факт'!CG127),0))</f>
        <v>0</v>
      </c>
      <c r="BN128" s="15">
        <f>IF(AND($F128=$BK$4,$I128=BN$5),AVERAGE('Потребление ЭЭ_факт'!BJ127,'Потребление ЭЭ_факт'!BV127,'Потребление ЭЭ_факт'!CH127),IF(BM128&lt;&gt;0,AVERAGE('Потребление ЭЭ_факт'!BJ127,'Потребление ЭЭ_факт'!BV127,'Потребление ЭЭ_факт'!CH127),0))</f>
        <v>0</v>
      </c>
      <c r="BO128" s="15">
        <f>IF(AND($F128=$BK$4,$I128=BO$5),AVERAGE('Потребление ЭЭ_факт'!BK127,'Потребление ЭЭ_факт'!BW127,'Потребление ЭЭ_факт'!CI127),IF(BN128&lt;&gt;0,AVERAGE('Потребление ЭЭ_факт'!BK127,'Потребление ЭЭ_факт'!BW127,'Потребление ЭЭ_факт'!CI127),0))</f>
        <v>15507.043642857141</v>
      </c>
      <c r="BP128" s="15">
        <f>IF(AND($F128=$BK$4,$I128=BP$5),AVERAGE('Потребление ЭЭ_факт'!BL127,'Потребление ЭЭ_факт'!BX127,'Потребление ЭЭ_факт'!CJ127),IF(BO128&lt;&gt;0,AVERAGE('Потребление ЭЭ_факт'!BL127,'Потребление ЭЭ_факт'!BX127,'Потребление ЭЭ_факт'!CJ127),0))</f>
        <v>14945.427333333331</v>
      </c>
      <c r="BQ128" s="15">
        <f>IF(AND($F128=$BK$4,$I128=BQ$5),AVERAGE('Потребление ЭЭ_факт'!BM127,'Потребление ЭЭ_факт'!BY127,'Потребление ЭЭ_факт'!CK127),IF(BP128&lt;&gt;0,AVERAGE('Потребление ЭЭ_факт'!BM127,'Потребление ЭЭ_факт'!BY127,'Потребление ЭЭ_факт'!CK127),0))</f>
        <v>16657.676809523811</v>
      </c>
      <c r="BR128" s="15">
        <f>IF(AND($F128=$BK$4,$I128=BR$5),AVERAGE('Потребление ЭЭ_факт'!BN127,'Потребление ЭЭ_факт'!BZ127,'Потребление ЭЭ_факт'!CL127),IF(BQ128&lt;&gt;0,AVERAGE('Потребление ЭЭ_факт'!BN127,'Потребление ЭЭ_факт'!BZ127,'Потребление ЭЭ_факт'!CL127),0))</f>
        <v>16682.038709523811</v>
      </c>
      <c r="BS128" s="15">
        <f>IF(AND($F128=$BK$4,$I128=BS$5),AVERAGE('Потребление ЭЭ_факт'!BO127,'Потребление ЭЭ_факт'!CA127,'Потребление ЭЭ_факт'!CM127),IF(BR128&lt;&gt;0,AVERAGE('Потребление ЭЭ_факт'!BO127,'Потребление ЭЭ_факт'!CA127,'Потребление ЭЭ_факт'!CM127),0))</f>
        <v>13778.112238095238</v>
      </c>
      <c r="BT128" s="15">
        <f>IF(AND($F128=$BK$4,$I128=BT$5),AVERAGE('Потребление ЭЭ_факт'!BP127,'Потребление ЭЭ_факт'!CB127,'Потребление ЭЭ_факт'!CN127),IF(BS128&lt;&gt;0,AVERAGE('Потребление ЭЭ_факт'!BP127,'Потребление ЭЭ_факт'!CB127,'Потребление ЭЭ_факт'!CN127),0))</f>
        <v>15711.175071428574</v>
      </c>
      <c r="BU128" s="15">
        <f>IF(AND($F128=$BK$4,$I128=BU$5),AVERAGE('Потребление ЭЭ_факт'!BQ127,'Потребление ЭЭ_факт'!CC127,'Потребление ЭЭ_факт'!CO127),IF(BT128&lt;&gt;0,AVERAGE('Потребление ЭЭ_факт'!BQ127,'Потребление ЭЭ_факт'!CC127,'Потребление ЭЭ_факт'!CO127),0))</f>
        <v>18080.691833333334</v>
      </c>
      <c r="BV128" s="16">
        <f>IF(AND($F128=$BK$4,$I128=BV$5),AVERAGE('Потребление ЭЭ_факт'!BR127,'Потребление ЭЭ_факт'!CD127,'Потребление ЭЭ_факт'!CP127),IF(BU128&lt;&gt;0,AVERAGE('Потребление ЭЭ_факт'!BR127,'Потребление ЭЭ_факт'!CD127,'Потребление ЭЭ_факт'!CP127),0))</f>
        <v>23458.831057142856</v>
      </c>
      <c r="BW128" s="14">
        <f>IF(AND($F128=$BW$4,$I128=BW$5),AVERAGE('Потребление ЭЭ_факт'!BS127,'Потребление ЭЭ_факт'!CE127,'Потребление ЭЭ_факт'!CQ127),IF(BV128&lt;&gt;0,AVERAGE('Потребление ЭЭ_факт'!BS127,'Потребление ЭЭ_факт'!CE127,'Потребление ЭЭ_факт'!CQ127),0))</f>
        <v>26510.173309523812</v>
      </c>
      <c r="BX128" s="15">
        <f>IF(AND($F128=$BW$4,$I128=BX$5),AVERAGE('Потребление ЭЭ_факт'!BT127,'Потребление ЭЭ_факт'!CF127,'Потребление ЭЭ_факт'!CR127),IF(BW128&lt;&gt;0,AVERAGE('Потребление ЭЭ_факт'!BT127,'Потребление ЭЭ_факт'!CF127,'Потребление ЭЭ_факт'!CR127),0))</f>
        <v>21541.677142857141</v>
      </c>
      <c r="BY128" s="15">
        <f>IF(AND($F128=$BW$4,$I128=BY$5),AVERAGE('Потребление ЭЭ_факт'!BU127,'Потребление ЭЭ_факт'!CG127,'Потребление ЭЭ_факт'!CS127),IF(BX128&lt;&gt;0,AVERAGE('Потребление ЭЭ_факт'!BU127,'Потребление ЭЭ_факт'!CG127,'Потребление ЭЭ_факт'!CS127),0))</f>
        <v>19068.943938095239</v>
      </c>
      <c r="BZ128" s="15">
        <f>IF(AND($F128=$BW$4,$I128=BZ$5),AVERAGE('Потребление ЭЭ_факт'!BV127,'Потребление ЭЭ_факт'!CH127,'Потребление ЭЭ_факт'!CT127),IF(BY128&lt;&gt;0,AVERAGE('Потребление ЭЭ_факт'!BV127,'Потребление ЭЭ_факт'!CH127,'Потребление ЭЭ_факт'!CT127),0))</f>
        <v>14943.277857142855</v>
      </c>
      <c r="CA128" s="31">
        <f t="shared" si="554"/>
        <v>15507.043642857141</v>
      </c>
      <c r="CB128" s="31">
        <f t="shared" si="555"/>
        <v>14945.427333333331</v>
      </c>
      <c r="CC128" s="31">
        <f t="shared" si="546"/>
        <v>16657.676809523811</v>
      </c>
      <c r="CD128" s="31">
        <f t="shared" si="547"/>
        <v>16682.038709523811</v>
      </c>
      <c r="CE128" s="31">
        <f t="shared" si="548"/>
        <v>13778.112238095238</v>
      </c>
      <c r="CF128" s="31">
        <f t="shared" si="549"/>
        <v>15711.175071428574</v>
      </c>
      <c r="CG128" s="31">
        <f t="shared" si="550"/>
        <v>18080.691833333334</v>
      </c>
      <c r="CH128" s="32">
        <f t="shared" si="551"/>
        <v>23458.831057142856</v>
      </c>
      <c r="CI128" s="30">
        <f t="shared" si="418"/>
        <v>26510.173309523812</v>
      </c>
      <c r="CJ128" s="31">
        <f t="shared" si="413"/>
        <v>21541.677142857141</v>
      </c>
      <c r="CK128" s="31">
        <f t="shared" si="414"/>
        <v>19068.943938095239</v>
      </c>
      <c r="CL128" s="31">
        <f t="shared" si="489"/>
        <v>14943.277857142855</v>
      </c>
      <c r="CM128" s="31">
        <f t="shared" si="490"/>
        <v>15507.043642857141</v>
      </c>
      <c r="CN128" s="31">
        <f t="shared" si="491"/>
        <v>14945.427333333331</v>
      </c>
      <c r="CO128" s="31">
        <f t="shared" si="492"/>
        <v>16657.676809523811</v>
      </c>
      <c r="CP128" s="31">
        <f t="shared" si="493"/>
        <v>16682.038709523811</v>
      </c>
      <c r="CQ128" s="31">
        <f t="shared" si="494"/>
        <v>13778.112238095238</v>
      </c>
      <c r="CR128" s="31">
        <f t="shared" si="495"/>
        <v>15711.175071428574</v>
      </c>
      <c r="CS128" s="31">
        <f t="shared" si="496"/>
        <v>18080.691833333334</v>
      </c>
      <c r="CT128" s="32">
        <f t="shared" si="497"/>
        <v>23458.831057142856</v>
      </c>
      <c r="CU128" s="30">
        <f t="shared" si="498"/>
        <v>26510.173309523812</v>
      </c>
      <c r="CV128" s="31">
        <f t="shared" si="499"/>
        <v>21541.677142857141</v>
      </c>
      <c r="CW128" s="31">
        <f t="shared" si="500"/>
        <v>19068.943938095239</v>
      </c>
      <c r="CX128" s="31">
        <f t="shared" si="501"/>
        <v>14943.277857142855</v>
      </c>
      <c r="CY128" s="31">
        <f t="shared" si="502"/>
        <v>15507.043642857141</v>
      </c>
      <c r="CZ128" s="31">
        <f t="shared" si="503"/>
        <v>14945.427333333331</v>
      </c>
      <c r="DA128" s="31">
        <f t="shared" si="504"/>
        <v>16657.676809523811</v>
      </c>
      <c r="DB128" s="31">
        <f t="shared" si="505"/>
        <v>16682.038709523811</v>
      </c>
      <c r="DC128" s="31">
        <f t="shared" si="506"/>
        <v>13778.112238095238</v>
      </c>
      <c r="DD128" s="31">
        <f t="shared" si="507"/>
        <v>15711.175071428574</v>
      </c>
      <c r="DE128" s="31">
        <f t="shared" si="508"/>
        <v>18080.691833333334</v>
      </c>
      <c r="DF128" s="32">
        <f t="shared" si="509"/>
        <v>23458.831057142856</v>
      </c>
      <c r="DG128" s="30">
        <f t="shared" si="510"/>
        <v>26510.173309523812</v>
      </c>
      <c r="DH128" s="31">
        <f t="shared" si="511"/>
        <v>21541.677142857141</v>
      </c>
      <c r="DI128" s="31">
        <f t="shared" si="512"/>
        <v>19068.943938095239</v>
      </c>
      <c r="DJ128" s="31">
        <f t="shared" si="513"/>
        <v>14943.277857142855</v>
      </c>
      <c r="DK128" s="31">
        <f t="shared" si="514"/>
        <v>15507.043642857141</v>
      </c>
      <c r="DL128" s="31">
        <f t="shared" si="515"/>
        <v>14945.427333333331</v>
      </c>
      <c r="DM128" s="31">
        <f t="shared" si="516"/>
        <v>16657.676809523811</v>
      </c>
      <c r="DN128" s="31">
        <f t="shared" si="517"/>
        <v>16682.038709523811</v>
      </c>
      <c r="DO128" s="31">
        <f t="shared" si="518"/>
        <v>13778.112238095238</v>
      </c>
      <c r="DP128" s="31">
        <f t="shared" si="519"/>
        <v>15711.175071428574</v>
      </c>
      <c r="DQ128" s="31">
        <f t="shared" si="488"/>
        <v>18080.691833333334</v>
      </c>
      <c r="DR128" s="32">
        <f t="shared" si="522"/>
        <v>23458.831057142856</v>
      </c>
      <c r="DS128" s="30">
        <f t="shared" si="523"/>
        <v>26510.173309523812</v>
      </c>
      <c r="DT128" s="31">
        <f t="shared" si="524"/>
        <v>21541.677142857141</v>
      </c>
      <c r="DU128" s="31">
        <f t="shared" si="525"/>
        <v>19068.943938095239</v>
      </c>
      <c r="DV128" s="31">
        <f t="shared" si="526"/>
        <v>14943.277857142855</v>
      </c>
      <c r="DW128" s="31">
        <f t="shared" si="527"/>
        <v>15507.043642857141</v>
      </c>
      <c r="DX128" s="31">
        <f t="shared" si="528"/>
        <v>14945.427333333331</v>
      </c>
      <c r="DY128" s="31">
        <f t="shared" si="529"/>
        <v>16657.676809523811</v>
      </c>
      <c r="DZ128" s="31">
        <f t="shared" si="530"/>
        <v>16682.038709523811</v>
      </c>
      <c r="EA128" s="31">
        <f t="shared" si="531"/>
        <v>13778.112238095238</v>
      </c>
      <c r="EB128" s="31">
        <f t="shared" si="532"/>
        <v>15711.175071428574</v>
      </c>
      <c r="EC128" s="31">
        <f t="shared" si="533"/>
        <v>18080.691833333334</v>
      </c>
      <c r="ED128" s="32">
        <f t="shared" si="534"/>
        <v>23458.831057142856</v>
      </c>
      <c r="EE128" s="30">
        <f t="shared" si="535"/>
        <v>26510.173309523812</v>
      </c>
      <c r="EF128" s="31">
        <f t="shared" si="536"/>
        <v>21541.677142857141</v>
      </c>
      <c r="EG128" s="31">
        <f t="shared" si="537"/>
        <v>19068.943938095239</v>
      </c>
      <c r="EH128" s="31">
        <f t="shared" si="538"/>
        <v>14943.277857142855</v>
      </c>
      <c r="EI128" s="31">
        <f t="shared" si="539"/>
        <v>15507.043642857141</v>
      </c>
      <c r="EJ128" s="31">
        <f t="shared" si="540"/>
        <v>14945.427333333331</v>
      </c>
      <c r="EK128" s="31">
        <f t="shared" si="541"/>
        <v>16657.676809523811</v>
      </c>
      <c r="EL128" s="31">
        <f t="shared" si="542"/>
        <v>16682.038709523811</v>
      </c>
      <c r="EM128" s="31">
        <f t="shared" si="543"/>
        <v>13778.112238095238</v>
      </c>
      <c r="EN128" s="31">
        <f t="shared" si="544"/>
        <v>15711.175071428574</v>
      </c>
      <c r="EO128" s="31">
        <f t="shared" si="520"/>
        <v>18080.691833333334</v>
      </c>
      <c r="EP128" s="32">
        <f t="shared" si="521"/>
        <v>23458.831057142856</v>
      </c>
      <c r="ES128" s="20"/>
      <c r="ET128" s="18"/>
      <c r="EU128" s="18"/>
      <c r="EV128" s="18"/>
      <c r="EW128" s="18"/>
      <c r="EX128" s="18"/>
      <c r="EY128" s="18"/>
      <c r="EZ128" s="18"/>
      <c r="FA128" s="18"/>
      <c r="FB128" s="18"/>
      <c r="FC128" s="18"/>
      <c r="FD128" s="19"/>
      <c r="FE128" s="20"/>
      <c r="FF128" s="18"/>
      <c r="FG128" s="18"/>
      <c r="FH128" s="18"/>
      <c r="FI128" s="18"/>
      <c r="FJ128" s="18"/>
      <c r="FK128" s="18"/>
      <c r="FL128" s="18"/>
      <c r="FM128" s="18"/>
      <c r="FN128" s="18"/>
      <c r="FO128" s="18"/>
      <c r="FP128" s="19"/>
      <c r="FQ128" s="20"/>
      <c r="FR128" s="18"/>
      <c r="FS128" s="18"/>
      <c r="FT128" s="18"/>
      <c r="FU128" s="18"/>
      <c r="FV128" s="18">
        <f t="shared" si="423"/>
        <v>14945.427333333331</v>
      </c>
      <c r="FW128" s="18">
        <f t="shared" si="424"/>
        <v>16657.676809523811</v>
      </c>
      <c r="FX128" s="18">
        <f t="shared" si="425"/>
        <v>16682.038709523811</v>
      </c>
      <c r="FY128" s="18">
        <f t="shared" si="426"/>
        <v>13778.112238095238</v>
      </c>
      <c r="FZ128" s="18">
        <f t="shared" si="427"/>
        <v>15711.175071428574</v>
      </c>
      <c r="GA128" s="18">
        <f t="shared" si="428"/>
        <v>18080.691833333334</v>
      </c>
      <c r="GB128" s="19">
        <f t="shared" si="429"/>
        <v>23458.831057142856</v>
      </c>
      <c r="GC128" s="20">
        <f t="shared" si="430"/>
        <v>26510.173309523812</v>
      </c>
      <c r="GD128" s="18">
        <f t="shared" si="431"/>
        <v>21541.677142857141</v>
      </c>
      <c r="GE128" s="18">
        <f t="shared" si="432"/>
        <v>19068.943938095239</v>
      </c>
      <c r="GF128" s="18">
        <f t="shared" si="433"/>
        <v>14943.277857142855</v>
      </c>
      <c r="GG128" s="18">
        <f t="shared" si="434"/>
        <v>15507.043642857141</v>
      </c>
      <c r="GH128" s="18">
        <f t="shared" si="435"/>
        <v>14945.427333333331</v>
      </c>
      <c r="GI128" s="18">
        <f t="shared" si="436"/>
        <v>16657.676809523811</v>
      </c>
      <c r="GJ128" s="18">
        <f t="shared" si="437"/>
        <v>16682.038709523811</v>
      </c>
      <c r="GK128" s="18">
        <f t="shared" si="438"/>
        <v>13778.112238095238</v>
      </c>
      <c r="GL128" s="18">
        <f t="shared" si="439"/>
        <v>15711.175071428574</v>
      </c>
      <c r="GM128" s="18">
        <f t="shared" si="440"/>
        <v>18080.691833333334</v>
      </c>
      <c r="GN128" s="19">
        <f t="shared" si="441"/>
        <v>23458.831057142856</v>
      </c>
      <c r="GO128" s="20">
        <f t="shared" si="442"/>
        <v>26510.173309523812</v>
      </c>
      <c r="GP128" s="18">
        <f t="shared" si="443"/>
        <v>21541.677142857141</v>
      </c>
      <c r="GQ128" s="18">
        <f t="shared" si="444"/>
        <v>19068.943938095239</v>
      </c>
      <c r="GR128" s="18">
        <f t="shared" si="445"/>
        <v>14943.277857142855</v>
      </c>
      <c r="GS128" s="18">
        <f t="shared" si="446"/>
        <v>15507.043642857141</v>
      </c>
      <c r="GT128" s="18">
        <f t="shared" si="447"/>
        <v>14945.427333333331</v>
      </c>
      <c r="GU128" s="18">
        <f t="shared" si="448"/>
        <v>16657.676809523811</v>
      </c>
      <c r="GV128" s="18">
        <f t="shared" si="449"/>
        <v>16682.038709523811</v>
      </c>
      <c r="GW128" s="18">
        <f t="shared" si="450"/>
        <v>13778.112238095238</v>
      </c>
      <c r="GX128" s="18">
        <f t="shared" si="451"/>
        <v>15711.175071428574</v>
      </c>
      <c r="GY128" s="18">
        <f t="shared" si="452"/>
        <v>18080.691833333334</v>
      </c>
      <c r="GZ128" s="19">
        <f t="shared" si="453"/>
        <v>23458.831057142856</v>
      </c>
      <c r="HA128" s="20">
        <f t="shared" si="454"/>
        <v>26510.173309523812</v>
      </c>
      <c r="HB128" s="18">
        <f t="shared" si="455"/>
        <v>21541.677142857141</v>
      </c>
      <c r="HC128" s="18">
        <f t="shared" si="456"/>
        <v>19068.943938095239</v>
      </c>
      <c r="HD128" s="18">
        <f t="shared" si="457"/>
        <v>14943.277857142855</v>
      </c>
      <c r="HE128" s="18">
        <f t="shared" si="458"/>
        <v>15507.043642857141</v>
      </c>
      <c r="HF128" s="18">
        <f t="shared" si="459"/>
        <v>14945.427333333331</v>
      </c>
      <c r="HG128" s="18">
        <f t="shared" si="460"/>
        <v>16657.676809523811</v>
      </c>
      <c r="HH128" s="18">
        <f t="shared" si="461"/>
        <v>16682.038709523811</v>
      </c>
      <c r="HI128" s="18">
        <f t="shared" si="462"/>
        <v>13778.112238095238</v>
      </c>
      <c r="HJ128" s="18">
        <f t="shared" si="463"/>
        <v>15711.175071428574</v>
      </c>
      <c r="HK128" s="18">
        <f t="shared" si="464"/>
        <v>18080.691833333334</v>
      </c>
      <c r="HL128" s="19">
        <f t="shared" si="465"/>
        <v>23458.831057142856</v>
      </c>
      <c r="HM128" s="20">
        <f t="shared" si="466"/>
        <v>26510.173309523812</v>
      </c>
      <c r="HN128" s="18">
        <f t="shared" si="467"/>
        <v>21541.677142857141</v>
      </c>
      <c r="HO128" s="18">
        <f t="shared" si="468"/>
        <v>19068.943938095239</v>
      </c>
      <c r="HP128" s="18">
        <f t="shared" si="469"/>
        <v>14943.277857142855</v>
      </c>
      <c r="HQ128" s="18">
        <f t="shared" si="470"/>
        <v>15507.043642857141</v>
      </c>
      <c r="HR128" s="18">
        <f t="shared" si="471"/>
        <v>14945.427333333331</v>
      </c>
      <c r="HS128" s="18">
        <f t="shared" si="472"/>
        <v>16657.676809523811</v>
      </c>
      <c r="HT128" s="18">
        <f t="shared" si="473"/>
        <v>16682.038709523811</v>
      </c>
      <c r="HU128" s="18">
        <f t="shared" si="474"/>
        <v>13778.112238095238</v>
      </c>
      <c r="HV128" s="18">
        <f t="shared" si="475"/>
        <v>15711.175071428574</v>
      </c>
      <c r="HW128" s="18">
        <f t="shared" si="476"/>
        <v>18080.691833333334</v>
      </c>
      <c r="HX128" s="19">
        <f t="shared" si="477"/>
        <v>23458.831057142856</v>
      </c>
      <c r="HY128" s="20">
        <f t="shared" si="478"/>
        <v>26510.173309523812</v>
      </c>
      <c r="HZ128" s="18">
        <f t="shared" si="545"/>
        <v>21541.677142857141</v>
      </c>
      <c r="IA128" s="18">
        <f t="shared" si="559"/>
        <v>19068.943938095239</v>
      </c>
      <c r="IB128" s="18">
        <f t="shared" si="563"/>
        <v>14943.277857142855</v>
      </c>
      <c r="IC128" s="18">
        <f t="shared" ref="IC128:IC133" si="567">DW128</f>
        <v>15507.043642857141</v>
      </c>
      <c r="ID128" s="18"/>
      <c r="IE128" s="18"/>
      <c r="IF128" s="18"/>
      <c r="IG128" s="18"/>
      <c r="IH128" s="18"/>
      <c r="II128" s="18"/>
      <c r="IJ128" s="19"/>
      <c r="IK128" s="20"/>
      <c r="IL128" s="18"/>
      <c r="IM128" s="18"/>
      <c r="IN128" s="18"/>
      <c r="IO128" s="18"/>
      <c r="IP128" s="18"/>
      <c r="IQ128" s="18"/>
      <c r="IR128" s="18"/>
      <c r="IS128" s="18"/>
      <c r="IT128" s="18"/>
      <c r="IU128" s="18"/>
      <c r="IV128" s="19"/>
      <c r="IY128" s="17"/>
      <c r="IZ128" s="17"/>
      <c r="JA128" s="14">
        <f t="shared" si="479"/>
        <v>0</v>
      </c>
      <c r="JB128" s="15">
        <f t="shared" si="480"/>
        <v>0</v>
      </c>
      <c r="JC128" s="15">
        <f t="shared" si="481"/>
        <v>119313.95305238095</v>
      </c>
      <c r="JD128" s="15">
        <f t="shared" si="482"/>
        <v>216885.06894285712</v>
      </c>
      <c r="JE128" s="15">
        <f t="shared" si="483"/>
        <v>216885.06894285712</v>
      </c>
      <c r="JF128" s="15">
        <f t="shared" si="484"/>
        <v>216885.06894285712</v>
      </c>
      <c r="JG128" s="15">
        <f t="shared" si="485"/>
        <v>216885.06894285712</v>
      </c>
      <c r="JH128" s="15">
        <f t="shared" si="486"/>
        <v>97571.115890476183</v>
      </c>
      <c r="JI128" s="15">
        <f t="shared" si="487"/>
        <v>0</v>
      </c>
      <c r="JJ128" s="14"/>
    </row>
    <row r="129" spans="1:270" x14ac:dyDescent="0.25">
      <c r="A129" s="1" t="s">
        <v>249</v>
      </c>
      <c r="B129" s="2">
        <v>666</v>
      </c>
      <c r="C129" s="3">
        <v>41018</v>
      </c>
      <c r="D129" s="3" t="s">
        <v>250</v>
      </c>
      <c r="E129" s="4">
        <v>45415</v>
      </c>
      <c r="F129">
        <f t="shared" si="564"/>
        <v>2024</v>
      </c>
      <c r="G129">
        <f t="shared" si="565"/>
        <v>5</v>
      </c>
      <c r="H129">
        <f t="shared" si="566"/>
        <v>2021</v>
      </c>
      <c r="I129">
        <f t="shared" si="561"/>
        <v>5</v>
      </c>
      <c r="J129">
        <f t="shared" si="560"/>
        <v>2024</v>
      </c>
      <c r="K129">
        <f t="shared" si="416"/>
        <v>6</v>
      </c>
      <c r="L129">
        <f t="shared" si="562"/>
        <v>2029</v>
      </c>
      <c r="M129">
        <f t="shared" si="417"/>
        <v>5</v>
      </c>
      <c r="O129" s="14"/>
      <c r="P129" s="17"/>
      <c r="Q129" s="17"/>
      <c r="R129" s="17"/>
      <c r="S129" s="17"/>
      <c r="T129" s="17"/>
      <c r="U129" s="17"/>
      <c r="V129" s="17">
        <f>IF(AND($F129=O$4,$I129=V$5),AVERAGE('Потребление ЭЭ_факт'!R128,'Потребление ЭЭ_факт'!AD128,'Потребление ЭЭ_факт'!AP128),IF(U129&lt;&gt;0,AVERAGE('Потребление ЭЭ_факт'!R128,'Потребление ЭЭ_факт'!AD128,'Потребление ЭЭ_факт'!AP128),0))</f>
        <v>0</v>
      </c>
      <c r="W129" s="17">
        <f>IF(AND($F129=O$4,$I129=W$5),AVERAGE('Потребление ЭЭ_факт'!S128,'Потребление ЭЭ_факт'!AE128,'Потребление ЭЭ_факт'!AQ128),IF(V129&lt;&gt;0,AVERAGE('Потребление ЭЭ_факт'!S128,'Потребление ЭЭ_факт'!AE128,'Потребление ЭЭ_факт'!AQ128),0))</f>
        <v>0</v>
      </c>
      <c r="X129" s="17">
        <f>IF(AND($F129=O$4,$I129=X$5),AVERAGE('Потребление ЭЭ_факт'!T128,'Потребление ЭЭ_факт'!AF128,'Потребление ЭЭ_факт'!AR128),IF(W129&lt;&gt;0,AVERAGE('Потребление ЭЭ_факт'!T128,'Потребление ЭЭ_факт'!AF128,'Потребление ЭЭ_факт'!AR128),0))</f>
        <v>0</v>
      </c>
      <c r="Y129" s="17">
        <f>IF(AND($F129=O$4,$I129=Y$5),AVERAGE('Потребление ЭЭ_факт'!U128,'Потребление ЭЭ_факт'!AG128,'Потребление ЭЭ_факт'!AS128),IF(X129&lt;&gt;0,AVERAGE('Потребление ЭЭ_факт'!U128,'Потребление ЭЭ_факт'!AG128,'Потребление ЭЭ_факт'!AS128),0))</f>
        <v>0</v>
      </c>
      <c r="Z129" s="17">
        <f>IF(AND($F129=O$4,$I129=Z$5),AVERAGE('Потребление ЭЭ_факт'!V128,'Потребление ЭЭ_факт'!AH128,'Потребление ЭЭ_факт'!AT128),IF(Y129&lt;&gt;0,AVERAGE('Потребление ЭЭ_факт'!V128,'Потребление ЭЭ_факт'!AH128,'Потребление ЭЭ_факт'!AT128),0))</f>
        <v>0</v>
      </c>
      <c r="AA129" s="14">
        <f>IF(AND($F129=AA$4,$I129=AA$5),AVERAGE('Потребление ЭЭ_факт'!W128,'Потребление ЭЭ_факт'!AI128,'Потребление ЭЭ_факт'!AU128),IF(Z129&lt;&gt;0,AVERAGE('Потребление ЭЭ_факт'!W128,'Потребление ЭЭ_факт'!AI128,'Потребление ЭЭ_факт'!AU128),0))</f>
        <v>0</v>
      </c>
      <c r="AB129" s="17">
        <f>IF(AND($F129=AA$4,$I129=AB$5),AVERAGE('Потребление ЭЭ_факт'!X128,'Потребление ЭЭ_факт'!AJ128,'Потребление ЭЭ_факт'!AV128),IF(AA129&lt;&gt;0,AVERAGE('Потребление ЭЭ_факт'!X128,'Потребление ЭЭ_факт'!AJ128,'Потребление ЭЭ_факт'!AV128),0))</f>
        <v>0</v>
      </c>
      <c r="AC129" s="17">
        <f>IF(AND($F129=AA$4,$I129=AC$5),AVERAGE('Потребление ЭЭ_факт'!Y128,'Потребление ЭЭ_факт'!AK128,'Потребление ЭЭ_факт'!AW128),IF(AB129&lt;&gt;0,AVERAGE('Потребление ЭЭ_факт'!Y128,'Потребление ЭЭ_факт'!AK128,'Потребление ЭЭ_факт'!AW128),0))</f>
        <v>0</v>
      </c>
      <c r="AD129" s="17">
        <f>IF(AND($F129=AA$4,$I129=AD$5),AVERAGE('Потребление ЭЭ_факт'!Z128,'Потребление ЭЭ_факт'!AL128,'Потребление ЭЭ_факт'!AX128),IF(AC129&lt;&gt;0,AVERAGE('Потребление ЭЭ_факт'!Z128,'Потребление ЭЭ_факт'!AL128,'Потребление ЭЭ_факт'!AX128),0))</f>
        <v>0</v>
      </c>
      <c r="AE129" s="17">
        <f>IF(AND($F129=AA$4,$I129=AE$5),AVERAGE('Потребление ЭЭ_факт'!AA128,'Потребление ЭЭ_факт'!AM128,'Потребление ЭЭ_факт'!AY128),IF(AD129&lt;&gt;0,AVERAGE('Потребление ЭЭ_факт'!AA128,'Потребление ЭЭ_факт'!AM128,'Потребление ЭЭ_факт'!AY128),0))</f>
        <v>0</v>
      </c>
      <c r="AF129" s="17">
        <f>IF(AND($F129=AA$4,$I129=AF$5),AVERAGE('Потребление ЭЭ_факт'!AB128,'Потребление ЭЭ_факт'!AN128,'Потребление ЭЭ_факт'!AZ128),IF(AE129&lt;&gt;0,AVERAGE('Потребление ЭЭ_факт'!AB128,'Потребление ЭЭ_факт'!AN128,'Потребление ЭЭ_факт'!AZ128),0))</f>
        <v>0</v>
      </c>
      <c r="AG129" s="17">
        <f>IF(AND($F129=AA$4,$I129=AG$5),AVERAGE('Потребление ЭЭ_факт'!AC128,'Потребление ЭЭ_факт'!AO128,'Потребление ЭЭ_факт'!BA128),IF(AF129&lt;&gt;0,AVERAGE('Потребление ЭЭ_факт'!AC128,'Потребление ЭЭ_факт'!AO128,'Потребление ЭЭ_факт'!BA128),0))</f>
        <v>0</v>
      </c>
      <c r="AH129" s="17">
        <f>IF(AND($F129=AA$4,$I129=AH$5),AVERAGE('Потребление ЭЭ_факт'!AD128,'Потребление ЭЭ_факт'!AP128,'Потребление ЭЭ_факт'!BB128),IF(AG129&lt;&gt;0,AVERAGE('Потребление ЭЭ_факт'!AD128,'Потребление ЭЭ_факт'!AP128,'Потребление ЭЭ_факт'!BB128),0))</f>
        <v>0</v>
      </c>
      <c r="AI129" s="17">
        <f>IF(AND($F129=AA$4,$I129=AI$5),AVERAGE('Потребление ЭЭ_факт'!AE128,'Потребление ЭЭ_факт'!AQ128,'Потребление ЭЭ_факт'!BC128),IF(AH129&lt;&gt;0,AVERAGE('Потребление ЭЭ_факт'!AE128,'Потребление ЭЭ_факт'!AQ128,'Потребление ЭЭ_факт'!BC128),0))</f>
        <v>0</v>
      </c>
      <c r="AJ129" s="17">
        <f>IF(AND($F129=AA$4,$I129=AJ$5),AVERAGE('Потребление ЭЭ_факт'!AF128,'Потребление ЭЭ_факт'!AR128,'Потребление ЭЭ_факт'!BD128),IF(AI129&lt;&gt;0,AVERAGE('Потребление ЭЭ_факт'!AF128,'Потребление ЭЭ_факт'!AR128,'Потребление ЭЭ_факт'!BD128),0))</f>
        <v>0</v>
      </c>
      <c r="AK129" s="17">
        <f>IF(AND($F129=AA$4,$I129=AK$5),AVERAGE('Потребление ЭЭ_факт'!AG128,'Потребление ЭЭ_факт'!AS128,'Потребление ЭЭ_факт'!BE128),IF(AJ129&lt;&gt;0,AVERAGE('Потребление ЭЭ_факт'!AG128,'Потребление ЭЭ_факт'!AS128,'Потребление ЭЭ_факт'!BE128),0))</f>
        <v>0</v>
      </c>
      <c r="AL129" s="17">
        <f>IF(AND($F129=AA$4,$I129=AL$5),AVERAGE('Потребление ЭЭ_факт'!AH128,'Потребление ЭЭ_факт'!AT128,'Потребление ЭЭ_факт'!BF128),IF(AK129&lt;&gt;0,AVERAGE('Потребление ЭЭ_факт'!AH128,'Потребление ЭЭ_факт'!AT128,'Потребление ЭЭ_факт'!BF128),0))</f>
        <v>0</v>
      </c>
      <c r="AM129" s="14">
        <f>IF(AND($F129=AM$4,$I129=AM$5),AVERAGE('Потребление ЭЭ_факт'!AI128,'Потребление ЭЭ_факт'!AU128,'Потребление ЭЭ_факт'!BG128),IF(AL129&lt;&gt;0,AVERAGE('Потребление ЭЭ_факт'!AI128,'Потребление ЭЭ_факт'!AU128,'Потребление ЭЭ_факт'!BG128),0))</f>
        <v>0</v>
      </c>
      <c r="AN129" s="15">
        <f>IF(AND($F129=$AM$4,$I129=AN$5),AVERAGE('Потребление ЭЭ_факт'!AJ128,'Потребление ЭЭ_факт'!AV128,'Потребление ЭЭ_факт'!BH128),IF(AM129&lt;&gt;0,AVERAGE('Потребление ЭЭ_факт'!AJ128,'Потребление ЭЭ_факт'!AV128,'Потребление ЭЭ_факт'!BH128),0))</f>
        <v>0</v>
      </c>
      <c r="AO129" s="15">
        <f>IF(AND($F129=$AM$4,$I129=AO$5),AVERAGE('Потребление ЭЭ_факт'!AK128,'Потребление ЭЭ_факт'!AW128,'Потребление ЭЭ_факт'!BI128),IF(AN129&lt;&gt;0,AVERAGE('Потребление ЭЭ_факт'!AK128,'Потребление ЭЭ_факт'!AW128,'Потребление ЭЭ_факт'!BI128),0))</f>
        <v>0</v>
      </c>
      <c r="AP129" s="15">
        <f>IF(AND($F129=$AM$4,$I129=AP$5),AVERAGE('Потребление ЭЭ_факт'!AL128,'Потребление ЭЭ_факт'!AX128,'Потребление ЭЭ_факт'!BJ128),IF(AO129&lt;&gt;0,AVERAGE('Потребление ЭЭ_факт'!AL128,'Потребление ЭЭ_факт'!AX128,'Потребление ЭЭ_факт'!BJ128),0))</f>
        <v>0</v>
      </c>
      <c r="AQ129" s="15">
        <f>IF(AND($F129=$AM$4,$I129=AQ$5),AVERAGE('Потребление ЭЭ_факт'!AM128,'Потребление ЭЭ_факт'!AY128,'Потребление ЭЭ_факт'!BK128),IF(AP129&lt;&gt;0,AVERAGE('Потребление ЭЭ_факт'!AM128,'Потребление ЭЭ_факт'!AY128,'Потребление ЭЭ_факт'!BK128),0))</f>
        <v>0</v>
      </c>
      <c r="AR129" s="15">
        <f>IF(AND($F129=$AM$4,$I129=AR$5),AVERAGE('Потребление ЭЭ_факт'!AN128,'Потребление ЭЭ_факт'!AZ128,'Потребление ЭЭ_факт'!BL128),IF(AQ129&lt;&gt;0,AVERAGE('Потребление ЭЭ_факт'!AN128,'Потребление ЭЭ_факт'!AZ128,'Потребление ЭЭ_факт'!BL128),0))</f>
        <v>0</v>
      </c>
      <c r="AS129" s="15">
        <f>IF(AND($F129=$AM$4,$I129=AS$5),AVERAGE('Потребление ЭЭ_факт'!AO128,'Потребление ЭЭ_факт'!BA128,'Потребление ЭЭ_факт'!BM128),IF(AR129&lt;&gt;0,AVERAGE('Потребление ЭЭ_факт'!AO128,'Потребление ЭЭ_факт'!BA128,'Потребление ЭЭ_факт'!BM128),0))</f>
        <v>0</v>
      </c>
      <c r="AT129" s="15">
        <f>IF(AND($F129=$AM$4,$I129=AT$5),AVERAGE('Потребление ЭЭ_факт'!AP128,'Потребление ЭЭ_факт'!BB128,'Потребление ЭЭ_факт'!BN128),IF(AS129&lt;&gt;0,AVERAGE('Потребление ЭЭ_факт'!AP128,'Потребление ЭЭ_факт'!BB128,'Потребление ЭЭ_факт'!BN128),0))</f>
        <v>0</v>
      </c>
      <c r="AU129" s="15">
        <f>IF(AND($F129=$AM$4,$I129=AU$5),AVERAGE('Потребление ЭЭ_факт'!AQ128,'Потребление ЭЭ_факт'!BC128,'Потребление ЭЭ_факт'!BO128),IF(AT129&lt;&gt;0,AVERAGE('Потребление ЭЭ_факт'!AQ128,'Потребление ЭЭ_факт'!BC128,'Потребление ЭЭ_факт'!BO128),0))</f>
        <v>0</v>
      </c>
      <c r="AV129" s="15">
        <f>IF(AND($F129=$AM$4,$I129=AV$5),AVERAGE('Потребление ЭЭ_факт'!AR128,'Потребление ЭЭ_факт'!BD128,'Потребление ЭЭ_факт'!BP128),IF(AU129&lt;&gt;0,AVERAGE('Потребление ЭЭ_факт'!AR128,'Потребление ЭЭ_факт'!BD128,'Потребление ЭЭ_факт'!BP128),0))</f>
        <v>0</v>
      </c>
      <c r="AW129" s="15">
        <f>IF(AND($F129=$AM$4,$I129=AW$5),AVERAGE('Потребление ЭЭ_факт'!AS128,'Потребление ЭЭ_факт'!BE128,'Потребление ЭЭ_факт'!BQ128),IF(AV129&lt;&gt;0,AVERAGE('Потребление ЭЭ_факт'!AS128,'Потребление ЭЭ_факт'!BE128,'Потребление ЭЭ_факт'!BQ128),0))</f>
        <v>0</v>
      </c>
      <c r="AX129" s="16">
        <f>IF(AND($F129=$AM$4,$I129=AX$5),AVERAGE('Потребление ЭЭ_факт'!AT128,'Потребление ЭЭ_факт'!BF128,'Потребление ЭЭ_факт'!BR128),IF(AW129&lt;&gt;0,AVERAGE('Потребление ЭЭ_факт'!AT128,'Потребление ЭЭ_факт'!BF128,'Потребление ЭЭ_факт'!BR128),0))</f>
        <v>0</v>
      </c>
      <c r="AY129" s="14">
        <f>IF(AND($F129=$AY$4,$I129=AY$5),AVERAGE('Потребление ЭЭ_факт'!AU128,'Потребление ЭЭ_факт'!BG128,'Потребление ЭЭ_факт'!BS128),IF(AX129&lt;&gt;0,AVERAGE('Потребление ЭЭ_факт'!AU128,'Потребление ЭЭ_факт'!BG128,'Потребление ЭЭ_факт'!BS128),0))</f>
        <v>0</v>
      </c>
      <c r="AZ129" s="15">
        <f>IF(AND($F129=$AY$4,$I129=AZ$5),AVERAGE('Потребление ЭЭ_факт'!AV128,'Потребление ЭЭ_факт'!BH128,'Потребление ЭЭ_факт'!BT128),IF(AY129&lt;&gt;0,AVERAGE('Потребление ЭЭ_факт'!AV128,'Потребление ЭЭ_факт'!BH128,'Потребление ЭЭ_факт'!BT128),0))</f>
        <v>0</v>
      </c>
      <c r="BA129" s="15">
        <f>IF(AND($F129=$AY$4,$I129=BA$5),AVERAGE('Потребление ЭЭ_факт'!AW128,'Потребление ЭЭ_факт'!BI128,'Потребление ЭЭ_факт'!BU128),IF(AZ129&lt;&gt;0,AVERAGE('Потребление ЭЭ_факт'!AW128,'Потребление ЭЭ_факт'!BI128,'Потребление ЭЭ_факт'!BU128),0))</f>
        <v>0</v>
      </c>
      <c r="BB129" s="15">
        <f>IF(AND($F129=$AY$4,$I129=BB$5),AVERAGE('Потребление ЭЭ_факт'!AX128,'Потребление ЭЭ_факт'!BJ128,'Потребление ЭЭ_факт'!BV128),IF(BA129&lt;&gt;0,AVERAGE('Потребление ЭЭ_факт'!AX128,'Потребление ЭЭ_факт'!BJ128,'Потребление ЭЭ_факт'!BV128),0))</f>
        <v>0</v>
      </c>
      <c r="BC129" s="15">
        <f>IF(AND($F129=$AY$4,$I129=BC$5),AVERAGE('Потребление ЭЭ_факт'!AY128,'Потребление ЭЭ_факт'!BK128,'Потребление ЭЭ_факт'!BW128),IF(BB129&lt;&gt;0,AVERAGE('Потребление ЭЭ_факт'!AY128,'Потребление ЭЭ_факт'!BK128,'Потребление ЭЭ_факт'!BW128),0))</f>
        <v>0</v>
      </c>
      <c r="BD129" s="15">
        <f>IF(AND($F129=$AY$4,$I129=BD$5),AVERAGE('Потребление ЭЭ_факт'!AZ128,'Потребление ЭЭ_факт'!BL128,'Потребление ЭЭ_факт'!BX128),IF(BC129&lt;&gt;0,AVERAGE('Потребление ЭЭ_факт'!AZ128,'Потребление ЭЭ_факт'!BL128,'Потребление ЭЭ_факт'!BX128),0))</f>
        <v>0</v>
      </c>
      <c r="BE129" s="15">
        <f>IF(AND($F129=$AY$4,$I129=BE$5),AVERAGE('Потребление ЭЭ_факт'!BA128,'Потребление ЭЭ_факт'!BM128,'Потребление ЭЭ_факт'!BY128),IF(BD129&lt;&gt;0,AVERAGE('Потребление ЭЭ_факт'!BA128,'Потребление ЭЭ_факт'!BM128,'Потребление ЭЭ_факт'!BY128),0))</f>
        <v>0</v>
      </c>
      <c r="BF129" s="15">
        <f>IF(AND($F129=$AY$4,$I129=BF$5),AVERAGE('Потребление ЭЭ_факт'!BB128,'Потребление ЭЭ_факт'!BN128,'Потребление ЭЭ_факт'!BZ128),IF(BE129&lt;&gt;0,AVERAGE('Потребление ЭЭ_факт'!BB128,'Потребление ЭЭ_факт'!BN128,'Потребление ЭЭ_факт'!BZ128),0))</f>
        <v>0</v>
      </c>
      <c r="BG129" s="15">
        <f>IF(AND($F129=$AY$4,$I129=BG$5),AVERAGE('Потребление ЭЭ_факт'!BC128,'Потребление ЭЭ_факт'!BO128,'Потребление ЭЭ_факт'!CA128),IF(BF129&lt;&gt;0,AVERAGE('Потребление ЭЭ_факт'!BC128,'Потребление ЭЭ_факт'!BO128,'Потребление ЭЭ_факт'!CA128),0))</f>
        <v>0</v>
      </c>
      <c r="BH129" s="15">
        <f>IF(AND($F129=$AY$4,$I129=BH$5),AVERAGE('Потребление ЭЭ_факт'!BD128,'Потребление ЭЭ_факт'!BP128,'Потребление ЭЭ_факт'!CB128),IF(BG129&lt;&gt;0,AVERAGE('Потребление ЭЭ_факт'!BD128,'Потребление ЭЭ_факт'!BP128,'Потребление ЭЭ_факт'!CB128),0))</f>
        <v>0</v>
      </c>
      <c r="BI129" s="15">
        <f>IF(AND($F129=$AY$4,$I129=BI$5),AVERAGE('Потребление ЭЭ_факт'!BE128,'Потребление ЭЭ_факт'!BQ128,'Потребление ЭЭ_факт'!CC128),IF(BH129&lt;&gt;0,AVERAGE('Потребление ЭЭ_факт'!BE128,'Потребление ЭЭ_факт'!BQ128,'Потребление ЭЭ_факт'!CC128),0))</f>
        <v>0</v>
      </c>
      <c r="BJ129" s="16">
        <f>IF(AND($F129=$AY$4,$I129=BJ$5),AVERAGE('Потребление ЭЭ_факт'!BF128,'Потребление ЭЭ_факт'!BR128,'Потребление ЭЭ_факт'!CD128),IF(BI129&lt;&gt;0,AVERAGE('Потребление ЭЭ_факт'!BF128,'Потребление ЭЭ_факт'!BR128,'Потребление ЭЭ_факт'!CD128),0))</f>
        <v>0</v>
      </c>
      <c r="BK129" s="14">
        <f>IF(AND($F129=$BK$4,$I129=BK$5),AVERAGE('Потребление ЭЭ_факт'!BG128,'Потребление ЭЭ_факт'!BS128,'Потребление ЭЭ_факт'!CE128),IF(BJ129&lt;&gt;0,AVERAGE('Потребление ЭЭ_факт'!BG128,'Потребление ЭЭ_факт'!BS128,'Потребление ЭЭ_факт'!CE128),0))</f>
        <v>0</v>
      </c>
      <c r="BL129" s="15">
        <f>IF(AND($F129=$BK$4,$I129=BL$5),AVERAGE('Потребление ЭЭ_факт'!BH128,'Потребление ЭЭ_факт'!BT128,'Потребление ЭЭ_факт'!CF128),IF(BK129&lt;&gt;0,AVERAGE('Потребление ЭЭ_факт'!BH128,'Потребление ЭЭ_факт'!BT128,'Потребление ЭЭ_факт'!CF128),0))</f>
        <v>0</v>
      </c>
      <c r="BM129" s="15">
        <f>IF(AND($F129=$BK$4,$I129=BM$5),AVERAGE('Потребление ЭЭ_факт'!BI128,'Потребление ЭЭ_факт'!BU128,'Потребление ЭЭ_факт'!CG128),IF(BL129&lt;&gt;0,AVERAGE('Потребление ЭЭ_факт'!BI128,'Потребление ЭЭ_факт'!BU128,'Потребление ЭЭ_факт'!CG128),0))</f>
        <v>0</v>
      </c>
      <c r="BN129" s="15">
        <f>IF(AND($F129=$BK$4,$I129=BN$5),AVERAGE('Потребление ЭЭ_факт'!BJ128,'Потребление ЭЭ_факт'!BV128,'Потребление ЭЭ_факт'!CH128),IF(BM129&lt;&gt;0,AVERAGE('Потребление ЭЭ_факт'!BJ128,'Потребление ЭЭ_факт'!BV128,'Потребление ЭЭ_факт'!CH128),0))</f>
        <v>0</v>
      </c>
      <c r="BO129" s="15">
        <f>IF(AND($F129=$BK$4,$I129=BO$5),AVERAGE('Потребление ЭЭ_факт'!BK128,'Потребление ЭЭ_факт'!BW128,'Потребление ЭЭ_факт'!CI128),IF(BN129&lt;&gt;0,AVERAGE('Потребление ЭЭ_факт'!BK128,'Потребление ЭЭ_факт'!BW128,'Потребление ЭЭ_факт'!CI128),0))</f>
        <v>15141.777439680953</v>
      </c>
      <c r="BP129" s="15">
        <f>IF(AND($F129=$BK$4,$I129=BP$5),AVERAGE('Потребление ЭЭ_факт'!BL128,'Потребление ЭЭ_факт'!BX128,'Потребление ЭЭ_факт'!CJ128),IF(BO129&lt;&gt;0,AVERAGE('Потребление ЭЭ_факт'!BL128,'Потребление ЭЭ_факт'!BX128,'Потребление ЭЭ_факт'!CJ128),0))</f>
        <v>16385.308821642855</v>
      </c>
      <c r="BQ129" s="15">
        <f>IF(AND($F129=$BK$4,$I129=BQ$5),AVERAGE('Потребление ЭЭ_факт'!BM128,'Потребление ЭЭ_факт'!BY128,'Потребление ЭЭ_факт'!CK128),IF(BP129&lt;&gt;0,AVERAGE('Потребление ЭЭ_факт'!BM128,'Потребление ЭЭ_факт'!BY128,'Потребление ЭЭ_факт'!CK128),0))</f>
        <v>17950.126904858334</v>
      </c>
      <c r="BR129" s="15">
        <f>IF(AND($F129=$BK$4,$I129=BR$5),AVERAGE('Потребление ЭЭ_факт'!BN128,'Потребление ЭЭ_факт'!BZ128,'Потребление ЭЭ_факт'!CL128),IF(BQ129&lt;&gt;0,AVERAGE('Потребление ЭЭ_факт'!BN128,'Потребление ЭЭ_факт'!BZ128,'Потребление ЭЭ_факт'!CL128),0))</f>
        <v>17903.28272241</v>
      </c>
      <c r="BS129" s="15">
        <f>IF(AND($F129=$BK$4,$I129=BS$5),AVERAGE('Потребление ЭЭ_факт'!BO128,'Потребление ЭЭ_факт'!CA128,'Потребление ЭЭ_факт'!CM128),IF(BR129&lt;&gt;0,AVERAGE('Потребление ЭЭ_факт'!BO128,'Потребление ЭЭ_факт'!CA128,'Потребление ЭЭ_факт'!CM128),0))</f>
        <v>14527.462823336906</v>
      </c>
      <c r="BT129" s="15">
        <f>IF(AND($F129=$BK$4,$I129=BT$5),AVERAGE('Потребление ЭЭ_факт'!BP128,'Потребление ЭЭ_факт'!CB128,'Потребление ЭЭ_факт'!CN128),IF(BS129&lt;&gt;0,AVERAGE('Потребление ЭЭ_факт'!BP128,'Потребление ЭЭ_факт'!CB128,'Потребление ЭЭ_факт'!CN128),0))</f>
        <v>14499.199414229763</v>
      </c>
      <c r="BU129" s="15">
        <f>IF(AND($F129=$BK$4,$I129=BU$5),AVERAGE('Потребление ЭЭ_факт'!BQ128,'Потребление ЭЭ_факт'!CC128,'Потребление ЭЭ_факт'!CO128),IF(BT129&lt;&gt;0,AVERAGE('Потребление ЭЭ_факт'!BQ128,'Потребление ЭЭ_факт'!CC128,'Потребление ЭЭ_факт'!CO128),0))</f>
        <v>15330.658648397619</v>
      </c>
      <c r="BV129" s="16">
        <f>IF(AND($F129=$BK$4,$I129=BV$5),AVERAGE('Потребление ЭЭ_факт'!BR128,'Потребление ЭЭ_факт'!CD128,'Потребление ЭЭ_факт'!CP128),IF(BU129&lt;&gt;0,AVERAGE('Потребление ЭЭ_факт'!BR128,'Потребление ЭЭ_факт'!CD128,'Потребление ЭЭ_факт'!CP128),0))</f>
        <v>16778.933020228331</v>
      </c>
      <c r="BW129" s="14">
        <f>IF(AND($F129=$BW$4,$I129=BW$5),AVERAGE('Потребление ЭЭ_факт'!BS128,'Потребление ЭЭ_факт'!CE128,'Потребление ЭЭ_факт'!CQ128),IF(BV129&lt;&gt;0,AVERAGE('Потребление ЭЭ_факт'!BS128,'Потребление ЭЭ_факт'!CE128,'Потребление ЭЭ_факт'!CQ128),0))</f>
        <v>16255.093585190167</v>
      </c>
      <c r="BX129" s="15">
        <f>IF(AND($F129=$BW$4,$I129=BX$5),AVERAGE('Потребление ЭЭ_факт'!BT128,'Потребление ЭЭ_факт'!CF128,'Потребление ЭЭ_факт'!CR128),IF(BW129&lt;&gt;0,AVERAGE('Потребление ЭЭ_факт'!BT128,'Потребление ЭЭ_факт'!CF128,'Потребление ЭЭ_факт'!CR128),0))</f>
        <v>13871.872578419046</v>
      </c>
      <c r="BY129" s="15">
        <f>IF(AND($F129=$BW$4,$I129=BY$5),AVERAGE('Потребление ЭЭ_факт'!BU128,'Потребление ЭЭ_факт'!CG128,'Потребление ЭЭ_факт'!CS128),IF(BX129&lt;&gt;0,AVERAGE('Потребление ЭЭ_факт'!BU128,'Потребление ЭЭ_факт'!CG128,'Потребление ЭЭ_факт'!CS128),0))</f>
        <v>14566.750740963811</v>
      </c>
      <c r="BZ129" s="15">
        <f>IF(AND($F129=$BW$4,$I129=BZ$5),AVERAGE('Потребление ЭЭ_факт'!BV128,'Потребление ЭЭ_факт'!CH128,'Потребление ЭЭ_факт'!CT128),IF(BY129&lt;&gt;0,AVERAGE('Потребление ЭЭ_факт'!BV128,'Потребление ЭЭ_факт'!CH128,'Потребление ЭЭ_факт'!CT128),0))</f>
        <v>13344.931764357141</v>
      </c>
      <c r="CA129" s="31">
        <f t="shared" si="554"/>
        <v>15141.777439680953</v>
      </c>
      <c r="CB129" s="31">
        <f t="shared" si="555"/>
        <v>16385.308821642855</v>
      </c>
      <c r="CC129" s="31">
        <f t="shared" si="546"/>
        <v>17950.126904858334</v>
      </c>
      <c r="CD129" s="31">
        <f t="shared" si="547"/>
        <v>17903.28272241</v>
      </c>
      <c r="CE129" s="31">
        <f t="shared" si="548"/>
        <v>14527.462823336906</v>
      </c>
      <c r="CF129" s="31">
        <f t="shared" si="549"/>
        <v>14499.199414229763</v>
      </c>
      <c r="CG129" s="31">
        <f t="shared" si="550"/>
        <v>15330.658648397619</v>
      </c>
      <c r="CH129" s="32">
        <f t="shared" si="551"/>
        <v>16778.933020228331</v>
      </c>
      <c r="CI129" s="30">
        <f t="shared" si="418"/>
        <v>16255.093585190167</v>
      </c>
      <c r="CJ129" s="31">
        <f t="shared" si="413"/>
        <v>13871.872578419046</v>
      </c>
      <c r="CK129" s="31">
        <f t="shared" si="414"/>
        <v>14566.750740963811</v>
      </c>
      <c r="CL129" s="31">
        <f t="shared" si="489"/>
        <v>13344.931764357141</v>
      </c>
      <c r="CM129" s="31">
        <f t="shared" si="490"/>
        <v>15141.777439680953</v>
      </c>
      <c r="CN129" s="31">
        <f t="shared" si="491"/>
        <v>16385.308821642855</v>
      </c>
      <c r="CO129" s="31">
        <f t="shared" si="492"/>
        <v>17950.126904858334</v>
      </c>
      <c r="CP129" s="31">
        <f t="shared" si="493"/>
        <v>17903.28272241</v>
      </c>
      <c r="CQ129" s="31">
        <f t="shared" si="494"/>
        <v>14527.462823336906</v>
      </c>
      <c r="CR129" s="31">
        <f t="shared" si="495"/>
        <v>14499.199414229763</v>
      </c>
      <c r="CS129" s="31">
        <f t="shared" si="496"/>
        <v>15330.658648397619</v>
      </c>
      <c r="CT129" s="32">
        <f t="shared" si="497"/>
        <v>16778.933020228331</v>
      </c>
      <c r="CU129" s="30">
        <f t="shared" si="498"/>
        <v>16255.093585190167</v>
      </c>
      <c r="CV129" s="31">
        <f t="shared" si="499"/>
        <v>13871.872578419046</v>
      </c>
      <c r="CW129" s="31">
        <f t="shared" si="500"/>
        <v>14566.750740963811</v>
      </c>
      <c r="CX129" s="31">
        <f t="shared" si="501"/>
        <v>13344.931764357141</v>
      </c>
      <c r="CY129" s="31">
        <f t="shared" si="502"/>
        <v>15141.777439680953</v>
      </c>
      <c r="CZ129" s="31">
        <f t="shared" si="503"/>
        <v>16385.308821642855</v>
      </c>
      <c r="DA129" s="31">
        <f t="shared" si="504"/>
        <v>17950.126904858334</v>
      </c>
      <c r="DB129" s="31">
        <f t="shared" si="505"/>
        <v>17903.28272241</v>
      </c>
      <c r="DC129" s="31">
        <f t="shared" si="506"/>
        <v>14527.462823336906</v>
      </c>
      <c r="DD129" s="31">
        <f t="shared" si="507"/>
        <v>14499.199414229763</v>
      </c>
      <c r="DE129" s="31">
        <f t="shared" si="508"/>
        <v>15330.658648397619</v>
      </c>
      <c r="DF129" s="32">
        <f t="shared" si="509"/>
        <v>16778.933020228331</v>
      </c>
      <c r="DG129" s="30">
        <f t="shared" si="510"/>
        <v>16255.093585190167</v>
      </c>
      <c r="DH129" s="31">
        <f t="shared" si="511"/>
        <v>13871.872578419046</v>
      </c>
      <c r="DI129" s="31">
        <f t="shared" si="512"/>
        <v>14566.750740963811</v>
      </c>
      <c r="DJ129" s="31">
        <f t="shared" si="513"/>
        <v>13344.931764357141</v>
      </c>
      <c r="DK129" s="31">
        <f t="shared" si="514"/>
        <v>15141.777439680953</v>
      </c>
      <c r="DL129" s="31">
        <f t="shared" si="515"/>
        <v>16385.308821642855</v>
      </c>
      <c r="DM129" s="31">
        <f t="shared" si="516"/>
        <v>17950.126904858334</v>
      </c>
      <c r="DN129" s="31">
        <f t="shared" si="517"/>
        <v>17903.28272241</v>
      </c>
      <c r="DO129" s="31">
        <f t="shared" si="518"/>
        <v>14527.462823336906</v>
      </c>
      <c r="DP129" s="31">
        <f t="shared" si="519"/>
        <v>14499.199414229763</v>
      </c>
      <c r="DQ129" s="31">
        <f t="shared" si="488"/>
        <v>15330.658648397619</v>
      </c>
      <c r="DR129" s="32">
        <f t="shared" si="522"/>
        <v>16778.933020228331</v>
      </c>
      <c r="DS129" s="30">
        <f t="shared" si="523"/>
        <v>16255.093585190167</v>
      </c>
      <c r="DT129" s="31">
        <f t="shared" si="524"/>
        <v>13871.872578419046</v>
      </c>
      <c r="DU129" s="31">
        <f t="shared" si="525"/>
        <v>14566.750740963811</v>
      </c>
      <c r="DV129" s="31">
        <f t="shared" si="526"/>
        <v>13344.931764357141</v>
      </c>
      <c r="DW129" s="31">
        <f t="shared" si="527"/>
        <v>15141.777439680953</v>
      </c>
      <c r="DX129" s="31">
        <f t="shared" si="528"/>
        <v>16385.308821642855</v>
      </c>
      <c r="DY129" s="31">
        <f t="shared" si="529"/>
        <v>17950.126904858334</v>
      </c>
      <c r="DZ129" s="31">
        <f t="shared" si="530"/>
        <v>17903.28272241</v>
      </c>
      <c r="EA129" s="31">
        <f t="shared" si="531"/>
        <v>14527.462823336906</v>
      </c>
      <c r="EB129" s="31">
        <f t="shared" si="532"/>
        <v>14499.199414229763</v>
      </c>
      <c r="EC129" s="31">
        <f t="shared" si="533"/>
        <v>15330.658648397619</v>
      </c>
      <c r="ED129" s="32">
        <f t="shared" si="534"/>
        <v>16778.933020228331</v>
      </c>
      <c r="EE129" s="30">
        <f t="shared" si="535"/>
        <v>16255.093585190167</v>
      </c>
      <c r="EF129" s="31">
        <f t="shared" si="536"/>
        <v>13871.872578419046</v>
      </c>
      <c r="EG129" s="31">
        <f t="shared" si="537"/>
        <v>14566.750740963811</v>
      </c>
      <c r="EH129" s="31">
        <f t="shared" si="538"/>
        <v>13344.931764357141</v>
      </c>
      <c r="EI129" s="31">
        <f t="shared" si="539"/>
        <v>15141.777439680953</v>
      </c>
      <c r="EJ129" s="31">
        <f t="shared" si="540"/>
        <v>16385.308821642855</v>
      </c>
      <c r="EK129" s="31">
        <f t="shared" si="541"/>
        <v>17950.126904858334</v>
      </c>
      <c r="EL129" s="31">
        <f t="shared" si="542"/>
        <v>17903.28272241</v>
      </c>
      <c r="EM129" s="31">
        <f t="shared" si="543"/>
        <v>14527.462823336906</v>
      </c>
      <c r="EN129" s="31">
        <f t="shared" si="544"/>
        <v>14499.199414229763</v>
      </c>
      <c r="EO129" s="31">
        <f t="shared" si="520"/>
        <v>15330.658648397619</v>
      </c>
      <c r="EP129" s="32">
        <f t="shared" si="521"/>
        <v>16778.933020228331</v>
      </c>
      <c r="ES129" s="20"/>
      <c r="ET129" s="18"/>
      <c r="EU129" s="18"/>
      <c r="EV129" s="18"/>
      <c r="EW129" s="18"/>
      <c r="EX129" s="18"/>
      <c r="EY129" s="18"/>
      <c r="EZ129" s="18"/>
      <c r="FA129" s="18"/>
      <c r="FB129" s="18"/>
      <c r="FC129" s="18"/>
      <c r="FD129" s="19"/>
      <c r="FE129" s="20"/>
      <c r="FF129" s="18"/>
      <c r="FG129" s="18"/>
      <c r="FH129" s="18"/>
      <c r="FI129" s="18"/>
      <c r="FJ129" s="18"/>
      <c r="FK129" s="18"/>
      <c r="FL129" s="18"/>
      <c r="FM129" s="18"/>
      <c r="FN129" s="18"/>
      <c r="FO129" s="18"/>
      <c r="FP129" s="19"/>
      <c r="FQ129" s="20"/>
      <c r="FR129" s="18"/>
      <c r="FS129" s="18"/>
      <c r="FT129" s="18"/>
      <c r="FU129" s="18"/>
      <c r="FV129" s="18">
        <f t="shared" si="423"/>
        <v>16385.308821642855</v>
      </c>
      <c r="FW129" s="18">
        <f t="shared" si="424"/>
        <v>17950.126904858334</v>
      </c>
      <c r="FX129" s="18">
        <f t="shared" si="425"/>
        <v>17903.28272241</v>
      </c>
      <c r="FY129" s="18">
        <f t="shared" si="426"/>
        <v>14527.462823336906</v>
      </c>
      <c r="FZ129" s="18">
        <f t="shared" si="427"/>
        <v>14499.199414229763</v>
      </c>
      <c r="GA129" s="18">
        <f t="shared" si="428"/>
        <v>15330.658648397619</v>
      </c>
      <c r="GB129" s="19">
        <f t="shared" si="429"/>
        <v>16778.933020228331</v>
      </c>
      <c r="GC129" s="20">
        <f t="shared" si="430"/>
        <v>16255.093585190167</v>
      </c>
      <c r="GD129" s="18">
        <f t="shared" si="431"/>
        <v>13871.872578419046</v>
      </c>
      <c r="GE129" s="18">
        <f t="shared" si="432"/>
        <v>14566.750740963811</v>
      </c>
      <c r="GF129" s="18">
        <f t="shared" si="433"/>
        <v>13344.931764357141</v>
      </c>
      <c r="GG129" s="18">
        <f t="shared" si="434"/>
        <v>15141.777439680953</v>
      </c>
      <c r="GH129" s="18">
        <f t="shared" si="435"/>
        <v>16385.308821642855</v>
      </c>
      <c r="GI129" s="18">
        <f t="shared" si="436"/>
        <v>17950.126904858334</v>
      </c>
      <c r="GJ129" s="18">
        <f t="shared" si="437"/>
        <v>17903.28272241</v>
      </c>
      <c r="GK129" s="18">
        <f t="shared" si="438"/>
        <v>14527.462823336906</v>
      </c>
      <c r="GL129" s="18">
        <f t="shared" si="439"/>
        <v>14499.199414229763</v>
      </c>
      <c r="GM129" s="18">
        <f t="shared" si="440"/>
        <v>15330.658648397619</v>
      </c>
      <c r="GN129" s="19">
        <f t="shared" si="441"/>
        <v>16778.933020228331</v>
      </c>
      <c r="GO129" s="20">
        <f t="shared" si="442"/>
        <v>16255.093585190167</v>
      </c>
      <c r="GP129" s="18">
        <f t="shared" si="443"/>
        <v>13871.872578419046</v>
      </c>
      <c r="GQ129" s="18">
        <f t="shared" si="444"/>
        <v>14566.750740963811</v>
      </c>
      <c r="GR129" s="18">
        <f t="shared" si="445"/>
        <v>13344.931764357141</v>
      </c>
      <c r="GS129" s="18">
        <f t="shared" si="446"/>
        <v>15141.777439680953</v>
      </c>
      <c r="GT129" s="18">
        <f t="shared" si="447"/>
        <v>16385.308821642855</v>
      </c>
      <c r="GU129" s="18">
        <f t="shared" si="448"/>
        <v>17950.126904858334</v>
      </c>
      <c r="GV129" s="18">
        <f t="shared" si="449"/>
        <v>17903.28272241</v>
      </c>
      <c r="GW129" s="18">
        <f t="shared" si="450"/>
        <v>14527.462823336906</v>
      </c>
      <c r="GX129" s="18">
        <f t="shared" si="451"/>
        <v>14499.199414229763</v>
      </c>
      <c r="GY129" s="18">
        <f t="shared" si="452"/>
        <v>15330.658648397619</v>
      </c>
      <c r="GZ129" s="19">
        <f t="shared" si="453"/>
        <v>16778.933020228331</v>
      </c>
      <c r="HA129" s="20">
        <f t="shared" si="454"/>
        <v>16255.093585190167</v>
      </c>
      <c r="HB129" s="18">
        <f t="shared" si="455"/>
        <v>13871.872578419046</v>
      </c>
      <c r="HC129" s="18">
        <f t="shared" si="456"/>
        <v>14566.750740963811</v>
      </c>
      <c r="HD129" s="18">
        <f t="shared" si="457"/>
        <v>13344.931764357141</v>
      </c>
      <c r="HE129" s="18">
        <f t="shared" si="458"/>
        <v>15141.777439680953</v>
      </c>
      <c r="HF129" s="18">
        <f t="shared" si="459"/>
        <v>16385.308821642855</v>
      </c>
      <c r="HG129" s="18">
        <f t="shared" si="460"/>
        <v>17950.126904858334</v>
      </c>
      <c r="HH129" s="18">
        <f t="shared" si="461"/>
        <v>17903.28272241</v>
      </c>
      <c r="HI129" s="18">
        <f t="shared" si="462"/>
        <v>14527.462823336906</v>
      </c>
      <c r="HJ129" s="18">
        <f t="shared" si="463"/>
        <v>14499.199414229763</v>
      </c>
      <c r="HK129" s="18">
        <f t="shared" si="464"/>
        <v>15330.658648397619</v>
      </c>
      <c r="HL129" s="19">
        <f t="shared" si="465"/>
        <v>16778.933020228331</v>
      </c>
      <c r="HM129" s="20">
        <f t="shared" si="466"/>
        <v>16255.093585190167</v>
      </c>
      <c r="HN129" s="18">
        <f t="shared" si="467"/>
        <v>13871.872578419046</v>
      </c>
      <c r="HO129" s="18">
        <f t="shared" si="468"/>
        <v>14566.750740963811</v>
      </c>
      <c r="HP129" s="18">
        <f t="shared" si="469"/>
        <v>13344.931764357141</v>
      </c>
      <c r="HQ129" s="18">
        <f t="shared" si="470"/>
        <v>15141.777439680953</v>
      </c>
      <c r="HR129" s="18">
        <f t="shared" si="471"/>
        <v>16385.308821642855</v>
      </c>
      <c r="HS129" s="18">
        <f t="shared" si="472"/>
        <v>17950.126904858334</v>
      </c>
      <c r="HT129" s="18">
        <f t="shared" si="473"/>
        <v>17903.28272241</v>
      </c>
      <c r="HU129" s="18">
        <f t="shared" si="474"/>
        <v>14527.462823336906</v>
      </c>
      <c r="HV129" s="18">
        <f t="shared" si="475"/>
        <v>14499.199414229763</v>
      </c>
      <c r="HW129" s="18">
        <f t="shared" si="476"/>
        <v>15330.658648397619</v>
      </c>
      <c r="HX129" s="19">
        <f t="shared" si="477"/>
        <v>16778.933020228331</v>
      </c>
      <c r="HY129" s="20">
        <f t="shared" si="478"/>
        <v>16255.093585190167</v>
      </c>
      <c r="HZ129" s="18">
        <f t="shared" si="545"/>
        <v>13871.872578419046</v>
      </c>
      <c r="IA129" s="18">
        <f t="shared" si="559"/>
        <v>14566.750740963811</v>
      </c>
      <c r="IB129" s="18">
        <f t="shared" si="563"/>
        <v>13344.931764357141</v>
      </c>
      <c r="IC129" s="18">
        <f t="shared" si="567"/>
        <v>15141.777439680953</v>
      </c>
      <c r="ID129" s="18"/>
      <c r="IE129" s="18"/>
      <c r="IF129" s="18"/>
      <c r="IG129" s="18"/>
      <c r="IH129" s="18"/>
      <c r="II129" s="18"/>
      <c r="IJ129" s="19"/>
      <c r="IK129" s="20"/>
      <c r="IL129" s="18"/>
      <c r="IM129" s="18"/>
      <c r="IN129" s="18"/>
      <c r="IO129" s="18"/>
      <c r="IP129" s="18"/>
      <c r="IQ129" s="18"/>
      <c r="IR129" s="18"/>
      <c r="IS129" s="18"/>
      <c r="IT129" s="18"/>
      <c r="IU129" s="18"/>
      <c r="IV129" s="19"/>
      <c r="IY129" s="17"/>
      <c r="IZ129" s="17"/>
      <c r="JA129" s="14">
        <f t="shared" si="479"/>
        <v>0</v>
      </c>
      <c r="JB129" s="15">
        <f t="shared" si="480"/>
        <v>0</v>
      </c>
      <c r="JC129" s="15">
        <f t="shared" si="481"/>
        <v>113374.9723551038</v>
      </c>
      <c r="JD129" s="15">
        <f t="shared" si="482"/>
        <v>186555.39846371493</v>
      </c>
      <c r="JE129" s="15">
        <f t="shared" si="483"/>
        <v>186555.39846371493</v>
      </c>
      <c r="JF129" s="15">
        <f t="shared" si="484"/>
        <v>186555.39846371493</v>
      </c>
      <c r="JG129" s="15">
        <f t="shared" si="485"/>
        <v>186555.39846371493</v>
      </c>
      <c r="JH129" s="15">
        <f t="shared" si="486"/>
        <v>73180.426108611122</v>
      </c>
      <c r="JI129" s="15">
        <f t="shared" si="487"/>
        <v>0</v>
      </c>
      <c r="JJ129" s="14"/>
    </row>
    <row r="130" spans="1:270" x14ac:dyDescent="0.25">
      <c r="A130" s="5" t="s">
        <v>301</v>
      </c>
      <c r="B130" s="2">
        <v>10552</v>
      </c>
      <c r="C130" s="3">
        <v>42895</v>
      </c>
      <c r="D130" s="3" t="s">
        <v>302</v>
      </c>
      <c r="E130" s="4">
        <v>45457</v>
      </c>
      <c r="F130">
        <f t="shared" si="564"/>
        <v>2024</v>
      </c>
      <c r="G130">
        <f t="shared" si="565"/>
        <v>6</v>
      </c>
      <c r="H130">
        <f t="shared" si="566"/>
        <v>2021</v>
      </c>
      <c r="I130">
        <f t="shared" si="561"/>
        <v>6</v>
      </c>
      <c r="J130">
        <f t="shared" si="560"/>
        <v>2024</v>
      </c>
      <c r="K130">
        <f t="shared" si="416"/>
        <v>7</v>
      </c>
      <c r="L130">
        <f t="shared" si="562"/>
        <v>2029</v>
      </c>
      <c r="M130">
        <f t="shared" si="417"/>
        <v>6</v>
      </c>
      <c r="O130" s="14"/>
      <c r="P130" s="17"/>
      <c r="Q130" s="17"/>
      <c r="R130" s="17"/>
      <c r="S130" s="17"/>
      <c r="T130" s="17"/>
      <c r="U130" s="17"/>
      <c r="V130" s="17">
        <f>IF(AND($F130=O$4,$I130=V$5),AVERAGE('Потребление ЭЭ_факт'!R130,'Потребление ЭЭ_факт'!AD130,'Потребление ЭЭ_факт'!AP130),IF(U130&lt;&gt;0,AVERAGE('Потребление ЭЭ_факт'!R130,'Потребление ЭЭ_факт'!AD130,'Потребление ЭЭ_факт'!AP130),0))</f>
        <v>0</v>
      </c>
      <c r="W130" s="17">
        <f>IF(AND($F130=O$4,$I130=W$5),AVERAGE('Потребление ЭЭ_факт'!S130,'Потребление ЭЭ_факт'!AE130,'Потребление ЭЭ_факт'!AQ130),IF(V130&lt;&gt;0,AVERAGE('Потребление ЭЭ_факт'!S130,'Потребление ЭЭ_факт'!AE130,'Потребление ЭЭ_факт'!AQ130),0))</f>
        <v>0</v>
      </c>
      <c r="X130" s="17">
        <f>IF(AND($F130=O$4,$I130=X$5),AVERAGE('Потребление ЭЭ_факт'!T130,'Потребление ЭЭ_факт'!AF130,'Потребление ЭЭ_факт'!AR130),IF(W130&lt;&gt;0,AVERAGE('Потребление ЭЭ_факт'!T130,'Потребление ЭЭ_факт'!AF130,'Потребление ЭЭ_факт'!AR130),0))</f>
        <v>0</v>
      </c>
      <c r="Y130" s="17">
        <f>IF(AND($F130=O$4,$I130=Y$5),AVERAGE('Потребление ЭЭ_факт'!U130,'Потребление ЭЭ_факт'!AG130,'Потребление ЭЭ_факт'!AS130),IF(X130&lt;&gt;0,AVERAGE('Потребление ЭЭ_факт'!U130,'Потребление ЭЭ_факт'!AG130,'Потребление ЭЭ_факт'!AS130),0))</f>
        <v>0</v>
      </c>
      <c r="Z130" s="17">
        <f>IF(AND($F130=O$4,$I130=Z$5),AVERAGE('Потребление ЭЭ_факт'!V130,'Потребление ЭЭ_факт'!AH130,'Потребление ЭЭ_факт'!AT130),IF(Y130&lt;&gt;0,AVERAGE('Потребление ЭЭ_факт'!V130,'Потребление ЭЭ_факт'!AH130,'Потребление ЭЭ_факт'!AT130),0))</f>
        <v>0</v>
      </c>
      <c r="AA130" s="14">
        <f>IF(AND($F130=AA$4,$I130=AA$5),AVERAGE('Потребление ЭЭ_факт'!W130,'Потребление ЭЭ_факт'!AI130,'Потребление ЭЭ_факт'!AU130),IF(Z130&lt;&gt;0,AVERAGE('Потребление ЭЭ_факт'!W130,'Потребление ЭЭ_факт'!AI130,'Потребление ЭЭ_факт'!AU130),0))</f>
        <v>0</v>
      </c>
      <c r="AB130" s="17">
        <f>IF(AND($F130=AA$4,$I130=AB$5),AVERAGE('Потребление ЭЭ_факт'!X130,'Потребление ЭЭ_факт'!AJ130,'Потребление ЭЭ_факт'!AV130),IF(AA130&lt;&gt;0,AVERAGE('Потребление ЭЭ_факт'!X130,'Потребление ЭЭ_факт'!AJ130,'Потребление ЭЭ_факт'!AV130),0))</f>
        <v>0</v>
      </c>
      <c r="AC130" s="17">
        <f>IF(AND($F130=AA$4,$I130=AC$5),AVERAGE('Потребление ЭЭ_факт'!Y130,'Потребление ЭЭ_факт'!AK130,'Потребление ЭЭ_факт'!AW130),IF(AB130&lt;&gt;0,AVERAGE('Потребление ЭЭ_факт'!Y130,'Потребление ЭЭ_факт'!AK130,'Потребление ЭЭ_факт'!AW130),0))</f>
        <v>0</v>
      </c>
      <c r="AD130" s="17">
        <f>IF(AND($F130=AA$4,$I130=AD$5),AVERAGE('Потребление ЭЭ_факт'!Z130,'Потребление ЭЭ_факт'!AL130,'Потребление ЭЭ_факт'!AX130),IF(AC130&lt;&gt;0,AVERAGE('Потребление ЭЭ_факт'!Z130,'Потребление ЭЭ_факт'!AL130,'Потребление ЭЭ_факт'!AX130),0))</f>
        <v>0</v>
      </c>
      <c r="AE130" s="17">
        <f>IF(AND($F130=AA$4,$I130=AE$5),AVERAGE('Потребление ЭЭ_факт'!AA130,'Потребление ЭЭ_факт'!AM130,'Потребление ЭЭ_факт'!AY130),IF(AD130&lt;&gt;0,AVERAGE('Потребление ЭЭ_факт'!AA130,'Потребление ЭЭ_факт'!AM130,'Потребление ЭЭ_факт'!AY130),0))</f>
        <v>0</v>
      </c>
      <c r="AF130" s="17">
        <f>IF(AND($F130=AA$4,$I130=AF$5),AVERAGE('Потребление ЭЭ_факт'!AB130,'Потребление ЭЭ_факт'!AN130,'Потребление ЭЭ_факт'!AZ130),IF(AE130&lt;&gt;0,AVERAGE('Потребление ЭЭ_факт'!AB130,'Потребление ЭЭ_факт'!AN130,'Потребление ЭЭ_факт'!AZ130),0))</f>
        <v>0</v>
      </c>
      <c r="AG130" s="17">
        <f>IF(AND($F130=AA$4,$I130=AG$5),AVERAGE('Потребление ЭЭ_факт'!AC130,'Потребление ЭЭ_факт'!AO130,'Потребление ЭЭ_факт'!BA130),IF(AF130&lt;&gt;0,AVERAGE('Потребление ЭЭ_факт'!AC130,'Потребление ЭЭ_факт'!AO130,'Потребление ЭЭ_факт'!BA130),0))</f>
        <v>0</v>
      </c>
      <c r="AH130" s="17">
        <f>IF(AND($F130=AA$4,$I130=AH$5),AVERAGE('Потребление ЭЭ_факт'!AD130,'Потребление ЭЭ_факт'!AP130,'Потребление ЭЭ_факт'!BB130),IF(AG130&lt;&gt;0,AVERAGE('Потребление ЭЭ_факт'!AD130,'Потребление ЭЭ_факт'!AP130,'Потребление ЭЭ_факт'!BB130),0))</f>
        <v>0</v>
      </c>
      <c r="AI130" s="17">
        <f>IF(AND($F130=AA$4,$I130=AI$5),AVERAGE('Потребление ЭЭ_факт'!AE130,'Потребление ЭЭ_факт'!AQ130,'Потребление ЭЭ_факт'!BC130),IF(AH130&lt;&gt;0,AVERAGE('Потребление ЭЭ_факт'!AE130,'Потребление ЭЭ_факт'!AQ130,'Потребление ЭЭ_факт'!BC130),0))</f>
        <v>0</v>
      </c>
      <c r="AJ130" s="17">
        <f>IF(AND($F130=AA$4,$I130=AJ$5),AVERAGE('Потребление ЭЭ_факт'!AF130,'Потребление ЭЭ_факт'!AR130,'Потребление ЭЭ_факт'!BD130),IF(AI130&lt;&gt;0,AVERAGE('Потребление ЭЭ_факт'!AF130,'Потребление ЭЭ_факт'!AR130,'Потребление ЭЭ_факт'!BD130),0))</f>
        <v>0</v>
      </c>
      <c r="AK130" s="17">
        <f>IF(AND($F130=AA$4,$I130=AK$5),AVERAGE('Потребление ЭЭ_факт'!AG130,'Потребление ЭЭ_факт'!AS130,'Потребление ЭЭ_факт'!BE130),IF(AJ130&lt;&gt;0,AVERAGE('Потребление ЭЭ_факт'!AG130,'Потребление ЭЭ_факт'!AS130,'Потребление ЭЭ_факт'!BE130),0))</f>
        <v>0</v>
      </c>
      <c r="AL130" s="17">
        <f>IF(AND($F130=AA$4,$I130=AL$5),AVERAGE('Потребление ЭЭ_факт'!AH130,'Потребление ЭЭ_факт'!AT130,'Потребление ЭЭ_факт'!BF130),IF(AK130&lt;&gt;0,AVERAGE('Потребление ЭЭ_факт'!AH130,'Потребление ЭЭ_факт'!AT130,'Потребление ЭЭ_факт'!BF130),0))</f>
        <v>0</v>
      </c>
      <c r="AM130" s="14">
        <f>IF(AND($F130=AM$4,$I130=AM$5),AVERAGE('Потребление ЭЭ_факт'!AI130,'Потребление ЭЭ_факт'!AU130,'Потребление ЭЭ_факт'!BG130),IF(AL130&lt;&gt;0,AVERAGE('Потребление ЭЭ_факт'!AI130,'Потребление ЭЭ_факт'!AU130,'Потребление ЭЭ_факт'!BG130),0))</f>
        <v>0</v>
      </c>
      <c r="AN130" s="15">
        <f>IF(AND($F130=$AM$4,$I130=AN$5),AVERAGE('Потребление ЭЭ_факт'!AJ130,'Потребление ЭЭ_факт'!AV130,'Потребление ЭЭ_факт'!BH130),IF(AM130&lt;&gt;0,AVERAGE('Потребление ЭЭ_факт'!AJ130,'Потребление ЭЭ_факт'!AV130,'Потребление ЭЭ_факт'!BH130),0))</f>
        <v>0</v>
      </c>
      <c r="AO130" s="15">
        <f>IF(AND($F130=$AM$4,$I130=AO$5),AVERAGE('Потребление ЭЭ_факт'!AK130,'Потребление ЭЭ_факт'!AW130,'Потребление ЭЭ_факт'!BI130),IF(AN130&lt;&gt;0,AVERAGE('Потребление ЭЭ_факт'!AK130,'Потребление ЭЭ_факт'!AW130,'Потребление ЭЭ_факт'!BI130),0))</f>
        <v>0</v>
      </c>
      <c r="AP130" s="15">
        <f>IF(AND($F130=$AM$4,$I130=AP$5),AVERAGE('Потребление ЭЭ_факт'!AL130,'Потребление ЭЭ_факт'!AX130,'Потребление ЭЭ_факт'!BJ130),IF(AO130&lt;&gt;0,AVERAGE('Потребление ЭЭ_факт'!AL130,'Потребление ЭЭ_факт'!AX130,'Потребление ЭЭ_факт'!BJ130),0))</f>
        <v>0</v>
      </c>
      <c r="AQ130" s="15">
        <f>IF(AND($F130=$AM$4,$I130=AQ$5),AVERAGE('Потребление ЭЭ_факт'!AM130,'Потребление ЭЭ_факт'!AY130,'Потребление ЭЭ_факт'!BK130),IF(AP130&lt;&gt;0,AVERAGE('Потребление ЭЭ_факт'!AM130,'Потребление ЭЭ_факт'!AY130,'Потребление ЭЭ_факт'!BK130),0))</f>
        <v>0</v>
      </c>
      <c r="AR130" s="15">
        <f>IF(AND($F130=$AM$4,$I130=AR$5),AVERAGE('Потребление ЭЭ_факт'!AN130,'Потребление ЭЭ_факт'!AZ130,'Потребление ЭЭ_факт'!BL130),IF(AQ130&lt;&gt;0,AVERAGE('Потребление ЭЭ_факт'!AN130,'Потребление ЭЭ_факт'!AZ130,'Потребление ЭЭ_факт'!BL130),0))</f>
        <v>0</v>
      </c>
      <c r="AS130" s="15">
        <f>IF(AND($F130=$AM$4,$I130=AS$5),AVERAGE('Потребление ЭЭ_факт'!AO130,'Потребление ЭЭ_факт'!BA130,'Потребление ЭЭ_факт'!BM130),IF(AR130&lt;&gt;0,AVERAGE('Потребление ЭЭ_факт'!AO130,'Потребление ЭЭ_факт'!BA130,'Потребление ЭЭ_факт'!BM130),0))</f>
        <v>0</v>
      </c>
      <c r="AT130" s="15">
        <f>IF(AND($F130=$AM$4,$I130=AT$5),AVERAGE('Потребление ЭЭ_факт'!AP130,'Потребление ЭЭ_факт'!BB130,'Потребление ЭЭ_факт'!BN130),IF(AS130&lt;&gt;0,AVERAGE('Потребление ЭЭ_факт'!AP130,'Потребление ЭЭ_факт'!BB130,'Потребление ЭЭ_факт'!BN130),0))</f>
        <v>0</v>
      </c>
      <c r="AU130" s="15">
        <f>IF(AND($F130=$AM$4,$I130=AU$5),AVERAGE('Потребление ЭЭ_факт'!AQ130,'Потребление ЭЭ_факт'!BC130,'Потребление ЭЭ_факт'!BO130),IF(AT130&lt;&gt;0,AVERAGE('Потребление ЭЭ_факт'!AQ130,'Потребление ЭЭ_факт'!BC130,'Потребление ЭЭ_факт'!BO130),0))</f>
        <v>0</v>
      </c>
      <c r="AV130" s="15">
        <f>IF(AND($F130=$AM$4,$I130=AV$5),AVERAGE('Потребление ЭЭ_факт'!AR130,'Потребление ЭЭ_факт'!BD130,'Потребление ЭЭ_факт'!BP130),IF(AU130&lt;&gt;0,AVERAGE('Потребление ЭЭ_факт'!AR130,'Потребление ЭЭ_факт'!BD130,'Потребление ЭЭ_факт'!BP130),0))</f>
        <v>0</v>
      </c>
      <c r="AW130" s="15">
        <f>IF(AND($F130=$AM$4,$I130=AW$5),AVERAGE('Потребление ЭЭ_факт'!AS130,'Потребление ЭЭ_факт'!BE130,'Потребление ЭЭ_факт'!BQ130),IF(AV130&lt;&gt;0,AVERAGE('Потребление ЭЭ_факт'!AS130,'Потребление ЭЭ_факт'!BE130,'Потребление ЭЭ_факт'!BQ130),0))</f>
        <v>0</v>
      </c>
      <c r="AX130" s="16">
        <f>IF(AND($F130=$AM$4,$I130=AX$5),AVERAGE('Потребление ЭЭ_факт'!AT130,'Потребление ЭЭ_факт'!BF130,'Потребление ЭЭ_факт'!BR130),IF(AW130&lt;&gt;0,AVERAGE('Потребление ЭЭ_факт'!AT130,'Потребление ЭЭ_факт'!BF130,'Потребление ЭЭ_факт'!BR130),0))</f>
        <v>0</v>
      </c>
      <c r="AY130" s="14">
        <f>IF(AND($F130=$AY$4,$I130=AY$5),AVERAGE('Потребление ЭЭ_факт'!AU130,'Потребление ЭЭ_факт'!BG130,'Потребление ЭЭ_факт'!BS130),IF(AX130&lt;&gt;0,AVERAGE('Потребление ЭЭ_факт'!AU130,'Потребление ЭЭ_факт'!BG130,'Потребление ЭЭ_факт'!BS130),0))</f>
        <v>0</v>
      </c>
      <c r="AZ130" s="15">
        <f>IF(AND($F130=$AY$4,$I130=AZ$5),AVERAGE('Потребление ЭЭ_факт'!AV130,'Потребление ЭЭ_факт'!BH130,'Потребление ЭЭ_факт'!BT130),IF(AY130&lt;&gt;0,AVERAGE('Потребление ЭЭ_факт'!AV130,'Потребление ЭЭ_факт'!BH130,'Потребление ЭЭ_факт'!BT130),0))</f>
        <v>0</v>
      </c>
      <c r="BA130" s="15">
        <f>IF(AND($F130=$AY$4,$I130=BA$5),AVERAGE('Потребление ЭЭ_факт'!AW130,'Потребление ЭЭ_факт'!BI130,'Потребление ЭЭ_факт'!BU130),IF(AZ130&lt;&gt;0,AVERAGE('Потребление ЭЭ_факт'!AW130,'Потребление ЭЭ_факт'!BI130,'Потребление ЭЭ_факт'!BU130),0))</f>
        <v>0</v>
      </c>
      <c r="BB130" s="15">
        <f>IF(AND($F130=$AY$4,$I130=BB$5),AVERAGE('Потребление ЭЭ_факт'!AX130,'Потребление ЭЭ_факт'!BJ130,'Потребление ЭЭ_факт'!BV130),IF(BA130&lt;&gt;0,AVERAGE('Потребление ЭЭ_факт'!AX130,'Потребление ЭЭ_факт'!BJ130,'Потребление ЭЭ_факт'!BV130),0))</f>
        <v>0</v>
      </c>
      <c r="BC130" s="15">
        <f>IF(AND($F130=$AY$4,$I130=BC$5),AVERAGE('Потребление ЭЭ_факт'!AY130,'Потребление ЭЭ_факт'!BK130,'Потребление ЭЭ_факт'!BW130),IF(BB130&lt;&gt;0,AVERAGE('Потребление ЭЭ_факт'!AY130,'Потребление ЭЭ_факт'!BK130,'Потребление ЭЭ_факт'!BW130),0))</f>
        <v>0</v>
      </c>
      <c r="BD130" s="15">
        <f>IF(AND($F130=$AY$4,$I130=BD$5),AVERAGE('Потребление ЭЭ_факт'!AZ130,'Потребление ЭЭ_факт'!BL130,'Потребление ЭЭ_факт'!BX130),IF(BC130&lt;&gt;0,AVERAGE('Потребление ЭЭ_факт'!AZ130,'Потребление ЭЭ_факт'!BL130,'Потребление ЭЭ_факт'!BX130),0))</f>
        <v>0</v>
      </c>
      <c r="BE130" s="15">
        <f>IF(AND($F130=$AY$4,$I130=BE$5),AVERAGE('Потребление ЭЭ_факт'!BA130,'Потребление ЭЭ_факт'!BM130,'Потребление ЭЭ_факт'!BY130),IF(BD130&lt;&gt;0,AVERAGE('Потребление ЭЭ_факт'!BA130,'Потребление ЭЭ_факт'!BM130,'Потребление ЭЭ_факт'!BY130),0))</f>
        <v>0</v>
      </c>
      <c r="BF130" s="15">
        <f>IF(AND($F130=$AY$4,$I130=BF$5),AVERAGE('Потребление ЭЭ_факт'!BB130,'Потребление ЭЭ_факт'!BN130,'Потребление ЭЭ_факт'!BZ130),IF(BE130&lt;&gt;0,AVERAGE('Потребление ЭЭ_факт'!BB130,'Потребление ЭЭ_факт'!BN130,'Потребление ЭЭ_факт'!BZ130),0))</f>
        <v>0</v>
      </c>
      <c r="BG130" s="15">
        <f>IF(AND($F130=$AY$4,$I130=BG$5),AVERAGE('Потребление ЭЭ_факт'!BC130,'Потребление ЭЭ_факт'!BO130,'Потребление ЭЭ_факт'!CA130),IF(BF130&lt;&gt;0,AVERAGE('Потребление ЭЭ_факт'!BC130,'Потребление ЭЭ_факт'!BO130,'Потребление ЭЭ_факт'!CA130),0))</f>
        <v>0</v>
      </c>
      <c r="BH130" s="15">
        <f>IF(AND($F130=$AY$4,$I130=BH$5),AVERAGE('Потребление ЭЭ_факт'!BD130,'Потребление ЭЭ_факт'!BP130,'Потребление ЭЭ_факт'!CB130),IF(BG130&lt;&gt;0,AVERAGE('Потребление ЭЭ_факт'!BD130,'Потребление ЭЭ_факт'!BP130,'Потребление ЭЭ_факт'!CB130),0))</f>
        <v>0</v>
      </c>
      <c r="BI130" s="15">
        <f>IF(AND($F130=$AY$4,$I130=BI$5),AVERAGE('Потребление ЭЭ_факт'!BE130,'Потребление ЭЭ_факт'!BQ130,'Потребление ЭЭ_факт'!CC130),IF(BH130&lt;&gt;0,AVERAGE('Потребление ЭЭ_факт'!BE130,'Потребление ЭЭ_факт'!BQ130,'Потребление ЭЭ_факт'!CC130),0))</f>
        <v>0</v>
      </c>
      <c r="BJ130" s="16">
        <f>IF(AND($F130=$AY$4,$I130=BJ$5),AVERAGE('Потребление ЭЭ_факт'!BF130,'Потребление ЭЭ_факт'!BR130,'Потребление ЭЭ_факт'!CD130),IF(BI130&lt;&gt;0,AVERAGE('Потребление ЭЭ_факт'!BF130,'Потребление ЭЭ_факт'!BR130,'Потребление ЭЭ_факт'!CD130),0))</f>
        <v>0</v>
      </c>
      <c r="BK130" s="14">
        <f>IF(AND($F130=$BK$4,$I130=BK$5),AVERAGE('Потребление ЭЭ_факт'!BG130,'Потребление ЭЭ_факт'!BS130,'Потребление ЭЭ_факт'!CE130),IF(BJ130&lt;&gt;0,AVERAGE('Потребление ЭЭ_факт'!BG130,'Потребление ЭЭ_факт'!BS130,'Потребление ЭЭ_факт'!CE130),0))</f>
        <v>0</v>
      </c>
      <c r="BL130" s="15">
        <f>IF(AND($F130=$BK$4,$I130=BL$5),AVERAGE('Потребление ЭЭ_факт'!BH130,'Потребление ЭЭ_факт'!BT130,'Потребление ЭЭ_факт'!CF130),IF(BK130&lt;&gt;0,AVERAGE('Потребление ЭЭ_факт'!BH130,'Потребление ЭЭ_факт'!BT130,'Потребление ЭЭ_факт'!CF130),0))</f>
        <v>0</v>
      </c>
      <c r="BM130" s="15">
        <f>IF(AND($F130=$BK$4,$I130=BM$5),AVERAGE('Потребление ЭЭ_факт'!BI130,'Потребление ЭЭ_факт'!BU130,'Потребление ЭЭ_факт'!CG130),IF(BL130&lt;&gt;0,AVERAGE('Потребление ЭЭ_факт'!BI130,'Потребление ЭЭ_факт'!BU130,'Потребление ЭЭ_факт'!CG130),0))</f>
        <v>0</v>
      </c>
      <c r="BN130" s="15">
        <f>IF(AND($F130=$BK$4,$I130=BN$5),AVERAGE('Потребление ЭЭ_факт'!BJ130,'Потребление ЭЭ_факт'!BV130,'Потребление ЭЭ_факт'!CH130),IF(BM130&lt;&gt;0,AVERAGE('Потребление ЭЭ_факт'!BJ130,'Потребление ЭЭ_факт'!BV130,'Потребление ЭЭ_факт'!CH130),0))</f>
        <v>0</v>
      </c>
      <c r="BO130" s="15">
        <f>IF(AND($F130=$BK$4,$I130=BO$5),AVERAGE('Потребление ЭЭ_факт'!BK130,'Потребление ЭЭ_факт'!BW130,'Потребление ЭЭ_факт'!CI130),IF(BN130&lt;&gt;0,AVERAGE('Потребление ЭЭ_факт'!BK130,'Потребление ЭЭ_факт'!BW130,'Потребление ЭЭ_факт'!CI130),0))</f>
        <v>0</v>
      </c>
      <c r="BP130" s="15">
        <f>IF(AND($F130=$BK$4,$I130=BP$5),AVERAGE('Потребление ЭЭ_факт'!BL130,'Потребление ЭЭ_факт'!BX130,'Потребление ЭЭ_факт'!CJ130),IF(BO130&lt;&gt;0,AVERAGE('Потребление ЭЭ_факт'!BL130,'Потребление ЭЭ_факт'!BX130,'Потребление ЭЭ_факт'!CJ130),0))</f>
        <v>20139.786666666667</v>
      </c>
      <c r="BQ130" s="15">
        <f>IF(AND($F130=$BK$4,$I130=BQ$5),AVERAGE('Потребление ЭЭ_факт'!BM130,'Потребление ЭЭ_факт'!BY130,'Потребление ЭЭ_факт'!CK130),IF(BP130&lt;&gt;0,AVERAGE('Потребление ЭЭ_факт'!BM130,'Потребление ЭЭ_факт'!BY130,'Потребление ЭЭ_факт'!CK130),0))</f>
        <v>22975.346666666668</v>
      </c>
      <c r="BR130" s="15">
        <f>IF(AND($F130=$BK$4,$I130=BR$5),AVERAGE('Потребление ЭЭ_факт'!BN130,'Потребление ЭЭ_факт'!BZ130,'Потребление ЭЭ_факт'!CL130),IF(BQ130&lt;&gt;0,AVERAGE('Потребление ЭЭ_факт'!BN130,'Потребление ЭЭ_факт'!BZ130,'Потребление ЭЭ_факт'!CL130),0))</f>
        <v>22727.119999999999</v>
      </c>
      <c r="BS130" s="15">
        <f>IF(AND($F130=$BK$4,$I130=BS$5),AVERAGE('Потребление ЭЭ_факт'!BO130,'Потребление ЭЭ_факт'!CA130,'Потребление ЭЭ_факт'!CM130),IF(BR130&lt;&gt;0,AVERAGE('Потребление ЭЭ_факт'!BO130,'Потребление ЭЭ_факт'!CA130,'Потребление ЭЭ_факт'!CM130),0))</f>
        <v>17435.133333333335</v>
      </c>
      <c r="BT130" s="15">
        <f>IF(AND($F130=$BK$4,$I130=BT$5),AVERAGE('Потребление ЭЭ_факт'!BP130,'Потребление ЭЭ_факт'!CB130,'Потребление ЭЭ_факт'!CN130),IF(BS130&lt;&gt;0,AVERAGE('Потребление ЭЭ_факт'!BP130,'Потребление ЭЭ_факт'!CB130,'Потребление ЭЭ_факт'!CN130),0))</f>
        <v>15481.480000000001</v>
      </c>
      <c r="BU130" s="15">
        <f>IF(AND($F130=$BK$4,$I130=BU$5),AVERAGE('Потребление ЭЭ_факт'!BQ130,'Потребление ЭЭ_факт'!CC130,'Потребление ЭЭ_факт'!CO130),IF(BT130&lt;&gt;0,AVERAGE('Потребление ЭЭ_факт'!BQ130,'Потребление ЭЭ_факт'!CC130,'Потребление ЭЭ_факт'!CO130),0))</f>
        <v>16808.746666666666</v>
      </c>
      <c r="BV130" s="16">
        <f>IF(AND($F130=$BK$4,$I130=BV$5),AVERAGE('Потребление ЭЭ_факт'!BR130,'Потребление ЭЭ_факт'!CD130,'Потребление ЭЭ_факт'!CP130),IF(BU130&lt;&gt;0,AVERAGE('Потребление ЭЭ_факт'!BR130,'Потребление ЭЭ_факт'!CD130,'Потребление ЭЭ_факт'!CP130),0))</f>
        <v>20745.42666666667</v>
      </c>
      <c r="BW130" s="14">
        <f>IF(AND($F130=$BW$4,$I130=BW$5),AVERAGE('Потребление ЭЭ_факт'!BS130,'Потребление ЭЭ_факт'!CE130,'Потребление ЭЭ_факт'!CQ130),IF(BV130&lt;&gt;0,AVERAGE('Потребление ЭЭ_факт'!BS130,'Потребление ЭЭ_факт'!CE130,'Потребление ЭЭ_факт'!CQ130),0))</f>
        <v>20192.960000000003</v>
      </c>
      <c r="BX130" s="15">
        <f>IF(AND($F130=$BW$4,$I130=BX$5),AVERAGE('Потребление ЭЭ_факт'!BT130,'Потребление ЭЭ_факт'!CF130,'Потребление ЭЭ_факт'!CR130),IF(BW130&lt;&gt;0,AVERAGE('Потребление ЭЭ_факт'!BT130,'Потребление ЭЭ_факт'!CF130,'Потребление ЭЭ_факт'!CR130),0))</f>
        <v>19604.84</v>
      </c>
      <c r="BY130" s="15">
        <f>IF(AND($F130=$BW$4,$I130=BY$5),AVERAGE('Потребление ЭЭ_факт'!BU130,'Потребление ЭЭ_факт'!CG130,'Потребление ЭЭ_факт'!CS130),IF(BX130&lt;&gt;0,AVERAGE('Потребление ЭЭ_факт'!BU130,'Потребление ЭЭ_факт'!CG130,'Потребление ЭЭ_факт'!CS130),0))</f>
        <v>17761.919999999998</v>
      </c>
      <c r="BZ130" s="15">
        <f>IF(AND($F130=$BW$4,$I130=BZ$5),AVERAGE('Потребление ЭЭ_факт'!BV130,'Потребление ЭЭ_факт'!CH130,'Потребление ЭЭ_факт'!CT130),IF(BY130&lt;&gt;0,AVERAGE('Потребление ЭЭ_факт'!BV130,'Потребление ЭЭ_факт'!CH130,'Потребление ЭЭ_факт'!CT130),0))</f>
        <v>14800.293333333335</v>
      </c>
      <c r="CA130" s="15">
        <f>IF(AND($F130=$BW$4,$I130=CA$5),AVERAGE('Потребление ЭЭ_факт'!BW130,'Потребление ЭЭ_факт'!CI130,'Потребление ЭЭ_факт'!CU130),IF(BZ130&lt;&gt;0,AVERAGE('Потребление ЭЭ_факт'!BW130,'Потребление ЭЭ_факт'!CI130,'Потребление ЭЭ_факт'!CU130),0))</f>
        <v>15943.506666666666</v>
      </c>
      <c r="CB130" s="31">
        <f t="shared" si="555"/>
        <v>20139.786666666667</v>
      </c>
      <c r="CC130" s="31">
        <f t="shared" si="546"/>
        <v>22975.346666666668</v>
      </c>
      <c r="CD130" s="31">
        <f t="shared" si="547"/>
        <v>22727.119999999999</v>
      </c>
      <c r="CE130" s="31">
        <f t="shared" si="548"/>
        <v>17435.133333333335</v>
      </c>
      <c r="CF130" s="31">
        <f t="shared" si="549"/>
        <v>15481.480000000001</v>
      </c>
      <c r="CG130" s="31">
        <f t="shared" si="550"/>
        <v>16808.746666666666</v>
      </c>
      <c r="CH130" s="32">
        <f t="shared" si="551"/>
        <v>20745.42666666667</v>
      </c>
      <c r="CI130" s="30">
        <f t="shared" si="418"/>
        <v>20192.960000000003</v>
      </c>
      <c r="CJ130" s="31">
        <f t="shared" si="413"/>
        <v>19604.84</v>
      </c>
      <c r="CK130" s="31">
        <f t="shared" si="414"/>
        <v>17761.919999999998</v>
      </c>
      <c r="CL130" s="31">
        <f t="shared" si="489"/>
        <v>14800.293333333335</v>
      </c>
      <c r="CM130" s="31">
        <f t="shared" si="490"/>
        <v>15943.506666666666</v>
      </c>
      <c r="CN130" s="31">
        <f t="shared" si="491"/>
        <v>20139.786666666667</v>
      </c>
      <c r="CO130" s="31">
        <f t="shared" si="492"/>
        <v>22975.346666666668</v>
      </c>
      <c r="CP130" s="31">
        <f t="shared" si="493"/>
        <v>22727.119999999999</v>
      </c>
      <c r="CQ130" s="31">
        <f t="shared" si="494"/>
        <v>17435.133333333335</v>
      </c>
      <c r="CR130" s="31">
        <f t="shared" si="495"/>
        <v>15481.480000000001</v>
      </c>
      <c r="CS130" s="31">
        <f t="shared" si="496"/>
        <v>16808.746666666666</v>
      </c>
      <c r="CT130" s="32">
        <f t="shared" si="497"/>
        <v>20745.42666666667</v>
      </c>
      <c r="CU130" s="30">
        <f t="shared" si="498"/>
        <v>20192.960000000003</v>
      </c>
      <c r="CV130" s="31">
        <f t="shared" si="499"/>
        <v>19604.84</v>
      </c>
      <c r="CW130" s="31">
        <f t="shared" si="500"/>
        <v>17761.919999999998</v>
      </c>
      <c r="CX130" s="31">
        <f t="shared" si="501"/>
        <v>14800.293333333335</v>
      </c>
      <c r="CY130" s="31">
        <f t="shared" si="502"/>
        <v>15943.506666666666</v>
      </c>
      <c r="CZ130" s="31">
        <f t="shared" si="503"/>
        <v>20139.786666666667</v>
      </c>
      <c r="DA130" s="31">
        <f t="shared" si="504"/>
        <v>22975.346666666668</v>
      </c>
      <c r="DB130" s="31">
        <f t="shared" si="505"/>
        <v>22727.119999999999</v>
      </c>
      <c r="DC130" s="31">
        <f t="shared" si="506"/>
        <v>17435.133333333335</v>
      </c>
      <c r="DD130" s="31">
        <f t="shared" si="507"/>
        <v>15481.480000000001</v>
      </c>
      <c r="DE130" s="31">
        <f t="shared" si="508"/>
        <v>16808.746666666666</v>
      </c>
      <c r="DF130" s="32">
        <f t="shared" si="509"/>
        <v>20745.42666666667</v>
      </c>
      <c r="DG130" s="30">
        <f t="shared" si="510"/>
        <v>20192.960000000003</v>
      </c>
      <c r="DH130" s="31">
        <f t="shared" si="511"/>
        <v>19604.84</v>
      </c>
      <c r="DI130" s="31">
        <f t="shared" si="512"/>
        <v>17761.919999999998</v>
      </c>
      <c r="DJ130" s="31">
        <f t="shared" si="513"/>
        <v>14800.293333333335</v>
      </c>
      <c r="DK130" s="31">
        <f t="shared" si="514"/>
        <v>15943.506666666666</v>
      </c>
      <c r="DL130" s="31">
        <f t="shared" si="515"/>
        <v>20139.786666666667</v>
      </c>
      <c r="DM130" s="31">
        <f t="shared" si="516"/>
        <v>22975.346666666668</v>
      </c>
      <c r="DN130" s="31">
        <f t="shared" si="517"/>
        <v>22727.119999999999</v>
      </c>
      <c r="DO130" s="31">
        <f t="shared" si="518"/>
        <v>17435.133333333335</v>
      </c>
      <c r="DP130" s="31">
        <f t="shared" si="519"/>
        <v>15481.480000000001</v>
      </c>
      <c r="DQ130" s="31">
        <f t="shared" si="488"/>
        <v>16808.746666666666</v>
      </c>
      <c r="DR130" s="32">
        <f t="shared" si="522"/>
        <v>20745.42666666667</v>
      </c>
      <c r="DS130" s="30">
        <f t="shared" si="523"/>
        <v>20192.960000000003</v>
      </c>
      <c r="DT130" s="31">
        <f t="shared" si="524"/>
        <v>19604.84</v>
      </c>
      <c r="DU130" s="31">
        <f t="shared" si="525"/>
        <v>17761.919999999998</v>
      </c>
      <c r="DV130" s="31">
        <f t="shared" si="526"/>
        <v>14800.293333333335</v>
      </c>
      <c r="DW130" s="31">
        <f t="shared" si="527"/>
        <v>15943.506666666666</v>
      </c>
      <c r="DX130" s="31">
        <f t="shared" si="528"/>
        <v>20139.786666666667</v>
      </c>
      <c r="DY130" s="31">
        <f t="shared" si="529"/>
        <v>22975.346666666668</v>
      </c>
      <c r="DZ130" s="31">
        <f t="shared" si="530"/>
        <v>22727.119999999999</v>
      </c>
      <c r="EA130" s="31">
        <f t="shared" si="531"/>
        <v>17435.133333333335</v>
      </c>
      <c r="EB130" s="31">
        <f t="shared" si="532"/>
        <v>15481.480000000001</v>
      </c>
      <c r="EC130" s="31">
        <f t="shared" si="533"/>
        <v>16808.746666666666</v>
      </c>
      <c r="ED130" s="32">
        <f t="shared" si="534"/>
        <v>20745.42666666667</v>
      </c>
      <c r="EE130" s="30">
        <f t="shared" si="535"/>
        <v>20192.960000000003</v>
      </c>
      <c r="EF130" s="31">
        <f t="shared" si="536"/>
        <v>19604.84</v>
      </c>
      <c r="EG130" s="31">
        <f t="shared" si="537"/>
        <v>17761.919999999998</v>
      </c>
      <c r="EH130" s="31">
        <f t="shared" si="538"/>
        <v>14800.293333333335</v>
      </c>
      <c r="EI130" s="31">
        <f t="shared" si="539"/>
        <v>15943.506666666666</v>
      </c>
      <c r="EJ130" s="31">
        <f t="shared" si="540"/>
        <v>20139.786666666667</v>
      </c>
      <c r="EK130" s="31">
        <f t="shared" si="541"/>
        <v>22975.346666666668</v>
      </c>
      <c r="EL130" s="31">
        <f t="shared" si="542"/>
        <v>22727.119999999999</v>
      </c>
      <c r="EM130" s="31">
        <f t="shared" si="543"/>
        <v>17435.133333333335</v>
      </c>
      <c r="EN130" s="31">
        <f t="shared" si="544"/>
        <v>15481.480000000001</v>
      </c>
      <c r="EO130" s="31">
        <f t="shared" si="520"/>
        <v>16808.746666666666</v>
      </c>
      <c r="EP130" s="32">
        <f t="shared" si="521"/>
        <v>20745.42666666667</v>
      </c>
      <c r="ES130" s="20"/>
      <c r="ET130" s="18"/>
      <c r="EU130" s="18"/>
      <c r="EV130" s="18"/>
      <c r="EW130" s="18"/>
      <c r="EX130" s="18"/>
      <c r="EY130" s="18"/>
      <c r="EZ130" s="18"/>
      <c r="FA130" s="18"/>
      <c r="FB130" s="18"/>
      <c r="FC130" s="18"/>
      <c r="FD130" s="19"/>
      <c r="FE130" s="20"/>
      <c r="FF130" s="18"/>
      <c r="FG130" s="18"/>
      <c r="FH130" s="18"/>
      <c r="FI130" s="18"/>
      <c r="FJ130" s="18"/>
      <c r="FK130" s="18"/>
      <c r="FL130" s="18"/>
      <c r="FM130" s="18"/>
      <c r="FN130" s="18"/>
      <c r="FO130" s="18"/>
      <c r="FP130" s="19"/>
      <c r="FQ130" s="20"/>
      <c r="FR130" s="18"/>
      <c r="FS130" s="18"/>
      <c r="FT130" s="18"/>
      <c r="FU130" s="18"/>
      <c r="FV130" s="18"/>
      <c r="FW130" s="18">
        <f t="shared" si="424"/>
        <v>22975.346666666668</v>
      </c>
      <c r="FX130" s="18">
        <f t="shared" si="425"/>
        <v>22727.119999999999</v>
      </c>
      <c r="FY130" s="18">
        <f t="shared" si="426"/>
        <v>17435.133333333335</v>
      </c>
      <c r="FZ130" s="18">
        <f t="shared" si="427"/>
        <v>15481.480000000001</v>
      </c>
      <c r="GA130" s="18">
        <f t="shared" si="428"/>
        <v>16808.746666666666</v>
      </c>
      <c r="GB130" s="19">
        <f t="shared" si="429"/>
        <v>20745.42666666667</v>
      </c>
      <c r="GC130" s="20">
        <f t="shared" si="430"/>
        <v>20192.960000000003</v>
      </c>
      <c r="GD130" s="18">
        <f t="shared" si="431"/>
        <v>19604.84</v>
      </c>
      <c r="GE130" s="18">
        <f t="shared" si="432"/>
        <v>17761.919999999998</v>
      </c>
      <c r="GF130" s="18">
        <f t="shared" si="433"/>
        <v>14800.293333333335</v>
      </c>
      <c r="GG130" s="18">
        <f t="shared" si="434"/>
        <v>15943.506666666666</v>
      </c>
      <c r="GH130" s="18">
        <f t="shared" si="435"/>
        <v>20139.786666666667</v>
      </c>
      <c r="GI130" s="18">
        <f t="shared" si="436"/>
        <v>22975.346666666668</v>
      </c>
      <c r="GJ130" s="18">
        <f t="shared" si="437"/>
        <v>22727.119999999999</v>
      </c>
      <c r="GK130" s="18">
        <f t="shared" si="438"/>
        <v>17435.133333333335</v>
      </c>
      <c r="GL130" s="18">
        <f t="shared" si="439"/>
        <v>15481.480000000001</v>
      </c>
      <c r="GM130" s="18">
        <f t="shared" si="440"/>
        <v>16808.746666666666</v>
      </c>
      <c r="GN130" s="19">
        <f t="shared" si="441"/>
        <v>20745.42666666667</v>
      </c>
      <c r="GO130" s="20">
        <f t="shared" si="442"/>
        <v>20192.960000000003</v>
      </c>
      <c r="GP130" s="18">
        <f t="shared" si="443"/>
        <v>19604.84</v>
      </c>
      <c r="GQ130" s="18">
        <f t="shared" si="444"/>
        <v>17761.919999999998</v>
      </c>
      <c r="GR130" s="18">
        <f t="shared" si="445"/>
        <v>14800.293333333335</v>
      </c>
      <c r="GS130" s="18">
        <f t="shared" si="446"/>
        <v>15943.506666666666</v>
      </c>
      <c r="GT130" s="18">
        <f t="shared" si="447"/>
        <v>20139.786666666667</v>
      </c>
      <c r="GU130" s="18">
        <f t="shared" si="448"/>
        <v>22975.346666666668</v>
      </c>
      <c r="GV130" s="18">
        <f t="shared" si="449"/>
        <v>22727.119999999999</v>
      </c>
      <c r="GW130" s="18">
        <f t="shared" si="450"/>
        <v>17435.133333333335</v>
      </c>
      <c r="GX130" s="18">
        <f t="shared" si="451"/>
        <v>15481.480000000001</v>
      </c>
      <c r="GY130" s="18">
        <f t="shared" si="452"/>
        <v>16808.746666666666</v>
      </c>
      <c r="GZ130" s="19">
        <f t="shared" si="453"/>
        <v>20745.42666666667</v>
      </c>
      <c r="HA130" s="20">
        <f t="shared" si="454"/>
        <v>20192.960000000003</v>
      </c>
      <c r="HB130" s="18">
        <f t="shared" si="455"/>
        <v>19604.84</v>
      </c>
      <c r="HC130" s="18">
        <f t="shared" si="456"/>
        <v>17761.919999999998</v>
      </c>
      <c r="HD130" s="18">
        <f t="shared" si="457"/>
        <v>14800.293333333335</v>
      </c>
      <c r="HE130" s="18">
        <f t="shared" si="458"/>
        <v>15943.506666666666</v>
      </c>
      <c r="HF130" s="18">
        <f t="shared" si="459"/>
        <v>20139.786666666667</v>
      </c>
      <c r="HG130" s="18">
        <f t="shared" si="460"/>
        <v>22975.346666666668</v>
      </c>
      <c r="HH130" s="18">
        <f t="shared" si="461"/>
        <v>22727.119999999999</v>
      </c>
      <c r="HI130" s="18">
        <f t="shared" si="462"/>
        <v>17435.133333333335</v>
      </c>
      <c r="HJ130" s="18">
        <f t="shared" si="463"/>
        <v>15481.480000000001</v>
      </c>
      <c r="HK130" s="18">
        <f t="shared" si="464"/>
        <v>16808.746666666666</v>
      </c>
      <c r="HL130" s="19">
        <f t="shared" si="465"/>
        <v>20745.42666666667</v>
      </c>
      <c r="HM130" s="20">
        <f t="shared" si="466"/>
        <v>20192.960000000003</v>
      </c>
      <c r="HN130" s="18">
        <f t="shared" si="467"/>
        <v>19604.84</v>
      </c>
      <c r="HO130" s="18">
        <f t="shared" si="468"/>
        <v>17761.919999999998</v>
      </c>
      <c r="HP130" s="18">
        <f t="shared" si="469"/>
        <v>14800.293333333335</v>
      </c>
      <c r="HQ130" s="18">
        <f t="shared" si="470"/>
        <v>15943.506666666666</v>
      </c>
      <c r="HR130" s="18">
        <f t="shared" si="471"/>
        <v>20139.786666666667</v>
      </c>
      <c r="HS130" s="18">
        <f t="shared" si="472"/>
        <v>22975.346666666668</v>
      </c>
      <c r="HT130" s="18">
        <f t="shared" si="473"/>
        <v>22727.119999999999</v>
      </c>
      <c r="HU130" s="18">
        <f t="shared" si="474"/>
        <v>17435.133333333335</v>
      </c>
      <c r="HV130" s="18">
        <f t="shared" si="475"/>
        <v>15481.480000000001</v>
      </c>
      <c r="HW130" s="18">
        <f t="shared" si="476"/>
        <v>16808.746666666666</v>
      </c>
      <c r="HX130" s="19">
        <f t="shared" si="477"/>
        <v>20745.42666666667</v>
      </c>
      <c r="HY130" s="20">
        <f t="shared" si="478"/>
        <v>20192.960000000003</v>
      </c>
      <c r="HZ130" s="18">
        <f t="shared" si="545"/>
        <v>19604.84</v>
      </c>
      <c r="IA130" s="18">
        <f t="shared" si="559"/>
        <v>17761.919999999998</v>
      </c>
      <c r="IB130" s="18">
        <f t="shared" si="563"/>
        <v>14800.293333333335</v>
      </c>
      <c r="IC130" s="18">
        <f t="shared" si="567"/>
        <v>15943.506666666666</v>
      </c>
      <c r="ID130" s="18">
        <f t="shared" ref="ID130:ID133" si="568">DX130</f>
        <v>20139.786666666667</v>
      </c>
      <c r="IE130" s="18"/>
      <c r="IF130" s="18"/>
      <c r="IG130" s="18"/>
      <c r="IH130" s="18"/>
      <c r="II130" s="18"/>
      <c r="IJ130" s="19"/>
      <c r="IK130" s="20"/>
      <c r="IL130" s="18"/>
      <c r="IM130" s="18"/>
      <c r="IN130" s="18"/>
      <c r="IO130" s="18"/>
      <c r="IP130" s="18"/>
      <c r="IQ130" s="18"/>
      <c r="IR130" s="18"/>
      <c r="IS130" s="18"/>
      <c r="IT130" s="18"/>
      <c r="IU130" s="18"/>
      <c r="IV130" s="19"/>
      <c r="IY130" s="17"/>
      <c r="IZ130" s="17"/>
      <c r="JA130" s="14">
        <f t="shared" si="479"/>
        <v>0</v>
      </c>
      <c r="JB130" s="15">
        <f t="shared" si="480"/>
        <v>0</v>
      </c>
      <c r="JC130" s="15">
        <f t="shared" si="481"/>
        <v>116173.25333333333</v>
      </c>
      <c r="JD130" s="15">
        <f t="shared" si="482"/>
        <v>224616.56000000003</v>
      </c>
      <c r="JE130" s="15">
        <f t="shared" si="483"/>
        <v>224616.56000000003</v>
      </c>
      <c r="JF130" s="15">
        <f t="shared" si="484"/>
        <v>224616.56000000003</v>
      </c>
      <c r="JG130" s="15">
        <f t="shared" si="485"/>
        <v>224616.56000000003</v>
      </c>
      <c r="JH130" s="15">
        <f t="shared" si="486"/>
        <v>108443.30666666667</v>
      </c>
      <c r="JI130" s="15">
        <f t="shared" si="487"/>
        <v>0</v>
      </c>
      <c r="JJ130" s="14"/>
    </row>
    <row r="131" spans="1:270" x14ac:dyDescent="0.25">
      <c r="A131" s="5" t="s">
        <v>43</v>
      </c>
      <c r="B131" s="2">
        <v>7479</v>
      </c>
      <c r="C131" s="3">
        <v>42518</v>
      </c>
      <c r="D131" s="3" t="s">
        <v>44</v>
      </c>
      <c r="E131" s="4">
        <v>45488</v>
      </c>
      <c r="F131">
        <f t="shared" si="564"/>
        <v>2024</v>
      </c>
      <c r="G131">
        <f t="shared" si="565"/>
        <v>7</v>
      </c>
      <c r="H131">
        <f t="shared" si="566"/>
        <v>2021</v>
      </c>
      <c r="I131">
        <f t="shared" si="561"/>
        <v>7</v>
      </c>
      <c r="J131">
        <f t="shared" si="560"/>
        <v>2024</v>
      </c>
      <c r="K131">
        <f t="shared" si="416"/>
        <v>8</v>
      </c>
      <c r="L131">
        <f t="shared" si="562"/>
        <v>2029</v>
      </c>
      <c r="M131">
        <f t="shared" si="417"/>
        <v>7</v>
      </c>
      <c r="O131" s="14"/>
      <c r="P131" s="17"/>
      <c r="Q131" s="17"/>
      <c r="R131" s="17"/>
      <c r="S131" s="17"/>
      <c r="T131" s="17"/>
      <c r="U131" s="17"/>
      <c r="V131" s="17">
        <f>IF(AND($F131=O$4,$I131=V$5),AVERAGE('Потребление ЭЭ_факт'!R131,'Потребление ЭЭ_факт'!AD131,'Потребление ЭЭ_факт'!AP131),IF(U131&lt;&gt;0,AVERAGE('Потребление ЭЭ_факт'!R131,'Потребление ЭЭ_факт'!AD131,'Потребление ЭЭ_факт'!AP131),0))</f>
        <v>0</v>
      </c>
      <c r="W131" s="17">
        <f>IF(AND($F131=O$4,$I131=W$5),AVERAGE('Потребление ЭЭ_факт'!S131,'Потребление ЭЭ_факт'!AE131,'Потребление ЭЭ_факт'!AQ131),IF(V131&lt;&gt;0,AVERAGE('Потребление ЭЭ_факт'!S131,'Потребление ЭЭ_факт'!AE131,'Потребление ЭЭ_факт'!AQ131),0))</f>
        <v>0</v>
      </c>
      <c r="X131" s="17">
        <f>IF(AND($F131=O$4,$I131=X$5),AVERAGE('Потребление ЭЭ_факт'!T131,'Потребление ЭЭ_факт'!AF131,'Потребление ЭЭ_факт'!AR131),IF(W131&lt;&gt;0,AVERAGE('Потребление ЭЭ_факт'!T131,'Потребление ЭЭ_факт'!AF131,'Потребление ЭЭ_факт'!AR131),0))</f>
        <v>0</v>
      </c>
      <c r="Y131" s="17">
        <f>IF(AND($F131=O$4,$I131=Y$5),AVERAGE('Потребление ЭЭ_факт'!U131,'Потребление ЭЭ_факт'!AG131,'Потребление ЭЭ_факт'!AS131),IF(X131&lt;&gt;0,AVERAGE('Потребление ЭЭ_факт'!U131,'Потребление ЭЭ_факт'!AG131,'Потребление ЭЭ_факт'!AS131),0))</f>
        <v>0</v>
      </c>
      <c r="Z131" s="17">
        <f>IF(AND($F131=O$4,$I131=Z$5),AVERAGE('Потребление ЭЭ_факт'!V131,'Потребление ЭЭ_факт'!AH131,'Потребление ЭЭ_факт'!AT131),IF(Y131&lt;&gt;0,AVERAGE('Потребление ЭЭ_факт'!V131,'Потребление ЭЭ_факт'!AH131,'Потребление ЭЭ_факт'!AT131),0))</f>
        <v>0</v>
      </c>
      <c r="AA131" s="14">
        <f>IF(AND($F131=AA$4,$I131=AA$5),AVERAGE('Потребление ЭЭ_факт'!W131,'Потребление ЭЭ_факт'!AI131,'Потребление ЭЭ_факт'!AU131),IF(Z131&lt;&gt;0,AVERAGE('Потребление ЭЭ_факт'!W131,'Потребление ЭЭ_факт'!AI131,'Потребление ЭЭ_факт'!AU131),0))</f>
        <v>0</v>
      </c>
      <c r="AB131" s="17">
        <f>IF(AND($F131=AA$4,$I131=AB$5),AVERAGE('Потребление ЭЭ_факт'!X131,'Потребление ЭЭ_факт'!AJ131,'Потребление ЭЭ_факт'!AV131),IF(AA131&lt;&gt;0,AVERAGE('Потребление ЭЭ_факт'!X131,'Потребление ЭЭ_факт'!AJ131,'Потребление ЭЭ_факт'!AV131),0))</f>
        <v>0</v>
      </c>
      <c r="AC131" s="17">
        <f>IF(AND($F131=AA$4,$I131=AC$5),AVERAGE('Потребление ЭЭ_факт'!Y131,'Потребление ЭЭ_факт'!AK131,'Потребление ЭЭ_факт'!AW131),IF(AB131&lt;&gt;0,AVERAGE('Потребление ЭЭ_факт'!Y131,'Потребление ЭЭ_факт'!AK131,'Потребление ЭЭ_факт'!AW131),0))</f>
        <v>0</v>
      </c>
      <c r="AD131" s="17">
        <f>IF(AND($F131=AA$4,$I131=AD$5),AVERAGE('Потребление ЭЭ_факт'!Z131,'Потребление ЭЭ_факт'!AL131,'Потребление ЭЭ_факт'!AX131),IF(AC131&lt;&gt;0,AVERAGE('Потребление ЭЭ_факт'!Z131,'Потребление ЭЭ_факт'!AL131,'Потребление ЭЭ_факт'!AX131),0))</f>
        <v>0</v>
      </c>
      <c r="AE131" s="17">
        <f>IF(AND($F131=AA$4,$I131=AE$5),AVERAGE('Потребление ЭЭ_факт'!AA131,'Потребление ЭЭ_факт'!AM131,'Потребление ЭЭ_факт'!AY131),IF(AD131&lt;&gt;0,AVERAGE('Потребление ЭЭ_факт'!AA131,'Потребление ЭЭ_факт'!AM131,'Потребление ЭЭ_факт'!AY131),0))</f>
        <v>0</v>
      </c>
      <c r="AF131" s="17">
        <f>IF(AND($F131=AA$4,$I131=AF$5),AVERAGE('Потребление ЭЭ_факт'!AB131,'Потребление ЭЭ_факт'!AN131,'Потребление ЭЭ_факт'!AZ131),IF(AE131&lt;&gt;0,AVERAGE('Потребление ЭЭ_факт'!AB131,'Потребление ЭЭ_факт'!AN131,'Потребление ЭЭ_факт'!AZ131),0))</f>
        <v>0</v>
      </c>
      <c r="AG131" s="17">
        <f>IF(AND($F131=AA$4,$I131=AG$5),AVERAGE('Потребление ЭЭ_факт'!AC131,'Потребление ЭЭ_факт'!AO131,'Потребление ЭЭ_факт'!BA131),IF(AF131&lt;&gt;0,AVERAGE('Потребление ЭЭ_факт'!AC131,'Потребление ЭЭ_факт'!AO131,'Потребление ЭЭ_факт'!BA131),0))</f>
        <v>0</v>
      </c>
      <c r="AH131" s="17">
        <f>IF(AND($F131=AA$4,$I131=AH$5),AVERAGE('Потребление ЭЭ_факт'!AD131,'Потребление ЭЭ_факт'!AP131,'Потребление ЭЭ_факт'!BB131),IF(AG131&lt;&gt;0,AVERAGE('Потребление ЭЭ_факт'!AD131,'Потребление ЭЭ_факт'!AP131,'Потребление ЭЭ_факт'!BB131),0))</f>
        <v>0</v>
      </c>
      <c r="AI131" s="17">
        <f>IF(AND($F131=AA$4,$I131=AI$5),AVERAGE('Потребление ЭЭ_факт'!AE131,'Потребление ЭЭ_факт'!AQ131,'Потребление ЭЭ_факт'!BC131),IF(AH131&lt;&gt;0,AVERAGE('Потребление ЭЭ_факт'!AE131,'Потребление ЭЭ_факт'!AQ131,'Потребление ЭЭ_факт'!BC131),0))</f>
        <v>0</v>
      </c>
      <c r="AJ131" s="17">
        <f>IF(AND($F131=AA$4,$I131=AJ$5),AVERAGE('Потребление ЭЭ_факт'!AF131,'Потребление ЭЭ_факт'!AR131,'Потребление ЭЭ_факт'!BD131),IF(AI131&lt;&gt;0,AVERAGE('Потребление ЭЭ_факт'!AF131,'Потребление ЭЭ_факт'!AR131,'Потребление ЭЭ_факт'!BD131),0))</f>
        <v>0</v>
      </c>
      <c r="AK131" s="17">
        <f>IF(AND($F131=AA$4,$I131=AK$5),AVERAGE('Потребление ЭЭ_факт'!AG131,'Потребление ЭЭ_факт'!AS131,'Потребление ЭЭ_факт'!BE131),IF(AJ131&lt;&gt;0,AVERAGE('Потребление ЭЭ_факт'!AG131,'Потребление ЭЭ_факт'!AS131,'Потребление ЭЭ_факт'!BE131),0))</f>
        <v>0</v>
      </c>
      <c r="AL131" s="17">
        <f>IF(AND($F131=AA$4,$I131=AL$5),AVERAGE('Потребление ЭЭ_факт'!AH131,'Потребление ЭЭ_факт'!AT131,'Потребление ЭЭ_факт'!BF131),IF(AK131&lt;&gt;0,AVERAGE('Потребление ЭЭ_факт'!AH131,'Потребление ЭЭ_факт'!AT131,'Потребление ЭЭ_факт'!BF131),0))</f>
        <v>0</v>
      </c>
      <c r="AM131" s="14">
        <f>IF(AND($F131=AM$4,$I131=AM$5),AVERAGE('Потребление ЭЭ_факт'!AI131,'Потребление ЭЭ_факт'!AU131,'Потребление ЭЭ_факт'!BG131),IF(AL131&lt;&gt;0,AVERAGE('Потребление ЭЭ_факт'!AI131,'Потребление ЭЭ_факт'!AU131,'Потребление ЭЭ_факт'!BG131),0))</f>
        <v>0</v>
      </c>
      <c r="AN131" s="15">
        <f>IF(AND($F131=$AM$4,$I131=AN$5),AVERAGE('Потребление ЭЭ_факт'!AJ131,'Потребление ЭЭ_факт'!AV131,'Потребление ЭЭ_факт'!BH131),IF(AM131&lt;&gt;0,AVERAGE('Потребление ЭЭ_факт'!AJ131,'Потребление ЭЭ_факт'!AV131,'Потребление ЭЭ_факт'!BH131),0))</f>
        <v>0</v>
      </c>
      <c r="AO131" s="15">
        <f>IF(AND($F131=$AM$4,$I131=AO$5),AVERAGE('Потребление ЭЭ_факт'!AK131,'Потребление ЭЭ_факт'!AW131,'Потребление ЭЭ_факт'!BI131),IF(AN131&lt;&gt;0,AVERAGE('Потребление ЭЭ_факт'!AK131,'Потребление ЭЭ_факт'!AW131,'Потребление ЭЭ_факт'!BI131),0))</f>
        <v>0</v>
      </c>
      <c r="AP131" s="15">
        <f>IF(AND($F131=$AM$4,$I131=AP$5),AVERAGE('Потребление ЭЭ_факт'!AL131,'Потребление ЭЭ_факт'!AX131,'Потребление ЭЭ_факт'!BJ131),IF(AO131&lt;&gt;0,AVERAGE('Потребление ЭЭ_факт'!AL131,'Потребление ЭЭ_факт'!AX131,'Потребление ЭЭ_факт'!BJ131),0))</f>
        <v>0</v>
      </c>
      <c r="AQ131" s="15">
        <f>IF(AND($F131=$AM$4,$I131=AQ$5),AVERAGE('Потребление ЭЭ_факт'!AM131,'Потребление ЭЭ_факт'!AY131,'Потребление ЭЭ_факт'!BK131),IF(AP131&lt;&gt;0,AVERAGE('Потребление ЭЭ_факт'!AM131,'Потребление ЭЭ_факт'!AY131,'Потребление ЭЭ_факт'!BK131),0))</f>
        <v>0</v>
      </c>
      <c r="AR131" s="15">
        <f>IF(AND($F131=$AM$4,$I131=AR$5),AVERAGE('Потребление ЭЭ_факт'!AN131,'Потребление ЭЭ_факт'!AZ131,'Потребление ЭЭ_факт'!BL131),IF(AQ131&lt;&gt;0,AVERAGE('Потребление ЭЭ_факт'!AN131,'Потребление ЭЭ_факт'!AZ131,'Потребление ЭЭ_факт'!BL131),0))</f>
        <v>0</v>
      </c>
      <c r="AS131" s="15">
        <f>IF(AND($F131=$AM$4,$I131=AS$5),AVERAGE('Потребление ЭЭ_факт'!AO131,'Потребление ЭЭ_факт'!BA131,'Потребление ЭЭ_факт'!BM131),IF(AR131&lt;&gt;0,AVERAGE('Потребление ЭЭ_факт'!AO131,'Потребление ЭЭ_факт'!BA131,'Потребление ЭЭ_факт'!BM131),0))</f>
        <v>0</v>
      </c>
      <c r="AT131" s="15">
        <f>IF(AND($F131=$AM$4,$I131=AT$5),AVERAGE('Потребление ЭЭ_факт'!AP131,'Потребление ЭЭ_факт'!BB131,'Потребление ЭЭ_факт'!BN131),IF(AS131&lt;&gt;0,AVERAGE('Потребление ЭЭ_факт'!AP131,'Потребление ЭЭ_факт'!BB131,'Потребление ЭЭ_факт'!BN131),0))</f>
        <v>0</v>
      </c>
      <c r="AU131" s="15">
        <f>IF(AND($F131=$AM$4,$I131=AU$5),AVERAGE('Потребление ЭЭ_факт'!AQ131,'Потребление ЭЭ_факт'!BC131,'Потребление ЭЭ_факт'!BO131),IF(AT131&lt;&gt;0,AVERAGE('Потребление ЭЭ_факт'!AQ131,'Потребление ЭЭ_факт'!BC131,'Потребление ЭЭ_факт'!BO131),0))</f>
        <v>0</v>
      </c>
      <c r="AV131" s="15">
        <f>IF(AND($F131=$AM$4,$I131=AV$5),AVERAGE('Потребление ЭЭ_факт'!AR131,'Потребление ЭЭ_факт'!BD131,'Потребление ЭЭ_факт'!BP131),IF(AU131&lt;&gt;0,AVERAGE('Потребление ЭЭ_факт'!AR131,'Потребление ЭЭ_факт'!BD131,'Потребление ЭЭ_факт'!BP131),0))</f>
        <v>0</v>
      </c>
      <c r="AW131" s="15">
        <f>IF(AND($F131=$AM$4,$I131=AW$5),AVERAGE('Потребление ЭЭ_факт'!AS131,'Потребление ЭЭ_факт'!BE131,'Потребление ЭЭ_факт'!BQ131),IF(AV131&lt;&gt;0,AVERAGE('Потребление ЭЭ_факт'!AS131,'Потребление ЭЭ_факт'!BE131,'Потребление ЭЭ_факт'!BQ131),0))</f>
        <v>0</v>
      </c>
      <c r="AX131" s="16">
        <f>IF(AND($F131=$AM$4,$I131=AX$5),AVERAGE('Потребление ЭЭ_факт'!AT131,'Потребление ЭЭ_факт'!BF131,'Потребление ЭЭ_факт'!BR131),IF(AW131&lt;&gt;0,AVERAGE('Потребление ЭЭ_факт'!AT131,'Потребление ЭЭ_факт'!BF131,'Потребление ЭЭ_факт'!BR131),0))</f>
        <v>0</v>
      </c>
      <c r="AY131" s="14">
        <f>IF(AND($F131=$AY$4,$I131=AY$5),AVERAGE('Потребление ЭЭ_факт'!AU131,'Потребление ЭЭ_факт'!BG131,'Потребление ЭЭ_факт'!BS131),IF(AX131&lt;&gt;0,AVERAGE('Потребление ЭЭ_факт'!AU131,'Потребление ЭЭ_факт'!BG131,'Потребление ЭЭ_факт'!BS131),0))</f>
        <v>0</v>
      </c>
      <c r="AZ131" s="15">
        <f>IF(AND($F131=$AY$4,$I131=AZ$5),AVERAGE('Потребление ЭЭ_факт'!AV131,'Потребление ЭЭ_факт'!BH131,'Потребление ЭЭ_факт'!BT131),IF(AY131&lt;&gt;0,AVERAGE('Потребление ЭЭ_факт'!AV131,'Потребление ЭЭ_факт'!BH131,'Потребление ЭЭ_факт'!BT131),0))</f>
        <v>0</v>
      </c>
      <c r="BA131" s="15">
        <f>IF(AND($F131=$AY$4,$I131=BA$5),AVERAGE('Потребление ЭЭ_факт'!AW131,'Потребление ЭЭ_факт'!BI131,'Потребление ЭЭ_факт'!BU131),IF(AZ131&lt;&gt;0,AVERAGE('Потребление ЭЭ_факт'!AW131,'Потребление ЭЭ_факт'!BI131,'Потребление ЭЭ_факт'!BU131),0))</f>
        <v>0</v>
      </c>
      <c r="BB131" s="15">
        <f>IF(AND($F131=$AY$4,$I131=BB$5),AVERAGE('Потребление ЭЭ_факт'!AX131,'Потребление ЭЭ_факт'!BJ131,'Потребление ЭЭ_факт'!BV131),IF(BA131&lt;&gt;0,AVERAGE('Потребление ЭЭ_факт'!AX131,'Потребление ЭЭ_факт'!BJ131,'Потребление ЭЭ_факт'!BV131),0))</f>
        <v>0</v>
      </c>
      <c r="BC131" s="15">
        <f>IF(AND($F131=$AY$4,$I131=BC$5),AVERAGE('Потребление ЭЭ_факт'!AY131,'Потребление ЭЭ_факт'!BK131,'Потребление ЭЭ_факт'!BW131),IF(BB131&lt;&gt;0,AVERAGE('Потребление ЭЭ_факт'!AY131,'Потребление ЭЭ_факт'!BK131,'Потребление ЭЭ_факт'!BW131),0))</f>
        <v>0</v>
      </c>
      <c r="BD131" s="15">
        <f>IF(AND($F131=$AY$4,$I131=BD$5),AVERAGE('Потребление ЭЭ_факт'!AZ131,'Потребление ЭЭ_факт'!BL131,'Потребление ЭЭ_факт'!BX131),IF(BC131&lt;&gt;0,AVERAGE('Потребление ЭЭ_факт'!AZ131,'Потребление ЭЭ_факт'!BL131,'Потребление ЭЭ_факт'!BX131),0))</f>
        <v>0</v>
      </c>
      <c r="BE131" s="15">
        <f>IF(AND($F131=$AY$4,$I131=BE$5),AVERAGE('Потребление ЭЭ_факт'!BA131,'Потребление ЭЭ_факт'!BM131,'Потребление ЭЭ_факт'!BY131),IF(BD131&lt;&gt;0,AVERAGE('Потребление ЭЭ_факт'!BA131,'Потребление ЭЭ_факт'!BM131,'Потребление ЭЭ_факт'!BY131),0))</f>
        <v>0</v>
      </c>
      <c r="BF131" s="15">
        <f>IF(AND($F131=$AY$4,$I131=BF$5),AVERAGE('Потребление ЭЭ_факт'!BB131,'Потребление ЭЭ_факт'!BN131,'Потребление ЭЭ_факт'!BZ131),IF(BE131&lt;&gt;0,AVERAGE('Потребление ЭЭ_факт'!BB131,'Потребление ЭЭ_факт'!BN131,'Потребление ЭЭ_факт'!BZ131),0))</f>
        <v>0</v>
      </c>
      <c r="BG131" s="15">
        <f>IF(AND($F131=$AY$4,$I131=BG$5),AVERAGE('Потребление ЭЭ_факт'!BC131,'Потребление ЭЭ_факт'!BO131,'Потребление ЭЭ_факт'!CA131),IF(BF131&lt;&gt;0,AVERAGE('Потребление ЭЭ_факт'!BC131,'Потребление ЭЭ_факт'!BO131,'Потребление ЭЭ_факт'!CA131),0))</f>
        <v>0</v>
      </c>
      <c r="BH131" s="15">
        <f>IF(AND($F131=$AY$4,$I131=BH$5),AVERAGE('Потребление ЭЭ_факт'!BD131,'Потребление ЭЭ_факт'!BP131,'Потребление ЭЭ_факт'!CB131),IF(BG131&lt;&gt;0,AVERAGE('Потребление ЭЭ_факт'!BD131,'Потребление ЭЭ_факт'!BP131,'Потребление ЭЭ_факт'!CB131),0))</f>
        <v>0</v>
      </c>
      <c r="BI131" s="15">
        <f>IF(AND($F131=$AY$4,$I131=BI$5),AVERAGE('Потребление ЭЭ_факт'!BE131,'Потребление ЭЭ_факт'!BQ131,'Потребление ЭЭ_факт'!CC131),IF(BH131&lt;&gt;0,AVERAGE('Потребление ЭЭ_факт'!BE131,'Потребление ЭЭ_факт'!BQ131,'Потребление ЭЭ_факт'!CC131),0))</f>
        <v>0</v>
      </c>
      <c r="BJ131" s="16">
        <f>IF(AND($F131=$AY$4,$I131=BJ$5),AVERAGE('Потребление ЭЭ_факт'!BF131,'Потребление ЭЭ_факт'!BR131,'Потребление ЭЭ_факт'!CD131),IF(BI131&lt;&gt;0,AVERAGE('Потребление ЭЭ_факт'!BF131,'Потребление ЭЭ_факт'!BR131,'Потребление ЭЭ_факт'!CD131),0))</f>
        <v>0</v>
      </c>
      <c r="BK131" s="14">
        <f>IF(AND($F131=$BK$4,$I131=BK$5),AVERAGE('Потребление ЭЭ_факт'!BG131,'Потребление ЭЭ_факт'!BS131,'Потребление ЭЭ_факт'!CE131),IF(BJ131&lt;&gt;0,AVERAGE('Потребление ЭЭ_факт'!BG131,'Потребление ЭЭ_факт'!BS131,'Потребление ЭЭ_факт'!CE131),0))</f>
        <v>0</v>
      </c>
      <c r="BL131" s="15">
        <f>IF(AND($F131=$BK$4,$I131=BL$5),AVERAGE('Потребление ЭЭ_факт'!BH131,'Потребление ЭЭ_факт'!BT131,'Потребление ЭЭ_факт'!CF131),IF(BK131&lt;&gt;0,AVERAGE('Потребление ЭЭ_факт'!BH131,'Потребление ЭЭ_факт'!BT131,'Потребление ЭЭ_факт'!CF131),0))</f>
        <v>0</v>
      </c>
      <c r="BM131" s="15">
        <f>IF(AND($F131=$BK$4,$I131=BM$5),AVERAGE('Потребление ЭЭ_факт'!BI131,'Потребление ЭЭ_факт'!BU131,'Потребление ЭЭ_факт'!CG131),IF(BL131&lt;&gt;0,AVERAGE('Потребление ЭЭ_факт'!BI131,'Потребление ЭЭ_факт'!BU131,'Потребление ЭЭ_факт'!CG131),0))</f>
        <v>0</v>
      </c>
      <c r="BN131" s="15">
        <f>IF(AND($F131=$BK$4,$I131=BN$5),AVERAGE('Потребление ЭЭ_факт'!BJ131,'Потребление ЭЭ_факт'!BV131,'Потребление ЭЭ_факт'!CH131),IF(BM131&lt;&gt;0,AVERAGE('Потребление ЭЭ_факт'!BJ131,'Потребление ЭЭ_факт'!BV131,'Потребление ЭЭ_факт'!CH131),0))</f>
        <v>0</v>
      </c>
      <c r="BO131" s="15">
        <f>IF(AND($F131=$BK$4,$I131=BO$5),AVERAGE('Потребление ЭЭ_факт'!BK131,'Потребление ЭЭ_факт'!BW131,'Потребление ЭЭ_факт'!CI131),IF(BN131&lt;&gt;0,AVERAGE('Потребление ЭЭ_факт'!BK131,'Потребление ЭЭ_факт'!BW131,'Потребление ЭЭ_факт'!CI131),0))</f>
        <v>0</v>
      </c>
      <c r="BP131" s="15">
        <f>IF(AND($F131=$BK$4,$I131=BP$5),AVERAGE('Потребление ЭЭ_факт'!BL131,'Потребление ЭЭ_факт'!BX131,'Потребление ЭЭ_факт'!CJ131),IF(BO131&lt;&gt;0,AVERAGE('Потребление ЭЭ_факт'!BL131,'Потребление ЭЭ_факт'!BX131,'Потребление ЭЭ_факт'!CJ131),0))</f>
        <v>0</v>
      </c>
      <c r="BQ131" s="15">
        <f>IF(AND($F131=$BK$4,$I131=BQ$5),AVERAGE('Потребление ЭЭ_факт'!BM131,'Потребление ЭЭ_факт'!BY131,'Потребление ЭЭ_факт'!CK131),IF(BP131&lt;&gt;0,AVERAGE('Потребление ЭЭ_факт'!BM131,'Потребление ЭЭ_факт'!BY131,'Потребление ЭЭ_факт'!CK131),0))</f>
        <v>17333.75</v>
      </c>
      <c r="BR131" s="15">
        <f>IF(AND($F131=$BK$4,$I131=BR$5),AVERAGE('Потребление ЭЭ_факт'!BN131,'Потребление ЭЭ_факт'!BZ131,'Потребление ЭЭ_факт'!CL131),IF(BQ131&lt;&gt;0,AVERAGE('Потребление ЭЭ_факт'!BN131,'Потребление ЭЭ_факт'!BZ131,'Потребление ЭЭ_факт'!CL131),0))</f>
        <v>17931.310714285715</v>
      </c>
      <c r="BS131" s="15">
        <f>IF(AND($F131=$BK$4,$I131=BS$5),AVERAGE('Потребление ЭЭ_факт'!BO131,'Потребление ЭЭ_факт'!CA131,'Потребление ЭЭ_факт'!CM131),IF(BR131&lt;&gt;0,AVERAGE('Потребление ЭЭ_факт'!BO131,'Потребление ЭЭ_факт'!CA131,'Потребление ЭЭ_факт'!CM131),0))</f>
        <v>14700.14</v>
      </c>
      <c r="BT131" s="15">
        <f>IF(AND($F131=$BK$4,$I131=BT$5),AVERAGE('Потребление ЭЭ_факт'!BP131,'Потребление ЭЭ_факт'!CB131,'Потребление ЭЭ_факт'!CN131),IF(BS131&lt;&gt;0,AVERAGE('Потребление ЭЭ_факт'!BP131,'Потребление ЭЭ_факт'!CB131,'Потребление ЭЭ_факт'!CN131),0))</f>
        <v>13989.12</v>
      </c>
      <c r="BU131" s="15">
        <f>IF(AND($F131=$BK$4,$I131=BU$5),AVERAGE('Потребление ЭЭ_факт'!BQ131,'Потребление ЭЭ_факт'!CC131,'Потребление ЭЭ_факт'!CO131),IF(BT131&lt;&gt;0,AVERAGE('Потребление ЭЭ_факт'!BQ131,'Потребление ЭЭ_факт'!CC131,'Потребление ЭЭ_факт'!CO131),0))</f>
        <v>14503.415714285715</v>
      </c>
      <c r="BV131" s="16">
        <f>IF(AND($F131=$BK$4,$I131=BV$5),AVERAGE('Потребление ЭЭ_факт'!BR131,'Потребление ЭЭ_факт'!CD131,'Потребление ЭЭ_факт'!CP131),IF(BU131&lt;&gt;0,AVERAGE('Потребление ЭЭ_факт'!BR131,'Потребление ЭЭ_факт'!CD131,'Потребление ЭЭ_факт'!CP131),0))</f>
        <v>16858.442857142854</v>
      </c>
      <c r="BW131" s="14">
        <f>IF(AND($F131=$BW$4,$I131=BW$5),AVERAGE('Потребление ЭЭ_факт'!BS131,'Потребление ЭЭ_факт'!CE131,'Потребление ЭЭ_факт'!CQ131),IF(BV131&lt;&gt;0,AVERAGE('Потребление ЭЭ_факт'!BS131,'Потребление ЭЭ_факт'!CE131,'Потребление ЭЭ_факт'!CQ131),0))</f>
        <v>17484.155714285716</v>
      </c>
      <c r="BX131" s="15">
        <f>IF(AND($F131=$BW$4,$I131=BX$5),AVERAGE('Потребление ЭЭ_факт'!BT131,'Потребление ЭЭ_факт'!CF131,'Потребление ЭЭ_факт'!CR131),IF(BW131&lt;&gt;0,AVERAGE('Потребление ЭЭ_факт'!BT131,'Потребление ЭЭ_факт'!CF131,'Потребление ЭЭ_факт'!CR131),0))</f>
        <v>16465.384285714284</v>
      </c>
      <c r="BY131" s="15">
        <f>IF(AND($F131=$BW$4,$I131=BY$5),AVERAGE('Потребление ЭЭ_факт'!BU131,'Потребление ЭЭ_факт'!CG131,'Потребление ЭЭ_факт'!CS131),IF(BX131&lt;&gt;0,AVERAGE('Потребление ЭЭ_факт'!BU131,'Потребление ЭЭ_факт'!CG131,'Потребление ЭЭ_факт'!CS131),0))</f>
        <v>16419.607142857141</v>
      </c>
      <c r="BZ131" s="15">
        <f>IF(AND($F131=$BW$4,$I131=BZ$5),AVERAGE('Потребление ЭЭ_факт'!BV131,'Потребление ЭЭ_факт'!CH131,'Потребление ЭЭ_факт'!CT131),IF(BY131&lt;&gt;0,AVERAGE('Потребление ЭЭ_факт'!BV131,'Потребление ЭЭ_факт'!CH131,'Потребление ЭЭ_факт'!CT131),0))</f>
        <v>15718.924285714287</v>
      </c>
      <c r="CA131" s="15">
        <f>IF(AND($F131=$BW$4,$I131=CA$5),AVERAGE('Потребление ЭЭ_факт'!BW131,'Потребление ЭЭ_факт'!CI131,'Потребление ЭЭ_факт'!CU131),IF(BZ131&lt;&gt;0,AVERAGE('Потребление ЭЭ_факт'!BW131,'Потребление ЭЭ_факт'!CI131,'Потребление ЭЭ_факт'!CU131),0))</f>
        <v>15801.937272727271</v>
      </c>
      <c r="CB131" s="15">
        <f>IF(AND($F131=$BW$4,$I131=CB$5),AVERAGE('Потребление ЭЭ_факт'!BX131,'Потребление ЭЭ_факт'!CJ131,'Потребление ЭЭ_факт'!CV131),IF(CA131&lt;&gt;0,AVERAGE('Потребление ЭЭ_факт'!BX131,'Потребление ЭЭ_факт'!CJ131,'Потребление ЭЭ_факт'!CV131),0))</f>
        <v>17423.111428571428</v>
      </c>
      <c r="CC131" s="31">
        <f t="shared" si="546"/>
        <v>17333.75</v>
      </c>
      <c r="CD131" s="31">
        <f t="shared" si="547"/>
        <v>17931.310714285715</v>
      </c>
      <c r="CE131" s="31">
        <f t="shared" si="548"/>
        <v>14700.14</v>
      </c>
      <c r="CF131" s="31">
        <f t="shared" si="549"/>
        <v>13989.12</v>
      </c>
      <c r="CG131" s="31">
        <f t="shared" si="550"/>
        <v>14503.415714285715</v>
      </c>
      <c r="CH131" s="32">
        <f t="shared" si="551"/>
        <v>16858.442857142854</v>
      </c>
      <c r="CI131" s="30">
        <f t="shared" si="418"/>
        <v>17484.155714285716</v>
      </c>
      <c r="CJ131" s="31">
        <f t="shared" si="413"/>
        <v>16465.384285714284</v>
      </c>
      <c r="CK131" s="31">
        <f t="shared" si="414"/>
        <v>16419.607142857141</v>
      </c>
      <c r="CL131" s="31">
        <f t="shared" si="489"/>
        <v>15718.924285714287</v>
      </c>
      <c r="CM131" s="31">
        <f t="shared" si="490"/>
        <v>15801.937272727271</v>
      </c>
      <c r="CN131" s="31">
        <f t="shared" si="491"/>
        <v>17423.111428571428</v>
      </c>
      <c r="CO131" s="31">
        <f t="shared" si="492"/>
        <v>17333.75</v>
      </c>
      <c r="CP131" s="31">
        <f t="shared" si="493"/>
        <v>17931.310714285715</v>
      </c>
      <c r="CQ131" s="31">
        <f t="shared" si="494"/>
        <v>14700.14</v>
      </c>
      <c r="CR131" s="31">
        <f t="shared" si="495"/>
        <v>13989.12</v>
      </c>
      <c r="CS131" s="31">
        <f t="shared" si="496"/>
        <v>14503.415714285715</v>
      </c>
      <c r="CT131" s="32">
        <f t="shared" si="497"/>
        <v>16858.442857142854</v>
      </c>
      <c r="CU131" s="30">
        <f t="shared" si="498"/>
        <v>17484.155714285716</v>
      </c>
      <c r="CV131" s="31">
        <f t="shared" si="499"/>
        <v>16465.384285714284</v>
      </c>
      <c r="CW131" s="31">
        <f t="shared" si="500"/>
        <v>16419.607142857141</v>
      </c>
      <c r="CX131" s="31">
        <f t="shared" si="501"/>
        <v>15718.924285714287</v>
      </c>
      <c r="CY131" s="31">
        <f t="shared" si="502"/>
        <v>15801.937272727271</v>
      </c>
      <c r="CZ131" s="31">
        <f t="shared" si="503"/>
        <v>17423.111428571428</v>
      </c>
      <c r="DA131" s="31">
        <f t="shared" si="504"/>
        <v>17333.75</v>
      </c>
      <c r="DB131" s="31">
        <f t="shared" si="505"/>
        <v>17931.310714285715</v>
      </c>
      <c r="DC131" s="31">
        <f t="shared" si="506"/>
        <v>14700.14</v>
      </c>
      <c r="DD131" s="31">
        <f t="shared" si="507"/>
        <v>13989.12</v>
      </c>
      <c r="DE131" s="31">
        <f t="shared" si="508"/>
        <v>14503.415714285715</v>
      </c>
      <c r="DF131" s="32">
        <f t="shared" si="509"/>
        <v>16858.442857142854</v>
      </c>
      <c r="DG131" s="30">
        <f t="shared" si="510"/>
        <v>17484.155714285716</v>
      </c>
      <c r="DH131" s="31">
        <f t="shared" si="511"/>
        <v>16465.384285714284</v>
      </c>
      <c r="DI131" s="31">
        <f t="shared" si="512"/>
        <v>16419.607142857141</v>
      </c>
      <c r="DJ131" s="31">
        <f t="shared" si="513"/>
        <v>15718.924285714287</v>
      </c>
      <c r="DK131" s="31">
        <f t="shared" si="514"/>
        <v>15801.937272727271</v>
      </c>
      <c r="DL131" s="31">
        <f t="shared" si="515"/>
        <v>17423.111428571428</v>
      </c>
      <c r="DM131" s="31">
        <f t="shared" si="516"/>
        <v>17333.75</v>
      </c>
      <c r="DN131" s="31">
        <f t="shared" si="517"/>
        <v>17931.310714285715</v>
      </c>
      <c r="DO131" s="31">
        <f t="shared" si="518"/>
        <v>14700.14</v>
      </c>
      <c r="DP131" s="31">
        <f t="shared" si="519"/>
        <v>13989.12</v>
      </c>
      <c r="DQ131" s="31">
        <f t="shared" si="488"/>
        <v>14503.415714285715</v>
      </c>
      <c r="DR131" s="32">
        <f t="shared" si="522"/>
        <v>16858.442857142854</v>
      </c>
      <c r="DS131" s="30">
        <f t="shared" si="523"/>
        <v>17484.155714285716</v>
      </c>
      <c r="DT131" s="31">
        <f t="shared" si="524"/>
        <v>16465.384285714284</v>
      </c>
      <c r="DU131" s="31">
        <f t="shared" si="525"/>
        <v>16419.607142857141</v>
      </c>
      <c r="DV131" s="31">
        <f t="shared" si="526"/>
        <v>15718.924285714287</v>
      </c>
      <c r="DW131" s="31">
        <f t="shared" si="527"/>
        <v>15801.937272727271</v>
      </c>
      <c r="DX131" s="31">
        <f t="shared" si="528"/>
        <v>17423.111428571428</v>
      </c>
      <c r="DY131" s="31">
        <f t="shared" si="529"/>
        <v>17333.75</v>
      </c>
      <c r="DZ131" s="31">
        <f t="shared" si="530"/>
        <v>17931.310714285715</v>
      </c>
      <c r="EA131" s="31">
        <f t="shared" si="531"/>
        <v>14700.14</v>
      </c>
      <c r="EB131" s="31">
        <f t="shared" si="532"/>
        <v>13989.12</v>
      </c>
      <c r="EC131" s="31">
        <f t="shared" si="533"/>
        <v>14503.415714285715</v>
      </c>
      <c r="ED131" s="32">
        <f t="shared" si="534"/>
        <v>16858.442857142854</v>
      </c>
      <c r="EE131" s="30">
        <f t="shared" si="535"/>
        <v>17484.155714285716</v>
      </c>
      <c r="EF131" s="31">
        <f t="shared" si="536"/>
        <v>16465.384285714284</v>
      </c>
      <c r="EG131" s="31">
        <f t="shared" si="537"/>
        <v>16419.607142857141</v>
      </c>
      <c r="EH131" s="31">
        <f t="shared" si="538"/>
        <v>15718.924285714287</v>
      </c>
      <c r="EI131" s="31">
        <f t="shared" si="539"/>
        <v>15801.937272727271</v>
      </c>
      <c r="EJ131" s="31">
        <f t="shared" si="540"/>
        <v>17423.111428571428</v>
      </c>
      <c r="EK131" s="31">
        <f t="shared" si="541"/>
        <v>17333.75</v>
      </c>
      <c r="EL131" s="31">
        <f t="shared" si="542"/>
        <v>17931.310714285715</v>
      </c>
      <c r="EM131" s="31">
        <f t="shared" si="543"/>
        <v>14700.14</v>
      </c>
      <c r="EN131" s="31">
        <f t="shared" si="544"/>
        <v>13989.12</v>
      </c>
      <c r="EO131" s="31">
        <f t="shared" si="520"/>
        <v>14503.415714285715</v>
      </c>
      <c r="EP131" s="32">
        <f t="shared" si="521"/>
        <v>16858.442857142854</v>
      </c>
      <c r="ES131" s="20"/>
      <c r="ET131" s="18"/>
      <c r="EU131" s="18"/>
      <c r="EV131" s="18"/>
      <c r="EW131" s="18"/>
      <c r="EX131" s="18"/>
      <c r="EY131" s="18"/>
      <c r="EZ131" s="18"/>
      <c r="FA131" s="18"/>
      <c r="FB131" s="18"/>
      <c r="FC131" s="18"/>
      <c r="FD131" s="19"/>
      <c r="FE131" s="20"/>
      <c r="FF131" s="18"/>
      <c r="FG131" s="18"/>
      <c r="FH131" s="18"/>
      <c r="FI131" s="18"/>
      <c r="FJ131" s="18"/>
      <c r="FK131" s="18"/>
      <c r="FL131" s="18"/>
      <c r="FM131" s="18"/>
      <c r="FN131" s="18"/>
      <c r="FO131" s="18"/>
      <c r="FP131" s="19"/>
      <c r="FQ131" s="20"/>
      <c r="FR131" s="18"/>
      <c r="FS131" s="18"/>
      <c r="FT131" s="18"/>
      <c r="FU131" s="18"/>
      <c r="FV131" s="18"/>
      <c r="FW131" s="18"/>
      <c r="FX131" s="18">
        <f t="shared" si="425"/>
        <v>17931.310714285715</v>
      </c>
      <c r="FY131" s="18">
        <f t="shared" si="426"/>
        <v>14700.14</v>
      </c>
      <c r="FZ131" s="18">
        <f t="shared" si="427"/>
        <v>13989.12</v>
      </c>
      <c r="GA131" s="18">
        <f t="shared" si="428"/>
        <v>14503.415714285715</v>
      </c>
      <c r="GB131" s="19">
        <f t="shared" si="429"/>
        <v>16858.442857142854</v>
      </c>
      <c r="GC131" s="20">
        <f t="shared" si="430"/>
        <v>17484.155714285716</v>
      </c>
      <c r="GD131" s="18">
        <f t="shared" si="431"/>
        <v>16465.384285714284</v>
      </c>
      <c r="GE131" s="18">
        <f t="shared" si="432"/>
        <v>16419.607142857141</v>
      </c>
      <c r="GF131" s="18">
        <f t="shared" si="433"/>
        <v>15718.924285714287</v>
      </c>
      <c r="GG131" s="18">
        <f t="shared" si="434"/>
        <v>15801.937272727271</v>
      </c>
      <c r="GH131" s="18">
        <f t="shared" si="435"/>
        <v>17423.111428571428</v>
      </c>
      <c r="GI131" s="18">
        <f t="shared" si="436"/>
        <v>17333.75</v>
      </c>
      <c r="GJ131" s="18">
        <f t="shared" si="437"/>
        <v>17931.310714285715</v>
      </c>
      <c r="GK131" s="18">
        <f t="shared" si="438"/>
        <v>14700.14</v>
      </c>
      <c r="GL131" s="18">
        <f t="shared" si="439"/>
        <v>13989.12</v>
      </c>
      <c r="GM131" s="18">
        <f t="shared" si="440"/>
        <v>14503.415714285715</v>
      </c>
      <c r="GN131" s="19">
        <f t="shared" si="441"/>
        <v>16858.442857142854</v>
      </c>
      <c r="GO131" s="20">
        <f t="shared" si="442"/>
        <v>17484.155714285716</v>
      </c>
      <c r="GP131" s="18">
        <f t="shared" si="443"/>
        <v>16465.384285714284</v>
      </c>
      <c r="GQ131" s="18">
        <f t="shared" si="444"/>
        <v>16419.607142857141</v>
      </c>
      <c r="GR131" s="18">
        <f t="shared" si="445"/>
        <v>15718.924285714287</v>
      </c>
      <c r="GS131" s="18">
        <f t="shared" si="446"/>
        <v>15801.937272727271</v>
      </c>
      <c r="GT131" s="18">
        <f t="shared" si="447"/>
        <v>17423.111428571428</v>
      </c>
      <c r="GU131" s="18">
        <f t="shared" si="448"/>
        <v>17333.75</v>
      </c>
      <c r="GV131" s="18">
        <f t="shared" si="449"/>
        <v>17931.310714285715</v>
      </c>
      <c r="GW131" s="18">
        <f t="shared" si="450"/>
        <v>14700.14</v>
      </c>
      <c r="GX131" s="18">
        <f t="shared" si="451"/>
        <v>13989.12</v>
      </c>
      <c r="GY131" s="18">
        <f t="shared" si="452"/>
        <v>14503.415714285715</v>
      </c>
      <c r="GZ131" s="19">
        <f t="shared" si="453"/>
        <v>16858.442857142854</v>
      </c>
      <c r="HA131" s="20">
        <f t="shared" si="454"/>
        <v>17484.155714285716</v>
      </c>
      <c r="HB131" s="18">
        <f t="shared" si="455"/>
        <v>16465.384285714284</v>
      </c>
      <c r="HC131" s="18">
        <f t="shared" si="456"/>
        <v>16419.607142857141</v>
      </c>
      <c r="HD131" s="18">
        <f t="shared" si="457"/>
        <v>15718.924285714287</v>
      </c>
      <c r="HE131" s="18">
        <f t="shared" si="458"/>
        <v>15801.937272727271</v>
      </c>
      <c r="HF131" s="18">
        <f t="shared" si="459"/>
        <v>17423.111428571428</v>
      </c>
      <c r="HG131" s="18">
        <f t="shared" si="460"/>
        <v>17333.75</v>
      </c>
      <c r="HH131" s="18">
        <f t="shared" si="461"/>
        <v>17931.310714285715</v>
      </c>
      <c r="HI131" s="18">
        <f t="shared" si="462"/>
        <v>14700.14</v>
      </c>
      <c r="HJ131" s="18">
        <f t="shared" si="463"/>
        <v>13989.12</v>
      </c>
      <c r="HK131" s="18">
        <f t="shared" si="464"/>
        <v>14503.415714285715</v>
      </c>
      <c r="HL131" s="19">
        <f t="shared" si="465"/>
        <v>16858.442857142854</v>
      </c>
      <c r="HM131" s="20">
        <f t="shared" si="466"/>
        <v>17484.155714285716</v>
      </c>
      <c r="HN131" s="18">
        <f t="shared" si="467"/>
        <v>16465.384285714284</v>
      </c>
      <c r="HO131" s="18">
        <f t="shared" si="468"/>
        <v>16419.607142857141</v>
      </c>
      <c r="HP131" s="18">
        <f t="shared" si="469"/>
        <v>15718.924285714287</v>
      </c>
      <c r="HQ131" s="18">
        <f t="shared" si="470"/>
        <v>15801.937272727271</v>
      </c>
      <c r="HR131" s="18">
        <f t="shared" si="471"/>
        <v>17423.111428571428</v>
      </c>
      <c r="HS131" s="18">
        <f t="shared" si="472"/>
        <v>17333.75</v>
      </c>
      <c r="HT131" s="18">
        <f t="shared" si="473"/>
        <v>17931.310714285715</v>
      </c>
      <c r="HU131" s="18">
        <f t="shared" si="474"/>
        <v>14700.14</v>
      </c>
      <c r="HV131" s="18">
        <f t="shared" si="475"/>
        <v>13989.12</v>
      </c>
      <c r="HW131" s="18">
        <f t="shared" si="476"/>
        <v>14503.415714285715</v>
      </c>
      <c r="HX131" s="19">
        <f t="shared" si="477"/>
        <v>16858.442857142854</v>
      </c>
      <c r="HY131" s="20">
        <f t="shared" si="478"/>
        <v>17484.155714285716</v>
      </c>
      <c r="HZ131" s="18">
        <f t="shared" si="545"/>
        <v>16465.384285714284</v>
      </c>
      <c r="IA131" s="18">
        <f t="shared" si="559"/>
        <v>16419.607142857141</v>
      </c>
      <c r="IB131" s="18">
        <f t="shared" si="563"/>
        <v>15718.924285714287</v>
      </c>
      <c r="IC131" s="18">
        <f t="shared" si="567"/>
        <v>15801.937272727271</v>
      </c>
      <c r="ID131" s="18">
        <f t="shared" si="568"/>
        <v>17423.111428571428</v>
      </c>
      <c r="IE131" s="18">
        <f t="shared" ref="IE131:IE133" si="569">DY131</f>
        <v>17333.75</v>
      </c>
      <c r="IF131" s="18"/>
      <c r="IG131" s="18"/>
      <c r="IH131" s="18"/>
      <c r="II131" s="18"/>
      <c r="IJ131" s="19"/>
      <c r="IK131" s="20"/>
      <c r="IL131" s="18"/>
      <c r="IM131" s="18"/>
      <c r="IN131" s="18"/>
      <c r="IO131" s="18"/>
      <c r="IP131" s="18"/>
      <c r="IQ131" s="18"/>
      <c r="IR131" s="18"/>
      <c r="IS131" s="18"/>
      <c r="IT131" s="18"/>
      <c r="IU131" s="18"/>
      <c r="IV131" s="19"/>
      <c r="IY131" s="17"/>
      <c r="IZ131" s="17"/>
      <c r="JA131" s="14">
        <f t="shared" si="479"/>
        <v>0</v>
      </c>
      <c r="JB131" s="15">
        <f t="shared" si="480"/>
        <v>0</v>
      </c>
      <c r="JC131" s="15">
        <f t="shared" si="481"/>
        <v>77982.429285714286</v>
      </c>
      <c r="JD131" s="15">
        <f t="shared" si="482"/>
        <v>194629.29941558442</v>
      </c>
      <c r="JE131" s="15">
        <f t="shared" si="483"/>
        <v>194629.29941558442</v>
      </c>
      <c r="JF131" s="15">
        <f t="shared" si="484"/>
        <v>194629.29941558442</v>
      </c>
      <c r="JG131" s="15">
        <f t="shared" si="485"/>
        <v>194629.29941558442</v>
      </c>
      <c r="JH131" s="15">
        <f t="shared" si="486"/>
        <v>116646.87012987012</v>
      </c>
      <c r="JI131" s="15">
        <f t="shared" si="487"/>
        <v>0</v>
      </c>
      <c r="JJ131" s="14"/>
    </row>
    <row r="132" spans="1:270" x14ac:dyDescent="0.25">
      <c r="A132" s="5" t="s">
        <v>189</v>
      </c>
      <c r="B132" s="2">
        <v>7857</v>
      </c>
      <c r="C132" s="3">
        <v>42874</v>
      </c>
      <c r="D132" s="3" t="s">
        <v>190</v>
      </c>
      <c r="E132" s="4">
        <v>45492</v>
      </c>
      <c r="F132">
        <f t="shared" si="564"/>
        <v>2024</v>
      </c>
      <c r="G132">
        <f t="shared" si="565"/>
        <v>7</v>
      </c>
      <c r="H132">
        <f t="shared" si="566"/>
        <v>2021</v>
      </c>
      <c r="I132">
        <f t="shared" si="561"/>
        <v>7</v>
      </c>
      <c r="J132">
        <f t="shared" si="560"/>
        <v>2024</v>
      </c>
      <c r="K132">
        <f t="shared" si="416"/>
        <v>8</v>
      </c>
      <c r="L132">
        <f t="shared" si="562"/>
        <v>2029</v>
      </c>
      <c r="M132">
        <f t="shared" si="417"/>
        <v>7</v>
      </c>
      <c r="O132" s="14"/>
      <c r="P132" s="17"/>
      <c r="Q132" s="17"/>
      <c r="R132" s="17"/>
      <c r="S132" s="17"/>
      <c r="T132" s="17"/>
      <c r="U132" s="17"/>
      <c r="V132" s="17">
        <f>IF(AND($F132=O$4,$I132=V$5),AVERAGE('Потребление ЭЭ_факт'!R132,'Потребление ЭЭ_факт'!AD132,'Потребление ЭЭ_факт'!AP132),IF(U132&lt;&gt;0,AVERAGE('Потребление ЭЭ_факт'!R132,'Потребление ЭЭ_факт'!AD132,'Потребление ЭЭ_факт'!AP132),0))</f>
        <v>0</v>
      </c>
      <c r="W132" s="17">
        <f>IF(AND($F132=O$4,$I132=W$5),AVERAGE('Потребление ЭЭ_факт'!S132,'Потребление ЭЭ_факт'!AE132,'Потребление ЭЭ_факт'!AQ132),IF(V132&lt;&gt;0,AVERAGE('Потребление ЭЭ_факт'!S132,'Потребление ЭЭ_факт'!AE132,'Потребление ЭЭ_факт'!AQ132),0))</f>
        <v>0</v>
      </c>
      <c r="X132" s="17">
        <f>IF(AND($F132=O$4,$I132=X$5),AVERAGE('Потребление ЭЭ_факт'!T132,'Потребление ЭЭ_факт'!AF132,'Потребление ЭЭ_факт'!AR132),IF(W132&lt;&gt;0,AVERAGE('Потребление ЭЭ_факт'!T132,'Потребление ЭЭ_факт'!AF132,'Потребление ЭЭ_факт'!AR132),0))</f>
        <v>0</v>
      </c>
      <c r="Y132" s="17">
        <f>IF(AND($F132=O$4,$I132=Y$5),AVERAGE('Потребление ЭЭ_факт'!U132,'Потребление ЭЭ_факт'!AG132,'Потребление ЭЭ_факт'!AS132),IF(X132&lt;&gt;0,AVERAGE('Потребление ЭЭ_факт'!U132,'Потребление ЭЭ_факт'!AG132,'Потребление ЭЭ_факт'!AS132),0))</f>
        <v>0</v>
      </c>
      <c r="Z132" s="17">
        <f>IF(AND($F132=O$4,$I132=Z$5),AVERAGE('Потребление ЭЭ_факт'!V132,'Потребление ЭЭ_факт'!AH132,'Потребление ЭЭ_факт'!AT132),IF(Y132&lt;&gt;0,AVERAGE('Потребление ЭЭ_факт'!V132,'Потребление ЭЭ_факт'!AH132,'Потребление ЭЭ_факт'!AT132),0))</f>
        <v>0</v>
      </c>
      <c r="AA132" s="14">
        <f>IF(AND($F132=AA$4,$I132=AA$5),AVERAGE('Потребление ЭЭ_факт'!W132,'Потребление ЭЭ_факт'!AI132,'Потребление ЭЭ_факт'!AU132),IF(Z132&lt;&gt;0,AVERAGE('Потребление ЭЭ_факт'!W132,'Потребление ЭЭ_факт'!AI132,'Потребление ЭЭ_факт'!AU132),0))</f>
        <v>0</v>
      </c>
      <c r="AB132" s="17">
        <f>IF(AND($F132=AA$4,$I132=AB$5),AVERAGE('Потребление ЭЭ_факт'!X132,'Потребление ЭЭ_факт'!AJ132,'Потребление ЭЭ_факт'!AV132),IF(AA132&lt;&gt;0,AVERAGE('Потребление ЭЭ_факт'!X132,'Потребление ЭЭ_факт'!AJ132,'Потребление ЭЭ_факт'!AV132),0))</f>
        <v>0</v>
      </c>
      <c r="AC132" s="17">
        <f>IF(AND($F132=AA$4,$I132=AC$5),AVERAGE('Потребление ЭЭ_факт'!Y132,'Потребление ЭЭ_факт'!AK132,'Потребление ЭЭ_факт'!AW132),IF(AB132&lt;&gt;0,AVERAGE('Потребление ЭЭ_факт'!Y132,'Потребление ЭЭ_факт'!AK132,'Потребление ЭЭ_факт'!AW132),0))</f>
        <v>0</v>
      </c>
      <c r="AD132" s="17">
        <f>IF(AND($F132=AA$4,$I132=AD$5),AVERAGE('Потребление ЭЭ_факт'!Z132,'Потребление ЭЭ_факт'!AL132,'Потребление ЭЭ_факт'!AX132),IF(AC132&lt;&gt;0,AVERAGE('Потребление ЭЭ_факт'!Z132,'Потребление ЭЭ_факт'!AL132,'Потребление ЭЭ_факт'!AX132),0))</f>
        <v>0</v>
      </c>
      <c r="AE132" s="17">
        <f>IF(AND($F132=AA$4,$I132=AE$5),AVERAGE('Потребление ЭЭ_факт'!AA132,'Потребление ЭЭ_факт'!AM132,'Потребление ЭЭ_факт'!AY132),IF(AD132&lt;&gt;0,AVERAGE('Потребление ЭЭ_факт'!AA132,'Потребление ЭЭ_факт'!AM132,'Потребление ЭЭ_факт'!AY132),0))</f>
        <v>0</v>
      </c>
      <c r="AF132" s="17">
        <f>IF(AND($F132=AA$4,$I132=AF$5),AVERAGE('Потребление ЭЭ_факт'!AB132,'Потребление ЭЭ_факт'!AN132,'Потребление ЭЭ_факт'!AZ132),IF(AE132&lt;&gt;0,AVERAGE('Потребление ЭЭ_факт'!AB132,'Потребление ЭЭ_факт'!AN132,'Потребление ЭЭ_факт'!AZ132),0))</f>
        <v>0</v>
      </c>
      <c r="AG132" s="17">
        <f>IF(AND($F132=AA$4,$I132=AG$5),AVERAGE('Потребление ЭЭ_факт'!AC132,'Потребление ЭЭ_факт'!AO132,'Потребление ЭЭ_факт'!BA132),IF(AF132&lt;&gt;0,AVERAGE('Потребление ЭЭ_факт'!AC132,'Потребление ЭЭ_факт'!AO132,'Потребление ЭЭ_факт'!BA132),0))</f>
        <v>0</v>
      </c>
      <c r="AH132" s="17">
        <f>IF(AND($F132=AA$4,$I132=AH$5),AVERAGE('Потребление ЭЭ_факт'!AD132,'Потребление ЭЭ_факт'!AP132,'Потребление ЭЭ_факт'!BB132),IF(AG132&lt;&gt;0,AVERAGE('Потребление ЭЭ_факт'!AD132,'Потребление ЭЭ_факт'!AP132,'Потребление ЭЭ_факт'!BB132),0))</f>
        <v>0</v>
      </c>
      <c r="AI132" s="17">
        <f>IF(AND($F132=AA$4,$I132=AI$5),AVERAGE('Потребление ЭЭ_факт'!AE132,'Потребление ЭЭ_факт'!AQ132,'Потребление ЭЭ_факт'!BC132),IF(AH132&lt;&gt;0,AVERAGE('Потребление ЭЭ_факт'!AE132,'Потребление ЭЭ_факт'!AQ132,'Потребление ЭЭ_факт'!BC132),0))</f>
        <v>0</v>
      </c>
      <c r="AJ132" s="17">
        <f>IF(AND($F132=AA$4,$I132=AJ$5),AVERAGE('Потребление ЭЭ_факт'!AF132,'Потребление ЭЭ_факт'!AR132,'Потребление ЭЭ_факт'!BD132),IF(AI132&lt;&gt;0,AVERAGE('Потребление ЭЭ_факт'!AF132,'Потребление ЭЭ_факт'!AR132,'Потребление ЭЭ_факт'!BD132),0))</f>
        <v>0</v>
      </c>
      <c r="AK132" s="17">
        <f>IF(AND($F132=AA$4,$I132=AK$5),AVERAGE('Потребление ЭЭ_факт'!AG132,'Потребление ЭЭ_факт'!AS132,'Потребление ЭЭ_факт'!BE132),IF(AJ132&lt;&gt;0,AVERAGE('Потребление ЭЭ_факт'!AG132,'Потребление ЭЭ_факт'!AS132,'Потребление ЭЭ_факт'!BE132),0))</f>
        <v>0</v>
      </c>
      <c r="AL132" s="17">
        <f>IF(AND($F132=AA$4,$I132=AL$5),AVERAGE('Потребление ЭЭ_факт'!AH132,'Потребление ЭЭ_факт'!AT132,'Потребление ЭЭ_факт'!BF132),IF(AK132&lt;&gt;0,AVERAGE('Потребление ЭЭ_факт'!AH132,'Потребление ЭЭ_факт'!AT132,'Потребление ЭЭ_факт'!BF132),0))</f>
        <v>0</v>
      </c>
      <c r="AM132" s="14">
        <f>IF(AND($F132=AM$4,$I132=AM$5),AVERAGE('Потребление ЭЭ_факт'!AI132,'Потребление ЭЭ_факт'!AU132,'Потребление ЭЭ_факт'!BG132),IF(AL132&lt;&gt;0,AVERAGE('Потребление ЭЭ_факт'!AI132,'Потребление ЭЭ_факт'!AU132,'Потребление ЭЭ_факт'!BG132),0))</f>
        <v>0</v>
      </c>
      <c r="AN132" s="15">
        <f>IF(AND($F132=$AM$4,$I132=AN$5),AVERAGE('Потребление ЭЭ_факт'!AJ132,'Потребление ЭЭ_факт'!AV132,'Потребление ЭЭ_факт'!BH132),IF(AM132&lt;&gt;0,AVERAGE('Потребление ЭЭ_факт'!AJ132,'Потребление ЭЭ_факт'!AV132,'Потребление ЭЭ_факт'!BH132),0))</f>
        <v>0</v>
      </c>
      <c r="AO132" s="15">
        <f>IF(AND($F132=$AM$4,$I132=AO$5),AVERAGE('Потребление ЭЭ_факт'!AK132,'Потребление ЭЭ_факт'!AW132,'Потребление ЭЭ_факт'!BI132),IF(AN132&lt;&gt;0,AVERAGE('Потребление ЭЭ_факт'!AK132,'Потребление ЭЭ_факт'!AW132,'Потребление ЭЭ_факт'!BI132),0))</f>
        <v>0</v>
      </c>
      <c r="AP132" s="15">
        <f>IF(AND($F132=$AM$4,$I132=AP$5),AVERAGE('Потребление ЭЭ_факт'!AL132,'Потребление ЭЭ_факт'!AX132,'Потребление ЭЭ_факт'!BJ132),IF(AO132&lt;&gt;0,AVERAGE('Потребление ЭЭ_факт'!AL132,'Потребление ЭЭ_факт'!AX132,'Потребление ЭЭ_факт'!BJ132),0))</f>
        <v>0</v>
      </c>
      <c r="AQ132" s="15">
        <f>IF(AND($F132=$AM$4,$I132=AQ$5),AVERAGE('Потребление ЭЭ_факт'!AM132,'Потребление ЭЭ_факт'!AY132,'Потребление ЭЭ_факт'!BK132),IF(AP132&lt;&gt;0,AVERAGE('Потребление ЭЭ_факт'!AM132,'Потребление ЭЭ_факт'!AY132,'Потребление ЭЭ_факт'!BK132),0))</f>
        <v>0</v>
      </c>
      <c r="AR132" s="15">
        <f>IF(AND($F132=$AM$4,$I132=AR$5),AVERAGE('Потребление ЭЭ_факт'!AN132,'Потребление ЭЭ_факт'!AZ132,'Потребление ЭЭ_факт'!BL132),IF(AQ132&lt;&gt;0,AVERAGE('Потребление ЭЭ_факт'!AN132,'Потребление ЭЭ_факт'!AZ132,'Потребление ЭЭ_факт'!BL132),0))</f>
        <v>0</v>
      </c>
      <c r="AS132" s="15">
        <f>IF(AND($F132=$AM$4,$I132=AS$5),AVERAGE('Потребление ЭЭ_факт'!AO132,'Потребление ЭЭ_факт'!BA132,'Потребление ЭЭ_факт'!BM132),IF(AR132&lt;&gt;0,AVERAGE('Потребление ЭЭ_факт'!AO132,'Потребление ЭЭ_факт'!BA132,'Потребление ЭЭ_факт'!BM132),0))</f>
        <v>0</v>
      </c>
      <c r="AT132" s="15">
        <f>IF(AND($F132=$AM$4,$I132=AT$5),AVERAGE('Потребление ЭЭ_факт'!AP132,'Потребление ЭЭ_факт'!BB132,'Потребление ЭЭ_факт'!BN132),IF(AS132&lt;&gt;0,AVERAGE('Потребление ЭЭ_факт'!AP132,'Потребление ЭЭ_факт'!BB132,'Потребление ЭЭ_факт'!BN132),0))</f>
        <v>0</v>
      </c>
      <c r="AU132" s="15">
        <f>IF(AND($F132=$AM$4,$I132=AU$5),AVERAGE('Потребление ЭЭ_факт'!AQ132,'Потребление ЭЭ_факт'!BC132,'Потребление ЭЭ_факт'!BO132),IF(AT132&lt;&gt;0,AVERAGE('Потребление ЭЭ_факт'!AQ132,'Потребление ЭЭ_факт'!BC132,'Потребление ЭЭ_факт'!BO132),0))</f>
        <v>0</v>
      </c>
      <c r="AV132" s="15">
        <f>IF(AND($F132=$AM$4,$I132=AV$5),AVERAGE('Потребление ЭЭ_факт'!AR132,'Потребление ЭЭ_факт'!BD132,'Потребление ЭЭ_факт'!BP132),IF(AU132&lt;&gt;0,AVERAGE('Потребление ЭЭ_факт'!AR132,'Потребление ЭЭ_факт'!BD132,'Потребление ЭЭ_факт'!BP132),0))</f>
        <v>0</v>
      </c>
      <c r="AW132" s="15">
        <f>IF(AND($F132=$AM$4,$I132=AW$5),AVERAGE('Потребление ЭЭ_факт'!AS132,'Потребление ЭЭ_факт'!BE132,'Потребление ЭЭ_факт'!BQ132),IF(AV132&lt;&gt;0,AVERAGE('Потребление ЭЭ_факт'!AS132,'Потребление ЭЭ_факт'!BE132,'Потребление ЭЭ_факт'!BQ132),0))</f>
        <v>0</v>
      </c>
      <c r="AX132" s="16">
        <f>IF(AND($F132=$AM$4,$I132=AX$5),AVERAGE('Потребление ЭЭ_факт'!AT132,'Потребление ЭЭ_факт'!BF132,'Потребление ЭЭ_факт'!BR132),IF(AW132&lt;&gt;0,AVERAGE('Потребление ЭЭ_факт'!AT132,'Потребление ЭЭ_факт'!BF132,'Потребление ЭЭ_факт'!BR132),0))</f>
        <v>0</v>
      </c>
      <c r="AY132" s="14">
        <f>IF(AND($F132=$AY$4,$I132=AY$5),AVERAGE('Потребление ЭЭ_факт'!AU132,'Потребление ЭЭ_факт'!BG132,'Потребление ЭЭ_факт'!BS132),IF(AX132&lt;&gt;0,AVERAGE('Потребление ЭЭ_факт'!AU132,'Потребление ЭЭ_факт'!BG132,'Потребление ЭЭ_факт'!BS132),0))</f>
        <v>0</v>
      </c>
      <c r="AZ132" s="15">
        <f>IF(AND($F132=$AY$4,$I132=AZ$5),AVERAGE('Потребление ЭЭ_факт'!AV132,'Потребление ЭЭ_факт'!BH132,'Потребление ЭЭ_факт'!BT132),IF(AY132&lt;&gt;0,AVERAGE('Потребление ЭЭ_факт'!AV132,'Потребление ЭЭ_факт'!BH132,'Потребление ЭЭ_факт'!BT132),0))</f>
        <v>0</v>
      </c>
      <c r="BA132" s="15">
        <f>IF(AND($F132=$AY$4,$I132=BA$5),AVERAGE('Потребление ЭЭ_факт'!AW132,'Потребление ЭЭ_факт'!BI132,'Потребление ЭЭ_факт'!BU132),IF(AZ132&lt;&gt;0,AVERAGE('Потребление ЭЭ_факт'!AW132,'Потребление ЭЭ_факт'!BI132,'Потребление ЭЭ_факт'!BU132),0))</f>
        <v>0</v>
      </c>
      <c r="BB132" s="15">
        <f>IF(AND($F132=$AY$4,$I132=BB$5),AVERAGE('Потребление ЭЭ_факт'!AX132,'Потребление ЭЭ_факт'!BJ132,'Потребление ЭЭ_факт'!BV132),IF(BA132&lt;&gt;0,AVERAGE('Потребление ЭЭ_факт'!AX132,'Потребление ЭЭ_факт'!BJ132,'Потребление ЭЭ_факт'!BV132),0))</f>
        <v>0</v>
      </c>
      <c r="BC132" s="15">
        <f>IF(AND($F132=$AY$4,$I132=BC$5),AVERAGE('Потребление ЭЭ_факт'!AY132,'Потребление ЭЭ_факт'!BK132,'Потребление ЭЭ_факт'!BW132),IF(BB132&lt;&gt;0,AVERAGE('Потребление ЭЭ_факт'!AY132,'Потребление ЭЭ_факт'!BK132,'Потребление ЭЭ_факт'!BW132),0))</f>
        <v>0</v>
      </c>
      <c r="BD132" s="15">
        <f>IF(AND($F132=$AY$4,$I132=BD$5),AVERAGE('Потребление ЭЭ_факт'!AZ132,'Потребление ЭЭ_факт'!BL132,'Потребление ЭЭ_факт'!BX132),IF(BC132&lt;&gt;0,AVERAGE('Потребление ЭЭ_факт'!AZ132,'Потребление ЭЭ_факт'!BL132,'Потребление ЭЭ_факт'!BX132),0))</f>
        <v>0</v>
      </c>
      <c r="BE132" s="15">
        <f>IF(AND($F132=$AY$4,$I132=BE$5),AVERAGE('Потребление ЭЭ_факт'!BA132,'Потребление ЭЭ_факт'!BM132,'Потребление ЭЭ_факт'!BY132),IF(BD132&lt;&gt;0,AVERAGE('Потребление ЭЭ_факт'!BA132,'Потребление ЭЭ_факт'!BM132,'Потребление ЭЭ_факт'!BY132),0))</f>
        <v>0</v>
      </c>
      <c r="BF132" s="15">
        <f>IF(AND($F132=$AY$4,$I132=BF$5),AVERAGE('Потребление ЭЭ_факт'!BB132,'Потребление ЭЭ_факт'!BN132,'Потребление ЭЭ_факт'!BZ132),IF(BE132&lt;&gt;0,AVERAGE('Потребление ЭЭ_факт'!BB132,'Потребление ЭЭ_факт'!BN132,'Потребление ЭЭ_факт'!BZ132),0))</f>
        <v>0</v>
      </c>
      <c r="BG132" s="15">
        <f>IF(AND($F132=$AY$4,$I132=BG$5),AVERAGE('Потребление ЭЭ_факт'!BC132,'Потребление ЭЭ_факт'!BO132,'Потребление ЭЭ_факт'!CA132),IF(BF132&lt;&gt;0,AVERAGE('Потребление ЭЭ_факт'!BC132,'Потребление ЭЭ_факт'!BO132,'Потребление ЭЭ_факт'!CA132),0))</f>
        <v>0</v>
      </c>
      <c r="BH132" s="15">
        <f>IF(AND($F132=$AY$4,$I132=BH$5),AVERAGE('Потребление ЭЭ_факт'!BD132,'Потребление ЭЭ_факт'!BP132,'Потребление ЭЭ_факт'!CB132),IF(BG132&lt;&gt;0,AVERAGE('Потребление ЭЭ_факт'!BD132,'Потребление ЭЭ_факт'!BP132,'Потребление ЭЭ_факт'!CB132),0))</f>
        <v>0</v>
      </c>
      <c r="BI132" s="15">
        <f>IF(AND($F132=$AY$4,$I132=BI$5),AVERAGE('Потребление ЭЭ_факт'!BE132,'Потребление ЭЭ_факт'!BQ132,'Потребление ЭЭ_факт'!CC132),IF(BH132&lt;&gt;0,AVERAGE('Потребление ЭЭ_факт'!BE132,'Потребление ЭЭ_факт'!BQ132,'Потребление ЭЭ_факт'!CC132),0))</f>
        <v>0</v>
      </c>
      <c r="BJ132" s="16">
        <f>IF(AND($F132=$AY$4,$I132=BJ$5),AVERAGE('Потребление ЭЭ_факт'!BF132,'Потребление ЭЭ_факт'!BR132,'Потребление ЭЭ_факт'!CD132),IF(BI132&lt;&gt;0,AVERAGE('Потребление ЭЭ_факт'!BF132,'Потребление ЭЭ_факт'!BR132,'Потребление ЭЭ_факт'!CD132),0))</f>
        <v>0</v>
      </c>
      <c r="BK132" s="14">
        <f>IF(AND($F132=$BK$4,$I132=BK$5),AVERAGE('Потребление ЭЭ_факт'!BG132,'Потребление ЭЭ_факт'!BS132,'Потребление ЭЭ_факт'!CE132),IF(BJ132&lt;&gt;0,AVERAGE('Потребление ЭЭ_факт'!BG132,'Потребление ЭЭ_факт'!BS132,'Потребление ЭЭ_факт'!CE132),0))</f>
        <v>0</v>
      </c>
      <c r="BL132" s="15">
        <f>IF(AND($F132=$BK$4,$I132=BL$5),AVERAGE('Потребление ЭЭ_факт'!BH132,'Потребление ЭЭ_факт'!BT132,'Потребление ЭЭ_факт'!CF132),IF(BK132&lt;&gt;0,AVERAGE('Потребление ЭЭ_факт'!BH132,'Потребление ЭЭ_факт'!BT132,'Потребление ЭЭ_факт'!CF132),0))</f>
        <v>0</v>
      </c>
      <c r="BM132" s="15">
        <f>IF(AND($F132=$BK$4,$I132=BM$5),AVERAGE('Потребление ЭЭ_факт'!BI132,'Потребление ЭЭ_факт'!BU132,'Потребление ЭЭ_факт'!CG132),IF(BL132&lt;&gt;0,AVERAGE('Потребление ЭЭ_факт'!BI132,'Потребление ЭЭ_факт'!BU132,'Потребление ЭЭ_факт'!CG132),0))</f>
        <v>0</v>
      </c>
      <c r="BN132" s="15">
        <f>IF(AND($F132=$BK$4,$I132=BN$5),AVERAGE('Потребление ЭЭ_факт'!BJ132,'Потребление ЭЭ_факт'!BV132,'Потребление ЭЭ_факт'!CH132),IF(BM132&lt;&gt;0,AVERAGE('Потребление ЭЭ_факт'!BJ132,'Потребление ЭЭ_факт'!BV132,'Потребление ЭЭ_факт'!CH132),0))</f>
        <v>0</v>
      </c>
      <c r="BO132" s="15">
        <f>IF(AND($F132=$BK$4,$I132=BO$5),AVERAGE('Потребление ЭЭ_факт'!BK132,'Потребление ЭЭ_факт'!BW132,'Потребление ЭЭ_факт'!CI132),IF(BN132&lt;&gt;0,AVERAGE('Потребление ЭЭ_факт'!BK132,'Потребление ЭЭ_факт'!BW132,'Потребление ЭЭ_факт'!CI132),0))</f>
        <v>0</v>
      </c>
      <c r="BP132" s="15">
        <f>IF(AND($F132=$BK$4,$I132=BP$5),AVERAGE('Потребление ЭЭ_факт'!BL132,'Потребление ЭЭ_факт'!BX132,'Потребление ЭЭ_факт'!CJ132),IF(BO132&lt;&gt;0,AVERAGE('Потребление ЭЭ_факт'!BL132,'Потребление ЭЭ_факт'!BX132,'Потребление ЭЭ_факт'!CJ132),0))</f>
        <v>0</v>
      </c>
      <c r="BQ132" s="15">
        <f>IF(AND($F132=$BK$4,$I132=BQ$5),AVERAGE('Потребление ЭЭ_факт'!BM132,'Потребление ЭЭ_факт'!BY132,'Потребление ЭЭ_факт'!CK132),IF(BP132&lt;&gt;0,AVERAGE('Потребление ЭЭ_факт'!BM132,'Потребление ЭЭ_факт'!BY132,'Потребление ЭЭ_факт'!CK132),0))</f>
        <v>15014.075609523794</v>
      </c>
      <c r="BR132" s="15">
        <f>IF(AND($F132=$BK$4,$I132=BR$5),AVERAGE('Потребление ЭЭ_факт'!BN132,'Потребление ЭЭ_факт'!BZ132,'Потребление ЭЭ_факт'!CL132),IF(BQ132&lt;&gt;0,AVERAGE('Потребление ЭЭ_факт'!BN132,'Потребление ЭЭ_факт'!BZ132,'Потребление ЭЭ_факт'!CL132),0))</f>
        <v>14531.786085944694</v>
      </c>
      <c r="BS132" s="15">
        <f>IF(AND($F132=$BK$4,$I132=BS$5),AVERAGE('Потребление ЭЭ_факт'!BO132,'Потребление ЭЭ_факт'!CA132,'Потребление ЭЭ_факт'!CM132),IF(BR132&lt;&gt;0,AVERAGE('Потребление ЭЭ_факт'!BO132,'Потребление ЭЭ_факт'!CA132,'Потребление ЭЭ_факт'!CM132),0))</f>
        <v>11610.612666666666</v>
      </c>
      <c r="BT132" s="15">
        <f>IF(AND($F132=$BK$4,$I132=BT$5),AVERAGE('Потребление ЭЭ_факт'!BP132,'Потребление ЭЭ_факт'!CB132,'Потребление ЭЭ_факт'!CN132),IF(BS132&lt;&gt;0,AVERAGE('Потребление ЭЭ_факт'!BP132,'Потребление ЭЭ_факт'!CB132,'Потребление ЭЭ_факт'!CN132),0))</f>
        <v>10982.716690771662</v>
      </c>
      <c r="BU132" s="15">
        <f>IF(AND($F132=$BK$4,$I132=BU$5),AVERAGE('Потребление ЭЭ_факт'!BQ132,'Потребление ЭЭ_факт'!CC132,'Потребление ЭЭ_факт'!CO132),IF(BT132&lt;&gt;0,AVERAGE('Потребление ЭЭ_факт'!BQ132,'Потребление ЭЭ_факт'!CC132,'Потребление ЭЭ_факт'!CO132),0))</f>
        <v>12058.234333333339</v>
      </c>
      <c r="BV132" s="16">
        <f>IF(AND($F132=$BK$4,$I132=BV$5),AVERAGE('Потребление ЭЭ_факт'!BR132,'Потребление ЭЭ_факт'!CD132,'Потребление ЭЭ_факт'!CP132),IF(BU132&lt;&gt;0,AVERAGE('Потребление ЭЭ_факт'!BR132,'Потребление ЭЭ_факт'!CD132,'Потребление ЭЭ_факт'!CP132),0))</f>
        <v>17255.659442857141</v>
      </c>
      <c r="BW132" s="14">
        <f>IF(AND($F132=$BW$4,$I132=BW$5),AVERAGE('Потребление ЭЭ_факт'!BS132,'Потребление ЭЭ_факт'!CE132,'Потребление ЭЭ_факт'!CQ132),IF(BV132&lt;&gt;0,AVERAGE('Потребление ЭЭ_факт'!BS132,'Потребление ЭЭ_факт'!CE132,'Потребление ЭЭ_факт'!CQ132),0))</f>
        <v>16628.405071428573</v>
      </c>
      <c r="BX132" s="15">
        <f>IF(AND($F132=$BW$4,$I132=BX$5),AVERAGE('Потребление ЭЭ_факт'!BT132,'Потребление ЭЭ_факт'!CF132,'Потребление ЭЭ_факт'!CR132),IF(BW132&lt;&gt;0,AVERAGE('Потребление ЭЭ_факт'!BT132,'Потребление ЭЭ_факт'!CF132,'Потребление ЭЭ_факт'!CR132),0))</f>
        <v>13213.675839428566</v>
      </c>
      <c r="BY132" s="15">
        <f>IF(AND($F132=$BW$4,$I132=BY$5),AVERAGE('Потребление ЭЭ_факт'!BU132,'Потребление ЭЭ_факт'!CG132,'Потребление ЭЭ_факт'!CS132),IF(BX132&lt;&gt;0,AVERAGE('Потребление ЭЭ_факт'!BU132,'Потребление ЭЭ_факт'!CG132,'Потребление ЭЭ_факт'!CS132),0))</f>
        <v>11698.360397789727</v>
      </c>
      <c r="BZ132" s="15">
        <f>IF(AND($F132=$BW$4,$I132=BZ$5),AVERAGE('Потребление ЭЭ_факт'!BV132,'Потребление ЭЭ_факт'!CH132,'Потребление ЭЭ_факт'!CT132),IF(BY132&lt;&gt;0,AVERAGE('Потребление ЭЭ_факт'!BV132,'Потребление ЭЭ_факт'!CH132,'Потребление ЭЭ_факт'!CT132),0))</f>
        <v>10797.188904761897</v>
      </c>
      <c r="CA132" s="15">
        <f>IF(AND($F132=$BW$4,$I132=CA$5),AVERAGE('Потребление ЭЭ_факт'!BW132,'Потребление ЭЭ_факт'!CI132,'Потребление ЭЭ_факт'!CU132),IF(BZ132&lt;&gt;0,AVERAGE('Потребление ЭЭ_факт'!BW132,'Потребление ЭЭ_факт'!CI132,'Потребление ЭЭ_факт'!CU132),0))</f>
        <v>11997.142642857141</v>
      </c>
      <c r="CB132" s="15">
        <f>IF(AND($F132=$BW$4,$I132=CB$5),AVERAGE('Потребление ЭЭ_факт'!BX132,'Потребление ЭЭ_факт'!CJ132,'Потребление ЭЭ_факт'!CV132),IF(CA132&lt;&gt;0,AVERAGE('Потребление ЭЭ_факт'!BX132,'Потребление ЭЭ_факт'!CJ132,'Потребление ЭЭ_факт'!CV132),0))</f>
        <v>12590.47420332257</v>
      </c>
      <c r="CC132" s="31">
        <f t="shared" si="546"/>
        <v>15014.075609523794</v>
      </c>
      <c r="CD132" s="31">
        <f t="shared" si="547"/>
        <v>14531.786085944694</v>
      </c>
      <c r="CE132" s="31">
        <f t="shared" si="548"/>
        <v>11610.612666666666</v>
      </c>
      <c r="CF132" s="31">
        <f t="shared" si="549"/>
        <v>10982.716690771662</v>
      </c>
      <c r="CG132" s="31">
        <f t="shared" si="550"/>
        <v>12058.234333333339</v>
      </c>
      <c r="CH132" s="32">
        <f t="shared" si="551"/>
        <v>17255.659442857141</v>
      </c>
      <c r="CI132" s="30">
        <f t="shared" si="418"/>
        <v>16628.405071428573</v>
      </c>
      <c r="CJ132" s="31">
        <f t="shared" ref="CJ132:CJ152" si="570">BX132</f>
        <v>13213.675839428566</v>
      </c>
      <c r="CK132" s="31">
        <f t="shared" ref="CK132:CK152" si="571">BY132</f>
        <v>11698.360397789727</v>
      </c>
      <c r="CL132" s="31">
        <f t="shared" si="489"/>
        <v>10797.188904761897</v>
      </c>
      <c r="CM132" s="31">
        <f t="shared" si="490"/>
        <v>11997.142642857141</v>
      </c>
      <c r="CN132" s="31">
        <f t="shared" si="491"/>
        <v>12590.47420332257</v>
      </c>
      <c r="CO132" s="31">
        <f t="shared" si="492"/>
        <v>15014.075609523794</v>
      </c>
      <c r="CP132" s="31">
        <f t="shared" si="493"/>
        <v>14531.786085944694</v>
      </c>
      <c r="CQ132" s="31">
        <f t="shared" si="494"/>
        <v>11610.612666666666</v>
      </c>
      <c r="CR132" s="31">
        <f t="shared" si="495"/>
        <v>10982.716690771662</v>
      </c>
      <c r="CS132" s="31">
        <f t="shared" si="496"/>
        <v>12058.234333333339</v>
      </c>
      <c r="CT132" s="32">
        <f t="shared" si="497"/>
        <v>17255.659442857141</v>
      </c>
      <c r="CU132" s="30">
        <f t="shared" si="498"/>
        <v>16628.405071428573</v>
      </c>
      <c r="CV132" s="31">
        <f t="shared" si="499"/>
        <v>13213.675839428566</v>
      </c>
      <c r="CW132" s="31">
        <f t="shared" si="500"/>
        <v>11698.360397789727</v>
      </c>
      <c r="CX132" s="31">
        <f t="shared" si="501"/>
        <v>10797.188904761897</v>
      </c>
      <c r="CY132" s="31">
        <f t="shared" si="502"/>
        <v>11997.142642857141</v>
      </c>
      <c r="CZ132" s="31">
        <f t="shared" si="503"/>
        <v>12590.47420332257</v>
      </c>
      <c r="DA132" s="31">
        <f t="shared" si="504"/>
        <v>15014.075609523794</v>
      </c>
      <c r="DB132" s="31">
        <f t="shared" si="505"/>
        <v>14531.786085944694</v>
      </c>
      <c r="DC132" s="31">
        <f t="shared" si="506"/>
        <v>11610.612666666666</v>
      </c>
      <c r="DD132" s="31">
        <f t="shared" si="507"/>
        <v>10982.716690771662</v>
      </c>
      <c r="DE132" s="31">
        <f t="shared" si="508"/>
        <v>12058.234333333339</v>
      </c>
      <c r="DF132" s="32">
        <f t="shared" si="509"/>
        <v>17255.659442857141</v>
      </c>
      <c r="DG132" s="30">
        <f t="shared" si="510"/>
        <v>16628.405071428573</v>
      </c>
      <c r="DH132" s="31">
        <f t="shared" si="511"/>
        <v>13213.675839428566</v>
      </c>
      <c r="DI132" s="31">
        <f t="shared" si="512"/>
        <v>11698.360397789727</v>
      </c>
      <c r="DJ132" s="31">
        <f t="shared" si="513"/>
        <v>10797.188904761897</v>
      </c>
      <c r="DK132" s="31">
        <f t="shared" si="514"/>
        <v>11997.142642857141</v>
      </c>
      <c r="DL132" s="31">
        <f t="shared" si="515"/>
        <v>12590.47420332257</v>
      </c>
      <c r="DM132" s="31">
        <f t="shared" si="516"/>
        <v>15014.075609523794</v>
      </c>
      <c r="DN132" s="31">
        <f t="shared" si="517"/>
        <v>14531.786085944694</v>
      </c>
      <c r="DO132" s="31">
        <f t="shared" si="518"/>
        <v>11610.612666666666</v>
      </c>
      <c r="DP132" s="31">
        <f t="shared" si="519"/>
        <v>10982.716690771662</v>
      </c>
      <c r="DQ132" s="31">
        <f t="shared" si="488"/>
        <v>12058.234333333339</v>
      </c>
      <c r="DR132" s="32">
        <f t="shared" si="522"/>
        <v>17255.659442857141</v>
      </c>
      <c r="DS132" s="30">
        <f t="shared" si="523"/>
        <v>16628.405071428573</v>
      </c>
      <c r="DT132" s="31">
        <f t="shared" si="524"/>
        <v>13213.675839428566</v>
      </c>
      <c r="DU132" s="31">
        <f t="shared" si="525"/>
        <v>11698.360397789727</v>
      </c>
      <c r="DV132" s="31">
        <f t="shared" si="526"/>
        <v>10797.188904761897</v>
      </c>
      <c r="DW132" s="31">
        <f t="shared" si="527"/>
        <v>11997.142642857141</v>
      </c>
      <c r="DX132" s="31">
        <f t="shared" si="528"/>
        <v>12590.47420332257</v>
      </c>
      <c r="DY132" s="31">
        <f t="shared" si="529"/>
        <v>15014.075609523794</v>
      </c>
      <c r="DZ132" s="31">
        <f t="shared" si="530"/>
        <v>14531.786085944694</v>
      </c>
      <c r="EA132" s="31">
        <f t="shared" si="531"/>
        <v>11610.612666666666</v>
      </c>
      <c r="EB132" s="31">
        <f t="shared" si="532"/>
        <v>10982.716690771662</v>
      </c>
      <c r="EC132" s="31">
        <f t="shared" si="533"/>
        <v>12058.234333333339</v>
      </c>
      <c r="ED132" s="32">
        <f t="shared" si="534"/>
        <v>17255.659442857141</v>
      </c>
      <c r="EE132" s="30">
        <f t="shared" si="535"/>
        <v>16628.405071428573</v>
      </c>
      <c r="EF132" s="31">
        <f t="shared" si="536"/>
        <v>13213.675839428566</v>
      </c>
      <c r="EG132" s="31">
        <f t="shared" si="537"/>
        <v>11698.360397789727</v>
      </c>
      <c r="EH132" s="31">
        <f t="shared" si="538"/>
        <v>10797.188904761897</v>
      </c>
      <c r="EI132" s="31">
        <f t="shared" si="539"/>
        <v>11997.142642857141</v>
      </c>
      <c r="EJ132" s="31">
        <f t="shared" si="540"/>
        <v>12590.47420332257</v>
      </c>
      <c r="EK132" s="31">
        <f t="shared" si="541"/>
        <v>15014.075609523794</v>
      </c>
      <c r="EL132" s="31">
        <f t="shared" si="542"/>
        <v>14531.786085944694</v>
      </c>
      <c r="EM132" s="31">
        <f t="shared" si="543"/>
        <v>11610.612666666666</v>
      </c>
      <c r="EN132" s="31">
        <f t="shared" si="544"/>
        <v>10982.716690771662</v>
      </c>
      <c r="EO132" s="31">
        <f t="shared" si="520"/>
        <v>12058.234333333339</v>
      </c>
      <c r="EP132" s="32">
        <f t="shared" si="521"/>
        <v>17255.659442857141</v>
      </c>
      <c r="ES132" s="20"/>
      <c r="ET132" s="18"/>
      <c r="EU132" s="18"/>
      <c r="EV132" s="18"/>
      <c r="EW132" s="18"/>
      <c r="EX132" s="18"/>
      <c r="EY132" s="18"/>
      <c r="EZ132" s="18"/>
      <c r="FA132" s="18"/>
      <c r="FB132" s="18"/>
      <c r="FC132" s="18"/>
      <c r="FD132" s="19"/>
      <c r="FE132" s="20"/>
      <c r="FF132" s="18"/>
      <c r="FG132" s="18"/>
      <c r="FH132" s="18"/>
      <c r="FI132" s="18"/>
      <c r="FJ132" s="18"/>
      <c r="FK132" s="18"/>
      <c r="FL132" s="18"/>
      <c r="FM132" s="18"/>
      <c r="FN132" s="18"/>
      <c r="FO132" s="18"/>
      <c r="FP132" s="19"/>
      <c r="FQ132" s="20"/>
      <c r="FR132" s="18"/>
      <c r="FS132" s="18"/>
      <c r="FT132" s="18"/>
      <c r="FU132" s="18"/>
      <c r="FV132" s="18"/>
      <c r="FW132" s="18"/>
      <c r="FX132" s="18">
        <f t="shared" si="425"/>
        <v>14531.786085944694</v>
      </c>
      <c r="FY132" s="18">
        <f t="shared" si="426"/>
        <v>11610.612666666666</v>
      </c>
      <c r="FZ132" s="18">
        <f t="shared" si="427"/>
        <v>10982.716690771662</v>
      </c>
      <c r="GA132" s="18">
        <f t="shared" si="428"/>
        <v>12058.234333333339</v>
      </c>
      <c r="GB132" s="19">
        <f t="shared" si="429"/>
        <v>17255.659442857141</v>
      </c>
      <c r="GC132" s="20">
        <f t="shared" si="430"/>
        <v>16628.405071428573</v>
      </c>
      <c r="GD132" s="18">
        <f t="shared" si="431"/>
        <v>13213.675839428566</v>
      </c>
      <c r="GE132" s="18">
        <f t="shared" si="432"/>
        <v>11698.360397789727</v>
      </c>
      <c r="GF132" s="18">
        <f t="shared" si="433"/>
        <v>10797.188904761897</v>
      </c>
      <c r="GG132" s="18">
        <f t="shared" si="434"/>
        <v>11997.142642857141</v>
      </c>
      <c r="GH132" s="18">
        <f t="shared" si="435"/>
        <v>12590.47420332257</v>
      </c>
      <c r="GI132" s="18">
        <f t="shared" si="436"/>
        <v>15014.075609523794</v>
      </c>
      <c r="GJ132" s="18">
        <f t="shared" si="437"/>
        <v>14531.786085944694</v>
      </c>
      <c r="GK132" s="18">
        <f t="shared" si="438"/>
        <v>11610.612666666666</v>
      </c>
      <c r="GL132" s="18">
        <f t="shared" si="439"/>
        <v>10982.716690771662</v>
      </c>
      <c r="GM132" s="18">
        <f t="shared" si="440"/>
        <v>12058.234333333339</v>
      </c>
      <c r="GN132" s="19">
        <f t="shared" si="441"/>
        <v>17255.659442857141</v>
      </c>
      <c r="GO132" s="20">
        <f t="shared" si="442"/>
        <v>16628.405071428573</v>
      </c>
      <c r="GP132" s="18">
        <f t="shared" si="443"/>
        <v>13213.675839428566</v>
      </c>
      <c r="GQ132" s="18">
        <f t="shared" si="444"/>
        <v>11698.360397789727</v>
      </c>
      <c r="GR132" s="18">
        <f t="shared" si="445"/>
        <v>10797.188904761897</v>
      </c>
      <c r="GS132" s="18">
        <f t="shared" si="446"/>
        <v>11997.142642857141</v>
      </c>
      <c r="GT132" s="18">
        <f t="shared" si="447"/>
        <v>12590.47420332257</v>
      </c>
      <c r="GU132" s="18">
        <f t="shared" si="448"/>
        <v>15014.075609523794</v>
      </c>
      <c r="GV132" s="18">
        <f t="shared" si="449"/>
        <v>14531.786085944694</v>
      </c>
      <c r="GW132" s="18">
        <f t="shared" si="450"/>
        <v>11610.612666666666</v>
      </c>
      <c r="GX132" s="18">
        <f t="shared" si="451"/>
        <v>10982.716690771662</v>
      </c>
      <c r="GY132" s="18">
        <f t="shared" si="452"/>
        <v>12058.234333333339</v>
      </c>
      <c r="GZ132" s="19">
        <f t="shared" si="453"/>
        <v>17255.659442857141</v>
      </c>
      <c r="HA132" s="20">
        <f t="shared" si="454"/>
        <v>16628.405071428573</v>
      </c>
      <c r="HB132" s="18">
        <f t="shared" si="455"/>
        <v>13213.675839428566</v>
      </c>
      <c r="HC132" s="18">
        <f t="shared" si="456"/>
        <v>11698.360397789727</v>
      </c>
      <c r="HD132" s="18">
        <f t="shared" si="457"/>
        <v>10797.188904761897</v>
      </c>
      <c r="HE132" s="18">
        <f t="shared" si="458"/>
        <v>11997.142642857141</v>
      </c>
      <c r="HF132" s="18">
        <f t="shared" si="459"/>
        <v>12590.47420332257</v>
      </c>
      <c r="HG132" s="18">
        <f t="shared" si="460"/>
        <v>15014.075609523794</v>
      </c>
      <c r="HH132" s="18">
        <f t="shared" si="461"/>
        <v>14531.786085944694</v>
      </c>
      <c r="HI132" s="18">
        <f t="shared" si="462"/>
        <v>11610.612666666666</v>
      </c>
      <c r="HJ132" s="18">
        <f t="shared" si="463"/>
        <v>10982.716690771662</v>
      </c>
      <c r="HK132" s="18">
        <f t="shared" si="464"/>
        <v>12058.234333333339</v>
      </c>
      <c r="HL132" s="19">
        <f t="shared" si="465"/>
        <v>17255.659442857141</v>
      </c>
      <c r="HM132" s="20">
        <f t="shared" si="466"/>
        <v>16628.405071428573</v>
      </c>
      <c r="HN132" s="18">
        <f t="shared" si="467"/>
        <v>13213.675839428566</v>
      </c>
      <c r="HO132" s="18">
        <f t="shared" si="468"/>
        <v>11698.360397789727</v>
      </c>
      <c r="HP132" s="18">
        <f t="shared" si="469"/>
        <v>10797.188904761897</v>
      </c>
      <c r="HQ132" s="18">
        <f t="shared" si="470"/>
        <v>11997.142642857141</v>
      </c>
      <c r="HR132" s="18">
        <f t="shared" si="471"/>
        <v>12590.47420332257</v>
      </c>
      <c r="HS132" s="18">
        <f t="shared" si="472"/>
        <v>15014.075609523794</v>
      </c>
      <c r="HT132" s="18">
        <f t="shared" si="473"/>
        <v>14531.786085944694</v>
      </c>
      <c r="HU132" s="18">
        <f t="shared" si="474"/>
        <v>11610.612666666666</v>
      </c>
      <c r="HV132" s="18">
        <f t="shared" si="475"/>
        <v>10982.716690771662</v>
      </c>
      <c r="HW132" s="18">
        <f t="shared" si="476"/>
        <v>12058.234333333339</v>
      </c>
      <c r="HX132" s="19">
        <f t="shared" si="477"/>
        <v>17255.659442857141</v>
      </c>
      <c r="HY132" s="20">
        <f t="shared" si="478"/>
        <v>16628.405071428573</v>
      </c>
      <c r="HZ132" s="18">
        <f t="shared" si="545"/>
        <v>13213.675839428566</v>
      </c>
      <c r="IA132" s="18">
        <f t="shared" si="559"/>
        <v>11698.360397789727</v>
      </c>
      <c r="IB132" s="18">
        <f t="shared" si="563"/>
        <v>10797.188904761897</v>
      </c>
      <c r="IC132" s="18">
        <f t="shared" si="567"/>
        <v>11997.142642857141</v>
      </c>
      <c r="ID132" s="18">
        <f t="shared" si="568"/>
        <v>12590.47420332257</v>
      </c>
      <c r="IE132" s="18">
        <f t="shared" si="569"/>
        <v>15014.075609523794</v>
      </c>
      <c r="IF132" s="18"/>
      <c r="IG132" s="18"/>
      <c r="IH132" s="18"/>
      <c r="II132" s="18"/>
      <c r="IJ132" s="19"/>
      <c r="IK132" s="20"/>
      <c r="IL132" s="18"/>
      <c r="IM132" s="18"/>
      <c r="IN132" s="18"/>
      <c r="IO132" s="18"/>
      <c r="IP132" s="18"/>
      <c r="IQ132" s="18"/>
      <c r="IR132" s="18"/>
      <c r="IS132" s="18"/>
      <c r="IT132" s="18"/>
      <c r="IU132" s="18"/>
      <c r="IV132" s="19"/>
      <c r="IY132" s="17"/>
      <c r="IZ132" s="17"/>
      <c r="JA132" s="14">
        <f t="shared" si="479"/>
        <v>0</v>
      </c>
      <c r="JB132" s="15">
        <f t="shared" si="480"/>
        <v>0</v>
      </c>
      <c r="JC132" s="15">
        <f t="shared" si="481"/>
        <v>66439.009219573505</v>
      </c>
      <c r="JD132" s="15">
        <f t="shared" si="482"/>
        <v>158378.33188868576</v>
      </c>
      <c r="JE132" s="15">
        <f t="shared" si="483"/>
        <v>158378.33188868576</v>
      </c>
      <c r="JF132" s="15">
        <f t="shared" si="484"/>
        <v>158378.33188868576</v>
      </c>
      <c r="JG132" s="15">
        <f t="shared" si="485"/>
        <v>158378.33188868576</v>
      </c>
      <c r="JH132" s="15">
        <f t="shared" si="486"/>
        <v>91939.322669112269</v>
      </c>
      <c r="JI132" s="15">
        <f t="shared" si="487"/>
        <v>0</v>
      </c>
      <c r="JJ132" s="14"/>
    </row>
    <row r="133" spans="1:270" x14ac:dyDescent="0.25">
      <c r="A133" s="5" t="s">
        <v>157</v>
      </c>
      <c r="B133" s="2">
        <v>788</v>
      </c>
      <c r="C133" s="3">
        <v>40512</v>
      </c>
      <c r="D133" s="3" t="s">
        <v>158</v>
      </c>
      <c r="E133" s="4">
        <v>45485</v>
      </c>
      <c r="F133">
        <f t="shared" si="564"/>
        <v>2024</v>
      </c>
      <c r="G133">
        <f t="shared" si="565"/>
        <v>7</v>
      </c>
      <c r="H133">
        <f t="shared" si="566"/>
        <v>2021</v>
      </c>
      <c r="I133">
        <f t="shared" si="561"/>
        <v>7</v>
      </c>
      <c r="J133">
        <f t="shared" si="560"/>
        <v>2024</v>
      </c>
      <c r="K133">
        <f t="shared" si="416"/>
        <v>8</v>
      </c>
      <c r="L133">
        <f t="shared" si="562"/>
        <v>2029</v>
      </c>
      <c r="M133">
        <f t="shared" si="417"/>
        <v>7</v>
      </c>
      <c r="O133" s="14"/>
      <c r="P133" s="17"/>
      <c r="Q133" s="17"/>
      <c r="R133" s="17"/>
      <c r="S133" s="17"/>
      <c r="T133" s="17"/>
      <c r="U133" s="17"/>
      <c r="V133" s="17">
        <f>IF(AND($F133=O$4,$I133=V$5),AVERAGE('Потребление ЭЭ_факт'!R133,'Потребление ЭЭ_факт'!AD133,'Потребление ЭЭ_факт'!AP133),IF(U133&lt;&gt;0,AVERAGE('Потребление ЭЭ_факт'!R133,'Потребление ЭЭ_факт'!AD133,'Потребление ЭЭ_факт'!AP133),0))</f>
        <v>0</v>
      </c>
      <c r="W133" s="17">
        <f>IF(AND($F133=O$4,$I133=W$5),AVERAGE('Потребление ЭЭ_факт'!S133,'Потребление ЭЭ_факт'!AE133,'Потребление ЭЭ_факт'!AQ133),IF(V133&lt;&gt;0,AVERAGE('Потребление ЭЭ_факт'!S133,'Потребление ЭЭ_факт'!AE133,'Потребление ЭЭ_факт'!AQ133),0))</f>
        <v>0</v>
      </c>
      <c r="X133" s="17">
        <f>IF(AND($F133=O$4,$I133=X$5),AVERAGE('Потребление ЭЭ_факт'!T133,'Потребление ЭЭ_факт'!AF133,'Потребление ЭЭ_факт'!AR133),IF(W133&lt;&gt;0,AVERAGE('Потребление ЭЭ_факт'!T133,'Потребление ЭЭ_факт'!AF133,'Потребление ЭЭ_факт'!AR133),0))</f>
        <v>0</v>
      </c>
      <c r="Y133" s="17">
        <f>IF(AND($F133=O$4,$I133=Y$5),AVERAGE('Потребление ЭЭ_факт'!U133,'Потребление ЭЭ_факт'!AG133,'Потребление ЭЭ_факт'!AS133),IF(X133&lt;&gt;0,AVERAGE('Потребление ЭЭ_факт'!U133,'Потребление ЭЭ_факт'!AG133,'Потребление ЭЭ_факт'!AS133),0))</f>
        <v>0</v>
      </c>
      <c r="Z133" s="17">
        <f>IF(AND($F133=O$4,$I133=Z$5),AVERAGE('Потребление ЭЭ_факт'!V133,'Потребление ЭЭ_факт'!AH133,'Потребление ЭЭ_факт'!AT133),IF(Y133&lt;&gt;0,AVERAGE('Потребление ЭЭ_факт'!V133,'Потребление ЭЭ_факт'!AH133,'Потребление ЭЭ_факт'!AT133),0))</f>
        <v>0</v>
      </c>
      <c r="AA133" s="14">
        <f>IF(AND($F133=AA$4,$I133=AA$5),AVERAGE('Потребление ЭЭ_факт'!W133,'Потребление ЭЭ_факт'!AI133,'Потребление ЭЭ_факт'!AU133),IF(Z133&lt;&gt;0,AVERAGE('Потребление ЭЭ_факт'!W133,'Потребление ЭЭ_факт'!AI133,'Потребление ЭЭ_факт'!AU133),0))</f>
        <v>0</v>
      </c>
      <c r="AB133" s="17">
        <f>IF(AND($F133=AA$4,$I133=AB$5),AVERAGE('Потребление ЭЭ_факт'!X133,'Потребление ЭЭ_факт'!AJ133,'Потребление ЭЭ_факт'!AV133),IF(AA133&lt;&gt;0,AVERAGE('Потребление ЭЭ_факт'!X133,'Потребление ЭЭ_факт'!AJ133,'Потребление ЭЭ_факт'!AV133),0))</f>
        <v>0</v>
      </c>
      <c r="AC133" s="17">
        <f>IF(AND($F133=AA$4,$I133=AC$5),AVERAGE('Потребление ЭЭ_факт'!Y133,'Потребление ЭЭ_факт'!AK133,'Потребление ЭЭ_факт'!AW133),IF(AB133&lt;&gt;0,AVERAGE('Потребление ЭЭ_факт'!Y133,'Потребление ЭЭ_факт'!AK133,'Потребление ЭЭ_факт'!AW133),0))</f>
        <v>0</v>
      </c>
      <c r="AD133" s="17">
        <f>IF(AND($F133=AA$4,$I133=AD$5),AVERAGE('Потребление ЭЭ_факт'!Z133,'Потребление ЭЭ_факт'!AL133,'Потребление ЭЭ_факт'!AX133),IF(AC133&lt;&gt;0,AVERAGE('Потребление ЭЭ_факт'!Z133,'Потребление ЭЭ_факт'!AL133,'Потребление ЭЭ_факт'!AX133),0))</f>
        <v>0</v>
      </c>
      <c r="AE133" s="17">
        <f>IF(AND($F133=AA$4,$I133=AE$5),AVERAGE('Потребление ЭЭ_факт'!AA133,'Потребление ЭЭ_факт'!AM133,'Потребление ЭЭ_факт'!AY133),IF(AD133&lt;&gt;0,AVERAGE('Потребление ЭЭ_факт'!AA133,'Потребление ЭЭ_факт'!AM133,'Потребление ЭЭ_факт'!AY133),0))</f>
        <v>0</v>
      </c>
      <c r="AF133" s="17">
        <f>IF(AND($F133=AA$4,$I133=AF$5),AVERAGE('Потребление ЭЭ_факт'!AB133,'Потребление ЭЭ_факт'!AN133,'Потребление ЭЭ_факт'!AZ133),IF(AE133&lt;&gt;0,AVERAGE('Потребление ЭЭ_факт'!AB133,'Потребление ЭЭ_факт'!AN133,'Потребление ЭЭ_факт'!AZ133),0))</f>
        <v>0</v>
      </c>
      <c r="AG133" s="17">
        <f>IF(AND($F133=AA$4,$I133=AG$5),AVERAGE('Потребление ЭЭ_факт'!AC133,'Потребление ЭЭ_факт'!AO133,'Потребление ЭЭ_факт'!BA133),IF(AF133&lt;&gt;0,AVERAGE('Потребление ЭЭ_факт'!AC133,'Потребление ЭЭ_факт'!AO133,'Потребление ЭЭ_факт'!BA133),0))</f>
        <v>0</v>
      </c>
      <c r="AH133" s="17">
        <f>IF(AND($F133=AA$4,$I133=AH$5),AVERAGE('Потребление ЭЭ_факт'!AD133,'Потребление ЭЭ_факт'!AP133,'Потребление ЭЭ_факт'!BB133),IF(AG133&lt;&gt;0,AVERAGE('Потребление ЭЭ_факт'!AD133,'Потребление ЭЭ_факт'!AP133,'Потребление ЭЭ_факт'!BB133),0))</f>
        <v>0</v>
      </c>
      <c r="AI133" s="17">
        <f>IF(AND($F133=AA$4,$I133=AI$5),AVERAGE('Потребление ЭЭ_факт'!AE133,'Потребление ЭЭ_факт'!AQ133,'Потребление ЭЭ_факт'!BC133),IF(AH133&lt;&gt;0,AVERAGE('Потребление ЭЭ_факт'!AE133,'Потребление ЭЭ_факт'!AQ133,'Потребление ЭЭ_факт'!BC133),0))</f>
        <v>0</v>
      </c>
      <c r="AJ133" s="17">
        <f>IF(AND($F133=AA$4,$I133=AJ$5),AVERAGE('Потребление ЭЭ_факт'!AF133,'Потребление ЭЭ_факт'!AR133,'Потребление ЭЭ_факт'!BD133),IF(AI133&lt;&gt;0,AVERAGE('Потребление ЭЭ_факт'!AF133,'Потребление ЭЭ_факт'!AR133,'Потребление ЭЭ_факт'!BD133),0))</f>
        <v>0</v>
      </c>
      <c r="AK133" s="17">
        <f>IF(AND($F133=AA$4,$I133=AK$5),AVERAGE('Потребление ЭЭ_факт'!AG133,'Потребление ЭЭ_факт'!AS133,'Потребление ЭЭ_факт'!BE133),IF(AJ133&lt;&gt;0,AVERAGE('Потребление ЭЭ_факт'!AG133,'Потребление ЭЭ_факт'!AS133,'Потребление ЭЭ_факт'!BE133),0))</f>
        <v>0</v>
      </c>
      <c r="AL133" s="17">
        <f>IF(AND($F133=AA$4,$I133=AL$5),AVERAGE('Потребление ЭЭ_факт'!AH133,'Потребление ЭЭ_факт'!AT133,'Потребление ЭЭ_факт'!BF133),IF(AK133&lt;&gt;0,AVERAGE('Потребление ЭЭ_факт'!AH133,'Потребление ЭЭ_факт'!AT133,'Потребление ЭЭ_факт'!BF133),0))</f>
        <v>0</v>
      </c>
      <c r="AM133" s="14">
        <f>IF(AND($F133=AM$4,$I133=AM$5),AVERAGE('Потребление ЭЭ_факт'!AI133,'Потребление ЭЭ_факт'!AU133,'Потребление ЭЭ_факт'!BG133),IF(AL133&lt;&gt;0,AVERAGE('Потребление ЭЭ_факт'!AI133,'Потребление ЭЭ_факт'!AU133,'Потребление ЭЭ_факт'!BG133),0))</f>
        <v>0</v>
      </c>
      <c r="AN133" s="15">
        <f>IF(AND($F133=$AM$4,$I133=AN$5),AVERAGE('Потребление ЭЭ_факт'!AJ133,'Потребление ЭЭ_факт'!AV133,'Потребление ЭЭ_факт'!BH133),IF(AM133&lt;&gt;0,AVERAGE('Потребление ЭЭ_факт'!AJ133,'Потребление ЭЭ_факт'!AV133,'Потребление ЭЭ_факт'!BH133),0))</f>
        <v>0</v>
      </c>
      <c r="AO133" s="15">
        <f>IF(AND($F133=$AM$4,$I133=AO$5),AVERAGE('Потребление ЭЭ_факт'!AK133,'Потребление ЭЭ_факт'!AW133,'Потребление ЭЭ_факт'!BI133),IF(AN133&lt;&gt;0,AVERAGE('Потребление ЭЭ_факт'!AK133,'Потребление ЭЭ_факт'!AW133,'Потребление ЭЭ_факт'!BI133),0))</f>
        <v>0</v>
      </c>
      <c r="AP133" s="15">
        <f>IF(AND($F133=$AM$4,$I133=AP$5),AVERAGE('Потребление ЭЭ_факт'!AL133,'Потребление ЭЭ_факт'!AX133,'Потребление ЭЭ_факт'!BJ133),IF(AO133&lt;&gt;0,AVERAGE('Потребление ЭЭ_факт'!AL133,'Потребление ЭЭ_факт'!AX133,'Потребление ЭЭ_факт'!BJ133),0))</f>
        <v>0</v>
      </c>
      <c r="AQ133" s="15">
        <f>IF(AND($F133=$AM$4,$I133=AQ$5),AVERAGE('Потребление ЭЭ_факт'!AM133,'Потребление ЭЭ_факт'!AY133,'Потребление ЭЭ_факт'!BK133),IF(AP133&lt;&gt;0,AVERAGE('Потребление ЭЭ_факт'!AM133,'Потребление ЭЭ_факт'!AY133,'Потребление ЭЭ_факт'!BK133),0))</f>
        <v>0</v>
      </c>
      <c r="AR133" s="15">
        <f>IF(AND($F133=$AM$4,$I133=AR$5),AVERAGE('Потребление ЭЭ_факт'!AN133,'Потребление ЭЭ_факт'!AZ133,'Потребление ЭЭ_факт'!BL133),IF(AQ133&lt;&gt;0,AVERAGE('Потребление ЭЭ_факт'!AN133,'Потребление ЭЭ_факт'!AZ133,'Потребление ЭЭ_факт'!BL133),0))</f>
        <v>0</v>
      </c>
      <c r="AS133" s="15">
        <f>IF(AND($F133=$AM$4,$I133=AS$5),AVERAGE('Потребление ЭЭ_факт'!AO133,'Потребление ЭЭ_факт'!BA133,'Потребление ЭЭ_факт'!BM133),IF(AR133&lt;&gt;0,AVERAGE('Потребление ЭЭ_факт'!AO133,'Потребление ЭЭ_факт'!BA133,'Потребление ЭЭ_факт'!BM133),0))</f>
        <v>0</v>
      </c>
      <c r="AT133" s="15">
        <f>IF(AND($F133=$AM$4,$I133=AT$5),AVERAGE('Потребление ЭЭ_факт'!AP133,'Потребление ЭЭ_факт'!BB133,'Потребление ЭЭ_факт'!BN133),IF(AS133&lt;&gt;0,AVERAGE('Потребление ЭЭ_факт'!AP133,'Потребление ЭЭ_факт'!BB133,'Потребление ЭЭ_факт'!BN133),0))</f>
        <v>0</v>
      </c>
      <c r="AU133" s="15">
        <f>IF(AND($F133=$AM$4,$I133=AU$5),AVERAGE('Потребление ЭЭ_факт'!AQ133,'Потребление ЭЭ_факт'!BC133,'Потребление ЭЭ_факт'!BO133),IF(AT133&lt;&gt;0,AVERAGE('Потребление ЭЭ_факт'!AQ133,'Потребление ЭЭ_факт'!BC133,'Потребление ЭЭ_факт'!BO133),0))</f>
        <v>0</v>
      </c>
      <c r="AV133" s="15">
        <f>IF(AND($F133=$AM$4,$I133=AV$5),AVERAGE('Потребление ЭЭ_факт'!AR133,'Потребление ЭЭ_факт'!BD133,'Потребление ЭЭ_факт'!BP133),IF(AU133&lt;&gt;0,AVERAGE('Потребление ЭЭ_факт'!AR133,'Потребление ЭЭ_факт'!BD133,'Потребление ЭЭ_факт'!BP133),0))</f>
        <v>0</v>
      </c>
      <c r="AW133" s="15">
        <f>IF(AND($F133=$AM$4,$I133=AW$5),AVERAGE('Потребление ЭЭ_факт'!AS133,'Потребление ЭЭ_факт'!BE133,'Потребление ЭЭ_факт'!BQ133),IF(AV133&lt;&gt;0,AVERAGE('Потребление ЭЭ_факт'!AS133,'Потребление ЭЭ_факт'!BE133,'Потребление ЭЭ_факт'!BQ133),0))</f>
        <v>0</v>
      </c>
      <c r="AX133" s="16">
        <f>IF(AND($F133=$AM$4,$I133=AX$5),AVERAGE('Потребление ЭЭ_факт'!AT133,'Потребление ЭЭ_факт'!BF133,'Потребление ЭЭ_факт'!BR133),IF(AW133&lt;&gt;0,AVERAGE('Потребление ЭЭ_факт'!AT133,'Потребление ЭЭ_факт'!BF133,'Потребление ЭЭ_факт'!BR133),0))</f>
        <v>0</v>
      </c>
      <c r="AY133" s="14">
        <f>IF(AND($F133=$AY$4,$I133=AY$5),AVERAGE('Потребление ЭЭ_факт'!AU133,'Потребление ЭЭ_факт'!BG133,'Потребление ЭЭ_факт'!BS133),IF(AX133&lt;&gt;0,AVERAGE('Потребление ЭЭ_факт'!AU133,'Потребление ЭЭ_факт'!BG133,'Потребление ЭЭ_факт'!BS133),0))</f>
        <v>0</v>
      </c>
      <c r="AZ133" s="15">
        <f>IF(AND($F133=$AY$4,$I133=AZ$5),AVERAGE('Потребление ЭЭ_факт'!AV133,'Потребление ЭЭ_факт'!BH133,'Потребление ЭЭ_факт'!BT133),IF(AY133&lt;&gt;0,AVERAGE('Потребление ЭЭ_факт'!AV133,'Потребление ЭЭ_факт'!BH133,'Потребление ЭЭ_факт'!BT133),0))</f>
        <v>0</v>
      </c>
      <c r="BA133" s="15">
        <f>IF(AND($F133=$AY$4,$I133=BA$5),AVERAGE('Потребление ЭЭ_факт'!AW133,'Потребление ЭЭ_факт'!BI133,'Потребление ЭЭ_факт'!BU133),IF(AZ133&lt;&gt;0,AVERAGE('Потребление ЭЭ_факт'!AW133,'Потребление ЭЭ_факт'!BI133,'Потребление ЭЭ_факт'!BU133),0))</f>
        <v>0</v>
      </c>
      <c r="BB133" s="15">
        <f>IF(AND($F133=$AY$4,$I133=BB$5),AVERAGE('Потребление ЭЭ_факт'!AX133,'Потребление ЭЭ_факт'!BJ133,'Потребление ЭЭ_факт'!BV133),IF(BA133&lt;&gt;0,AVERAGE('Потребление ЭЭ_факт'!AX133,'Потребление ЭЭ_факт'!BJ133,'Потребление ЭЭ_факт'!BV133),0))</f>
        <v>0</v>
      </c>
      <c r="BC133" s="15">
        <f>IF(AND($F133=$AY$4,$I133=BC$5),AVERAGE('Потребление ЭЭ_факт'!AY133,'Потребление ЭЭ_факт'!BK133,'Потребление ЭЭ_факт'!BW133),IF(BB133&lt;&gt;0,AVERAGE('Потребление ЭЭ_факт'!AY133,'Потребление ЭЭ_факт'!BK133,'Потребление ЭЭ_факт'!BW133),0))</f>
        <v>0</v>
      </c>
      <c r="BD133" s="15">
        <f>IF(AND($F133=$AY$4,$I133=BD$5),AVERAGE('Потребление ЭЭ_факт'!AZ133,'Потребление ЭЭ_факт'!BL133,'Потребление ЭЭ_факт'!BX133),IF(BC133&lt;&gt;0,AVERAGE('Потребление ЭЭ_факт'!AZ133,'Потребление ЭЭ_факт'!BL133,'Потребление ЭЭ_факт'!BX133),0))</f>
        <v>0</v>
      </c>
      <c r="BE133" s="15">
        <f>IF(AND($F133=$AY$4,$I133=BE$5),AVERAGE('Потребление ЭЭ_факт'!BA133,'Потребление ЭЭ_факт'!BM133,'Потребление ЭЭ_факт'!BY133),IF(BD133&lt;&gt;0,AVERAGE('Потребление ЭЭ_факт'!BA133,'Потребление ЭЭ_факт'!BM133,'Потребление ЭЭ_факт'!BY133),0))</f>
        <v>0</v>
      </c>
      <c r="BF133" s="15">
        <f>IF(AND($F133=$AY$4,$I133=BF$5),AVERAGE('Потребление ЭЭ_факт'!BB133,'Потребление ЭЭ_факт'!BN133,'Потребление ЭЭ_факт'!BZ133),IF(BE133&lt;&gt;0,AVERAGE('Потребление ЭЭ_факт'!BB133,'Потребление ЭЭ_факт'!BN133,'Потребление ЭЭ_факт'!BZ133),0))</f>
        <v>0</v>
      </c>
      <c r="BG133" s="15">
        <f>IF(AND($F133=$AY$4,$I133=BG$5),AVERAGE('Потребление ЭЭ_факт'!BC133,'Потребление ЭЭ_факт'!BO133,'Потребление ЭЭ_факт'!CA133),IF(BF133&lt;&gt;0,AVERAGE('Потребление ЭЭ_факт'!BC133,'Потребление ЭЭ_факт'!BO133,'Потребление ЭЭ_факт'!CA133),0))</f>
        <v>0</v>
      </c>
      <c r="BH133" s="15">
        <f>IF(AND($F133=$AY$4,$I133=BH$5),AVERAGE('Потребление ЭЭ_факт'!BD133,'Потребление ЭЭ_факт'!BP133,'Потребление ЭЭ_факт'!CB133),IF(BG133&lt;&gt;0,AVERAGE('Потребление ЭЭ_факт'!BD133,'Потребление ЭЭ_факт'!BP133,'Потребление ЭЭ_факт'!CB133),0))</f>
        <v>0</v>
      </c>
      <c r="BI133" s="15">
        <f>IF(AND($F133=$AY$4,$I133=BI$5),AVERAGE('Потребление ЭЭ_факт'!BE133,'Потребление ЭЭ_факт'!BQ133,'Потребление ЭЭ_факт'!CC133),IF(BH133&lt;&gt;0,AVERAGE('Потребление ЭЭ_факт'!BE133,'Потребление ЭЭ_факт'!BQ133,'Потребление ЭЭ_факт'!CC133),0))</f>
        <v>0</v>
      </c>
      <c r="BJ133" s="16">
        <f>IF(AND($F133=$AY$4,$I133=BJ$5),AVERAGE('Потребление ЭЭ_факт'!BF133,'Потребление ЭЭ_факт'!BR133,'Потребление ЭЭ_факт'!CD133),IF(BI133&lt;&gt;0,AVERAGE('Потребление ЭЭ_факт'!BF133,'Потребление ЭЭ_факт'!BR133,'Потребление ЭЭ_факт'!CD133),0))</f>
        <v>0</v>
      </c>
      <c r="BK133" s="14">
        <f>IF(AND($F133=$BK$4,$I133=BK$5),AVERAGE('Потребление ЭЭ_факт'!BG133,'Потребление ЭЭ_факт'!BS133,'Потребление ЭЭ_факт'!CE133),IF(BJ133&lt;&gt;0,AVERAGE('Потребление ЭЭ_факт'!BG133,'Потребление ЭЭ_факт'!BS133,'Потребление ЭЭ_факт'!CE133),0))</f>
        <v>0</v>
      </c>
      <c r="BL133" s="15">
        <f>IF(AND($F133=$BK$4,$I133=BL$5),AVERAGE('Потребление ЭЭ_факт'!BH133,'Потребление ЭЭ_факт'!BT133,'Потребление ЭЭ_факт'!CF133),IF(BK133&lt;&gt;0,AVERAGE('Потребление ЭЭ_факт'!BH133,'Потребление ЭЭ_факт'!BT133,'Потребление ЭЭ_факт'!CF133),0))</f>
        <v>0</v>
      </c>
      <c r="BM133" s="15">
        <f>IF(AND($F133=$BK$4,$I133=BM$5),AVERAGE('Потребление ЭЭ_факт'!BI133,'Потребление ЭЭ_факт'!BU133,'Потребление ЭЭ_факт'!CG133),IF(BL133&lt;&gt;0,AVERAGE('Потребление ЭЭ_факт'!BI133,'Потребление ЭЭ_факт'!BU133,'Потребление ЭЭ_факт'!CG133),0))</f>
        <v>0</v>
      </c>
      <c r="BN133" s="15">
        <f>IF(AND($F133=$BK$4,$I133=BN$5),AVERAGE('Потребление ЭЭ_факт'!BJ133,'Потребление ЭЭ_факт'!BV133,'Потребление ЭЭ_факт'!CH133),IF(BM133&lt;&gt;0,AVERAGE('Потребление ЭЭ_факт'!BJ133,'Потребление ЭЭ_факт'!BV133,'Потребление ЭЭ_факт'!CH133),0))</f>
        <v>0</v>
      </c>
      <c r="BO133" s="15">
        <f>IF(AND($F133=$BK$4,$I133=BO$5),AVERAGE('Потребление ЭЭ_факт'!BK133,'Потребление ЭЭ_факт'!BW133,'Потребление ЭЭ_факт'!CI133),IF(BN133&lt;&gt;0,AVERAGE('Потребление ЭЭ_факт'!BK133,'Потребление ЭЭ_факт'!BW133,'Потребление ЭЭ_факт'!CI133),0))</f>
        <v>0</v>
      </c>
      <c r="BP133" s="15">
        <f>IF(AND($F133=$BK$4,$I133=BP$5),AVERAGE('Потребление ЭЭ_факт'!BL133,'Потребление ЭЭ_факт'!BX133,'Потребление ЭЭ_факт'!CJ133),IF(BO133&lt;&gt;0,AVERAGE('Потребление ЭЭ_факт'!BL133,'Потребление ЭЭ_факт'!BX133,'Потребление ЭЭ_факт'!CJ133),0))</f>
        <v>0</v>
      </c>
      <c r="BQ133" s="15">
        <f>IF(AND($F133=$BK$4,$I133=BQ$5),AVERAGE('Потребление ЭЭ_факт'!BM133,'Потребление ЭЭ_факт'!BY133,'Потребление ЭЭ_факт'!CK133),IF(BP133&lt;&gt;0,AVERAGE('Потребление ЭЭ_факт'!BM133,'Потребление ЭЭ_факт'!BY133,'Потребление ЭЭ_факт'!CK133),0))</f>
        <v>10894.734095238095</v>
      </c>
      <c r="BR133" s="15">
        <f>IF(AND($F133=$BK$4,$I133=BR$5),AVERAGE('Потребление ЭЭ_факт'!BN133,'Потребление ЭЭ_факт'!BZ133,'Потребление ЭЭ_факт'!CL133),IF(BQ133&lt;&gt;0,AVERAGE('Потребление ЭЭ_факт'!BN133,'Потребление ЭЭ_факт'!BZ133,'Потребление ЭЭ_факт'!CL133),0))</f>
        <v>10850.190860586206</v>
      </c>
      <c r="BS133" s="15">
        <f>IF(AND($F133=$BK$4,$I133=BS$5),AVERAGE('Потребление ЭЭ_факт'!BO133,'Потребление ЭЭ_факт'!CA133,'Потребление ЭЭ_факт'!CM133),IF(BR133&lt;&gt;0,AVERAGE('Потребление ЭЭ_факт'!BO133,'Потребление ЭЭ_факт'!CA133,'Потребление ЭЭ_факт'!CM133),0))</f>
        <v>8518.4603333333325</v>
      </c>
      <c r="BT133" s="15">
        <f>IF(AND($F133=$BK$4,$I133=BT$5),AVERAGE('Потребление ЭЭ_факт'!BP133,'Потребление ЭЭ_факт'!CB133,'Потребление ЭЭ_факт'!CN133),IF(BS133&lt;&gt;0,AVERAGE('Потребление ЭЭ_факт'!BP133,'Потребление ЭЭ_факт'!CB133,'Потребление ЭЭ_факт'!CN133),0))</f>
        <v>8687.9867682192253</v>
      </c>
      <c r="BU133" s="15">
        <f>IF(AND($F133=$BK$4,$I133=BU$5),AVERAGE('Потребление ЭЭ_факт'!BQ133,'Потребление ЭЭ_факт'!CC133,'Потребление ЭЭ_факт'!CO133),IF(BT133&lt;&gt;0,AVERAGE('Потребление ЭЭ_факт'!BQ133,'Потребление ЭЭ_факт'!CC133,'Потребление ЭЭ_факт'!CO133),0))</f>
        <v>8347.3188571428564</v>
      </c>
      <c r="BV133" s="16">
        <f>IF(AND($F133=$BK$4,$I133=BV$5),AVERAGE('Потребление ЭЭ_факт'!BR133,'Потребление ЭЭ_факт'!CD133,'Потребление ЭЭ_факт'!CP133),IF(BU133&lt;&gt;0,AVERAGE('Потребление ЭЭ_факт'!BR133,'Потребление ЭЭ_факт'!CD133,'Потребление ЭЭ_факт'!CP133),0))</f>
        <v>9207.1938376190483</v>
      </c>
      <c r="BW133" s="14">
        <f>IF(AND($F133=$BW$4,$I133=BW$5),AVERAGE('Потребление ЭЭ_факт'!BS133,'Потребление ЭЭ_факт'!CE133,'Потребление ЭЭ_факт'!CQ133),IF(BV133&lt;&gt;0,AVERAGE('Потребление ЭЭ_факт'!BS133,'Потребление ЭЭ_факт'!CE133,'Потребление ЭЭ_факт'!CQ133),0))</f>
        <v>8948.9095238095233</v>
      </c>
      <c r="BX133" s="15">
        <f>IF(AND($F133=$BW$4,$I133=BX$5),AVERAGE('Потребление ЭЭ_факт'!BT133,'Потребление ЭЭ_факт'!CF133,'Потребление ЭЭ_факт'!CR133),IF(BW133&lt;&gt;0,AVERAGE('Потребление ЭЭ_факт'!BT133,'Потребление ЭЭ_факт'!CF133,'Потребление ЭЭ_факт'!CR133),0))</f>
        <v>7787.9068626666676</v>
      </c>
      <c r="BY133" s="15">
        <f>IF(AND($F133=$BW$4,$I133=BY$5),AVERAGE('Потребление ЭЭ_факт'!BU133,'Потребление ЭЭ_факт'!CG133,'Потребление ЭЭ_факт'!CS133),IF(BX133&lt;&gt;0,AVERAGE('Потребление ЭЭ_факт'!BU133,'Потребление ЭЭ_факт'!CG133,'Потребление ЭЭ_факт'!CS133),0))</f>
        <v>7958.7471215180021</v>
      </c>
      <c r="BZ133" s="15">
        <f>IF(AND($F133=$BW$4,$I133=BZ$5),AVERAGE('Потребление ЭЭ_факт'!BV133,'Потребление ЭЭ_факт'!CH133,'Потребление ЭЭ_факт'!CT133),IF(BY133&lt;&gt;0,AVERAGE('Потребление ЭЭ_факт'!BV133,'Потребление ЭЭ_факт'!CH133,'Потребление ЭЭ_факт'!CT133),0))</f>
        <v>8273.0455238095219</v>
      </c>
      <c r="CA133" s="15">
        <f>IF(AND($F133=$BW$4,$I133=CA$5),AVERAGE('Потребление ЭЭ_факт'!BW133,'Потребление ЭЭ_факт'!CI133,'Потребление ЭЭ_факт'!CU133),IF(BZ133&lt;&gt;0,AVERAGE('Потребление ЭЭ_факт'!BW133,'Потребление ЭЭ_факт'!CI133,'Потребление ЭЭ_факт'!CU133),0))</f>
        <v>8872.3153333333321</v>
      </c>
      <c r="CB133" s="15">
        <f>IF(AND($F133=$BW$4,$I133=CB$5),AVERAGE('Потребление ЭЭ_факт'!BX133,'Потребление ЭЭ_факт'!CJ133,'Потребление ЭЭ_факт'!CV133),IF(CA133&lt;&gt;0,AVERAGE('Потребление ЭЭ_факт'!BX133,'Потребление ЭЭ_факт'!CJ133,'Потребление ЭЭ_факт'!CV133),0))</f>
        <v>8951.4771807468042</v>
      </c>
      <c r="CC133" s="31">
        <f t="shared" si="546"/>
        <v>10894.734095238095</v>
      </c>
      <c r="CD133" s="31">
        <f t="shared" si="547"/>
        <v>10850.190860586206</v>
      </c>
      <c r="CE133" s="31">
        <f t="shared" si="548"/>
        <v>8518.4603333333325</v>
      </c>
      <c r="CF133" s="31">
        <f t="shared" si="549"/>
        <v>8687.9867682192253</v>
      </c>
      <c r="CG133" s="31">
        <f t="shared" si="550"/>
        <v>8347.3188571428564</v>
      </c>
      <c r="CH133" s="32">
        <f t="shared" si="551"/>
        <v>9207.1938376190483</v>
      </c>
      <c r="CI133" s="30">
        <f t="shared" si="418"/>
        <v>8948.9095238095233</v>
      </c>
      <c r="CJ133" s="31">
        <f t="shared" si="570"/>
        <v>7787.9068626666676</v>
      </c>
      <c r="CK133" s="31">
        <f t="shared" si="571"/>
        <v>7958.7471215180021</v>
      </c>
      <c r="CL133" s="31">
        <f t="shared" si="489"/>
        <v>8273.0455238095219</v>
      </c>
      <c r="CM133" s="31">
        <f t="shared" si="490"/>
        <v>8872.3153333333321</v>
      </c>
      <c r="CN133" s="31">
        <f t="shared" si="491"/>
        <v>8951.4771807468042</v>
      </c>
      <c r="CO133" s="31">
        <f t="shared" si="492"/>
        <v>10894.734095238095</v>
      </c>
      <c r="CP133" s="31">
        <f t="shared" si="493"/>
        <v>10850.190860586206</v>
      </c>
      <c r="CQ133" s="31">
        <f t="shared" si="494"/>
        <v>8518.4603333333325</v>
      </c>
      <c r="CR133" s="31">
        <f t="shared" si="495"/>
        <v>8687.9867682192253</v>
      </c>
      <c r="CS133" s="31">
        <f t="shared" si="496"/>
        <v>8347.3188571428564</v>
      </c>
      <c r="CT133" s="32">
        <f t="shared" si="497"/>
        <v>9207.1938376190483</v>
      </c>
      <c r="CU133" s="30">
        <f t="shared" si="498"/>
        <v>8948.9095238095233</v>
      </c>
      <c r="CV133" s="31">
        <f t="shared" si="499"/>
        <v>7787.9068626666676</v>
      </c>
      <c r="CW133" s="31">
        <f t="shared" si="500"/>
        <v>7958.7471215180021</v>
      </c>
      <c r="CX133" s="31">
        <f t="shared" si="501"/>
        <v>8273.0455238095219</v>
      </c>
      <c r="CY133" s="31">
        <f t="shared" si="502"/>
        <v>8872.3153333333321</v>
      </c>
      <c r="CZ133" s="31">
        <f t="shared" si="503"/>
        <v>8951.4771807468042</v>
      </c>
      <c r="DA133" s="31">
        <f t="shared" si="504"/>
        <v>10894.734095238095</v>
      </c>
      <c r="DB133" s="31">
        <f t="shared" si="505"/>
        <v>10850.190860586206</v>
      </c>
      <c r="DC133" s="31">
        <f t="shared" si="506"/>
        <v>8518.4603333333325</v>
      </c>
      <c r="DD133" s="31">
        <f t="shared" si="507"/>
        <v>8687.9867682192253</v>
      </c>
      <c r="DE133" s="31">
        <f t="shared" si="508"/>
        <v>8347.3188571428564</v>
      </c>
      <c r="DF133" s="32">
        <f t="shared" si="509"/>
        <v>9207.1938376190483</v>
      </c>
      <c r="DG133" s="30">
        <f t="shared" si="510"/>
        <v>8948.9095238095233</v>
      </c>
      <c r="DH133" s="31">
        <f t="shared" si="511"/>
        <v>7787.9068626666676</v>
      </c>
      <c r="DI133" s="31">
        <f t="shared" si="512"/>
        <v>7958.7471215180021</v>
      </c>
      <c r="DJ133" s="31">
        <f t="shared" si="513"/>
        <v>8273.0455238095219</v>
      </c>
      <c r="DK133" s="31">
        <f t="shared" si="514"/>
        <v>8872.3153333333321</v>
      </c>
      <c r="DL133" s="31">
        <f t="shared" si="515"/>
        <v>8951.4771807468042</v>
      </c>
      <c r="DM133" s="31">
        <f t="shared" si="516"/>
        <v>10894.734095238095</v>
      </c>
      <c r="DN133" s="31">
        <f t="shared" si="517"/>
        <v>10850.190860586206</v>
      </c>
      <c r="DO133" s="31">
        <f t="shared" si="518"/>
        <v>8518.4603333333325</v>
      </c>
      <c r="DP133" s="31">
        <f t="shared" si="519"/>
        <v>8687.9867682192253</v>
      </c>
      <c r="DQ133" s="31">
        <f t="shared" si="488"/>
        <v>8347.3188571428564</v>
      </c>
      <c r="DR133" s="32">
        <f t="shared" si="522"/>
        <v>9207.1938376190483</v>
      </c>
      <c r="DS133" s="30">
        <f t="shared" si="523"/>
        <v>8948.9095238095233</v>
      </c>
      <c r="DT133" s="31">
        <f t="shared" si="524"/>
        <v>7787.9068626666676</v>
      </c>
      <c r="DU133" s="31">
        <f t="shared" si="525"/>
        <v>7958.7471215180021</v>
      </c>
      <c r="DV133" s="31">
        <f t="shared" si="526"/>
        <v>8273.0455238095219</v>
      </c>
      <c r="DW133" s="31">
        <f t="shared" si="527"/>
        <v>8872.3153333333321</v>
      </c>
      <c r="DX133" s="31">
        <f t="shared" si="528"/>
        <v>8951.4771807468042</v>
      </c>
      <c r="DY133" s="31">
        <f t="shared" si="529"/>
        <v>10894.734095238095</v>
      </c>
      <c r="DZ133" s="31">
        <f t="shared" si="530"/>
        <v>10850.190860586206</v>
      </c>
      <c r="EA133" s="31">
        <f t="shared" si="531"/>
        <v>8518.4603333333325</v>
      </c>
      <c r="EB133" s="31">
        <f t="shared" si="532"/>
        <v>8687.9867682192253</v>
      </c>
      <c r="EC133" s="31">
        <f t="shared" si="533"/>
        <v>8347.3188571428564</v>
      </c>
      <c r="ED133" s="32">
        <f t="shared" si="534"/>
        <v>9207.1938376190483</v>
      </c>
      <c r="EE133" s="30">
        <f t="shared" si="535"/>
        <v>8948.9095238095233</v>
      </c>
      <c r="EF133" s="31">
        <f t="shared" si="536"/>
        <v>7787.9068626666676</v>
      </c>
      <c r="EG133" s="31">
        <f t="shared" si="537"/>
        <v>7958.7471215180021</v>
      </c>
      <c r="EH133" s="31">
        <f t="shared" si="538"/>
        <v>8273.0455238095219</v>
      </c>
      <c r="EI133" s="31">
        <f t="shared" si="539"/>
        <v>8872.3153333333321</v>
      </c>
      <c r="EJ133" s="31">
        <f t="shared" si="540"/>
        <v>8951.4771807468042</v>
      </c>
      <c r="EK133" s="31">
        <f t="shared" si="541"/>
        <v>10894.734095238095</v>
      </c>
      <c r="EL133" s="31">
        <f t="shared" si="542"/>
        <v>10850.190860586206</v>
      </c>
      <c r="EM133" s="31">
        <f t="shared" si="543"/>
        <v>8518.4603333333325</v>
      </c>
      <c r="EN133" s="31">
        <f t="shared" si="544"/>
        <v>8687.9867682192253</v>
      </c>
      <c r="EO133" s="31">
        <f t="shared" si="520"/>
        <v>8347.3188571428564</v>
      </c>
      <c r="EP133" s="32">
        <f t="shared" si="521"/>
        <v>9207.1938376190483</v>
      </c>
      <c r="ES133" s="20"/>
      <c r="ET133" s="18"/>
      <c r="EU133" s="18"/>
      <c r="EV133" s="18"/>
      <c r="EW133" s="18"/>
      <c r="EX133" s="18"/>
      <c r="EY133" s="18"/>
      <c r="EZ133" s="18"/>
      <c r="FA133" s="18"/>
      <c r="FB133" s="18"/>
      <c r="FC133" s="18"/>
      <c r="FD133" s="19"/>
      <c r="FE133" s="20"/>
      <c r="FF133" s="18"/>
      <c r="FG133" s="18"/>
      <c r="FH133" s="18"/>
      <c r="FI133" s="18"/>
      <c r="FJ133" s="18"/>
      <c r="FK133" s="18"/>
      <c r="FL133" s="18"/>
      <c r="FM133" s="18"/>
      <c r="FN133" s="18"/>
      <c r="FO133" s="18"/>
      <c r="FP133" s="19"/>
      <c r="FQ133" s="20"/>
      <c r="FR133" s="18"/>
      <c r="FS133" s="18"/>
      <c r="FT133" s="18"/>
      <c r="FU133" s="18"/>
      <c r="FV133" s="18"/>
      <c r="FW133" s="18"/>
      <c r="FX133" s="18">
        <f t="shared" si="425"/>
        <v>10850.190860586206</v>
      </c>
      <c r="FY133" s="18">
        <f t="shared" si="426"/>
        <v>8518.4603333333325</v>
      </c>
      <c r="FZ133" s="18">
        <f t="shared" si="427"/>
        <v>8687.9867682192253</v>
      </c>
      <c r="GA133" s="18">
        <f t="shared" si="428"/>
        <v>8347.3188571428564</v>
      </c>
      <c r="GB133" s="19">
        <f t="shared" si="429"/>
        <v>9207.1938376190483</v>
      </c>
      <c r="GC133" s="20">
        <f t="shared" si="430"/>
        <v>8948.9095238095233</v>
      </c>
      <c r="GD133" s="18">
        <f t="shared" si="431"/>
        <v>7787.9068626666676</v>
      </c>
      <c r="GE133" s="18">
        <f t="shared" si="432"/>
        <v>7958.7471215180021</v>
      </c>
      <c r="GF133" s="18">
        <f t="shared" si="433"/>
        <v>8273.0455238095219</v>
      </c>
      <c r="GG133" s="18">
        <f t="shared" si="434"/>
        <v>8872.3153333333321</v>
      </c>
      <c r="GH133" s="18">
        <f t="shared" si="435"/>
        <v>8951.4771807468042</v>
      </c>
      <c r="GI133" s="18">
        <f t="shared" si="436"/>
        <v>10894.734095238095</v>
      </c>
      <c r="GJ133" s="18">
        <f t="shared" si="437"/>
        <v>10850.190860586206</v>
      </c>
      <c r="GK133" s="18">
        <f t="shared" si="438"/>
        <v>8518.4603333333325</v>
      </c>
      <c r="GL133" s="18">
        <f t="shared" si="439"/>
        <v>8687.9867682192253</v>
      </c>
      <c r="GM133" s="18">
        <f t="shared" si="440"/>
        <v>8347.3188571428564</v>
      </c>
      <c r="GN133" s="19">
        <f t="shared" si="441"/>
        <v>9207.1938376190483</v>
      </c>
      <c r="GO133" s="20">
        <f t="shared" si="442"/>
        <v>8948.9095238095233</v>
      </c>
      <c r="GP133" s="18">
        <f t="shared" si="443"/>
        <v>7787.9068626666676</v>
      </c>
      <c r="GQ133" s="18">
        <f t="shared" si="444"/>
        <v>7958.7471215180021</v>
      </c>
      <c r="GR133" s="18">
        <f t="shared" si="445"/>
        <v>8273.0455238095219</v>
      </c>
      <c r="GS133" s="18">
        <f t="shared" si="446"/>
        <v>8872.3153333333321</v>
      </c>
      <c r="GT133" s="18">
        <f t="shared" si="447"/>
        <v>8951.4771807468042</v>
      </c>
      <c r="GU133" s="18">
        <f t="shared" si="448"/>
        <v>10894.734095238095</v>
      </c>
      <c r="GV133" s="18">
        <f t="shared" si="449"/>
        <v>10850.190860586206</v>
      </c>
      <c r="GW133" s="18">
        <f t="shared" si="450"/>
        <v>8518.4603333333325</v>
      </c>
      <c r="GX133" s="18">
        <f t="shared" si="451"/>
        <v>8687.9867682192253</v>
      </c>
      <c r="GY133" s="18">
        <f t="shared" si="452"/>
        <v>8347.3188571428564</v>
      </c>
      <c r="GZ133" s="19">
        <f t="shared" si="453"/>
        <v>9207.1938376190483</v>
      </c>
      <c r="HA133" s="20">
        <f t="shared" si="454"/>
        <v>8948.9095238095233</v>
      </c>
      <c r="HB133" s="18">
        <f t="shared" si="455"/>
        <v>7787.9068626666676</v>
      </c>
      <c r="HC133" s="18">
        <f t="shared" si="456"/>
        <v>7958.7471215180021</v>
      </c>
      <c r="HD133" s="18">
        <f t="shared" si="457"/>
        <v>8273.0455238095219</v>
      </c>
      <c r="HE133" s="18">
        <f t="shared" si="458"/>
        <v>8872.3153333333321</v>
      </c>
      <c r="HF133" s="18">
        <f t="shared" si="459"/>
        <v>8951.4771807468042</v>
      </c>
      <c r="HG133" s="18">
        <f t="shared" si="460"/>
        <v>10894.734095238095</v>
      </c>
      <c r="HH133" s="18">
        <f t="shared" si="461"/>
        <v>10850.190860586206</v>
      </c>
      <c r="HI133" s="18">
        <f t="shared" si="462"/>
        <v>8518.4603333333325</v>
      </c>
      <c r="HJ133" s="18">
        <f t="shared" si="463"/>
        <v>8687.9867682192253</v>
      </c>
      <c r="HK133" s="18">
        <f t="shared" si="464"/>
        <v>8347.3188571428564</v>
      </c>
      <c r="HL133" s="19">
        <f t="shared" si="465"/>
        <v>9207.1938376190483</v>
      </c>
      <c r="HM133" s="20">
        <f t="shared" si="466"/>
        <v>8948.9095238095233</v>
      </c>
      <c r="HN133" s="18">
        <f t="shared" si="467"/>
        <v>7787.9068626666676</v>
      </c>
      <c r="HO133" s="18">
        <f t="shared" si="468"/>
        <v>7958.7471215180021</v>
      </c>
      <c r="HP133" s="18">
        <f t="shared" si="469"/>
        <v>8273.0455238095219</v>
      </c>
      <c r="HQ133" s="18">
        <f t="shared" si="470"/>
        <v>8872.3153333333321</v>
      </c>
      <c r="HR133" s="18">
        <f t="shared" si="471"/>
        <v>8951.4771807468042</v>
      </c>
      <c r="HS133" s="18">
        <f t="shared" si="472"/>
        <v>10894.734095238095</v>
      </c>
      <c r="HT133" s="18">
        <f t="shared" si="473"/>
        <v>10850.190860586206</v>
      </c>
      <c r="HU133" s="18">
        <f t="shared" si="474"/>
        <v>8518.4603333333325</v>
      </c>
      <c r="HV133" s="18">
        <f t="shared" si="475"/>
        <v>8687.9867682192253</v>
      </c>
      <c r="HW133" s="18">
        <f t="shared" si="476"/>
        <v>8347.3188571428564</v>
      </c>
      <c r="HX133" s="19">
        <f t="shared" si="477"/>
        <v>9207.1938376190483</v>
      </c>
      <c r="HY133" s="20">
        <f t="shared" si="478"/>
        <v>8948.9095238095233</v>
      </c>
      <c r="HZ133" s="18">
        <f t="shared" si="545"/>
        <v>7787.9068626666676</v>
      </c>
      <c r="IA133" s="18">
        <f t="shared" si="559"/>
        <v>7958.7471215180021</v>
      </c>
      <c r="IB133" s="18">
        <f t="shared" si="563"/>
        <v>8273.0455238095219</v>
      </c>
      <c r="IC133" s="18">
        <f t="shared" si="567"/>
        <v>8872.3153333333321</v>
      </c>
      <c r="ID133" s="18">
        <f t="shared" si="568"/>
        <v>8951.4771807468042</v>
      </c>
      <c r="IE133" s="18">
        <f t="shared" si="569"/>
        <v>10894.734095238095</v>
      </c>
      <c r="IF133" s="18"/>
      <c r="IG133" s="18"/>
      <c r="IH133" s="18"/>
      <c r="II133" s="18"/>
      <c r="IJ133" s="19"/>
      <c r="IK133" s="20"/>
      <c r="IL133" s="18"/>
      <c r="IM133" s="18"/>
      <c r="IN133" s="18"/>
      <c r="IO133" s="18"/>
      <c r="IP133" s="18"/>
      <c r="IQ133" s="18"/>
      <c r="IR133" s="18"/>
      <c r="IS133" s="18"/>
      <c r="IT133" s="18"/>
      <c r="IU133" s="18"/>
      <c r="IV133" s="19"/>
      <c r="IY133" s="17"/>
      <c r="IZ133" s="17"/>
      <c r="JA133" s="14">
        <f t="shared" si="479"/>
        <v>0</v>
      </c>
      <c r="JB133" s="15">
        <f t="shared" si="480"/>
        <v>0</v>
      </c>
      <c r="JC133" s="15">
        <f t="shared" si="481"/>
        <v>45611.150656900674</v>
      </c>
      <c r="JD133" s="15">
        <f t="shared" si="482"/>
        <v>107298.28629802263</v>
      </c>
      <c r="JE133" s="15">
        <f t="shared" si="483"/>
        <v>107298.28629802263</v>
      </c>
      <c r="JF133" s="15">
        <f t="shared" si="484"/>
        <v>107298.28629802263</v>
      </c>
      <c r="JG133" s="15">
        <f t="shared" si="485"/>
        <v>107298.28629802263</v>
      </c>
      <c r="JH133" s="15">
        <f t="shared" si="486"/>
        <v>61687.135641121946</v>
      </c>
      <c r="JI133" s="15">
        <f t="shared" si="487"/>
        <v>0</v>
      </c>
      <c r="JJ133" s="14"/>
    </row>
    <row r="134" spans="1:270" x14ac:dyDescent="0.25">
      <c r="A134" s="5" t="s">
        <v>29</v>
      </c>
      <c r="B134" s="2">
        <v>271</v>
      </c>
      <c r="C134" s="3">
        <v>42205</v>
      </c>
      <c r="D134" s="3" t="s">
        <v>30</v>
      </c>
      <c r="E134" s="4">
        <v>45504</v>
      </c>
      <c r="F134">
        <f t="shared" si="564"/>
        <v>2024</v>
      </c>
      <c r="G134">
        <f t="shared" si="565"/>
        <v>7</v>
      </c>
      <c r="H134">
        <f t="shared" si="566"/>
        <v>2021</v>
      </c>
      <c r="I134">
        <f t="shared" si="561"/>
        <v>7</v>
      </c>
      <c r="J134">
        <f t="shared" si="560"/>
        <v>2024</v>
      </c>
      <c r="K134">
        <f t="shared" ref="K134:K154" si="572">IF(F134=2021,1,IF(G134&lt;&gt;12,G134+1,1))</f>
        <v>8</v>
      </c>
      <c r="L134">
        <f t="shared" si="562"/>
        <v>2029</v>
      </c>
      <c r="M134">
        <f t="shared" ref="M134:M154" si="573">IF(F134=2021,12,G134)</f>
        <v>7</v>
      </c>
      <c r="O134" s="14"/>
      <c r="P134" s="17"/>
      <c r="Q134" s="17"/>
      <c r="R134" s="17"/>
      <c r="S134" s="17"/>
      <c r="T134" s="17"/>
      <c r="U134" s="17"/>
      <c r="V134" s="17">
        <f>IF(AND($F134=O$4,$I134=V$5),AVERAGE('Потребление ЭЭ_факт'!R134,'Потребление ЭЭ_факт'!AD134,'Потребление ЭЭ_факт'!AP134),IF(U134&lt;&gt;0,AVERAGE('Потребление ЭЭ_факт'!R134,'Потребление ЭЭ_факт'!AD134,'Потребление ЭЭ_факт'!AP134),0))</f>
        <v>0</v>
      </c>
      <c r="W134" s="17">
        <f>IF(AND($F134=O$4,$I134=W$5),AVERAGE('Потребление ЭЭ_факт'!S134,'Потребление ЭЭ_факт'!AE134,'Потребление ЭЭ_факт'!AQ134),IF(V134&lt;&gt;0,AVERAGE('Потребление ЭЭ_факт'!S134,'Потребление ЭЭ_факт'!AE134,'Потребление ЭЭ_факт'!AQ134),0))</f>
        <v>0</v>
      </c>
      <c r="X134" s="17">
        <f>IF(AND($F134=O$4,$I134=X$5),AVERAGE('Потребление ЭЭ_факт'!T134,'Потребление ЭЭ_факт'!AF134,'Потребление ЭЭ_факт'!AR134),IF(W134&lt;&gt;0,AVERAGE('Потребление ЭЭ_факт'!T134,'Потребление ЭЭ_факт'!AF134,'Потребление ЭЭ_факт'!AR134),0))</f>
        <v>0</v>
      </c>
      <c r="Y134" s="17">
        <f>IF(AND($F134=O$4,$I134=Y$5),AVERAGE('Потребление ЭЭ_факт'!U134,'Потребление ЭЭ_факт'!AG134,'Потребление ЭЭ_факт'!AS134),IF(X134&lt;&gt;0,AVERAGE('Потребление ЭЭ_факт'!U134,'Потребление ЭЭ_факт'!AG134,'Потребление ЭЭ_факт'!AS134),0))</f>
        <v>0</v>
      </c>
      <c r="Z134" s="17">
        <f>IF(AND($F134=O$4,$I134=Z$5),AVERAGE('Потребление ЭЭ_факт'!V134,'Потребление ЭЭ_факт'!AH134,'Потребление ЭЭ_факт'!AT134),IF(Y134&lt;&gt;0,AVERAGE('Потребление ЭЭ_факт'!V134,'Потребление ЭЭ_факт'!AH134,'Потребление ЭЭ_факт'!AT134),0))</f>
        <v>0</v>
      </c>
      <c r="AA134" s="14">
        <f>IF(AND($F134=AA$4,$I134=AA$5),AVERAGE('Потребление ЭЭ_факт'!W134,'Потребление ЭЭ_факт'!AI134,'Потребление ЭЭ_факт'!AU134),IF(Z134&lt;&gt;0,AVERAGE('Потребление ЭЭ_факт'!W134,'Потребление ЭЭ_факт'!AI134,'Потребление ЭЭ_факт'!AU134),0))</f>
        <v>0</v>
      </c>
      <c r="AB134" s="17">
        <f>IF(AND($F134=AA$4,$I134=AB$5),AVERAGE('Потребление ЭЭ_факт'!X134,'Потребление ЭЭ_факт'!AJ134,'Потребление ЭЭ_факт'!AV134),IF(AA134&lt;&gt;0,AVERAGE('Потребление ЭЭ_факт'!X134,'Потребление ЭЭ_факт'!AJ134,'Потребление ЭЭ_факт'!AV134),0))</f>
        <v>0</v>
      </c>
      <c r="AC134" s="17">
        <f>IF(AND($F134=AA$4,$I134=AC$5),AVERAGE('Потребление ЭЭ_факт'!Y134,'Потребление ЭЭ_факт'!AK134,'Потребление ЭЭ_факт'!AW134),IF(AB134&lt;&gt;0,AVERAGE('Потребление ЭЭ_факт'!Y134,'Потребление ЭЭ_факт'!AK134,'Потребление ЭЭ_факт'!AW134),0))</f>
        <v>0</v>
      </c>
      <c r="AD134" s="17">
        <f>IF(AND($F134=AA$4,$I134=AD$5),AVERAGE('Потребление ЭЭ_факт'!Z134,'Потребление ЭЭ_факт'!AL134,'Потребление ЭЭ_факт'!AX134),IF(AC134&lt;&gt;0,AVERAGE('Потребление ЭЭ_факт'!Z134,'Потребление ЭЭ_факт'!AL134,'Потребление ЭЭ_факт'!AX134),0))</f>
        <v>0</v>
      </c>
      <c r="AE134" s="17">
        <f>IF(AND($F134=AA$4,$I134=AE$5),AVERAGE('Потребление ЭЭ_факт'!AA134,'Потребление ЭЭ_факт'!AM134,'Потребление ЭЭ_факт'!AY134),IF(AD134&lt;&gt;0,AVERAGE('Потребление ЭЭ_факт'!AA134,'Потребление ЭЭ_факт'!AM134,'Потребление ЭЭ_факт'!AY134),0))</f>
        <v>0</v>
      </c>
      <c r="AF134" s="17">
        <f>IF(AND($F134=AA$4,$I134=AF$5),AVERAGE('Потребление ЭЭ_факт'!AB134,'Потребление ЭЭ_факт'!AN134,'Потребление ЭЭ_факт'!AZ134),IF(AE134&lt;&gt;0,AVERAGE('Потребление ЭЭ_факт'!AB134,'Потребление ЭЭ_факт'!AN134,'Потребление ЭЭ_факт'!AZ134),0))</f>
        <v>0</v>
      </c>
      <c r="AG134" s="17">
        <f>IF(AND($F134=AA$4,$I134=AG$5),AVERAGE('Потребление ЭЭ_факт'!AC134,'Потребление ЭЭ_факт'!AO134,'Потребление ЭЭ_факт'!BA134),IF(AF134&lt;&gt;0,AVERAGE('Потребление ЭЭ_факт'!AC134,'Потребление ЭЭ_факт'!AO134,'Потребление ЭЭ_факт'!BA134),0))</f>
        <v>0</v>
      </c>
      <c r="AH134" s="17">
        <f>IF(AND($F134=AA$4,$I134=AH$5),AVERAGE('Потребление ЭЭ_факт'!AD134,'Потребление ЭЭ_факт'!AP134,'Потребление ЭЭ_факт'!BB134),IF(AG134&lt;&gt;0,AVERAGE('Потребление ЭЭ_факт'!AD134,'Потребление ЭЭ_факт'!AP134,'Потребление ЭЭ_факт'!BB134),0))</f>
        <v>0</v>
      </c>
      <c r="AI134" s="17">
        <f>IF(AND($F134=AA$4,$I134=AI$5),AVERAGE('Потребление ЭЭ_факт'!AE134,'Потребление ЭЭ_факт'!AQ134,'Потребление ЭЭ_факт'!BC134),IF(AH134&lt;&gt;0,AVERAGE('Потребление ЭЭ_факт'!AE134,'Потребление ЭЭ_факт'!AQ134,'Потребление ЭЭ_факт'!BC134),0))</f>
        <v>0</v>
      </c>
      <c r="AJ134" s="17">
        <f>IF(AND($F134=AA$4,$I134=AJ$5),AVERAGE('Потребление ЭЭ_факт'!AF134,'Потребление ЭЭ_факт'!AR134,'Потребление ЭЭ_факт'!BD134),IF(AI134&lt;&gt;0,AVERAGE('Потребление ЭЭ_факт'!AF134,'Потребление ЭЭ_факт'!AR134,'Потребление ЭЭ_факт'!BD134),0))</f>
        <v>0</v>
      </c>
      <c r="AK134" s="17">
        <f>IF(AND($F134=AA$4,$I134=AK$5),AVERAGE('Потребление ЭЭ_факт'!AG134,'Потребление ЭЭ_факт'!AS134,'Потребление ЭЭ_факт'!BE134),IF(AJ134&lt;&gt;0,AVERAGE('Потребление ЭЭ_факт'!AG134,'Потребление ЭЭ_факт'!AS134,'Потребление ЭЭ_факт'!BE134),0))</f>
        <v>0</v>
      </c>
      <c r="AL134" s="17">
        <f>IF(AND($F134=AA$4,$I134=AL$5),AVERAGE('Потребление ЭЭ_факт'!AH134,'Потребление ЭЭ_факт'!AT134,'Потребление ЭЭ_факт'!BF134),IF(AK134&lt;&gt;0,AVERAGE('Потребление ЭЭ_факт'!AH134,'Потребление ЭЭ_факт'!AT134,'Потребление ЭЭ_факт'!BF134),0))</f>
        <v>0</v>
      </c>
      <c r="AM134" s="14">
        <f>IF(AND($F134=AM$4,$I134=AM$5),AVERAGE('Потребление ЭЭ_факт'!AI134,'Потребление ЭЭ_факт'!AU134,'Потребление ЭЭ_факт'!BG134),IF(AL134&lt;&gt;0,AVERAGE('Потребление ЭЭ_факт'!AI134,'Потребление ЭЭ_факт'!AU134,'Потребление ЭЭ_факт'!BG134),0))</f>
        <v>0</v>
      </c>
      <c r="AN134" s="15">
        <f>IF(AND($F134=$AM$4,$I134=AN$5),AVERAGE('Потребление ЭЭ_факт'!AJ134,'Потребление ЭЭ_факт'!AV134,'Потребление ЭЭ_факт'!BH134),IF(AM134&lt;&gt;0,AVERAGE('Потребление ЭЭ_факт'!AJ134,'Потребление ЭЭ_факт'!AV134,'Потребление ЭЭ_факт'!BH134),0))</f>
        <v>0</v>
      </c>
      <c r="AO134" s="15">
        <f>IF(AND($F134=$AM$4,$I134=AO$5),AVERAGE('Потребление ЭЭ_факт'!AK134,'Потребление ЭЭ_факт'!AW134,'Потребление ЭЭ_факт'!BI134),IF(AN134&lt;&gt;0,AVERAGE('Потребление ЭЭ_факт'!AK134,'Потребление ЭЭ_факт'!AW134,'Потребление ЭЭ_факт'!BI134),0))</f>
        <v>0</v>
      </c>
      <c r="AP134" s="15">
        <f>IF(AND($F134=$AM$4,$I134=AP$5),AVERAGE('Потребление ЭЭ_факт'!AL134,'Потребление ЭЭ_факт'!AX134,'Потребление ЭЭ_факт'!BJ134),IF(AO134&lt;&gt;0,AVERAGE('Потребление ЭЭ_факт'!AL134,'Потребление ЭЭ_факт'!AX134,'Потребление ЭЭ_факт'!BJ134),0))</f>
        <v>0</v>
      </c>
      <c r="AQ134" s="15">
        <f>IF(AND($F134=$AM$4,$I134=AQ$5),AVERAGE('Потребление ЭЭ_факт'!AM134,'Потребление ЭЭ_факт'!AY134,'Потребление ЭЭ_факт'!BK134),IF(AP134&lt;&gt;0,AVERAGE('Потребление ЭЭ_факт'!AM134,'Потребление ЭЭ_факт'!AY134,'Потребление ЭЭ_факт'!BK134),0))</f>
        <v>0</v>
      </c>
      <c r="AR134" s="15">
        <f>IF(AND($F134=$AM$4,$I134=AR$5),AVERAGE('Потребление ЭЭ_факт'!AN134,'Потребление ЭЭ_факт'!AZ134,'Потребление ЭЭ_факт'!BL134),IF(AQ134&lt;&gt;0,AVERAGE('Потребление ЭЭ_факт'!AN134,'Потребление ЭЭ_факт'!AZ134,'Потребление ЭЭ_факт'!BL134),0))</f>
        <v>0</v>
      </c>
      <c r="AS134" s="15">
        <f>IF(AND($F134=$AM$4,$I134=AS$5),AVERAGE('Потребление ЭЭ_факт'!AO134,'Потребление ЭЭ_факт'!BA134,'Потребление ЭЭ_факт'!BM134),IF(AR134&lt;&gt;0,AVERAGE('Потребление ЭЭ_факт'!AO134,'Потребление ЭЭ_факт'!BA134,'Потребление ЭЭ_факт'!BM134),0))</f>
        <v>0</v>
      </c>
      <c r="AT134" s="15">
        <f>IF(AND($F134=$AM$4,$I134=AT$5),AVERAGE('Потребление ЭЭ_факт'!AP134,'Потребление ЭЭ_факт'!BB134,'Потребление ЭЭ_факт'!BN134),IF(AS134&lt;&gt;0,AVERAGE('Потребление ЭЭ_факт'!AP134,'Потребление ЭЭ_факт'!BB134,'Потребление ЭЭ_факт'!BN134),0))</f>
        <v>0</v>
      </c>
      <c r="AU134" s="15">
        <f>IF(AND($F134=$AM$4,$I134=AU$5),AVERAGE('Потребление ЭЭ_факт'!AQ134,'Потребление ЭЭ_факт'!BC134,'Потребление ЭЭ_факт'!BO134),IF(AT134&lt;&gt;0,AVERAGE('Потребление ЭЭ_факт'!AQ134,'Потребление ЭЭ_факт'!BC134,'Потребление ЭЭ_факт'!BO134),0))</f>
        <v>0</v>
      </c>
      <c r="AV134" s="15">
        <f>IF(AND($F134=$AM$4,$I134=AV$5),AVERAGE('Потребление ЭЭ_факт'!AR134,'Потребление ЭЭ_факт'!BD134,'Потребление ЭЭ_факт'!BP134),IF(AU134&lt;&gt;0,AVERAGE('Потребление ЭЭ_факт'!AR134,'Потребление ЭЭ_факт'!BD134,'Потребление ЭЭ_факт'!BP134),0))</f>
        <v>0</v>
      </c>
      <c r="AW134" s="15">
        <f>IF(AND($F134=$AM$4,$I134=AW$5),AVERAGE('Потребление ЭЭ_факт'!AS134,'Потребление ЭЭ_факт'!BE134,'Потребление ЭЭ_факт'!BQ134),IF(AV134&lt;&gt;0,AVERAGE('Потребление ЭЭ_факт'!AS134,'Потребление ЭЭ_факт'!BE134,'Потребление ЭЭ_факт'!BQ134),0))</f>
        <v>0</v>
      </c>
      <c r="AX134" s="16">
        <f>IF(AND($F134=$AM$4,$I134=AX$5),AVERAGE('Потребление ЭЭ_факт'!AT134,'Потребление ЭЭ_факт'!BF134,'Потребление ЭЭ_факт'!BR134),IF(AW134&lt;&gt;0,AVERAGE('Потребление ЭЭ_факт'!AT134,'Потребление ЭЭ_факт'!BF134,'Потребление ЭЭ_факт'!BR134),0))</f>
        <v>0</v>
      </c>
      <c r="AY134" s="14">
        <f>IF(AND($F134=$AY$4,$I134=AY$5),AVERAGE('Потребление ЭЭ_факт'!AU134,'Потребление ЭЭ_факт'!BG134,'Потребление ЭЭ_факт'!BS134),IF(AX134&lt;&gt;0,AVERAGE('Потребление ЭЭ_факт'!AU134,'Потребление ЭЭ_факт'!BG134,'Потребление ЭЭ_факт'!BS134),0))</f>
        <v>0</v>
      </c>
      <c r="AZ134" s="15">
        <f>IF(AND($F134=$AY$4,$I134=AZ$5),AVERAGE('Потребление ЭЭ_факт'!AV134,'Потребление ЭЭ_факт'!BH134,'Потребление ЭЭ_факт'!BT134),IF(AY134&lt;&gt;0,AVERAGE('Потребление ЭЭ_факт'!AV134,'Потребление ЭЭ_факт'!BH134,'Потребление ЭЭ_факт'!BT134),0))</f>
        <v>0</v>
      </c>
      <c r="BA134" s="15">
        <f>IF(AND($F134=$AY$4,$I134=BA$5),AVERAGE('Потребление ЭЭ_факт'!AW134,'Потребление ЭЭ_факт'!BI134,'Потребление ЭЭ_факт'!BU134),IF(AZ134&lt;&gt;0,AVERAGE('Потребление ЭЭ_факт'!AW134,'Потребление ЭЭ_факт'!BI134,'Потребление ЭЭ_факт'!BU134),0))</f>
        <v>0</v>
      </c>
      <c r="BB134" s="15">
        <f>IF(AND($F134=$AY$4,$I134=BB$5),AVERAGE('Потребление ЭЭ_факт'!AX134,'Потребление ЭЭ_факт'!BJ134,'Потребление ЭЭ_факт'!BV134),IF(BA134&lt;&gt;0,AVERAGE('Потребление ЭЭ_факт'!AX134,'Потребление ЭЭ_факт'!BJ134,'Потребление ЭЭ_факт'!BV134),0))</f>
        <v>0</v>
      </c>
      <c r="BC134" s="15">
        <f>IF(AND($F134=$AY$4,$I134=BC$5),AVERAGE('Потребление ЭЭ_факт'!AY134,'Потребление ЭЭ_факт'!BK134,'Потребление ЭЭ_факт'!BW134),IF(BB134&lt;&gt;0,AVERAGE('Потребление ЭЭ_факт'!AY134,'Потребление ЭЭ_факт'!BK134,'Потребление ЭЭ_факт'!BW134),0))</f>
        <v>0</v>
      </c>
      <c r="BD134" s="15">
        <f>IF(AND($F134=$AY$4,$I134=BD$5),AVERAGE('Потребление ЭЭ_факт'!AZ134,'Потребление ЭЭ_факт'!BL134,'Потребление ЭЭ_факт'!BX134),IF(BC134&lt;&gt;0,AVERAGE('Потребление ЭЭ_факт'!AZ134,'Потребление ЭЭ_факт'!BL134,'Потребление ЭЭ_факт'!BX134),0))</f>
        <v>0</v>
      </c>
      <c r="BE134" s="15">
        <f>IF(AND($F134=$AY$4,$I134=BE$5),AVERAGE('Потребление ЭЭ_факт'!BA134,'Потребление ЭЭ_факт'!BM134,'Потребление ЭЭ_факт'!BY134),IF(BD134&lt;&gt;0,AVERAGE('Потребление ЭЭ_факт'!BA134,'Потребление ЭЭ_факт'!BM134,'Потребление ЭЭ_факт'!BY134),0))</f>
        <v>0</v>
      </c>
      <c r="BF134" s="15">
        <f>IF(AND($F134=$AY$4,$I134=BF$5),AVERAGE('Потребление ЭЭ_факт'!BB134,'Потребление ЭЭ_факт'!BN134,'Потребление ЭЭ_факт'!BZ134),IF(BE134&lt;&gt;0,AVERAGE('Потребление ЭЭ_факт'!BB134,'Потребление ЭЭ_факт'!BN134,'Потребление ЭЭ_факт'!BZ134),0))</f>
        <v>0</v>
      </c>
      <c r="BG134" s="15">
        <f>IF(AND($F134=$AY$4,$I134=BG$5),AVERAGE('Потребление ЭЭ_факт'!BC134,'Потребление ЭЭ_факт'!BO134,'Потребление ЭЭ_факт'!CA134),IF(BF134&lt;&gt;0,AVERAGE('Потребление ЭЭ_факт'!BC134,'Потребление ЭЭ_факт'!BO134,'Потребление ЭЭ_факт'!CA134),0))</f>
        <v>0</v>
      </c>
      <c r="BH134" s="15">
        <f>IF(AND($F134=$AY$4,$I134=BH$5),AVERAGE('Потребление ЭЭ_факт'!BD134,'Потребление ЭЭ_факт'!BP134,'Потребление ЭЭ_факт'!CB134),IF(BG134&lt;&gt;0,AVERAGE('Потребление ЭЭ_факт'!BD134,'Потребление ЭЭ_факт'!BP134,'Потребление ЭЭ_факт'!CB134),0))</f>
        <v>0</v>
      </c>
      <c r="BI134" s="15">
        <f>IF(AND($F134=$AY$4,$I134=BI$5),AVERAGE('Потребление ЭЭ_факт'!BE134,'Потребление ЭЭ_факт'!BQ134,'Потребление ЭЭ_факт'!CC134),IF(BH134&lt;&gt;0,AVERAGE('Потребление ЭЭ_факт'!BE134,'Потребление ЭЭ_факт'!BQ134,'Потребление ЭЭ_факт'!CC134),0))</f>
        <v>0</v>
      </c>
      <c r="BJ134" s="16">
        <f>IF(AND($F134=$AY$4,$I134=BJ$5),AVERAGE('Потребление ЭЭ_факт'!BF134,'Потребление ЭЭ_факт'!BR134,'Потребление ЭЭ_факт'!CD134),IF(BI134&lt;&gt;0,AVERAGE('Потребление ЭЭ_факт'!BF134,'Потребление ЭЭ_факт'!BR134,'Потребление ЭЭ_факт'!CD134),0))</f>
        <v>0</v>
      </c>
      <c r="BK134" s="14">
        <f>IF(AND($F134=$BK$4,$I134=BK$5),AVERAGE('Потребление ЭЭ_факт'!BG134,'Потребление ЭЭ_факт'!BS134,'Потребление ЭЭ_факт'!CE134),IF(BJ134&lt;&gt;0,AVERAGE('Потребление ЭЭ_факт'!BG134,'Потребление ЭЭ_факт'!BS134,'Потребление ЭЭ_факт'!CE134),0))</f>
        <v>0</v>
      </c>
      <c r="BL134" s="15">
        <f>IF(AND($F134=$BK$4,$I134=BL$5),AVERAGE('Потребление ЭЭ_факт'!BH134,'Потребление ЭЭ_факт'!BT134,'Потребление ЭЭ_факт'!CF134),IF(BK134&lt;&gt;0,AVERAGE('Потребление ЭЭ_факт'!BH134,'Потребление ЭЭ_факт'!BT134,'Потребление ЭЭ_факт'!CF134),0))</f>
        <v>0</v>
      </c>
      <c r="BM134" s="15">
        <f>IF(AND($F134=$BK$4,$I134=BM$5),AVERAGE('Потребление ЭЭ_факт'!BI134,'Потребление ЭЭ_факт'!BU134,'Потребление ЭЭ_факт'!CG134),IF(BL134&lt;&gt;0,AVERAGE('Потребление ЭЭ_факт'!BI134,'Потребление ЭЭ_факт'!BU134,'Потребление ЭЭ_факт'!CG134),0))</f>
        <v>0</v>
      </c>
      <c r="BN134" s="15">
        <f>IF(AND($F134=$BK$4,$I134=BN$5),AVERAGE('Потребление ЭЭ_факт'!BJ134,'Потребление ЭЭ_факт'!BV134,'Потребление ЭЭ_факт'!CH134),IF(BM134&lt;&gt;0,AVERAGE('Потребление ЭЭ_факт'!BJ134,'Потребление ЭЭ_факт'!BV134,'Потребление ЭЭ_факт'!CH134),0))</f>
        <v>0</v>
      </c>
      <c r="BO134" s="15">
        <f>IF(AND($F134=$BK$4,$I134=BO$5),AVERAGE('Потребление ЭЭ_факт'!BK134,'Потребление ЭЭ_факт'!BW134,'Потребление ЭЭ_факт'!CI134),IF(BN134&lt;&gt;0,AVERAGE('Потребление ЭЭ_факт'!BK134,'Потребление ЭЭ_факт'!BW134,'Потребление ЭЭ_факт'!CI134),0))</f>
        <v>0</v>
      </c>
      <c r="BP134" s="15">
        <f>IF(AND($F134=$BK$4,$I134=BP$5),AVERAGE('Потребление ЭЭ_факт'!BL134,'Потребление ЭЭ_факт'!BX134,'Потребление ЭЭ_факт'!CJ134),IF(BO134&lt;&gt;0,AVERAGE('Потребление ЭЭ_факт'!BL134,'Потребление ЭЭ_факт'!BX134,'Потребление ЭЭ_факт'!CJ134),0))</f>
        <v>0</v>
      </c>
      <c r="BQ134" s="15">
        <f>IF(AND($F134=$BK$4,$I134=BQ$5),AVERAGE('Потребление ЭЭ_факт'!BM134,'Потребление ЭЭ_факт'!BY134,'Потребление ЭЭ_факт'!CK134),IF(BP134&lt;&gt;0,AVERAGE('Потребление ЭЭ_факт'!BM134,'Потребление ЭЭ_факт'!BY134,'Потребление ЭЭ_факт'!CK134),0))</f>
        <v>14808.200546999999</v>
      </c>
      <c r="BR134" s="15">
        <f>IF(AND($F134=$BK$4,$I134=BR$5),AVERAGE('Потребление ЭЭ_факт'!BN134,'Потребление ЭЭ_факт'!BZ134,'Потребление ЭЭ_факт'!CL134),IF(BQ134&lt;&gt;0,AVERAGE('Потребление ЭЭ_факт'!BN134,'Потребление ЭЭ_факт'!BZ134,'Потребление ЭЭ_факт'!CL134),0))</f>
        <v>14947.29528542857</v>
      </c>
      <c r="BS134" s="15">
        <f>IF(AND($F134=$BK$4,$I134=BS$5),AVERAGE('Потребление ЭЭ_факт'!BO134,'Потребление ЭЭ_факт'!CA134,'Потребление ЭЭ_факт'!CM134),IF(BR134&lt;&gt;0,AVERAGE('Потребление ЭЭ_факт'!BO134,'Потребление ЭЭ_факт'!CA134,'Потребление ЭЭ_факт'!CM134),0))</f>
        <v>11188.031227666666</v>
      </c>
      <c r="BT134" s="15">
        <f>IF(AND($F134=$BK$4,$I134=BT$5),AVERAGE('Потребление ЭЭ_факт'!BP134,'Потребление ЭЭ_факт'!CB134,'Потребление ЭЭ_факт'!CN134),IF(BS134&lt;&gt;0,AVERAGE('Потребление ЭЭ_факт'!BP134,'Потребление ЭЭ_факт'!CB134,'Потребление ЭЭ_факт'!CN134),0))</f>
        <v>10695.571208508773</v>
      </c>
      <c r="BU134" s="15">
        <f>IF(AND($F134=$BK$4,$I134=BU$5),AVERAGE('Потребление ЭЭ_факт'!BQ134,'Потребление ЭЭ_факт'!CC134,'Потребление ЭЭ_факт'!CO134),IF(BT134&lt;&gt;0,AVERAGE('Потребление ЭЭ_факт'!BQ134,'Потребление ЭЭ_факт'!CC134,'Потребление ЭЭ_факт'!CO134),0))</f>
        <v>11076.14716654762</v>
      </c>
      <c r="BV134" s="16">
        <f>IF(AND($F134=$BK$4,$I134=BV$5),AVERAGE('Потребление ЭЭ_факт'!BR134,'Потребление ЭЭ_факт'!CD134,'Потребление ЭЭ_факт'!CP134),IF(BU134&lt;&gt;0,AVERAGE('Потребление ЭЭ_факт'!BR134,'Потребление ЭЭ_факт'!CD134,'Потребление ЭЭ_факт'!CP134),0))</f>
        <v>12065.221485776943</v>
      </c>
      <c r="BW134" s="14">
        <f>IF(AND($F134=$BW$4,$I134=BW$5),AVERAGE('Потребление ЭЭ_факт'!BS134,'Потребление ЭЭ_факт'!CE134,'Потребление ЭЭ_факт'!CQ134),IF(BV134&lt;&gt;0,AVERAGE('Потребление ЭЭ_факт'!BS134,'Потребление ЭЭ_факт'!CE134,'Потребление ЭЭ_факт'!CQ134),0))</f>
        <v>12415.482690333332</v>
      </c>
      <c r="BX134" s="15">
        <f>IF(AND($F134=$BW$4,$I134=BX$5),AVERAGE('Потребление ЭЭ_факт'!BT134,'Потребление ЭЭ_факт'!CF134,'Потребление ЭЭ_факт'!CR134),IF(BW134&lt;&gt;0,AVERAGE('Потребление ЭЭ_факт'!BT134,'Потребление ЭЭ_факт'!CF134,'Потребление ЭЭ_факт'!CR134),0))</f>
        <v>11132.580513571427</v>
      </c>
      <c r="BY134" s="15">
        <f>IF(AND($F134=$BW$4,$I134=BY$5),AVERAGE('Потребление ЭЭ_факт'!BU134,'Потребление ЭЭ_факт'!CG134,'Потребление ЭЭ_факт'!CS134),IF(BX134&lt;&gt;0,AVERAGE('Потребление ЭЭ_факт'!BU134,'Потребление ЭЭ_факт'!CG134,'Потребление ЭЭ_факт'!CS134),0))</f>
        <v>11234.105424714284</v>
      </c>
      <c r="BZ134" s="15">
        <f>IF(AND($F134=$BW$4,$I134=BZ$5),AVERAGE('Потребление ЭЭ_факт'!BV134,'Потребление ЭЭ_факт'!CH134,'Потребление ЭЭ_факт'!CT134),IF(BY134&lt;&gt;0,AVERAGE('Потребление ЭЭ_факт'!BV134,'Потребление ЭЭ_факт'!CH134,'Потребление ЭЭ_факт'!CT134),0))</f>
        <v>10199.343328571429</v>
      </c>
      <c r="CA134" s="15">
        <f>IF(AND($F134=$BW$4,$I134=CA$5),AVERAGE('Потребление ЭЭ_факт'!BW134,'Потребление ЭЭ_факт'!CI134,'Потребление ЭЭ_факт'!CU134),IF(BZ134&lt;&gt;0,AVERAGE('Потребление ЭЭ_факт'!BW134,'Потребление ЭЭ_факт'!CI134,'Потребление ЭЭ_факт'!CU134),0))</f>
        <v>10953.267140545455</v>
      </c>
      <c r="CB134" s="15">
        <f>IF(AND($F134=$BW$4,$I134=CB$5),AVERAGE('Потребление ЭЭ_факт'!BX134,'Потребление ЭЭ_факт'!CJ134,'Потребление ЭЭ_факт'!CV134),IF(CA134&lt;&gt;0,AVERAGE('Потребление ЭЭ_факт'!BX134,'Потребление ЭЭ_факт'!CJ134,'Потребление ЭЭ_факт'!CV134),0))</f>
        <v>13143.677648571429</v>
      </c>
      <c r="CC134" s="31">
        <f t="shared" si="546"/>
        <v>14808.200546999999</v>
      </c>
      <c r="CD134" s="31">
        <f t="shared" si="547"/>
        <v>14947.29528542857</v>
      </c>
      <c r="CE134" s="31">
        <f t="shared" si="548"/>
        <v>11188.031227666666</v>
      </c>
      <c r="CF134" s="31">
        <f t="shared" si="549"/>
        <v>10695.571208508773</v>
      </c>
      <c r="CG134" s="31">
        <f t="shared" si="550"/>
        <v>11076.14716654762</v>
      </c>
      <c r="CH134" s="32">
        <f t="shared" si="551"/>
        <v>12065.221485776943</v>
      </c>
      <c r="CI134" s="30">
        <f t="shared" ref="CI134:CI152" si="574">BW134</f>
        <v>12415.482690333332</v>
      </c>
      <c r="CJ134" s="31">
        <f t="shared" si="570"/>
        <v>11132.580513571427</v>
      </c>
      <c r="CK134" s="31">
        <f t="shared" si="571"/>
        <v>11234.105424714284</v>
      </c>
      <c r="CL134" s="31">
        <f t="shared" si="489"/>
        <v>10199.343328571429</v>
      </c>
      <c r="CM134" s="31">
        <f t="shared" si="490"/>
        <v>10953.267140545455</v>
      </c>
      <c r="CN134" s="31">
        <f t="shared" si="491"/>
        <v>13143.677648571429</v>
      </c>
      <c r="CO134" s="31">
        <f t="shared" si="492"/>
        <v>14808.200546999999</v>
      </c>
      <c r="CP134" s="31">
        <f t="shared" si="493"/>
        <v>14947.29528542857</v>
      </c>
      <c r="CQ134" s="31">
        <f t="shared" si="494"/>
        <v>11188.031227666666</v>
      </c>
      <c r="CR134" s="31">
        <f t="shared" si="495"/>
        <v>10695.571208508773</v>
      </c>
      <c r="CS134" s="31">
        <f t="shared" si="496"/>
        <v>11076.14716654762</v>
      </c>
      <c r="CT134" s="32">
        <f t="shared" si="497"/>
        <v>12065.221485776943</v>
      </c>
      <c r="CU134" s="30">
        <f t="shared" si="498"/>
        <v>12415.482690333332</v>
      </c>
      <c r="CV134" s="31">
        <f t="shared" si="499"/>
        <v>11132.580513571427</v>
      </c>
      <c r="CW134" s="31">
        <f t="shared" si="500"/>
        <v>11234.105424714284</v>
      </c>
      <c r="CX134" s="31">
        <f t="shared" si="501"/>
        <v>10199.343328571429</v>
      </c>
      <c r="CY134" s="31">
        <f t="shared" si="502"/>
        <v>10953.267140545455</v>
      </c>
      <c r="CZ134" s="31">
        <f t="shared" si="503"/>
        <v>13143.677648571429</v>
      </c>
      <c r="DA134" s="31">
        <f t="shared" si="504"/>
        <v>14808.200546999999</v>
      </c>
      <c r="DB134" s="31">
        <f t="shared" si="505"/>
        <v>14947.29528542857</v>
      </c>
      <c r="DC134" s="31">
        <f t="shared" si="506"/>
        <v>11188.031227666666</v>
      </c>
      <c r="DD134" s="31">
        <f t="shared" si="507"/>
        <v>10695.571208508773</v>
      </c>
      <c r="DE134" s="31">
        <f t="shared" si="508"/>
        <v>11076.14716654762</v>
      </c>
      <c r="DF134" s="32">
        <f t="shared" si="509"/>
        <v>12065.221485776943</v>
      </c>
      <c r="DG134" s="30">
        <f t="shared" si="510"/>
        <v>12415.482690333332</v>
      </c>
      <c r="DH134" s="31">
        <f t="shared" si="511"/>
        <v>11132.580513571427</v>
      </c>
      <c r="DI134" s="31">
        <f t="shared" si="512"/>
        <v>11234.105424714284</v>
      </c>
      <c r="DJ134" s="31">
        <f t="shared" si="513"/>
        <v>10199.343328571429</v>
      </c>
      <c r="DK134" s="31">
        <f t="shared" si="514"/>
        <v>10953.267140545455</v>
      </c>
      <c r="DL134" s="31">
        <f t="shared" si="515"/>
        <v>13143.677648571429</v>
      </c>
      <c r="DM134" s="31">
        <f t="shared" si="516"/>
        <v>14808.200546999999</v>
      </c>
      <c r="DN134" s="31">
        <f t="shared" si="517"/>
        <v>14947.29528542857</v>
      </c>
      <c r="DO134" s="31">
        <f t="shared" si="518"/>
        <v>11188.031227666666</v>
      </c>
      <c r="DP134" s="31">
        <f t="shared" si="519"/>
        <v>10695.571208508773</v>
      </c>
      <c r="DQ134" s="31">
        <f t="shared" si="488"/>
        <v>11076.14716654762</v>
      </c>
      <c r="DR134" s="32">
        <f t="shared" si="522"/>
        <v>12065.221485776943</v>
      </c>
      <c r="DS134" s="30">
        <f t="shared" si="523"/>
        <v>12415.482690333332</v>
      </c>
      <c r="DT134" s="31">
        <f t="shared" si="524"/>
        <v>11132.580513571427</v>
      </c>
      <c r="DU134" s="31">
        <f t="shared" si="525"/>
        <v>11234.105424714284</v>
      </c>
      <c r="DV134" s="31">
        <f t="shared" si="526"/>
        <v>10199.343328571429</v>
      </c>
      <c r="DW134" s="31">
        <f t="shared" si="527"/>
        <v>10953.267140545455</v>
      </c>
      <c r="DX134" s="31">
        <f t="shared" si="528"/>
        <v>13143.677648571429</v>
      </c>
      <c r="DY134" s="31">
        <f t="shared" si="529"/>
        <v>14808.200546999999</v>
      </c>
      <c r="DZ134" s="31">
        <f t="shared" si="530"/>
        <v>14947.29528542857</v>
      </c>
      <c r="EA134" s="31">
        <f t="shared" si="531"/>
        <v>11188.031227666666</v>
      </c>
      <c r="EB134" s="31">
        <f t="shared" si="532"/>
        <v>10695.571208508773</v>
      </c>
      <c r="EC134" s="31">
        <f t="shared" si="533"/>
        <v>11076.14716654762</v>
      </c>
      <c r="ED134" s="32">
        <f t="shared" si="534"/>
        <v>12065.221485776943</v>
      </c>
      <c r="EE134" s="30">
        <f t="shared" si="535"/>
        <v>12415.482690333332</v>
      </c>
      <c r="EF134" s="31">
        <f t="shared" si="536"/>
        <v>11132.580513571427</v>
      </c>
      <c r="EG134" s="31">
        <f t="shared" si="537"/>
        <v>11234.105424714284</v>
      </c>
      <c r="EH134" s="31">
        <f t="shared" si="538"/>
        <v>10199.343328571429</v>
      </c>
      <c r="EI134" s="31">
        <f t="shared" si="539"/>
        <v>10953.267140545455</v>
      </c>
      <c r="EJ134" s="31">
        <f t="shared" si="540"/>
        <v>13143.677648571429</v>
      </c>
      <c r="EK134" s="31">
        <f t="shared" si="541"/>
        <v>14808.200546999999</v>
      </c>
      <c r="EL134" s="31">
        <f t="shared" si="542"/>
        <v>14947.29528542857</v>
      </c>
      <c r="EM134" s="31">
        <f t="shared" si="543"/>
        <v>11188.031227666666</v>
      </c>
      <c r="EN134" s="31">
        <f t="shared" si="544"/>
        <v>10695.571208508773</v>
      </c>
      <c r="EO134" s="31">
        <f t="shared" si="520"/>
        <v>11076.14716654762</v>
      </c>
      <c r="EP134" s="32">
        <f t="shared" si="521"/>
        <v>12065.221485776943</v>
      </c>
      <c r="ES134" s="20"/>
      <c r="ET134" s="18"/>
      <c r="EU134" s="18"/>
      <c r="EV134" s="18"/>
      <c r="EW134" s="18"/>
      <c r="EX134" s="18"/>
      <c r="EY134" s="18"/>
      <c r="EZ134" s="18"/>
      <c r="FA134" s="18"/>
      <c r="FB134" s="18"/>
      <c r="FC134" s="18"/>
      <c r="FD134" s="19"/>
      <c r="FE134" s="20"/>
      <c r="FF134" s="18"/>
      <c r="FG134" s="18"/>
      <c r="FH134" s="18"/>
      <c r="FI134" s="18"/>
      <c r="FJ134" s="18"/>
      <c r="FK134" s="18"/>
      <c r="FL134" s="18"/>
      <c r="FM134" s="18"/>
      <c r="FN134" s="18"/>
      <c r="FO134" s="18"/>
      <c r="FP134" s="19"/>
      <c r="FQ134" s="20"/>
      <c r="FR134" s="18"/>
      <c r="FS134" s="18"/>
      <c r="FT134" s="18"/>
      <c r="FU134" s="18"/>
      <c r="FV134" s="18"/>
      <c r="FW134" s="18"/>
      <c r="FX134" s="18">
        <f t="shared" ref="FX134:FX135" si="575">BR134</f>
        <v>14947.29528542857</v>
      </c>
      <c r="FY134" s="18">
        <f t="shared" ref="FY134:FY137" si="576">BS134</f>
        <v>11188.031227666666</v>
      </c>
      <c r="FZ134" s="18">
        <f t="shared" ref="FZ134:FZ141" si="577">BT134</f>
        <v>10695.571208508773</v>
      </c>
      <c r="GA134" s="18">
        <f t="shared" ref="GA134:GA145" si="578">BU134</f>
        <v>11076.14716654762</v>
      </c>
      <c r="GB134" s="19">
        <f t="shared" ref="GB134:GB150" si="579">BV134</f>
        <v>12065.221485776943</v>
      </c>
      <c r="GC134" s="20">
        <f t="shared" ref="GC134:GC150" si="580">BW134</f>
        <v>12415.482690333332</v>
      </c>
      <c r="GD134" s="18">
        <f t="shared" ref="GD134:GD152" si="581">BX134</f>
        <v>11132.580513571427</v>
      </c>
      <c r="GE134" s="18">
        <f t="shared" ref="GE134:GE153" si="582">BY134</f>
        <v>11234.105424714284</v>
      </c>
      <c r="GF134" s="18">
        <f t="shared" ref="GF134:GF154" si="583">BZ134</f>
        <v>10199.343328571429</v>
      </c>
      <c r="GG134" s="18">
        <f t="shared" ref="GG134:GG154" si="584">CA134</f>
        <v>10953.267140545455</v>
      </c>
      <c r="GH134" s="18">
        <f t="shared" ref="GH134:GH154" si="585">CB134</f>
        <v>13143.677648571429</v>
      </c>
      <c r="GI134" s="18">
        <f t="shared" ref="GI134:GI154" si="586">CC134</f>
        <v>14808.200546999999</v>
      </c>
      <c r="GJ134" s="18">
        <f t="shared" ref="GJ134:GJ154" si="587">CD134</f>
        <v>14947.29528542857</v>
      </c>
      <c r="GK134" s="18">
        <f t="shared" ref="GK134:GK154" si="588">CE134</f>
        <v>11188.031227666666</v>
      </c>
      <c r="GL134" s="18">
        <f t="shared" ref="GL134:GL154" si="589">CF134</f>
        <v>10695.571208508773</v>
      </c>
      <c r="GM134" s="18">
        <f t="shared" ref="GM134:GM154" si="590">CG134</f>
        <v>11076.14716654762</v>
      </c>
      <c r="GN134" s="19">
        <f t="shared" ref="GN134:GN154" si="591">CH134</f>
        <v>12065.221485776943</v>
      </c>
      <c r="GO134" s="20">
        <f t="shared" ref="GO134:GO154" si="592">CI134</f>
        <v>12415.482690333332</v>
      </c>
      <c r="GP134" s="18">
        <f t="shared" ref="GP134:GP154" si="593">CJ134</f>
        <v>11132.580513571427</v>
      </c>
      <c r="GQ134" s="18">
        <f t="shared" ref="GQ134:GQ154" si="594">CK134</f>
        <v>11234.105424714284</v>
      </c>
      <c r="GR134" s="18">
        <f t="shared" ref="GR134:GR154" si="595">CL134</f>
        <v>10199.343328571429</v>
      </c>
      <c r="GS134" s="18">
        <f t="shared" ref="GS134:GS154" si="596">CM134</f>
        <v>10953.267140545455</v>
      </c>
      <c r="GT134" s="18">
        <f t="shared" ref="GT134:GT154" si="597">CN134</f>
        <v>13143.677648571429</v>
      </c>
      <c r="GU134" s="18">
        <f t="shared" ref="GU134:GU154" si="598">CO134</f>
        <v>14808.200546999999</v>
      </c>
      <c r="GV134" s="18">
        <f t="shared" ref="GV134:GV154" si="599">CP134</f>
        <v>14947.29528542857</v>
      </c>
      <c r="GW134" s="18">
        <f t="shared" ref="GW134:GW154" si="600">CQ134</f>
        <v>11188.031227666666</v>
      </c>
      <c r="GX134" s="18">
        <f t="shared" ref="GX134:GX154" si="601">CR134</f>
        <v>10695.571208508773</v>
      </c>
      <c r="GY134" s="18">
        <f t="shared" ref="GY134:GY154" si="602">CS134</f>
        <v>11076.14716654762</v>
      </c>
      <c r="GZ134" s="19">
        <f t="shared" ref="GZ134:GZ154" si="603">CT134</f>
        <v>12065.221485776943</v>
      </c>
      <c r="HA134" s="20">
        <f t="shared" ref="HA134:HA154" si="604">CU134</f>
        <v>12415.482690333332</v>
      </c>
      <c r="HB134" s="18">
        <f t="shared" ref="HB134:HB154" si="605">CV134</f>
        <v>11132.580513571427</v>
      </c>
      <c r="HC134" s="18">
        <f t="shared" ref="HC134:HC154" si="606">CW134</f>
        <v>11234.105424714284</v>
      </c>
      <c r="HD134" s="18">
        <f t="shared" ref="HD134:HD154" si="607">CX134</f>
        <v>10199.343328571429</v>
      </c>
      <c r="HE134" s="18">
        <f t="shared" ref="HE134:HE154" si="608">CY134</f>
        <v>10953.267140545455</v>
      </c>
      <c r="HF134" s="18">
        <f t="shared" ref="HF134:HF154" si="609">CZ134</f>
        <v>13143.677648571429</v>
      </c>
      <c r="HG134" s="18">
        <f t="shared" ref="HG134:HG154" si="610">DA134</f>
        <v>14808.200546999999</v>
      </c>
      <c r="HH134" s="18">
        <f t="shared" ref="HH134:HH154" si="611">DB134</f>
        <v>14947.29528542857</v>
      </c>
      <c r="HI134" s="18">
        <f t="shared" ref="HI134:HI154" si="612">DC134</f>
        <v>11188.031227666666</v>
      </c>
      <c r="HJ134" s="18">
        <f t="shared" ref="HJ134:HJ154" si="613">DD134</f>
        <v>10695.571208508773</v>
      </c>
      <c r="HK134" s="18">
        <f t="shared" ref="HK134:HK154" si="614">DE134</f>
        <v>11076.14716654762</v>
      </c>
      <c r="HL134" s="19">
        <f t="shared" ref="HL134:HL154" si="615">DF134</f>
        <v>12065.221485776943</v>
      </c>
      <c r="HM134" s="20">
        <f t="shared" ref="HM134:HM154" si="616">DG134</f>
        <v>12415.482690333332</v>
      </c>
      <c r="HN134" s="18">
        <f t="shared" ref="HN134:HN154" si="617">DH134</f>
        <v>11132.580513571427</v>
      </c>
      <c r="HO134" s="18">
        <f t="shared" ref="HO134:HO154" si="618">DI134</f>
        <v>11234.105424714284</v>
      </c>
      <c r="HP134" s="18">
        <f t="shared" ref="HP134:HP154" si="619">DJ134</f>
        <v>10199.343328571429</v>
      </c>
      <c r="HQ134" s="18">
        <f t="shared" ref="HQ134:HQ154" si="620">DK134</f>
        <v>10953.267140545455</v>
      </c>
      <c r="HR134" s="18">
        <f t="shared" ref="HR134:HR154" si="621">DL134</f>
        <v>13143.677648571429</v>
      </c>
      <c r="HS134" s="18">
        <f t="shared" ref="HS134:HS154" si="622">DM134</f>
        <v>14808.200546999999</v>
      </c>
      <c r="HT134" s="18">
        <f t="shared" ref="HT134:HT154" si="623">DN134</f>
        <v>14947.29528542857</v>
      </c>
      <c r="HU134" s="18">
        <f t="shared" ref="HU134:HU154" si="624">DO134</f>
        <v>11188.031227666666</v>
      </c>
      <c r="HV134" s="18">
        <f t="shared" ref="HV134:HV154" si="625">DP134</f>
        <v>10695.571208508773</v>
      </c>
      <c r="HW134" s="18">
        <f t="shared" ref="HW134:HW154" si="626">DQ134</f>
        <v>11076.14716654762</v>
      </c>
      <c r="HX134" s="19">
        <f t="shared" ref="HX134:HX154" si="627">DR134</f>
        <v>12065.221485776943</v>
      </c>
      <c r="HY134" s="20">
        <f t="shared" ref="HY134:HY154" si="628">DS134</f>
        <v>12415.482690333332</v>
      </c>
      <c r="HZ134" s="18">
        <f t="shared" ref="HZ134:HZ154" si="629">DT134</f>
        <v>11132.580513571427</v>
      </c>
      <c r="IA134" s="18">
        <f t="shared" ref="IA134:IA154" si="630">DU134</f>
        <v>11234.105424714284</v>
      </c>
      <c r="IB134" s="18">
        <f t="shared" ref="IB134:IB154" si="631">DV134</f>
        <v>10199.343328571429</v>
      </c>
      <c r="IC134" s="18">
        <f t="shared" ref="IC134:IC154" si="632">DW134</f>
        <v>10953.267140545455</v>
      </c>
      <c r="ID134" s="18">
        <f t="shared" ref="ID134:ID154" si="633">DX134</f>
        <v>13143.677648571429</v>
      </c>
      <c r="IE134" s="18">
        <f t="shared" ref="IE134:IE154" si="634">DY134</f>
        <v>14808.200546999999</v>
      </c>
      <c r="IF134" s="18"/>
      <c r="IG134" s="18"/>
      <c r="IH134" s="18"/>
      <c r="II134" s="18"/>
      <c r="IJ134" s="19"/>
      <c r="IK134" s="20"/>
      <c r="IL134" s="18"/>
      <c r="IM134" s="18"/>
      <c r="IN134" s="18"/>
      <c r="IO134" s="18"/>
      <c r="IP134" s="18"/>
      <c r="IQ134" s="18"/>
      <c r="IR134" s="18"/>
      <c r="IS134" s="18"/>
      <c r="IT134" s="18"/>
      <c r="IU134" s="18"/>
      <c r="IV134" s="19"/>
      <c r="IY134" s="17"/>
      <c r="IZ134" s="17"/>
      <c r="JA134" s="14">
        <f t="shared" ref="JA134:JA154" si="635">SUM(ES134:FD134)</f>
        <v>0</v>
      </c>
      <c r="JB134" s="15">
        <f t="shared" ref="JB134:JB154" si="636">SUM(FE134:FP134)</f>
        <v>0</v>
      </c>
      <c r="JC134" s="15">
        <f t="shared" ref="JC134:JC154" si="637">SUM(FQ134:GB134)</f>
        <v>59972.266373928571</v>
      </c>
      <c r="JD134" s="15">
        <f t="shared" ref="JD134:JD154" si="638">SUM(GC134:GN134)</f>
        <v>143858.92366723591</v>
      </c>
      <c r="JE134" s="15">
        <f t="shared" ref="JE134:JE154" si="639">SUM(GO134:GZ134)</f>
        <v>143858.92366723591</v>
      </c>
      <c r="JF134" s="15">
        <f t="shared" ref="JF134:JF154" si="640">SUM(HA134:HL134)</f>
        <v>143858.92366723591</v>
      </c>
      <c r="JG134" s="15">
        <f t="shared" ref="JG134:JG154" si="641">SUM(HM134:HX134)</f>
        <v>143858.92366723591</v>
      </c>
      <c r="JH134" s="15">
        <f t="shared" ref="JH134:JH154" si="642">SUM(HY134:IJ134)</f>
        <v>83886.657293307348</v>
      </c>
      <c r="JI134" s="15">
        <f t="shared" ref="JI134:JI154" si="643">SUM(IK134:IV134)</f>
        <v>0</v>
      </c>
      <c r="JJ134" s="14"/>
    </row>
    <row r="135" spans="1:270" x14ac:dyDescent="0.25">
      <c r="A135" s="5" t="s">
        <v>233</v>
      </c>
      <c r="B135" s="2">
        <v>1866</v>
      </c>
      <c r="C135" s="3">
        <v>43034</v>
      </c>
      <c r="D135" s="3" t="s">
        <v>234</v>
      </c>
      <c r="E135" s="4">
        <v>45478</v>
      </c>
      <c r="F135">
        <f t="shared" si="564"/>
        <v>2024</v>
      </c>
      <c r="G135">
        <f t="shared" si="565"/>
        <v>7</v>
      </c>
      <c r="H135">
        <f t="shared" si="566"/>
        <v>2021</v>
      </c>
      <c r="I135">
        <f t="shared" si="561"/>
        <v>7</v>
      </c>
      <c r="J135">
        <f t="shared" si="560"/>
        <v>2024</v>
      </c>
      <c r="K135">
        <f t="shared" si="572"/>
        <v>8</v>
      </c>
      <c r="L135">
        <f t="shared" si="562"/>
        <v>2029</v>
      </c>
      <c r="M135">
        <f t="shared" si="573"/>
        <v>7</v>
      </c>
      <c r="O135" s="14"/>
      <c r="P135" s="17"/>
      <c r="Q135" s="17"/>
      <c r="R135" s="17"/>
      <c r="S135" s="17"/>
      <c r="T135" s="17"/>
      <c r="U135" s="17"/>
      <c r="V135" s="17">
        <f>IF(AND($F135=O$4,$I135=V$5),AVERAGE('Потребление ЭЭ_факт'!R135,'Потребление ЭЭ_факт'!AD135,'Потребление ЭЭ_факт'!AP135),IF(U135&lt;&gt;0,AVERAGE('Потребление ЭЭ_факт'!R135,'Потребление ЭЭ_факт'!AD135,'Потребление ЭЭ_факт'!AP135),0))</f>
        <v>0</v>
      </c>
      <c r="W135" s="17">
        <f>IF(AND($F135=O$4,$I135=W$5),AVERAGE('Потребление ЭЭ_факт'!S135,'Потребление ЭЭ_факт'!AE135,'Потребление ЭЭ_факт'!AQ135),IF(V135&lt;&gt;0,AVERAGE('Потребление ЭЭ_факт'!S135,'Потребление ЭЭ_факт'!AE135,'Потребление ЭЭ_факт'!AQ135),0))</f>
        <v>0</v>
      </c>
      <c r="X135" s="17">
        <f>IF(AND($F135=O$4,$I135=X$5),AVERAGE('Потребление ЭЭ_факт'!T135,'Потребление ЭЭ_факт'!AF135,'Потребление ЭЭ_факт'!AR135),IF(W135&lt;&gt;0,AVERAGE('Потребление ЭЭ_факт'!T135,'Потребление ЭЭ_факт'!AF135,'Потребление ЭЭ_факт'!AR135),0))</f>
        <v>0</v>
      </c>
      <c r="Y135" s="17">
        <f>IF(AND($F135=O$4,$I135=Y$5),AVERAGE('Потребление ЭЭ_факт'!U135,'Потребление ЭЭ_факт'!AG135,'Потребление ЭЭ_факт'!AS135),IF(X135&lt;&gt;0,AVERAGE('Потребление ЭЭ_факт'!U135,'Потребление ЭЭ_факт'!AG135,'Потребление ЭЭ_факт'!AS135),0))</f>
        <v>0</v>
      </c>
      <c r="Z135" s="17">
        <f>IF(AND($F135=O$4,$I135=Z$5),AVERAGE('Потребление ЭЭ_факт'!V135,'Потребление ЭЭ_факт'!AH135,'Потребление ЭЭ_факт'!AT135),IF(Y135&lt;&gt;0,AVERAGE('Потребление ЭЭ_факт'!V135,'Потребление ЭЭ_факт'!AH135,'Потребление ЭЭ_факт'!AT135),0))</f>
        <v>0</v>
      </c>
      <c r="AA135" s="14">
        <f>IF(AND($F135=AA$4,$I135=AA$5),AVERAGE('Потребление ЭЭ_факт'!W135,'Потребление ЭЭ_факт'!AI135,'Потребление ЭЭ_факт'!AU135),IF(Z135&lt;&gt;0,AVERAGE('Потребление ЭЭ_факт'!W135,'Потребление ЭЭ_факт'!AI135,'Потребление ЭЭ_факт'!AU135),0))</f>
        <v>0</v>
      </c>
      <c r="AB135" s="17">
        <f>IF(AND($F135=AA$4,$I135=AB$5),AVERAGE('Потребление ЭЭ_факт'!X135,'Потребление ЭЭ_факт'!AJ135,'Потребление ЭЭ_факт'!AV135),IF(AA135&lt;&gt;0,AVERAGE('Потребление ЭЭ_факт'!X135,'Потребление ЭЭ_факт'!AJ135,'Потребление ЭЭ_факт'!AV135),0))</f>
        <v>0</v>
      </c>
      <c r="AC135" s="17">
        <f>IF(AND($F135=AA$4,$I135=AC$5),AVERAGE('Потребление ЭЭ_факт'!Y135,'Потребление ЭЭ_факт'!AK135,'Потребление ЭЭ_факт'!AW135),IF(AB135&lt;&gt;0,AVERAGE('Потребление ЭЭ_факт'!Y135,'Потребление ЭЭ_факт'!AK135,'Потребление ЭЭ_факт'!AW135),0))</f>
        <v>0</v>
      </c>
      <c r="AD135" s="17">
        <f>IF(AND($F135=AA$4,$I135=AD$5),AVERAGE('Потребление ЭЭ_факт'!Z135,'Потребление ЭЭ_факт'!AL135,'Потребление ЭЭ_факт'!AX135),IF(AC135&lt;&gt;0,AVERAGE('Потребление ЭЭ_факт'!Z135,'Потребление ЭЭ_факт'!AL135,'Потребление ЭЭ_факт'!AX135),0))</f>
        <v>0</v>
      </c>
      <c r="AE135" s="17">
        <f>IF(AND($F135=AA$4,$I135=AE$5),AVERAGE('Потребление ЭЭ_факт'!AA135,'Потребление ЭЭ_факт'!AM135,'Потребление ЭЭ_факт'!AY135),IF(AD135&lt;&gt;0,AVERAGE('Потребление ЭЭ_факт'!AA135,'Потребление ЭЭ_факт'!AM135,'Потребление ЭЭ_факт'!AY135),0))</f>
        <v>0</v>
      </c>
      <c r="AF135" s="17">
        <f>IF(AND($F135=AA$4,$I135=AF$5),AVERAGE('Потребление ЭЭ_факт'!AB135,'Потребление ЭЭ_факт'!AN135,'Потребление ЭЭ_факт'!AZ135),IF(AE135&lt;&gt;0,AVERAGE('Потребление ЭЭ_факт'!AB135,'Потребление ЭЭ_факт'!AN135,'Потребление ЭЭ_факт'!AZ135),0))</f>
        <v>0</v>
      </c>
      <c r="AG135" s="17">
        <f>IF(AND($F135=AA$4,$I135=AG$5),AVERAGE('Потребление ЭЭ_факт'!AC135,'Потребление ЭЭ_факт'!AO135,'Потребление ЭЭ_факт'!BA135),IF(AF135&lt;&gt;0,AVERAGE('Потребление ЭЭ_факт'!AC135,'Потребление ЭЭ_факт'!AO135,'Потребление ЭЭ_факт'!BA135),0))</f>
        <v>0</v>
      </c>
      <c r="AH135" s="17">
        <f>IF(AND($F135=AA$4,$I135=AH$5),AVERAGE('Потребление ЭЭ_факт'!AD135,'Потребление ЭЭ_факт'!AP135,'Потребление ЭЭ_факт'!BB135),IF(AG135&lt;&gt;0,AVERAGE('Потребление ЭЭ_факт'!AD135,'Потребление ЭЭ_факт'!AP135,'Потребление ЭЭ_факт'!BB135),0))</f>
        <v>0</v>
      </c>
      <c r="AI135" s="17">
        <f>IF(AND($F135=AA$4,$I135=AI$5),AVERAGE('Потребление ЭЭ_факт'!AE135,'Потребление ЭЭ_факт'!AQ135,'Потребление ЭЭ_факт'!BC135),IF(AH135&lt;&gt;0,AVERAGE('Потребление ЭЭ_факт'!AE135,'Потребление ЭЭ_факт'!AQ135,'Потребление ЭЭ_факт'!BC135),0))</f>
        <v>0</v>
      </c>
      <c r="AJ135" s="17">
        <f>IF(AND($F135=AA$4,$I135=AJ$5),AVERAGE('Потребление ЭЭ_факт'!AF135,'Потребление ЭЭ_факт'!AR135,'Потребление ЭЭ_факт'!BD135),IF(AI135&lt;&gt;0,AVERAGE('Потребление ЭЭ_факт'!AF135,'Потребление ЭЭ_факт'!AR135,'Потребление ЭЭ_факт'!BD135),0))</f>
        <v>0</v>
      </c>
      <c r="AK135" s="17">
        <f>IF(AND($F135=AA$4,$I135=AK$5),AVERAGE('Потребление ЭЭ_факт'!AG135,'Потребление ЭЭ_факт'!AS135,'Потребление ЭЭ_факт'!BE135),IF(AJ135&lt;&gt;0,AVERAGE('Потребление ЭЭ_факт'!AG135,'Потребление ЭЭ_факт'!AS135,'Потребление ЭЭ_факт'!BE135),0))</f>
        <v>0</v>
      </c>
      <c r="AL135" s="17">
        <f>IF(AND($F135=AA$4,$I135=AL$5),AVERAGE('Потребление ЭЭ_факт'!AH135,'Потребление ЭЭ_факт'!AT135,'Потребление ЭЭ_факт'!BF135),IF(AK135&lt;&gt;0,AVERAGE('Потребление ЭЭ_факт'!AH135,'Потребление ЭЭ_факт'!AT135,'Потребление ЭЭ_факт'!BF135),0))</f>
        <v>0</v>
      </c>
      <c r="AM135" s="14">
        <f>IF(AND($F135=AM$4,$I135=AM$5),AVERAGE('Потребление ЭЭ_факт'!AI135,'Потребление ЭЭ_факт'!AU135,'Потребление ЭЭ_факт'!BG135),IF(AL135&lt;&gt;0,AVERAGE('Потребление ЭЭ_факт'!AI135,'Потребление ЭЭ_факт'!AU135,'Потребление ЭЭ_факт'!BG135),0))</f>
        <v>0</v>
      </c>
      <c r="AN135" s="15">
        <f>IF(AND($F135=$AM$4,$I135=AN$5),AVERAGE('Потребление ЭЭ_факт'!AJ135,'Потребление ЭЭ_факт'!AV135,'Потребление ЭЭ_факт'!BH135),IF(AM135&lt;&gt;0,AVERAGE('Потребление ЭЭ_факт'!AJ135,'Потребление ЭЭ_факт'!AV135,'Потребление ЭЭ_факт'!BH135),0))</f>
        <v>0</v>
      </c>
      <c r="AO135" s="15">
        <f>IF(AND($F135=$AM$4,$I135=AO$5),AVERAGE('Потребление ЭЭ_факт'!AK135,'Потребление ЭЭ_факт'!AW135,'Потребление ЭЭ_факт'!BI135),IF(AN135&lt;&gt;0,AVERAGE('Потребление ЭЭ_факт'!AK135,'Потребление ЭЭ_факт'!AW135,'Потребление ЭЭ_факт'!BI135),0))</f>
        <v>0</v>
      </c>
      <c r="AP135" s="15">
        <f>IF(AND($F135=$AM$4,$I135=AP$5),AVERAGE('Потребление ЭЭ_факт'!AL135,'Потребление ЭЭ_факт'!AX135,'Потребление ЭЭ_факт'!BJ135),IF(AO135&lt;&gt;0,AVERAGE('Потребление ЭЭ_факт'!AL135,'Потребление ЭЭ_факт'!AX135,'Потребление ЭЭ_факт'!BJ135),0))</f>
        <v>0</v>
      </c>
      <c r="AQ135" s="15">
        <f>IF(AND($F135=$AM$4,$I135=AQ$5),AVERAGE('Потребление ЭЭ_факт'!AM135,'Потребление ЭЭ_факт'!AY135,'Потребление ЭЭ_факт'!BK135),IF(AP135&lt;&gt;0,AVERAGE('Потребление ЭЭ_факт'!AM135,'Потребление ЭЭ_факт'!AY135,'Потребление ЭЭ_факт'!BK135),0))</f>
        <v>0</v>
      </c>
      <c r="AR135" s="15">
        <f>IF(AND($F135=$AM$4,$I135=AR$5),AVERAGE('Потребление ЭЭ_факт'!AN135,'Потребление ЭЭ_факт'!AZ135,'Потребление ЭЭ_факт'!BL135),IF(AQ135&lt;&gt;0,AVERAGE('Потребление ЭЭ_факт'!AN135,'Потребление ЭЭ_факт'!AZ135,'Потребление ЭЭ_факт'!BL135),0))</f>
        <v>0</v>
      </c>
      <c r="AS135" s="15">
        <f>IF(AND($F135=$AM$4,$I135=AS$5),AVERAGE('Потребление ЭЭ_факт'!AO135,'Потребление ЭЭ_факт'!BA135,'Потребление ЭЭ_факт'!BM135),IF(AR135&lt;&gt;0,AVERAGE('Потребление ЭЭ_факт'!AO135,'Потребление ЭЭ_факт'!BA135,'Потребление ЭЭ_факт'!BM135),0))</f>
        <v>0</v>
      </c>
      <c r="AT135" s="15">
        <f>IF(AND($F135=$AM$4,$I135=AT$5),AVERAGE('Потребление ЭЭ_факт'!AP135,'Потребление ЭЭ_факт'!BB135,'Потребление ЭЭ_факт'!BN135),IF(AS135&lt;&gt;0,AVERAGE('Потребление ЭЭ_факт'!AP135,'Потребление ЭЭ_факт'!BB135,'Потребление ЭЭ_факт'!BN135),0))</f>
        <v>0</v>
      </c>
      <c r="AU135" s="15">
        <f>IF(AND($F135=$AM$4,$I135=AU$5),AVERAGE('Потребление ЭЭ_факт'!AQ135,'Потребление ЭЭ_факт'!BC135,'Потребление ЭЭ_факт'!BO135),IF(AT135&lt;&gt;0,AVERAGE('Потребление ЭЭ_факт'!AQ135,'Потребление ЭЭ_факт'!BC135,'Потребление ЭЭ_факт'!BO135),0))</f>
        <v>0</v>
      </c>
      <c r="AV135" s="15">
        <f>IF(AND($F135=$AM$4,$I135=AV$5),AVERAGE('Потребление ЭЭ_факт'!AR135,'Потребление ЭЭ_факт'!BD135,'Потребление ЭЭ_факт'!BP135),IF(AU135&lt;&gt;0,AVERAGE('Потребление ЭЭ_факт'!AR135,'Потребление ЭЭ_факт'!BD135,'Потребление ЭЭ_факт'!BP135),0))</f>
        <v>0</v>
      </c>
      <c r="AW135" s="15">
        <f>IF(AND($F135=$AM$4,$I135=AW$5),AVERAGE('Потребление ЭЭ_факт'!AS135,'Потребление ЭЭ_факт'!BE135,'Потребление ЭЭ_факт'!BQ135),IF(AV135&lt;&gt;0,AVERAGE('Потребление ЭЭ_факт'!AS135,'Потребление ЭЭ_факт'!BE135,'Потребление ЭЭ_факт'!BQ135),0))</f>
        <v>0</v>
      </c>
      <c r="AX135" s="16">
        <f>IF(AND($F135=$AM$4,$I135=AX$5),AVERAGE('Потребление ЭЭ_факт'!AT135,'Потребление ЭЭ_факт'!BF135,'Потребление ЭЭ_факт'!BR135),IF(AW135&lt;&gt;0,AVERAGE('Потребление ЭЭ_факт'!AT135,'Потребление ЭЭ_факт'!BF135,'Потребление ЭЭ_факт'!BR135),0))</f>
        <v>0</v>
      </c>
      <c r="AY135" s="14">
        <f>IF(AND($F135=$AY$4,$I135=AY$5),AVERAGE('Потребление ЭЭ_факт'!AU135,'Потребление ЭЭ_факт'!BG135,'Потребление ЭЭ_факт'!BS135),IF(AX135&lt;&gt;0,AVERAGE('Потребление ЭЭ_факт'!AU135,'Потребление ЭЭ_факт'!BG135,'Потребление ЭЭ_факт'!BS135),0))</f>
        <v>0</v>
      </c>
      <c r="AZ135" s="15">
        <f>IF(AND($F135=$AY$4,$I135=AZ$5),AVERAGE('Потребление ЭЭ_факт'!AV135,'Потребление ЭЭ_факт'!BH135,'Потребление ЭЭ_факт'!BT135),IF(AY135&lt;&gt;0,AVERAGE('Потребление ЭЭ_факт'!AV135,'Потребление ЭЭ_факт'!BH135,'Потребление ЭЭ_факт'!BT135),0))</f>
        <v>0</v>
      </c>
      <c r="BA135" s="15">
        <f>IF(AND($F135=$AY$4,$I135=BA$5),AVERAGE('Потребление ЭЭ_факт'!AW135,'Потребление ЭЭ_факт'!BI135,'Потребление ЭЭ_факт'!BU135),IF(AZ135&lt;&gt;0,AVERAGE('Потребление ЭЭ_факт'!AW135,'Потребление ЭЭ_факт'!BI135,'Потребление ЭЭ_факт'!BU135),0))</f>
        <v>0</v>
      </c>
      <c r="BB135" s="15">
        <f>IF(AND($F135=$AY$4,$I135=BB$5),AVERAGE('Потребление ЭЭ_факт'!AX135,'Потребление ЭЭ_факт'!BJ135,'Потребление ЭЭ_факт'!BV135),IF(BA135&lt;&gt;0,AVERAGE('Потребление ЭЭ_факт'!AX135,'Потребление ЭЭ_факт'!BJ135,'Потребление ЭЭ_факт'!BV135),0))</f>
        <v>0</v>
      </c>
      <c r="BC135" s="15">
        <f>IF(AND($F135=$AY$4,$I135=BC$5),AVERAGE('Потребление ЭЭ_факт'!AY135,'Потребление ЭЭ_факт'!BK135,'Потребление ЭЭ_факт'!BW135),IF(BB135&lt;&gt;0,AVERAGE('Потребление ЭЭ_факт'!AY135,'Потребление ЭЭ_факт'!BK135,'Потребление ЭЭ_факт'!BW135),0))</f>
        <v>0</v>
      </c>
      <c r="BD135" s="15">
        <f>IF(AND($F135=$AY$4,$I135=BD$5),AVERAGE('Потребление ЭЭ_факт'!AZ135,'Потребление ЭЭ_факт'!BL135,'Потребление ЭЭ_факт'!BX135),IF(BC135&lt;&gt;0,AVERAGE('Потребление ЭЭ_факт'!AZ135,'Потребление ЭЭ_факт'!BL135,'Потребление ЭЭ_факт'!BX135),0))</f>
        <v>0</v>
      </c>
      <c r="BE135" s="15">
        <f>IF(AND($F135=$AY$4,$I135=BE$5),AVERAGE('Потребление ЭЭ_факт'!BA135,'Потребление ЭЭ_факт'!BM135,'Потребление ЭЭ_факт'!BY135),IF(BD135&lt;&gt;0,AVERAGE('Потребление ЭЭ_факт'!BA135,'Потребление ЭЭ_факт'!BM135,'Потребление ЭЭ_факт'!BY135),0))</f>
        <v>0</v>
      </c>
      <c r="BF135" s="15">
        <f>IF(AND($F135=$AY$4,$I135=BF$5),AVERAGE('Потребление ЭЭ_факт'!BB135,'Потребление ЭЭ_факт'!BN135,'Потребление ЭЭ_факт'!BZ135),IF(BE135&lt;&gt;0,AVERAGE('Потребление ЭЭ_факт'!BB135,'Потребление ЭЭ_факт'!BN135,'Потребление ЭЭ_факт'!BZ135),0))</f>
        <v>0</v>
      </c>
      <c r="BG135" s="15">
        <f>IF(AND($F135=$AY$4,$I135=BG$5),AVERAGE('Потребление ЭЭ_факт'!BC135,'Потребление ЭЭ_факт'!BO135,'Потребление ЭЭ_факт'!CA135),IF(BF135&lt;&gt;0,AVERAGE('Потребление ЭЭ_факт'!BC135,'Потребление ЭЭ_факт'!BO135,'Потребление ЭЭ_факт'!CA135),0))</f>
        <v>0</v>
      </c>
      <c r="BH135" s="15">
        <f>IF(AND($F135=$AY$4,$I135=BH$5),AVERAGE('Потребление ЭЭ_факт'!BD135,'Потребление ЭЭ_факт'!BP135,'Потребление ЭЭ_факт'!CB135),IF(BG135&lt;&gt;0,AVERAGE('Потребление ЭЭ_факт'!BD135,'Потребление ЭЭ_факт'!BP135,'Потребление ЭЭ_факт'!CB135),0))</f>
        <v>0</v>
      </c>
      <c r="BI135" s="15">
        <f>IF(AND($F135=$AY$4,$I135=BI$5),AVERAGE('Потребление ЭЭ_факт'!BE135,'Потребление ЭЭ_факт'!BQ135,'Потребление ЭЭ_факт'!CC135),IF(BH135&lt;&gt;0,AVERAGE('Потребление ЭЭ_факт'!BE135,'Потребление ЭЭ_факт'!BQ135,'Потребление ЭЭ_факт'!CC135),0))</f>
        <v>0</v>
      </c>
      <c r="BJ135" s="16">
        <f>IF(AND($F135=$AY$4,$I135=BJ$5),AVERAGE('Потребление ЭЭ_факт'!BF135,'Потребление ЭЭ_факт'!BR135,'Потребление ЭЭ_факт'!CD135),IF(BI135&lt;&gt;0,AVERAGE('Потребление ЭЭ_факт'!BF135,'Потребление ЭЭ_факт'!BR135,'Потребление ЭЭ_факт'!CD135),0))</f>
        <v>0</v>
      </c>
      <c r="BK135" s="14">
        <f>IF(AND($F135=$BK$4,$I135=BK$5),AVERAGE('Потребление ЭЭ_факт'!BG135,'Потребление ЭЭ_факт'!BS135,'Потребление ЭЭ_факт'!CE135),IF(BJ135&lt;&gt;0,AVERAGE('Потребление ЭЭ_факт'!BG135,'Потребление ЭЭ_факт'!BS135,'Потребление ЭЭ_факт'!CE135),0))</f>
        <v>0</v>
      </c>
      <c r="BL135" s="15">
        <f>IF(AND($F135=$BK$4,$I135=BL$5),AVERAGE('Потребление ЭЭ_факт'!BH135,'Потребление ЭЭ_факт'!BT135,'Потребление ЭЭ_факт'!CF135),IF(BK135&lt;&gt;0,AVERAGE('Потребление ЭЭ_факт'!BH135,'Потребление ЭЭ_факт'!BT135,'Потребление ЭЭ_факт'!CF135),0))</f>
        <v>0</v>
      </c>
      <c r="BM135" s="15">
        <f>IF(AND($F135=$BK$4,$I135=BM$5),AVERAGE('Потребление ЭЭ_факт'!BI135,'Потребление ЭЭ_факт'!BU135,'Потребление ЭЭ_факт'!CG135),IF(BL135&lt;&gt;0,AVERAGE('Потребление ЭЭ_факт'!BI135,'Потребление ЭЭ_факт'!BU135,'Потребление ЭЭ_факт'!CG135),0))</f>
        <v>0</v>
      </c>
      <c r="BN135" s="15">
        <f>IF(AND($F135=$BK$4,$I135=BN$5),AVERAGE('Потребление ЭЭ_факт'!BJ135,'Потребление ЭЭ_факт'!BV135,'Потребление ЭЭ_факт'!CH135),IF(BM135&lt;&gt;0,AVERAGE('Потребление ЭЭ_факт'!BJ135,'Потребление ЭЭ_факт'!BV135,'Потребление ЭЭ_факт'!CH135),0))</f>
        <v>0</v>
      </c>
      <c r="BO135" s="15">
        <f>IF(AND($F135=$BK$4,$I135=BO$5),AVERAGE('Потребление ЭЭ_факт'!BK135,'Потребление ЭЭ_факт'!BW135,'Потребление ЭЭ_факт'!CI135),IF(BN135&lt;&gt;0,AVERAGE('Потребление ЭЭ_факт'!BK135,'Потребление ЭЭ_факт'!BW135,'Потребление ЭЭ_факт'!CI135),0))</f>
        <v>0</v>
      </c>
      <c r="BP135" s="15">
        <f>IF(AND($F135=$BK$4,$I135=BP$5),AVERAGE('Потребление ЭЭ_факт'!BL135,'Потребление ЭЭ_факт'!BX135,'Потребление ЭЭ_факт'!CJ135),IF(BO135&lt;&gt;0,AVERAGE('Потребление ЭЭ_факт'!BL135,'Потребление ЭЭ_факт'!BX135,'Потребление ЭЭ_факт'!CJ135),0))</f>
        <v>0</v>
      </c>
      <c r="BQ135" s="15">
        <f>IF(AND($F135=$BK$4,$I135=BQ$5),AVERAGE('Потребление ЭЭ_факт'!BM135,'Потребление ЭЭ_факт'!BY135,'Потребление ЭЭ_факт'!CK135),IF(BP135&lt;&gt;0,AVERAGE('Потребление ЭЭ_факт'!BM135,'Потребление ЭЭ_факт'!BY135,'Потребление ЭЭ_факт'!CK135),0))</f>
        <v>13793.326537830668</v>
      </c>
      <c r="BR135" s="15">
        <f>IF(AND($F135=$BK$4,$I135=BR$5),AVERAGE('Потребление ЭЭ_факт'!BN135,'Потребление ЭЭ_факт'!BZ135,'Потребление ЭЭ_факт'!CL135),IF(BQ135&lt;&gt;0,AVERAGE('Потребление ЭЭ_факт'!BN135,'Потребление ЭЭ_факт'!BZ135,'Потребление ЭЭ_факт'!CL135),0))</f>
        <v>14151.11772177262</v>
      </c>
      <c r="BS135" s="15">
        <f>IF(AND($F135=$BK$4,$I135=BS$5),AVERAGE('Потребление ЭЭ_факт'!BO135,'Потребление ЭЭ_факт'!CA135,'Потребление ЭЭ_факт'!CM135),IF(BR135&lt;&gt;0,AVERAGE('Потребление ЭЭ_факт'!BO135,'Потребление ЭЭ_факт'!CA135,'Потребление ЭЭ_факт'!CM135),0))</f>
        <v>12080.984084191397</v>
      </c>
      <c r="BT135" s="15">
        <f>IF(AND($F135=$BK$4,$I135=BT$5),AVERAGE('Потребление ЭЭ_факт'!BP135,'Потребление ЭЭ_факт'!CB135,'Потребление ЭЭ_факт'!CN135),IF(BS135&lt;&gt;0,AVERAGE('Потребление ЭЭ_факт'!BP135,'Потребление ЭЭ_факт'!CB135,'Потребление ЭЭ_факт'!CN135),0))</f>
        <v>12435.056251150432</v>
      </c>
      <c r="BU135" s="15">
        <f>IF(AND($F135=$BK$4,$I135=BU$5),AVERAGE('Потребление ЭЭ_факт'!BQ135,'Потребление ЭЭ_факт'!CC135,'Потребление ЭЭ_факт'!CO135),IF(BT135&lt;&gt;0,AVERAGE('Потребление ЭЭ_факт'!BQ135,'Потребление ЭЭ_факт'!CC135,'Потребление ЭЭ_факт'!CO135),0))</f>
        <v>13205.007687191397</v>
      </c>
      <c r="BV135" s="16">
        <f>IF(AND($F135=$BK$4,$I135=BV$5),AVERAGE('Потребление ЭЭ_факт'!BR135,'Потребление ЭЭ_факт'!CD135,'Потребление ЭЭ_факт'!CP135),IF(BU135&lt;&gt;0,AVERAGE('Потребление ЭЭ_факт'!BR135,'Потребление ЭЭ_факт'!CD135,'Потребление ЭЭ_факт'!CP135),0))</f>
        <v>14025.478191800001</v>
      </c>
      <c r="BW135" s="14">
        <f>IF(AND($F135=$BW$4,$I135=BW$5),AVERAGE('Потребление ЭЭ_факт'!BS135,'Потребление ЭЭ_факт'!CE135,'Потребление ЭЭ_факт'!CQ135),IF(BV135&lt;&gt;0,AVERAGE('Потребление ЭЭ_факт'!BS135,'Потребление ЭЭ_факт'!CE135,'Потребление ЭЭ_факт'!CQ135),0))</f>
        <v>13780.090513982143</v>
      </c>
      <c r="BX135" s="15">
        <f>IF(AND($F135=$BW$4,$I135=BX$5),AVERAGE('Потребление ЭЭ_факт'!BT135,'Потребление ЭЭ_факт'!CF135,'Потребление ЭЭ_факт'!CR135),IF(BW135&lt;&gt;0,AVERAGE('Потребление ЭЭ_факт'!BT135,'Потребление ЭЭ_факт'!CF135,'Потребление ЭЭ_факт'!CR135),0))</f>
        <v>12001.990488516129</v>
      </c>
      <c r="BY135" s="15">
        <f>IF(AND($F135=$BW$4,$I135=BY$5),AVERAGE('Потребление ЭЭ_факт'!BU135,'Потребление ЭЭ_факт'!CG135,'Потребление ЭЭ_факт'!CS135),IF(BX135&lt;&gt;0,AVERAGE('Потребление ЭЭ_факт'!BU135,'Потребление ЭЭ_факт'!CG135,'Потребление ЭЭ_факт'!CS135),0))</f>
        <v>12884.670395945182</v>
      </c>
      <c r="BZ135" s="15">
        <f>IF(AND($F135=$BW$4,$I135=BZ$5),AVERAGE('Потребление ЭЭ_факт'!BV135,'Потребление ЭЭ_факт'!CH135,'Потребление ЭЭ_факт'!CT135),IF(BY135&lt;&gt;0,AVERAGE('Потребление ЭЭ_факт'!BV135,'Потребление ЭЭ_факт'!CH135,'Потребление ЭЭ_факт'!CT135),0))</f>
        <v>10928.221781133334</v>
      </c>
      <c r="CA135" s="15">
        <f>IF(AND($F135=$BW$4,$I135=CA$5),AVERAGE('Потребление ЭЭ_факт'!BW135,'Потребление ЭЭ_факт'!CI135,'Потребление ЭЭ_факт'!CU135),IF(BZ135&lt;&gt;0,AVERAGE('Потребление ЭЭ_факт'!BW135,'Потребление ЭЭ_факт'!CI135,'Потребление ЭЭ_факт'!CU135),0))</f>
        <v>11496.834408766668</v>
      </c>
      <c r="CB135" s="15">
        <f>IF(AND($F135=$BW$4,$I135=CB$5),AVERAGE('Потребление ЭЭ_факт'!BX135,'Потребление ЭЭ_факт'!CJ135,'Потребление ЭЭ_факт'!CV135),IF(CA135&lt;&gt;0,AVERAGE('Потребление ЭЭ_факт'!BX135,'Потребление ЭЭ_факт'!CJ135,'Потребление ЭЭ_факт'!CV135),0))</f>
        <v>11900.802224360215</v>
      </c>
      <c r="CC135" s="31">
        <f>BQ135</f>
        <v>13793.326537830668</v>
      </c>
      <c r="CD135" s="31">
        <f>BR135</f>
        <v>14151.11772177262</v>
      </c>
      <c r="CE135" s="31">
        <f t="shared" ref="CE135:CE141" si="644">BS135</f>
        <v>12080.984084191397</v>
      </c>
      <c r="CF135" s="31">
        <f t="shared" ref="CF135:CF145" si="645">BT135</f>
        <v>12435.056251150432</v>
      </c>
      <c r="CG135" s="31">
        <f t="shared" ref="CG135:CG150" si="646">BU135</f>
        <v>13205.007687191397</v>
      </c>
      <c r="CH135" s="32">
        <f t="shared" ref="CH135:CH150" si="647">BV135</f>
        <v>14025.478191800001</v>
      </c>
      <c r="CI135" s="30">
        <f t="shared" si="574"/>
        <v>13780.090513982143</v>
      </c>
      <c r="CJ135" s="31">
        <f t="shared" si="570"/>
        <v>12001.990488516129</v>
      </c>
      <c r="CK135" s="31">
        <f t="shared" si="571"/>
        <v>12884.670395945182</v>
      </c>
      <c r="CL135" s="31">
        <f t="shared" si="489"/>
        <v>10928.221781133334</v>
      </c>
      <c r="CM135" s="31">
        <f t="shared" si="490"/>
        <v>11496.834408766668</v>
      </c>
      <c r="CN135" s="31">
        <f t="shared" si="491"/>
        <v>11900.802224360215</v>
      </c>
      <c r="CO135" s="31">
        <f t="shared" si="492"/>
        <v>13793.326537830668</v>
      </c>
      <c r="CP135" s="31">
        <f t="shared" si="493"/>
        <v>14151.11772177262</v>
      </c>
      <c r="CQ135" s="31">
        <f t="shared" si="494"/>
        <v>12080.984084191397</v>
      </c>
      <c r="CR135" s="31">
        <f t="shared" si="495"/>
        <v>12435.056251150432</v>
      </c>
      <c r="CS135" s="31">
        <f t="shared" si="496"/>
        <v>13205.007687191397</v>
      </c>
      <c r="CT135" s="32">
        <f t="shared" si="497"/>
        <v>14025.478191800001</v>
      </c>
      <c r="CU135" s="30">
        <f t="shared" si="498"/>
        <v>13780.090513982143</v>
      </c>
      <c r="CV135" s="31">
        <f t="shared" si="499"/>
        <v>12001.990488516129</v>
      </c>
      <c r="CW135" s="31">
        <f t="shared" si="500"/>
        <v>12884.670395945182</v>
      </c>
      <c r="CX135" s="31">
        <f t="shared" si="501"/>
        <v>10928.221781133334</v>
      </c>
      <c r="CY135" s="31">
        <f t="shared" si="502"/>
        <v>11496.834408766668</v>
      </c>
      <c r="CZ135" s="31">
        <f t="shared" si="503"/>
        <v>11900.802224360215</v>
      </c>
      <c r="DA135" s="31">
        <f t="shared" si="504"/>
        <v>13793.326537830668</v>
      </c>
      <c r="DB135" s="31">
        <f t="shared" si="505"/>
        <v>14151.11772177262</v>
      </c>
      <c r="DC135" s="31">
        <f t="shared" si="506"/>
        <v>12080.984084191397</v>
      </c>
      <c r="DD135" s="31">
        <f t="shared" si="507"/>
        <v>12435.056251150432</v>
      </c>
      <c r="DE135" s="31">
        <f t="shared" si="508"/>
        <v>13205.007687191397</v>
      </c>
      <c r="DF135" s="32">
        <f t="shared" si="509"/>
        <v>14025.478191800001</v>
      </c>
      <c r="DG135" s="30">
        <f t="shared" si="510"/>
        <v>13780.090513982143</v>
      </c>
      <c r="DH135" s="31">
        <f t="shared" si="511"/>
        <v>12001.990488516129</v>
      </c>
      <c r="DI135" s="31">
        <f t="shared" si="512"/>
        <v>12884.670395945182</v>
      </c>
      <c r="DJ135" s="31">
        <f t="shared" si="513"/>
        <v>10928.221781133334</v>
      </c>
      <c r="DK135" s="31">
        <f t="shared" si="514"/>
        <v>11496.834408766668</v>
      </c>
      <c r="DL135" s="31">
        <f t="shared" si="515"/>
        <v>11900.802224360215</v>
      </c>
      <c r="DM135" s="31">
        <f t="shared" si="516"/>
        <v>13793.326537830668</v>
      </c>
      <c r="DN135" s="31">
        <f t="shared" si="517"/>
        <v>14151.11772177262</v>
      </c>
      <c r="DO135" s="31">
        <f t="shared" si="518"/>
        <v>12080.984084191397</v>
      </c>
      <c r="DP135" s="31">
        <f t="shared" si="519"/>
        <v>12435.056251150432</v>
      </c>
      <c r="DQ135" s="31">
        <f t="shared" si="488"/>
        <v>13205.007687191397</v>
      </c>
      <c r="DR135" s="32">
        <f t="shared" si="522"/>
        <v>14025.478191800001</v>
      </c>
      <c r="DS135" s="30">
        <f t="shared" si="523"/>
        <v>13780.090513982143</v>
      </c>
      <c r="DT135" s="31">
        <f t="shared" si="524"/>
        <v>12001.990488516129</v>
      </c>
      <c r="DU135" s="31">
        <f t="shared" si="525"/>
        <v>12884.670395945182</v>
      </c>
      <c r="DV135" s="31">
        <f t="shared" si="526"/>
        <v>10928.221781133334</v>
      </c>
      <c r="DW135" s="31">
        <f t="shared" si="527"/>
        <v>11496.834408766668</v>
      </c>
      <c r="DX135" s="31">
        <f t="shared" si="528"/>
        <v>11900.802224360215</v>
      </c>
      <c r="DY135" s="31">
        <f t="shared" si="529"/>
        <v>13793.326537830668</v>
      </c>
      <c r="DZ135" s="31">
        <f t="shared" si="530"/>
        <v>14151.11772177262</v>
      </c>
      <c r="EA135" s="31">
        <f t="shared" si="531"/>
        <v>12080.984084191397</v>
      </c>
      <c r="EB135" s="31">
        <f t="shared" si="532"/>
        <v>12435.056251150432</v>
      </c>
      <c r="EC135" s="31">
        <f t="shared" si="533"/>
        <v>13205.007687191397</v>
      </c>
      <c r="ED135" s="32">
        <f t="shared" si="534"/>
        <v>14025.478191800001</v>
      </c>
      <c r="EE135" s="30">
        <f t="shared" si="535"/>
        <v>13780.090513982143</v>
      </c>
      <c r="EF135" s="31">
        <f t="shared" si="536"/>
        <v>12001.990488516129</v>
      </c>
      <c r="EG135" s="31">
        <f t="shared" si="537"/>
        <v>12884.670395945182</v>
      </c>
      <c r="EH135" s="31">
        <f t="shared" si="538"/>
        <v>10928.221781133334</v>
      </c>
      <c r="EI135" s="31">
        <f t="shared" si="539"/>
        <v>11496.834408766668</v>
      </c>
      <c r="EJ135" s="31">
        <f t="shared" si="540"/>
        <v>11900.802224360215</v>
      </c>
      <c r="EK135" s="31">
        <f t="shared" si="541"/>
        <v>13793.326537830668</v>
      </c>
      <c r="EL135" s="31">
        <f t="shared" si="542"/>
        <v>14151.11772177262</v>
      </c>
      <c r="EM135" s="31">
        <f t="shared" si="543"/>
        <v>12080.984084191397</v>
      </c>
      <c r="EN135" s="31">
        <f t="shared" si="544"/>
        <v>12435.056251150432</v>
      </c>
      <c r="EO135" s="31">
        <f t="shared" si="520"/>
        <v>13205.007687191397</v>
      </c>
      <c r="EP135" s="32">
        <f t="shared" si="521"/>
        <v>14025.478191800001</v>
      </c>
      <c r="ES135" s="20"/>
      <c r="ET135" s="18"/>
      <c r="EU135" s="18"/>
      <c r="EV135" s="18"/>
      <c r="EW135" s="18"/>
      <c r="EX135" s="18"/>
      <c r="EY135" s="18"/>
      <c r="EZ135" s="18"/>
      <c r="FA135" s="18"/>
      <c r="FB135" s="18"/>
      <c r="FC135" s="18"/>
      <c r="FD135" s="19"/>
      <c r="FE135" s="20"/>
      <c r="FF135" s="18"/>
      <c r="FG135" s="18"/>
      <c r="FH135" s="18"/>
      <c r="FI135" s="18"/>
      <c r="FJ135" s="18"/>
      <c r="FK135" s="18"/>
      <c r="FL135" s="18"/>
      <c r="FM135" s="18"/>
      <c r="FN135" s="18"/>
      <c r="FO135" s="18"/>
      <c r="FP135" s="19"/>
      <c r="FQ135" s="20"/>
      <c r="FR135" s="18"/>
      <c r="FS135" s="18"/>
      <c r="FT135" s="18"/>
      <c r="FU135" s="18"/>
      <c r="FV135" s="18"/>
      <c r="FW135" s="18"/>
      <c r="FX135" s="18">
        <f t="shared" si="575"/>
        <v>14151.11772177262</v>
      </c>
      <c r="FY135" s="18">
        <f t="shared" si="576"/>
        <v>12080.984084191397</v>
      </c>
      <c r="FZ135" s="18">
        <f t="shared" si="577"/>
        <v>12435.056251150432</v>
      </c>
      <c r="GA135" s="18">
        <f t="shared" si="578"/>
        <v>13205.007687191397</v>
      </c>
      <c r="GB135" s="19">
        <f t="shared" si="579"/>
        <v>14025.478191800001</v>
      </c>
      <c r="GC135" s="20">
        <f t="shared" si="580"/>
        <v>13780.090513982143</v>
      </c>
      <c r="GD135" s="18">
        <f t="shared" si="581"/>
        <v>12001.990488516129</v>
      </c>
      <c r="GE135" s="18">
        <f t="shared" si="582"/>
        <v>12884.670395945182</v>
      </c>
      <c r="GF135" s="18">
        <f t="shared" si="583"/>
        <v>10928.221781133334</v>
      </c>
      <c r="GG135" s="18">
        <f t="shared" si="584"/>
        <v>11496.834408766668</v>
      </c>
      <c r="GH135" s="18">
        <f t="shared" si="585"/>
        <v>11900.802224360215</v>
      </c>
      <c r="GI135" s="18">
        <f t="shared" si="586"/>
        <v>13793.326537830668</v>
      </c>
      <c r="GJ135" s="18">
        <f t="shared" si="587"/>
        <v>14151.11772177262</v>
      </c>
      <c r="GK135" s="18">
        <f t="shared" si="588"/>
        <v>12080.984084191397</v>
      </c>
      <c r="GL135" s="18">
        <f t="shared" si="589"/>
        <v>12435.056251150432</v>
      </c>
      <c r="GM135" s="18">
        <f t="shared" si="590"/>
        <v>13205.007687191397</v>
      </c>
      <c r="GN135" s="19">
        <f t="shared" si="591"/>
        <v>14025.478191800001</v>
      </c>
      <c r="GO135" s="20">
        <f t="shared" si="592"/>
        <v>13780.090513982143</v>
      </c>
      <c r="GP135" s="18">
        <f t="shared" si="593"/>
        <v>12001.990488516129</v>
      </c>
      <c r="GQ135" s="18">
        <f t="shared" si="594"/>
        <v>12884.670395945182</v>
      </c>
      <c r="GR135" s="18">
        <f t="shared" si="595"/>
        <v>10928.221781133334</v>
      </c>
      <c r="GS135" s="18">
        <f t="shared" si="596"/>
        <v>11496.834408766668</v>
      </c>
      <c r="GT135" s="18">
        <f t="shared" si="597"/>
        <v>11900.802224360215</v>
      </c>
      <c r="GU135" s="18">
        <f t="shared" si="598"/>
        <v>13793.326537830668</v>
      </c>
      <c r="GV135" s="18">
        <f t="shared" si="599"/>
        <v>14151.11772177262</v>
      </c>
      <c r="GW135" s="18">
        <f t="shared" si="600"/>
        <v>12080.984084191397</v>
      </c>
      <c r="GX135" s="18">
        <f t="shared" si="601"/>
        <v>12435.056251150432</v>
      </c>
      <c r="GY135" s="18">
        <f t="shared" si="602"/>
        <v>13205.007687191397</v>
      </c>
      <c r="GZ135" s="19">
        <f t="shared" si="603"/>
        <v>14025.478191800001</v>
      </c>
      <c r="HA135" s="20">
        <f t="shared" si="604"/>
        <v>13780.090513982143</v>
      </c>
      <c r="HB135" s="18">
        <f t="shared" si="605"/>
        <v>12001.990488516129</v>
      </c>
      <c r="HC135" s="18">
        <f t="shared" si="606"/>
        <v>12884.670395945182</v>
      </c>
      <c r="HD135" s="18">
        <f t="shared" si="607"/>
        <v>10928.221781133334</v>
      </c>
      <c r="HE135" s="18">
        <f t="shared" si="608"/>
        <v>11496.834408766668</v>
      </c>
      <c r="HF135" s="18">
        <f t="shared" si="609"/>
        <v>11900.802224360215</v>
      </c>
      <c r="HG135" s="18">
        <f t="shared" si="610"/>
        <v>13793.326537830668</v>
      </c>
      <c r="HH135" s="18">
        <f t="shared" si="611"/>
        <v>14151.11772177262</v>
      </c>
      <c r="HI135" s="18">
        <f t="shared" si="612"/>
        <v>12080.984084191397</v>
      </c>
      <c r="HJ135" s="18">
        <f t="shared" si="613"/>
        <v>12435.056251150432</v>
      </c>
      <c r="HK135" s="18">
        <f t="shared" si="614"/>
        <v>13205.007687191397</v>
      </c>
      <c r="HL135" s="19">
        <f t="shared" si="615"/>
        <v>14025.478191800001</v>
      </c>
      <c r="HM135" s="20">
        <f t="shared" si="616"/>
        <v>13780.090513982143</v>
      </c>
      <c r="HN135" s="18">
        <f t="shared" si="617"/>
        <v>12001.990488516129</v>
      </c>
      <c r="HO135" s="18">
        <f t="shared" si="618"/>
        <v>12884.670395945182</v>
      </c>
      <c r="HP135" s="18">
        <f t="shared" si="619"/>
        <v>10928.221781133334</v>
      </c>
      <c r="HQ135" s="18">
        <f t="shared" si="620"/>
        <v>11496.834408766668</v>
      </c>
      <c r="HR135" s="18">
        <f t="shared" si="621"/>
        <v>11900.802224360215</v>
      </c>
      <c r="HS135" s="18">
        <f t="shared" si="622"/>
        <v>13793.326537830668</v>
      </c>
      <c r="HT135" s="18">
        <f t="shared" si="623"/>
        <v>14151.11772177262</v>
      </c>
      <c r="HU135" s="18">
        <f t="shared" si="624"/>
        <v>12080.984084191397</v>
      </c>
      <c r="HV135" s="18">
        <f t="shared" si="625"/>
        <v>12435.056251150432</v>
      </c>
      <c r="HW135" s="18">
        <f t="shared" si="626"/>
        <v>13205.007687191397</v>
      </c>
      <c r="HX135" s="19">
        <f t="shared" si="627"/>
        <v>14025.478191800001</v>
      </c>
      <c r="HY135" s="20">
        <f t="shared" si="628"/>
        <v>13780.090513982143</v>
      </c>
      <c r="HZ135" s="18">
        <f t="shared" si="629"/>
        <v>12001.990488516129</v>
      </c>
      <c r="IA135" s="18">
        <f t="shared" si="630"/>
        <v>12884.670395945182</v>
      </c>
      <c r="IB135" s="18">
        <f t="shared" si="631"/>
        <v>10928.221781133334</v>
      </c>
      <c r="IC135" s="18">
        <f t="shared" si="632"/>
        <v>11496.834408766668</v>
      </c>
      <c r="ID135" s="18">
        <f t="shared" si="633"/>
        <v>11900.802224360215</v>
      </c>
      <c r="IE135" s="18">
        <f t="shared" si="634"/>
        <v>13793.326537830668</v>
      </c>
      <c r="IF135" s="18"/>
      <c r="IG135" s="18"/>
      <c r="IH135" s="18"/>
      <c r="II135" s="18"/>
      <c r="IJ135" s="19"/>
      <c r="IK135" s="20"/>
      <c r="IL135" s="18"/>
      <c r="IM135" s="18"/>
      <c r="IN135" s="18"/>
      <c r="IO135" s="18"/>
      <c r="IP135" s="18"/>
      <c r="IQ135" s="18"/>
      <c r="IR135" s="18"/>
      <c r="IS135" s="18"/>
      <c r="IT135" s="18"/>
      <c r="IU135" s="18"/>
      <c r="IV135" s="19"/>
      <c r="IY135" s="17"/>
      <c r="IZ135" s="17"/>
      <c r="JA135" s="14">
        <f t="shared" si="635"/>
        <v>0</v>
      </c>
      <c r="JB135" s="15">
        <f t="shared" si="636"/>
        <v>0</v>
      </c>
      <c r="JC135" s="15">
        <f t="shared" si="637"/>
        <v>65897.643936105858</v>
      </c>
      <c r="JD135" s="15">
        <f t="shared" si="638"/>
        <v>152683.58028664018</v>
      </c>
      <c r="JE135" s="15">
        <f t="shared" si="639"/>
        <v>152683.58028664018</v>
      </c>
      <c r="JF135" s="15">
        <f t="shared" si="640"/>
        <v>152683.58028664018</v>
      </c>
      <c r="JG135" s="15">
        <f t="shared" si="641"/>
        <v>152683.58028664018</v>
      </c>
      <c r="JH135" s="15">
        <f t="shared" si="642"/>
        <v>86785.936350534335</v>
      </c>
      <c r="JI135" s="15">
        <f t="shared" si="643"/>
        <v>0</v>
      </c>
      <c r="JJ135" s="14"/>
    </row>
    <row r="136" spans="1:270" x14ac:dyDescent="0.25">
      <c r="A136" s="5" t="s">
        <v>107</v>
      </c>
      <c r="B136" s="2">
        <v>7775</v>
      </c>
      <c r="C136" s="3">
        <v>42643</v>
      </c>
      <c r="D136" s="3" t="s">
        <v>108</v>
      </c>
      <c r="E136" s="4">
        <v>45527</v>
      </c>
      <c r="F136">
        <f t="shared" si="564"/>
        <v>2024</v>
      </c>
      <c r="G136">
        <f t="shared" si="565"/>
        <v>8</v>
      </c>
      <c r="H136">
        <f t="shared" si="566"/>
        <v>2021</v>
      </c>
      <c r="I136">
        <f t="shared" si="561"/>
        <v>8</v>
      </c>
      <c r="J136">
        <f t="shared" si="560"/>
        <v>2024</v>
      </c>
      <c r="K136">
        <f t="shared" si="572"/>
        <v>9</v>
      </c>
      <c r="L136">
        <f t="shared" si="562"/>
        <v>2029</v>
      </c>
      <c r="M136">
        <f t="shared" si="573"/>
        <v>8</v>
      </c>
      <c r="O136" s="14"/>
      <c r="P136" s="17"/>
      <c r="Q136" s="17"/>
      <c r="R136" s="17"/>
      <c r="S136" s="17"/>
      <c r="T136" s="17"/>
      <c r="U136" s="17"/>
      <c r="V136" s="17">
        <f>IF(AND($F136=O$4,$I136=V$5),AVERAGE('Потребление ЭЭ_факт'!R136,'Потребление ЭЭ_факт'!AD136,'Потребление ЭЭ_факт'!AP136),IF(U136&lt;&gt;0,AVERAGE('Потребление ЭЭ_факт'!R136,'Потребление ЭЭ_факт'!AD136,'Потребление ЭЭ_факт'!AP136),0))</f>
        <v>0</v>
      </c>
      <c r="W136" s="17">
        <f>IF(AND($F136=O$4,$I136=W$5),AVERAGE('Потребление ЭЭ_факт'!S136,'Потребление ЭЭ_факт'!AE136,'Потребление ЭЭ_факт'!AQ136),IF(V136&lt;&gt;0,AVERAGE('Потребление ЭЭ_факт'!S136,'Потребление ЭЭ_факт'!AE136,'Потребление ЭЭ_факт'!AQ136),0))</f>
        <v>0</v>
      </c>
      <c r="X136" s="17">
        <f>IF(AND($F136=O$4,$I136=X$5),AVERAGE('Потребление ЭЭ_факт'!T136,'Потребление ЭЭ_факт'!AF136,'Потребление ЭЭ_факт'!AR136),IF(W136&lt;&gt;0,AVERAGE('Потребление ЭЭ_факт'!T136,'Потребление ЭЭ_факт'!AF136,'Потребление ЭЭ_факт'!AR136),0))</f>
        <v>0</v>
      </c>
      <c r="Y136" s="17">
        <f>IF(AND($F136=O$4,$I136=Y$5),AVERAGE('Потребление ЭЭ_факт'!U136,'Потребление ЭЭ_факт'!AG136,'Потребление ЭЭ_факт'!AS136),IF(X136&lt;&gt;0,AVERAGE('Потребление ЭЭ_факт'!U136,'Потребление ЭЭ_факт'!AG136,'Потребление ЭЭ_факт'!AS136),0))</f>
        <v>0</v>
      </c>
      <c r="Z136" s="17">
        <f>IF(AND($F136=O$4,$I136=Z$5),AVERAGE('Потребление ЭЭ_факт'!V136,'Потребление ЭЭ_факт'!AH136,'Потребление ЭЭ_факт'!AT136),IF(Y136&lt;&gt;0,AVERAGE('Потребление ЭЭ_факт'!V136,'Потребление ЭЭ_факт'!AH136,'Потребление ЭЭ_факт'!AT136),0))</f>
        <v>0</v>
      </c>
      <c r="AA136" s="14">
        <f>IF(AND($F136=AA$4,$I136=AA$5),AVERAGE('Потребление ЭЭ_факт'!W136,'Потребление ЭЭ_факт'!AI136,'Потребление ЭЭ_факт'!AU136),IF(Z136&lt;&gt;0,AVERAGE('Потребление ЭЭ_факт'!W136,'Потребление ЭЭ_факт'!AI136,'Потребление ЭЭ_факт'!AU136),0))</f>
        <v>0</v>
      </c>
      <c r="AB136" s="17">
        <f>IF(AND($F136=AA$4,$I136=AB$5),AVERAGE('Потребление ЭЭ_факт'!X136,'Потребление ЭЭ_факт'!AJ136,'Потребление ЭЭ_факт'!AV136),IF(AA136&lt;&gt;0,AVERAGE('Потребление ЭЭ_факт'!X136,'Потребление ЭЭ_факт'!AJ136,'Потребление ЭЭ_факт'!AV136),0))</f>
        <v>0</v>
      </c>
      <c r="AC136" s="17">
        <f>IF(AND($F136=AA$4,$I136=AC$5),AVERAGE('Потребление ЭЭ_факт'!Y136,'Потребление ЭЭ_факт'!AK136,'Потребление ЭЭ_факт'!AW136),IF(AB136&lt;&gt;0,AVERAGE('Потребление ЭЭ_факт'!Y136,'Потребление ЭЭ_факт'!AK136,'Потребление ЭЭ_факт'!AW136),0))</f>
        <v>0</v>
      </c>
      <c r="AD136" s="17">
        <f>IF(AND($F136=AA$4,$I136=AD$5),AVERAGE('Потребление ЭЭ_факт'!Z136,'Потребление ЭЭ_факт'!AL136,'Потребление ЭЭ_факт'!AX136),IF(AC136&lt;&gt;0,AVERAGE('Потребление ЭЭ_факт'!Z136,'Потребление ЭЭ_факт'!AL136,'Потребление ЭЭ_факт'!AX136),0))</f>
        <v>0</v>
      </c>
      <c r="AE136" s="17">
        <f>IF(AND($F136=AA$4,$I136=AE$5),AVERAGE('Потребление ЭЭ_факт'!AA136,'Потребление ЭЭ_факт'!AM136,'Потребление ЭЭ_факт'!AY136),IF(AD136&lt;&gt;0,AVERAGE('Потребление ЭЭ_факт'!AA136,'Потребление ЭЭ_факт'!AM136,'Потребление ЭЭ_факт'!AY136),0))</f>
        <v>0</v>
      </c>
      <c r="AF136" s="17">
        <f>IF(AND($F136=AA$4,$I136=AF$5),AVERAGE('Потребление ЭЭ_факт'!AB136,'Потребление ЭЭ_факт'!AN136,'Потребление ЭЭ_факт'!AZ136),IF(AE136&lt;&gt;0,AVERAGE('Потребление ЭЭ_факт'!AB136,'Потребление ЭЭ_факт'!AN136,'Потребление ЭЭ_факт'!AZ136),0))</f>
        <v>0</v>
      </c>
      <c r="AG136" s="17">
        <f>IF(AND($F136=AA$4,$I136=AG$5),AVERAGE('Потребление ЭЭ_факт'!AC136,'Потребление ЭЭ_факт'!AO136,'Потребление ЭЭ_факт'!BA136),IF(AF136&lt;&gt;0,AVERAGE('Потребление ЭЭ_факт'!AC136,'Потребление ЭЭ_факт'!AO136,'Потребление ЭЭ_факт'!BA136),0))</f>
        <v>0</v>
      </c>
      <c r="AH136" s="17">
        <f>IF(AND($F136=AA$4,$I136=AH$5),AVERAGE('Потребление ЭЭ_факт'!AD136,'Потребление ЭЭ_факт'!AP136,'Потребление ЭЭ_факт'!BB136),IF(AG136&lt;&gt;0,AVERAGE('Потребление ЭЭ_факт'!AD136,'Потребление ЭЭ_факт'!AP136,'Потребление ЭЭ_факт'!BB136),0))</f>
        <v>0</v>
      </c>
      <c r="AI136" s="17">
        <f>IF(AND($F136=AA$4,$I136=AI$5),AVERAGE('Потребление ЭЭ_факт'!AE136,'Потребление ЭЭ_факт'!AQ136,'Потребление ЭЭ_факт'!BC136),IF(AH136&lt;&gt;0,AVERAGE('Потребление ЭЭ_факт'!AE136,'Потребление ЭЭ_факт'!AQ136,'Потребление ЭЭ_факт'!BC136),0))</f>
        <v>0</v>
      </c>
      <c r="AJ136" s="17">
        <f>IF(AND($F136=AA$4,$I136=AJ$5),AVERAGE('Потребление ЭЭ_факт'!AF136,'Потребление ЭЭ_факт'!AR136,'Потребление ЭЭ_факт'!BD136),IF(AI136&lt;&gt;0,AVERAGE('Потребление ЭЭ_факт'!AF136,'Потребление ЭЭ_факт'!AR136,'Потребление ЭЭ_факт'!BD136),0))</f>
        <v>0</v>
      </c>
      <c r="AK136" s="17">
        <f>IF(AND($F136=AA$4,$I136=AK$5),AVERAGE('Потребление ЭЭ_факт'!AG136,'Потребление ЭЭ_факт'!AS136,'Потребление ЭЭ_факт'!BE136),IF(AJ136&lt;&gt;0,AVERAGE('Потребление ЭЭ_факт'!AG136,'Потребление ЭЭ_факт'!AS136,'Потребление ЭЭ_факт'!BE136),0))</f>
        <v>0</v>
      </c>
      <c r="AL136" s="17">
        <f>IF(AND($F136=AA$4,$I136=AL$5),AVERAGE('Потребление ЭЭ_факт'!AH136,'Потребление ЭЭ_факт'!AT136,'Потребление ЭЭ_факт'!BF136),IF(AK136&lt;&gt;0,AVERAGE('Потребление ЭЭ_факт'!AH136,'Потребление ЭЭ_факт'!AT136,'Потребление ЭЭ_факт'!BF136),0))</f>
        <v>0</v>
      </c>
      <c r="AM136" s="14">
        <f>IF(AND($F136=AM$4,$I136=AM$5),AVERAGE('Потребление ЭЭ_факт'!AI136,'Потребление ЭЭ_факт'!AU136,'Потребление ЭЭ_факт'!BG136),IF(AL136&lt;&gt;0,AVERAGE('Потребление ЭЭ_факт'!AI136,'Потребление ЭЭ_факт'!AU136,'Потребление ЭЭ_факт'!BG136),0))</f>
        <v>0</v>
      </c>
      <c r="AN136" s="15">
        <f>IF(AND($F136=$AM$4,$I136=AN$5),AVERAGE('Потребление ЭЭ_факт'!AJ136,'Потребление ЭЭ_факт'!AV136,'Потребление ЭЭ_факт'!BH136),IF(AM136&lt;&gt;0,AVERAGE('Потребление ЭЭ_факт'!AJ136,'Потребление ЭЭ_факт'!AV136,'Потребление ЭЭ_факт'!BH136),0))</f>
        <v>0</v>
      </c>
      <c r="AO136" s="15">
        <f>IF(AND($F136=$AM$4,$I136=AO$5),AVERAGE('Потребление ЭЭ_факт'!AK136,'Потребление ЭЭ_факт'!AW136,'Потребление ЭЭ_факт'!BI136),IF(AN136&lt;&gt;0,AVERAGE('Потребление ЭЭ_факт'!AK136,'Потребление ЭЭ_факт'!AW136,'Потребление ЭЭ_факт'!BI136),0))</f>
        <v>0</v>
      </c>
      <c r="AP136" s="15">
        <f>IF(AND($F136=$AM$4,$I136=AP$5),AVERAGE('Потребление ЭЭ_факт'!AL136,'Потребление ЭЭ_факт'!AX136,'Потребление ЭЭ_факт'!BJ136),IF(AO136&lt;&gt;0,AVERAGE('Потребление ЭЭ_факт'!AL136,'Потребление ЭЭ_факт'!AX136,'Потребление ЭЭ_факт'!BJ136),0))</f>
        <v>0</v>
      </c>
      <c r="AQ136" s="15">
        <f>IF(AND($F136=$AM$4,$I136=AQ$5),AVERAGE('Потребление ЭЭ_факт'!AM136,'Потребление ЭЭ_факт'!AY136,'Потребление ЭЭ_факт'!BK136),IF(AP136&lt;&gt;0,AVERAGE('Потребление ЭЭ_факт'!AM136,'Потребление ЭЭ_факт'!AY136,'Потребление ЭЭ_факт'!BK136),0))</f>
        <v>0</v>
      </c>
      <c r="AR136" s="15">
        <f>IF(AND($F136=$AM$4,$I136=AR$5),AVERAGE('Потребление ЭЭ_факт'!AN136,'Потребление ЭЭ_факт'!AZ136,'Потребление ЭЭ_факт'!BL136),IF(AQ136&lt;&gt;0,AVERAGE('Потребление ЭЭ_факт'!AN136,'Потребление ЭЭ_факт'!AZ136,'Потребление ЭЭ_факт'!BL136),0))</f>
        <v>0</v>
      </c>
      <c r="AS136" s="15">
        <f>IF(AND($F136=$AM$4,$I136=AS$5),AVERAGE('Потребление ЭЭ_факт'!AO136,'Потребление ЭЭ_факт'!BA136,'Потребление ЭЭ_факт'!BM136),IF(AR136&lt;&gt;0,AVERAGE('Потребление ЭЭ_факт'!AO136,'Потребление ЭЭ_факт'!BA136,'Потребление ЭЭ_факт'!BM136),0))</f>
        <v>0</v>
      </c>
      <c r="AT136" s="15">
        <f>IF(AND($F136=$AM$4,$I136=AT$5),AVERAGE('Потребление ЭЭ_факт'!AP136,'Потребление ЭЭ_факт'!BB136,'Потребление ЭЭ_факт'!BN136),IF(AS136&lt;&gt;0,AVERAGE('Потребление ЭЭ_факт'!AP136,'Потребление ЭЭ_факт'!BB136,'Потребление ЭЭ_факт'!BN136),0))</f>
        <v>0</v>
      </c>
      <c r="AU136" s="15">
        <f>IF(AND($F136=$AM$4,$I136=AU$5),AVERAGE('Потребление ЭЭ_факт'!AQ136,'Потребление ЭЭ_факт'!BC136,'Потребление ЭЭ_факт'!BO136),IF(AT136&lt;&gt;0,AVERAGE('Потребление ЭЭ_факт'!AQ136,'Потребление ЭЭ_факт'!BC136,'Потребление ЭЭ_факт'!BO136),0))</f>
        <v>0</v>
      </c>
      <c r="AV136" s="15">
        <f>IF(AND($F136=$AM$4,$I136=AV$5),AVERAGE('Потребление ЭЭ_факт'!AR136,'Потребление ЭЭ_факт'!BD136,'Потребление ЭЭ_факт'!BP136),IF(AU136&lt;&gt;0,AVERAGE('Потребление ЭЭ_факт'!AR136,'Потребление ЭЭ_факт'!BD136,'Потребление ЭЭ_факт'!BP136),0))</f>
        <v>0</v>
      </c>
      <c r="AW136" s="15">
        <f>IF(AND($F136=$AM$4,$I136=AW$5),AVERAGE('Потребление ЭЭ_факт'!AS136,'Потребление ЭЭ_факт'!BE136,'Потребление ЭЭ_факт'!BQ136),IF(AV136&lt;&gt;0,AVERAGE('Потребление ЭЭ_факт'!AS136,'Потребление ЭЭ_факт'!BE136,'Потребление ЭЭ_факт'!BQ136),0))</f>
        <v>0</v>
      </c>
      <c r="AX136" s="16">
        <f>IF(AND($F136=$AM$4,$I136=AX$5),AVERAGE('Потребление ЭЭ_факт'!AT136,'Потребление ЭЭ_факт'!BF136,'Потребление ЭЭ_факт'!BR136),IF(AW136&lt;&gt;0,AVERAGE('Потребление ЭЭ_факт'!AT136,'Потребление ЭЭ_факт'!BF136,'Потребление ЭЭ_факт'!BR136),0))</f>
        <v>0</v>
      </c>
      <c r="AY136" s="14">
        <f>IF(AND($F136=$AY$4,$I136=AY$5),AVERAGE('Потребление ЭЭ_факт'!AU136,'Потребление ЭЭ_факт'!BG136,'Потребление ЭЭ_факт'!BS136),IF(AX136&lt;&gt;0,AVERAGE('Потребление ЭЭ_факт'!AU136,'Потребление ЭЭ_факт'!BG136,'Потребление ЭЭ_факт'!BS136),0))</f>
        <v>0</v>
      </c>
      <c r="AZ136" s="15">
        <f>IF(AND($F136=$AY$4,$I136=AZ$5),AVERAGE('Потребление ЭЭ_факт'!AV136,'Потребление ЭЭ_факт'!BH136,'Потребление ЭЭ_факт'!BT136),IF(AY136&lt;&gt;0,AVERAGE('Потребление ЭЭ_факт'!AV136,'Потребление ЭЭ_факт'!BH136,'Потребление ЭЭ_факт'!BT136),0))</f>
        <v>0</v>
      </c>
      <c r="BA136" s="15">
        <f>IF(AND($F136=$AY$4,$I136=BA$5),AVERAGE('Потребление ЭЭ_факт'!AW136,'Потребление ЭЭ_факт'!BI136,'Потребление ЭЭ_факт'!BU136),IF(AZ136&lt;&gt;0,AVERAGE('Потребление ЭЭ_факт'!AW136,'Потребление ЭЭ_факт'!BI136,'Потребление ЭЭ_факт'!BU136),0))</f>
        <v>0</v>
      </c>
      <c r="BB136" s="15">
        <f>IF(AND($F136=$AY$4,$I136=BB$5),AVERAGE('Потребление ЭЭ_факт'!AX136,'Потребление ЭЭ_факт'!BJ136,'Потребление ЭЭ_факт'!BV136),IF(BA136&lt;&gt;0,AVERAGE('Потребление ЭЭ_факт'!AX136,'Потребление ЭЭ_факт'!BJ136,'Потребление ЭЭ_факт'!BV136),0))</f>
        <v>0</v>
      </c>
      <c r="BC136" s="15">
        <f>IF(AND($F136=$AY$4,$I136=BC$5),AVERAGE('Потребление ЭЭ_факт'!AY136,'Потребление ЭЭ_факт'!BK136,'Потребление ЭЭ_факт'!BW136),IF(BB136&lt;&gt;0,AVERAGE('Потребление ЭЭ_факт'!AY136,'Потребление ЭЭ_факт'!BK136,'Потребление ЭЭ_факт'!BW136),0))</f>
        <v>0</v>
      </c>
      <c r="BD136" s="15">
        <f>IF(AND($F136=$AY$4,$I136=BD$5),AVERAGE('Потребление ЭЭ_факт'!AZ136,'Потребление ЭЭ_факт'!BL136,'Потребление ЭЭ_факт'!BX136),IF(BC136&lt;&gt;0,AVERAGE('Потребление ЭЭ_факт'!AZ136,'Потребление ЭЭ_факт'!BL136,'Потребление ЭЭ_факт'!BX136),0))</f>
        <v>0</v>
      </c>
      <c r="BE136" s="15">
        <f>IF(AND($F136=$AY$4,$I136=BE$5),AVERAGE('Потребление ЭЭ_факт'!BA136,'Потребление ЭЭ_факт'!BM136,'Потребление ЭЭ_факт'!BY136),IF(BD136&lt;&gt;0,AVERAGE('Потребление ЭЭ_факт'!BA136,'Потребление ЭЭ_факт'!BM136,'Потребление ЭЭ_факт'!BY136),0))</f>
        <v>0</v>
      </c>
      <c r="BF136" s="15">
        <f>IF(AND($F136=$AY$4,$I136=BF$5),AVERAGE('Потребление ЭЭ_факт'!BB136,'Потребление ЭЭ_факт'!BN136,'Потребление ЭЭ_факт'!BZ136),IF(BE136&lt;&gt;0,AVERAGE('Потребление ЭЭ_факт'!BB136,'Потребление ЭЭ_факт'!BN136,'Потребление ЭЭ_факт'!BZ136),0))</f>
        <v>0</v>
      </c>
      <c r="BG136" s="15">
        <f>IF(AND($F136=$AY$4,$I136=BG$5),AVERAGE('Потребление ЭЭ_факт'!BC136,'Потребление ЭЭ_факт'!BO136,'Потребление ЭЭ_факт'!CA136),IF(BF136&lt;&gt;0,AVERAGE('Потребление ЭЭ_факт'!BC136,'Потребление ЭЭ_факт'!BO136,'Потребление ЭЭ_факт'!CA136),0))</f>
        <v>0</v>
      </c>
      <c r="BH136" s="15">
        <f>IF(AND($F136=$AY$4,$I136=BH$5),AVERAGE('Потребление ЭЭ_факт'!BD136,'Потребление ЭЭ_факт'!BP136,'Потребление ЭЭ_факт'!CB136),IF(BG136&lt;&gt;0,AVERAGE('Потребление ЭЭ_факт'!BD136,'Потребление ЭЭ_факт'!BP136,'Потребление ЭЭ_факт'!CB136),0))</f>
        <v>0</v>
      </c>
      <c r="BI136" s="15">
        <f>IF(AND($F136=$AY$4,$I136=BI$5),AVERAGE('Потребление ЭЭ_факт'!BE136,'Потребление ЭЭ_факт'!BQ136,'Потребление ЭЭ_факт'!CC136),IF(BH136&lt;&gt;0,AVERAGE('Потребление ЭЭ_факт'!BE136,'Потребление ЭЭ_факт'!BQ136,'Потребление ЭЭ_факт'!CC136),0))</f>
        <v>0</v>
      </c>
      <c r="BJ136" s="16">
        <f>IF(AND($F136=$AY$4,$I136=BJ$5),AVERAGE('Потребление ЭЭ_факт'!BF136,'Потребление ЭЭ_факт'!BR136,'Потребление ЭЭ_факт'!CD136),IF(BI136&lt;&gt;0,AVERAGE('Потребление ЭЭ_факт'!BF136,'Потребление ЭЭ_факт'!BR136,'Потребление ЭЭ_факт'!CD136),0))</f>
        <v>0</v>
      </c>
      <c r="BK136" s="14">
        <f>IF(AND($F136=$BK$4,$I136=BK$5),AVERAGE('Потребление ЭЭ_факт'!BG136,'Потребление ЭЭ_факт'!BS136,'Потребление ЭЭ_факт'!CE136),IF(BJ136&lt;&gt;0,AVERAGE('Потребление ЭЭ_факт'!BG136,'Потребление ЭЭ_факт'!BS136,'Потребление ЭЭ_факт'!CE136),0))</f>
        <v>0</v>
      </c>
      <c r="BL136" s="15">
        <f>IF(AND($F136=$BK$4,$I136=BL$5),AVERAGE('Потребление ЭЭ_факт'!BH136,'Потребление ЭЭ_факт'!BT136,'Потребление ЭЭ_факт'!CF136),IF(BK136&lt;&gt;0,AVERAGE('Потребление ЭЭ_факт'!BH136,'Потребление ЭЭ_факт'!BT136,'Потребление ЭЭ_факт'!CF136),0))</f>
        <v>0</v>
      </c>
      <c r="BM136" s="15">
        <f>IF(AND($F136=$BK$4,$I136=BM$5),AVERAGE('Потребление ЭЭ_факт'!BI136,'Потребление ЭЭ_факт'!BU136,'Потребление ЭЭ_факт'!CG136),IF(BL136&lt;&gt;0,AVERAGE('Потребление ЭЭ_факт'!BI136,'Потребление ЭЭ_факт'!BU136,'Потребление ЭЭ_факт'!CG136),0))</f>
        <v>0</v>
      </c>
      <c r="BN136" s="15">
        <f>IF(AND($F136=$BK$4,$I136=BN$5),AVERAGE('Потребление ЭЭ_факт'!BJ136,'Потребление ЭЭ_факт'!BV136,'Потребление ЭЭ_факт'!CH136),IF(BM136&lt;&gt;0,AVERAGE('Потребление ЭЭ_факт'!BJ136,'Потребление ЭЭ_факт'!BV136,'Потребление ЭЭ_факт'!CH136),0))</f>
        <v>0</v>
      </c>
      <c r="BO136" s="15">
        <f>IF(AND($F136=$BK$4,$I136=BO$5),AVERAGE('Потребление ЭЭ_факт'!BK136,'Потребление ЭЭ_факт'!BW136,'Потребление ЭЭ_факт'!CI136),IF(BN136&lt;&gt;0,AVERAGE('Потребление ЭЭ_факт'!BK136,'Потребление ЭЭ_факт'!BW136,'Потребление ЭЭ_факт'!CI136),0))</f>
        <v>0</v>
      </c>
      <c r="BP136" s="15">
        <f>IF(AND($F136=$BK$4,$I136=BP$5),AVERAGE('Потребление ЭЭ_факт'!BL136,'Потребление ЭЭ_факт'!BX136,'Потребление ЭЭ_факт'!CJ136),IF(BO136&lt;&gt;0,AVERAGE('Потребление ЭЭ_факт'!BL136,'Потребление ЭЭ_факт'!BX136,'Потребление ЭЭ_факт'!CJ136),0))</f>
        <v>0</v>
      </c>
      <c r="BQ136" s="15">
        <f>IF(AND($F136=$BK$4,$I136=BQ$5),AVERAGE('Потребление ЭЭ_факт'!BM136,'Потребление ЭЭ_факт'!BY136,'Потребление ЭЭ_факт'!CK136),IF(BP136&lt;&gt;0,AVERAGE('Потребление ЭЭ_факт'!BM136,'Потребление ЭЭ_факт'!BY136,'Потребление ЭЭ_факт'!CK136),0))</f>
        <v>0</v>
      </c>
      <c r="BR136" s="15">
        <f>IF(AND($F136=$BK$4,$I136=BR$5),AVERAGE('Потребление ЭЭ_факт'!BN136,'Потребление ЭЭ_факт'!BZ136,'Потребление ЭЭ_факт'!CL136),IF(BQ136&lt;&gt;0,AVERAGE('Потребление ЭЭ_факт'!BN136,'Потребление ЭЭ_факт'!BZ136,'Потребление ЭЭ_факт'!CL136),0))</f>
        <v>12742.428095238096</v>
      </c>
      <c r="BS136" s="15">
        <f>IF(AND($F136=$BK$4,$I136=BS$5),AVERAGE('Потребление ЭЭ_факт'!BO136,'Потребление ЭЭ_факт'!CA136,'Потребление ЭЭ_факт'!CM136),IF(BR136&lt;&gt;0,AVERAGE('Потребление ЭЭ_факт'!BO136,'Потребление ЭЭ_факт'!CA136,'Потребление ЭЭ_факт'!CM136),0))</f>
        <v>9914.0785714285721</v>
      </c>
      <c r="BT136" s="15">
        <f>IF(AND($F136=$BK$4,$I136=BT$5),AVERAGE('Потребление ЭЭ_факт'!BP136,'Потребление ЭЭ_факт'!CB136,'Потребление ЭЭ_факт'!CN136),IF(BS136&lt;&gt;0,AVERAGE('Потребление ЭЭ_факт'!BP136,'Потребление ЭЭ_факт'!CB136,'Потребление ЭЭ_факт'!CN136),0))</f>
        <v>9918.5880952380958</v>
      </c>
      <c r="BU136" s="15">
        <f>IF(AND($F136=$BK$4,$I136=BU$5),AVERAGE('Потребление ЭЭ_факт'!BQ136,'Потребление ЭЭ_факт'!CC136,'Потребление ЭЭ_факт'!CO136),IF(BT136&lt;&gt;0,AVERAGE('Потребление ЭЭ_факт'!BQ136,'Потребление ЭЭ_факт'!CC136,'Потребление ЭЭ_факт'!CO136),0))</f>
        <v>11080.877142857144</v>
      </c>
      <c r="BV136" s="16">
        <f>IF(AND($F136=$BK$4,$I136=BV$5),AVERAGE('Потребление ЭЭ_факт'!BR136,'Потребление ЭЭ_факт'!CD136,'Потребление ЭЭ_факт'!CP136),IF(BU136&lt;&gt;0,AVERAGE('Потребление ЭЭ_факт'!BR136,'Потребление ЭЭ_факт'!CD136,'Потребление ЭЭ_факт'!CP136),0))</f>
        <v>14330.918095238094</v>
      </c>
      <c r="BW136" s="14">
        <f>IF(AND($F136=$BW$4,$I136=BW$5),AVERAGE('Потребление ЭЭ_факт'!BS136,'Потребление ЭЭ_факт'!CE136,'Потребление ЭЭ_факт'!CQ136),IF(BV136&lt;&gt;0,AVERAGE('Потребление ЭЭ_факт'!BS136,'Потребление ЭЭ_факт'!CE136,'Потребление ЭЭ_факт'!CQ136),0))</f>
        <v>15156.64446886447</v>
      </c>
      <c r="BX136" s="15">
        <f>IF(AND($F136=$BW$4,$I136=BX$5),AVERAGE('Потребление ЭЭ_факт'!BT136,'Потребление ЭЭ_факт'!CF136,'Потребление ЭЭ_факт'!CR136),IF(BW136&lt;&gt;0,AVERAGE('Потребление ЭЭ_факт'!BT136,'Потребление ЭЭ_факт'!CF136,'Потребление ЭЭ_факт'!CR136),0))</f>
        <v>12787.693809523809</v>
      </c>
      <c r="BY136" s="15">
        <f>IF(AND($F136=$BW$4,$I136=BY$5),AVERAGE('Потребление ЭЭ_факт'!BU136,'Потребление ЭЭ_факт'!CG136,'Потребление ЭЭ_факт'!CS136),IF(BX136&lt;&gt;0,AVERAGE('Потребление ЭЭ_факт'!BU136,'Потребление ЭЭ_факт'!CG136,'Потребление ЭЭ_факт'!CS136),0))</f>
        <v>12407.301904761904</v>
      </c>
      <c r="BZ136" s="15">
        <f>IF(AND($F136=$BW$4,$I136=BZ$5),AVERAGE('Потребление ЭЭ_факт'!BV136,'Потребление ЭЭ_факт'!CH136,'Потребление ЭЭ_факт'!CT136),IF(BY136&lt;&gt;0,AVERAGE('Потребление ЭЭ_факт'!BV136,'Потребление ЭЭ_факт'!CH136,'Потребление ЭЭ_факт'!CT136),0))</f>
        <v>10321.336666666664</v>
      </c>
      <c r="CA136" s="15">
        <f>IF(AND($F136=$BW$4,$I136=CA$5),AVERAGE('Потребление ЭЭ_факт'!BW136,'Потребление ЭЭ_факт'!CI136,'Потребление ЭЭ_факт'!CU136),IF(BZ136&lt;&gt;0,AVERAGE('Потребление ЭЭ_факт'!BW136,'Потребление ЭЭ_факт'!CI136,'Потребление ЭЭ_факт'!CU136),0))</f>
        <v>10106.841991341991</v>
      </c>
      <c r="CB136" s="15">
        <f>IF(AND($F136=$BW$4,$I136=CB$5),AVERAGE('Потребление ЭЭ_факт'!BX136,'Потребление ЭЭ_факт'!CJ136,'Потребление ЭЭ_факт'!CV136),IF(CA136&lt;&gt;0,AVERAGE('Потребление ЭЭ_факт'!BX136,'Потребление ЭЭ_факт'!CJ136,'Потребление ЭЭ_факт'!CV136),0))</f>
        <v>11670.464761904761</v>
      </c>
      <c r="CC136" s="15">
        <f>IF(AND($F136=$BW$4,$I136=CC$5),AVERAGE('Потребление ЭЭ_факт'!BY136,'Потребление ЭЭ_факт'!CK136,'Потребление ЭЭ_факт'!CW136),IF(CB136&lt;&gt;0,AVERAGE('Потребление ЭЭ_факт'!BY136,'Потребление ЭЭ_факт'!CK136,'Потребление ЭЭ_факт'!CW136),0))</f>
        <v>12960.04857142857</v>
      </c>
      <c r="CD136" s="31">
        <f>BR136</f>
        <v>12742.428095238096</v>
      </c>
      <c r="CE136" s="31">
        <f t="shared" si="644"/>
        <v>9914.0785714285721</v>
      </c>
      <c r="CF136" s="31">
        <f t="shared" si="645"/>
        <v>9918.5880952380958</v>
      </c>
      <c r="CG136" s="31">
        <f t="shared" si="646"/>
        <v>11080.877142857144</v>
      </c>
      <c r="CH136" s="32">
        <f t="shared" si="647"/>
        <v>14330.918095238094</v>
      </c>
      <c r="CI136" s="30">
        <f t="shared" si="574"/>
        <v>15156.64446886447</v>
      </c>
      <c r="CJ136" s="31">
        <f t="shared" si="570"/>
        <v>12787.693809523809</v>
      </c>
      <c r="CK136" s="31">
        <f t="shared" si="571"/>
        <v>12407.301904761904</v>
      </c>
      <c r="CL136" s="31">
        <f t="shared" si="489"/>
        <v>10321.336666666664</v>
      </c>
      <c r="CM136" s="31">
        <f t="shared" si="490"/>
        <v>10106.841991341991</v>
      </c>
      <c r="CN136" s="31">
        <f t="shared" si="491"/>
        <v>11670.464761904761</v>
      </c>
      <c r="CO136" s="31">
        <f t="shared" si="492"/>
        <v>12960.04857142857</v>
      </c>
      <c r="CP136" s="31">
        <f t="shared" si="493"/>
        <v>12742.428095238096</v>
      </c>
      <c r="CQ136" s="31">
        <f t="shared" si="494"/>
        <v>9914.0785714285721</v>
      </c>
      <c r="CR136" s="31">
        <f t="shared" si="495"/>
        <v>9918.5880952380958</v>
      </c>
      <c r="CS136" s="31">
        <f t="shared" si="496"/>
        <v>11080.877142857144</v>
      </c>
      <c r="CT136" s="32">
        <f t="shared" si="497"/>
        <v>14330.918095238094</v>
      </c>
      <c r="CU136" s="30">
        <f t="shared" si="498"/>
        <v>15156.64446886447</v>
      </c>
      <c r="CV136" s="31">
        <f t="shared" si="499"/>
        <v>12787.693809523809</v>
      </c>
      <c r="CW136" s="31">
        <f t="shared" si="500"/>
        <v>12407.301904761904</v>
      </c>
      <c r="CX136" s="31">
        <f t="shared" si="501"/>
        <v>10321.336666666664</v>
      </c>
      <c r="CY136" s="31">
        <f t="shared" si="502"/>
        <v>10106.841991341991</v>
      </c>
      <c r="CZ136" s="31">
        <f t="shared" si="503"/>
        <v>11670.464761904761</v>
      </c>
      <c r="DA136" s="31">
        <f t="shared" si="504"/>
        <v>12960.04857142857</v>
      </c>
      <c r="DB136" s="31">
        <f t="shared" si="505"/>
        <v>12742.428095238096</v>
      </c>
      <c r="DC136" s="31">
        <f t="shared" si="506"/>
        <v>9914.0785714285721</v>
      </c>
      <c r="DD136" s="31">
        <f t="shared" si="507"/>
        <v>9918.5880952380958</v>
      </c>
      <c r="DE136" s="31">
        <f t="shared" si="508"/>
        <v>11080.877142857144</v>
      </c>
      <c r="DF136" s="32">
        <f t="shared" si="509"/>
        <v>14330.918095238094</v>
      </c>
      <c r="DG136" s="30">
        <f t="shared" si="510"/>
        <v>15156.64446886447</v>
      </c>
      <c r="DH136" s="31">
        <f t="shared" si="511"/>
        <v>12787.693809523809</v>
      </c>
      <c r="DI136" s="31">
        <f t="shared" si="512"/>
        <v>12407.301904761904</v>
      </c>
      <c r="DJ136" s="31">
        <f t="shared" si="513"/>
        <v>10321.336666666664</v>
      </c>
      <c r="DK136" s="31">
        <f t="shared" si="514"/>
        <v>10106.841991341991</v>
      </c>
      <c r="DL136" s="31">
        <f t="shared" si="515"/>
        <v>11670.464761904761</v>
      </c>
      <c r="DM136" s="31">
        <f t="shared" si="516"/>
        <v>12960.04857142857</v>
      </c>
      <c r="DN136" s="31">
        <f t="shared" si="517"/>
        <v>12742.428095238096</v>
      </c>
      <c r="DO136" s="31">
        <f t="shared" si="518"/>
        <v>9914.0785714285721</v>
      </c>
      <c r="DP136" s="31">
        <f t="shared" si="519"/>
        <v>9918.5880952380958</v>
      </c>
      <c r="DQ136" s="31">
        <f t="shared" si="488"/>
        <v>11080.877142857144</v>
      </c>
      <c r="DR136" s="32">
        <f t="shared" si="522"/>
        <v>14330.918095238094</v>
      </c>
      <c r="DS136" s="30">
        <f t="shared" si="523"/>
        <v>15156.64446886447</v>
      </c>
      <c r="DT136" s="31">
        <f t="shared" si="524"/>
        <v>12787.693809523809</v>
      </c>
      <c r="DU136" s="31">
        <f t="shared" si="525"/>
        <v>12407.301904761904</v>
      </c>
      <c r="DV136" s="31">
        <f t="shared" si="526"/>
        <v>10321.336666666664</v>
      </c>
      <c r="DW136" s="31">
        <f t="shared" si="527"/>
        <v>10106.841991341991</v>
      </c>
      <c r="DX136" s="31">
        <f t="shared" si="528"/>
        <v>11670.464761904761</v>
      </c>
      <c r="DY136" s="31">
        <f t="shared" si="529"/>
        <v>12960.04857142857</v>
      </c>
      <c r="DZ136" s="31">
        <f t="shared" si="530"/>
        <v>12742.428095238096</v>
      </c>
      <c r="EA136" s="31">
        <f t="shared" si="531"/>
        <v>9914.0785714285721</v>
      </c>
      <c r="EB136" s="31">
        <f t="shared" si="532"/>
        <v>9918.5880952380958</v>
      </c>
      <c r="EC136" s="31">
        <f t="shared" si="533"/>
        <v>11080.877142857144</v>
      </c>
      <c r="ED136" s="32">
        <f t="shared" si="534"/>
        <v>14330.918095238094</v>
      </c>
      <c r="EE136" s="30">
        <f t="shared" si="535"/>
        <v>15156.64446886447</v>
      </c>
      <c r="EF136" s="31">
        <f t="shared" si="536"/>
        <v>12787.693809523809</v>
      </c>
      <c r="EG136" s="31">
        <f t="shared" si="537"/>
        <v>12407.301904761904</v>
      </c>
      <c r="EH136" s="31">
        <f t="shared" si="538"/>
        <v>10321.336666666664</v>
      </c>
      <c r="EI136" s="31">
        <f t="shared" si="539"/>
        <v>10106.841991341991</v>
      </c>
      <c r="EJ136" s="31">
        <f t="shared" si="540"/>
        <v>11670.464761904761</v>
      </c>
      <c r="EK136" s="31">
        <f t="shared" si="541"/>
        <v>12960.04857142857</v>
      </c>
      <c r="EL136" s="31">
        <f t="shared" si="542"/>
        <v>12742.428095238096</v>
      </c>
      <c r="EM136" s="31">
        <f t="shared" si="543"/>
        <v>9914.0785714285721</v>
      </c>
      <c r="EN136" s="31">
        <f t="shared" si="544"/>
        <v>9918.5880952380958</v>
      </c>
      <c r="EO136" s="31">
        <f t="shared" si="520"/>
        <v>11080.877142857144</v>
      </c>
      <c r="EP136" s="32">
        <f t="shared" si="521"/>
        <v>14330.918095238094</v>
      </c>
      <c r="ES136" s="20"/>
      <c r="ET136" s="18"/>
      <c r="EU136" s="18"/>
      <c r="EV136" s="18"/>
      <c r="EW136" s="18"/>
      <c r="EX136" s="18"/>
      <c r="EY136" s="18"/>
      <c r="EZ136" s="18"/>
      <c r="FA136" s="18"/>
      <c r="FB136" s="18"/>
      <c r="FC136" s="18"/>
      <c r="FD136" s="19"/>
      <c r="FE136" s="20"/>
      <c r="FF136" s="18"/>
      <c r="FG136" s="18"/>
      <c r="FH136" s="18"/>
      <c r="FI136" s="18"/>
      <c r="FJ136" s="18"/>
      <c r="FK136" s="18"/>
      <c r="FL136" s="18"/>
      <c r="FM136" s="18"/>
      <c r="FN136" s="18"/>
      <c r="FO136" s="18"/>
      <c r="FP136" s="19"/>
      <c r="FQ136" s="20"/>
      <c r="FR136" s="18"/>
      <c r="FS136" s="18"/>
      <c r="FT136" s="18"/>
      <c r="FU136" s="18"/>
      <c r="FV136" s="18"/>
      <c r="FW136" s="18"/>
      <c r="FX136" s="18"/>
      <c r="FY136" s="18">
        <f t="shared" si="576"/>
        <v>9914.0785714285721</v>
      </c>
      <c r="FZ136" s="18">
        <f t="shared" si="577"/>
        <v>9918.5880952380958</v>
      </c>
      <c r="GA136" s="18">
        <f t="shared" si="578"/>
        <v>11080.877142857144</v>
      </c>
      <c r="GB136" s="19">
        <f t="shared" si="579"/>
        <v>14330.918095238094</v>
      </c>
      <c r="GC136" s="20">
        <f t="shared" si="580"/>
        <v>15156.64446886447</v>
      </c>
      <c r="GD136" s="18">
        <f t="shared" si="581"/>
        <v>12787.693809523809</v>
      </c>
      <c r="GE136" s="18">
        <f t="shared" si="582"/>
        <v>12407.301904761904</v>
      </c>
      <c r="GF136" s="18">
        <f t="shared" si="583"/>
        <v>10321.336666666664</v>
      </c>
      <c r="GG136" s="18">
        <f t="shared" si="584"/>
        <v>10106.841991341991</v>
      </c>
      <c r="GH136" s="18">
        <f t="shared" si="585"/>
        <v>11670.464761904761</v>
      </c>
      <c r="GI136" s="18">
        <f t="shared" si="586"/>
        <v>12960.04857142857</v>
      </c>
      <c r="GJ136" s="18">
        <f t="shared" si="587"/>
        <v>12742.428095238096</v>
      </c>
      <c r="GK136" s="18">
        <f t="shared" si="588"/>
        <v>9914.0785714285721</v>
      </c>
      <c r="GL136" s="18">
        <f t="shared" si="589"/>
        <v>9918.5880952380958</v>
      </c>
      <c r="GM136" s="18">
        <f t="shared" si="590"/>
        <v>11080.877142857144</v>
      </c>
      <c r="GN136" s="19">
        <f t="shared" si="591"/>
        <v>14330.918095238094</v>
      </c>
      <c r="GO136" s="20">
        <f t="shared" si="592"/>
        <v>15156.64446886447</v>
      </c>
      <c r="GP136" s="18">
        <f t="shared" si="593"/>
        <v>12787.693809523809</v>
      </c>
      <c r="GQ136" s="18">
        <f t="shared" si="594"/>
        <v>12407.301904761904</v>
      </c>
      <c r="GR136" s="18">
        <f t="shared" si="595"/>
        <v>10321.336666666664</v>
      </c>
      <c r="GS136" s="18">
        <f t="shared" si="596"/>
        <v>10106.841991341991</v>
      </c>
      <c r="GT136" s="18">
        <f t="shared" si="597"/>
        <v>11670.464761904761</v>
      </c>
      <c r="GU136" s="18">
        <f t="shared" si="598"/>
        <v>12960.04857142857</v>
      </c>
      <c r="GV136" s="18">
        <f t="shared" si="599"/>
        <v>12742.428095238096</v>
      </c>
      <c r="GW136" s="18">
        <f t="shared" si="600"/>
        <v>9914.0785714285721</v>
      </c>
      <c r="GX136" s="18">
        <f t="shared" si="601"/>
        <v>9918.5880952380958</v>
      </c>
      <c r="GY136" s="18">
        <f t="shared" si="602"/>
        <v>11080.877142857144</v>
      </c>
      <c r="GZ136" s="19">
        <f t="shared" si="603"/>
        <v>14330.918095238094</v>
      </c>
      <c r="HA136" s="20">
        <f t="shared" si="604"/>
        <v>15156.64446886447</v>
      </c>
      <c r="HB136" s="18">
        <f t="shared" si="605"/>
        <v>12787.693809523809</v>
      </c>
      <c r="HC136" s="18">
        <f t="shared" si="606"/>
        <v>12407.301904761904</v>
      </c>
      <c r="HD136" s="18">
        <f t="shared" si="607"/>
        <v>10321.336666666664</v>
      </c>
      <c r="HE136" s="18">
        <f t="shared" si="608"/>
        <v>10106.841991341991</v>
      </c>
      <c r="HF136" s="18">
        <f t="shared" si="609"/>
        <v>11670.464761904761</v>
      </c>
      <c r="HG136" s="18">
        <f t="shared" si="610"/>
        <v>12960.04857142857</v>
      </c>
      <c r="HH136" s="18">
        <f t="shared" si="611"/>
        <v>12742.428095238096</v>
      </c>
      <c r="HI136" s="18">
        <f t="shared" si="612"/>
        <v>9914.0785714285721</v>
      </c>
      <c r="HJ136" s="18">
        <f t="shared" si="613"/>
        <v>9918.5880952380958</v>
      </c>
      <c r="HK136" s="18">
        <f t="shared" si="614"/>
        <v>11080.877142857144</v>
      </c>
      <c r="HL136" s="19">
        <f t="shared" si="615"/>
        <v>14330.918095238094</v>
      </c>
      <c r="HM136" s="20">
        <f t="shared" si="616"/>
        <v>15156.64446886447</v>
      </c>
      <c r="HN136" s="18">
        <f t="shared" si="617"/>
        <v>12787.693809523809</v>
      </c>
      <c r="HO136" s="18">
        <f t="shared" si="618"/>
        <v>12407.301904761904</v>
      </c>
      <c r="HP136" s="18">
        <f t="shared" si="619"/>
        <v>10321.336666666664</v>
      </c>
      <c r="HQ136" s="18">
        <f t="shared" si="620"/>
        <v>10106.841991341991</v>
      </c>
      <c r="HR136" s="18">
        <f t="shared" si="621"/>
        <v>11670.464761904761</v>
      </c>
      <c r="HS136" s="18">
        <f t="shared" si="622"/>
        <v>12960.04857142857</v>
      </c>
      <c r="HT136" s="18">
        <f t="shared" si="623"/>
        <v>12742.428095238096</v>
      </c>
      <c r="HU136" s="18">
        <f t="shared" si="624"/>
        <v>9914.0785714285721</v>
      </c>
      <c r="HV136" s="18">
        <f t="shared" si="625"/>
        <v>9918.5880952380958</v>
      </c>
      <c r="HW136" s="18">
        <f t="shared" si="626"/>
        <v>11080.877142857144</v>
      </c>
      <c r="HX136" s="19">
        <f t="shared" si="627"/>
        <v>14330.918095238094</v>
      </c>
      <c r="HY136" s="20">
        <f t="shared" si="628"/>
        <v>15156.64446886447</v>
      </c>
      <c r="HZ136" s="18">
        <f t="shared" si="629"/>
        <v>12787.693809523809</v>
      </c>
      <c r="IA136" s="18">
        <f t="shared" si="630"/>
        <v>12407.301904761904</v>
      </c>
      <c r="IB136" s="18">
        <f t="shared" si="631"/>
        <v>10321.336666666664</v>
      </c>
      <c r="IC136" s="18">
        <f t="shared" si="632"/>
        <v>10106.841991341991</v>
      </c>
      <c r="ID136" s="18">
        <f t="shared" si="633"/>
        <v>11670.464761904761</v>
      </c>
      <c r="IE136" s="18">
        <f t="shared" si="634"/>
        <v>12960.04857142857</v>
      </c>
      <c r="IF136" s="18">
        <f t="shared" ref="IF136:IF154" si="648">DZ136</f>
        <v>12742.428095238096</v>
      </c>
      <c r="IG136" s="18"/>
      <c r="IH136" s="18"/>
      <c r="II136" s="18"/>
      <c r="IJ136" s="19"/>
      <c r="IK136" s="20"/>
      <c r="IL136" s="18"/>
      <c r="IM136" s="18"/>
      <c r="IN136" s="18"/>
      <c r="IO136" s="18"/>
      <c r="IP136" s="18"/>
      <c r="IQ136" s="18"/>
      <c r="IR136" s="18"/>
      <c r="IS136" s="18"/>
      <c r="IT136" s="18"/>
      <c r="IU136" s="18"/>
      <c r="IV136" s="19"/>
      <c r="IY136" s="17"/>
      <c r="IZ136" s="17"/>
      <c r="JA136" s="14">
        <f t="shared" si="635"/>
        <v>0</v>
      </c>
      <c r="JB136" s="15">
        <f t="shared" si="636"/>
        <v>0</v>
      </c>
      <c r="JC136" s="15">
        <f t="shared" si="637"/>
        <v>45244.461904761905</v>
      </c>
      <c r="JD136" s="15">
        <f t="shared" si="638"/>
        <v>143397.22217449217</v>
      </c>
      <c r="JE136" s="15">
        <f t="shared" si="639"/>
        <v>143397.22217449217</v>
      </c>
      <c r="JF136" s="15">
        <f t="shared" si="640"/>
        <v>143397.22217449217</v>
      </c>
      <c r="JG136" s="15">
        <f t="shared" si="641"/>
        <v>143397.22217449217</v>
      </c>
      <c r="JH136" s="15">
        <f t="shared" si="642"/>
        <v>98152.760269730265</v>
      </c>
      <c r="JI136" s="15">
        <f t="shared" si="643"/>
        <v>0</v>
      </c>
      <c r="JJ136" s="14"/>
    </row>
    <row r="137" spans="1:270" x14ac:dyDescent="0.25">
      <c r="A137" s="5" t="s">
        <v>99</v>
      </c>
      <c r="B137" s="2">
        <v>4048</v>
      </c>
      <c r="C137" s="3">
        <v>41789</v>
      </c>
      <c r="D137" s="3" t="s">
        <v>100</v>
      </c>
      <c r="E137" s="4">
        <v>45513</v>
      </c>
      <c r="F137">
        <f t="shared" si="564"/>
        <v>2024</v>
      </c>
      <c r="G137">
        <f t="shared" si="565"/>
        <v>8</v>
      </c>
      <c r="H137">
        <f t="shared" si="566"/>
        <v>2021</v>
      </c>
      <c r="I137">
        <f t="shared" si="561"/>
        <v>8</v>
      </c>
      <c r="J137">
        <f t="shared" si="560"/>
        <v>2024</v>
      </c>
      <c r="K137">
        <f t="shared" si="572"/>
        <v>9</v>
      </c>
      <c r="L137">
        <f t="shared" si="562"/>
        <v>2029</v>
      </c>
      <c r="M137">
        <f t="shared" si="573"/>
        <v>8</v>
      </c>
      <c r="O137" s="14"/>
      <c r="P137" s="17"/>
      <c r="Q137" s="17"/>
      <c r="R137" s="17"/>
      <c r="S137" s="17"/>
      <c r="T137" s="17"/>
      <c r="U137" s="17"/>
      <c r="V137" s="17">
        <f>IF(AND($F137=O$4,$I137=V$5),AVERAGE('Потребление ЭЭ_факт'!R137,'Потребление ЭЭ_факт'!AD137,'Потребление ЭЭ_факт'!AP137),IF(U137&lt;&gt;0,AVERAGE('Потребление ЭЭ_факт'!R137,'Потребление ЭЭ_факт'!AD137,'Потребление ЭЭ_факт'!AP137),0))</f>
        <v>0</v>
      </c>
      <c r="W137" s="17">
        <f>IF(AND($F137=O$4,$I137=W$5),AVERAGE('Потребление ЭЭ_факт'!S137,'Потребление ЭЭ_факт'!AE137,'Потребление ЭЭ_факт'!AQ137),IF(V137&lt;&gt;0,AVERAGE('Потребление ЭЭ_факт'!S137,'Потребление ЭЭ_факт'!AE137,'Потребление ЭЭ_факт'!AQ137),0))</f>
        <v>0</v>
      </c>
      <c r="X137" s="17">
        <f>IF(AND($F137=O$4,$I137=X$5),AVERAGE('Потребление ЭЭ_факт'!T137,'Потребление ЭЭ_факт'!AF137,'Потребление ЭЭ_факт'!AR137),IF(W137&lt;&gt;0,AVERAGE('Потребление ЭЭ_факт'!T137,'Потребление ЭЭ_факт'!AF137,'Потребление ЭЭ_факт'!AR137),0))</f>
        <v>0</v>
      </c>
      <c r="Y137" s="17">
        <f>IF(AND($F137=O$4,$I137=Y$5),AVERAGE('Потребление ЭЭ_факт'!U137,'Потребление ЭЭ_факт'!AG137,'Потребление ЭЭ_факт'!AS137),IF(X137&lt;&gt;0,AVERAGE('Потребление ЭЭ_факт'!U137,'Потребление ЭЭ_факт'!AG137,'Потребление ЭЭ_факт'!AS137),0))</f>
        <v>0</v>
      </c>
      <c r="Z137" s="17">
        <f>IF(AND($F137=O$4,$I137=Z$5),AVERAGE('Потребление ЭЭ_факт'!V137,'Потребление ЭЭ_факт'!AH137,'Потребление ЭЭ_факт'!AT137),IF(Y137&lt;&gt;0,AVERAGE('Потребление ЭЭ_факт'!V137,'Потребление ЭЭ_факт'!AH137,'Потребление ЭЭ_факт'!AT137),0))</f>
        <v>0</v>
      </c>
      <c r="AA137" s="14">
        <f>IF(AND($F137=AA$4,$I137=AA$5),AVERAGE('Потребление ЭЭ_факт'!W137,'Потребление ЭЭ_факт'!AI137,'Потребление ЭЭ_факт'!AU137),IF(Z137&lt;&gt;0,AVERAGE('Потребление ЭЭ_факт'!W137,'Потребление ЭЭ_факт'!AI137,'Потребление ЭЭ_факт'!AU137),0))</f>
        <v>0</v>
      </c>
      <c r="AB137" s="17">
        <f>IF(AND($F137=AA$4,$I137=AB$5),AVERAGE('Потребление ЭЭ_факт'!X137,'Потребление ЭЭ_факт'!AJ137,'Потребление ЭЭ_факт'!AV137),IF(AA137&lt;&gt;0,AVERAGE('Потребление ЭЭ_факт'!X137,'Потребление ЭЭ_факт'!AJ137,'Потребление ЭЭ_факт'!AV137),0))</f>
        <v>0</v>
      </c>
      <c r="AC137" s="17">
        <f>IF(AND($F137=AA$4,$I137=AC$5),AVERAGE('Потребление ЭЭ_факт'!Y137,'Потребление ЭЭ_факт'!AK137,'Потребление ЭЭ_факт'!AW137),IF(AB137&lt;&gt;0,AVERAGE('Потребление ЭЭ_факт'!Y137,'Потребление ЭЭ_факт'!AK137,'Потребление ЭЭ_факт'!AW137),0))</f>
        <v>0</v>
      </c>
      <c r="AD137" s="17">
        <f>IF(AND($F137=AA$4,$I137=AD$5),AVERAGE('Потребление ЭЭ_факт'!Z137,'Потребление ЭЭ_факт'!AL137,'Потребление ЭЭ_факт'!AX137),IF(AC137&lt;&gt;0,AVERAGE('Потребление ЭЭ_факт'!Z137,'Потребление ЭЭ_факт'!AL137,'Потребление ЭЭ_факт'!AX137),0))</f>
        <v>0</v>
      </c>
      <c r="AE137" s="17">
        <f>IF(AND($F137=AA$4,$I137=AE$5),AVERAGE('Потребление ЭЭ_факт'!AA137,'Потребление ЭЭ_факт'!AM137,'Потребление ЭЭ_факт'!AY137),IF(AD137&lt;&gt;0,AVERAGE('Потребление ЭЭ_факт'!AA137,'Потребление ЭЭ_факт'!AM137,'Потребление ЭЭ_факт'!AY137),0))</f>
        <v>0</v>
      </c>
      <c r="AF137" s="17">
        <f>IF(AND($F137=AA$4,$I137=AF$5),AVERAGE('Потребление ЭЭ_факт'!AB137,'Потребление ЭЭ_факт'!AN137,'Потребление ЭЭ_факт'!AZ137),IF(AE137&lt;&gt;0,AVERAGE('Потребление ЭЭ_факт'!AB137,'Потребление ЭЭ_факт'!AN137,'Потребление ЭЭ_факт'!AZ137),0))</f>
        <v>0</v>
      </c>
      <c r="AG137" s="17">
        <f>IF(AND($F137=AA$4,$I137=AG$5),AVERAGE('Потребление ЭЭ_факт'!AC137,'Потребление ЭЭ_факт'!AO137,'Потребление ЭЭ_факт'!BA137),IF(AF137&lt;&gt;0,AVERAGE('Потребление ЭЭ_факт'!AC137,'Потребление ЭЭ_факт'!AO137,'Потребление ЭЭ_факт'!BA137),0))</f>
        <v>0</v>
      </c>
      <c r="AH137" s="17">
        <f>IF(AND($F137=AA$4,$I137=AH$5),AVERAGE('Потребление ЭЭ_факт'!AD137,'Потребление ЭЭ_факт'!AP137,'Потребление ЭЭ_факт'!BB137),IF(AG137&lt;&gt;0,AVERAGE('Потребление ЭЭ_факт'!AD137,'Потребление ЭЭ_факт'!AP137,'Потребление ЭЭ_факт'!BB137),0))</f>
        <v>0</v>
      </c>
      <c r="AI137" s="17">
        <f>IF(AND($F137=AA$4,$I137=AI$5),AVERAGE('Потребление ЭЭ_факт'!AE137,'Потребление ЭЭ_факт'!AQ137,'Потребление ЭЭ_факт'!BC137),IF(AH137&lt;&gt;0,AVERAGE('Потребление ЭЭ_факт'!AE137,'Потребление ЭЭ_факт'!AQ137,'Потребление ЭЭ_факт'!BC137),0))</f>
        <v>0</v>
      </c>
      <c r="AJ137" s="17">
        <f>IF(AND($F137=AA$4,$I137=AJ$5),AVERAGE('Потребление ЭЭ_факт'!AF137,'Потребление ЭЭ_факт'!AR137,'Потребление ЭЭ_факт'!BD137),IF(AI137&lt;&gt;0,AVERAGE('Потребление ЭЭ_факт'!AF137,'Потребление ЭЭ_факт'!AR137,'Потребление ЭЭ_факт'!BD137),0))</f>
        <v>0</v>
      </c>
      <c r="AK137" s="17">
        <f>IF(AND($F137=AA$4,$I137=AK$5),AVERAGE('Потребление ЭЭ_факт'!AG137,'Потребление ЭЭ_факт'!AS137,'Потребление ЭЭ_факт'!BE137),IF(AJ137&lt;&gt;0,AVERAGE('Потребление ЭЭ_факт'!AG137,'Потребление ЭЭ_факт'!AS137,'Потребление ЭЭ_факт'!BE137),0))</f>
        <v>0</v>
      </c>
      <c r="AL137" s="17">
        <f>IF(AND($F137=AA$4,$I137=AL$5),AVERAGE('Потребление ЭЭ_факт'!AH137,'Потребление ЭЭ_факт'!AT137,'Потребление ЭЭ_факт'!BF137),IF(AK137&lt;&gt;0,AVERAGE('Потребление ЭЭ_факт'!AH137,'Потребление ЭЭ_факт'!AT137,'Потребление ЭЭ_факт'!BF137),0))</f>
        <v>0</v>
      </c>
      <c r="AM137" s="14">
        <f>IF(AND($F137=AM$4,$I137=AM$5),AVERAGE('Потребление ЭЭ_факт'!AI137,'Потребление ЭЭ_факт'!AU137,'Потребление ЭЭ_факт'!BG137),IF(AL137&lt;&gt;0,AVERAGE('Потребление ЭЭ_факт'!AI137,'Потребление ЭЭ_факт'!AU137,'Потребление ЭЭ_факт'!BG137),0))</f>
        <v>0</v>
      </c>
      <c r="AN137" s="15">
        <f>IF(AND($F137=$AM$4,$I137=AN$5),AVERAGE('Потребление ЭЭ_факт'!AJ137,'Потребление ЭЭ_факт'!AV137,'Потребление ЭЭ_факт'!BH137),IF(AM137&lt;&gt;0,AVERAGE('Потребление ЭЭ_факт'!AJ137,'Потребление ЭЭ_факт'!AV137,'Потребление ЭЭ_факт'!BH137),0))</f>
        <v>0</v>
      </c>
      <c r="AO137" s="15">
        <f>IF(AND($F137=$AM$4,$I137=AO$5),AVERAGE('Потребление ЭЭ_факт'!AK137,'Потребление ЭЭ_факт'!AW137,'Потребление ЭЭ_факт'!BI137),IF(AN137&lt;&gt;0,AVERAGE('Потребление ЭЭ_факт'!AK137,'Потребление ЭЭ_факт'!AW137,'Потребление ЭЭ_факт'!BI137),0))</f>
        <v>0</v>
      </c>
      <c r="AP137" s="15">
        <f>IF(AND($F137=$AM$4,$I137=AP$5),AVERAGE('Потребление ЭЭ_факт'!AL137,'Потребление ЭЭ_факт'!AX137,'Потребление ЭЭ_факт'!BJ137),IF(AO137&lt;&gt;0,AVERAGE('Потребление ЭЭ_факт'!AL137,'Потребление ЭЭ_факт'!AX137,'Потребление ЭЭ_факт'!BJ137),0))</f>
        <v>0</v>
      </c>
      <c r="AQ137" s="15">
        <f>IF(AND($F137=$AM$4,$I137=AQ$5),AVERAGE('Потребление ЭЭ_факт'!AM137,'Потребление ЭЭ_факт'!AY137,'Потребление ЭЭ_факт'!BK137),IF(AP137&lt;&gt;0,AVERAGE('Потребление ЭЭ_факт'!AM137,'Потребление ЭЭ_факт'!AY137,'Потребление ЭЭ_факт'!BK137),0))</f>
        <v>0</v>
      </c>
      <c r="AR137" s="15">
        <f>IF(AND($F137=$AM$4,$I137=AR$5),AVERAGE('Потребление ЭЭ_факт'!AN137,'Потребление ЭЭ_факт'!AZ137,'Потребление ЭЭ_факт'!BL137),IF(AQ137&lt;&gt;0,AVERAGE('Потребление ЭЭ_факт'!AN137,'Потребление ЭЭ_факт'!AZ137,'Потребление ЭЭ_факт'!BL137),0))</f>
        <v>0</v>
      </c>
      <c r="AS137" s="15">
        <f>IF(AND($F137=$AM$4,$I137=AS$5),AVERAGE('Потребление ЭЭ_факт'!AO137,'Потребление ЭЭ_факт'!BA137,'Потребление ЭЭ_факт'!BM137),IF(AR137&lt;&gt;0,AVERAGE('Потребление ЭЭ_факт'!AO137,'Потребление ЭЭ_факт'!BA137,'Потребление ЭЭ_факт'!BM137),0))</f>
        <v>0</v>
      </c>
      <c r="AT137" s="15">
        <f>IF(AND($F137=$AM$4,$I137=AT$5),AVERAGE('Потребление ЭЭ_факт'!AP137,'Потребление ЭЭ_факт'!BB137,'Потребление ЭЭ_факт'!BN137),IF(AS137&lt;&gt;0,AVERAGE('Потребление ЭЭ_факт'!AP137,'Потребление ЭЭ_факт'!BB137,'Потребление ЭЭ_факт'!BN137),0))</f>
        <v>0</v>
      </c>
      <c r="AU137" s="15">
        <f>IF(AND($F137=$AM$4,$I137=AU$5),AVERAGE('Потребление ЭЭ_факт'!AQ137,'Потребление ЭЭ_факт'!BC137,'Потребление ЭЭ_факт'!BO137),IF(AT137&lt;&gt;0,AVERAGE('Потребление ЭЭ_факт'!AQ137,'Потребление ЭЭ_факт'!BC137,'Потребление ЭЭ_факт'!BO137),0))</f>
        <v>0</v>
      </c>
      <c r="AV137" s="15">
        <f>IF(AND($F137=$AM$4,$I137=AV$5),AVERAGE('Потребление ЭЭ_факт'!AR137,'Потребление ЭЭ_факт'!BD137,'Потребление ЭЭ_факт'!BP137),IF(AU137&lt;&gt;0,AVERAGE('Потребление ЭЭ_факт'!AR137,'Потребление ЭЭ_факт'!BD137,'Потребление ЭЭ_факт'!BP137),0))</f>
        <v>0</v>
      </c>
      <c r="AW137" s="15">
        <f>IF(AND($F137=$AM$4,$I137=AW$5),AVERAGE('Потребление ЭЭ_факт'!AS137,'Потребление ЭЭ_факт'!BE137,'Потребление ЭЭ_факт'!BQ137),IF(AV137&lt;&gt;0,AVERAGE('Потребление ЭЭ_факт'!AS137,'Потребление ЭЭ_факт'!BE137,'Потребление ЭЭ_факт'!BQ137),0))</f>
        <v>0</v>
      </c>
      <c r="AX137" s="16">
        <f>IF(AND($F137=$AM$4,$I137=AX$5),AVERAGE('Потребление ЭЭ_факт'!AT137,'Потребление ЭЭ_факт'!BF137,'Потребление ЭЭ_факт'!BR137),IF(AW137&lt;&gt;0,AVERAGE('Потребление ЭЭ_факт'!AT137,'Потребление ЭЭ_факт'!BF137,'Потребление ЭЭ_факт'!BR137),0))</f>
        <v>0</v>
      </c>
      <c r="AY137" s="14">
        <f>IF(AND($F137=$AY$4,$I137=AY$5),AVERAGE('Потребление ЭЭ_факт'!AU137,'Потребление ЭЭ_факт'!BG137,'Потребление ЭЭ_факт'!BS137),IF(AX137&lt;&gt;0,AVERAGE('Потребление ЭЭ_факт'!AU137,'Потребление ЭЭ_факт'!BG137,'Потребление ЭЭ_факт'!BS137),0))</f>
        <v>0</v>
      </c>
      <c r="AZ137" s="15">
        <f>IF(AND($F137=$AY$4,$I137=AZ$5),AVERAGE('Потребление ЭЭ_факт'!AV137,'Потребление ЭЭ_факт'!BH137,'Потребление ЭЭ_факт'!BT137),IF(AY137&lt;&gt;0,AVERAGE('Потребление ЭЭ_факт'!AV137,'Потребление ЭЭ_факт'!BH137,'Потребление ЭЭ_факт'!BT137),0))</f>
        <v>0</v>
      </c>
      <c r="BA137" s="15">
        <f>IF(AND($F137=$AY$4,$I137=BA$5),AVERAGE('Потребление ЭЭ_факт'!AW137,'Потребление ЭЭ_факт'!BI137,'Потребление ЭЭ_факт'!BU137),IF(AZ137&lt;&gt;0,AVERAGE('Потребление ЭЭ_факт'!AW137,'Потребление ЭЭ_факт'!BI137,'Потребление ЭЭ_факт'!BU137),0))</f>
        <v>0</v>
      </c>
      <c r="BB137" s="15">
        <f>IF(AND($F137=$AY$4,$I137=BB$5),AVERAGE('Потребление ЭЭ_факт'!AX137,'Потребление ЭЭ_факт'!BJ137,'Потребление ЭЭ_факт'!BV137),IF(BA137&lt;&gt;0,AVERAGE('Потребление ЭЭ_факт'!AX137,'Потребление ЭЭ_факт'!BJ137,'Потребление ЭЭ_факт'!BV137),0))</f>
        <v>0</v>
      </c>
      <c r="BC137" s="15">
        <f>IF(AND($F137=$AY$4,$I137=BC$5),AVERAGE('Потребление ЭЭ_факт'!AY137,'Потребление ЭЭ_факт'!BK137,'Потребление ЭЭ_факт'!BW137),IF(BB137&lt;&gt;0,AVERAGE('Потребление ЭЭ_факт'!AY137,'Потребление ЭЭ_факт'!BK137,'Потребление ЭЭ_факт'!BW137),0))</f>
        <v>0</v>
      </c>
      <c r="BD137" s="15">
        <f>IF(AND($F137=$AY$4,$I137=BD$5),AVERAGE('Потребление ЭЭ_факт'!AZ137,'Потребление ЭЭ_факт'!BL137,'Потребление ЭЭ_факт'!BX137),IF(BC137&lt;&gt;0,AVERAGE('Потребление ЭЭ_факт'!AZ137,'Потребление ЭЭ_факт'!BL137,'Потребление ЭЭ_факт'!BX137),0))</f>
        <v>0</v>
      </c>
      <c r="BE137" s="15">
        <f>IF(AND($F137=$AY$4,$I137=BE$5),AVERAGE('Потребление ЭЭ_факт'!BA137,'Потребление ЭЭ_факт'!BM137,'Потребление ЭЭ_факт'!BY137),IF(BD137&lt;&gt;0,AVERAGE('Потребление ЭЭ_факт'!BA137,'Потребление ЭЭ_факт'!BM137,'Потребление ЭЭ_факт'!BY137),0))</f>
        <v>0</v>
      </c>
      <c r="BF137" s="15">
        <f>IF(AND($F137=$AY$4,$I137=BF$5),AVERAGE('Потребление ЭЭ_факт'!BB137,'Потребление ЭЭ_факт'!BN137,'Потребление ЭЭ_факт'!BZ137),IF(BE137&lt;&gt;0,AVERAGE('Потребление ЭЭ_факт'!BB137,'Потребление ЭЭ_факт'!BN137,'Потребление ЭЭ_факт'!BZ137),0))</f>
        <v>0</v>
      </c>
      <c r="BG137" s="15">
        <f>IF(AND($F137=$AY$4,$I137=BG$5),AVERAGE('Потребление ЭЭ_факт'!BC137,'Потребление ЭЭ_факт'!BO137,'Потребление ЭЭ_факт'!CA137),IF(BF137&lt;&gt;0,AVERAGE('Потребление ЭЭ_факт'!BC137,'Потребление ЭЭ_факт'!BO137,'Потребление ЭЭ_факт'!CA137),0))</f>
        <v>0</v>
      </c>
      <c r="BH137" s="15">
        <f>IF(AND($F137=$AY$4,$I137=BH$5),AVERAGE('Потребление ЭЭ_факт'!BD137,'Потребление ЭЭ_факт'!BP137,'Потребление ЭЭ_факт'!CB137),IF(BG137&lt;&gt;0,AVERAGE('Потребление ЭЭ_факт'!BD137,'Потребление ЭЭ_факт'!BP137,'Потребление ЭЭ_факт'!CB137),0))</f>
        <v>0</v>
      </c>
      <c r="BI137" s="15">
        <f>IF(AND($F137=$AY$4,$I137=BI$5),AVERAGE('Потребление ЭЭ_факт'!BE137,'Потребление ЭЭ_факт'!BQ137,'Потребление ЭЭ_факт'!CC137),IF(BH137&lt;&gt;0,AVERAGE('Потребление ЭЭ_факт'!BE137,'Потребление ЭЭ_факт'!BQ137,'Потребление ЭЭ_факт'!CC137),0))</f>
        <v>0</v>
      </c>
      <c r="BJ137" s="16">
        <f>IF(AND($F137=$AY$4,$I137=BJ$5),AVERAGE('Потребление ЭЭ_факт'!BF137,'Потребление ЭЭ_факт'!BR137,'Потребление ЭЭ_факт'!CD137),IF(BI137&lt;&gt;0,AVERAGE('Потребление ЭЭ_факт'!BF137,'Потребление ЭЭ_факт'!BR137,'Потребление ЭЭ_факт'!CD137),0))</f>
        <v>0</v>
      </c>
      <c r="BK137" s="14">
        <f>IF(AND($F137=$BK$4,$I137=BK$5),AVERAGE('Потребление ЭЭ_факт'!BG137,'Потребление ЭЭ_факт'!BS137,'Потребление ЭЭ_факт'!CE137),IF(BJ137&lt;&gt;0,AVERAGE('Потребление ЭЭ_факт'!BG137,'Потребление ЭЭ_факт'!BS137,'Потребление ЭЭ_факт'!CE137),0))</f>
        <v>0</v>
      </c>
      <c r="BL137" s="15">
        <f>IF(AND($F137=$BK$4,$I137=BL$5),AVERAGE('Потребление ЭЭ_факт'!BH137,'Потребление ЭЭ_факт'!BT137,'Потребление ЭЭ_факт'!CF137),IF(BK137&lt;&gt;0,AVERAGE('Потребление ЭЭ_факт'!BH137,'Потребление ЭЭ_факт'!BT137,'Потребление ЭЭ_факт'!CF137),0))</f>
        <v>0</v>
      </c>
      <c r="BM137" s="15">
        <f>IF(AND($F137=$BK$4,$I137=BM$5),AVERAGE('Потребление ЭЭ_факт'!BI137,'Потребление ЭЭ_факт'!BU137,'Потребление ЭЭ_факт'!CG137),IF(BL137&lt;&gt;0,AVERAGE('Потребление ЭЭ_факт'!BI137,'Потребление ЭЭ_факт'!BU137,'Потребление ЭЭ_факт'!CG137),0))</f>
        <v>0</v>
      </c>
      <c r="BN137" s="15">
        <f>IF(AND($F137=$BK$4,$I137=BN$5),AVERAGE('Потребление ЭЭ_факт'!BJ137,'Потребление ЭЭ_факт'!BV137,'Потребление ЭЭ_факт'!CH137),IF(BM137&lt;&gt;0,AVERAGE('Потребление ЭЭ_факт'!BJ137,'Потребление ЭЭ_факт'!BV137,'Потребление ЭЭ_факт'!CH137),0))</f>
        <v>0</v>
      </c>
      <c r="BO137" s="15">
        <f>IF(AND($F137=$BK$4,$I137=BO$5),AVERAGE('Потребление ЭЭ_факт'!BK137,'Потребление ЭЭ_факт'!BW137,'Потребление ЭЭ_факт'!CI137),IF(BN137&lt;&gt;0,AVERAGE('Потребление ЭЭ_факт'!BK137,'Потребление ЭЭ_факт'!BW137,'Потребление ЭЭ_факт'!CI137),0))</f>
        <v>0</v>
      </c>
      <c r="BP137" s="15">
        <f>IF(AND($F137=$BK$4,$I137=BP$5),AVERAGE('Потребление ЭЭ_факт'!BL137,'Потребление ЭЭ_факт'!BX137,'Потребление ЭЭ_факт'!CJ137),IF(BO137&lt;&gt;0,AVERAGE('Потребление ЭЭ_факт'!BL137,'Потребление ЭЭ_факт'!BX137,'Потребление ЭЭ_факт'!CJ137),0))</f>
        <v>0</v>
      </c>
      <c r="BQ137" s="15">
        <f>IF(AND($F137=$BK$4,$I137=BQ$5),AVERAGE('Потребление ЭЭ_факт'!BM137,'Потребление ЭЭ_факт'!BY137,'Потребление ЭЭ_факт'!CK137),IF(BP137&lt;&gt;0,AVERAGE('Потребление ЭЭ_факт'!BM137,'Потребление ЭЭ_факт'!BY137,'Потребление ЭЭ_факт'!CK137),0))</f>
        <v>0</v>
      </c>
      <c r="BR137" s="15">
        <f>IF(AND($F137=$BK$4,$I137=BR$5),AVERAGE('Потребление ЭЭ_факт'!BN137,'Потребление ЭЭ_факт'!BZ137,'Потребление ЭЭ_факт'!CL137),IF(BQ137&lt;&gt;0,AVERAGE('Потребление ЭЭ_факт'!BN137,'Потребление ЭЭ_факт'!BZ137,'Потребление ЭЭ_факт'!CL137),0))</f>
        <v>25990.589285714286</v>
      </c>
      <c r="BS137" s="15">
        <f>IF(AND($F137=$BK$4,$I137=BS$5),AVERAGE('Потребление ЭЭ_факт'!BO137,'Потребление ЭЭ_факт'!CA137,'Потребление ЭЭ_факт'!CM137),IF(BR137&lt;&gt;0,AVERAGE('Потребление ЭЭ_факт'!BO137,'Потребление ЭЭ_факт'!CA137,'Потребление ЭЭ_факт'!CM137),0))</f>
        <v>19262.085714285713</v>
      </c>
      <c r="BT137" s="15">
        <f>IF(AND($F137=$BK$4,$I137=BT$5),AVERAGE('Потребление ЭЭ_факт'!BP137,'Потребление ЭЭ_факт'!CB137,'Потребление ЭЭ_факт'!CN137),IF(BS137&lt;&gt;0,AVERAGE('Потребление ЭЭ_факт'!BP137,'Потребление ЭЭ_факт'!CB137,'Потребление ЭЭ_факт'!CN137),0))</f>
        <v>18511.198571428573</v>
      </c>
      <c r="BU137" s="15">
        <f>IF(AND($F137=$BK$4,$I137=BU$5),AVERAGE('Потребление ЭЭ_факт'!BQ137,'Потребление ЭЭ_факт'!CC137,'Потребление ЭЭ_факт'!CO137),IF(BT137&lt;&gt;0,AVERAGE('Потребление ЭЭ_факт'!BQ137,'Потребление ЭЭ_факт'!CC137,'Потребление ЭЭ_факт'!CO137),0))</f>
        <v>18481.025833333333</v>
      </c>
      <c r="BV137" s="16">
        <f>IF(AND($F137=$BK$4,$I137=BV$5),AVERAGE('Потребление ЭЭ_факт'!BR137,'Потребление ЭЭ_факт'!CD137,'Потребление ЭЭ_факт'!CP137),IF(BU137&lt;&gt;0,AVERAGE('Потребление ЭЭ_факт'!BR137,'Потребление ЭЭ_факт'!CD137,'Потребление ЭЭ_факт'!CP137),0))</f>
        <v>19683.921571428571</v>
      </c>
      <c r="BW137" s="14">
        <f>IF(AND($F137=$BW$4,$I137=BW$5),AVERAGE('Потребление ЭЭ_факт'!BS137,'Потребление ЭЭ_факт'!CE137,'Потребление ЭЭ_факт'!CQ137),IF(BV137&lt;&gt;0,AVERAGE('Потребление ЭЭ_факт'!BS137,'Потребление ЭЭ_факт'!CE137,'Потребление ЭЭ_факт'!CQ137),0))</f>
        <v>18849.885769230768</v>
      </c>
      <c r="BX137" s="15">
        <f>IF(AND($F137=$BW$4,$I137=BX$5),AVERAGE('Потребление ЭЭ_факт'!BT137,'Потребление ЭЭ_факт'!CF137,'Потребление ЭЭ_факт'!CR137),IF(BW137&lt;&gt;0,AVERAGE('Потребление ЭЭ_факт'!BT137,'Потребление ЭЭ_факт'!CF137,'Потребление ЭЭ_факт'!CR137),0))</f>
        <v>17637.885714285716</v>
      </c>
      <c r="BY137" s="15">
        <f>IF(AND($F137=$BW$4,$I137=BY$5),AVERAGE('Потребление ЭЭ_факт'!BU137,'Потребление ЭЭ_факт'!CG137,'Потребление ЭЭ_факт'!CS137),IF(BX137&lt;&gt;0,AVERAGE('Потребление ЭЭ_факт'!BU137,'Потребление ЭЭ_факт'!CG137,'Потребление ЭЭ_факт'!CS137),0))</f>
        <v>20049.036428571428</v>
      </c>
      <c r="BZ137" s="15">
        <f>IF(AND($F137=$BW$4,$I137=BZ$5),AVERAGE('Потребление ЭЭ_факт'!BV137,'Потребление ЭЭ_факт'!CH137,'Потребление ЭЭ_факт'!CT137),IF(BY137&lt;&gt;0,AVERAGE('Потребление ЭЭ_факт'!BV137,'Потребление ЭЭ_факт'!CH137,'Потребление ЭЭ_факт'!CT137),0))</f>
        <v>19484.73857142857</v>
      </c>
      <c r="CA137" s="15">
        <f>IF(AND($F137=$BW$4,$I137=CA$5),AVERAGE('Потребление ЭЭ_факт'!BW137,'Потребление ЭЭ_факт'!CI137,'Потребление ЭЭ_факт'!CU137),IF(BZ137&lt;&gt;0,AVERAGE('Потребление ЭЭ_факт'!BW137,'Потребление ЭЭ_факт'!CI137,'Потребление ЭЭ_факт'!CU137),0))</f>
        <v>21096.38662337662</v>
      </c>
      <c r="CB137" s="15">
        <f>IF(AND($F137=$BW$4,$I137=CB$5),AVERAGE('Потребление ЭЭ_факт'!BX137,'Потребление ЭЭ_факт'!CJ137,'Потребление ЭЭ_факт'!CV137),IF(CA137&lt;&gt;0,AVERAGE('Потребление ЭЭ_факт'!BX137,'Потребление ЭЭ_факт'!CJ137,'Потребление ЭЭ_факт'!CV137),0))</f>
        <v>22469.755714285711</v>
      </c>
      <c r="CC137" s="15">
        <f>IF(AND($F137=$BW$4,$I137=CC$5),AVERAGE('Потребление ЭЭ_факт'!BY137,'Потребление ЭЭ_факт'!CK137,'Потребление ЭЭ_факт'!CW137),IF(CB137&lt;&gt;0,AVERAGE('Потребление ЭЭ_факт'!BY137,'Потребление ЭЭ_факт'!CK137,'Потребление ЭЭ_факт'!CW137),0))</f>
        <v>24755.768571428576</v>
      </c>
      <c r="CD137" s="31">
        <f>BR137</f>
        <v>25990.589285714286</v>
      </c>
      <c r="CE137" s="31">
        <f t="shared" si="644"/>
        <v>19262.085714285713</v>
      </c>
      <c r="CF137" s="31">
        <f t="shared" si="645"/>
        <v>18511.198571428573</v>
      </c>
      <c r="CG137" s="31">
        <f t="shared" si="646"/>
        <v>18481.025833333333</v>
      </c>
      <c r="CH137" s="32">
        <f t="shared" si="647"/>
        <v>19683.921571428571</v>
      </c>
      <c r="CI137" s="30">
        <f t="shared" si="574"/>
        <v>18849.885769230768</v>
      </c>
      <c r="CJ137" s="31">
        <f t="shared" si="570"/>
        <v>17637.885714285716</v>
      </c>
      <c r="CK137" s="31">
        <f t="shared" si="571"/>
        <v>20049.036428571428</v>
      </c>
      <c r="CL137" s="31">
        <f t="shared" si="489"/>
        <v>19484.73857142857</v>
      </c>
      <c r="CM137" s="31">
        <f t="shared" si="490"/>
        <v>21096.38662337662</v>
      </c>
      <c r="CN137" s="31">
        <f t="shared" si="491"/>
        <v>22469.755714285711</v>
      </c>
      <c r="CO137" s="31">
        <f t="shared" si="492"/>
        <v>24755.768571428576</v>
      </c>
      <c r="CP137" s="31">
        <f t="shared" si="493"/>
        <v>25990.589285714286</v>
      </c>
      <c r="CQ137" s="31">
        <f t="shared" si="494"/>
        <v>19262.085714285713</v>
      </c>
      <c r="CR137" s="31">
        <f t="shared" si="495"/>
        <v>18511.198571428573</v>
      </c>
      <c r="CS137" s="31">
        <f t="shared" si="496"/>
        <v>18481.025833333333</v>
      </c>
      <c r="CT137" s="32">
        <f t="shared" si="497"/>
        <v>19683.921571428571</v>
      </c>
      <c r="CU137" s="30">
        <f t="shared" si="498"/>
        <v>18849.885769230768</v>
      </c>
      <c r="CV137" s="31">
        <f t="shared" si="499"/>
        <v>17637.885714285716</v>
      </c>
      <c r="CW137" s="31">
        <f t="shared" si="500"/>
        <v>20049.036428571428</v>
      </c>
      <c r="CX137" s="31">
        <f t="shared" si="501"/>
        <v>19484.73857142857</v>
      </c>
      <c r="CY137" s="31">
        <f t="shared" si="502"/>
        <v>21096.38662337662</v>
      </c>
      <c r="CZ137" s="31">
        <f t="shared" si="503"/>
        <v>22469.755714285711</v>
      </c>
      <c r="DA137" s="31">
        <f t="shared" si="504"/>
        <v>24755.768571428576</v>
      </c>
      <c r="DB137" s="31">
        <f t="shared" si="505"/>
        <v>25990.589285714286</v>
      </c>
      <c r="DC137" s="31">
        <f t="shared" si="506"/>
        <v>19262.085714285713</v>
      </c>
      <c r="DD137" s="31">
        <f t="shared" si="507"/>
        <v>18511.198571428573</v>
      </c>
      <c r="DE137" s="31">
        <f t="shared" si="508"/>
        <v>18481.025833333333</v>
      </c>
      <c r="DF137" s="32">
        <f t="shared" si="509"/>
        <v>19683.921571428571</v>
      </c>
      <c r="DG137" s="30">
        <f t="shared" si="510"/>
        <v>18849.885769230768</v>
      </c>
      <c r="DH137" s="31">
        <f t="shared" si="511"/>
        <v>17637.885714285716</v>
      </c>
      <c r="DI137" s="31">
        <f t="shared" si="512"/>
        <v>20049.036428571428</v>
      </c>
      <c r="DJ137" s="31">
        <f t="shared" si="513"/>
        <v>19484.73857142857</v>
      </c>
      <c r="DK137" s="31">
        <f t="shared" si="514"/>
        <v>21096.38662337662</v>
      </c>
      <c r="DL137" s="31">
        <f t="shared" si="515"/>
        <v>22469.755714285711</v>
      </c>
      <c r="DM137" s="31">
        <f t="shared" si="516"/>
        <v>24755.768571428576</v>
      </c>
      <c r="DN137" s="31">
        <f t="shared" si="517"/>
        <v>25990.589285714286</v>
      </c>
      <c r="DO137" s="31">
        <f t="shared" si="518"/>
        <v>19262.085714285713</v>
      </c>
      <c r="DP137" s="31">
        <f t="shared" si="519"/>
        <v>18511.198571428573</v>
      </c>
      <c r="DQ137" s="31">
        <f t="shared" si="488"/>
        <v>18481.025833333333</v>
      </c>
      <c r="DR137" s="32">
        <f t="shared" si="522"/>
        <v>19683.921571428571</v>
      </c>
      <c r="DS137" s="30">
        <f t="shared" si="523"/>
        <v>18849.885769230768</v>
      </c>
      <c r="DT137" s="31">
        <f t="shared" si="524"/>
        <v>17637.885714285716</v>
      </c>
      <c r="DU137" s="31">
        <f t="shared" si="525"/>
        <v>20049.036428571428</v>
      </c>
      <c r="DV137" s="31">
        <f t="shared" si="526"/>
        <v>19484.73857142857</v>
      </c>
      <c r="DW137" s="31">
        <f t="shared" si="527"/>
        <v>21096.38662337662</v>
      </c>
      <c r="DX137" s="31">
        <f t="shared" si="528"/>
        <v>22469.755714285711</v>
      </c>
      <c r="DY137" s="31">
        <f t="shared" si="529"/>
        <v>24755.768571428576</v>
      </c>
      <c r="DZ137" s="31">
        <f t="shared" si="530"/>
        <v>25990.589285714286</v>
      </c>
      <c r="EA137" s="31">
        <f t="shared" si="531"/>
        <v>19262.085714285713</v>
      </c>
      <c r="EB137" s="31">
        <f t="shared" si="532"/>
        <v>18511.198571428573</v>
      </c>
      <c r="EC137" s="31">
        <f t="shared" si="533"/>
        <v>18481.025833333333</v>
      </c>
      <c r="ED137" s="32">
        <f t="shared" si="534"/>
        <v>19683.921571428571</v>
      </c>
      <c r="EE137" s="30">
        <f t="shared" si="535"/>
        <v>18849.885769230768</v>
      </c>
      <c r="EF137" s="31">
        <f t="shared" si="536"/>
        <v>17637.885714285716</v>
      </c>
      <c r="EG137" s="31">
        <f t="shared" si="537"/>
        <v>20049.036428571428</v>
      </c>
      <c r="EH137" s="31">
        <f t="shared" si="538"/>
        <v>19484.73857142857</v>
      </c>
      <c r="EI137" s="31">
        <f t="shared" si="539"/>
        <v>21096.38662337662</v>
      </c>
      <c r="EJ137" s="31">
        <f t="shared" si="540"/>
        <v>22469.755714285711</v>
      </c>
      <c r="EK137" s="31">
        <f t="shared" si="541"/>
        <v>24755.768571428576</v>
      </c>
      <c r="EL137" s="31">
        <f t="shared" si="542"/>
        <v>25990.589285714286</v>
      </c>
      <c r="EM137" s="31">
        <f t="shared" si="543"/>
        <v>19262.085714285713</v>
      </c>
      <c r="EN137" s="31">
        <f t="shared" si="544"/>
        <v>18511.198571428573</v>
      </c>
      <c r="EO137" s="31">
        <f t="shared" si="520"/>
        <v>18481.025833333333</v>
      </c>
      <c r="EP137" s="32">
        <f t="shared" si="521"/>
        <v>19683.921571428571</v>
      </c>
      <c r="ES137" s="20"/>
      <c r="ET137" s="18"/>
      <c r="EU137" s="18"/>
      <c r="EV137" s="18"/>
      <c r="EW137" s="18"/>
      <c r="EX137" s="18"/>
      <c r="EY137" s="18"/>
      <c r="EZ137" s="18"/>
      <c r="FA137" s="18"/>
      <c r="FB137" s="18"/>
      <c r="FC137" s="18"/>
      <c r="FD137" s="19"/>
      <c r="FE137" s="20"/>
      <c r="FF137" s="18"/>
      <c r="FG137" s="18"/>
      <c r="FH137" s="18"/>
      <c r="FI137" s="18"/>
      <c r="FJ137" s="18"/>
      <c r="FK137" s="18"/>
      <c r="FL137" s="18"/>
      <c r="FM137" s="18"/>
      <c r="FN137" s="18"/>
      <c r="FO137" s="18"/>
      <c r="FP137" s="19"/>
      <c r="FQ137" s="20"/>
      <c r="FR137" s="18"/>
      <c r="FS137" s="18"/>
      <c r="FT137" s="18"/>
      <c r="FU137" s="18"/>
      <c r="FV137" s="18"/>
      <c r="FW137" s="18"/>
      <c r="FX137" s="18"/>
      <c r="FY137" s="18">
        <f t="shared" si="576"/>
        <v>19262.085714285713</v>
      </c>
      <c r="FZ137" s="18">
        <f t="shared" si="577"/>
        <v>18511.198571428573</v>
      </c>
      <c r="GA137" s="18">
        <f t="shared" si="578"/>
        <v>18481.025833333333</v>
      </c>
      <c r="GB137" s="19">
        <f t="shared" si="579"/>
        <v>19683.921571428571</v>
      </c>
      <c r="GC137" s="20">
        <f t="shared" si="580"/>
        <v>18849.885769230768</v>
      </c>
      <c r="GD137" s="18">
        <f t="shared" si="581"/>
        <v>17637.885714285716</v>
      </c>
      <c r="GE137" s="18">
        <f t="shared" si="582"/>
        <v>20049.036428571428</v>
      </c>
      <c r="GF137" s="18">
        <f t="shared" si="583"/>
        <v>19484.73857142857</v>
      </c>
      <c r="GG137" s="18">
        <f t="shared" si="584"/>
        <v>21096.38662337662</v>
      </c>
      <c r="GH137" s="18">
        <f t="shared" si="585"/>
        <v>22469.755714285711</v>
      </c>
      <c r="GI137" s="18">
        <f t="shared" si="586"/>
        <v>24755.768571428576</v>
      </c>
      <c r="GJ137" s="18">
        <f t="shared" si="587"/>
        <v>25990.589285714286</v>
      </c>
      <c r="GK137" s="18">
        <f t="shared" si="588"/>
        <v>19262.085714285713</v>
      </c>
      <c r="GL137" s="18">
        <f t="shared" si="589"/>
        <v>18511.198571428573</v>
      </c>
      <c r="GM137" s="18">
        <f t="shared" si="590"/>
        <v>18481.025833333333</v>
      </c>
      <c r="GN137" s="19">
        <f t="shared" si="591"/>
        <v>19683.921571428571</v>
      </c>
      <c r="GO137" s="20">
        <f t="shared" si="592"/>
        <v>18849.885769230768</v>
      </c>
      <c r="GP137" s="18">
        <f t="shared" si="593"/>
        <v>17637.885714285716</v>
      </c>
      <c r="GQ137" s="18">
        <f t="shared" si="594"/>
        <v>20049.036428571428</v>
      </c>
      <c r="GR137" s="18">
        <f t="shared" si="595"/>
        <v>19484.73857142857</v>
      </c>
      <c r="GS137" s="18">
        <f t="shared" si="596"/>
        <v>21096.38662337662</v>
      </c>
      <c r="GT137" s="18">
        <f t="shared" si="597"/>
        <v>22469.755714285711</v>
      </c>
      <c r="GU137" s="18">
        <f t="shared" si="598"/>
        <v>24755.768571428576</v>
      </c>
      <c r="GV137" s="18">
        <f t="shared" si="599"/>
        <v>25990.589285714286</v>
      </c>
      <c r="GW137" s="18">
        <f t="shared" si="600"/>
        <v>19262.085714285713</v>
      </c>
      <c r="GX137" s="18">
        <f t="shared" si="601"/>
        <v>18511.198571428573</v>
      </c>
      <c r="GY137" s="18">
        <f t="shared" si="602"/>
        <v>18481.025833333333</v>
      </c>
      <c r="GZ137" s="19">
        <f t="shared" si="603"/>
        <v>19683.921571428571</v>
      </c>
      <c r="HA137" s="20">
        <f t="shared" si="604"/>
        <v>18849.885769230768</v>
      </c>
      <c r="HB137" s="18">
        <f t="shared" si="605"/>
        <v>17637.885714285716</v>
      </c>
      <c r="HC137" s="18">
        <f t="shared" si="606"/>
        <v>20049.036428571428</v>
      </c>
      <c r="HD137" s="18">
        <f t="shared" si="607"/>
        <v>19484.73857142857</v>
      </c>
      <c r="HE137" s="18">
        <f t="shared" si="608"/>
        <v>21096.38662337662</v>
      </c>
      <c r="HF137" s="18">
        <f t="shared" si="609"/>
        <v>22469.755714285711</v>
      </c>
      <c r="HG137" s="18">
        <f t="shared" si="610"/>
        <v>24755.768571428576</v>
      </c>
      <c r="HH137" s="18">
        <f t="shared" si="611"/>
        <v>25990.589285714286</v>
      </c>
      <c r="HI137" s="18">
        <f t="shared" si="612"/>
        <v>19262.085714285713</v>
      </c>
      <c r="HJ137" s="18">
        <f t="shared" si="613"/>
        <v>18511.198571428573</v>
      </c>
      <c r="HK137" s="18">
        <f t="shared" si="614"/>
        <v>18481.025833333333</v>
      </c>
      <c r="HL137" s="19">
        <f t="shared" si="615"/>
        <v>19683.921571428571</v>
      </c>
      <c r="HM137" s="20">
        <f t="shared" si="616"/>
        <v>18849.885769230768</v>
      </c>
      <c r="HN137" s="18">
        <f t="shared" si="617"/>
        <v>17637.885714285716</v>
      </c>
      <c r="HO137" s="18">
        <f t="shared" si="618"/>
        <v>20049.036428571428</v>
      </c>
      <c r="HP137" s="18">
        <f t="shared" si="619"/>
        <v>19484.73857142857</v>
      </c>
      <c r="HQ137" s="18">
        <f t="shared" si="620"/>
        <v>21096.38662337662</v>
      </c>
      <c r="HR137" s="18">
        <f t="shared" si="621"/>
        <v>22469.755714285711</v>
      </c>
      <c r="HS137" s="18">
        <f t="shared" si="622"/>
        <v>24755.768571428576</v>
      </c>
      <c r="HT137" s="18">
        <f t="shared" si="623"/>
        <v>25990.589285714286</v>
      </c>
      <c r="HU137" s="18">
        <f t="shared" si="624"/>
        <v>19262.085714285713</v>
      </c>
      <c r="HV137" s="18">
        <f t="shared" si="625"/>
        <v>18511.198571428573</v>
      </c>
      <c r="HW137" s="18">
        <f t="shared" si="626"/>
        <v>18481.025833333333</v>
      </c>
      <c r="HX137" s="19">
        <f t="shared" si="627"/>
        <v>19683.921571428571</v>
      </c>
      <c r="HY137" s="20">
        <f t="shared" si="628"/>
        <v>18849.885769230768</v>
      </c>
      <c r="HZ137" s="18">
        <f t="shared" si="629"/>
        <v>17637.885714285716</v>
      </c>
      <c r="IA137" s="18">
        <f t="shared" si="630"/>
        <v>20049.036428571428</v>
      </c>
      <c r="IB137" s="18">
        <f t="shared" si="631"/>
        <v>19484.73857142857</v>
      </c>
      <c r="IC137" s="18">
        <f t="shared" si="632"/>
        <v>21096.38662337662</v>
      </c>
      <c r="ID137" s="18">
        <f t="shared" si="633"/>
        <v>22469.755714285711</v>
      </c>
      <c r="IE137" s="18">
        <f t="shared" si="634"/>
        <v>24755.768571428576</v>
      </c>
      <c r="IF137" s="18">
        <f t="shared" si="648"/>
        <v>25990.589285714286</v>
      </c>
      <c r="IG137" s="18"/>
      <c r="IH137" s="18"/>
      <c r="II137" s="18"/>
      <c r="IJ137" s="19"/>
      <c r="IK137" s="20"/>
      <c r="IL137" s="18"/>
      <c r="IM137" s="18"/>
      <c r="IN137" s="18"/>
      <c r="IO137" s="18"/>
      <c r="IP137" s="18"/>
      <c r="IQ137" s="18"/>
      <c r="IR137" s="18"/>
      <c r="IS137" s="18"/>
      <c r="IT137" s="18"/>
      <c r="IU137" s="18"/>
      <c r="IV137" s="19"/>
      <c r="IY137" s="17"/>
      <c r="IZ137" s="17"/>
      <c r="JA137" s="14">
        <f t="shared" si="635"/>
        <v>0</v>
      </c>
      <c r="JB137" s="15">
        <f t="shared" si="636"/>
        <v>0</v>
      </c>
      <c r="JC137" s="15">
        <f t="shared" si="637"/>
        <v>75938.231690476183</v>
      </c>
      <c r="JD137" s="15">
        <f t="shared" si="638"/>
        <v>246272.27836879788</v>
      </c>
      <c r="JE137" s="15">
        <f t="shared" si="639"/>
        <v>246272.27836879788</v>
      </c>
      <c r="JF137" s="15">
        <f t="shared" si="640"/>
        <v>246272.27836879788</v>
      </c>
      <c r="JG137" s="15">
        <f t="shared" si="641"/>
        <v>246272.27836879788</v>
      </c>
      <c r="JH137" s="15">
        <f t="shared" si="642"/>
        <v>170334.0466783217</v>
      </c>
      <c r="JI137" s="15">
        <f t="shared" si="643"/>
        <v>0</v>
      </c>
      <c r="JJ137" s="14"/>
    </row>
    <row r="138" spans="1:270" x14ac:dyDescent="0.25">
      <c r="A138" s="5" t="s">
        <v>179</v>
      </c>
      <c r="B138" s="2">
        <v>5317</v>
      </c>
      <c r="C138" s="3">
        <v>42151</v>
      </c>
      <c r="D138" s="3" t="s">
        <v>180</v>
      </c>
      <c r="E138" s="4">
        <v>45541</v>
      </c>
      <c r="F138">
        <f t="shared" si="564"/>
        <v>2024</v>
      </c>
      <c r="G138">
        <f t="shared" si="565"/>
        <v>9</v>
      </c>
      <c r="H138">
        <f t="shared" si="566"/>
        <v>2021</v>
      </c>
      <c r="I138">
        <f t="shared" si="561"/>
        <v>9</v>
      </c>
      <c r="J138">
        <f t="shared" si="560"/>
        <v>2024</v>
      </c>
      <c r="K138">
        <f t="shared" si="572"/>
        <v>10</v>
      </c>
      <c r="L138">
        <f t="shared" si="562"/>
        <v>2029</v>
      </c>
      <c r="M138">
        <f t="shared" si="573"/>
        <v>9</v>
      </c>
      <c r="O138" s="14"/>
      <c r="P138" s="17"/>
      <c r="Q138" s="17"/>
      <c r="R138" s="17"/>
      <c r="S138" s="17"/>
      <c r="T138" s="17"/>
      <c r="U138" s="17"/>
      <c r="V138" s="17">
        <f>IF(AND($F138=O$4,$I138=V$5),AVERAGE('Потребление ЭЭ_факт'!R138,'Потребление ЭЭ_факт'!AD138,'Потребление ЭЭ_факт'!AP138),IF(U138&lt;&gt;0,AVERAGE('Потребление ЭЭ_факт'!R138,'Потребление ЭЭ_факт'!AD138,'Потребление ЭЭ_факт'!AP138),0))</f>
        <v>0</v>
      </c>
      <c r="W138" s="17">
        <f>IF(AND($F138=O$4,$I138=W$5),AVERAGE('Потребление ЭЭ_факт'!S138,'Потребление ЭЭ_факт'!AE138,'Потребление ЭЭ_факт'!AQ138),IF(V138&lt;&gt;0,AVERAGE('Потребление ЭЭ_факт'!S138,'Потребление ЭЭ_факт'!AE138,'Потребление ЭЭ_факт'!AQ138),0))</f>
        <v>0</v>
      </c>
      <c r="X138" s="17">
        <f>IF(AND($F138=O$4,$I138=X$5),AVERAGE('Потребление ЭЭ_факт'!T138,'Потребление ЭЭ_факт'!AF138,'Потребление ЭЭ_факт'!AR138),IF(W138&lt;&gt;0,AVERAGE('Потребление ЭЭ_факт'!T138,'Потребление ЭЭ_факт'!AF138,'Потребление ЭЭ_факт'!AR138),0))</f>
        <v>0</v>
      </c>
      <c r="Y138" s="17">
        <f>IF(AND($F138=O$4,$I138=Y$5),AVERAGE('Потребление ЭЭ_факт'!U138,'Потребление ЭЭ_факт'!AG138,'Потребление ЭЭ_факт'!AS138),IF(X138&lt;&gt;0,AVERAGE('Потребление ЭЭ_факт'!U138,'Потребление ЭЭ_факт'!AG138,'Потребление ЭЭ_факт'!AS138),0))</f>
        <v>0</v>
      </c>
      <c r="Z138" s="17">
        <f>IF(AND($F138=O$4,$I138=Z$5),AVERAGE('Потребление ЭЭ_факт'!V138,'Потребление ЭЭ_факт'!AH138,'Потребление ЭЭ_факт'!AT138),IF(Y138&lt;&gt;0,AVERAGE('Потребление ЭЭ_факт'!V138,'Потребление ЭЭ_факт'!AH138,'Потребление ЭЭ_факт'!AT138),0))</f>
        <v>0</v>
      </c>
      <c r="AA138" s="14">
        <f>IF(AND($F138=AA$4,$I138=AA$5),AVERAGE('Потребление ЭЭ_факт'!W138,'Потребление ЭЭ_факт'!AI138,'Потребление ЭЭ_факт'!AU138),IF(Z138&lt;&gt;0,AVERAGE('Потребление ЭЭ_факт'!W138,'Потребление ЭЭ_факт'!AI138,'Потребление ЭЭ_факт'!AU138),0))</f>
        <v>0</v>
      </c>
      <c r="AB138" s="17">
        <f>IF(AND($F138=AA$4,$I138=AB$5),AVERAGE('Потребление ЭЭ_факт'!X138,'Потребление ЭЭ_факт'!AJ138,'Потребление ЭЭ_факт'!AV138),IF(AA138&lt;&gt;0,AVERAGE('Потребление ЭЭ_факт'!X138,'Потребление ЭЭ_факт'!AJ138,'Потребление ЭЭ_факт'!AV138),0))</f>
        <v>0</v>
      </c>
      <c r="AC138" s="17">
        <f>IF(AND($F138=AA$4,$I138=AC$5),AVERAGE('Потребление ЭЭ_факт'!Y138,'Потребление ЭЭ_факт'!AK138,'Потребление ЭЭ_факт'!AW138),IF(AB138&lt;&gt;0,AVERAGE('Потребление ЭЭ_факт'!Y138,'Потребление ЭЭ_факт'!AK138,'Потребление ЭЭ_факт'!AW138),0))</f>
        <v>0</v>
      </c>
      <c r="AD138" s="17">
        <f>IF(AND($F138=AA$4,$I138=AD$5),AVERAGE('Потребление ЭЭ_факт'!Z138,'Потребление ЭЭ_факт'!AL138,'Потребление ЭЭ_факт'!AX138),IF(AC138&lt;&gt;0,AVERAGE('Потребление ЭЭ_факт'!Z138,'Потребление ЭЭ_факт'!AL138,'Потребление ЭЭ_факт'!AX138),0))</f>
        <v>0</v>
      </c>
      <c r="AE138" s="17">
        <f>IF(AND($F138=AA$4,$I138=AE$5),AVERAGE('Потребление ЭЭ_факт'!AA138,'Потребление ЭЭ_факт'!AM138,'Потребление ЭЭ_факт'!AY138),IF(AD138&lt;&gt;0,AVERAGE('Потребление ЭЭ_факт'!AA138,'Потребление ЭЭ_факт'!AM138,'Потребление ЭЭ_факт'!AY138),0))</f>
        <v>0</v>
      </c>
      <c r="AF138" s="17">
        <f>IF(AND($F138=AA$4,$I138=AF$5),AVERAGE('Потребление ЭЭ_факт'!AB138,'Потребление ЭЭ_факт'!AN138,'Потребление ЭЭ_факт'!AZ138),IF(AE138&lt;&gt;0,AVERAGE('Потребление ЭЭ_факт'!AB138,'Потребление ЭЭ_факт'!AN138,'Потребление ЭЭ_факт'!AZ138),0))</f>
        <v>0</v>
      </c>
      <c r="AG138" s="17">
        <f>IF(AND($F138=AA$4,$I138=AG$5),AVERAGE('Потребление ЭЭ_факт'!AC138,'Потребление ЭЭ_факт'!AO138,'Потребление ЭЭ_факт'!BA138),IF(AF138&lt;&gt;0,AVERAGE('Потребление ЭЭ_факт'!AC138,'Потребление ЭЭ_факт'!AO138,'Потребление ЭЭ_факт'!BA138),0))</f>
        <v>0</v>
      </c>
      <c r="AH138" s="17">
        <f>IF(AND($F138=AA$4,$I138=AH$5),AVERAGE('Потребление ЭЭ_факт'!AD138,'Потребление ЭЭ_факт'!AP138,'Потребление ЭЭ_факт'!BB138),IF(AG138&lt;&gt;0,AVERAGE('Потребление ЭЭ_факт'!AD138,'Потребление ЭЭ_факт'!AP138,'Потребление ЭЭ_факт'!BB138),0))</f>
        <v>0</v>
      </c>
      <c r="AI138" s="17">
        <f>IF(AND($F138=AA$4,$I138=AI$5),AVERAGE('Потребление ЭЭ_факт'!AE138,'Потребление ЭЭ_факт'!AQ138,'Потребление ЭЭ_факт'!BC138),IF(AH138&lt;&gt;0,AVERAGE('Потребление ЭЭ_факт'!AE138,'Потребление ЭЭ_факт'!AQ138,'Потребление ЭЭ_факт'!BC138),0))</f>
        <v>0</v>
      </c>
      <c r="AJ138" s="17">
        <f>IF(AND($F138=AA$4,$I138=AJ$5),AVERAGE('Потребление ЭЭ_факт'!AF138,'Потребление ЭЭ_факт'!AR138,'Потребление ЭЭ_факт'!BD138),IF(AI138&lt;&gt;0,AVERAGE('Потребление ЭЭ_факт'!AF138,'Потребление ЭЭ_факт'!AR138,'Потребление ЭЭ_факт'!BD138),0))</f>
        <v>0</v>
      </c>
      <c r="AK138" s="17">
        <f>IF(AND($F138=AA$4,$I138=AK$5),AVERAGE('Потребление ЭЭ_факт'!AG138,'Потребление ЭЭ_факт'!AS138,'Потребление ЭЭ_факт'!BE138),IF(AJ138&lt;&gt;0,AVERAGE('Потребление ЭЭ_факт'!AG138,'Потребление ЭЭ_факт'!AS138,'Потребление ЭЭ_факт'!BE138),0))</f>
        <v>0</v>
      </c>
      <c r="AL138" s="17">
        <f>IF(AND($F138=AA$4,$I138=AL$5),AVERAGE('Потребление ЭЭ_факт'!AH138,'Потребление ЭЭ_факт'!AT138,'Потребление ЭЭ_факт'!BF138),IF(AK138&lt;&gt;0,AVERAGE('Потребление ЭЭ_факт'!AH138,'Потребление ЭЭ_факт'!AT138,'Потребление ЭЭ_факт'!BF138),0))</f>
        <v>0</v>
      </c>
      <c r="AM138" s="14">
        <f>IF(AND($F138=AM$4,$I138=AM$5),AVERAGE('Потребление ЭЭ_факт'!AI138,'Потребление ЭЭ_факт'!AU138,'Потребление ЭЭ_факт'!BG138),IF(AL138&lt;&gt;0,AVERAGE('Потребление ЭЭ_факт'!AI138,'Потребление ЭЭ_факт'!AU138,'Потребление ЭЭ_факт'!BG138),0))</f>
        <v>0</v>
      </c>
      <c r="AN138" s="15">
        <f>IF(AND($F138=$AM$4,$I138=AN$5),AVERAGE('Потребление ЭЭ_факт'!AJ138,'Потребление ЭЭ_факт'!AV138,'Потребление ЭЭ_факт'!BH138),IF(AM138&lt;&gt;0,AVERAGE('Потребление ЭЭ_факт'!AJ138,'Потребление ЭЭ_факт'!AV138,'Потребление ЭЭ_факт'!BH138),0))</f>
        <v>0</v>
      </c>
      <c r="AO138" s="15">
        <f>IF(AND($F138=$AM$4,$I138=AO$5),AVERAGE('Потребление ЭЭ_факт'!AK138,'Потребление ЭЭ_факт'!AW138,'Потребление ЭЭ_факт'!BI138),IF(AN138&lt;&gt;0,AVERAGE('Потребление ЭЭ_факт'!AK138,'Потребление ЭЭ_факт'!AW138,'Потребление ЭЭ_факт'!BI138),0))</f>
        <v>0</v>
      </c>
      <c r="AP138" s="15">
        <f>IF(AND($F138=$AM$4,$I138=AP$5),AVERAGE('Потребление ЭЭ_факт'!AL138,'Потребление ЭЭ_факт'!AX138,'Потребление ЭЭ_факт'!BJ138),IF(AO138&lt;&gt;0,AVERAGE('Потребление ЭЭ_факт'!AL138,'Потребление ЭЭ_факт'!AX138,'Потребление ЭЭ_факт'!BJ138),0))</f>
        <v>0</v>
      </c>
      <c r="AQ138" s="15">
        <f>IF(AND($F138=$AM$4,$I138=AQ$5),AVERAGE('Потребление ЭЭ_факт'!AM138,'Потребление ЭЭ_факт'!AY138,'Потребление ЭЭ_факт'!BK138),IF(AP138&lt;&gt;0,AVERAGE('Потребление ЭЭ_факт'!AM138,'Потребление ЭЭ_факт'!AY138,'Потребление ЭЭ_факт'!BK138),0))</f>
        <v>0</v>
      </c>
      <c r="AR138" s="15">
        <f>IF(AND($F138=$AM$4,$I138=AR$5),AVERAGE('Потребление ЭЭ_факт'!AN138,'Потребление ЭЭ_факт'!AZ138,'Потребление ЭЭ_факт'!BL138),IF(AQ138&lt;&gt;0,AVERAGE('Потребление ЭЭ_факт'!AN138,'Потребление ЭЭ_факт'!AZ138,'Потребление ЭЭ_факт'!BL138),0))</f>
        <v>0</v>
      </c>
      <c r="AS138" s="15">
        <f>IF(AND($F138=$AM$4,$I138=AS$5),AVERAGE('Потребление ЭЭ_факт'!AO138,'Потребление ЭЭ_факт'!BA138,'Потребление ЭЭ_факт'!BM138),IF(AR138&lt;&gt;0,AVERAGE('Потребление ЭЭ_факт'!AO138,'Потребление ЭЭ_факт'!BA138,'Потребление ЭЭ_факт'!BM138),0))</f>
        <v>0</v>
      </c>
      <c r="AT138" s="15">
        <f>IF(AND($F138=$AM$4,$I138=AT$5),AVERAGE('Потребление ЭЭ_факт'!AP138,'Потребление ЭЭ_факт'!BB138,'Потребление ЭЭ_факт'!BN138),IF(AS138&lt;&gt;0,AVERAGE('Потребление ЭЭ_факт'!AP138,'Потребление ЭЭ_факт'!BB138,'Потребление ЭЭ_факт'!BN138),0))</f>
        <v>0</v>
      </c>
      <c r="AU138" s="15">
        <f>IF(AND($F138=$AM$4,$I138=AU$5),AVERAGE('Потребление ЭЭ_факт'!AQ138,'Потребление ЭЭ_факт'!BC138,'Потребление ЭЭ_факт'!BO138),IF(AT138&lt;&gt;0,AVERAGE('Потребление ЭЭ_факт'!AQ138,'Потребление ЭЭ_факт'!BC138,'Потребление ЭЭ_факт'!BO138),0))</f>
        <v>0</v>
      </c>
      <c r="AV138" s="15">
        <f>IF(AND($F138=$AM$4,$I138=AV$5),AVERAGE('Потребление ЭЭ_факт'!AR138,'Потребление ЭЭ_факт'!BD138,'Потребление ЭЭ_факт'!BP138),IF(AU138&lt;&gt;0,AVERAGE('Потребление ЭЭ_факт'!AR138,'Потребление ЭЭ_факт'!BD138,'Потребление ЭЭ_факт'!BP138),0))</f>
        <v>0</v>
      </c>
      <c r="AW138" s="15">
        <f>IF(AND($F138=$AM$4,$I138=AW$5),AVERAGE('Потребление ЭЭ_факт'!AS138,'Потребление ЭЭ_факт'!BE138,'Потребление ЭЭ_факт'!BQ138),IF(AV138&lt;&gt;0,AVERAGE('Потребление ЭЭ_факт'!AS138,'Потребление ЭЭ_факт'!BE138,'Потребление ЭЭ_факт'!BQ138),0))</f>
        <v>0</v>
      </c>
      <c r="AX138" s="16">
        <f>IF(AND($F138=$AM$4,$I138=AX$5),AVERAGE('Потребление ЭЭ_факт'!AT138,'Потребление ЭЭ_факт'!BF138,'Потребление ЭЭ_факт'!BR138),IF(AW138&lt;&gt;0,AVERAGE('Потребление ЭЭ_факт'!AT138,'Потребление ЭЭ_факт'!BF138,'Потребление ЭЭ_факт'!BR138),0))</f>
        <v>0</v>
      </c>
      <c r="AY138" s="14">
        <f>IF(AND($F138=$AY$4,$I138=AY$5),AVERAGE('Потребление ЭЭ_факт'!AU138,'Потребление ЭЭ_факт'!BG138,'Потребление ЭЭ_факт'!BS138),IF(AX138&lt;&gt;0,AVERAGE('Потребление ЭЭ_факт'!AU138,'Потребление ЭЭ_факт'!BG138,'Потребление ЭЭ_факт'!BS138),0))</f>
        <v>0</v>
      </c>
      <c r="AZ138" s="15">
        <f>IF(AND($F138=$AY$4,$I138=AZ$5),AVERAGE('Потребление ЭЭ_факт'!AV138,'Потребление ЭЭ_факт'!BH138,'Потребление ЭЭ_факт'!BT138),IF(AY138&lt;&gt;0,AVERAGE('Потребление ЭЭ_факт'!AV138,'Потребление ЭЭ_факт'!BH138,'Потребление ЭЭ_факт'!BT138),0))</f>
        <v>0</v>
      </c>
      <c r="BA138" s="15">
        <f>IF(AND($F138=$AY$4,$I138=BA$5),AVERAGE('Потребление ЭЭ_факт'!AW138,'Потребление ЭЭ_факт'!BI138,'Потребление ЭЭ_факт'!BU138),IF(AZ138&lt;&gt;0,AVERAGE('Потребление ЭЭ_факт'!AW138,'Потребление ЭЭ_факт'!BI138,'Потребление ЭЭ_факт'!BU138),0))</f>
        <v>0</v>
      </c>
      <c r="BB138" s="15">
        <f>IF(AND($F138=$AY$4,$I138=BB$5),AVERAGE('Потребление ЭЭ_факт'!AX138,'Потребление ЭЭ_факт'!BJ138,'Потребление ЭЭ_факт'!BV138),IF(BA138&lt;&gt;0,AVERAGE('Потребление ЭЭ_факт'!AX138,'Потребление ЭЭ_факт'!BJ138,'Потребление ЭЭ_факт'!BV138),0))</f>
        <v>0</v>
      </c>
      <c r="BC138" s="15">
        <f>IF(AND($F138=$AY$4,$I138=BC$5),AVERAGE('Потребление ЭЭ_факт'!AY138,'Потребление ЭЭ_факт'!BK138,'Потребление ЭЭ_факт'!BW138),IF(BB138&lt;&gt;0,AVERAGE('Потребление ЭЭ_факт'!AY138,'Потребление ЭЭ_факт'!BK138,'Потребление ЭЭ_факт'!BW138),0))</f>
        <v>0</v>
      </c>
      <c r="BD138" s="15">
        <f>IF(AND($F138=$AY$4,$I138=BD$5),AVERAGE('Потребление ЭЭ_факт'!AZ138,'Потребление ЭЭ_факт'!BL138,'Потребление ЭЭ_факт'!BX138),IF(BC138&lt;&gt;0,AVERAGE('Потребление ЭЭ_факт'!AZ138,'Потребление ЭЭ_факт'!BL138,'Потребление ЭЭ_факт'!BX138),0))</f>
        <v>0</v>
      </c>
      <c r="BE138" s="15">
        <f>IF(AND($F138=$AY$4,$I138=BE$5),AVERAGE('Потребление ЭЭ_факт'!BA138,'Потребление ЭЭ_факт'!BM138,'Потребление ЭЭ_факт'!BY138),IF(BD138&lt;&gt;0,AVERAGE('Потребление ЭЭ_факт'!BA138,'Потребление ЭЭ_факт'!BM138,'Потребление ЭЭ_факт'!BY138),0))</f>
        <v>0</v>
      </c>
      <c r="BF138" s="15">
        <f>IF(AND($F138=$AY$4,$I138=BF$5),AVERAGE('Потребление ЭЭ_факт'!BB138,'Потребление ЭЭ_факт'!BN138,'Потребление ЭЭ_факт'!BZ138),IF(BE138&lt;&gt;0,AVERAGE('Потребление ЭЭ_факт'!BB138,'Потребление ЭЭ_факт'!BN138,'Потребление ЭЭ_факт'!BZ138),0))</f>
        <v>0</v>
      </c>
      <c r="BG138" s="15">
        <f>IF(AND($F138=$AY$4,$I138=BG$5),AVERAGE('Потребление ЭЭ_факт'!BC138,'Потребление ЭЭ_факт'!BO138,'Потребление ЭЭ_факт'!CA138),IF(BF138&lt;&gt;0,AVERAGE('Потребление ЭЭ_факт'!BC138,'Потребление ЭЭ_факт'!BO138,'Потребление ЭЭ_факт'!CA138),0))</f>
        <v>0</v>
      </c>
      <c r="BH138" s="15">
        <f>IF(AND($F138=$AY$4,$I138=BH$5),AVERAGE('Потребление ЭЭ_факт'!BD138,'Потребление ЭЭ_факт'!BP138,'Потребление ЭЭ_факт'!CB138),IF(BG138&lt;&gt;0,AVERAGE('Потребление ЭЭ_факт'!BD138,'Потребление ЭЭ_факт'!BP138,'Потребление ЭЭ_факт'!CB138),0))</f>
        <v>0</v>
      </c>
      <c r="BI138" s="15">
        <f>IF(AND($F138=$AY$4,$I138=BI$5),AVERAGE('Потребление ЭЭ_факт'!BE138,'Потребление ЭЭ_факт'!BQ138,'Потребление ЭЭ_факт'!CC138),IF(BH138&lt;&gt;0,AVERAGE('Потребление ЭЭ_факт'!BE138,'Потребление ЭЭ_факт'!BQ138,'Потребление ЭЭ_факт'!CC138),0))</f>
        <v>0</v>
      </c>
      <c r="BJ138" s="16">
        <f>IF(AND($F138=$AY$4,$I138=BJ$5),AVERAGE('Потребление ЭЭ_факт'!BF138,'Потребление ЭЭ_факт'!BR138,'Потребление ЭЭ_факт'!CD138),IF(BI138&lt;&gt;0,AVERAGE('Потребление ЭЭ_факт'!BF138,'Потребление ЭЭ_факт'!BR138,'Потребление ЭЭ_факт'!CD138),0))</f>
        <v>0</v>
      </c>
      <c r="BK138" s="14">
        <f>IF(AND($F138=$BK$4,$I138=BK$5),AVERAGE('Потребление ЭЭ_факт'!BG138,'Потребление ЭЭ_факт'!BS138,'Потребление ЭЭ_факт'!CE138),IF(BJ138&lt;&gt;0,AVERAGE('Потребление ЭЭ_факт'!BG138,'Потребление ЭЭ_факт'!BS138,'Потребление ЭЭ_факт'!CE138),0))</f>
        <v>0</v>
      </c>
      <c r="BL138" s="15">
        <f>IF(AND($F138=$BK$4,$I138=BL$5),AVERAGE('Потребление ЭЭ_факт'!BH138,'Потребление ЭЭ_факт'!BT138,'Потребление ЭЭ_факт'!CF138),IF(BK138&lt;&gt;0,AVERAGE('Потребление ЭЭ_факт'!BH138,'Потребление ЭЭ_факт'!BT138,'Потребление ЭЭ_факт'!CF138),0))</f>
        <v>0</v>
      </c>
      <c r="BM138" s="15">
        <f>IF(AND($F138=$BK$4,$I138=BM$5),AVERAGE('Потребление ЭЭ_факт'!BI138,'Потребление ЭЭ_факт'!BU138,'Потребление ЭЭ_факт'!CG138),IF(BL138&lt;&gt;0,AVERAGE('Потребление ЭЭ_факт'!BI138,'Потребление ЭЭ_факт'!BU138,'Потребление ЭЭ_факт'!CG138),0))</f>
        <v>0</v>
      </c>
      <c r="BN138" s="15">
        <f>IF(AND($F138=$BK$4,$I138=BN$5),AVERAGE('Потребление ЭЭ_факт'!BJ138,'Потребление ЭЭ_факт'!BV138,'Потребление ЭЭ_факт'!CH138),IF(BM138&lt;&gt;0,AVERAGE('Потребление ЭЭ_факт'!BJ138,'Потребление ЭЭ_факт'!BV138,'Потребление ЭЭ_факт'!CH138),0))</f>
        <v>0</v>
      </c>
      <c r="BO138" s="15">
        <f>IF(AND($F138=$BK$4,$I138=BO$5),AVERAGE('Потребление ЭЭ_факт'!BK138,'Потребление ЭЭ_факт'!BW138,'Потребление ЭЭ_факт'!CI138),IF(BN138&lt;&gt;0,AVERAGE('Потребление ЭЭ_факт'!BK138,'Потребление ЭЭ_факт'!BW138,'Потребление ЭЭ_факт'!CI138),0))</f>
        <v>0</v>
      </c>
      <c r="BP138" s="15">
        <f>IF(AND($F138=$BK$4,$I138=BP$5),AVERAGE('Потребление ЭЭ_факт'!BL138,'Потребление ЭЭ_факт'!BX138,'Потребление ЭЭ_факт'!CJ138),IF(BO138&lt;&gt;0,AVERAGE('Потребление ЭЭ_факт'!BL138,'Потребление ЭЭ_факт'!BX138,'Потребление ЭЭ_факт'!CJ138),0))</f>
        <v>0</v>
      </c>
      <c r="BQ138" s="15">
        <f>IF(AND($F138=$BK$4,$I138=BQ$5),AVERAGE('Потребление ЭЭ_факт'!BM138,'Потребление ЭЭ_факт'!BY138,'Потребление ЭЭ_факт'!CK138),IF(BP138&lt;&gt;0,AVERAGE('Потребление ЭЭ_факт'!BM138,'Потребление ЭЭ_факт'!BY138,'Потребление ЭЭ_факт'!CK138),0))</f>
        <v>0</v>
      </c>
      <c r="BR138" s="15">
        <f>IF(AND($F138=$BK$4,$I138=BR$5),AVERAGE('Потребление ЭЭ_факт'!BN138,'Потребление ЭЭ_факт'!BZ138,'Потребление ЭЭ_факт'!CL138),IF(BQ138&lt;&gt;0,AVERAGE('Потребление ЭЭ_факт'!BN138,'Потребление ЭЭ_факт'!BZ138,'Потребление ЭЭ_факт'!CL138),0))</f>
        <v>0</v>
      </c>
      <c r="BS138" s="15">
        <f>IF(AND($F138=$BK$4,$I138=BS$5),AVERAGE('Потребление ЭЭ_факт'!BO138,'Потребление ЭЭ_факт'!CA138,'Потребление ЭЭ_факт'!CM138),IF(BR138&lt;&gt;0,AVERAGE('Потребление ЭЭ_факт'!BO138,'Потребление ЭЭ_факт'!CA138,'Потребление ЭЭ_факт'!CM138),0))</f>
        <v>13660.404571428589</v>
      </c>
      <c r="BT138" s="15">
        <f>IF(AND($F138=$BK$4,$I138=BT$5),AVERAGE('Потребление ЭЭ_факт'!BP138,'Потребление ЭЭ_факт'!CB138,'Потребление ЭЭ_факт'!CN138),IF(BS138&lt;&gt;0,AVERAGE('Потребление ЭЭ_факт'!BP138,'Потребление ЭЭ_факт'!CB138,'Потребление ЭЭ_факт'!CN138),0))</f>
        <v>14488.948088241794</v>
      </c>
      <c r="BU138" s="15">
        <f>IF(AND($F138=$BK$4,$I138=BU$5),AVERAGE('Потребление ЭЭ_факт'!BQ138,'Потребление ЭЭ_факт'!CC138,'Потребление ЭЭ_факт'!CO138),IF(BT138&lt;&gt;0,AVERAGE('Потребление ЭЭ_факт'!BQ138,'Потребление ЭЭ_факт'!CC138,'Потребление ЭЭ_факт'!CO138),0))</f>
        <v>16158.061928571422</v>
      </c>
      <c r="BV138" s="16">
        <f>IF(AND($F138=$BK$4,$I138=BV$5),AVERAGE('Потребление ЭЭ_факт'!BR138,'Потребление ЭЭ_факт'!CD138,'Потребление ЭЭ_факт'!CP138),IF(BU138&lt;&gt;0,AVERAGE('Потребление ЭЭ_факт'!BR138,'Потребление ЭЭ_факт'!CD138,'Потребление ЭЭ_факт'!CP138),0))</f>
        <v>23107.844255952423</v>
      </c>
      <c r="BW138" s="14">
        <f>IF(AND($F138=$BW$4,$I138=BW$5),AVERAGE('Потребление ЭЭ_факт'!BS138,'Потребление ЭЭ_факт'!CE138,'Потребление ЭЭ_факт'!CQ138),IF(BV138&lt;&gt;0,AVERAGE('Потребление ЭЭ_факт'!BS138,'Потребление ЭЭ_факт'!CE138,'Потребление ЭЭ_факт'!CQ138),0))</f>
        <v>20628.186011904752</v>
      </c>
      <c r="BX138" s="15">
        <f>IF(AND($F138=$BW$4,$I138=BX$5),AVERAGE('Потребление ЭЭ_факт'!BT138,'Потребление ЭЭ_факт'!CF138,'Потребление ЭЭ_факт'!CR138),IF(BW138&lt;&gt;0,AVERAGE('Потребление ЭЭ_факт'!BT138,'Потребление ЭЭ_факт'!CF138,'Потребление ЭЭ_факт'!CR138),0))</f>
        <v>17375.206992095238</v>
      </c>
      <c r="BY138" s="15">
        <f>IF(AND($F138=$BW$4,$I138=BY$5),AVERAGE('Потребление ЭЭ_факт'!BU138,'Потребление ЭЭ_факт'!CG138,'Потребление ЭЭ_факт'!CS138),IF(BX138&lt;&gt;0,AVERAGE('Потребление ЭЭ_факт'!BU138,'Потребление ЭЭ_факт'!CG138,'Потребление ЭЭ_факт'!CS138),0))</f>
        <v>15831.401888875369</v>
      </c>
      <c r="BZ138" s="15">
        <f>IF(AND($F138=$BW$4,$I138=BZ$5),AVERAGE('Потребление ЭЭ_факт'!BV138,'Потребление ЭЭ_факт'!CH138,'Потребление ЭЭ_факт'!CT138),IF(BY138&lt;&gt;0,AVERAGE('Потребление ЭЭ_факт'!BV138,'Потребление ЭЭ_факт'!CH138,'Потребление ЭЭ_факт'!CT138),0))</f>
        <v>13538.376666666669</v>
      </c>
      <c r="CA138" s="15">
        <f>IF(AND($F138=$BW$4,$I138=CA$5),AVERAGE('Потребление ЭЭ_факт'!BW138,'Потребление ЭЭ_факт'!CI138,'Потребление ЭЭ_факт'!CU138),IF(BZ138&lt;&gt;0,AVERAGE('Потребление ЭЭ_факт'!BW138,'Потребление ЭЭ_факт'!CI138,'Потребление ЭЭ_факт'!CU138),0))</f>
        <v>14448.775738095241</v>
      </c>
      <c r="CB138" s="15">
        <f>IF(AND($F138=$BW$4,$I138=CB$5),AVERAGE('Потребление ЭЭ_факт'!BX138,'Потребление ЭЭ_факт'!CJ138,'Потребление ЭЭ_факт'!CV138),IF(CA138&lt;&gt;0,AVERAGE('Потребление ЭЭ_факт'!BX138,'Потребление ЭЭ_факт'!CJ138,'Потребление ЭЭ_факт'!CV138),0))</f>
        <v>16000.809868367216</v>
      </c>
      <c r="CC138" s="15">
        <f>IF(AND($F138=$BW$4,$I138=CC$5),AVERAGE('Потребление ЭЭ_факт'!BY138,'Потребление ЭЭ_факт'!CK138,'Потребление ЭЭ_факт'!CW138),IF(CB138&lt;&gt;0,AVERAGE('Потребление ЭЭ_факт'!BY138,'Потребление ЭЭ_факт'!CK138,'Потребление ЭЭ_факт'!CW138),0))</f>
        <v>17539.470523809538</v>
      </c>
      <c r="CD138" s="15">
        <f>IF(AND($F138=$BW$4,$I138=CD$5),AVERAGE('Потребление ЭЭ_факт'!BZ138,'Потребление ЭЭ_факт'!CL138,'Потребление ЭЭ_факт'!CX138),IF(CC138&lt;&gt;0,AVERAGE('Потребление ЭЭ_факт'!BZ138,'Потребление ЭЭ_факт'!CL138,'Потребление ЭЭ_факт'!CX138),0))</f>
        <v>16068.746583113336</v>
      </c>
      <c r="CE138" s="31">
        <f t="shared" si="644"/>
        <v>13660.404571428589</v>
      </c>
      <c r="CF138" s="31">
        <f t="shared" si="645"/>
        <v>14488.948088241794</v>
      </c>
      <c r="CG138" s="31">
        <f t="shared" si="646"/>
        <v>16158.061928571422</v>
      </c>
      <c r="CH138" s="32">
        <f t="shared" si="647"/>
        <v>23107.844255952423</v>
      </c>
      <c r="CI138" s="30">
        <f t="shared" si="574"/>
        <v>20628.186011904752</v>
      </c>
      <c r="CJ138" s="31">
        <f t="shared" si="570"/>
        <v>17375.206992095238</v>
      </c>
      <c r="CK138" s="31">
        <f t="shared" si="571"/>
        <v>15831.401888875369</v>
      </c>
      <c r="CL138" s="31">
        <f t="shared" si="489"/>
        <v>13538.376666666669</v>
      </c>
      <c r="CM138" s="31">
        <f t="shared" si="490"/>
        <v>14448.775738095241</v>
      </c>
      <c r="CN138" s="31">
        <f t="shared" si="491"/>
        <v>16000.809868367216</v>
      </c>
      <c r="CO138" s="31">
        <f t="shared" si="492"/>
        <v>17539.470523809538</v>
      </c>
      <c r="CP138" s="31">
        <f t="shared" si="493"/>
        <v>16068.746583113336</v>
      </c>
      <c r="CQ138" s="31">
        <f t="shared" si="494"/>
        <v>13660.404571428589</v>
      </c>
      <c r="CR138" s="31">
        <f t="shared" si="495"/>
        <v>14488.948088241794</v>
      </c>
      <c r="CS138" s="31">
        <f t="shared" si="496"/>
        <v>16158.061928571422</v>
      </c>
      <c r="CT138" s="32">
        <f t="shared" si="497"/>
        <v>23107.844255952423</v>
      </c>
      <c r="CU138" s="30">
        <f t="shared" si="498"/>
        <v>20628.186011904752</v>
      </c>
      <c r="CV138" s="31">
        <f t="shared" si="499"/>
        <v>17375.206992095238</v>
      </c>
      <c r="CW138" s="31">
        <f t="shared" si="500"/>
        <v>15831.401888875369</v>
      </c>
      <c r="CX138" s="31">
        <f t="shared" si="501"/>
        <v>13538.376666666669</v>
      </c>
      <c r="CY138" s="31">
        <f t="shared" si="502"/>
        <v>14448.775738095241</v>
      </c>
      <c r="CZ138" s="31">
        <f t="shared" si="503"/>
        <v>16000.809868367216</v>
      </c>
      <c r="DA138" s="31">
        <f t="shared" si="504"/>
        <v>17539.470523809538</v>
      </c>
      <c r="DB138" s="31">
        <f t="shared" si="505"/>
        <v>16068.746583113336</v>
      </c>
      <c r="DC138" s="31">
        <f t="shared" si="506"/>
        <v>13660.404571428589</v>
      </c>
      <c r="DD138" s="31">
        <f t="shared" si="507"/>
        <v>14488.948088241794</v>
      </c>
      <c r="DE138" s="31">
        <f t="shared" si="508"/>
        <v>16158.061928571422</v>
      </c>
      <c r="DF138" s="32">
        <f t="shared" si="509"/>
        <v>23107.844255952423</v>
      </c>
      <c r="DG138" s="30">
        <f t="shared" si="510"/>
        <v>20628.186011904752</v>
      </c>
      <c r="DH138" s="31">
        <f t="shared" si="511"/>
        <v>17375.206992095238</v>
      </c>
      <c r="DI138" s="31">
        <f t="shared" si="512"/>
        <v>15831.401888875369</v>
      </c>
      <c r="DJ138" s="31">
        <f t="shared" si="513"/>
        <v>13538.376666666669</v>
      </c>
      <c r="DK138" s="31">
        <f t="shared" si="514"/>
        <v>14448.775738095241</v>
      </c>
      <c r="DL138" s="31">
        <f t="shared" si="515"/>
        <v>16000.809868367216</v>
      </c>
      <c r="DM138" s="31">
        <f t="shared" si="516"/>
        <v>17539.470523809538</v>
      </c>
      <c r="DN138" s="31">
        <f t="shared" si="517"/>
        <v>16068.746583113336</v>
      </c>
      <c r="DO138" s="31">
        <f t="shared" si="518"/>
        <v>13660.404571428589</v>
      </c>
      <c r="DP138" s="31">
        <f t="shared" si="519"/>
        <v>14488.948088241794</v>
      </c>
      <c r="DQ138" s="31">
        <f t="shared" si="488"/>
        <v>16158.061928571422</v>
      </c>
      <c r="DR138" s="32">
        <f t="shared" si="522"/>
        <v>23107.844255952423</v>
      </c>
      <c r="DS138" s="30">
        <f t="shared" si="523"/>
        <v>20628.186011904752</v>
      </c>
      <c r="DT138" s="31">
        <f t="shared" si="524"/>
        <v>17375.206992095238</v>
      </c>
      <c r="DU138" s="31">
        <f t="shared" si="525"/>
        <v>15831.401888875369</v>
      </c>
      <c r="DV138" s="31">
        <f t="shared" si="526"/>
        <v>13538.376666666669</v>
      </c>
      <c r="DW138" s="31">
        <f t="shared" si="527"/>
        <v>14448.775738095241</v>
      </c>
      <c r="DX138" s="31">
        <f t="shared" si="528"/>
        <v>16000.809868367216</v>
      </c>
      <c r="DY138" s="31">
        <f t="shared" si="529"/>
        <v>17539.470523809538</v>
      </c>
      <c r="DZ138" s="31">
        <f t="shared" si="530"/>
        <v>16068.746583113336</v>
      </c>
      <c r="EA138" s="31">
        <f t="shared" si="531"/>
        <v>13660.404571428589</v>
      </c>
      <c r="EB138" s="31">
        <f t="shared" si="532"/>
        <v>14488.948088241794</v>
      </c>
      <c r="EC138" s="31">
        <f t="shared" si="533"/>
        <v>16158.061928571422</v>
      </c>
      <c r="ED138" s="32">
        <f t="shared" si="534"/>
        <v>23107.844255952423</v>
      </c>
      <c r="EE138" s="30">
        <f t="shared" si="535"/>
        <v>20628.186011904752</v>
      </c>
      <c r="EF138" s="31">
        <f t="shared" si="536"/>
        <v>17375.206992095238</v>
      </c>
      <c r="EG138" s="31">
        <f t="shared" si="537"/>
        <v>15831.401888875369</v>
      </c>
      <c r="EH138" s="31">
        <f t="shared" si="538"/>
        <v>13538.376666666669</v>
      </c>
      <c r="EI138" s="31">
        <f t="shared" si="539"/>
        <v>14448.775738095241</v>
      </c>
      <c r="EJ138" s="31">
        <f t="shared" si="540"/>
        <v>16000.809868367216</v>
      </c>
      <c r="EK138" s="31">
        <f t="shared" si="541"/>
        <v>17539.470523809538</v>
      </c>
      <c r="EL138" s="31">
        <f t="shared" si="542"/>
        <v>16068.746583113336</v>
      </c>
      <c r="EM138" s="31">
        <f t="shared" si="543"/>
        <v>13660.404571428589</v>
      </c>
      <c r="EN138" s="31">
        <f t="shared" si="544"/>
        <v>14488.948088241794</v>
      </c>
      <c r="EO138" s="31">
        <f t="shared" si="520"/>
        <v>16158.061928571422</v>
      </c>
      <c r="EP138" s="32">
        <f t="shared" si="521"/>
        <v>23107.844255952423</v>
      </c>
      <c r="ES138" s="20"/>
      <c r="ET138" s="18"/>
      <c r="EU138" s="18"/>
      <c r="EV138" s="18"/>
      <c r="EW138" s="18"/>
      <c r="EX138" s="18"/>
      <c r="EY138" s="18"/>
      <c r="EZ138" s="18"/>
      <c r="FA138" s="18"/>
      <c r="FB138" s="18"/>
      <c r="FC138" s="18"/>
      <c r="FD138" s="19"/>
      <c r="FE138" s="20"/>
      <c r="FF138" s="18"/>
      <c r="FG138" s="18"/>
      <c r="FH138" s="18"/>
      <c r="FI138" s="18"/>
      <c r="FJ138" s="18"/>
      <c r="FK138" s="18"/>
      <c r="FL138" s="18"/>
      <c r="FM138" s="18"/>
      <c r="FN138" s="18"/>
      <c r="FO138" s="18"/>
      <c r="FP138" s="19"/>
      <c r="FQ138" s="20"/>
      <c r="FR138" s="18"/>
      <c r="FS138" s="18"/>
      <c r="FT138" s="18"/>
      <c r="FU138" s="18"/>
      <c r="FV138" s="18"/>
      <c r="FW138" s="18"/>
      <c r="FX138" s="18"/>
      <c r="FY138" s="18"/>
      <c r="FZ138" s="18">
        <f t="shared" si="577"/>
        <v>14488.948088241794</v>
      </c>
      <c r="GA138" s="18">
        <f t="shared" si="578"/>
        <v>16158.061928571422</v>
      </c>
      <c r="GB138" s="19">
        <f t="shared" si="579"/>
        <v>23107.844255952423</v>
      </c>
      <c r="GC138" s="20">
        <f t="shared" si="580"/>
        <v>20628.186011904752</v>
      </c>
      <c r="GD138" s="18">
        <f t="shared" si="581"/>
        <v>17375.206992095238</v>
      </c>
      <c r="GE138" s="18">
        <f t="shared" si="582"/>
        <v>15831.401888875369</v>
      </c>
      <c r="GF138" s="18">
        <f t="shared" si="583"/>
        <v>13538.376666666669</v>
      </c>
      <c r="GG138" s="18">
        <f t="shared" si="584"/>
        <v>14448.775738095241</v>
      </c>
      <c r="GH138" s="18">
        <f t="shared" si="585"/>
        <v>16000.809868367216</v>
      </c>
      <c r="GI138" s="18">
        <f t="shared" si="586"/>
        <v>17539.470523809538</v>
      </c>
      <c r="GJ138" s="18">
        <f t="shared" si="587"/>
        <v>16068.746583113336</v>
      </c>
      <c r="GK138" s="18">
        <f t="shared" si="588"/>
        <v>13660.404571428589</v>
      </c>
      <c r="GL138" s="18">
        <f t="shared" si="589"/>
        <v>14488.948088241794</v>
      </c>
      <c r="GM138" s="18">
        <f t="shared" si="590"/>
        <v>16158.061928571422</v>
      </c>
      <c r="GN138" s="19">
        <f t="shared" si="591"/>
        <v>23107.844255952423</v>
      </c>
      <c r="GO138" s="20">
        <f t="shared" si="592"/>
        <v>20628.186011904752</v>
      </c>
      <c r="GP138" s="18">
        <f t="shared" si="593"/>
        <v>17375.206992095238</v>
      </c>
      <c r="GQ138" s="18">
        <f t="shared" si="594"/>
        <v>15831.401888875369</v>
      </c>
      <c r="GR138" s="18">
        <f t="shared" si="595"/>
        <v>13538.376666666669</v>
      </c>
      <c r="GS138" s="18">
        <f t="shared" si="596"/>
        <v>14448.775738095241</v>
      </c>
      <c r="GT138" s="18">
        <f t="shared" si="597"/>
        <v>16000.809868367216</v>
      </c>
      <c r="GU138" s="18">
        <f t="shared" si="598"/>
        <v>17539.470523809538</v>
      </c>
      <c r="GV138" s="18">
        <f t="shared" si="599"/>
        <v>16068.746583113336</v>
      </c>
      <c r="GW138" s="18">
        <f t="shared" si="600"/>
        <v>13660.404571428589</v>
      </c>
      <c r="GX138" s="18">
        <f t="shared" si="601"/>
        <v>14488.948088241794</v>
      </c>
      <c r="GY138" s="18">
        <f t="shared" si="602"/>
        <v>16158.061928571422</v>
      </c>
      <c r="GZ138" s="19">
        <f t="shared" si="603"/>
        <v>23107.844255952423</v>
      </c>
      <c r="HA138" s="20">
        <f t="shared" si="604"/>
        <v>20628.186011904752</v>
      </c>
      <c r="HB138" s="18">
        <f t="shared" si="605"/>
        <v>17375.206992095238</v>
      </c>
      <c r="HC138" s="18">
        <f t="shared" si="606"/>
        <v>15831.401888875369</v>
      </c>
      <c r="HD138" s="18">
        <f t="shared" si="607"/>
        <v>13538.376666666669</v>
      </c>
      <c r="HE138" s="18">
        <f t="shared" si="608"/>
        <v>14448.775738095241</v>
      </c>
      <c r="HF138" s="18">
        <f t="shared" si="609"/>
        <v>16000.809868367216</v>
      </c>
      <c r="HG138" s="18">
        <f t="shared" si="610"/>
        <v>17539.470523809538</v>
      </c>
      <c r="HH138" s="18">
        <f t="shared" si="611"/>
        <v>16068.746583113336</v>
      </c>
      <c r="HI138" s="18">
        <f t="shared" si="612"/>
        <v>13660.404571428589</v>
      </c>
      <c r="HJ138" s="18">
        <f t="shared" si="613"/>
        <v>14488.948088241794</v>
      </c>
      <c r="HK138" s="18">
        <f t="shared" si="614"/>
        <v>16158.061928571422</v>
      </c>
      <c r="HL138" s="19">
        <f t="shared" si="615"/>
        <v>23107.844255952423</v>
      </c>
      <c r="HM138" s="20">
        <f t="shared" si="616"/>
        <v>20628.186011904752</v>
      </c>
      <c r="HN138" s="18">
        <f t="shared" si="617"/>
        <v>17375.206992095238</v>
      </c>
      <c r="HO138" s="18">
        <f t="shared" si="618"/>
        <v>15831.401888875369</v>
      </c>
      <c r="HP138" s="18">
        <f t="shared" si="619"/>
        <v>13538.376666666669</v>
      </c>
      <c r="HQ138" s="18">
        <f t="shared" si="620"/>
        <v>14448.775738095241</v>
      </c>
      <c r="HR138" s="18">
        <f t="shared" si="621"/>
        <v>16000.809868367216</v>
      </c>
      <c r="HS138" s="18">
        <f t="shared" si="622"/>
        <v>17539.470523809538</v>
      </c>
      <c r="HT138" s="18">
        <f t="shared" si="623"/>
        <v>16068.746583113336</v>
      </c>
      <c r="HU138" s="18">
        <f t="shared" si="624"/>
        <v>13660.404571428589</v>
      </c>
      <c r="HV138" s="18">
        <f t="shared" si="625"/>
        <v>14488.948088241794</v>
      </c>
      <c r="HW138" s="18">
        <f t="shared" si="626"/>
        <v>16158.061928571422</v>
      </c>
      <c r="HX138" s="19">
        <f t="shared" si="627"/>
        <v>23107.844255952423</v>
      </c>
      <c r="HY138" s="20">
        <f t="shared" si="628"/>
        <v>20628.186011904752</v>
      </c>
      <c r="HZ138" s="18">
        <f t="shared" si="629"/>
        <v>17375.206992095238</v>
      </c>
      <c r="IA138" s="18">
        <f t="shared" si="630"/>
        <v>15831.401888875369</v>
      </c>
      <c r="IB138" s="18">
        <f t="shared" si="631"/>
        <v>13538.376666666669</v>
      </c>
      <c r="IC138" s="18">
        <f t="shared" si="632"/>
        <v>14448.775738095241</v>
      </c>
      <c r="ID138" s="18">
        <f t="shared" si="633"/>
        <v>16000.809868367216</v>
      </c>
      <c r="IE138" s="18">
        <f t="shared" si="634"/>
        <v>17539.470523809538</v>
      </c>
      <c r="IF138" s="18">
        <f t="shared" si="648"/>
        <v>16068.746583113336</v>
      </c>
      <c r="IG138" s="18">
        <f t="shared" ref="IG138:IG154" si="649">EA138</f>
        <v>13660.404571428589</v>
      </c>
      <c r="IH138" s="18"/>
      <c r="II138" s="18"/>
      <c r="IJ138" s="19"/>
      <c r="IK138" s="20"/>
      <c r="IL138" s="18"/>
      <c r="IM138" s="18"/>
      <c r="IN138" s="18"/>
      <c r="IO138" s="18"/>
      <c r="IP138" s="18"/>
      <c r="IQ138" s="18"/>
      <c r="IR138" s="18"/>
      <c r="IS138" s="18"/>
      <c r="IT138" s="18"/>
      <c r="IU138" s="18"/>
      <c r="IV138" s="19"/>
      <c r="IW138" s="33"/>
      <c r="IX138" s="33"/>
      <c r="IY138" s="17"/>
      <c r="IZ138" s="17"/>
      <c r="JA138" s="14">
        <f t="shared" si="635"/>
        <v>0</v>
      </c>
      <c r="JB138" s="15">
        <f t="shared" si="636"/>
        <v>0</v>
      </c>
      <c r="JC138" s="15">
        <f t="shared" si="637"/>
        <v>53754.854272765639</v>
      </c>
      <c r="JD138" s="15">
        <f t="shared" si="638"/>
        <v>198846.23311712159</v>
      </c>
      <c r="JE138" s="15">
        <f t="shared" si="639"/>
        <v>198846.23311712159</v>
      </c>
      <c r="JF138" s="15">
        <f t="shared" si="640"/>
        <v>198846.23311712159</v>
      </c>
      <c r="JG138" s="15">
        <f t="shared" si="641"/>
        <v>198846.23311712159</v>
      </c>
      <c r="JH138" s="15">
        <f t="shared" si="642"/>
        <v>145091.37884435593</v>
      </c>
      <c r="JI138" s="15">
        <f t="shared" si="643"/>
        <v>0</v>
      </c>
      <c r="JJ138" s="14"/>
    </row>
    <row r="139" spans="1:270" x14ac:dyDescent="0.25">
      <c r="A139" s="1" t="s">
        <v>73</v>
      </c>
      <c r="B139" s="2">
        <v>5979</v>
      </c>
      <c r="C139" s="3">
        <v>42411</v>
      </c>
      <c r="D139" s="3" t="s">
        <v>74</v>
      </c>
      <c r="E139" s="4">
        <v>45562</v>
      </c>
      <c r="F139">
        <f t="shared" si="564"/>
        <v>2024</v>
      </c>
      <c r="G139">
        <f t="shared" si="565"/>
        <v>9</v>
      </c>
      <c r="H139">
        <f t="shared" si="566"/>
        <v>2021</v>
      </c>
      <c r="I139">
        <f t="shared" si="561"/>
        <v>9</v>
      </c>
      <c r="J139">
        <f t="shared" si="560"/>
        <v>2024</v>
      </c>
      <c r="K139">
        <f t="shared" si="572"/>
        <v>10</v>
      </c>
      <c r="L139">
        <f t="shared" si="562"/>
        <v>2029</v>
      </c>
      <c r="M139">
        <f t="shared" si="573"/>
        <v>9</v>
      </c>
      <c r="O139" s="14"/>
      <c r="P139" s="17"/>
      <c r="Q139" s="17"/>
      <c r="R139" s="17"/>
      <c r="S139" s="17"/>
      <c r="T139" s="17"/>
      <c r="U139" s="17"/>
      <c r="V139" s="17">
        <f>IF(AND($F139=O$4,$I139=V$5),AVERAGE('Потребление ЭЭ_факт'!R139,'Потребление ЭЭ_факт'!AD139,'Потребление ЭЭ_факт'!AP139),IF(U139&lt;&gt;0,AVERAGE('Потребление ЭЭ_факт'!R139,'Потребление ЭЭ_факт'!AD139,'Потребление ЭЭ_факт'!AP139),0))</f>
        <v>0</v>
      </c>
      <c r="W139" s="17">
        <f>IF(AND($F139=O$4,$I139=W$5),AVERAGE('Потребление ЭЭ_факт'!S139,'Потребление ЭЭ_факт'!AE139,'Потребление ЭЭ_факт'!AQ139),IF(V139&lt;&gt;0,AVERAGE('Потребление ЭЭ_факт'!S139,'Потребление ЭЭ_факт'!AE139,'Потребление ЭЭ_факт'!AQ139),0))</f>
        <v>0</v>
      </c>
      <c r="X139" s="17">
        <f>IF(AND($F139=O$4,$I139=X$5),AVERAGE('Потребление ЭЭ_факт'!T139,'Потребление ЭЭ_факт'!AF139,'Потребление ЭЭ_факт'!AR139),IF(W139&lt;&gt;0,AVERAGE('Потребление ЭЭ_факт'!T139,'Потребление ЭЭ_факт'!AF139,'Потребление ЭЭ_факт'!AR139),0))</f>
        <v>0</v>
      </c>
      <c r="Y139" s="17">
        <f>IF(AND($F139=O$4,$I139=Y$5),AVERAGE('Потребление ЭЭ_факт'!U139,'Потребление ЭЭ_факт'!AG139,'Потребление ЭЭ_факт'!AS139),IF(X139&lt;&gt;0,AVERAGE('Потребление ЭЭ_факт'!U139,'Потребление ЭЭ_факт'!AG139,'Потребление ЭЭ_факт'!AS139),0))</f>
        <v>0</v>
      </c>
      <c r="Z139" s="17">
        <f>IF(AND($F139=O$4,$I139=Z$5),AVERAGE('Потребление ЭЭ_факт'!V139,'Потребление ЭЭ_факт'!AH139,'Потребление ЭЭ_факт'!AT139),IF(Y139&lt;&gt;0,AVERAGE('Потребление ЭЭ_факт'!V139,'Потребление ЭЭ_факт'!AH139,'Потребление ЭЭ_факт'!AT139),0))</f>
        <v>0</v>
      </c>
      <c r="AA139" s="14">
        <f>IF(AND($F139=AA$4,$I139=AA$5),AVERAGE('Потребление ЭЭ_факт'!W139,'Потребление ЭЭ_факт'!AI139,'Потребление ЭЭ_факт'!AU139),IF(Z139&lt;&gt;0,AVERAGE('Потребление ЭЭ_факт'!W139,'Потребление ЭЭ_факт'!AI139,'Потребление ЭЭ_факт'!AU139),0))</f>
        <v>0</v>
      </c>
      <c r="AB139" s="17">
        <f>IF(AND($F139=AA$4,$I139=AB$5),AVERAGE('Потребление ЭЭ_факт'!X139,'Потребление ЭЭ_факт'!AJ139,'Потребление ЭЭ_факт'!AV139),IF(AA139&lt;&gt;0,AVERAGE('Потребление ЭЭ_факт'!X139,'Потребление ЭЭ_факт'!AJ139,'Потребление ЭЭ_факт'!AV139),0))</f>
        <v>0</v>
      </c>
      <c r="AC139" s="17">
        <f>IF(AND($F139=AA$4,$I139=AC$5),AVERAGE('Потребление ЭЭ_факт'!Y139,'Потребление ЭЭ_факт'!AK139,'Потребление ЭЭ_факт'!AW139),IF(AB139&lt;&gt;0,AVERAGE('Потребление ЭЭ_факт'!Y139,'Потребление ЭЭ_факт'!AK139,'Потребление ЭЭ_факт'!AW139),0))</f>
        <v>0</v>
      </c>
      <c r="AD139" s="17">
        <f>IF(AND($F139=AA$4,$I139=AD$5),AVERAGE('Потребление ЭЭ_факт'!Z139,'Потребление ЭЭ_факт'!AL139,'Потребление ЭЭ_факт'!AX139),IF(AC139&lt;&gt;0,AVERAGE('Потребление ЭЭ_факт'!Z139,'Потребление ЭЭ_факт'!AL139,'Потребление ЭЭ_факт'!AX139),0))</f>
        <v>0</v>
      </c>
      <c r="AE139" s="17">
        <f>IF(AND($F139=AA$4,$I139=AE$5),AVERAGE('Потребление ЭЭ_факт'!AA139,'Потребление ЭЭ_факт'!AM139,'Потребление ЭЭ_факт'!AY139),IF(AD139&lt;&gt;0,AVERAGE('Потребление ЭЭ_факт'!AA139,'Потребление ЭЭ_факт'!AM139,'Потребление ЭЭ_факт'!AY139),0))</f>
        <v>0</v>
      </c>
      <c r="AF139" s="17">
        <f>IF(AND($F139=AA$4,$I139=AF$5),AVERAGE('Потребление ЭЭ_факт'!AB139,'Потребление ЭЭ_факт'!AN139,'Потребление ЭЭ_факт'!AZ139),IF(AE139&lt;&gt;0,AVERAGE('Потребление ЭЭ_факт'!AB139,'Потребление ЭЭ_факт'!AN139,'Потребление ЭЭ_факт'!AZ139),0))</f>
        <v>0</v>
      </c>
      <c r="AG139" s="17">
        <f>IF(AND($F139=AA$4,$I139=AG$5),AVERAGE('Потребление ЭЭ_факт'!AC139,'Потребление ЭЭ_факт'!AO139,'Потребление ЭЭ_факт'!BA139),IF(AF139&lt;&gt;0,AVERAGE('Потребление ЭЭ_факт'!AC139,'Потребление ЭЭ_факт'!AO139,'Потребление ЭЭ_факт'!BA139),0))</f>
        <v>0</v>
      </c>
      <c r="AH139" s="17">
        <f>IF(AND($F139=AA$4,$I139=AH$5),AVERAGE('Потребление ЭЭ_факт'!AD139,'Потребление ЭЭ_факт'!AP139,'Потребление ЭЭ_факт'!BB139),IF(AG139&lt;&gt;0,AVERAGE('Потребление ЭЭ_факт'!AD139,'Потребление ЭЭ_факт'!AP139,'Потребление ЭЭ_факт'!BB139),0))</f>
        <v>0</v>
      </c>
      <c r="AI139" s="17">
        <f>IF(AND($F139=AA$4,$I139=AI$5),AVERAGE('Потребление ЭЭ_факт'!AE139,'Потребление ЭЭ_факт'!AQ139,'Потребление ЭЭ_факт'!BC139),IF(AH139&lt;&gt;0,AVERAGE('Потребление ЭЭ_факт'!AE139,'Потребление ЭЭ_факт'!AQ139,'Потребление ЭЭ_факт'!BC139),0))</f>
        <v>0</v>
      </c>
      <c r="AJ139" s="17">
        <f>IF(AND($F139=AA$4,$I139=AJ$5),AVERAGE('Потребление ЭЭ_факт'!AF139,'Потребление ЭЭ_факт'!AR139,'Потребление ЭЭ_факт'!BD139),IF(AI139&lt;&gt;0,AVERAGE('Потребление ЭЭ_факт'!AF139,'Потребление ЭЭ_факт'!AR139,'Потребление ЭЭ_факт'!BD139),0))</f>
        <v>0</v>
      </c>
      <c r="AK139" s="17">
        <f>IF(AND($F139=AA$4,$I139=AK$5),AVERAGE('Потребление ЭЭ_факт'!AG139,'Потребление ЭЭ_факт'!AS139,'Потребление ЭЭ_факт'!BE139),IF(AJ139&lt;&gt;0,AVERAGE('Потребление ЭЭ_факт'!AG139,'Потребление ЭЭ_факт'!AS139,'Потребление ЭЭ_факт'!BE139),0))</f>
        <v>0</v>
      </c>
      <c r="AL139" s="17">
        <f>IF(AND($F139=AA$4,$I139=AL$5),AVERAGE('Потребление ЭЭ_факт'!AH139,'Потребление ЭЭ_факт'!AT139,'Потребление ЭЭ_факт'!BF139),IF(AK139&lt;&gt;0,AVERAGE('Потребление ЭЭ_факт'!AH139,'Потребление ЭЭ_факт'!AT139,'Потребление ЭЭ_факт'!BF139),0))</f>
        <v>0</v>
      </c>
      <c r="AM139" s="14">
        <f>IF(AND($F139=AM$4,$I139=AM$5),AVERAGE('Потребление ЭЭ_факт'!AI139,'Потребление ЭЭ_факт'!AU139,'Потребление ЭЭ_факт'!BG139),IF(AL139&lt;&gt;0,AVERAGE('Потребление ЭЭ_факт'!AI139,'Потребление ЭЭ_факт'!AU139,'Потребление ЭЭ_факт'!BG139),0))</f>
        <v>0</v>
      </c>
      <c r="AN139" s="15">
        <f>IF(AND($F139=$AM$4,$I139=AN$5),AVERAGE('Потребление ЭЭ_факт'!AJ139,'Потребление ЭЭ_факт'!AV139,'Потребление ЭЭ_факт'!BH139),IF(AM139&lt;&gt;0,AVERAGE('Потребление ЭЭ_факт'!AJ139,'Потребление ЭЭ_факт'!AV139,'Потребление ЭЭ_факт'!BH139),0))</f>
        <v>0</v>
      </c>
      <c r="AO139" s="15">
        <f>IF(AND($F139=$AM$4,$I139=AO$5),AVERAGE('Потребление ЭЭ_факт'!AK139,'Потребление ЭЭ_факт'!AW139,'Потребление ЭЭ_факт'!BI139),IF(AN139&lt;&gt;0,AVERAGE('Потребление ЭЭ_факт'!AK139,'Потребление ЭЭ_факт'!AW139,'Потребление ЭЭ_факт'!BI139),0))</f>
        <v>0</v>
      </c>
      <c r="AP139" s="15">
        <f>IF(AND($F139=$AM$4,$I139=AP$5),AVERAGE('Потребление ЭЭ_факт'!AL139,'Потребление ЭЭ_факт'!AX139,'Потребление ЭЭ_факт'!BJ139),IF(AO139&lt;&gt;0,AVERAGE('Потребление ЭЭ_факт'!AL139,'Потребление ЭЭ_факт'!AX139,'Потребление ЭЭ_факт'!BJ139),0))</f>
        <v>0</v>
      </c>
      <c r="AQ139" s="15">
        <f>IF(AND($F139=$AM$4,$I139=AQ$5),AVERAGE('Потребление ЭЭ_факт'!AM139,'Потребление ЭЭ_факт'!AY139,'Потребление ЭЭ_факт'!BK139),IF(AP139&lt;&gt;0,AVERAGE('Потребление ЭЭ_факт'!AM139,'Потребление ЭЭ_факт'!AY139,'Потребление ЭЭ_факт'!BK139),0))</f>
        <v>0</v>
      </c>
      <c r="AR139" s="15">
        <f>IF(AND($F139=$AM$4,$I139=AR$5),AVERAGE('Потребление ЭЭ_факт'!AN139,'Потребление ЭЭ_факт'!AZ139,'Потребление ЭЭ_факт'!BL139),IF(AQ139&lt;&gt;0,AVERAGE('Потребление ЭЭ_факт'!AN139,'Потребление ЭЭ_факт'!AZ139,'Потребление ЭЭ_факт'!BL139),0))</f>
        <v>0</v>
      </c>
      <c r="AS139" s="15">
        <f>IF(AND($F139=$AM$4,$I139=AS$5),AVERAGE('Потребление ЭЭ_факт'!AO139,'Потребление ЭЭ_факт'!BA139,'Потребление ЭЭ_факт'!BM139),IF(AR139&lt;&gt;0,AVERAGE('Потребление ЭЭ_факт'!AO139,'Потребление ЭЭ_факт'!BA139,'Потребление ЭЭ_факт'!BM139),0))</f>
        <v>0</v>
      </c>
      <c r="AT139" s="15">
        <f>IF(AND($F139=$AM$4,$I139=AT$5),AVERAGE('Потребление ЭЭ_факт'!AP139,'Потребление ЭЭ_факт'!BB139,'Потребление ЭЭ_факт'!BN139),IF(AS139&lt;&gt;0,AVERAGE('Потребление ЭЭ_факт'!AP139,'Потребление ЭЭ_факт'!BB139,'Потребление ЭЭ_факт'!BN139),0))</f>
        <v>0</v>
      </c>
      <c r="AU139" s="15">
        <f>IF(AND($F139=$AM$4,$I139=AU$5),AVERAGE('Потребление ЭЭ_факт'!AQ139,'Потребление ЭЭ_факт'!BC139,'Потребление ЭЭ_факт'!BO139),IF(AT139&lt;&gt;0,AVERAGE('Потребление ЭЭ_факт'!AQ139,'Потребление ЭЭ_факт'!BC139,'Потребление ЭЭ_факт'!BO139),0))</f>
        <v>0</v>
      </c>
      <c r="AV139" s="15">
        <f>IF(AND($F139=$AM$4,$I139=AV$5),AVERAGE('Потребление ЭЭ_факт'!AR139,'Потребление ЭЭ_факт'!BD139,'Потребление ЭЭ_факт'!BP139),IF(AU139&lt;&gt;0,AVERAGE('Потребление ЭЭ_факт'!AR139,'Потребление ЭЭ_факт'!BD139,'Потребление ЭЭ_факт'!BP139),0))</f>
        <v>0</v>
      </c>
      <c r="AW139" s="15">
        <f>IF(AND($F139=$AM$4,$I139=AW$5),AVERAGE('Потребление ЭЭ_факт'!AS139,'Потребление ЭЭ_факт'!BE139,'Потребление ЭЭ_факт'!BQ139),IF(AV139&lt;&gt;0,AVERAGE('Потребление ЭЭ_факт'!AS139,'Потребление ЭЭ_факт'!BE139,'Потребление ЭЭ_факт'!BQ139),0))</f>
        <v>0</v>
      </c>
      <c r="AX139" s="16">
        <f>IF(AND($F139=$AM$4,$I139=AX$5),AVERAGE('Потребление ЭЭ_факт'!AT139,'Потребление ЭЭ_факт'!BF139,'Потребление ЭЭ_факт'!BR139),IF(AW139&lt;&gt;0,AVERAGE('Потребление ЭЭ_факт'!AT139,'Потребление ЭЭ_факт'!BF139,'Потребление ЭЭ_факт'!BR139),0))</f>
        <v>0</v>
      </c>
      <c r="AY139" s="14">
        <f>IF(AND($F139=$AY$4,$I139=AY$5),AVERAGE('Потребление ЭЭ_факт'!AU139,'Потребление ЭЭ_факт'!BG139,'Потребление ЭЭ_факт'!BS139),IF(AX139&lt;&gt;0,AVERAGE('Потребление ЭЭ_факт'!AU139,'Потребление ЭЭ_факт'!BG139,'Потребление ЭЭ_факт'!BS139),0))</f>
        <v>0</v>
      </c>
      <c r="AZ139" s="15">
        <f>IF(AND($F139=$AY$4,$I139=AZ$5),AVERAGE('Потребление ЭЭ_факт'!AV139,'Потребление ЭЭ_факт'!BH139,'Потребление ЭЭ_факт'!BT139),IF(AY139&lt;&gt;0,AVERAGE('Потребление ЭЭ_факт'!AV139,'Потребление ЭЭ_факт'!BH139,'Потребление ЭЭ_факт'!BT139),0))</f>
        <v>0</v>
      </c>
      <c r="BA139" s="15">
        <f>IF(AND($F139=$AY$4,$I139=BA$5),AVERAGE('Потребление ЭЭ_факт'!AW139,'Потребление ЭЭ_факт'!BI139,'Потребление ЭЭ_факт'!BU139),IF(AZ139&lt;&gt;0,AVERAGE('Потребление ЭЭ_факт'!AW139,'Потребление ЭЭ_факт'!BI139,'Потребление ЭЭ_факт'!BU139),0))</f>
        <v>0</v>
      </c>
      <c r="BB139" s="15">
        <f>IF(AND($F139=$AY$4,$I139=BB$5),AVERAGE('Потребление ЭЭ_факт'!AX139,'Потребление ЭЭ_факт'!BJ139,'Потребление ЭЭ_факт'!BV139),IF(BA139&lt;&gt;0,AVERAGE('Потребление ЭЭ_факт'!AX139,'Потребление ЭЭ_факт'!BJ139,'Потребление ЭЭ_факт'!BV139),0))</f>
        <v>0</v>
      </c>
      <c r="BC139" s="15">
        <f>IF(AND($F139=$AY$4,$I139=BC$5),AVERAGE('Потребление ЭЭ_факт'!AY139,'Потребление ЭЭ_факт'!BK139,'Потребление ЭЭ_факт'!BW139),IF(BB139&lt;&gt;0,AVERAGE('Потребление ЭЭ_факт'!AY139,'Потребление ЭЭ_факт'!BK139,'Потребление ЭЭ_факт'!BW139),0))</f>
        <v>0</v>
      </c>
      <c r="BD139" s="15">
        <f>IF(AND($F139=$AY$4,$I139=BD$5),AVERAGE('Потребление ЭЭ_факт'!AZ139,'Потребление ЭЭ_факт'!BL139,'Потребление ЭЭ_факт'!BX139),IF(BC139&lt;&gt;0,AVERAGE('Потребление ЭЭ_факт'!AZ139,'Потребление ЭЭ_факт'!BL139,'Потребление ЭЭ_факт'!BX139),0))</f>
        <v>0</v>
      </c>
      <c r="BE139" s="15">
        <f>IF(AND($F139=$AY$4,$I139=BE$5),AVERAGE('Потребление ЭЭ_факт'!BA139,'Потребление ЭЭ_факт'!BM139,'Потребление ЭЭ_факт'!BY139),IF(BD139&lt;&gt;0,AVERAGE('Потребление ЭЭ_факт'!BA139,'Потребление ЭЭ_факт'!BM139,'Потребление ЭЭ_факт'!BY139),0))</f>
        <v>0</v>
      </c>
      <c r="BF139" s="15">
        <f>IF(AND($F139=$AY$4,$I139=BF$5),AVERAGE('Потребление ЭЭ_факт'!BB139,'Потребление ЭЭ_факт'!BN139,'Потребление ЭЭ_факт'!BZ139),IF(BE139&lt;&gt;0,AVERAGE('Потребление ЭЭ_факт'!BB139,'Потребление ЭЭ_факт'!BN139,'Потребление ЭЭ_факт'!BZ139),0))</f>
        <v>0</v>
      </c>
      <c r="BG139" s="15">
        <f>IF(AND($F139=$AY$4,$I139=BG$5),AVERAGE('Потребление ЭЭ_факт'!BC139,'Потребление ЭЭ_факт'!BO139,'Потребление ЭЭ_факт'!CA139),IF(BF139&lt;&gt;0,AVERAGE('Потребление ЭЭ_факт'!BC139,'Потребление ЭЭ_факт'!BO139,'Потребление ЭЭ_факт'!CA139),0))</f>
        <v>0</v>
      </c>
      <c r="BH139" s="15">
        <f>IF(AND($F139=$AY$4,$I139=BH$5),AVERAGE('Потребление ЭЭ_факт'!BD139,'Потребление ЭЭ_факт'!BP139,'Потребление ЭЭ_факт'!CB139),IF(BG139&lt;&gt;0,AVERAGE('Потребление ЭЭ_факт'!BD139,'Потребление ЭЭ_факт'!BP139,'Потребление ЭЭ_факт'!CB139),0))</f>
        <v>0</v>
      </c>
      <c r="BI139" s="15">
        <f>IF(AND($F139=$AY$4,$I139=BI$5),AVERAGE('Потребление ЭЭ_факт'!BE139,'Потребление ЭЭ_факт'!BQ139,'Потребление ЭЭ_факт'!CC139),IF(BH139&lt;&gt;0,AVERAGE('Потребление ЭЭ_факт'!BE139,'Потребление ЭЭ_факт'!BQ139,'Потребление ЭЭ_факт'!CC139),0))</f>
        <v>0</v>
      </c>
      <c r="BJ139" s="16">
        <f>IF(AND($F139=$AY$4,$I139=BJ$5),AVERAGE('Потребление ЭЭ_факт'!BF139,'Потребление ЭЭ_факт'!BR139,'Потребление ЭЭ_факт'!CD139),IF(BI139&lt;&gt;0,AVERAGE('Потребление ЭЭ_факт'!BF139,'Потребление ЭЭ_факт'!BR139,'Потребление ЭЭ_факт'!CD139),0))</f>
        <v>0</v>
      </c>
      <c r="BK139" s="14">
        <f>IF(AND($F139=$BK$4,$I139=BK$5),AVERAGE('Потребление ЭЭ_факт'!BG139,'Потребление ЭЭ_факт'!BS139,'Потребление ЭЭ_факт'!CE139),IF(BJ139&lt;&gt;0,AVERAGE('Потребление ЭЭ_факт'!BG139,'Потребление ЭЭ_факт'!BS139,'Потребление ЭЭ_факт'!CE139),0))</f>
        <v>0</v>
      </c>
      <c r="BL139" s="15">
        <f>IF(AND($F139=$BK$4,$I139=BL$5),AVERAGE('Потребление ЭЭ_факт'!BH139,'Потребление ЭЭ_факт'!BT139,'Потребление ЭЭ_факт'!CF139),IF(BK139&lt;&gt;0,AVERAGE('Потребление ЭЭ_факт'!BH139,'Потребление ЭЭ_факт'!BT139,'Потребление ЭЭ_факт'!CF139),0))</f>
        <v>0</v>
      </c>
      <c r="BM139" s="15">
        <f>IF(AND($F139=$BK$4,$I139=BM$5),AVERAGE('Потребление ЭЭ_факт'!BI139,'Потребление ЭЭ_факт'!BU139,'Потребление ЭЭ_факт'!CG139),IF(BL139&lt;&gt;0,AVERAGE('Потребление ЭЭ_факт'!BI139,'Потребление ЭЭ_факт'!BU139,'Потребление ЭЭ_факт'!CG139),0))</f>
        <v>0</v>
      </c>
      <c r="BN139" s="15">
        <f>IF(AND($F139=$BK$4,$I139=BN$5),AVERAGE('Потребление ЭЭ_факт'!BJ139,'Потребление ЭЭ_факт'!BV139,'Потребление ЭЭ_факт'!CH139),IF(BM139&lt;&gt;0,AVERAGE('Потребление ЭЭ_факт'!BJ139,'Потребление ЭЭ_факт'!BV139,'Потребление ЭЭ_факт'!CH139),0))</f>
        <v>0</v>
      </c>
      <c r="BO139" s="15">
        <f>IF(AND($F139=$BK$4,$I139=BO$5),AVERAGE('Потребление ЭЭ_факт'!BK139,'Потребление ЭЭ_факт'!BW139,'Потребление ЭЭ_факт'!CI139),IF(BN139&lt;&gt;0,AVERAGE('Потребление ЭЭ_факт'!BK139,'Потребление ЭЭ_факт'!BW139,'Потребление ЭЭ_факт'!CI139),0))</f>
        <v>0</v>
      </c>
      <c r="BP139" s="15">
        <f>IF(AND($F139=$BK$4,$I139=BP$5),AVERAGE('Потребление ЭЭ_факт'!BL139,'Потребление ЭЭ_факт'!BX139,'Потребление ЭЭ_факт'!CJ139),IF(BO139&lt;&gt;0,AVERAGE('Потребление ЭЭ_факт'!BL139,'Потребление ЭЭ_факт'!BX139,'Потребление ЭЭ_факт'!CJ139),0))</f>
        <v>0</v>
      </c>
      <c r="BQ139" s="15">
        <f>IF(AND($F139=$BK$4,$I139=BQ$5),AVERAGE('Потребление ЭЭ_факт'!BM139,'Потребление ЭЭ_факт'!BY139,'Потребление ЭЭ_факт'!CK139),IF(BP139&lt;&gt;0,AVERAGE('Потребление ЭЭ_факт'!BM139,'Потребление ЭЭ_факт'!BY139,'Потребление ЭЭ_факт'!CK139),0))</f>
        <v>0</v>
      </c>
      <c r="BR139" s="15">
        <f>IF(AND($F139=$BK$4,$I139=BR$5),AVERAGE('Потребление ЭЭ_факт'!BN139,'Потребление ЭЭ_факт'!BZ139,'Потребление ЭЭ_факт'!CL139),IF(BQ139&lt;&gt;0,AVERAGE('Потребление ЭЭ_факт'!BN139,'Потребление ЭЭ_факт'!BZ139,'Потребление ЭЭ_факт'!CL139),0))</f>
        <v>0</v>
      </c>
      <c r="BS139" s="15">
        <f>IF(AND($F139=$BK$4,$I139=BS$5),AVERAGE('Потребление ЭЭ_факт'!BO139,'Потребление ЭЭ_факт'!CA139,'Потребление ЭЭ_факт'!CM139),IF(BR139&lt;&gt;0,AVERAGE('Потребление ЭЭ_факт'!BO139,'Потребление ЭЭ_факт'!CA139,'Потребление ЭЭ_факт'!CM139),0))</f>
        <v>19905.652436595235</v>
      </c>
      <c r="BT139" s="15">
        <f>IF(AND($F139=$BK$4,$I139=BT$5),AVERAGE('Потребление ЭЭ_факт'!BP139,'Потребление ЭЭ_факт'!CB139,'Потребление ЭЭ_факт'!CN139),IF(BS139&lt;&gt;0,AVERAGE('Потребление ЭЭ_факт'!BP139,'Потребление ЭЭ_факт'!CB139,'Потребление ЭЭ_факт'!CN139),0))</f>
        <v>19273.654618038094</v>
      </c>
      <c r="BU139" s="15">
        <f>IF(AND($F139=$BK$4,$I139=BU$5),AVERAGE('Потребление ЭЭ_факт'!BQ139,'Потребление ЭЭ_факт'!CC139,'Потребление ЭЭ_факт'!CO139),IF(BT139&lt;&gt;0,AVERAGE('Потребление ЭЭ_факт'!BQ139,'Потребление ЭЭ_факт'!CC139,'Потребление ЭЭ_факт'!CO139),0))</f>
        <v>20184.443812446429</v>
      </c>
      <c r="BV139" s="16">
        <f>IF(AND($F139=$BK$4,$I139=BV$5),AVERAGE('Потребление ЭЭ_факт'!BR139,'Потребление ЭЭ_факт'!CD139,'Потребление ЭЭ_факт'!CP139),IF(BU139&lt;&gt;0,AVERAGE('Потребление ЭЭ_факт'!BR139,'Потребление ЭЭ_факт'!CD139,'Потребление ЭЭ_факт'!CP139),0))</f>
        <v>20149.049707001428</v>
      </c>
      <c r="BW139" s="14">
        <f>IF(AND($F139=$BW$4,$I139=BW$5),AVERAGE('Потребление ЭЭ_факт'!BS139,'Потребление ЭЭ_факт'!CE139,'Потребление ЭЭ_факт'!CQ139),IF(BV139&lt;&gt;0,AVERAGE('Потребление ЭЭ_факт'!BS139,'Потребление ЭЭ_факт'!CE139,'Потребление ЭЭ_факт'!CQ139),0))</f>
        <v>19987.198134416667</v>
      </c>
      <c r="BX139" s="15">
        <f>IF(AND($F139=$BW$4,$I139=BX$5),AVERAGE('Потребление ЭЭ_факт'!BT139,'Потребление ЭЭ_факт'!CF139,'Потребление ЭЭ_факт'!CR139),IF(BW139&lt;&gt;0,AVERAGE('Потребление ЭЭ_факт'!BT139,'Потребление ЭЭ_факт'!CF139,'Потребление ЭЭ_факт'!CR139),0))</f>
        <v>18608.313723300002</v>
      </c>
      <c r="BY139" s="15">
        <f>IF(AND($F139=$BW$4,$I139=BY$5),AVERAGE('Потребление ЭЭ_факт'!BU139,'Потребление ЭЭ_факт'!CG139,'Потребление ЭЭ_факт'!CS139),IF(BX139&lt;&gt;0,AVERAGE('Потребление ЭЭ_факт'!BU139,'Потребление ЭЭ_факт'!CG139,'Потребление ЭЭ_факт'!CS139),0))</f>
        <v>19113.41682052</v>
      </c>
      <c r="BZ139" s="15">
        <f>IF(AND($F139=$BW$4,$I139=BZ$5),AVERAGE('Потребление ЭЭ_факт'!BV139,'Потребление ЭЭ_факт'!CH139,'Потребление ЭЭ_факт'!CT139),IF(BY139&lt;&gt;0,AVERAGE('Потребление ЭЭ_факт'!BV139,'Потребление ЭЭ_факт'!CH139,'Потребление ЭЭ_факт'!CT139),0))</f>
        <v>19798.337350928574</v>
      </c>
      <c r="CA139" s="15">
        <f>IF(AND($F139=$BW$4,$I139=CA$5),AVERAGE('Потребление ЭЭ_факт'!BW139,'Потребление ЭЭ_факт'!CI139,'Потребление ЭЭ_факт'!CU139),IF(BZ139&lt;&gt;0,AVERAGE('Потребление ЭЭ_факт'!BW139,'Потребление ЭЭ_факт'!CI139,'Потребление ЭЭ_факт'!CU139),0))</f>
        <v>21307.501889625953</v>
      </c>
      <c r="CB139" s="15">
        <f>IF(AND($F139=$BW$4,$I139=CB$5),AVERAGE('Потребление ЭЭ_факт'!BX139,'Потребление ЭЭ_факт'!CJ139,'Потребление ЭЭ_факт'!CV139),IF(CA139&lt;&gt;0,AVERAGE('Потребление ЭЭ_факт'!BX139,'Потребление ЭЭ_факт'!CJ139,'Потребление ЭЭ_факт'!CV139),0))</f>
        <v>24070.247794821425</v>
      </c>
      <c r="CC139" s="15">
        <f>IF(AND($F139=$BW$4,$I139=CC$5),AVERAGE('Потребление ЭЭ_факт'!BY139,'Потребление ЭЭ_факт'!CK139,'Потребление ЭЭ_факт'!CW139),IF(CB139&lt;&gt;0,AVERAGE('Потребление ЭЭ_факт'!BY139,'Потребление ЭЭ_факт'!CK139,'Потребление ЭЭ_факт'!CW139),0))</f>
        <v>26795.721258173809</v>
      </c>
      <c r="CD139" s="15">
        <f>IF(AND($F139=$BW$4,$I139=CD$5),AVERAGE('Потребление ЭЭ_факт'!BZ139,'Потребление ЭЭ_факт'!CL139,'Потребление ЭЭ_факт'!CX139),IF(CC139&lt;&gt;0,AVERAGE('Потребление ЭЭ_факт'!BZ139,'Потребление ЭЭ_факт'!CL139,'Потребление ЭЭ_факт'!CX139),0))</f>
        <v>25872.094469610951</v>
      </c>
      <c r="CE139" s="31">
        <f t="shared" si="644"/>
        <v>19905.652436595235</v>
      </c>
      <c r="CF139" s="31">
        <f t="shared" si="645"/>
        <v>19273.654618038094</v>
      </c>
      <c r="CG139" s="31">
        <f t="shared" si="646"/>
        <v>20184.443812446429</v>
      </c>
      <c r="CH139" s="32">
        <f t="shared" si="647"/>
        <v>20149.049707001428</v>
      </c>
      <c r="CI139" s="30">
        <f t="shared" si="574"/>
        <v>19987.198134416667</v>
      </c>
      <c r="CJ139" s="31">
        <f t="shared" si="570"/>
        <v>18608.313723300002</v>
      </c>
      <c r="CK139" s="31">
        <f t="shared" si="571"/>
        <v>19113.41682052</v>
      </c>
      <c r="CL139" s="31">
        <f t="shared" si="489"/>
        <v>19798.337350928574</v>
      </c>
      <c r="CM139" s="31">
        <f t="shared" si="490"/>
        <v>21307.501889625953</v>
      </c>
      <c r="CN139" s="31">
        <f t="shared" si="491"/>
        <v>24070.247794821425</v>
      </c>
      <c r="CO139" s="31">
        <f t="shared" si="492"/>
        <v>26795.721258173809</v>
      </c>
      <c r="CP139" s="31">
        <f t="shared" si="493"/>
        <v>25872.094469610951</v>
      </c>
      <c r="CQ139" s="31">
        <f t="shared" si="494"/>
        <v>19905.652436595235</v>
      </c>
      <c r="CR139" s="31">
        <f t="shared" si="495"/>
        <v>19273.654618038094</v>
      </c>
      <c r="CS139" s="31">
        <f t="shared" si="496"/>
        <v>20184.443812446429</v>
      </c>
      <c r="CT139" s="32">
        <f t="shared" si="497"/>
        <v>20149.049707001428</v>
      </c>
      <c r="CU139" s="30">
        <f t="shared" si="498"/>
        <v>19987.198134416667</v>
      </c>
      <c r="CV139" s="31">
        <f t="shared" si="499"/>
        <v>18608.313723300002</v>
      </c>
      <c r="CW139" s="31">
        <f t="shared" si="500"/>
        <v>19113.41682052</v>
      </c>
      <c r="CX139" s="31">
        <f t="shared" si="501"/>
        <v>19798.337350928574</v>
      </c>
      <c r="CY139" s="31">
        <f t="shared" si="502"/>
        <v>21307.501889625953</v>
      </c>
      <c r="CZ139" s="31">
        <f t="shared" si="503"/>
        <v>24070.247794821425</v>
      </c>
      <c r="DA139" s="31">
        <f t="shared" si="504"/>
        <v>26795.721258173809</v>
      </c>
      <c r="DB139" s="31">
        <f t="shared" si="505"/>
        <v>25872.094469610951</v>
      </c>
      <c r="DC139" s="31">
        <f t="shared" si="506"/>
        <v>19905.652436595235</v>
      </c>
      <c r="DD139" s="31">
        <f t="shared" si="507"/>
        <v>19273.654618038094</v>
      </c>
      <c r="DE139" s="31">
        <f t="shared" si="508"/>
        <v>20184.443812446429</v>
      </c>
      <c r="DF139" s="32">
        <f t="shared" si="509"/>
        <v>20149.049707001428</v>
      </c>
      <c r="DG139" s="30">
        <f t="shared" si="510"/>
        <v>19987.198134416667</v>
      </c>
      <c r="DH139" s="31">
        <f t="shared" si="511"/>
        <v>18608.313723300002</v>
      </c>
      <c r="DI139" s="31">
        <f t="shared" si="512"/>
        <v>19113.41682052</v>
      </c>
      <c r="DJ139" s="31">
        <f t="shared" si="513"/>
        <v>19798.337350928574</v>
      </c>
      <c r="DK139" s="31">
        <f t="shared" si="514"/>
        <v>21307.501889625953</v>
      </c>
      <c r="DL139" s="31">
        <f t="shared" si="515"/>
        <v>24070.247794821425</v>
      </c>
      <c r="DM139" s="31">
        <f t="shared" si="516"/>
        <v>26795.721258173809</v>
      </c>
      <c r="DN139" s="31">
        <f t="shared" si="517"/>
        <v>25872.094469610951</v>
      </c>
      <c r="DO139" s="31">
        <f t="shared" si="518"/>
        <v>19905.652436595235</v>
      </c>
      <c r="DP139" s="31">
        <f t="shared" si="519"/>
        <v>19273.654618038094</v>
      </c>
      <c r="DQ139" s="31">
        <f t="shared" ref="DQ139:DQ152" si="650">DE139</f>
        <v>20184.443812446429</v>
      </c>
      <c r="DR139" s="32">
        <f t="shared" si="522"/>
        <v>20149.049707001428</v>
      </c>
      <c r="DS139" s="30">
        <f t="shared" si="523"/>
        <v>19987.198134416667</v>
      </c>
      <c r="DT139" s="31">
        <f t="shared" si="524"/>
        <v>18608.313723300002</v>
      </c>
      <c r="DU139" s="31">
        <f t="shared" si="525"/>
        <v>19113.41682052</v>
      </c>
      <c r="DV139" s="31">
        <f t="shared" si="526"/>
        <v>19798.337350928574</v>
      </c>
      <c r="DW139" s="31">
        <f t="shared" si="527"/>
        <v>21307.501889625953</v>
      </c>
      <c r="DX139" s="31">
        <f t="shared" si="528"/>
        <v>24070.247794821425</v>
      </c>
      <c r="DY139" s="31">
        <f t="shared" si="529"/>
        <v>26795.721258173809</v>
      </c>
      <c r="DZ139" s="31">
        <f t="shared" si="530"/>
        <v>25872.094469610951</v>
      </c>
      <c r="EA139" s="31">
        <f t="shared" si="531"/>
        <v>19905.652436595235</v>
      </c>
      <c r="EB139" s="31">
        <f t="shared" si="532"/>
        <v>19273.654618038094</v>
      </c>
      <c r="EC139" s="31">
        <f t="shared" si="533"/>
        <v>20184.443812446429</v>
      </c>
      <c r="ED139" s="32">
        <f t="shared" si="534"/>
        <v>20149.049707001428</v>
      </c>
      <c r="EE139" s="30">
        <f t="shared" si="535"/>
        <v>19987.198134416667</v>
      </c>
      <c r="EF139" s="31">
        <f t="shared" si="536"/>
        <v>18608.313723300002</v>
      </c>
      <c r="EG139" s="31">
        <f t="shared" si="537"/>
        <v>19113.41682052</v>
      </c>
      <c r="EH139" s="31">
        <f t="shared" si="538"/>
        <v>19798.337350928574</v>
      </c>
      <c r="EI139" s="31">
        <f t="shared" si="539"/>
        <v>21307.501889625953</v>
      </c>
      <c r="EJ139" s="31">
        <f t="shared" si="540"/>
        <v>24070.247794821425</v>
      </c>
      <c r="EK139" s="31">
        <f t="shared" si="541"/>
        <v>26795.721258173809</v>
      </c>
      <c r="EL139" s="31">
        <f t="shared" si="542"/>
        <v>25872.094469610951</v>
      </c>
      <c r="EM139" s="31">
        <f t="shared" si="543"/>
        <v>19905.652436595235</v>
      </c>
      <c r="EN139" s="31">
        <f t="shared" si="544"/>
        <v>19273.654618038094</v>
      </c>
      <c r="EO139" s="31">
        <f t="shared" si="520"/>
        <v>20184.443812446429</v>
      </c>
      <c r="EP139" s="32">
        <f t="shared" si="521"/>
        <v>20149.049707001428</v>
      </c>
      <c r="ES139" s="20"/>
      <c r="ET139" s="18"/>
      <c r="EU139" s="18"/>
      <c r="EV139" s="18"/>
      <c r="EW139" s="18"/>
      <c r="EX139" s="18"/>
      <c r="EY139" s="18"/>
      <c r="EZ139" s="18"/>
      <c r="FA139" s="18"/>
      <c r="FB139" s="18"/>
      <c r="FC139" s="18"/>
      <c r="FD139" s="19"/>
      <c r="FE139" s="20"/>
      <c r="FF139" s="18"/>
      <c r="FG139" s="18"/>
      <c r="FH139" s="18"/>
      <c r="FI139" s="18"/>
      <c r="FJ139" s="18"/>
      <c r="FK139" s="18"/>
      <c r="FL139" s="18"/>
      <c r="FM139" s="18"/>
      <c r="FN139" s="18"/>
      <c r="FO139" s="18"/>
      <c r="FP139" s="19"/>
      <c r="FQ139" s="20"/>
      <c r="FR139" s="18"/>
      <c r="FS139" s="18"/>
      <c r="FT139" s="18"/>
      <c r="FU139" s="18"/>
      <c r="FV139" s="18"/>
      <c r="FW139" s="18"/>
      <c r="FX139" s="18"/>
      <c r="FY139" s="18"/>
      <c r="FZ139" s="18">
        <f t="shared" si="577"/>
        <v>19273.654618038094</v>
      </c>
      <c r="GA139" s="18">
        <f t="shared" si="578"/>
        <v>20184.443812446429</v>
      </c>
      <c r="GB139" s="19">
        <f t="shared" si="579"/>
        <v>20149.049707001428</v>
      </c>
      <c r="GC139" s="20">
        <f t="shared" si="580"/>
        <v>19987.198134416667</v>
      </c>
      <c r="GD139" s="18">
        <f t="shared" si="581"/>
        <v>18608.313723300002</v>
      </c>
      <c r="GE139" s="18">
        <f t="shared" si="582"/>
        <v>19113.41682052</v>
      </c>
      <c r="GF139" s="18">
        <f t="shared" si="583"/>
        <v>19798.337350928574</v>
      </c>
      <c r="GG139" s="18">
        <f t="shared" si="584"/>
        <v>21307.501889625953</v>
      </c>
      <c r="GH139" s="18">
        <f t="shared" si="585"/>
        <v>24070.247794821425</v>
      </c>
      <c r="GI139" s="18">
        <f t="shared" si="586"/>
        <v>26795.721258173809</v>
      </c>
      <c r="GJ139" s="18">
        <f t="shared" si="587"/>
        <v>25872.094469610951</v>
      </c>
      <c r="GK139" s="18">
        <f t="shared" si="588"/>
        <v>19905.652436595235</v>
      </c>
      <c r="GL139" s="18">
        <f t="shared" si="589"/>
        <v>19273.654618038094</v>
      </c>
      <c r="GM139" s="18">
        <f t="shared" si="590"/>
        <v>20184.443812446429</v>
      </c>
      <c r="GN139" s="19">
        <f t="shared" si="591"/>
        <v>20149.049707001428</v>
      </c>
      <c r="GO139" s="20">
        <f t="shared" si="592"/>
        <v>19987.198134416667</v>
      </c>
      <c r="GP139" s="18">
        <f t="shared" si="593"/>
        <v>18608.313723300002</v>
      </c>
      <c r="GQ139" s="18">
        <f t="shared" si="594"/>
        <v>19113.41682052</v>
      </c>
      <c r="GR139" s="18">
        <f t="shared" si="595"/>
        <v>19798.337350928574</v>
      </c>
      <c r="GS139" s="18">
        <f t="shared" si="596"/>
        <v>21307.501889625953</v>
      </c>
      <c r="GT139" s="18">
        <f t="shared" si="597"/>
        <v>24070.247794821425</v>
      </c>
      <c r="GU139" s="18">
        <f t="shared" si="598"/>
        <v>26795.721258173809</v>
      </c>
      <c r="GV139" s="18">
        <f t="shared" si="599"/>
        <v>25872.094469610951</v>
      </c>
      <c r="GW139" s="18">
        <f t="shared" si="600"/>
        <v>19905.652436595235</v>
      </c>
      <c r="GX139" s="18">
        <f t="shared" si="601"/>
        <v>19273.654618038094</v>
      </c>
      <c r="GY139" s="18">
        <f t="shared" si="602"/>
        <v>20184.443812446429</v>
      </c>
      <c r="GZ139" s="19">
        <f t="shared" si="603"/>
        <v>20149.049707001428</v>
      </c>
      <c r="HA139" s="20">
        <f t="shared" si="604"/>
        <v>19987.198134416667</v>
      </c>
      <c r="HB139" s="18">
        <f t="shared" si="605"/>
        <v>18608.313723300002</v>
      </c>
      <c r="HC139" s="18">
        <f t="shared" si="606"/>
        <v>19113.41682052</v>
      </c>
      <c r="HD139" s="18">
        <f t="shared" si="607"/>
        <v>19798.337350928574</v>
      </c>
      <c r="HE139" s="18">
        <f t="shared" si="608"/>
        <v>21307.501889625953</v>
      </c>
      <c r="HF139" s="18">
        <f t="shared" si="609"/>
        <v>24070.247794821425</v>
      </c>
      <c r="HG139" s="18">
        <f t="shared" si="610"/>
        <v>26795.721258173809</v>
      </c>
      <c r="HH139" s="18">
        <f t="shared" si="611"/>
        <v>25872.094469610951</v>
      </c>
      <c r="HI139" s="18">
        <f t="shared" si="612"/>
        <v>19905.652436595235</v>
      </c>
      <c r="HJ139" s="18">
        <f t="shared" si="613"/>
        <v>19273.654618038094</v>
      </c>
      <c r="HK139" s="18">
        <f t="shared" si="614"/>
        <v>20184.443812446429</v>
      </c>
      <c r="HL139" s="19">
        <f t="shared" si="615"/>
        <v>20149.049707001428</v>
      </c>
      <c r="HM139" s="20">
        <f t="shared" si="616"/>
        <v>19987.198134416667</v>
      </c>
      <c r="HN139" s="18">
        <f t="shared" si="617"/>
        <v>18608.313723300002</v>
      </c>
      <c r="HO139" s="18">
        <f t="shared" si="618"/>
        <v>19113.41682052</v>
      </c>
      <c r="HP139" s="18">
        <f t="shared" si="619"/>
        <v>19798.337350928574</v>
      </c>
      <c r="HQ139" s="18">
        <f t="shared" si="620"/>
        <v>21307.501889625953</v>
      </c>
      <c r="HR139" s="18">
        <f t="shared" si="621"/>
        <v>24070.247794821425</v>
      </c>
      <c r="HS139" s="18">
        <f t="shared" si="622"/>
        <v>26795.721258173809</v>
      </c>
      <c r="HT139" s="18">
        <f t="shared" si="623"/>
        <v>25872.094469610951</v>
      </c>
      <c r="HU139" s="18">
        <f t="shared" si="624"/>
        <v>19905.652436595235</v>
      </c>
      <c r="HV139" s="18">
        <f t="shared" si="625"/>
        <v>19273.654618038094</v>
      </c>
      <c r="HW139" s="18">
        <f t="shared" si="626"/>
        <v>20184.443812446429</v>
      </c>
      <c r="HX139" s="19">
        <f t="shared" si="627"/>
        <v>20149.049707001428</v>
      </c>
      <c r="HY139" s="20">
        <f t="shared" si="628"/>
        <v>19987.198134416667</v>
      </c>
      <c r="HZ139" s="18">
        <f t="shared" si="629"/>
        <v>18608.313723300002</v>
      </c>
      <c r="IA139" s="18">
        <f t="shared" si="630"/>
        <v>19113.41682052</v>
      </c>
      <c r="IB139" s="18">
        <f t="shared" si="631"/>
        <v>19798.337350928574</v>
      </c>
      <c r="IC139" s="18">
        <f t="shared" si="632"/>
        <v>21307.501889625953</v>
      </c>
      <c r="ID139" s="18">
        <f t="shared" si="633"/>
        <v>24070.247794821425</v>
      </c>
      <c r="IE139" s="18">
        <f t="shared" si="634"/>
        <v>26795.721258173809</v>
      </c>
      <c r="IF139" s="18">
        <f t="shared" si="648"/>
        <v>25872.094469610951</v>
      </c>
      <c r="IG139" s="18">
        <f t="shared" si="649"/>
        <v>19905.652436595235</v>
      </c>
      <c r="IH139" s="18"/>
      <c r="II139" s="18"/>
      <c r="IJ139" s="19"/>
      <c r="IK139" s="20"/>
      <c r="IL139" s="18"/>
      <c r="IM139" s="18"/>
      <c r="IN139" s="18"/>
      <c r="IO139" s="18"/>
      <c r="IP139" s="18"/>
      <c r="IQ139" s="18"/>
      <c r="IR139" s="18"/>
      <c r="IS139" s="18"/>
      <c r="IT139" s="18"/>
      <c r="IU139" s="18"/>
      <c r="IV139" s="19"/>
      <c r="IW139" s="33"/>
      <c r="IX139" s="33"/>
      <c r="IY139" s="17"/>
      <c r="IZ139" s="17"/>
      <c r="JA139" s="14">
        <f t="shared" si="635"/>
        <v>0</v>
      </c>
      <c r="JB139" s="15">
        <f t="shared" si="636"/>
        <v>0</v>
      </c>
      <c r="JC139" s="15">
        <f t="shared" si="637"/>
        <v>59607.148137485943</v>
      </c>
      <c r="JD139" s="15">
        <f t="shared" si="638"/>
        <v>255065.63201547856</v>
      </c>
      <c r="JE139" s="15">
        <f t="shared" si="639"/>
        <v>255065.63201547856</v>
      </c>
      <c r="JF139" s="15">
        <f t="shared" si="640"/>
        <v>255065.63201547856</v>
      </c>
      <c r="JG139" s="15">
        <f t="shared" si="641"/>
        <v>255065.63201547856</v>
      </c>
      <c r="JH139" s="15">
        <f t="shared" si="642"/>
        <v>195458.48387799261</v>
      </c>
      <c r="JI139" s="15">
        <f t="shared" si="643"/>
        <v>0</v>
      </c>
      <c r="JJ139" s="14"/>
    </row>
    <row r="140" spans="1:270" x14ac:dyDescent="0.25">
      <c r="A140" s="5" t="s">
        <v>199</v>
      </c>
      <c r="B140" s="2">
        <v>14003</v>
      </c>
      <c r="C140" s="3">
        <v>43189</v>
      </c>
      <c r="D140" s="3" t="s">
        <v>200</v>
      </c>
      <c r="E140" s="4">
        <v>45554</v>
      </c>
      <c r="F140">
        <f t="shared" si="564"/>
        <v>2024</v>
      </c>
      <c r="G140">
        <f t="shared" si="565"/>
        <v>9</v>
      </c>
      <c r="H140">
        <f t="shared" si="566"/>
        <v>2021</v>
      </c>
      <c r="I140">
        <f t="shared" si="561"/>
        <v>9</v>
      </c>
      <c r="J140">
        <f t="shared" si="560"/>
        <v>2024</v>
      </c>
      <c r="K140">
        <f t="shared" si="572"/>
        <v>10</v>
      </c>
      <c r="L140">
        <f t="shared" si="562"/>
        <v>2029</v>
      </c>
      <c r="M140">
        <f t="shared" si="573"/>
        <v>9</v>
      </c>
      <c r="O140" s="14"/>
      <c r="P140" s="17"/>
      <c r="Q140" s="17"/>
      <c r="R140" s="17"/>
      <c r="S140" s="17"/>
      <c r="T140" s="17"/>
      <c r="U140" s="17"/>
      <c r="V140" s="17">
        <f>IF(AND($F140=O$4,$I140=V$5),AVERAGE('Потребление ЭЭ_факт'!R140,'Потребление ЭЭ_факт'!AD140,'Потребление ЭЭ_факт'!AP140),IF(U140&lt;&gt;0,AVERAGE('Потребление ЭЭ_факт'!R140,'Потребление ЭЭ_факт'!AD140,'Потребление ЭЭ_факт'!AP140),0))</f>
        <v>0</v>
      </c>
      <c r="W140" s="17">
        <f>IF(AND($F140=O$4,$I140=W$5),AVERAGE('Потребление ЭЭ_факт'!S140,'Потребление ЭЭ_факт'!AE140,'Потребление ЭЭ_факт'!AQ140),IF(V140&lt;&gt;0,AVERAGE('Потребление ЭЭ_факт'!S140,'Потребление ЭЭ_факт'!AE140,'Потребление ЭЭ_факт'!AQ140),0))</f>
        <v>0</v>
      </c>
      <c r="X140" s="17">
        <f>IF(AND($F140=O$4,$I140=X$5),AVERAGE('Потребление ЭЭ_факт'!T140,'Потребление ЭЭ_факт'!AF140,'Потребление ЭЭ_факт'!AR140),IF(W140&lt;&gt;0,AVERAGE('Потребление ЭЭ_факт'!T140,'Потребление ЭЭ_факт'!AF140,'Потребление ЭЭ_факт'!AR140),0))</f>
        <v>0</v>
      </c>
      <c r="Y140" s="17">
        <f>IF(AND($F140=O$4,$I140=Y$5),AVERAGE('Потребление ЭЭ_факт'!U140,'Потребление ЭЭ_факт'!AG140,'Потребление ЭЭ_факт'!AS140),IF(X140&lt;&gt;0,AVERAGE('Потребление ЭЭ_факт'!U140,'Потребление ЭЭ_факт'!AG140,'Потребление ЭЭ_факт'!AS140),0))</f>
        <v>0</v>
      </c>
      <c r="Z140" s="17">
        <f>IF(AND($F140=O$4,$I140=Z$5),AVERAGE('Потребление ЭЭ_факт'!V140,'Потребление ЭЭ_факт'!AH140,'Потребление ЭЭ_факт'!AT140),IF(Y140&lt;&gt;0,AVERAGE('Потребление ЭЭ_факт'!V140,'Потребление ЭЭ_факт'!AH140,'Потребление ЭЭ_факт'!AT140),0))</f>
        <v>0</v>
      </c>
      <c r="AA140" s="14">
        <f>IF(AND($F140=AA$4,$I140=AA$5),AVERAGE('Потребление ЭЭ_факт'!W140,'Потребление ЭЭ_факт'!AI140,'Потребление ЭЭ_факт'!AU140),IF(Z140&lt;&gt;0,AVERAGE('Потребление ЭЭ_факт'!W140,'Потребление ЭЭ_факт'!AI140,'Потребление ЭЭ_факт'!AU140),0))</f>
        <v>0</v>
      </c>
      <c r="AB140" s="17">
        <f>IF(AND($F140=AA$4,$I140=AB$5),AVERAGE('Потребление ЭЭ_факт'!X140,'Потребление ЭЭ_факт'!AJ140,'Потребление ЭЭ_факт'!AV140),IF(AA140&lt;&gt;0,AVERAGE('Потребление ЭЭ_факт'!X140,'Потребление ЭЭ_факт'!AJ140,'Потребление ЭЭ_факт'!AV140),0))</f>
        <v>0</v>
      </c>
      <c r="AC140" s="17">
        <f>IF(AND($F140=AA$4,$I140=AC$5),AVERAGE('Потребление ЭЭ_факт'!Y140,'Потребление ЭЭ_факт'!AK140,'Потребление ЭЭ_факт'!AW140),IF(AB140&lt;&gt;0,AVERAGE('Потребление ЭЭ_факт'!Y140,'Потребление ЭЭ_факт'!AK140,'Потребление ЭЭ_факт'!AW140),0))</f>
        <v>0</v>
      </c>
      <c r="AD140" s="17">
        <f>IF(AND($F140=AA$4,$I140=AD$5),AVERAGE('Потребление ЭЭ_факт'!Z140,'Потребление ЭЭ_факт'!AL140,'Потребление ЭЭ_факт'!AX140),IF(AC140&lt;&gt;0,AVERAGE('Потребление ЭЭ_факт'!Z140,'Потребление ЭЭ_факт'!AL140,'Потребление ЭЭ_факт'!AX140),0))</f>
        <v>0</v>
      </c>
      <c r="AE140" s="17">
        <f>IF(AND($F140=AA$4,$I140=AE$5),AVERAGE('Потребление ЭЭ_факт'!AA140,'Потребление ЭЭ_факт'!AM140,'Потребление ЭЭ_факт'!AY140),IF(AD140&lt;&gt;0,AVERAGE('Потребление ЭЭ_факт'!AA140,'Потребление ЭЭ_факт'!AM140,'Потребление ЭЭ_факт'!AY140),0))</f>
        <v>0</v>
      </c>
      <c r="AF140" s="17">
        <f>IF(AND($F140=AA$4,$I140=AF$5),AVERAGE('Потребление ЭЭ_факт'!AB140,'Потребление ЭЭ_факт'!AN140,'Потребление ЭЭ_факт'!AZ140),IF(AE140&lt;&gt;0,AVERAGE('Потребление ЭЭ_факт'!AB140,'Потребление ЭЭ_факт'!AN140,'Потребление ЭЭ_факт'!AZ140),0))</f>
        <v>0</v>
      </c>
      <c r="AG140" s="17">
        <f>IF(AND($F140=AA$4,$I140=AG$5),AVERAGE('Потребление ЭЭ_факт'!AC140,'Потребление ЭЭ_факт'!AO140,'Потребление ЭЭ_факт'!BA140),IF(AF140&lt;&gt;0,AVERAGE('Потребление ЭЭ_факт'!AC140,'Потребление ЭЭ_факт'!AO140,'Потребление ЭЭ_факт'!BA140),0))</f>
        <v>0</v>
      </c>
      <c r="AH140" s="17">
        <f>IF(AND($F140=AA$4,$I140=AH$5),AVERAGE('Потребление ЭЭ_факт'!AD140,'Потребление ЭЭ_факт'!AP140,'Потребление ЭЭ_факт'!BB140),IF(AG140&lt;&gt;0,AVERAGE('Потребление ЭЭ_факт'!AD140,'Потребление ЭЭ_факт'!AP140,'Потребление ЭЭ_факт'!BB140),0))</f>
        <v>0</v>
      </c>
      <c r="AI140" s="17">
        <f>IF(AND($F140=AA$4,$I140=AI$5),AVERAGE('Потребление ЭЭ_факт'!AE140,'Потребление ЭЭ_факт'!AQ140,'Потребление ЭЭ_факт'!BC140),IF(AH140&lt;&gt;0,AVERAGE('Потребление ЭЭ_факт'!AE140,'Потребление ЭЭ_факт'!AQ140,'Потребление ЭЭ_факт'!BC140),0))</f>
        <v>0</v>
      </c>
      <c r="AJ140" s="17">
        <f>IF(AND($F140=AA$4,$I140=AJ$5),AVERAGE('Потребление ЭЭ_факт'!AF140,'Потребление ЭЭ_факт'!AR140,'Потребление ЭЭ_факт'!BD140),IF(AI140&lt;&gt;0,AVERAGE('Потребление ЭЭ_факт'!AF140,'Потребление ЭЭ_факт'!AR140,'Потребление ЭЭ_факт'!BD140),0))</f>
        <v>0</v>
      </c>
      <c r="AK140" s="17">
        <f>IF(AND($F140=AA$4,$I140=AK$5),AVERAGE('Потребление ЭЭ_факт'!AG140,'Потребление ЭЭ_факт'!AS140,'Потребление ЭЭ_факт'!BE140),IF(AJ140&lt;&gt;0,AVERAGE('Потребление ЭЭ_факт'!AG140,'Потребление ЭЭ_факт'!AS140,'Потребление ЭЭ_факт'!BE140),0))</f>
        <v>0</v>
      </c>
      <c r="AL140" s="17">
        <f>IF(AND($F140=AA$4,$I140=AL$5),AVERAGE('Потребление ЭЭ_факт'!AH140,'Потребление ЭЭ_факт'!AT140,'Потребление ЭЭ_факт'!BF140),IF(AK140&lt;&gt;0,AVERAGE('Потребление ЭЭ_факт'!AH140,'Потребление ЭЭ_факт'!AT140,'Потребление ЭЭ_факт'!BF140),0))</f>
        <v>0</v>
      </c>
      <c r="AM140" s="14">
        <f>IF(AND($F140=AM$4,$I140=AM$5),AVERAGE('Потребление ЭЭ_факт'!AI140,'Потребление ЭЭ_факт'!AU140,'Потребление ЭЭ_факт'!BG140),IF(AL140&lt;&gt;0,AVERAGE('Потребление ЭЭ_факт'!AI140,'Потребление ЭЭ_факт'!AU140,'Потребление ЭЭ_факт'!BG140),0))</f>
        <v>0</v>
      </c>
      <c r="AN140" s="15">
        <f>IF(AND($F140=$AM$4,$I140=AN$5),AVERAGE('Потребление ЭЭ_факт'!AJ140,'Потребление ЭЭ_факт'!AV140,'Потребление ЭЭ_факт'!BH140),IF(AM140&lt;&gt;0,AVERAGE('Потребление ЭЭ_факт'!AJ140,'Потребление ЭЭ_факт'!AV140,'Потребление ЭЭ_факт'!BH140),0))</f>
        <v>0</v>
      </c>
      <c r="AO140" s="15">
        <f>IF(AND($F140=$AM$4,$I140=AO$5),AVERAGE('Потребление ЭЭ_факт'!AK140,'Потребление ЭЭ_факт'!AW140,'Потребление ЭЭ_факт'!BI140),IF(AN140&lt;&gt;0,AVERAGE('Потребление ЭЭ_факт'!AK140,'Потребление ЭЭ_факт'!AW140,'Потребление ЭЭ_факт'!BI140),0))</f>
        <v>0</v>
      </c>
      <c r="AP140" s="15">
        <f>IF(AND($F140=$AM$4,$I140=AP$5),AVERAGE('Потребление ЭЭ_факт'!AL140,'Потребление ЭЭ_факт'!AX140,'Потребление ЭЭ_факт'!BJ140),IF(AO140&lt;&gt;0,AVERAGE('Потребление ЭЭ_факт'!AL140,'Потребление ЭЭ_факт'!AX140,'Потребление ЭЭ_факт'!BJ140),0))</f>
        <v>0</v>
      </c>
      <c r="AQ140" s="15">
        <f>IF(AND($F140=$AM$4,$I140=AQ$5),AVERAGE('Потребление ЭЭ_факт'!AM140,'Потребление ЭЭ_факт'!AY140,'Потребление ЭЭ_факт'!BK140),IF(AP140&lt;&gt;0,AVERAGE('Потребление ЭЭ_факт'!AM140,'Потребление ЭЭ_факт'!AY140,'Потребление ЭЭ_факт'!BK140),0))</f>
        <v>0</v>
      </c>
      <c r="AR140" s="15">
        <f>IF(AND($F140=$AM$4,$I140=AR$5),AVERAGE('Потребление ЭЭ_факт'!AN140,'Потребление ЭЭ_факт'!AZ140,'Потребление ЭЭ_факт'!BL140),IF(AQ140&lt;&gt;0,AVERAGE('Потребление ЭЭ_факт'!AN140,'Потребление ЭЭ_факт'!AZ140,'Потребление ЭЭ_факт'!BL140),0))</f>
        <v>0</v>
      </c>
      <c r="AS140" s="15">
        <f>IF(AND($F140=$AM$4,$I140=AS$5),AVERAGE('Потребление ЭЭ_факт'!AO140,'Потребление ЭЭ_факт'!BA140,'Потребление ЭЭ_факт'!BM140),IF(AR140&lt;&gt;0,AVERAGE('Потребление ЭЭ_факт'!AO140,'Потребление ЭЭ_факт'!BA140,'Потребление ЭЭ_факт'!BM140),0))</f>
        <v>0</v>
      </c>
      <c r="AT140" s="15">
        <f>IF(AND($F140=$AM$4,$I140=AT$5),AVERAGE('Потребление ЭЭ_факт'!AP140,'Потребление ЭЭ_факт'!BB140,'Потребление ЭЭ_факт'!BN140),IF(AS140&lt;&gt;0,AVERAGE('Потребление ЭЭ_факт'!AP140,'Потребление ЭЭ_факт'!BB140,'Потребление ЭЭ_факт'!BN140),0))</f>
        <v>0</v>
      </c>
      <c r="AU140" s="15">
        <f>IF(AND($F140=$AM$4,$I140=AU$5),AVERAGE('Потребление ЭЭ_факт'!AQ140,'Потребление ЭЭ_факт'!BC140,'Потребление ЭЭ_факт'!BO140),IF(AT140&lt;&gt;0,AVERAGE('Потребление ЭЭ_факт'!AQ140,'Потребление ЭЭ_факт'!BC140,'Потребление ЭЭ_факт'!BO140),0))</f>
        <v>0</v>
      </c>
      <c r="AV140" s="15">
        <f>IF(AND($F140=$AM$4,$I140=AV$5),AVERAGE('Потребление ЭЭ_факт'!AR140,'Потребление ЭЭ_факт'!BD140,'Потребление ЭЭ_факт'!BP140),IF(AU140&lt;&gt;0,AVERAGE('Потребление ЭЭ_факт'!AR140,'Потребление ЭЭ_факт'!BD140,'Потребление ЭЭ_факт'!BP140),0))</f>
        <v>0</v>
      </c>
      <c r="AW140" s="15">
        <f>IF(AND($F140=$AM$4,$I140=AW$5),AVERAGE('Потребление ЭЭ_факт'!AS140,'Потребление ЭЭ_факт'!BE140,'Потребление ЭЭ_факт'!BQ140),IF(AV140&lt;&gt;0,AVERAGE('Потребление ЭЭ_факт'!AS140,'Потребление ЭЭ_факт'!BE140,'Потребление ЭЭ_факт'!BQ140),0))</f>
        <v>0</v>
      </c>
      <c r="AX140" s="16">
        <f>IF(AND($F140=$AM$4,$I140=AX$5),AVERAGE('Потребление ЭЭ_факт'!AT140,'Потребление ЭЭ_факт'!BF140,'Потребление ЭЭ_факт'!BR140),IF(AW140&lt;&gt;0,AVERAGE('Потребление ЭЭ_факт'!AT140,'Потребление ЭЭ_факт'!BF140,'Потребление ЭЭ_факт'!BR140),0))</f>
        <v>0</v>
      </c>
      <c r="AY140" s="14">
        <f>IF(AND($F140=$AY$4,$I140=AY$5),AVERAGE('Потребление ЭЭ_факт'!AU140,'Потребление ЭЭ_факт'!BG140,'Потребление ЭЭ_факт'!BS140),IF(AX140&lt;&gt;0,AVERAGE('Потребление ЭЭ_факт'!AU140,'Потребление ЭЭ_факт'!BG140,'Потребление ЭЭ_факт'!BS140),0))</f>
        <v>0</v>
      </c>
      <c r="AZ140" s="15">
        <f>IF(AND($F140=$AY$4,$I140=AZ$5),AVERAGE('Потребление ЭЭ_факт'!AV140,'Потребление ЭЭ_факт'!BH140,'Потребление ЭЭ_факт'!BT140),IF(AY140&lt;&gt;0,AVERAGE('Потребление ЭЭ_факт'!AV140,'Потребление ЭЭ_факт'!BH140,'Потребление ЭЭ_факт'!BT140),0))</f>
        <v>0</v>
      </c>
      <c r="BA140" s="15">
        <f>IF(AND($F140=$AY$4,$I140=BA$5),AVERAGE('Потребление ЭЭ_факт'!AW140,'Потребление ЭЭ_факт'!BI140,'Потребление ЭЭ_факт'!BU140),IF(AZ140&lt;&gt;0,AVERAGE('Потребление ЭЭ_факт'!AW140,'Потребление ЭЭ_факт'!BI140,'Потребление ЭЭ_факт'!BU140),0))</f>
        <v>0</v>
      </c>
      <c r="BB140" s="15">
        <f>IF(AND($F140=$AY$4,$I140=BB$5),AVERAGE('Потребление ЭЭ_факт'!AX140,'Потребление ЭЭ_факт'!BJ140,'Потребление ЭЭ_факт'!BV140),IF(BA140&lt;&gt;0,AVERAGE('Потребление ЭЭ_факт'!AX140,'Потребление ЭЭ_факт'!BJ140,'Потребление ЭЭ_факт'!BV140),0))</f>
        <v>0</v>
      </c>
      <c r="BC140" s="15">
        <f>IF(AND($F140=$AY$4,$I140=BC$5),AVERAGE('Потребление ЭЭ_факт'!AY140,'Потребление ЭЭ_факт'!BK140,'Потребление ЭЭ_факт'!BW140),IF(BB140&lt;&gt;0,AVERAGE('Потребление ЭЭ_факт'!AY140,'Потребление ЭЭ_факт'!BK140,'Потребление ЭЭ_факт'!BW140),0))</f>
        <v>0</v>
      </c>
      <c r="BD140" s="15">
        <f>IF(AND($F140=$AY$4,$I140=BD$5),AVERAGE('Потребление ЭЭ_факт'!AZ140,'Потребление ЭЭ_факт'!BL140,'Потребление ЭЭ_факт'!BX140),IF(BC140&lt;&gt;0,AVERAGE('Потребление ЭЭ_факт'!AZ140,'Потребление ЭЭ_факт'!BL140,'Потребление ЭЭ_факт'!BX140),0))</f>
        <v>0</v>
      </c>
      <c r="BE140" s="15">
        <f>IF(AND($F140=$AY$4,$I140=BE$5),AVERAGE('Потребление ЭЭ_факт'!BA140,'Потребление ЭЭ_факт'!BM140,'Потребление ЭЭ_факт'!BY140),IF(BD140&lt;&gt;0,AVERAGE('Потребление ЭЭ_факт'!BA140,'Потребление ЭЭ_факт'!BM140,'Потребление ЭЭ_факт'!BY140),0))</f>
        <v>0</v>
      </c>
      <c r="BF140" s="15">
        <f>IF(AND($F140=$AY$4,$I140=BF$5),AVERAGE('Потребление ЭЭ_факт'!BB140,'Потребление ЭЭ_факт'!BN140,'Потребление ЭЭ_факт'!BZ140),IF(BE140&lt;&gt;0,AVERAGE('Потребление ЭЭ_факт'!BB140,'Потребление ЭЭ_факт'!BN140,'Потребление ЭЭ_факт'!BZ140),0))</f>
        <v>0</v>
      </c>
      <c r="BG140" s="15">
        <f>IF(AND($F140=$AY$4,$I140=BG$5),AVERAGE('Потребление ЭЭ_факт'!BC140,'Потребление ЭЭ_факт'!BO140,'Потребление ЭЭ_факт'!CA140),IF(BF140&lt;&gt;0,AVERAGE('Потребление ЭЭ_факт'!BC140,'Потребление ЭЭ_факт'!BO140,'Потребление ЭЭ_факт'!CA140),0))</f>
        <v>0</v>
      </c>
      <c r="BH140" s="15">
        <f>IF(AND($F140=$AY$4,$I140=BH$5),AVERAGE('Потребление ЭЭ_факт'!BD140,'Потребление ЭЭ_факт'!BP140,'Потребление ЭЭ_факт'!CB140),IF(BG140&lt;&gt;0,AVERAGE('Потребление ЭЭ_факт'!BD140,'Потребление ЭЭ_факт'!BP140,'Потребление ЭЭ_факт'!CB140),0))</f>
        <v>0</v>
      </c>
      <c r="BI140" s="15">
        <f>IF(AND($F140=$AY$4,$I140=BI$5),AVERAGE('Потребление ЭЭ_факт'!BE140,'Потребление ЭЭ_факт'!BQ140,'Потребление ЭЭ_факт'!CC140),IF(BH140&lt;&gt;0,AVERAGE('Потребление ЭЭ_факт'!BE140,'Потребление ЭЭ_факт'!BQ140,'Потребление ЭЭ_факт'!CC140),0))</f>
        <v>0</v>
      </c>
      <c r="BJ140" s="16">
        <f>IF(AND($F140=$AY$4,$I140=BJ$5),AVERAGE('Потребление ЭЭ_факт'!BF140,'Потребление ЭЭ_факт'!BR140,'Потребление ЭЭ_факт'!CD140),IF(BI140&lt;&gt;0,AVERAGE('Потребление ЭЭ_факт'!BF140,'Потребление ЭЭ_факт'!BR140,'Потребление ЭЭ_факт'!CD140),0))</f>
        <v>0</v>
      </c>
      <c r="BK140" s="14">
        <f>IF(AND($F140=$BK$4,$I140=BK$5),AVERAGE('Потребление ЭЭ_факт'!BG140,'Потребление ЭЭ_факт'!BS140,'Потребление ЭЭ_факт'!CE140),IF(BJ140&lt;&gt;0,AVERAGE('Потребление ЭЭ_факт'!BG140,'Потребление ЭЭ_факт'!BS140,'Потребление ЭЭ_факт'!CE140),0))</f>
        <v>0</v>
      </c>
      <c r="BL140" s="15">
        <f>IF(AND($F140=$BK$4,$I140=BL$5),AVERAGE('Потребление ЭЭ_факт'!BH140,'Потребление ЭЭ_факт'!BT140,'Потребление ЭЭ_факт'!CF140),IF(BK140&lt;&gt;0,AVERAGE('Потребление ЭЭ_факт'!BH140,'Потребление ЭЭ_факт'!BT140,'Потребление ЭЭ_факт'!CF140),0))</f>
        <v>0</v>
      </c>
      <c r="BM140" s="15">
        <f>IF(AND($F140=$BK$4,$I140=BM$5),AVERAGE('Потребление ЭЭ_факт'!BI140,'Потребление ЭЭ_факт'!BU140,'Потребление ЭЭ_факт'!CG140),IF(BL140&lt;&gt;0,AVERAGE('Потребление ЭЭ_факт'!BI140,'Потребление ЭЭ_факт'!BU140,'Потребление ЭЭ_факт'!CG140),0))</f>
        <v>0</v>
      </c>
      <c r="BN140" s="15">
        <f>IF(AND($F140=$BK$4,$I140=BN$5),AVERAGE('Потребление ЭЭ_факт'!BJ140,'Потребление ЭЭ_факт'!BV140,'Потребление ЭЭ_факт'!CH140),IF(BM140&lt;&gt;0,AVERAGE('Потребление ЭЭ_факт'!BJ140,'Потребление ЭЭ_факт'!BV140,'Потребление ЭЭ_факт'!CH140),0))</f>
        <v>0</v>
      </c>
      <c r="BO140" s="15">
        <f>IF(AND($F140=$BK$4,$I140=BO$5),AVERAGE('Потребление ЭЭ_факт'!BK140,'Потребление ЭЭ_факт'!BW140,'Потребление ЭЭ_факт'!CI140),IF(BN140&lt;&gt;0,AVERAGE('Потребление ЭЭ_факт'!BK140,'Потребление ЭЭ_факт'!BW140,'Потребление ЭЭ_факт'!CI140),0))</f>
        <v>0</v>
      </c>
      <c r="BP140" s="15">
        <f>IF(AND($F140=$BK$4,$I140=BP$5),AVERAGE('Потребление ЭЭ_факт'!BL140,'Потребление ЭЭ_факт'!BX140,'Потребление ЭЭ_факт'!CJ140),IF(BO140&lt;&gt;0,AVERAGE('Потребление ЭЭ_факт'!BL140,'Потребление ЭЭ_факт'!BX140,'Потребление ЭЭ_факт'!CJ140),0))</f>
        <v>0</v>
      </c>
      <c r="BQ140" s="15">
        <f>IF(AND($F140=$BK$4,$I140=BQ$5),AVERAGE('Потребление ЭЭ_факт'!BM140,'Потребление ЭЭ_факт'!BY140,'Потребление ЭЭ_факт'!CK140),IF(BP140&lt;&gt;0,AVERAGE('Потребление ЭЭ_факт'!BM140,'Потребление ЭЭ_факт'!BY140,'Потребление ЭЭ_факт'!CK140),0))</f>
        <v>0</v>
      </c>
      <c r="BR140" s="15">
        <f>IF(AND($F140=$BK$4,$I140=BR$5),AVERAGE('Потребление ЭЭ_факт'!BN140,'Потребление ЭЭ_факт'!BZ140,'Потребление ЭЭ_факт'!CL140),IF(BQ140&lt;&gt;0,AVERAGE('Потребление ЭЭ_факт'!BN140,'Потребление ЭЭ_факт'!BZ140,'Потребление ЭЭ_факт'!CL140),0))</f>
        <v>0</v>
      </c>
      <c r="BS140" s="15">
        <f>IF(AND($F140=$BK$4,$I140=BS$5),AVERAGE('Потребление ЭЭ_факт'!BO140,'Потребление ЭЭ_факт'!CA140,'Потребление ЭЭ_факт'!CM140),IF(BR140&lt;&gt;0,AVERAGE('Потребление ЭЭ_факт'!BO140,'Потребление ЭЭ_факт'!CA140,'Потребление ЭЭ_факт'!CM140),0))</f>
        <v>11989.787142857143</v>
      </c>
      <c r="BT140" s="15">
        <f>IF(AND($F140=$BK$4,$I140=BT$5),AVERAGE('Потребление ЭЭ_факт'!BP140,'Потребление ЭЭ_факт'!CB140,'Потребление ЭЭ_факт'!CN140),IF(BS140&lt;&gt;0,AVERAGE('Потребление ЭЭ_факт'!BP140,'Потребление ЭЭ_факт'!CB140,'Потребление ЭЭ_факт'!CN140),0))</f>
        <v>11465.027678571429</v>
      </c>
      <c r="BU140" s="15">
        <f>IF(AND($F140=$BK$4,$I140=BU$5),AVERAGE('Потребление ЭЭ_факт'!BQ140,'Потребление ЭЭ_факт'!CC140,'Потребление ЭЭ_факт'!CO140),IF(BT140&lt;&gt;0,AVERAGE('Потребление ЭЭ_факт'!BQ140,'Потребление ЭЭ_факт'!CC140,'Потребление ЭЭ_факт'!CO140),0))</f>
        <v>16313.130357142858</v>
      </c>
      <c r="BV140" s="16">
        <f>IF(AND($F140=$BK$4,$I140=BV$5),AVERAGE('Потребление ЭЭ_факт'!BR140,'Потребление ЭЭ_факт'!CD140,'Потребление ЭЭ_факт'!CP140),IF(BU140&lt;&gt;0,AVERAGE('Потребление ЭЭ_факт'!BR140,'Потребление ЭЭ_факт'!CD140,'Потребление ЭЭ_факт'!CP140),0))</f>
        <v>21363.444523809525</v>
      </c>
      <c r="BW140" s="14">
        <f>IF(AND($F140=$BW$4,$I140=BW$5),AVERAGE('Потребление ЭЭ_факт'!BS140,'Потребление ЭЭ_факт'!CE140,'Потребление ЭЭ_факт'!CQ140),IF(BV140&lt;&gt;0,AVERAGE('Потребление ЭЭ_факт'!BS140,'Потребление ЭЭ_факт'!CE140,'Потребление ЭЭ_факт'!CQ140),0))</f>
        <v>22334.245238095235</v>
      </c>
      <c r="BX140" s="15">
        <f>IF(AND($F140=$BW$4,$I140=BX$5),AVERAGE('Потребление ЭЭ_факт'!BT140,'Потребление ЭЭ_факт'!CF140,'Потребление ЭЭ_факт'!CR140),IF(BW140&lt;&gt;0,AVERAGE('Потребление ЭЭ_факт'!BT140,'Потребление ЭЭ_факт'!CF140,'Потребление ЭЭ_факт'!CR140),0))</f>
        <v>19304.058333333334</v>
      </c>
      <c r="BY140" s="15">
        <f>IF(AND($F140=$BW$4,$I140=BY$5),AVERAGE('Потребление ЭЭ_факт'!BU140,'Потребление ЭЭ_факт'!CG140,'Потребление ЭЭ_факт'!CS140),IF(BX140&lt;&gt;0,AVERAGE('Потребление ЭЭ_факт'!BU140,'Потребление ЭЭ_факт'!CG140,'Потребление ЭЭ_факт'!CS140),0))</f>
        <v>18810.297619047618</v>
      </c>
      <c r="BZ140" s="15">
        <f>IF(AND($F140=$BW$4,$I140=BZ$5),AVERAGE('Потребление ЭЭ_факт'!BV140,'Потребление ЭЭ_факт'!CH140,'Потребление ЭЭ_факт'!CT140),IF(BY140&lt;&gt;0,AVERAGE('Потребление ЭЭ_факт'!BV140,'Потребление ЭЭ_факт'!CH140,'Потребление ЭЭ_факт'!CT140),0))</f>
        <v>11612.910714285716</v>
      </c>
      <c r="CA140" s="15">
        <f>IF(AND($F140=$BW$4,$I140=CA$5),AVERAGE('Потребление ЭЭ_факт'!BW140,'Потребление ЭЭ_факт'!CI140,'Потребление ЭЭ_факт'!CU140),IF(BZ140&lt;&gt;0,AVERAGE('Потребление ЭЭ_факт'!BW140,'Потребление ЭЭ_факт'!CI140,'Потребление ЭЭ_факт'!CU140),0))</f>
        <v>11862.165644409941</v>
      </c>
      <c r="CB140" s="15">
        <f>IF(AND($F140=$BW$4,$I140=CB$5),AVERAGE('Потребление ЭЭ_факт'!BX140,'Потребление ЭЭ_факт'!CJ140,'Потребление ЭЭ_факт'!CV140),IF(CA140&lt;&gt;0,AVERAGE('Потребление ЭЭ_факт'!BX140,'Потребление ЭЭ_факт'!CJ140,'Потребление ЭЭ_факт'!CV140),0))</f>
        <v>14670.038095238095</v>
      </c>
      <c r="CC140" s="15">
        <f>IF(AND($F140=$BW$4,$I140=CC$5),AVERAGE('Потребление ЭЭ_факт'!BY140,'Потребление ЭЭ_факт'!CK140,'Потребление ЭЭ_факт'!CW140),IF(CB140&lt;&gt;0,AVERAGE('Потребление ЭЭ_факт'!BY140,'Потребление ЭЭ_факт'!CK140,'Потребление ЭЭ_факт'!CW140),0))</f>
        <v>16575.979464285712</v>
      </c>
      <c r="CD140" s="15">
        <f>IF(AND($F140=$BW$4,$I140=CD$5),AVERAGE('Потребление ЭЭ_факт'!BZ140,'Потребление ЭЭ_факт'!CL140,'Потребление ЭЭ_факт'!CX140),IF(CC140&lt;&gt;0,AVERAGE('Потребление ЭЭ_факт'!BZ140,'Потребление ЭЭ_факт'!CL140,'Потребление ЭЭ_факт'!CX140),0))</f>
        <v>16685.121785714287</v>
      </c>
      <c r="CE140" s="31">
        <f t="shared" si="644"/>
        <v>11989.787142857143</v>
      </c>
      <c r="CF140" s="31">
        <f t="shared" si="645"/>
        <v>11465.027678571429</v>
      </c>
      <c r="CG140" s="31">
        <f t="shared" si="646"/>
        <v>16313.130357142858</v>
      </c>
      <c r="CH140" s="32">
        <f t="shared" si="647"/>
        <v>21363.444523809525</v>
      </c>
      <c r="CI140" s="30">
        <f t="shared" si="574"/>
        <v>22334.245238095235</v>
      </c>
      <c r="CJ140" s="31">
        <f t="shared" si="570"/>
        <v>19304.058333333334</v>
      </c>
      <c r="CK140" s="31">
        <f t="shared" si="571"/>
        <v>18810.297619047618</v>
      </c>
      <c r="CL140" s="31">
        <f t="shared" ref="CL140:CL152" si="651">BZ140</f>
        <v>11612.910714285716</v>
      </c>
      <c r="CM140" s="31">
        <f t="shared" ref="CM140:CM152" si="652">CA140</f>
        <v>11862.165644409941</v>
      </c>
      <c r="CN140" s="31">
        <f t="shared" ref="CN140:CN152" si="653">CB140</f>
        <v>14670.038095238095</v>
      </c>
      <c r="CO140" s="31">
        <f t="shared" ref="CO140:CO152" si="654">CC140</f>
        <v>16575.979464285712</v>
      </c>
      <c r="CP140" s="31">
        <f t="shared" ref="CP140:CP152" si="655">CD140</f>
        <v>16685.121785714287</v>
      </c>
      <c r="CQ140" s="31">
        <f t="shared" ref="CQ140:CQ152" si="656">CE140</f>
        <v>11989.787142857143</v>
      </c>
      <c r="CR140" s="31">
        <f t="shared" ref="CR140:CR152" si="657">CF140</f>
        <v>11465.027678571429</v>
      </c>
      <c r="CS140" s="31">
        <f t="shared" ref="CS140:CS152" si="658">CG140</f>
        <v>16313.130357142858</v>
      </c>
      <c r="CT140" s="32">
        <f t="shared" ref="CT140:CT152" si="659">CH140</f>
        <v>21363.444523809525</v>
      </c>
      <c r="CU140" s="30">
        <f t="shared" ref="CU140:CU152" si="660">CI140</f>
        <v>22334.245238095235</v>
      </c>
      <c r="CV140" s="31">
        <f t="shared" ref="CV140:CV152" si="661">CJ140</f>
        <v>19304.058333333334</v>
      </c>
      <c r="CW140" s="31">
        <f t="shared" ref="CW140:CW152" si="662">CK140</f>
        <v>18810.297619047618</v>
      </c>
      <c r="CX140" s="31">
        <f t="shared" ref="CX140:CX152" si="663">CL140</f>
        <v>11612.910714285716</v>
      </c>
      <c r="CY140" s="31">
        <f t="shared" ref="CY140:CY152" si="664">CM140</f>
        <v>11862.165644409941</v>
      </c>
      <c r="CZ140" s="31">
        <f t="shared" ref="CZ140:CZ152" si="665">CN140</f>
        <v>14670.038095238095</v>
      </c>
      <c r="DA140" s="31">
        <f t="shared" ref="DA140:DA152" si="666">CO140</f>
        <v>16575.979464285712</v>
      </c>
      <c r="DB140" s="31">
        <f t="shared" ref="DB140:DB152" si="667">CP140</f>
        <v>16685.121785714287</v>
      </c>
      <c r="DC140" s="31">
        <f t="shared" ref="DC140:DC152" si="668">CQ140</f>
        <v>11989.787142857143</v>
      </c>
      <c r="DD140" s="31">
        <f t="shared" ref="DD140:DD152" si="669">CR140</f>
        <v>11465.027678571429</v>
      </c>
      <c r="DE140" s="31">
        <f t="shared" ref="DE140:DE152" si="670">CS140</f>
        <v>16313.130357142858</v>
      </c>
      <c r="DF140" s="32">
        <f t="shared" ref="DF140:DF152" si="671">CT140</f>
        <v>21363.444523809525</v>
      </c>
      <c r="DG140" s="30">
        <f t="shared" ref="DG140:DG152" si="672">CU140</f>
        <v>22334.245238095235</v>
      </c>
      <c r="DH140" s="31">
        <f t="shared" ref="DH140:DH152" si="673">CV140</f>
        <v>19304.058333333334</v>
      </c>
      <c r="DI140" s="31">
        <f t="shared" ref="DI140:DI152" si="674">CW140</f>
        <v>18810.297619047618</v>
      </c>
      <c r="DJ140" s="31">
        <f t="shared" ref="DJ140:DJ152" si="675">CX140</f>
        <v>11612.910714285716</v>
      </c>
      <c r="DK140" s="31">
        <f t="shared" ref="DK140:DK152" si="676">CY140</f>
        <v>11862.165644409941</v>
      </c>
      <c r="DL140" s="31">
        <f t="shared" ref="DL140:DL152" si="677">CZ140</f>
        <v>14670.038095238095</v>
      </c>
      <c r="DM140" s="31">
        <f t="shared" ref="DM140:DM152" si="678">DA140</f>
        <v>16575.979464285712</v>
      </c>
      <c r="DN140" s="31">
        <f t="shared" ref="DN140:DN152" si="679">DB140</f>
        <v>16685.121785714287</v>
      </c>
      <c r="DO140" s="31">
        <f t="shared" ref="DO140:DO152" si="680">DC140</f>
        <v>11989.787142857143</v>
      </c>
      <c r="DP140" s="31">
        <f t="shared" ref="DP140:DP152" si="681">DD140</f>
        <v>11465.027678571429</v>
      </c>
      <c r="DQ140" s="31">
        <f t="shared" si="650"/>
        <v>16313.130357142858</v>
      </c>
      <c r="DR140" s="32">
        <f t="shared" si="522"/>
        <v>21363.444523809525</v>
      </c>
      <c r="DS140" s="30">
        <f t="shared" si="523"/>
        <v>22334.245238095235</v>
      </c>
      <c r="DT140" s="31">
        <f t="shared" si="524"/>
        <v>19304.058333333334</v>
      </c>
      <c r="DU140" s="31">
        <f t="shared" si="525"/>
        <v>18810.297619047618</v>
      </c>
      <c r="DV140" s="31">
        <f t="shared" si="526"/>
        <v>11612.910714285716</v>
      </c>
      <c r="DW140" s="31">
        <f t="shared" si="527"/>
        <v>11862.165644409941</v>
      </c>
      <c r="DX140" s="31">
        <f t="shared" si="528"/>
        <v>14670.038095238095</v>
      </c>
      <c r="DY140" s="31">
        <f t="shared" si="529"/>
        <v>16575.979464285712</v>
      </c>
      <c r="DZ140" s="31">
        <f t="shared" si="530"/>
        <v>16685.121785714287</v>
      </c>
      <c r="EA140" s="31">
        <f t="shared" si="531"/>
        <v>11989.787142857143</v>
      </c>
      <c r="EB140" s="31">
        <f t="shared" si="532"/>
        <v>11465.027678571429</v>
      </c>
      <c r="EC140" s="31">
        <f t="shared" si="533"/>
        <v>16313.130357142858</v>
      </c>
      <c r="ED140" s="32">
        <f t="shared" si="534"/>
        <v>21363.444523809525</v>
      </c>
      <c r="EE140" s="30">
        <f t="shared" si="535"/>
        <v>22334.245238095235</v>
      </c>
      <c r="EF140" s="31">
        <f t="shared" si="536"/>
        <v>19304.058333333334</v>
      </c>
      <c r="EG140" s="31">
        <f t="shared" si="537"/>
        <v>18810.297619047618</v>
      </c>
      <c r="EH140" s="31">
        <f t="shared" si="538"/>
        <v>11612.910714285716</v>
      </c>
      <c r="EI140" s="31">
        <f t="shared" si="539"/>
        <v>11862.165644409941</v>
      </c>
      <c r="EJ140" s="31">
        <f t="shared" si="540"/>
        <v>14670.038095238095</v>
      </c>
      <c r="EK140" s="31">
        <f t="shared" si="541"/>
        <v>16575.979464285712</v>
      </c>
      <c r="EL140" s="31">
        <f t="shared" si="542"/>
        <v>16685.121785714287</v>
      </c>
      <c r="EM140" s="31">
        <f t="shared" si="543"/>
        <v>11989.787142857143</v>
      </c>
      <c r="EN140" s="31">
        <f t="shared" si="544"/>
        <v>11465.027678571429</v>
      </c>
      <c r="EO140" s="31">
        <f t="shared" si="520"/>
        <v>16313.130357142858</v>
      </c>
      <c r="EP140" s="32">
        <f t="shared" si="521"/>
        <v>21363.444523809525</v>
      </c>
      <c r="ES140" s="20"/>
      <c r="ET140" s="18"/>
      <c r="EU140" s="18"/>
      <c r="EV140" s="18"/>
      <c r="EW140" s="18"/>
      <c r="EX140" s="18"/>
      <c r="EY140" s="18"/>
      <c r="EZ140" s="18"/>
      <c r="FA140" s="18"/>
      <c r="FB140" s="18"/>
      <c r="FC140" s="18"/>
      <c r="FD140" s="19"/>
      <c r="FE140" s="20"/>
      <c r="FF140" s="18"/>
      <c r="FG140" s="18"/>
      <c r="FH140" s="18"/>
      <c r="FI140" s="18"/>
      <c r="FJ140" s="18"/>
      <c r="FK140" s="18"/>
      <c r="FL140" s="18"/>
      <c r="FM140" s="18"/>
      <c r="FN140" s="18"/>
      <c r="FO140" s="18"/>
      <c r="FP140" s="19"/>
      <c r="FQ140" s="20"/>
      <c r="FR140" s="18"/>
      <c r="FS140" s="18"/>
      <c r="FT140" s="18"/>
      <c r="FU140" s="18"/>
      <c r="FV140" s="18"/>
      <c r="FW140" s="18"/>
      <c r="FX140" s="18"/>
      <c r="FY140" s="18"/>
      <c r="FZ140" s="18">
        <f t="shared" si="577"/>
        <v>11465.027678571429</v>
      </c>
      <c r="GA140" s="18">
        <f t="shared" si="578"/>
        <v>16313.130357142858</v>
      </c>
      <c r="GB140" s="19">
        <f t="shared" si="579"/>
        <v>21363.444523809525</v>
      </c>
      <c r="GC140" s="20">
        <f t="shared" si="580"/>
        <v>22334.245238095235</v>
      </c>
      <c r="GD140" s="18">
        <f t="shared" si="581"/>
        <v>19304.058333333334</v>
      </c>
      <c r="GE140" s="18">
        <f t="shared" si="582"/>
        <v>18810.297619047618</v>
      </c>
      <c r="GF140" s="18">
        <f t="shared" si="583"/>
        <v>11612.910714285716</v>
      </c>
      <c r="GG140" s="18">
        <f t="shared" si="584"/>
        <v>11862.165644409941</v>
      </c>
      <c r="GH140" s="18">
        <f t="shared" si="585"/>
        <v>14670.038095238095</v>
      </c>
      <c r="GI140" s="18">
        <f t="shared" si="586"/>
        <v>16575.979464285712</v>
      </c>
      <c r="GJ140" s="18">
        <f t="shared" si="587"/>
        <v>16685.121785714287</v>
      </c>
      <c r="GK140" s="18">
        <f t="shared" si="588"/>
        <v>11989.787142857143</v>
      </c>
      <c r="GL140" s="18">
        <f t="shared" si="589"/>
        <v>11465.027678571429</v>
      </c>
      <c r="GM140" s="18">
        <f t="shared" si="590"/>
        <v>16313.130357142858</v>
      </c>
      <c r="GN140" s="19">
        <f t="shared" si="591"/>
        <v>21363.444523809525</v>
      </c>
      <c r="GO140" s="20">
        <f t="shared" si="592"/>
        <v>22334.245238095235</v>
      </c>
      <c r="GP140" s="18">
        <f t="shared" si="593"/>
        <v>19304.058333333334</v>
      </c>
      <c r="GQ140" s="18">
        <f t="shared" si="594"/>
        <v>18810.297619047618</v>
      </c>
      <c r="GR140" s="18">
        <f t="shared" si="595"/>
        <v>11612.910714285716</v>
      </c>
      <c r="GS140" s="18">
        <f t="shared" si="596"/>
        <v>11862.165644409941</v>
      </c>
      <c r="GT140" s="18">
        <f t="shared" si="597"/>
        <v>14670.038095238095</v>
      </c>
      <c r="GU140" s="18">
        <f t="shared" si="598"/>
        <v>16575.979464285712</v>
      </c>
      <c r="GV140" s="18">
        <f t="shared" si="599"/>
        <v>16685.121785714287</v>
      </c>
      <c r="GW140" s="18">
        <f t="shared" si="600"/>
        <v>11989.787142857143</v>
      </c>
      <c r="GX140" s="18">
        <f t="shared" si="601"/>
        <v>11465.027678571429</v>
      </c>
      <c r="GY140" s="18">
        <f t="shared" si="602"/>
        <v>16313.130357142858</v>
      </c>
      <c r="GZ140" s="19">
        <f t="shared" si="603"/>
        <v>21363.444523809525</v>
      </c>
      <c r="HA140" s="20">
        <f t="shared" si="604"/>
        <v>22334.245238095235</v>
      </c>
      <c r="HB140" s="18">
        <f t="shared" si="605"/>
        <v>19304.058333333334</v>
      </c>
      <c r="HC140" s="18">
        <f t="shared" si="606"/>
        <v>18810.297619047618</v>
      </c>
      <c r="HD140" s="18">
        <f t="shared" si="607"/>
        <v>11612.910714285716</v>
      </c>
      <c r="HE140" s="18">
        <f t="shared" si="608"/>
        <v>11862.165644409941</v>
      </c>
      <c r="HF140" s="18">
        <f t="shared" si="609"/>
        <v>14670.038095238095</v>
      </c>
      <c r="HG140" s="18">
        <f t="shared" si="610"/>
        <v>16575.979464285712</v>
      </c>
      <c r="HH140" s="18">
        <f t="shared" si="611"/>
        <v>16685.121785714287</v>
      </c>
      <c r="HI140" s="18">
        <f t="shared" si="612"/>
        <v>11989.787142857143</v>
      </c>
      <c r="HJ140" s="18">
        <f t="shared" si="613"/>
        <v>11465.027678571429</v>
      </c>
      <c r="HK140" s="18">
        <f t="shared" si="614"/>
        <v>16313.130357142858</v>
      </c>
      <c r="HL140" s="19">
        <f t="shared" si="615"/>
        <v>21363.444523809525</v>
      </c>
      <c r="HM140" s="20">
        <f t="shared" si="616"/>
        <v>22334.245238095235</v>
      </c>
      <c r="HN140" s="18">
        <f t="shared" si="617"/>
        <v>19304.058333333334</v>
      </c>
      <c r="HO140" s="18">
        <f t="shared" si="618"/>
        <v>18810.297619047618</v>
      </c>
      <c r="HP140" s="18">
        <f t="shared" si="619"/>
        <v>11612.910714285716</v>
      </c>
      <c r="HQ140" s="18">
        <f t="shared" si="620"/>
        <v>11862.165644409941</v>
      </c>
      <c r="HR140" s="18">
        <f t="shared" si="621"/>
        <v>14670.038095238095</v>
      </c>
      <c r="HS140" s="18">
        <f t="shared" si="622"/>
        <v>16575.979464285712</v>
      </c>
      <c r="HT140" s="18">
        <f t="shared" si="623"/>
        <v>16685.121785714287</v>
      </c>
      <c r="HU140" s="18">
        <f t="shared" si="624"/>
        <v>11989.787142857143</v>
      </c>
      <c r="HV140" s="18">
        <f t="shared" si="625"/>
        <v>11465.027678571429</v>
      </c>
      <c r="HW140" s="18">
        <f t="shared" si="626"/>
        <v>16313.130357142858</v>
      </c>
      <c r="HX140" s="19">
        <f t="shared" si="627"/>
        <v>21363.444523809525</v>
      </c>
      <c r="HY140" s="20">
        <f t="shared" si="628"/>
        <v>22334.245238095235</v>
      </c>
      <c r="HZ140" s="18">
        <f t="shared" si="629"/>
        <v>19304.058333333334</v>
      </c>
      <c r="IA140" s="18">
        <f t="shared" si="630"/>
        <v>18810.297619047618</v>
      </c>
      <c r="IB140" s="18">
        <f t="shared" si="631"/>
        <v>11612.910714285716</v>
      </c>
      <c r="IC140" s="18">
        <f t="shared" si="632"/>
        <v>11862.165644409941</v>
      </c>
      <c r="ID140" s="18">
        <f t="shared" si="633"/>
        <v>14670.038095238095</v>
      </c>
      <c r="IE140" s="18">
        <f t="shared" si="634"/>
        <v>16575.979464285712</v>
      </c>
      <c r="IF140" s="18">
        <f t="shared" si="648"/>
        <v>16685.121785714287</v>
      </c>
      <c r="IG140" s="18">
        <f t="shared" si="649"/>
        <v>11989.787142857143</v>
      </c>
      <c r="IH140" s="18"/>
      <c r="II140" s="18"/>
      <c r="IJ140" s="19"/>
      <c r="IK140" s="20"/>
      <c r="IL140" s="18"/>
      <c r="IM140" s="18"/>
      <c r="IN140" s="18"/>
      <c r="IO140" s="18"/>
      <c r="IP140" s="18"/>
      <c r="IQ140" s="18"/>
      <c r="IR140" s="18"/>
      <c r="IS140" s="18"/>
      <c r="IT140" s="18"/>
      <c r="IU140" s="18"/>
      <c r="IV140" s="19"/>
      <c r="IW140" s="33"/>
      <c r="IX140" s="33"/>
      <c r="IY140" s="17"/>
      <c r="IZ140" s="17"/>
      <c r="JA140" s="14">
        <f t="shared" si="635"/>
        <v>0</v>
      </c>
      <c r="JB140" s="15">
        <f t="shared" si="636"/>
        <v>0</v>
      </c>
      <c r="JC140" s="15">
        <f t="shared" si="637"/>
        <v>49141.602559523817</v>
      </c>
      <c r="JD140" s="15">
        <f t="shared" si="638"/>
        <v>192986.2065967909</v>
      </c>
      <c r="JE140" s="15">
        <f t="shared" si="639"/>
        <v>192986.2065967909</v>
      </c>
      <c r="JF140" s="15">
        <f t="shared" si="640"/>
        <v>192986.2065967909</v>
      </c>
      <c r="JG140" s="15">
        <f t="shared" si="641"/>
        <v>192986.2065967909</v>
      </c>
      <c r="JH140" s="15">
        <f t="shared" si="642"/>
        <v>143844.60403726707</v>
      </c>
      <c r="JI140" s="15">
        <f t="shared" si="643"/>
        <v>0</v>
      </c>
      <c r="JJ140" s="14"/>
    </row>
    <row r="141" spans="1:270" x14ac:dyDescent="0.25">
      <c r="A141" s="5" t="s">
        <v>135</v>
      </c>
      <c r="B141" s="2">
        <v>180</v>
      </c>
      <c r="C141" s="3">
        <v>40885</v>
      </c>
      <c r="D141" s="3" t="s">
        <v>136</v>
      </c>
      <c r="E141" s="4">
        <v>45565</v>
      </c>
      <c r="F141">
        <f t="shared" si="564"/>
        <v>2024</v>
      </c>
      <c r="G141">
        <f t="shared" si="565"/>
        <v>9</v>
      </c>
      <c r="H141">
        <f t="shared" si="566"/>
        <v>2021</v>
      </c>
      <c r="I141">
        <f t="shared" si="561"/>
        <v>9</v>
      </c>
      <c r="J141">
        <f t="shared" si="560"/>
        <v>2024</v>
      </c>
      <c r="K141">
        <f t="shared" si="572"/>
        <v>10</v>
      </c>
      <c r="L141">
        <f t="shared" si="562"/>
        <v>2029</v>
      </c>
      <c r="M141">
        <f t="shared" si="573"/>
        <v>9</v>
      </c>
      <c r="O141" s="14"/>
      <c r="P141" s="17"/>
      <c r="Q141" s="17"/>
      <c r="R141" s="17"/>
      <c r="S141" s="17"/>
      <c r="T141" s="17"/>
      <c r="U141" s="17"/>
      <c r="V141" s="17">
        <f>IF(AND($F141=O$4,$I141=V$5),AVERAGE('Потребление ЭЭ_факт'!R141,'Потребление ЭЭ_факт'!AD141,'Потребление ЭЭ_факт'!AP141),IF(U141&lt;&gt;0,AVERAGE('Потребление ЭЭ_факт'!R141,'Потребление ЭЭ_факт'!AD141,'Потребление ЭЭ_факт'!AP141),0))</f>
        <v>0</v>
      </c>
      <c r="W141" s="17">
        <f>IF(AND($F141=O$4,$I141=W$5),AVERAGE('Потребление ЭЭ_факт'!S141,'Потребление ЭЭ_факт'!AE141,'Потребление ЭЭ_факт'!AQ141),IF(V141&lt;&gt;0,AVERAGE('Потребление ЭЭ_факт'!S141,'Потребление ЭЭ_факт'!AE141,'Потребление ЭЭ_факт'!AQ141),0))</f>
        <v>0</v>
      </c>
      <c r="X141" s="17">
        <f>IF(AND($F141=O$4,$I141=X$5),AVERAGE('Потребление ЭЭ_факт'!T141,'Потребление ЭЭ_факт'!AF141,'Потребление ЭЭ_факт'!AR141),IF(W141&lt;&gt;0,AVERAGE('Потребление ЭЭ_факт'!T141,'Потребление ЭЭ_факт'!AF141,'Потребление ЭЭ_факт'!AR141),0))</f>
        <v>0</v>
      </c>
      <c r="Y141" s="17">
        <f>IF(AND($F141=O$4,$I141=Y$5),AVERAGE('Потребление ЭЭ_факт'!U141,'Потребление ЭЭ_факт'!AG141,'Потребление ЭЭ_факт'!AS141),IF(X141&lt;&gt;0,AVERAGE('Потребление ЭЭ_факт'!U141,'Потребление ЭЭ_факт'!AG141,'Потребление ЭЭ_факт'!AS141),0))</f>
        <v>0</v>
      </c>
      <c r="Z141" s="17">
        <f>IF(AND($F141=O$4,$I141=Z$5),AVERAGE('Потребление ЭЭ_факт'!V141,'Потребление ЭЭ_факт'!AH141,'Потребление ЭЭ_факт'!AT141),IF(Y141&lt;&gt;0,AVERAGE('Потребление ЭЭ_факт'!V141,'Потребление ЭЭ_факт'!AH141,'Потребление ЭЭ_факт'!AT141),0))</f>
        <v>0</v>
      </c>
      <c r="AA141" s="14">
        <f>IF(AND($F141=AA$4,$I141=AA$5),AVERAGE('Потребление ЭЭ_факт'!W141,'Потребление ЭЭ_факт'!AI141,'Потребление ЭЭ_факт'!AU141),IF(Z141&lt;&gt;0,AVERAGE('Потребление ЭЭ_факт'!W141,'Потребление ЭЭ_факт'!AI141,'Потребление ЭЭ_факт'!AU141),0))</f>
        <v>0</v>
      </c>
      <c r="AB141" s="17">
        <f>IF(AND($F141=AA$4,$I141=AB$5),AVERAGE('Потребление ЭЭ_факт'!X141,'Потребление ЭЭ_факт'!AJ141,'Потребление ЭЭ_факт'!AV141),IF(AA141&lt;&gt;0,AVERAGE('Потребление ЭЭ_факт'!X141,'Потребление ЭЭ_факт'!AJ141,'Потребление ЭЭ_факт'!AV141),0))</f>
        <v>0</v>
      </c>
      <c r="AC141" s="17">
        <f>IF(AND($F141=AA$4,$I141=AC$5),AVERAGE('Потребление ЭЭ_факт'!Y141,'Потребление ЭЭ_факт'!AK141,'Потребление ЭЭ_факт'!AW141),IF(AB141&lt;&gt;0,AVERAGE('Потребление ЭЭ_факт'!Y141,'Потребление ЭЭ_факт'!AK141,'Потребление ЭЭ_факт'!AW141),0))</f>
        <v>0</v>
      </c>
      <c r="AD141" s="17">
        <f>IF(AND($F141=AA$4,$I141=AD$5),AVERAGE('Потребление ЭЭ_факт'!Z141,'Потребление ЭЭ_факт'!AL141,'Потребление ЭЭ_факт'!AX141),IF(AC141&lt;&gt;0,AVERAGE('Потребление ЭЭ_факт'!Z141,'Потребление ЭЭ_факт'!AL141,'Потребление ЭЭ_факт'!AX141),0))</f>
        <v>0</v>
      </c>
      <c r="AE141" s="17">
        <f>IF(AND($F141=AA$4,$I141=AE$5),AVERAGE('Потребление ЭЭ_факт'!AA141,'Потребление ЭЭ_факт'!AM141,'Потребление ЭЭ_факт'!AY141),IF(AD141&lt;&gt;0,AVERAGE('Потребление ЭЭ_факт'!AA141,'Потребление ЭЭ_факт'!AM141,'Потребление ЭЭ_факт'!AY141),0))</f>
        <v>0</v>
      </c>
      <c r="AF141" s="17">
        <f>IF(AND($F141=AA$4,$I141=AF$5),AVERAGE('Потребление ЭЭ_факт'!AB141,'Потребление ЭЭ_факт'!AN141,'Потребление ЭЭ_факт'!AZ141),IF(AE141&lt;&gt;0,AVERAGE('Потребление ЭЭ_факт'!AB141,'Потребление ЭЭ_факт'!AN141,'Потребление ЭЭ_факт'!AZ141),0))</f>
        <v>0</v>
      </c>
      <c r="AG141" s="17">
        <f>IF(AND($F141=AA$4,$I141=AG$5),AVERAGE('Потребление ЭЭ_факт'!AC141,'Потребление ЭЭ_факт'!AO141,'Потребление ЭЭ_факт'!BA141),IF(AF141&lt;&gt;0,AVERAGE('Потребление ЭЭ_факт'!AC141,'Потребление ЭЭ_факт'!AO141,'Потребление ЭЭ_факт'!BA141),0))</f>
        <v>0</v>
      </c>
      <c r="AH141" s="17">
        <f>IF(AND($F141=AA$4,$I141=AH$5),AVERAGE('Потребление ЭЭ_факт'!AD141,'Потребление ЭЭ_факт'!AP141,'Потребление ЭЭ_факт'!BB141),IF(AG141&lt;&gt;0,AVERAGE('Потребление ЭЭ_факт'!AD141,'Потребление ЭЭ_факт'!AP141,'Потребление ЭЭ_факт'!BB141),0))</f>
        <v>0</v>
      </c>
      <c r="AI141" s="17">
        <f>IF(AND($F141=AA$4,$I141=AI$5),AVERAGE('Потребление ЭЭ_факт'!AE141,'Потребление ЭЭ_факт'!AQ141,'Потребление ЭЭ_факт'!BC141),IF(AH141&lt;&gt;0,AVERAGE('Потребление ЭЭ_факт'!AE141,'Потребление ЭЭ_факт'!AQ141,'Потребление ЭЭ_факт'!BC141),0))</f>
        <v>0</v>
      </c>
      <c r="AJ141" s="17">
        <f>IF(AND($F141=AA$4,$I141=AJ$5),AVERAGE('Потребление ЭЭ_факт'!AF141,'Потребление ЭЭ_факт'!AR141,'Потребление ЭЭ_факт'!BD141),IF(AI141&lt;&gt;0,AVERAGE('Потребление ЭЭ_факт'!AF141,'Потребление ЭЭ_факт'!AR141,'Потребление ЭЭ_факт'!BD141),0))</f>
        <v>0</v>
      </c>
      <c r="AK141" s="17">
        <f>IF(AND($F141=AA$4,$I141=AK$5),AVERAGE('Потребление ЭЭ_факт'!AG141,'Потребление ЭЭ_факт'!AS141,'Потребление ЭЭ_факт'!BE141),IF(AJ141&lt;&gt;0,AVERAGE('Потребление ЭЭ_факт'!AG141,'Потребление ЭЭ_факт'!AS141,'Потребление ЭЭ_факт'!BE141),0))</f>
        <v>0</v>
      </c>
      <c r="AL141" s="17">
        <f>IF(AND($F141=AA$4,$I141=AL$5),AVERAGE('Потребление ЭЭ_факт'!AH141,'Потребление ЭЭ_факт'!AT141,'Потребление ЭЭ_факт'!BF141),IF(AK141&lt;&gt;0,AVERAGE('Потребление ЭЭ_факт'!AH141,'Потребление ЭЭ_факт'!AT141,'Потребление ЭЭ_факт'!BF141),0))</f>
        <v>0</v>
      </c>
      <c r="AM141" s="14">
        <f>IF(AND($F141=AM$4,$I141=AM$5),AVERAGE('Потребление ЭЭ_факт'!AI141,'Потребление ЭЭ_факт'!AU141,'Потребление ЭЭ_факт'!BG141),IF(AL141&lt;&gt;0,AVERAGE('Потребление ЭЭ_факт'!AI141,'Потребление ЭЭ_факт'!AU141,'Потребление ЭЭ_факт'!BG141),0))</f>
        <v>0</v>
      </c>
      <c r="AN141" s="15">
        <f>IF(AND($F141=$AM$4,$I141=AN$5),AVERAGE('Потребление ЭЭ_факт'!AJ141,'Потребление ЭЭ_факт'!AV141,'Потребление ЭЭ_факт'!BH141),IF(AM141&lt;&gt;0,AVERAGE('Потребление ЭЭ_факт'!AJ141,'Потребление ЭЭ_факт'!AV141,'Потребление ЭЭ_факт'!BH141),0))</f>
        <v>0</v>
      </c>
      <c r="AO141" s="15">
        <f>IF(AND($F141=$AM$4,$I141=AO$5),AVERAGE('Потребление ЭЭ_факт'!AK141,'Потребление ЭЭ_факт'!AW141,'Потребление ЭЭ_факт'!BI141),IF(AN141&lt;&gt;0,AVERAGE('Потребление ЭЭ_факт'!AK141,'Потребление ЭЭ_факт'!AW141,'Потребление ЭЭ_факт'!BI141),0))</f>
        <v>0</v>
      </c>
      <c r="AP141" s="15">
        <f>IF(AND($F141=$AM$4,$I141=AP$5),AVERAGE('Потребление ЭЭ_факт'!AL141,'Потребление ЭЭ_факт'!AX141,'Потребление ЭЭ_факт'!BJ141),IF(AO141&lt;&gt;0,AVERAGE('Потребление ЭЭ_факт'!AL141,'Потребление ЭЭ_факт'!AX141,'Потребление ЭЭ_факт'!BJ141),0))</f>
        <v>0</v>
      </c>
      <c r="AQ141" s="15">
        <f>IF(AND($F141=$AM$4,$I141=AQ$5),AVERAGE('Потребление ЭЭ_факт'!AM141,'Потребление ЭЭ_факт'!AY141,'Потребление ЭЭ_факт'!BK141),IF(AP141&lt;&gt;0,AVERAGE('Потребление ЭЭ_факт'!AM141,'Потребление ЭЭ_факт'!AY141,'Потребление ЭЭ_факт'!BK141),0))</f>
        <v>0</v>
      </c>
      <c r="AR141" s="15">
        <f>IF(AND($F141=$AM$4,$I141=AR$5),AVERAGE('Потребление ЭЭ_факт'!AN141,'Потребление ЭЭ_факт'!AZ141,'Потребление ЭЭ_факт'!BL141),IF(AQ141&lt;&gt;0,AVERAGE('Потребление ЭЭ_факт'!AN141,'Потребление ЭЭ_факт'!AZ141,'Потребление ЭЭ_факт'!BL141),0))</f>
        <v>0</v>
      </c>
      <c r="AS141" s="15">
        <f>IF(AND($F141=$AM$4,$I141=AS$5),AVERAGE('Потребление ЭЭ_факт'!AO141,'Потребление ЭЭ_факт'!BA141,'Потребление ЭЭ_факт'!BM141),IF(AR141&lt;&gt;0,AVERAGE('Потребление ЭЭ_факт'!AO141,'Потребление ЭЭ_факт'!BA141,'Потребление ЭЭ_факт'!BM141),0))</f>
        <v>0</v>
      </c>
      <c r="AT141" s="15">
        <f>IF(AND($F141=$AM$4,$I141=AT$5),AVERAGE('Потребление ЭЭ_факт'!AP141,'Потребление ЭЭ_факт'!BB141,'Потребление ЭЭ_факт'!BN141),IF(AS141&lt;&gt;0,AVERAGE('Потребление ЭЭ_факт'!AP141,'Потребление ЭЭ_факт'!BB141,'Потребление ЭЭ_факт'!BN141),0))</f>
        <v>0</v>
      </c>
      <c r="AU141" s="15">
        <f>IF(AND($F141=$AM$4,$I141=AU$5),AVERAGE('Потребление ЭЭ_факт'!AQ141,'Потребление ЭЭ_факт'!BC141,'Потребление ЭЭ_факт'!BO141),IF(AT141&lt;&gt;0,AVERAGE('Потребление ЭЭ_факт'!AQ141,'Потребление ЭЭ_факт'!BC141,'Потребление ЭЭ_факт'!BO141),0))</f>
        <v>0</v>
      </c>
      <c r="AV141" s="15">
        <f>IF(AND($F141=$AM$4,$I141=AV$5),AVERAGE('Потребление ЭЭ_факт'!AR141,'Потребление ЭЭ_факт'!BD141,'Потребление ЭЭ_факт'!BP141),IF(AU141&lt;&gt;0,AVERAGE('Потребление ЭЭ_факт'!AR141,'Потребление ЭЭ_факт'!BD141,'Потребление ЭЭ_факт'!BP141),0))</f>
        <v>0</v>
      </c>
      <c r="AW141" s="15">
        <f>IF(AND($F141=$AM$4,$I141=AW$5),AVERAGE('Потребление ЭЭ_факт'!AS141,'Потребление ЭЭ_факт'!BE141,'Потребление ЭЭ_факт'!BQ141),IF(AV141&lt;&gt;0,AVERAGE('Потребление ЭЭ_факт'!AS141,'Потребление ЭЭ_факт'!BE141,'Потребление ЭЭ_факт'!BQ141),0))</f>
        <v>0</v>
      </c>
      <c r="AX141" s="16">
        <f>IF(AND($F141=$AM$4,$I141=AX$5),AVERAGE('Потребление ЭЭ_факт'!AT141,'Потребление ЭЭ_факт'!BF141,'Потребление ЭЭ_факт'!BR141),IF(AW141&lt;&gt;0,AVERAGE('Потребление ЭЭ_факт'!AT141,'Потребление ЭЭ_факт'!BF141,'Потребление ЭЭ_факт'!BR141),0))</f>
        <v>0</v>
      </c>
      <c r="AY141" s="14">
        <f>IF(AND($F141=$AY$4,$I141=AY$5),AVERAGE('Потребление ЭЭ_факт'!AU141,'Потребление ЭЭ_факт'!BG141,'Потребление ЭЭ_факт'!BS141),IF(AX141&lt;&gt;0,AVERAGE('Потребление ЭЭ_факт'!AU141,'Потребление ЭЭ_факт'!BG141,'Потребление ЭЭ_факт'!BS141),0))</f>
        <v>0</v>
      </c>
      <c r="AZ141" s="15">
        <f>IF(AND($F141=$AY$4,$I141=AZ$5),AVERAGE('Потребление ЭЭ_факт'!AV141,'Потребление ЭЭ_факт'!BH141,'Потребление ЭЭ_факт'!BT141),IF(AY141&lt;&gt;0,AVERAGE('Потребление ЭЭ_факт'!AV141,'Потребление ЭЭ_факт'!BH141,'Потребление ЭЭ_факт'!BT141),0))</f>
        <v>0</v>
      </c>
      <c r="BA141" s="15">
        <f>IF(AND($F141=$AY$4,$I141=BA$5),AVERAGE('Потребление ЭЭ_факт'!AW141,'Потребление ЭЭ_факт'!BI141,'Потребление ЭЭ_факт'!BU141),IF(AZ141&lt;&gt;0,AVERAGE('Потребление ЭЭ_факт'!AW141,'Потребление ЭЭ_факт'!BI141,'Потребление ЭЭ_факт'!BU141),0))</f>
        <v>0</v>
      </c>
      <c r="BB141" s="15">
        <f>IF(AND($F141=$AY$4,$I141=BB$5),AVERAGE('Потребление ЭЭ_факт'!AX141,'Потребление ЭЭ_факт'!BJ141,'Потребление ЭЭ_факт'!BV141),IF(BA141&lt;&gt;0,AVERAGE('Потребление ЭЭ_факт'!AX141,'Потребление ЭЭ_факт'!BJ141,'Потребление ЭЭ_факт'!BV141),0))</f>
        <v>0</v>
      </c>
      <c r="BC141" s="15">
        <f>IF(AND($F141=$AY$4,$I141=BC$5),AVERAGE('Потребление ЭЭ_факт'!AY141,'Потребление ЭЭ_факт'!BK141,'Потребление ЭЭ_факт'!BW141),IF(BB141&lt;&gt;0,AVERAGE('Потребление ЭЭ_факт'!AY141,'Потребление ЭЭ_факт'!BK141,'Потребление ЭЭ_факт'!BW141),0))</f>
        <v>0</v>
      </c>
      <c r="BD141" s="15">
        <f>IF(AND($F141=$AY$4,$I141=BD$5),AVERAGE('Потребление ЭЭ_факт'!AZ141,'Потребление ЭЭ_факт'!BL141,'Потребление ЭЭ_факт'!BX141),IF(BC141&lt;&gt;0,AVERAGE('Потребление ЭЭ_факт'!AZ141,'Потребление ЭЭ_факт'!BL141,'Потребление ЭЭ_факт'!BX141),0))</f>
        <v>0</v>
      </c>
      <c r="BE141" s="15">
        <f>IF(AND($F141=$AY$4,$I141=BE$5),AVERAGE('Потребление ЭЭ_факт'!BA141,'Потребление ЭЭ_факт'!BM141,'Потребление ЭЭ_факт'!BY141),IF(BD141&lt;&gt;0,AVERAGE('Потребление ЭЭ_факт'!BA141,'Потребление ЭЭ_факт'!BM141,'Потребление ЭЭ_факт'!BY141),0))</f>
        <v>0</v>
      </c>
      <c r="BF141" s="15">
        <f>IF(AND($F141=$AY$4,$I141=BF$5),AVERAGE('Потребление ЭЭ_факт'!BB141,'Потребление ЭЭ_факт'!BN141,'Потребление ЭЭ_факт'!BZ141),IF(BE141&lt;&gt;0,AVERAGE('Потребление ЭЭ_факт'!BB141,'Потребление ЭЭ_факт'!BN141,'Потребление ЭЭ_факт'!BZ141),0))</f>
        <v>0</v>
      </c>
      <c r="BG141" s="15">
        <f>IF(AND($F141=$AY$4,$I141=BG$5),AVERAGE('Потребление ЭЭ_факт'!BC141,'Потребление ЭЭ_факт'!BO141,'Потребление ЭЭ_факт'!CA141),IF(BF141&lt;&gt;0,AVERAGE('Потребление ЭЭ_факт'!BC141,'Потребление ЭЭ_факт'!BO141,'Потребление ЭЭ_факт'!CA141),0))</f>
        <v>0</v>
      </c>
      <c r="BH141" s="15">
        <f>IF(AND($F141=$AY$4,$I141=BH$5),AVERAGE('Потребление ЭЭ_факт'!BD141,'Потребление ЭЭ_факт'!BP141,'Потребление ЭЭ_факт'!CB141),IF(BG141&lt;&gt;0,AVERAGE('Потребление ЭЭ_факт'!BD141,'Потребление ЭЭ_факт'!BP141,'Потребление ЭЭ_факт'!CB141),0))</f>
        <v>0</v>
      </c>
      <c r="BI141" s="15">
        <f>IF(AND($F141=$AY$4,$I141=BI$5),AVERAGE('Потребление ЭЭ_факт'!BE141,'Потребление ЭЭ_факт'!BQ141,'Потребление ЭЭ_факт'!CC141),IF(BH141&lt;&gt;0,AVERAGE('Потребление ЭЭ_факт'!BE141,'Потребление ЭЭ_факт'!BQ141,'Потребление ЭЭ_факт'!CC141),0))</f>
        <v>0</v>
      </c>
      <c r="BJ141" s="16">
        <f>IF(AND($F141=$AY$4,$I141=BJ$5),AVERAGE('Потребление ЭЭ_факт'!BF141,'Потребление ЭЭ_факт'!BR141,'Потребление ЭЭ_факт'!CD141),IF(BI141&lt;&gt;0,AVERAGE('Потребление ЭЭ_факт'!BF141,'Потребление ЭЭ_факт'!BR141,'Потребление ЭЭ_факт'!CD141),0))</f>
        <v>0</v>
      </c>
      <c r="BK141" s="14">
        <f>IF(AND($F141=$BK$4,$I141=BK$5),AVERAGE('Потребление ЭЭ_факт'!BG141,'Потребление ЭЭ_факт'!BS141,'Потребление ЭЭ_факт'!CE141),IF(BJ141&lt;&gt;0,AVERAGE('Потребление ЭЭ_факт'!BG141,'Потребление ЭЭ_факт'!BS141,'Потребление ЭЭ_факт'!CE141),0))</f>
        <v>0</v>
      </c>
      <c r="BL141" s="15">
        <f>IF(AND($F141=$BK$4,$I141=BL$5),AVERAGE('Потребление ЭЭ_факт'!BH141,'Потребление ЭЭ_факт'!BT141,'Потребление ЭЭ_факт'!CF141),IF(BK141&lt;&gt;0,AVERAGE('Потребление ЭЭ_факт'!BH141,'Потребление ЭЭ_факт'!BT141,'Потребление ЭЭ_факт'!CF141),0))</f>
        <v>0</v>
      </c>
      <c r="BM141" s="15">
        <f>IF(AND($F141=$BK$4,$I141=BM$5),AVERAGE('Потребление ЭЭ_факт'!BI141,'Потребление ЭЭ_факт'!BU141,'Потребление ЭЭ_факт'!CG141),IF(BL141&lt;&gt;0,AVERAGE('Потребление ЭЭ_факт'!BI141,'Потребление ЭЭ_факт'!BU141,'Потребление ЭЭ_факт'!CG141),0))</f>
        <v>0</v>
      </c>
      <c r="BN141" s="15">
        <f>IF(AND($F141=$BK$4,$I141=BN$5),AVERAGE('Потребление ЭЭ_факт'!BJ141,'Потребление ЭЭ_факт'!BV141,'Потребление ЭЭ_факт'!CH141),IF(BM141&lt;&gt;0,AVERAGE('Потребление ЭЭ_факт'!BJ141,'Потребление ЭЭ_факт'!BV141,'Потребление ЭЭ_факт'!CH141),0))</f>
        <v>0</v>
      </c>
      <c r="BO141" s="15">
        <f>IF(AND($F141=$BK$4,$I141=BO$5),AVERAGE('Потребление ЭЭ_факт'!BK141,'Потребление ЭЭ_факт'!BW141,'Потребление ЭЭ_факт'!CI141),IF(BN141&lt;&gt;0,AVERAGE('Потребление ЭЭ_факт'!BK141,'Потребление ЭЭ_факт'!BW141,'Потребление ЭЭ_факт'!CI141),0))</f>
        <v>0</v>
      </c>
      <c r="BP141" s="15">
        <f>IF(AND($F141=$BK$4,$I141=BP$5),AVERAGE('Потребление ЭЭ_факт'!BL141,'Потребление ЭЭ_факт'!BX141,'Потребление ЭЭ_факт'!CJ141),IF(BO141&lt;&gt;0,AVERAGE('Потребление ЭЭ_факт'!BL141,'Потребление ЭЭ_факт'!BX141,'Потребление ЭЭ_факт'!CJ141),0))</f>
        <v>0</v>
      </c>
      <c r="BQ141" s="15">
        <f>IF(AND($F141=$BK$4,$I141=BQ$5),AVERAGE('Потребление ЭЭ_факт'!BM141,'Потребление ЭЭ_факт'!BY141,'Потребление ЭЭ_факт'!CK141),IF(BP141&lt;&gt;0,AVERAGE('Потребление ЭЭ_факт'!BM141,'Потребление ЭЭ_факт'!BY141,'Потребление ЭЭ_факт'!CK141),0))</f>
        <v>0</v>
      </c>
      <c r="BR141" s="15">
        <f>IF(AND($F141=$BK$4,$I141=BR$5),AVERAGE('Потребление ЭЭ_факт'!BN141,'Потребление ЭЭ_факт'!BZ141,'Потребление ЭЭ_факт'!CL141),IF(BQ141&lt;&gt;0,AVERAGE('Потребление ЭЭ_факт'!BN141,'Потребление ЭЭ_факт'!BZ141,'Потребление ЭЭ_факт'!CL141),0))</f>
        <v>0</v>
      </c>
      <c r="BS141" s="15">
        <f>IF(AND($F141=$BK$4,$I141=BS$5),AVERAGE('Потребление ЭЭ_факт'!BO141,'Потребление ЭЭ_факт'!CA141,'Потребление ЭЭ_факт'!CM141),IF(BR141&lt;&gt;0,AVERAGE('Потребление ЭЭ_факт'!BO141,'Потребление ЭЭ_факт'!CA141,'Потребление ЭЭ_факт'!CM141),0))</f>
        <v>10306.251880952379</v>
      </c>
      <c r="BT141" s="15">
        <f>IF(AND($F141=$BK$4,$I141=BT$5),AVERAGE('Потребление ЭЭ_факт'!BP141,'Потребление ЭЭ_факт'!CB141,'Потребление ЭЭ_факт'!CN141),IF(BS141&lt;&gt;0,AVERAGE('Потребление ЭЭ_факт'!BP141,'Потребление ЭЭ_факт'!CB141,'Потребление ЭЭ_факт'!CN141),0))</f>
        <v>10626.990480606399</v>
      </c>
      <c r="BU141" s="15">
        <f>IF(AND($F141=$BK$4,$I141=BU$5),AVERAGE('Потребление ЭЭ_факт'!BQ141,'Потребление ЭЭ_факт'!CC141,'Потребление ЭЭ_факт'!CO141),IF(BT141&lt;&gt;0,AVERAGE('Потребление ЭЭ_факт'!BQ141,'Потребление ЭЭ_факт'!CC141,'Потребление ЭЭ_факт'!CO141),0))</f>
        <v>10884.859095238096</v>
      </c>
      <c r="BV141" s="16">
        <f>IF(AND($F141=$BK$4,$I141=BV$5),AVERAGE('Потребление ЭЭ_факт'!BR141,'Потребление ЭЭ_факт'!CD141,'Потребление ЭЭ_факт'!CP141),IF(BU141&lt;&gt;0,AVERAGE('Потребление ЭЭ_факт'!BR141,'Потребление ЭЭ_факт'!CD141,'Потребление ЭЭ_факт'!CP141),0))</f>
        <v>12557.019866428573</v>
      </c>
      <c r="BW141" s="14">
        <f>IF(AND($F141=$BW$4,$I141=BW$5),AVERAGE('Потребление ЭЭ_факт'!BS141,'Потребление ЭЭ_факт'!CE141,'Потребление ЭЭ_факт'!CQ141),IF(BV141&lt;&gt;0,AVERAGE('Потребление ЭЭ_факт'!BS141,'Потребление ЭЭ_факт'!CE141,'Потребление ЭЭ_факт'!CQ141),0))</f>
        <v>13138.971250000001</v>
      </c>
      <c r="BX141" s="15">
        <f>IF(AND($F141=$BW$4,$I141=BX$5),AVERAGE('Потребление ЭЭ_факт'!BT141,'Потребление ЭЭ_факт'!CF141,'Потребление ЭЭ_факт'!CR141),IF(BW141&lt;&gt;0,AVERAGE('Потребление ЭЭ_факт'!BT141,'Потребление ЭЭ_факт'!CF141,'Потребление ЭЭ_факт'!CR141),0))</f>
        <v>12261.759011047618</v>
      </c>
      <c r="BY141" s="15">
        <f>IF(AND($F141=$BW$4,$I141=BY$5),AVERAGE('Потребление ЭЭ_факт'!BU141,'Потребление ЭЭ_факт'!CG141,'Потребление ЭЭ_факт'!CS141),IF(BX141&lt;&gt;0,AVERAGE('Потребление ЭЭ_факт'!BU141,'Потребление ЭЭ_факт'!CG141,'Потребление ЭЭ_факт'!CS141),0))</f>
        <v>11274.710455404862</v>
      </c>
      <c r="BZ141" s="15">
        <f>IF(AND($F141=$BW$4,$I141=BZ$5),AVERAGE('Потребление ЭЭ_факт'!BV141,'Потребление ЭЭ_факт'!CH141,'Потребление ЭЭ_факт'!CT141),IF(BY141&lt;&gt;0,AVERAGE('Потребление ЭЭ_факт'!BV141,'Потребление ЭЭ_факт'!CH141,'Потребление ЭЭ_факт'!CT141),0))</f>
        <v>9886.993428571428</v>
      </c>
      <c r="CA141" s="15">
        <f>IF(AND($F141=$BW$4,$I141=CA$5),AVERAGE('Потребление ЭЭ_факт'!BW141,'Потребление ЭЭ_факт'!CI141,'Потребление ЭЭ_факт'!CU141),IF(BZ141&lt;&gt;0,AVERAGE('Потребление ЭЭ_факт'!BW141,'Потребление ЭЭ_факт'!CI141,'Потребление ЭЭ_факт'!CU141),0))</f>
        <v>10782.877833333334</v>
      </c>
      <c r="CB141" s="15">
        <f>IF(AND($F141=$BW$4,$I141=CB$5),AVERAGE('Потребление ЭЭ_факт'!BX141,'Потребление ЭЭ_факт'!CJ141,'Потребление ЭЭ_факт'!CV141),IF(CA141&lt;&gt;0,AVERAGE('Потребление ЭЭ_факт'!BX141,'Потребление ЭЭ_факт'!CJ141,'Потребление ЭЭ_факт'!CV141),0))</f>
        <v>11425.699920993511</v>
      </c>
      <c r="CC141" s="15">
        <f>IF(AND($F141=$BW$4,$I141=CC$5),AVERAGE('Потребление ЭЭ_факт'!BY141,'Потребление ЭЭ_факт'!CK141,'Потребление ЭЭ_факт'!CW141),IF(CB141&lt;&gt;0,AVERAGE('Потребление ЭЭ_факт'!BY141,'Потребление ЭЭ_факт'!CK141,'Потребление ЭЭ_факт'!CW141),0))</f>
        <v>12109.323571428569</v>
      </c>
      <c r="CD141" s="15">
        <f>IF(AND($F141=$BW$4,$I141=CD$5),AVERAGE('Потребление ЭЭ_факт'!BZ141,'Потребление ЭЭ_факт'!CL141,'Потребление ЭЭ_факт'!CX141),IF(CC141&lt;&gt;0,AVERAGE('Потребление ЭЭ_факт'!BZ141,'Потребление ЭЭ_факт'!CL141,'Потребление ЭЭ_факт'!CX141),0))</f>
        <v>12077.055700244819</v>
      </c>
      <c r="CE141" s="31">
        <f t="shared" si="644"/>
        <v>10306.251880952379</v>
      </c>
      <c r="CF141" s="31">
        <f t="shared" si="645"/>
        <v>10626.990480606399</v>
      </c>
      <c r="CG141" s="31">
        <f t="shared" si="646"/>
        <v>10884.859095238096</v>
      </c>
      <c r="CH141" s="32">
        <f t="shared" si="647"/>
        <v>12557.019866428573</v>
      </c>
      <c r="CI141" s="30">
        <f t="shared" si="574"/>
        <v>13138.971250000001</v>
      </c>
      <c r="CJ141" s="31">
        <f t="shared" si="570"/>
        <v>12261.759011047618</v>
      </c>
      <c r="CK141" s="31">
        <f t="shared" si="571"/>
        <v>11274.710455404862</v>
      </c>
      <c r="CL141" s="31">
        <f t="shared" si="651"/>
        <v>9886.993428571428</v>
      </c>
      <c r="CM141" s="31">
        <f t="shared" si="652"/>
        <v>10782.877833333334</v>
      </c>
      <c r="CN141" s="31">
        <f t="shared" si="653"/>
        <v>11425.699920993511</v>
      </c>
      <c r="CO141" s="31">
        <f t="shared" si="654"/>
        <v>12109.323571428569</v>
      </c>
      <c r="CP141" s="31">
        <f t="shared" si="655"/>
        <v>12077.055700244819</v>
      </c>
      <c r="CQ141" s="31">
        <f t="shared" si="656"/>
        <v>10306.251880952379</v>
      </c>
      <c r="CR141" s="31">
        <f t="shared" si="657"/>
        <v>10626.990480606399</v>
      </c>
      <c r="CS141" s="31">
        <f t="shared" si="658"/>
        <v>10884.859095238096</v>
      </c>
      <c r="CT141" s="32">
        <f t="shared" si="659"/>
        <v>12557.019866428573</v>
      </c>
      <c r="CU141" s="30">
        <f t="shared" si="660"/>
        <v>13138.971250000001</v>
      </c>
      <c r="CV141" s="31">
        <f t="shared" si="661"/>
        <v>12261.759011047618</v>
      </c>
      <c r="CW141" s="31">
        <f t="shared" si="662"/>
        <v>11274.710455404862</v>
      </c>
      <c r="CX141" s="31">
        <f t="shared" si="663"/>
        <v>9886.993428571428</v>
      </c>
      <c r="CY141" s="31">
        <f t="shared" si="664"/>
        <v>10782.877833333334</v>
      </c>
      <c r="CZ141" s="31">
        <f t="shared" si="665"/>
        <v>11425.699920993511</v>
      </c>
      <c r="DA141" s="31">
        <f t="shared" si="666"/>
        <v>12109.323571428569</v>
      </c>
      <c r="DB141" s="31">
        <f t="shared" si="667"/>
        <v>12077.055700244819</v>
      </c>
      <c r="DC141" s="31">
        <f t="shared" si="668"/>
        <v>10306.251880952379</v>
      </c>
      <c r="DD141" s="31">
        <f t="shared" si="669"/>
        <v>10626.990480606399</v>
      </c>
      <c r="DE141" s="31">
        <f t="shared" si="670"/>
        <v>10884.859095238096</v>
      </c>
      <c r="DF141" s="32">
        <f t="shared" si="671"/>
        <v>12557.019866428573</v>
      </c>
      <c r="DG141" s="30">
        <f t="shared" si="672"/>
        <v>13138.971250000001</v>
      </c>
      <c r="DH141" s="31">
        <f t="shared" si="673"/>
        <v>12261.759011047618</v>
      </c>
      <c r="DI141" s="31">
        <f t="shared" si="674"/>
        <v>11274.710455404862</v>
      </c>
      <c r="DJ141" s="31">
        <f t="shared" si="675"/>
        <v>9886.993428571428</v>
      </c>
      <c r="DK141" s="31">
        <f t="shared" si="676"/>
        <v>10782.877833333334</v>
      </c>
      <c r="DL141" s="31">
        <f t="shared" si="677"/>
        <v>11425.699920993511</v>
      </c>
      <c r="DM141" s="31">
        <f t="shared" si="678"/>
        <v>12109.323571428569</v>
      </c>
      <c r="DN141" s="31">
        <f t="shared" si="679"/>
        <v>12077.055700244819</v>
      </c>
      <c r="DO141" s="31">
        <f t="shared" si="680"/>
        <v>10306.251880952379</v>
      </c>
      <c r="DP141" s="31">
        <f t="shared" si="681"/>
        <v>10626.990480606399</v>
      </c>
      <c r="DQ141" s="31">
        <f t="shared" si="650"/>
        <v>10884.859095238096</v>
      </c>
      <c r="DR141" s="32">
        <f t="shared" si="522"/>
        <v>12557.019866428573</v>
      </c>
      <c r="DS141" s="30">
        <f t="shared" si="523"/>
        <v>13138.971250000001</v>
      </c>
      <c r="DT141" s="31">
        <f t="shared" si="524"/>
        <v>12261.759011047618</v>
      </c>
      <c r="DU141" s="31">
        <f t="shared" si="525"/>
        <v>11274.710455404862</v>
      </c>
      <c r="DV141" s="31">
        <f t="shared" si="526"/>
        <v>9886.993428571428</v>
      </c>
      <c r="DW141" s="31">
        <f t="shared" si="527"/>
        <v>10782.877833333334</v>
      </c>
      <c r="DX141" s="31">
        <f t="shared" si="528"/>
        <v>11425.699920993511</v>
      </c>
      <c r="DY141" s="31">
        <f t="shared" si="529"/>
        <v>12109.323571428569</v>
      </c>
      <c r="DZ141" s="31">
        <f t="shared" si="530"/>
        <v>12077.055700244819</v>
      </c>
      <c r="EA141" s="31">
        <f t="shared" si="531"/>
        <v>10306.251880952379</v>
      </c>
      <c r="EB141" s="31">
        <f t="shared" si="532"/>
        <v>10626.990480606399</v>
      </c>
      <c r="EC141" s="31">
        <f t="shared" si="533"/>
        <v>10884.859095238096</v>
      </c>
      <c r="ED141" s="32">
        <f t="shared" si="534"/>
        <v>12557.019866428573</v>
      </c>
      <c r="EE141" s="30">
        <f t="shared" si="535"/>
        <v>13138.971250000001</v>
      </c>
      <c r="EF141" s="31">
        <f t="shared" si="536"/>
        <v>12261.759011047618</v>
      </c>
      <c r="EG141" s="31">
        <f t="shared" si="537"/>
        <v>11274.710455404862</v>
      </c>
      <c r="EH141" s="31">
        <f t="shared" si="538"/>
        <v>9886.993428571428</v>
      </c>
      <c r="EI141" s="31">
        <f t="shared" si="539"/>
        <v>10782.877833333334</v>
      </c>
      <c r="EJ141" s="31">
        <f t="shared" si="540"/>
        <v>11425.699920993511</v>
      </c>
      <c r="EK141" s="31">
        <f t="shared" si="541"/>
        <v>12109.323571428569</v>
      </c>
      <c r="EL141" s="31">
        <f t="shared" si="542"/>
        <v>12077.055700244819</v>
      </c>
      <c r="EM141" s="31">
        <f t="shared" si="543"/>
        <v>10306.251880952379</v>
      </c>
      <c r="EN141" s="31">
        <f t="shared" si="544"/>
        <v>10626.990480606399</v>
      </c>
      <c r="EO141" s="31">
        <f t="shared" ref="EO141:EO152" si="682">EC141</f>
        <v>10884.859095238096</v>
      </c>
      <c r="EP141" s="32">
        <f t="shared" ref="EP141:EP152" si="683">ED141</f>
        <v>12557.019866428573</v>
      </c>
      <c r="ES141" s="20"/>
      <c r="ET141" s="18"/>
      <c r="EU141" s="18"/>
      <c r="EV141" s="18"/>
      <c r="EW141" s="18"/>
      <c r="EX141" s="18"/>
      <c r="EY141" s="18"/>
      <c r="EZ141" s="18"/>
      <c r="FA141" s="18"/>
      <c r="FB141" s="18"/>
      <c r="FC141" s="18"/>
      <c r="FD141" s="19"/>
      <c r="FE141" s="20"/>
      <c r="FF141" s="18"/>
      <c r="FG141" s="18"/>
      <c r="FH141" s="18"/>
      <c r="FI141" s="18"/>
      <c r="FJ141" s="18"/>
      <c r="FK141" s="18"/>
      <c r="FL141" s="18"/>
      <c r="FM141" s="18"/>
      <c r="FN141" s="18"/>
      <c r="FO141" s="18"/>
      <c r="FP141" s="19"/>
      <c r="FQ141" s="20"/>
      <c r="FR141" s="18"/>
      <c r="FS141" s="18"/>
      <c r="FT141" s="18"/>
      <c r="FU141" s="18"/>
      <c r="FV141" s="18"/>
      <c r="FW141" s="18"/>
      <c r="FX141" s="18"/>
      <c r="FY141" s="18"/>
      <c r="FZ141" s="18">
        <f t="shared" si="577"/>
        <v>10626.990480606399</v>
      </c>
      <c r="GA141" s="18">
        <f t="shared" si="578"/>
        <v>10884.859095238096</v>
      </c>
      <c r="GB141" s="19">
        <f t="shared" si="579"/>
        <v>12557.019866428573</v>
      </c>
      <c r="GC141" s="20">
        <f t="shared" si="580"/>
        <v>13138.971250000001</v>
      </c>
      <c r="GD141" s="18">
        <f t="shared" si="581"/>
        <v>12261.759011047618</v>
      </c>
      <c r="GE141" s="18">
        <f t="shared" si="582"/>
        <v>11274.710455404862</v>
      </c>
      <c r="GF141" s="18">
        <f t="shared" si="583"/>
        <v>9886.993428571428</v>
      </c>
      <c r="GG141" s="18">
        <f t="shared" si="584"/>
        <v>10782.877833333334</v>
      </c>
      <c r="GH141" s="18">
        <f t="shared" si="585"/>
        <v>11425.699920993511</v>
      </c>
      <c r="GI141" s="18">
        <f t="shared" si="586"/>
        <v>12109.323571428569</v>
      </c>
      <c r="GJ141" s="18">
        <f t="shared" si="587"/>
        <v>12077.055700244819</v>
      </c>
      <c r="GK141" s="18">
        <f t="shared" si="588"/>
        <v>10306.251880952379</v>
      </c>
      <c r="GL141" s="18">
        <f t="shared" si="589"/>
        <v>10626.990480606399</v>
      </c>
      <c r="GM141" s="18">
        <f t="shared" si="590"/>
        <v>10884.859095238096</v>
      </c>
      <c r="GN141" s="19">
        <f t="shared" si="591"/>
        <v>12557.019866428573</v>
      </c>
      <c r="GO141" s="20">
        <f t="shared" si="592"/>
        <v>13138.971250000001</v>
      </c>
      <c r="GP141" s="18">
        <f t="shared" si="593"/>
        <v>12261.759011047618</v>
      </c>
      <c r="GQ141" s="18">
        <f t="shared" si="594"/>
        <v>11274.710455404862</v>
      </c>
      <c r="GR141" s="18">
        <f t="shared" si="595"/>
        <v>9886.993428571428</v>
      </c>
      <c r="GS141" s="18">
        <f t="shared" si="596"/>
        <v>10782.877833333334</v>
      </c>
      <c r="GT141" s="18">
        <f t="shared" si="597"/>
        <v>11425.699920993511</v>
      </c>
      <c r="GU141" s="18">
        <f t="shared" si="598"/>
        <v>12109.323571428569</v>
      </c>
      <c r="GV141" s="18">
        <f t="shared" si="599"/>
        <v>12077.055700244819</v>
      </c>
      <c r="GW141" s="18">
        <f t="shared" si="600"/>
        <v>10306.251880952379</v>
      </c>
      <c r="GX141" s="18">
        <f t="shared" si="601"/>
        <v>10626.990480606399</v>
      </c>
      <c r="GY141" s="18">
        <f t="shared" si="602"/>
        <v>10884.859095238096</v>
      </c>
      <c r="GZ141" s="19">
        <f t="shared" si="603"/>
        <v>12557.019866428573</v>
      </c>
      <c r="HA141" s="20">
        <f t="shared" si="604"/>
        <v>13138.971250000001</v>
      </c>
      <c r="HB141" s="18">
        <f t="shared" si="605"/>
        <v>12261.759011047618</v>
      </c>
      <c r="HC141" s="18">
        <f t="shared" si="606"/>
        <v>11274.710455404862</v>
      </c>
      <c r="HD141" s="18">
        <f t="shared" si="607"/>
        <v>9886.993428571428</v>
      </c>
      <c r="HE141" s="18">
        <f t="shared" si="608"/>
        <v>10782.877833333334</v>
      </c>
      <c r="HF141" s="18">
        <f t="shared" si="609"/>
        <v>11425.699920993511</v>
      </c>
      <c r="HG141" s="18">
        <f t="shared" si="610"/>
        <v>12109.323571428569</v>
      </c>
      <c r="HH141" s="18">
        <f t="shared" si="611"/>
        <v>12077.055700244819</v>
      </c>
      <c r="HI141" s="18">
        <f t="shared" si="612"/>
        <v>10306.251880952379</v>
      </c>
      <c r="HJ141" s="18">
        <f t="shared" si="613"/>
        <v>10626.990480606399</v>
      </c>
      <c r="HK141" s="18">
        <f t="shared" si="614"/>
        <v>10884.859095238096</v>
      </c>
      <c r="HL141" s="19">
        <f t="shared" si="615"/>
        <v>12557.019866428573</v>
      </c>
      <c r="HM141" s="20">
        <f t="shared" si="616"/>
        <v>13138.971250000001</v>
      </c>
      <c r="HN141" s="18">
        <f t="shared" si="617"/>
        <v>12261.759011047618</v>
      </c>
      <c r="HO141" s="18">
        <f t="shared" si="618"/>
        <v>11274.710455404862</v>
      </c>
      <c r="HP141" s="18">
        <f t="shared" si="619"/>
        <v>9886.993428571428</v>
      </c>
      <c r="HQ141" s="18">
        <f t="shared" si="620"/>
        <v>10782.877833333334</v>
      </c>
      <c r="HR141" s="18">
        <f t="shared" si="621"/>
        <v>11425.699920993511</v>
      </c>
      <c r="HS141" s="18">
        <f t="shared" si="622"/>
        <v>12109.323571428569</v>
      </c>
      <c r="HT141" s="18">
        <f t="shared" si="623"/>
        <v>12077.055700244819</v>
      </c>
      <c r="HU141" s="18">
        <f t="shared" si="624"/>
        <v>10306.251880952379</v>
      </c>
      <c r="HV141" s="18">
        <f t="shared" si="625"/>
        <v>10626.990480606399</v>
      </c>
      <c r="HW141" s="18">
        <f t="shared" si="626"/>
        <v>10884.859095238096</v>
      </c>
      <c r="HX141" s="19">
        <f t="shared" si="627"/>
        <v>12557.019866428573</v>
      </c>
      <c r="HY141" s="20">
        <f t="shared" si="628"/>
        <v>13138.971250000001</v>
      </c>
      <c r="HZ141" s="18">
        <f t="shared" si="629"/>
        <v>12261.759011047618</v>
      </c>
      <c r="IA141" s="18">
        <f t="shared" si="630"/>
        <v>11274.710455404862</v>
      </c>
      <c r="IB141" s="18">
        <f t="shared" si="631"/>
        <v>9886.993428571428</v>
      </c>
      <c r="IC141" s="18">
        <f t="shared" si="632"/>
        <v>10782.877833333334</v>
      </c>
      <c r="ID141" s="18">
        <f t="shared" si="633"/>
        <v>11425.699920993511</v>
      </c>
      <c r="IE141" s="18">
        <f t="shared" si="634"/>
        <v>12109.323571428569</v>
      </c>
      <c r="IF141" s="18">
        <f t="shared" si="648"/>
        <v>12077.055700244819</v>
      </c>
      <c r="IG141" s="18">
        <f t="shared" si="649"/>
        <v>10306.251880952379</v>
      </c>
      <c r="IH141" s="18"/>
      <c r="II141" s="18"/>
      <c r="IJ141" s="19"/>
      <c r="IK141" s="20"/>
      <c r="IL141" s="18"/>
      <c r="IM141" s="18"/>
      <c r="IN141" s="18"/>
      <c r="IO141" s="18"/>
      <c r="IP141" s="18"/>
      <c r="IQ141" s="18"/>
      <c r="IR141" s="18"/>
      <c r="IS141" s="18"/>
      <c r="IT141" s="18"/>
      <c r="IU141" s="18"/>
      <c r="IV141" s="19"/>
      <c r="IW141" s="33"/>
      <c r="IX141" s="33"/>
      <c r="IY141" s="17"/>
      <c r="IZ141" s="17"/>
      <c r="JA141" s="14">
        <f t="shared" si="635"/>
        <v>0</v>
      </c>
      <c r="JB141" s="15">
        <f t="shared" si="636"/>
        <v>0</v>
      </c>
      <c r="JC141" s="15">
        <f t="shared" si="637"/>
        <v>34068.86944227307</v>
      </c>
      <c r="JD141" s="15">
        <f t="shared" si="638"/>
        <v>137332.51249424959</v>
      </c>
      <c r="JE141" s="15">
        <f t="shared" si="639"/>
        <v>137332.51249424959</v>
      </c>
      <c r="JF141" s="15">
        <f t="shared" si="640"/>
        <v>137332.51249424959</v>
      </c>
      <c r="JG141" s="15">
        <f t="shared" si="641"/>
        <v>137332.51249424959</v>
      </c>
      <c r="JH141" s="15">
        <f t="shared" si="642"/>
        <v>103263.64305197651</v>
      </c>
      <c r="JI141" s="15">
        <f t="shared" si="643"/>
        <v>0</v>
      </c>
      <c r="JJ141" s="14"/>
    </row>
    <row r="142" spans="1:270" x14ac:dyDescent="0.25">
      <c r="A142" s="1" t="s">
        <v>263</v>
      </c>
      <c r="B142" s="2">
        <v>8504</v>
      </c>
      <c r="C142" s="3">
        <v>42989</v>
      </c>
      <c r="D142" s="3" t="s">
        <v>264</v>
      </c>
      <c r="E142" s="4">
        <v>45576</v>
      </c>
      <c r="F142">
        <f t="shared" si="564"/>
        <v>2024</v>
      </c>
      <c r="G142">
        <f t="shared" si="565"/>
        <v>10</v>
      </c>
      <c r="H142">
        <f t="shared" si="566"/>
        <v>2021</v>
      </c>
      <c r="I142">
        <f t="shared" si="561"/>
        <v>10</v>
      </c>
      <c r="J142">
        <f t="shared" si="560"/>
        <v>2024</v>
      </c>
      <c r="K142">
        <f t="shared" si="572"/>
        <v>11</v>
      </c>
      <c r="L142">
        <f t="shared" si="562"/>
        <v>2029</v>
      </c>
      <c r="M142">
        <f t="shared" si="573"/>
        <v>10</v>
      </c>
      <c r="O142" s="14"/>
      <c r="P142" s="17"/>
      <c r="Q142" s="17"/>
      <c r="R142" s="17"/>
      <c r="S142" s="17"/>
      <c r="T142" s="17"/>
      <c r="U142" s="17"/>
      <c r="V142" s="17">
        <f>IF(AND($F142=O$4,$I142=V$5),AVERAGE('Потребление ЭЭ_факт'!R142,'Потребление ЭЭ_факт'!AD142,'Потребление ЭЭ_факт'!AP142),IF(U142&lt;&gt;0,AVERAGE('Потребление ЭЭ_факт'!R142,'Потребление ЭЭ_факт'!AD142,'Потребление ЭЭ_факт'!AP142),0))</f>
        <v>0</v>
      </c>
      <c r="W142" s="17">
        <f>IF(AND($F142=O$4,$I142=W$5),AVERAGE('Потребление ЭЭ_факт'!S142,'Потребление ЭЭ_факт'!AE142,'Потребление ЭЭ_факт'!AQ142),IF(V142&lt;&gt;0,AVERAGE('Потребление ЭЭ_факт'!S142,'Потребление ЭЭ_факт'!AE142,'Потребление ЭЭ_факт'!AQ142),0))</f>
        <v>0</v>
      </c>
      <c r="X142" s="17">
        <f>IF(AND($F142=O$4,$I142=X$5),AVERAGE('Потребление ЭЭ_факт'!T142,'Потребление ЭЭ_факт'!AF142,'Потребление ЭЭ_факт'!AR142),IF(W142&lt;&gt;0,AVERAGE('Потребление ЭЭ_факт'!T142,'Потребление ЭЭ_факт'!AF142,'Потребление ЭЭ_факт'!AR142),0))</f>
        <v>0</v>
      </c>
      <c r="Y142" s="17">
        <f>IF(AND($F142=O$4,$I142=Y$5),AVERAGE('Потребление ЭЭ_факт'!U142,'Потребление ЭЭ_факт'!AG142,'Потребление ЭЭ_факт'!AS142),IF(X142&lt;&gt;0,AVERAGE('Потребление ЭЭ_факт'!U142,'Потребление ЭЭ_факт'!AG142,'Потребление ЭЭ_факт'!AS142),0))</f>
        <v>0</v>
      </c>
      <c r="Z142" s="17">
        <f>IF(AND($F142=O$4,$I142=Z$5),AVERAGE('Потребление ЭЭ_факт'!V142,'Потребление ЭЭ_факт'!AH142,'Потребление ЭЭ_факт'!AT142),IF(Y142&lt;&gt;0,AVERAGE('Потребление ЭЭ_факт'!V142,'Потребление ЭЭ_факт'!AH142,'Потребление ЭЭ_факт'!AT142),0))</f>
        <v>0</v>
      </c>
      <c r="AA142" s="14">
        <f>IF(AND($F142=AA$4,$I142=AA$5),AVERAGE('Потребление ЭЭ_факт'!W142,'Потребление ЭЭ_факт'!AI142,'Потребление ЭЭ_факт'!AU142),IF(Z142&lt;&gt;0,AVERAGE('Потребление ЭЭ_факт'!W142,'Потребление ЭЭ_факт'!AI142,'Потребление ЭЭ_факт'!AU142),0))</f>
        <v>0</v>
      </c>
      <c r="AB142" s="17">
        <f>IF(AND($F142=AA$4,$I142=AB$5),AVERAGE('Потребление ЭЭ_факт'!X142,'Потребление ЭЭ_факт'!AJ142,'Потребление ЭЭ_факт'!AV142),IF(AA142&lt;&gt;0,AVERAGE('Потребление ЭЭ_факт'!X142,'Потребление ЭЭ_факт'!AJ142,'Потребление ЭЭ_факт'!AV142),0))</f>
        <v>0</v>
      </c>
      <c r="AC142" s="17">
        <f>IF(AND($F142=AA$4,$I142=AC$5),AVERAGE('Потребление ЭЭ_факт'!Y142,'Потребление ЭЭ_факт'!AK142,'Потребление ЭЭ_факт'!AW142),IF(AB142&lt;&gt;0,AVERAGE('Потребление ЭЭ_факт'!Y142,'Потребление ЭЭ_факт'!AK142,'Потребление ЭЭ_факт'!AW142),0))</f>
        <v>0</v>
      </c>
      <c r="AD142" s="17">
        <f>IF(AND($F142=AA$4,$I142=AD$5),AVERAGE('Потребление ЭЭ_факт'!Z142,'Потребление ЭЭ_факт'!AL142,'Потребление ЭЭ_факт'!AX142),IF(AC142&lt;&gt;0,AVERAGE('Потребление ЭЭ_факт'!Z142,'Потребление ЭЭ_факт'!AL142,'Потребление ЭЭ_факт'!AX142),0))</f>
        <v>0</v>
      </c>
      <c r="AE142" s="17">
        <f>IF(AND($F142=AA$4,$I142=AE$5),AVERAGE('Потребление ЭЭ_факт'!AA142,'Потребление ЭЭ_факт'!AM142,'Потребление ЭЭ_факт'!AY142),IF(AD142&lt;&gt;0,AVERAGE('Потребление ЭЭ_факт'!AA142,'Потребление ЭЭ_факт'!AM142,'Потребление ЭЭ_факт'!AY142),0))</f>
        <v>0</v>
      </c>
      <c r="AF142" s="17">
        <f>IF(AND($F142=AA$4,$I142=AF$5),AVERAGE('Потребление ЭЭ_факт'!AB142,'Потребление ЭЭ_факт'!AN142,'Потребление ЭЭ_факт'!AZ142),IF(AE142&lt;&gt;0,AVERAGE('Потребление ЭЭ_факт'!AB142,'Потребление ЭЭ_факт'!AN142,'Потребление ЭЭ_факт'!AZ142),0))</f>
        <v>0</v>
      </c>
      <c r="AG142" s="17">
        <f>IF(AND($F142=AA$4,$I142=AG$5),AVERAGE('Потребление ЭЭ_факт'!AC142,'Потребление ЭЭ_факт'!AO142,'Потребление ЭЭ_факт'!BA142),IF(AF142&lt;&gt;0,AVERAGE('Потребление ЭЭ_факт'!AC142,'Потребление ЭЭ_факт'!AO142,'Потребление ЭЭ_факт'!BA142),0))</f>
        <v>0</v>
      </c>
      <c r="AH142" s="17">
        <f>IF(AND($F142=AA$4,$I142=AH$5),AVERAGE('Потребление ЭЭ_факт'!AD142,'Потребление ЭЭ_факт'!AP142,'Потребление ЭЭ_факт'!BB142),IF(AG142&lt;&gt;0,AVERAGE('Потребление ЭЭ_факт'!AD142,'Потребление ЭЭ_факт'!AP142,'Потребление ЭЭ_факт'!BB142),0))</f>
        <v>0</v>
      </c>
      <c r="AI142" s="17">
        <f>IF(AND($F142=AA$4,$I142=AI$5),AVERAGE('Потребление ЭЭ_факт'!AE142,'Потребление ЭЭ_факт'!AQ142,'Потребление ЭЭ_факт'!BC142),IF(AH142&lt;&gt;0,AVERAGE('Потребление ЭЭ_факт'!AE142,'Потребление ЭЭ_факт'!AQ142,'Потребление ЭЭ_факт'!BC142),0))</f>
        <v>0</v>
      </c>
      <c r="AJ142" s="17">
        <f>IF(AND($F142=AA$4,$I142=AJ$5),AVERAGE('Потребление ЭЭ_факт'!AF142,'Потребление ЭЭ_факт'!AR142,'Потребление ЭЭ_факт'!BD142),IF(AI142&lt;&gt;0,AVERAGE('Потребление ЭЭ_факт'!AF142,'Потребление ЭЭ_факт'!AR142,'Потребление ЭЭ_факт'!BD142),0))</f>
        <v>0</v>
      </c>
      <c r="AK142" s="17">
        <f>IF(AND($F142=AA$4,$I142=AK$5),AVERAGE('Потребление ЭЭ_факт'!AG142,'Потребление ЭЭ_факт'!AS142,'Потребление ЭЭ_факт'!BE142),IF(AJ142&lt;&gt;0,AVERAGE('Потребление ЭЭ_факт'!AG142,'Потребление ЭЭ_факт'!AS142,'Потребление ЭЭ_факт'!BE142),0))</f>
        <v>0</v>
      </c>
      <c r="AL142" s="17">
        <f>IF(AND($F142=AA$4,$I142=AL$5),AVERAGE('Потребление ЭЭ_факт'!AH142,'Потребление ЭЭ_факт'!AT142,'Потребление ЭЭ_факт'!BF142),IF(AK142&lt;&gt;0,AVERAGE('Потребление ЭЭ_факт'!AH142,'Потребление ЭЭ_факт'!AT142,'Потребление ЭЭ_факт'!BF142),0))</f>
        <v>0</v>
      </c>
      <c r="AM142" s="14">
        <f>IF(AND($F142=AM$4,$I142=AM$5),AVERAGE('Потребление ЭЭ_факт'!AI142,'Потребление ЭЭ_факт'!AU142,'Потребление ЭЭ_факт'!BG142),IF(AL142&lt;&gt;0,AVERAGE('Потребление ЭЭ_факт'!AI142,'Потребление ЭЭ_факт'!AU142,'Потребление ЭЭ_факт'!BG142),0))</f>
        <v>0</v>
      </c>
      <c r="AN142" s="15">
        <f>IF(AND($F142=$AM$4,$I142=AN$5),AVERAGE('Потребление ЭЭ_факт'!AJ142,'Потребление ЭЭ_факт'!AV142,'Потребление ЭЭ_факт'!BH142),IF(AM142&lt;&gt;0,AVERAGE('Потребление ЭЭ_факт'!AJ142,'Потребление ЭЭ_факт'!AV142,'Потребление ЭЭ_факт'!BH142),0))</f>
        <v>0</v>
      </c>
      <c r="AO142" s="15">
        <f>IF(AND($F142=$AM$4,$I142=AO$5),AVERAGE('Потребление ЭЭ_факт'!AK142,'Потребление ЭЭ_факт'!AW142,'Потребление ЭЭ_факт'!BI142),IF(AN142&lt;&gt;0,AVERAGE('Потребление ЭЭ_факт'!AK142,'Потребление ЭЭ_факт'!AW142,'Потребление ЭЭ_факт'!BI142),0))</f>
        <v>0</v>
      </c>
      <c r="AP142" s="15">
        <f>IF(AND($F142=$AM$4,$I142=AP$5),AVERAGE('Потребление ЭЭ_факт'!AL142,'Потребление ЭЭ_факт'!AX142,'Потребление ЭЭ_факт'!BJ142),IF(AO142&lt;&gt;0,AVERAGE('Потребление ЭЭ_факт'!AL142,'Потребление ЭЭ_факт'!AX142,'Потребление ЭЭ_факт'!BJ142),0))</f>
        <v>0</v>
      </c>
      <c r="AQ142" s="15">
        <f>IF(AND($F142=$AM$4,$I142=AQ$5),AVERAGE('Потребление ЭЭ_факт'!AM142,'Потребление ЭЭ_факт'!AY142,'Потребление ЭЭ_факт'!BK142),IF(AP142&lt;&gt;0,AVERAGE('Потребление ЭЭ_факт'!AM142,'Потребление ЭЭ_факт'!AY142,'Потребление ЭЭ_факт'!BK142),0))</f>
        <v>0</v>
      </c>
      <c r="AR142" s="15">
        <f>IF(AND($F142=$AM$4,$I142=AR$5),AVERAGE('Потребление ЭЭ_факт'!AN142,'Потребление ЭЭ_факт'!AZ142,'Потребление ЭЭ_факт'!BL142),IF(AQ142&lt;&gt;0,AVERAGE('Потребление ЭЭ_факт'!AN142,'Потребление ЭЭ_факт'!AZ142,'Потребление ЭЭ_факт'!BL142),0))</f>
        <v>0</v>
      </c>
      <c r="AS142" s="15">
        <f>IF(AND($F142=$AM$4,$I142=AS$5),AVERAGE('Потребление ЭЭ_факт'!AO142,'Потребление ЭЭ_факт'!BA142,'Потребление ЭЭ_факт'!BM142),IF(AR142&lt;&gt;0,AVERAGE('Потребление ЭЭ_факт'!AO142,'Потребление ЭЭ_факт'!BA142,'Потребление ЭЭ_факт'!BM142),0))</f>
        <v>0</v>
      </c>
      <c r="AT142" s="15">
        <f>IF(AND($F142=$AM$4,$I142=AT$5),AVERAGE('Потребление ЭЭ_факт'!AP142,'Потребление ЭЭ_факт'!BB142,'Потребление ЭЭ_факт'!BN142),IF(AS142&lt;&gt;0,AVERAGE('Потребление ЭЭ_факт'!AP142,'Потребление ЭЭ_факт'!BB142,'Потребление ЭЭ_факт'!BN142),0))</f>
        <v>0</v>
      </c>
      <c r="AU142" s="15">
        <f>IF(AND($F142=$AM$4,$I142=AU$5),AVERAGE('Потребление ЭЭ_факт'!AQ142,'Потребление ЭЭ_факт'!BC142,'Потребление ЭЭ_факт'!BO142),IF(AT142&lt;&gt;0,AVERAGE('Потребление ЭЭ_факт'!AQ142,'Потребление ЭЭ_факт'!BC142,'Потребление ЭЭ_факт'!BO142),0))</f>
        <v>0</v>
      </c>
      <c r="AV142" s="15">
        <f>IF(AND($F142=$AM$4,$I142=AV$5),AVERAGE('Потребление ЭЭ_факт'!AR142,'Потребление ЭЭ_факт'!BD142,'Потребление ЭЭ_факт'!BP142),IF(AU142&lt;&gt;0,AVERAGE('Потребление ЭЭ_факт'!AR142,'Потребление ЭЭ_факт'!BD142,'Потребление ЭЭ_факт'!BP142),0))</f>
        <v>0</v>
      </c>
      <c r="AW142" s="15">
        <f>IF(AND($F142=$AM$4,$I142=AW$5),AVERAGE('Потребление ЭЭ_факт'!AS142,'Потребление ЭЭ_факт'!BE142,'Потребление ЭЭ_факт'!BQ142),IF(AV142&lt;&gt;0,AVERAGE('Потребление ЭЭ_факт'!AS142,'Потребление ЭЭ_факт'!BE142,'Потребление ЭЭ_факт'!BQ142),0))</f>
        <v>0</v>
      </c>
      <c r="AX142" s="16">
        <f>IF(AND($F142=$AM$4,$I142=AX$5),AVERAGE('Потребление ЭЭ_факт'!AT142,'Потребление ЭЭ_факт'!BF142,'Потребление ЭЭ_факт'!BR142),IF(AW142&lt;&gt;0,AVERAGE('Потребление ЭЭ_факт'!AT142,'Потребление ЭЭ_факт'!BF142,'Потребление ЭЭ_факт'!BR142),0))</f>
        <v>0</v>
      </c>
      <c r="AY142" s="14">
        <f>IF(AND($F142=$AY$4,$I142=AY$5),AVERAGE('Потребление ЭЭ_факт'!AU142,'Потребление ЭЭ_факт'!BG142,'Потребление ЭЭ_факт'!BS142),IF(AX142&lt;&gt;0,AVERAGE('Потребление ЭЭ_факт'!AU142,'Потребление ЭЭ_факт'!BG142,'Потребление ЭЭ_факт'!BS142),0))</f>
        <v>0</v>
      </c>
      <c r="AZ142" s="15">
        <f>IF(AND($F142=$AY$4,$I142=AZ$5),AVERAGE('Потребление ЭЭ_факт'!AV142,'Потребление ЭЭ_факт'!BH142,'Потребление ЭЭ_факт'!BT142),IF(AY142&lt;&gt;0,AVERAGE('Потребление ЭЭ_факт'!AV142,'Потребление ЭЭ_факт'!BH142,'Потребление ЭЭ_факт'!BT142),0))</f>
        <v>0</v>
      </c>
      <c r="BA142" s="15">
        <f>IF(AND($F142=$AY$4,$I142=BA$5),AVERAGE('Потребление ЭЭ_факт'!AW142,'Потребление ЭЭ_факт'!BI142,'Потребление ЭЭ_факт'!BU142),IF(AZ142&lt;&gt;0,AVERAGE('Потребление ЭЭ_факт'!AW142,'Потребление ЭЭ_факт'!BI142,'Потребление ЭЭ_факт'!BU142),0))</f>
        <v>0</v>
      </c>
      <c r="BB142" s="15">
        <f>IF(AND($F142=$AY$4,$I142=BB$5),AVERAGE('Потребление ЭЭ_факт'!AX142,'Потребление ЭЭ_факт'!BJ142,'Потребление ЭЭ_факт'!BV142),IF(BA142&lt;&gt;0,AVERAGE('Потребление ЭЭ_факт'!AX142,'Потребление ЭЭ_факт'!BJ142,'Потребление ЭЭ_факт'!BV142),0))</f>
        <v>0</v>
      </c>
      <c r="BC142" s="15">
        <f>IF(AND($F142=$AY$4,$I142=BC$5),AVERAGE('Потребление ЭЭ_факт'!AY142,'Потребление ЭЭ_факт'!BK142,'Потребление ЭЭ_факт'!BW142),IF(BB142&lt;&gt;0,AVERAGE('Потребление ЭЭ_факт'!AY142,'Потребление ЭЭ_факт'!BK142,'Потребление ЭЭ_факт'!BW142),0))</f>
        <v>0</v>
      </c>
      <c r="BD142" s="15">
        <f>IF(AND($F142=$AY$4,$I142=BD$5),AVERAGE('Потребление ЭЭ_факт'!AZ142,'Потребление ЭЭ_факт'!BL142,'Потребление ЭЭ_факт'!BX142),IF(BC142&lt;&gt;0,AVERAGE('Потребление ЭЭ_факт'!AZ142,'Потребление ЭЭ_факт'!BL142,'Потребление ЭЭ_факт'!BX142),0))</f>
        <v>0</v>
      </c>
      <c r="BE142" s="15">
        <f>IF(AND($F142=$AY$4,$I142=BE$5),AVERAGE('Потребление ЭЭ_факт'!BA142,'Потребление ЭЭ_факт'!BM142,'Потребление ЭЭ_факт'!BY142),IF(BD142&lt;&gt;0,AVERAGE('Потребление ЭЭ_факт'!BA142,'Потребление ЭЭ_факт'!BM142,'Потребление ЭЭ_факт'!BY142),0))</f>
        <v>0</v>
      </c>
      <c r="BF142" s="15">
        <f>IF(AND($F142=$AY$4,$I142=BF$5),AVERAGE('Потребление ЭЭ_факт'!BB142,'Потребление ЭЭ_факт'!BN142,'Потребление ЭЭ_факт'!BZ142),IF(BE142&lt;&gt;0,AVERAGE('Потребление ЭЭ_факт'!BB142,'Потребление ЭЭ_факт'!BN142,'Потребление ЭЭ_факт'!BZ142),0))</f>
        <v>0</v>
      </c>
      <c r="BG142" s="15">
        <f>IF(AND($F142=$AY$4,$I142=BG$5),AVERAGE('Потребление ЭЭ_факт'!BC142,'Потребление ЭЭ_факт'!BO142,'Потребление ЭЭ_факт'!CA142),IF(BF142&lt;&gt;0,AVERAGE('Потребление ЭЭ_факт'!BC142,'Потребление ЭЭ_факт'!BO142,'Потребление ЭЭ_факт'!CA142),0))</f>
        <v>0</v>
      </c>
      <c r="BH142" s="15">
        <f>IF(AND($F142=$AY$4,$I142=BH$5),AVERAGE('Потребление ЭЭ_факт'!BD142,'Потребление ЭЭ_факт'!BP142,'Потребление ЭЭ_факт'!CB142),IF(BG142&lt;&gt;0,AVERAGE('Потребление ЭЭ_факт'!BD142,'Потребление ЭЭ_факт'!BP142,'Потребление ЭЭ_факт'!CB142),0))</f>
        <v>0</v>
      </c>
      <c r="BI142" s="15">
        <f>IF(AND($F142=$AY$4,$I142=BI$5),AVERAGE('Потребление ЭЭ_факт'!BE142,'Потребление ЭЭ_факт'!BQ142,'Потребление ЭЭ_факт'!CC142),IF(BH142&lt;&gt;0,AVERAGE('Потребление ЭЭ_факт'!BE142,'Потребление ЭЭ_факт'!BQ142,'Потребление ЭЭ_факт'!CC142),0))</f>
        <v>0</v>
      </c>
      <c r="BJ142" s="16">
        <f>IF(AND($F142=$AY$4,$I142=BJ$5),AVERAGE('Потребление ЭЭ_факт'!BF142,'Потребление ЭЭ_факт'!BR142,'Потребление ЭЭ_факт'!CD142),IF(BI142&lt;&gt;0,AVERAGE('Потребление ЭЭ_факт'!BF142,'Потребление ЭЭ_факт'!BR142,'Потребление ЭЭ_факт'!CD142),0))</f>
        <v>0</v>
      </c>
      <c r="BK142" s="14">
        <f>IF(AND($F142=$BK$4,$I142=BK$5),AVERAGE('Потребление ЭЭ_факт'!BG142,'Потребление ЭЭ_факт'!BS142,'Потребление ЭЭ_факт'!CE142),IF(BJ142&lt;&gt;0,AVERAGE('Потребление ЭЭ_факт'!BG142,'Потребление ЭЭ_факт'!BS142,'Потребление ЭЭ_факт'!CE142),0))</f>
        <v>0</v>
      </c>
      <c r="BL142" s="15">
        <f>IF(AND($F142=$BK$4,$I142=BL$5),AVERAGE('Потребление ЭЭ_факт'!BH142,'Потребление ЭЭ_факт'!BT142,'Потребление ЭЭ_факт'!CF142),IF(BK142&lt;&gt;0,AVERAGE('Потребление ЭЭ_факт'!BH142,'Потребление ЭЭ_факт'!BT142,'Потребление ЭЭ_факт'!CF142),0))</f>
        <v>0</v>
      </c>
      <c r="BM142" s="15">
        <f>IF(AND($F142=$BK$4,$I142=BM$5),AVERAGE('Потребление ЭЭ_факт'!BI142,'Потребление ЭЭ_факт'!BU142,'Потребление ЭЭ_факт'!CG142),IF(BL142&lt;&gt;0,AVERAGE('Потребление ЭЭ_факт'!BI142,'Потребление ЭЭ_факт'!BU142,'Потребление ЭЭ_факт'!CG142),0))</f>
        <v>0</v>
      </c>
      <c r="BN142" s="15">
        <f>IF(AND($F142=$BK$4,$I142=BN$5),AVERAGE('Потребление ЭЭ_факт'!BJ142,'Потребление ЭЭ_факт'!BV142,'Потребление ЭЭ_факт'!CH142),IF(BM142&lt;&gt;0,AVERAGE('Потребление ЭЭ_факт'!BJ142,'Потребление ЭЭ_факт'!BV142,'Потребление ЭЭ_факт'!CH142),0))</f>
        <v>0</v>
      </c>
      <c r="BO142" s="15">
        <f>IF(AND($F142=$BK$4,$I142=BO$5),AVERAGE('Потребление ЭЭ_факт'!BK142,'Потребление ЭЭ_факт'!BW142,'Потребление ЭЭ_факт'!CI142),IF(BN142&lt;&gt;0,AVERAGE('Потребление ЭЭ_факт'!BK142,'Потребление ЭЭ_факт'!BW142,'Потребление ЭЭ_факт'!CI142),0))</f>
        <v>0</v>
      </c>
      <c r="BP142" s="15">
        <f>IF(AND($F142=$BK$4,$I142=BP$5),AVERAGE('Потребление ЭЭ_факт'!BL142,'Потребление ЭЭ_факт'!BX142,'Потребление ЭЭ_факт'!CJ142),IF(BO142&lt;&gt;0,AVERAGE('Потребление ЭЭ_факт'!BL142,'Потребление ЭЭ_факт'!BX142,'Потребление ЭЭ_факт'!CJ142),0))</f>
        <v>0</v>
      </c>
      <c r="BQ142" s="15">
        <f>IF(AND($F142=$BK$4,$I142=BQ$5),AVERAGE('Потребление ЭЭ_факт'!BM142,'Потребление ЭЭ_факт'!BY142,'Потребление ЭЭ_факт'!CK142),IF(BP142&lt;&gt;0,AVERAGE('Потребление ЭЭ_факт'!BM142,'Потребление ЭЭ_факт'!BY142,'Потребление ЭЭ_факт'!CK142),0))</f>
        <v>0</v>
      </c>
      <c r="BR142" s="15">
        <f>IF(AND($F142=$BK$4,$I142=BR$5),AVERAGE('Потребление ЭЭ_факт'!BN142,'Потребление ЭЭ_факт'!BZ142,'Потребление ЭЭ_факт'!CL142),IF(BQ142&lt;&gt;0,AVERAGE('Потребление ЭЭ_факт'!BN142,'Потребление ЭЭ_факт'!BZ142,'Потребление ЭЭ_факт'!CL142),0))</f>
        <v>0</v>
      </c>
      <c r="BS142" s="15">
        <f>IF(AND($F142=$BK$4,$I142=BS$5),AVERAGE('Потребление ЭЭ_факт'!BO142,'Потребление ЭЭ_факт'!CA142,'Потребление ЭЭ_факт'!CM142),IF(BR142&lt;&gt;0,AVERAGE('Потребление ЭЭ_факт'!BO142,'Потребление ЭЭ_факт'!CA142,'Потребление ЭЭ_факт'!CM142),0))</f>
        <v>0</v>
      </c>
      <c r="BT142" s="15">
        <f>IF(AND($F142=$BK$4,$I142=BT$5),AVERAGE('Потребление ЭЭ_факт'!BP142,'Потребление ЭЭ_факт'!CB142,'Потребление ЭЭ_факт'!CN142),IF(BS142&lt;&gt;0,AVERAGE('Потребление ЭЭ_факт'!BP142,'Потребление ЭЭ_факт'!CB142,'Потребление ЭЭ_факт'!CN142),0))</f>
        <v>19806.475476190477</v>
      </c>
      <c r="BU142" s="15">
        <f>IF(AND($F142=$BK$4,$I142=BU$5),AVERAGE('Потребление ЭЭ_факт'!BQ142,'Потребление ЭЭ_факт'!CC142,'Потребление ЭЭ_факт'!CO142),IF(BT142&lt;&gt;0,AVERAGE('Потребление ЭЭ_факт'!BQ142,'Потребление ЭЭ_факт'!CC142,'Потребление ЭЭ_факт'!CO142),0))</f>
        <v>20828.736809523809</v>
      </c>
      <c r="BV142" s="16">
        <f>IF(AND($F142=$BK$4,$I142=BV$5),AVERAGE('Потребление ЭЭ_факт'!BR142,'Потребление ЭЭ_факт'!CD142,'Потребление ЭЭ_факт'!CP142),IF(BU142&lt;&gt;0,AVERAGE('Потребление ЭЭ_факт'!BR142,'Потребление ЭЭ_факт'!CD142,'Потребление ЭЭ_факт'!CP142),0))</f>
        <v>22914.656909523808</v>
      </c>
      <c r="BW142" s="14">
        <f>IF(AND($F142=$BW$4,$I142=BW$5),AVERAGE('Потребление ЭЭ_факт'!BS142,'Потребление ЭЭ_факт'!CE142,'Потребление ЭЭ_факт'!CQ142),IF(BV142&lt;&gt;0,AVERAGE('Потребление ЭЭ_факт'!BS142,'Потребление ЭЭ_факт'!CE142,'Потребление ЭЭ_факт'!CQ142),0))</f>
        <v>24397.036166666669</v>
      </c>
      <c r="BX142" s="15">
        <f>IF(AND($F142=$BW$4,$I142=BX$5),AVERAGE('Потребление ЭЭ_факт'!BT142,'Потребление ЭЭ_факт'!CF142,'Потребление ЭЭ_факт'!CR142),IF(BW142&lt;&gt;0,AVERAGE('Потребление ЭЭ_факт'!BT142,'Потребление ЭЭ_факт'!CF142,'Потребление ЭЭ_факт'!CR142),0))</f>
        <v>21143.054704761907</v>
      </c>
      <c r="BY142" s="15">
        <f>IF(AND($F142=$BW$4,$I142=BY$5),AVERAGE('Потребление ЭЭ_факт'!BU142,'Потребление ЭЭ_факт'!CG142,'Потребление ЭЭ_факт'!CS142),IF(BX142&lt;&gt;0,AVERAGE('Потребление ЭЭ_факт'!BU142,'Потребление ЭЭ_факт'!CG142,'Потребление ЭЭ_факт'!CS142),0))</f>
        <v>20581.154440619048</v>
      </c>
      <c r="BZ142" s="15">
        <f>IF(AND($F142=$BW$4,$I142=BZ$5),AVERAGE('Потребление ЭЭ_факт'!BV142,'Потребление ЭЭ_факт'!CH142,'Потребление ЭЭ_факт'!CT142),IF(BY142&lt;&gt;0,AVERAGE('Потребление ЭЭ_факт'!BV142,'Потребление ЭЭ_факт'!CH142,'Потребление ЭЭ_факт'!CT142),0))</f>
        <v>20053.702142857142</v>
      </c>
      <c r="CA142" s="15">
        <f>IF(AND($F142=$BW$4,$I142=CA$5),AVERAGE('Потребление ЭЭ_факт'!BW142,'Потребление ЭЭ_факт'!CI142,'Потребление ЭЭ_факт'!CU142),IF(BZ142&lt;&gt;0,AVERAGE('Потребление ЭЭ_факт'!BW142,'Потребление ЭЭ_факт'!CI142,'Потребление ЭЭ_факт'!CU142),0))</f>
        <v>19082.180495238095</v>
      </c>
      <c r="CB142" s="15">
        <f>IF(AND($F142=$BW$4,$I142=CB$5),AVERAGE('Потребление ЭЭ_факт'!BX142,'Потребление ЭЭ_факт'!CJ142,'Потребление ЭЭ_факт'!CV142),IF(CA142&lt;&gt;0,AVERAGE('Потребление ЭЭ_факт'!BX142,'Потребление ЭЭ_факт'!CJ142,'Потребление ЭЭ_факт'!CV142),0))</f>
        <v>20915.925142857144</v>
      </c>
      <c r="CC142" s="15">
        <f>IF(AND($F142=$BW$4,$I142=CC$5),AVERAGE('Потребление ЭЭ_факт'!BY142,'Потребление ЭЭ_факт'!CK142,'Потребление ЭЭ_факт'!CW142),IF(CB142&lt;&gt;0,AVERAGE('Потребление ЭЭ_факт'!BY142,'Потребление ЭЭ_факт'!CK142,'Потребление ЭЭ_факт'!CW142),0))</f>
        <v>23191.519238095239</v>
      </c>
      <c r="CD142" s="15">
        <f>IF(AND($F142=$BW$4,$I142=CD$5),AVERAGE('Потребление ЭЭ_факт'!BZ142,'Потребление ЭЭ_факт'!CL142,'Потребление ЭЭ_факт'!CX142),IF(CC142&lt;&gt;0,AVERAGE('Потребление ЭЭ_факт'!BZ142,'Потребление ЭЭ_факт'!CL142,'Потребление ЭЭ_факт'!CX142),0))</f>
        <v>23078.289671428571</v>
      </c>
      <c r="CE142" s="15">
        <f>IF(AND($F142=$BW$4,$I142=CE$5),AVERAGE('Потребление ЭЭ_факт'!CA142,'Потребление ЭЭ_факт'!CM142,'Потребление ЭЭ_факт'!CY142),IF(CD142&lt;&gt;0,AVERAGE('Потребление ЭЭ_факт'!CA142,'Потребление ЭЭ_факт'!CM142,'Потребление ЭЭ_факт'!CY142),0))</f>
        <v>18866.752095238098</v>
      </c>
      <c r="CF142" s="31">
        <f t="shared" si="645"/>
        <v>19806.475476190477</v>
      </c>
      <c r="CG142" s="31">
        <f t="shared" si="646"/>
        <v>20828.736809523809</v>
      </c>
      <c r="CH142" s="32">
        <f t="shared" si="647"/>
        <v>22914.656909523808</v>
      </c>
      <c r="CI142" s="30">
        <f t="shared" si="574"/>
        <v>24397.036166666669</v>
      </c>
      <c r="CJ142" s="31">
        <f t="shared" si="570"/>
        <v>21143.054704761907</v>
      </c>
      <c r="CK142" s="31">
        <f t="shared" si="571"/>
        <v>20581.154440619048</v>
      </c>
      <c r="CL142" s="31">
        <f t="shared" si="651"/>
        <v>20053.702142857142</v>
      </c>
      <c r="CM142" s="31">
        <f t="shared" si="652"/>
        <v>19082.180495238095</v>
      </c>
      <c r="CN142" s="31">
        <f t="shared" si="653"/>
        <v>20915.925142857144</v>
      </c>
      <c r="CO142" s="31">
        <f t="shared" si="654"/>
        <v>23191.519238095239</v>
      </c>
      <c r="CP142" s="31">
        <f t="shared" si="655"/>
        <v>23078.289671428571</v>
      </c>
      <c r="CQ142" s="31">
        <f t="shared" si="656"/>
        <v>18866.752095238098</v>
      </c>
      <c r="CR142" s="31">
        <f t="shared" si="657"/>
        <v>19806.475476190477</v>
      </c>
      <c r="CS142" s="31">
        <f t="shared" si="658"/>
        <v>20828.736809523809</v>
      </c>
      <c r="CT142" s="32">
        <f t="shared" si="659"/>
        <v>22914.656909523808</v>
      </c>
      <c r="CU142" s="30">
        <f t="shared" si="660"/>
        <v>24397.036166666669</v>
      </c>
      <c r="CV142" s="31">
        <f t="shared" si="661"/>
        <v>21143.054704761907</v>
      </c>
      <c r="CW142" s="31">
        <f t="shared" si="662"/>
        <v>20581.154440619048</v>
      </c>
      <c r="CX142" s="31">
        <f t="shared" si="663"/>
        <v>20053.702142857142</v>
      </c>
      <c r="CY142" s="31">
        <f t="shared" si="664"/>
        <v>19082.180495238095</v>
      </c>
      <c r="CZ142" s="31">
        <f t="shared" si="665"/>
        <v>20915.925142857144</v>
      </c>
      <c r="DA142" s="31">
        <f t="shared" si="666"/>
        <v>23191.519238095239</v>
      </c>
      <c r="DB142" s="31">
        <f t="shared" si="667"/>
        <v>23078.289671428571</v>
      </c>
      <c r="DC142" s="31">
        <f t="shared" si="668"/>
        <v>18866.752095238098</v>
      </c>
      <c r="DD142" s="31">
        <f t="shared" si="669"/>
        <v>19806.475476190477</v>
      </c>
      <c r="DE142" s="31">
        <f t="shared" si="670"/>
        <v>20828.736809523809</v>
      </c>
      <c r="DF142" s="32">
        <f t="shared" si="671"/>
        <v>22914.656909523808</v>
      </c>
      <c r="DG142" s="30">
        <f t="shared" si="672"/>
        <v>24397.036166666669</v>
      </c>
      <c r="DH142" s="31">
        <f t="shared" si="673"/>
        <v>21143.054704761907</v>
      </c>
      <c r="DI142" s="31">
        <f t="shared" si="674"/>
        <v>20581.154440619048</v>
      </c>
      <c r="DJ142" s="31">
        <f t="shared" si="675"/>
        <v>20053.702142857142</v>
      </c>
      <c r="DK142" s="31">
        <f t="shared" si="676"/>
        <v>19082.180495238095</v>
      </c>
      <c r="DL142" s="31">
        <f t="shared" si="677"/>
        <v>20915.925142857144</v>
      </c>
      <c r="DM142" s="31">
        <f t="shared" si="678"/>
        <v>23191.519238095239</v>
      </c>
      <c r="DN142" s="31">
        <f t="shared" si="679"/>
        <v>23078.289671428571</v>
      </c>
      <c r="DO142" s="31">
        <f t="shared" si="680"/>
        <v>18866.752095238098</v>
      </c>
      <c r="DP142" s="31">
        <f t="shared" si="681"/>
        <v>19806.475476190477</v>
      </c>
      <c r="DQ142" s="31">
        <f t="shared" si="650"/>
        <v>20828.736809523809</v>
      </c>
      <c r="DR142" s="32">
        <f t="shared" ref="DR142:DR152" si="684">DF142</f>
        <v>22914.656909523808</v>
      </c>
      <c r="DS142" s="30">
        <f t="shared" ref="DS142:DS152" si="685">DG142</f>
        <v>24397.036166666669</v>
      </c>
      <c r="DT142" s="31">
        <f t="shared" ref="DT142:DT152" si="686">DH142</f>
        <v>21143.054704761907</v>
      </c>
      <c r="DU142" s="31">
        <f t="shared" ref="DU142:DU152" si="687">DI142</f>
        <v>20581.154440619048</v>
      </c>
      <c r="DV142" s="31">
        <f t="shared" ref="DV142:DV152" si="688">DJ142</f>
        <v>20053.702142857142</v>
      </c>
      <c r="DW142" s="31">
        <f t="shared" ref="DW142:DW152" si="689">DK142</f>
        <v>19082.180495238095</v>
      </c>
      <c r="DX142" s="31">
        <f t="shared" ref="DX142:DX152" si="690">DL142</f>
        <v>20915.925142857144</v>
      </c>
      <c r="DY142" s="31">
        <f t="shared" ref="DY142:DY152" si="691">DM142</f>
        <v>23191.519238095239</v>
      </c>
      <c r="DZ142" s="31">
        <f t="shared" ref="DZ142:DZ152" si="692">DN142</f>
        <v>23078.289671428571</v>
      </c>
      <c r="EA142" s="31">
        <f t="shared" ref="EA142:EA152" si="693">DO142</f>
        <v>18866.752095238098</v>
      </c>
      <c r="EB142" s="31">
        <f t="shared" ref="EB142:EB152" si="694">DP142</f>
        <v>19806.475476190477</v>
      </c>
      <c r="EC142" s="31">
        <f t="shared" ref="EC142:EC152" si="695">DQ142</f>
        <v>20828.736809523809</v>
      </c>
      <c r="ED142" s="32">
        <f t="shared" ref="ED142:ED152" si="696">DR142</f>
        <v>22914.656909523808</v>
      </c>
      <c r="EE142" s="30">
        <f t="shared" ref="EE142:EE152" si="697">DS142</f>
        <v>24397.036166666669</v>
      </c>
      <c r="EF142" s="31">
        <f t="shared" ref="EF142:EF152" si="698">DT142</f>
        <v>21143.054704761907</v>
      </c>
      <c r="EG142" s="31">
        <f t="shared" ref="EG142:EG152" si="699">DU142</f>
        <v>20581.154440619048</v>
      </c>
      <c r="EH142" s="31">
        <f t="shared" ref="EH142:EH152" si="700">DV142</f>
        <v>20053.702142857142</v>
      </c>
      <c r="EI142" s="31">
        <f t="shared" ref="EI142:EI152" si="701">DW142</f>
        <v>19082.180495238095</v>
      </c>
      <c r="EJ142" s="31">
        <f t="shared" ref="EJ142:EJ152" si="702">DX142</f>
        <v>20915.925142857144</v>
      </c>
      <c r="EK142" s="31">
        <f t="shared" ref="EK142:EK152" si="703">DY142</f>
        <v>23191.519238095239</v>
      </c>
      <c r="EL142" s="31">
        <f t="shared" ref="EL142:EL152" si="704">DZ142</f>
        <v>23078.289671428571</v>
      </c>
      <c r="EM142" s="31">
        <f t="shared" ref="EM142:EM152" si="705">EA142</f>
        <v>18866.752095238098</v>
      </c>
      <c r="EN142" s="31">
        <f t="shared" ref="EN142:EN152" si="706">EB142</f>
        <v>19806.475476190477</v>
      </c>
      <c r="EO142" s="31">
        <f t="shared" si="682"/>
        <v>20828.736809523809</v>
      </c>
      <c r="EP142" s="32">
        <f t="shared" si="683"/>
        <v>22914.656909523808</v>
      </c>
      <c r="ES142" s="20"/>
      <c r="ET142" s="18"/>
      <c r="EU142" s="18"/>
      <c r="EV142" s="18"/>
      <c r="EW142" s="18"/>
      <c r="EX142" s="18"/>
      <c r="EY142" s="18"/>
      <c r="EZ142" s="18"/>
      <c r="FA142" s="18"/>
      <c r="FB142" s="18"/>
      <c r="FC142" s="18"/>
      <c r="FD142" s="19"/>
      <c r="FE142" s="20"/>
      <c r="FF142" s="18"/>
      <c r="FG142" s="18"/>
      <c r="FH142" s="18"/>
      <c r="FI142" s="18"/>
      <c r="FJ142" s="18"/>
      <c r="FK142" s="18"/>
      <c r="FL142" s="18"/>
      <c r="FM142" s="18"/>
      <c r="FN142" s="18"/>
      <c r="FO142" s="18"/>
      <c r="FP142" s="19"/>
      <c r="FQ142" s="20"/>
      <c r="FR142" s="18"/>
      <c r="FS142" s="18"/>
      <c r="FT142" s="18"/>
      <c r="FU142" s="18"/>
      <c r="FV142" s="18"/>
      <c r="FW142" s="18"/>
      <c r="FX142" s="18"/>
      <c r="FY142" s="18"/>
      <c r="FZ142" s="18"/>
      <c r="GA142" s="18">
        <f t="shared" si="578"/>
        <v>20828.736809523809</v>
      </c>
      <c r="GB142" s="19">
        <f t="shared" si="579"/>
        <v>22914.656909523808</v>
      </c>
      <c r="GC142" s="20">
        <f t="shared" si="580"/>
        <v>24397.036166666669</v>
      </c>
      <c r="GD142" s="18">
        <f t="shared" si="581"/>
        <v>21143.054704761907</v>
      </c>
      <c r="GE142" s="18">
        <f t="shared" si="582"/>
        <v>20581.154440619048</v>
      </c>
      <c r="GF142" s="18">
        <f t="shared" si="583"/>
        <v>20053.702142857142</v>
      </c>
      <c r="GG142" s="18">
        <f t="shared" si="584"/>
        <v>19082.180495238095</v>
      </c>
      <c r="GH142" s="18">
        <f t="shared" si="585"/>
        <v>20915.925142857144</v>
      </c>
      <c r="GI142" s="18">
        <f t="shared" si="586"/>
        <v>23191.519238095239</v>
      </c>
      <c r="GJ142" s="18">
        <f t="shared" si="587"/>
        <v>23078.289671428571</v>
      </c>
      <c r="GK142" s="18">
        <f t="shared" si="588"/>
        <v>18866.752095238098</v>
      </c>
      <c r="GL142" s="18">
        <f t="shared" si="589"/>
        <v>19806.475476190477</v>
      </c>
      <c r="GM142" s="18">
        <f t="shared" si="590"/>
        <v>20828.736809523809</v>
      </c>
      <c r="GN142" s="19">
        <f t="shared" si="591"/>
        <v>22914.656909523808</v>
      </c>
      <c r="GO142" s="20">
        <f t="shared" si="592"/>
        <v>24397.036166666669</v>
      </c>
      <c r="GP142" s="18">
        <f t="shared" si="593"/>
        <v>21143.054704761907</v>
      </c>
      <c r="GQ142" s="18">
        <f t="shared" si="594"/>
        <v>20581.154440619048</v>
      </c>
      <c r="GR142" s="18">
        <f t="shared" si="595"/>
        <v>20053.702142857142</v>
      </c>
      <c r="GS142" s="18">
        <f t="shared" si="596"/>
        <v>19082.180495238095</v>
      </c>
      <c r="GT142" s="18">
        <f t="shared" si="597"/>
        <v>20915.925142857144</v>
      </c>
      <c r="GU142" s="18">
        <f t="shared" si="598"/>
        <v>23191.519238095239</v>
      </c>
      <c r="GV142" s="18">
        <f t="shared" si="599"/>
        <v>23078.289671428571</v>
      </c>
      <c r="GW142" s="18">
        <f t="shared" si="600"/>
        <v>18866.752095238098</v>
      </c>
      <c r="GX142" s="18">
        <f t="shared" si="601"/>
        <v>19806.475476190477</v>
      </c>
      <c r="GY142" s="18">
        <f t="shared" si="602"/>
        <v>20828.736809523809</v>
      </c>
      <c r="GZ142" s="19">
        <f t="shared" si="603"/>
        <v>22914.656909523808</v>
      </c>
      <c r="HA142" s="20">
        <f t="shared" si="604"/>
        <v>24397.036166666669</v>
      </c>
      <c r="HB142" s="18">
        <f t="shared" si="605"/>
        <v>21143.054704761907</v>
      </c>
      <c r="HC142" s="18">
        <f t="shared" si="606"/>
        <v>20581.154440619048</v>
      </c>
      <c r="HD142" s="18">
        <f t="shared" si="607"/>
        <v>20053.702142857142</v>
      </c>
      <c r="HE142" s="18">
        <f t="shared" si="608"/>
        <v>19082.180495238095</v>
      </c>
      <c r="HF142" s="18">
        <f t="shared" si="609"/>
        <v>20915.925142857144</v>
      </c>
      <c r="HG142" s="18">
        <f t="shared" si="610"/>
        <v>23191.519238095239</v>
      </c>
      <c r="HH142" s="18">
        <f t="shared" si="611"/>
        <v>23078.289671428571</v>
      </c>
      <c r="HI142" s="18">
        <f t="shared" si="612"/>
        <v>18866.752095238098</v>
      </c>
      <c r="HJ142" s="18">
        <f t="shared" si="613"/>
        <v>19806.475476190477</v>
      </c>
      <c r="HK142" s="18">
        <f t="shared" si="614"/>
        <v>20828.736809523809</v>
      </c>
      <c r="HL142" s="19">
        <f t="shared" si="615"/>
        <v>22914.656909523808</v>
      </c>
      <c r="HM142" s="20">
        <f t="shared" si="616"/>
        <v>24397.036166666669</v>
      </c>
      <c r="HN142" s="18">
        <f t="shared" si="617"/>
        <v>21143.054704761907</v>
      </c>
      <c r="HO142" s="18">
        <f t="shared" si="618"/>
        <v>20581.154440619048</v>
      </c>
      <c r="HP142" s="18">
        <f t="shared" si="619"/>
        <v>20053.702142857142</v>
      </c>
      <c r="HQ142" s="18">
        <f t="shared" si="620"/>
        <v>19082.180495238095</v>
      </c>
      <c r="HR142" s="18">
        <f t="shared" si="621"/>
        <v>20915.925142857144</v>
      </c>
      <c r="HS142" s="18">
        <f t="shared" si="622"/>
        <v>23191.519238095239</v>
      </c>
      <c r="HT142" s="18">
        <f t="shared" si="623"/>
        <v>23078.289671428571</v>
      </c>
      <c r="HU142" s="18">
        <f t="shared" si="624"/>
        <v>18866.752095238098</v>
      </c>
      <c r="HV142" s="18">
        <f t="shared" si="625"/>
        <v>19806.475476190477</v>
      </c>
      <c r="HW142" s="18">
        <f t="shared" si="626"/>
        <v>20828.736809523809</v>
      </c>
      <c r="HX142" s="19">
        <f t="shared" si="627"/>
        <v>22914.656909523808</v>
      </c>
      <c r="HY142" s="20">
        <f t="shared" si="628"/>
        <v>24397.036166666669</v>
      </c>
      <c r="HZ142" s="18">
        <f t="shared" si="629"/>
        <v>21143.054704761907</v>
      </c>
      <c r="IA142" s="18">
        <f t="shared" si="630"/>
        <v>20581.154440619048</v>
      </c>
      <c r="IB142" s="18">
        <f t="shared" si="631"/>
        <v>20053.702142857142</v>
      </c>
      <c r="IC142" s="18">
        <f t="shared" si="632"/>
        <v>19082.180495238095</v>
      </c>
      <c r="ID142" s="18">
        <f t="shared" si="633"/>
        <v>20915.925142857144</v>
      </c>
      <c r="IE142" s="18">
        <f t="shared" si="634"/>
        <v>23191.519238095239</v>
      </c>
      <c r="IF142" s="18">
        <f t="shared" si="648"/>
        <v>23078.289671428571</v>
      </c>
      <c r="IG142" s="18">
        <f t="shared" si="649"/>
        <v>18866.752095238098</v>
      </c>
      <c r="IH142" s="18">
        <f t="shared" ref="IH142:IH154" si="707">EB142</f>
        <v>19806.475476190477</v>
      </c>
      <c r="II142" s="18"/>
      <c r="IJ142" s="19"/>
      <c r="IK142" s="20"/>
      <c r="IL142" s="18"/>
      <c r="IM142" s="18"/>
      <c r="IN142" s="18"/>
      <c r="IO142" s="18"/>
      <c r="IP142" s="18"/>
      <c r="IQ142" s="18"/>
      <c r="IR142" s="18"/>
      <c r="IS142" s="18"/>
      <c r="IT142" s="18"/>
      <c r="IU142" s="18"/>
      <c r="IV142" s="19"/>
      <c r="IW142" s="29"/>
      <c r="IX142" s="29"/>
      <c r="IY142" s="17"/>
      <c r="IZ142" s="17"/>
      <c r="JA142" s="14">
        <f t="shared" si="635"/>
        <v>0</v>
      </c>
      <c r="JB142" s="15">
        <f t="shared" si="636"/>
        <v>0</v>
      </c>
      <c r="JC142" s="15">
        <f t="shared" si="637"/>
        <v>43743.393719047614</v>
      </c>
      <c r="JD142" s="15">
        <f t="shared" si="638"/>
        <v>254859.48329300003</v>
      </c>
      <c r="JE142" s="15">
        <f t="shared" si="639"/>
        <v>254859.48329300003</v>
      </c>
      <c r="JF142" s="15">
        <f t="shared" si="640"/>
        <v>254859.48329300003</v>
      </c>
      <c r="JG142" s="15">
        <f t="shared" si="641"/>
        <v>254859.48329300003</v>
      </c>
      <c r="JH142" s="15">
        <f t="shared" si="642"/>
        <v>211116.0895739524</v>
      </c>
      <c r="JI142" s="15">
        <f t="shared" si="643"/>
        <v>0</v>
      </c>
      <c r="JJ142" s="14"/>
    </row>
    <row r="143" spans="1:270" x14ac:dyDescent="0.25">
      <c r="A143" s="5" t="s">
        <v>269</v>
      </c>
      <c r="B143" s="2">
        <v>472</v>
      </c>
      <c r="C143" s="3">
        <v>40633</v>
      </c>
      <c r="D143" s="3" t="s">
        <v>270</v>
      </c>
      <c r="E143" s="4">
        <v>45576</v>
      </c>
      <c r="F143">
        <f t="shared" si="564"/>
        <v>2024</v>
      </c>
      <c r="G143">
        <f t="shared" si="565"/>
        <v>10</v>
      </c>
      <c r="H143">
        <f t="shared" si="566"/>
        <v>2021</v>
      </c>
      <c r="I143">
        <f t="shared" si="561"/>
        <v>10</v>
      </c>
      <c r="J143">
        <f t="shared" si="560"/>
        <v>2024</v>
      </c>
      <c r="K143">
        <f t="shared" si="572"/>
        <v>11</v>
      </c>
      <c r="L143">
        <f t="shared" si="562"/>
        <v>2029</v>
      </c>
      <c r="M143">
        <f t="shared" si="573"/>
        <v>10</v>
      </c>
      <c r="O143" s="14"/>
      <c r="P143" s="17"/>
      <c r="Q143" s="17"/>
      <c r="R143" s="17"/>
      <c r="S143" s="17"/>
      <c r="T143" s="17"/>
      <c r="U143" s="17"/>
      <c r="V143" s="17">
        <f>IF(AND($F143=O$4,$I143=V$5),AVERAGE('Потребление ЭЭ_факт'!R143,'Потребление ЭЭ_факт'!AD143,'Потребление ЭЭ_факт'!AP143),IF(U143&lt;&gt;0,AVERAGE('Потребление ЭЭ_факт'!R143,'Потребление ЭЭ_факт'!AD143,'Потребление ЭЭ_факт'!AP143),0))</f>
        <v>0</v>
      </c>
      <c r="W143" s="17">
        <f>IF(AND($F143=O$4,$I143=W$5),AVERAGE('Потребление ЭЭ_факт'!S143,'Потребление ЭЭ_факт'!AE143,'Потребление ЭЭ_факт'!AQ143),IF(V143&lt;&gt;0,AVERAGE('Потребление ЭЭ_факт'!S143,'Потребление ЭЭ_факт'!AE143,'Потребление ЭЭ_факт'!AQ143),0))</f>
        <v>0</v>
      </c>
      <c r="X143" s="17">
        <f>IF(AND($F143=O$4,$I143=X$5),AVERAGE('Потребление ЭЭ_факт'!T143,'Потребление ЭЭ_факт'!AF143,'Потребление ЭЭ_факт'!AR143),IF(W143&lt;&gt;0,AVERAGE('Потребление ЭЭ_факт'!T143,'Потребление ЭЭ_факт'!AF143,'Потребление ЭЭ_факт'!AR143),0))</f>
        <v>0</v>
      </c>
      <c r="Y143" s="17">
        <f>IF(AND($F143=O$4,$I143=Y$5),AVERAGE('Потребление ЭЭ_факт'!U143,'Потребление ЭЭ_факт'!AG143,'Потребление ЭЭ_факт'!AS143),IF(X143&lt;&gt;0,AVERAGE('Потребление ЭЭ_факт'!U143,'Потребление ЭЭ_факт'!AG143,'Потребление ЭЭ_факт'!AS143),0))</f>
        <v>0</v>
      </c>
      <c r="Z143" s="17">
        <f>IF(AND($F143=O$4,$I143=Z$5),AVERAGE('Потребление ЭЭ_факт'!V143,'Потребление ЭЭ_факт'!AH143,'Потребление ЭЭ_факт'!AT143),IF(Y143&lt;&gt;0,AVERAGE('Потребление ЭЭ_факт'!V143,'Потребление ЭЭ_факт'!AH143,'Потребление ЭЭ_факт'!AT143),0))</f>
        <v>0</v>
      </c>
      <c r="AA143" s="14">
        <f>IF(AND($F143=AA$4,$I143=AA$5),AVERAGE('Потребление ЭЭ_факт'!W143,'Потребление ЭЭ_факт'!AI143,'Потребление ЭЭ_факт'!AU143),IF(Z143&lt;&gt;0,AVERAGE('Потребление ЭЭ_факт'!W143,'Потребление ЭЭ_факт'!AI143,'Потребление ЭЭ_факт'!AU143),0))</f>
        <v>0</v>
      </c>
      <c r="AB143" s="17">
        <f>IF(AND($F143=AA$4,$I143=AB$5),AVERAGE('Потребление ЭЭ_факт'!X143,'Потребление ЭЭ_факт'!AJ143,'Потребление ЭЭ_факт'!AV143),IF(AA143&lt;&gt;0,AVERAGE('Потребление ЭЭ_факт'!X143,'Потребление ЭЭ_факт'!AJ143,'Потребление ЭЭ_факт'!AV143),0))</f>
        <v>0</v>
      </c>
      <c r="AC143" s="17">
        <f>IF(AND($F143=AA$4,$I143=AC$5),AVERAGE('Потребление ЭЭ_факт'!Y143,'Потребление ЭЭ_факт'!AK143,'Потребление ЭЭ_факт'!AW143),IF(AB143&lt;&gt;0,AVERAGE('Потребление ЭЭ_факт'!Y143,'Потребление ЭЭ_факт'!AK143,'Потребление ЭЭ_факт'!AW143),0))</f>
        <v>0</v>
      </c>
      <c r="AD143" s="17">
        <f>IF(AND($F143=AA$4,$I143=AD$5),AVERAGE('Потребление ЭЭ_факт'!Z143,'Потребление ЭЭ_факт'!AL143,'Потребление ЭЭ_факт'!AX143),IF(AC143&lt;&gt;0,AVERAGE('Потребление ЭЭ_факт'!Z143,'Потребление ЭЭ_факт'!AL143,'Потребление ЭЭ_факт'!AX143),0))</f>
        <v>0</v>
      </c>
      <c r="AE143" s="17">
        <f>IF(AND($F143=AA$4,$I143=AE$5),AVERAGE('Потребление ЭЭ_факт'!AA143,'Потребление ЭЭ_факт'!AM143,'Потребление ЭЭ_факт'!AY143),IF(AD143&lt;&gt;0,AVERAGE('Потребление ЭЭ_факт'!AA143,'Потребление ЭЭ_факт'!AM143,'Потребление ЭЭ_факт'!AY143),0))</f>
        <v>0</v>
      </c>
      <c r="AF143" s="17">
        <f>IF(AND($F143=AA$4,$I143=AF$5),AVERAGE('Потребление ЭЭ_факт'!AB143,'Потребление ЭЭ_факт'!AN143,'Потребление ЭЭ_факт'!AZ143),IF(AE143&lt;&gt;0,AVERAGE('Потребление ЭЭ_факт'!AB143,'Потребление ЭЭ_факт'!AN143,'Потребление ЭЭ_факт'!AZ143),0))</f>
        <v>0</v>
      </c>
      <c r="AG143" s="17">
        <f>IF(AND($F143=AA$4,$I143=AG$5),AVERAGE('Потребление ЭЭ_факт'!AC143,'Потребление ЭЭ_факт'!AO143,'Потребление ЭЭ_факт'!BA143),IF(AF143&lt;&gt;0,AVERAGE('Потребление ЭЭ_факт'!AC143,'Потребление ЭЭ_факт'!AO143,'Потребление ЭЭ_факт'!BA143),0))</f>
        <v>0</v>
      </c>
      <c r="AH143" s="17">
        <f>IF(AND($F143=AA$4,$I143=AH$5),AVERAGE('Потребление ЭЭ_факт'!AD143,'Потребление ЭЭ_факт'!AP143,'Потребление ЭЭ_факт'!BB143),IF(AG143&lt;&gt;0,AVERAGE('Потребление ЭЭ_факт'!AD143,'Потребление ЭЭ_факт'!AP143,'Потребление ЭЭ_факт'!BB143),0))</f>
        <v>0</v>
      </c>
      <c r="AI143" s="17">
        <f>IF(AND($F143=AA$4,$I143=AI$5),AVERAGE('Потребление ЭЭ_факт'!AE143,'Потребление ЭЭ_факт'!AQ143,'Потребление ЭЭ_факт'!BC143),IF(AH143&lt;&gt;0,AVERAGE('Потребление ЭЭ_факт'!AE143,'Потребление ЭЭ_факт'!AQ143,'Потребление ЭЭ_факт'!BC143),0))</f>
        <v>0</v>
      </c>
      <c r="AJ143" s="17">
        <f>IF(AND($F143=AA$4,$I143=AJ$5),AVERAGE('Потребление ЭЭ_факт'!AF143,'Потребление ЭЭ_факт'!AR143,'Потребление ЭЭ_факт'!BD143),IF(AI143&lt;&gt;0,AVERAGE('Потребление ЭЭ_факт'!AF143,'Потребление ЭЭ_факт'!AR143,'Потребление ЭЭ_факт'!BD143),0))</f>
        <v>0</v>
      </c>
      <c r="AK143" s="17">
        <f>IF(AND($F143=AA$4,$I143=AK$5),AVERAGE('Потребление ЭЭ_факт'!AG143,'Потребление ЭЭ_факт'!AS143,'Потребление ЭЭ_факт'!BE143),IF(AJ143&lt;&gt;0,AVERAGE('Потребление ЭЭ_факт'!AG143,'Потребление ЭЭ_факт'!AS143,'Потребление ЭЭ_факт'!BE143),0))</f>
        <v>0</v>
      </c>
      <c r="AL143" s="17">
        <f>IF(AND($F143=AA$4,$I143=AL$5),AVERAGE('Потребление ЭЭ_факт'!AH143,'Потребление ЭЭ_факт'!AT143,'Потребление ЭЭ_факт'!BF143),IF(AK143&lt;&gt;0,AVERAGE('Потребление ЭЭ_факт'!AH143,'Потребление ЭЭ_факт'!AT143,'Потребление ЭЭ_факт'!BF143),0))</f>
        <v>0</v>
      </c>
      <c r="AM143" s="14">
        <f>IF(AND($F143=AM$4,$I143=AM$5),AVERAGE('Потребление ЭЭ_факт'!AI143,'Потребление ЭЭ_факт'!AU143,'Потребление ЭЭ_факт'!BG143),IF(AL143&lt;&gt;0,AVERAGE('Потребление ЭЭ_факт'!AI143,'Потребление ЭЭ_факт'!AU143,'Потребление ЭЭ_факт'!BG143),0))</f>
        <v>0</v>
      </c>
      <c r="AN143" s="15">
        <f>IF(AND($F143=$AM$4,$I143=AN$5),AVERAGE('Потребление ЭЭ_факт'!AJ143,'Потребление ЭЭ_факт'!AV143,'Потребление ЭЭ_факт'!BH143),IF(AM143&lt;&gt;0,AVERAGE('Потребление ЭЭ_факт'!AJ143,'Потребление ЭЭ_факт'!AV143,'Потребление ЭЭ_факт'!BH143),0))</f>
        <v>0</v>
      </c>
      <c r="AO143" s="15">
        <f>IF(AND($F143=$AM$4,$I143=AO$5),AVERAGE('Потребление ЭЭ_факт'!AK143,'Потребление ЭЭ_факт'!AW143,'Потребление ЭЭ_факт'!BI143),IF(AN143&lt;&gt;0,AVERAGE('Потребление ЭЭ_факт'!AK143,'Потребление ЭЭ_факт'!AW143,'Потребление ЭЭ_факт'!BI143),0))</f>
        <v>0</v>
      </c>
      <c r="AP143" s="15">
        <f>IF(AND($F143=$AM$4,$I143=AP$5),AVERAGE('Потребление ЭЭ_факт'!AL143,'Потребление ЭЭ_факт'!AX143,'Потребление ЭЭ_факт'!BJ143),IF(AO143&lt;&gt;0,AVERAGE('Потребление ЭЭ_факт'!AL143,'Потребление ЭЭ_факт'!AX143,'Потребление ЭЭ_факт'!BJ143),0))</f>
        <v>0</v>
      </c>
      <c r="AQ143" s="15">
        <f>IF(AND($F143=$AM$4,$I143=AQ$5),AVERAGE('Потребление ЭЭ_факт'!AM143,'Потребление ЭЭ_факт'!AY143,'Потребление ЭЭ_факт'!BK143),IF(AP143&lt;&gt;0,AVERAGE('Потребление ЭЭ_факт'!AM143,'Потребление ЭЭ_факт'!AY143,'Потребление ЭЭ_факт'!BK143),0))</f>
        <v>0</v>
      </c>
      <c r="AR143" s="15">
        <f>IF(AND($F143=$AM$4,$I143=AR$5),AVERAGE('Потребление ЭЭ_факт'!AN143,'Потребление ЭЭ_факт'!AZ143,'Потребление ЭЭ_факт'!BL143),IF(AQ143&lt;&gt;0,AVERAGE('Потребление ЭЭ_факт'!AN143,'Потребление ЭЭ_факт'!AZ143,'Потребление ЭЭ_факт'!BL143),0))</f>
        <v>0</v>
      </c>
      <c r="AS143" s="15">
        <f>IF(AND($F143=$AM$4,$I143=AS$5),AVERAGE('Потребление ЭЭ_факт'!AO143,'Потребление ЭЭ_факт'!BA143,'Потребление ЭЭ_факт'!BM143),IF(AR143&lt;&gt;0,AVERAGE('Потребление ЭЭ_факт'!AO143,'Потребление ЭЭ_факт'!BA143,'Потребление ЭЭ_факт'!BM143),0))</f>
        <v>0</v>
      </c>
      <c r="AT143" s="15">
        <f>IF(AND($F143=$AM$4,$I143=AT$5),AVERAGE('Потребление ЭЭ_факт'!AP143,'Потребление ЭЭ_факт'!BB143,'Потребление ЭЭ_факт'!BN143),IF(AS143&lt;&gt;0,AVERAGE('Потребление ЭЭ_факт'!AP143,'Потребление ЭЭ_факт'!BB143,'Потребление ЭЭ_факт'!BN143),0))</f>
        <v>0</v>
      </c>
      <c r="AU143" s="15">
        <f>IF(AND($F143=$AM$4,$I143=AU$5),AVERAGE('Потребление ЭЭ_факт'!AQ143,'Потребление ЭЭ_факт'!BC143,'Потребление ЭЭ_факт'!BO143),IF(AT143&lt;&gt;0,AVERAGE('Потребление ЭЭ_факт'!AQ143,'Потребление ЭЭ_факт'!BC143,'Потребление ЭЭ_факт'!BO143),0))</f>
        <v>0</v>
      </c>
      <c r="AV143" s="15">
        <f>IF(AND($F143=$AM$4,$I143=AV$5),AVERAGE('Потребление ЭЭ_факт'!AR143,'Потребление ЭЭ_факт'!BD143,'Потребление ЭЭ_факт'!BP143),IF(AU143&lt;&gt;0,AVERAGE('Потребление ЭЭ_факт'!AR143,'Потребление ЭЭ_факт'!BD143,'Потребление ЭЭ_факт'!BP143),0))</f>
        <v>0</v>
      </c>
      <c r="AW143" s="15">
        <f>IF(AND($F143=$AM$4,$I143=AW$5),AVERAGE('Потребление ЭЭ_факт'!AS143,'Потребление ЭЭ_факт'!BE143,'Потребление ЭЭ_факт'!BQ143),IF(AV143&lt;&gt;0,AVERAGE('Потребление ЭЭ_факт'!AS143,'Потребление ЭЭ_факт'!BE143,'Потребление ЭЭ_факт'!BQ143),0))</f>
        <v>0</v>
      </c>
      <c r="AX143" s="16">
        <f>IF(AND($F143=$AM$4,$I143=AX$5),AVERAGE('Потребление ЭЭ_факт'!AT143,'Потребление ЭЭ_факт'!BF143,'Потребление ЭЭ_факт'!BR143),IF(AW143&lt;&gt;0,AVERAGE('Потребление ЭЭ_факт'!AT143,'Потребление ЭЭ_факт'!BF143,'Потребление ЭЭ_факт'!BR143),0))</f>
        <v>0</v>
      </c>
      <c r="AY143" s="14">
        <f>IF(AND($F143=$AY$4,$I143=AY$5),AVERAGE('Потребление ЭЭ_факт'!AU143,'Потребление ЭЭ_факт'!BG143,'Потребление ЭЭ_факт'!BS143),IF(AX143&lt;&gt;0,AVERAGE('Потребление ЭЭ_факт'!AU143,'Потребление ЭЭ_факт'!BG143,'Потребление ЭЭ_факт'!BS143),0))</f>
        <v>0</v>
      </c>
      <c r="AZ143" s="15">
        <f>IF(AND($F143=$AY$4,$I143=AZ$5),AVERAGE('Потребление ЭЭ_факт'!AV143,'Потребление ЭЭ_факт'!BH143,'Потребление ЭЭ_факт'!BT143),IF(AY143&lt;&gt;0,AVERAGE('Потребление ЭЭ_факт'!AV143,'Потребление ЭЭ_факт'!BH143,'Потребление ЭЭ_факт'!BT143),0))</f>
        <v>0</v>
      </c>
      <c r="BA143" s="15">
        <f>IF(AND($F143=$AY$4,$I143=BA$5),AVERAGE('Потребление ЭЭ_факт'!AW143,'Потребление ЭЭ_факт'!BI143,'Потребление ЭЭ_факт'!BU143),IF(AZ143&lt;&gt;0,AVERAGE('Потребление ЭЭ_факт'!AW143,'Потребление ЭЭ_факт'!BI143,'Потребление ЭЭ_факт'!BU143),0))</f>
        <v>0</v>
      </c>
      <c r="BB143" s="15">
        <f>IF(AND($F143=$AY$4,$I143=BB$5),AVERAGE('Потребление ЭЭ_факт'!AX143,'Потребление ЭЭ_факт'!BJ143,'Потребление ЭЭ_факт'!BV143),IF(BA143&lt;&gt;0,AVERAGE('Потребление ЭЭ_факт'!AX143,'Потребление ЭЭ_факт'!BJ143,'Потребление ЭЭ_факт'!BV143),0))</f>
        <v>0</v>
      </c>
      <c r="BC143" s="15">
        <f>IF(AND($F143=$AY$4,$I143=BC$5),AVERAGE('Потребление ЭЭ_факт'!AY143,'Потребление ЭЭ_факт'!BK143,'Потребление ЭЭ_факт'!BW143),IF(BB143&lt;&gt;0,AVERAGE('Потребление ЭЭ_факт'!AY143,'Потребление ЭЭ_факт'!BK143,'Потребление ЭЭ_факт'!BW143),0))</f>
        <v>0</v>
      </c>
      <c r="BD143" s="15">
        <f>IF(AND($F143=$AY$4,$I143=BD$5),AVERAGE('Потребление ЭЭ_факт'!AZ143,'Потребление ЭЭ_факт'!BL143,'Потребление ЭЭ_факт'!BX143),IF(BC143&lt;&gt;0,AVERAGE('Потребление ЭЭ_факт'!AZ143,'Потребление ЭЭ_факт'!BL143,'Потребление ЭЭ_факт'!BX143),0))</f>
        <v>0</v>
      </c>
      <c r="BE143" s="15">
        <f>IF(AND($F143=$AY$4,$I143=BE$5),AVERAGE('Потребление ЭЭ_факт'!BA143,'Потребление ЭЭ_факт'!BM143,'Потребление ЭЭ_факт'!BY143),IF(BD143&lt;&gt;0,AVERAGE('Потребление ЭЭ_факт'!BA143,'Потребление ЭЭ_факт'!BM143,'Потребление ЭЭ_факт'!BY143),0))</f>
        <v>0</v>
      </c>
      <c r="BF143" s="15">
        <f>IF(AND($F143=$AY$4,$I143=BF$5),AVERAGE('Потребление ЭЭ_факт'!BB143,'Потребление ЭЭ_факт'!BN143,'Потребление ЭЭ_факт'!BZ143),IF(BE143&lt;&gt;0,AVERAGE('Потребление ЭЭ_факт'!BB143,'Потребление ЭЭ_факт'!BN143,'Потребление ЭЭ_факт'!BZ143),0))</f>
        <v>0</v>
      </c>
      <c r="BG143" s="15">
        <f>IF(AND($F143=$AY$4,$I143=BG$5),AVERAGE('Потребление ЭЭ_факт'!BC143,'Потребление ЭЭ_факт'!BO143,'Потребление ЭЭ_факт'!CA143),IF(BF143&lt;&gt;0,AVERAGE('Потребление ЭЭ_факт'!BC143,'Потребление ЭЭ_факт'!BO143,'Потребление ЭЭ_факт'!CA143),0))</f>
        <v>0</v>
      </c>
      <c r="BH143" s="15">
        <f>IF(AND($F143=$AY$4,$I143=BH$5),AVERAGE('Потребление ЭЭ_факт'!BD143,'Потребление ЭЭ_факт'!BP143,'Потребление ЭЭ_факт'!CB143),IF(BG143&lt;&gt;0,AVERAGE('Потребление ЭЭ_факт'!BD143,'Потребление ЭЭ_факт'!BP143,'Потребление ЭЭ_факт'!CB143),0))</f>
        <v>0</v>
      </c>
      <c r="BI143" s="15">
        <f>IF(AND($F143=$AY$4,$I143=BI$5),AVERAGE('Потребление ЭЭ_факт'!BE143,'Потребление ЭЭ_факт'!BQ143,'Потребление ЭЭ_факт'!CC143),IF(BH143&lt;&gt;0,AVERAGE('Потребление ЭЭ_факт'!BE143,'Потребление ЭЭ_факт'!BQ143,'Потребление ЭЭ_факт'!CC143),0))</f>
        <v>0</v>
      </c>
      <c r="BJ143" s="16">
        <f>IF(AND($F143=$AY$4,$I143=BJ$5),AVERAGE('Потребление ЭЭ_факт'!BF143,'Потребление ЭЭ_факт'!BR143,'Потребление ЭЭ_факт'!CD143),IF(BI143&lt;&gt;0,AVERAGE('Потребление ЭЭ_факт'!BF143,'Потребление ЭЭ_факт'!BR143,'Потребление ЭЭ_факт'!CD143),0))</f>
        <v>0</v>
      </c>
      <c r="BK143" s="14">
        <f>IF(AND($F143=$BK$4,$I143=BK$5),AVERAGE('Потребление ЭЭ_факт'!BG143,'Потребление ЭЭ_факт'!BS143,'Потребление ЭЭ_факт'!CE143),IF(BJ143&lt;&gt;0,AVERAGE('Потребление ЭЭ_факт'!BG143,'Потребление ЭЭ_факт'!BS143,'Потребление ЭЭ_факт'!CE143),0))</f>
        <v>0</v>
      </c>
      <c r="BL143" s="15">
        <f>IF(AND($F143=$BK$4,$I143=BL$5),AVERAGE('Потребление ЭЭ_факт'!BH143,'Потребление ЭЭ_факт'!BT143,'Потребление ЭЭ_факт'!CF143),IF(BK143&lt;&gt;0,AVERAGE('Потребление ЭЭ_факт'!BH143,'Потребление ЭЭ_факт'!BT143,'Потребление ЭЭ_факт'!CF143),0))</f>
        <v>0</v>
      </c>
      <c r="BM143" s="15">
        <f>IF(AND($F143=$BK$4,$I143=BM$5),AVERAGE('Потребление ЭЭ_факт'!BI143,'Потребление ЭЭ_факт'!BU143,'Потребление ЭЭ_факт'!CG143),IF(BL143&lt;&gt;0,AVERAGE('Потребление ЭЭ_факт'!BI143,'Потребление ЭЭ_факт'!BU143,'Потребление ЭЭ_факт'!CG143),0))</f>
        <v>0</v>
      </c>
      <c r="BN143" s="15">
        <f>IF(AND($F143=$BK$4,$I143=BN$5),AVERAGE('Потребление ЭЭ_факт'!BJ143,'Потребление ЭЭ_факт'!BV143,'Потребление ЭЭ_факт'!CH143),IF(BM143&lt;&gt;0,AVERAGE('Потребление ЭЭ_факт'!BJ143,'Потребление ЭЭ_факт'!BV143,'Потребление ЭЭ_факт'!CH143),0))</f>
        <v>0</v>
      </c>
      <c r="BO143" s="15">
        <f>IF(AND($F143=$BK$4,$I143=BO$5),AVERAGE('Потребление ЭЭ_факт'!BK143,'Потребление ЭЭ_факт'!BW143,'Потребление ЭЭ_факт'!CI143),IF(BN143&lt;&gt;0,AVERAGE('Потребление ЭЭ_факт'!BK143,'Потребление ЭЭ_факт'!BW143,'Потребление ЭЭ_факт'!CI143),0))</f>
        <v>0</v>
      </c>
      <c r="BP143" s="15">
        <f>IF(AND($F143=$BK$4,$I143=BP$5),AVERAGE('Потребление ЭЭ_факт'!BL143,'Потребление ЭЭ_факт'!BX143,'Потребление ЭЭ_факт'!CJ143),IF(BO143&lt;&gt;0,AVERAGE('Потребление ЭЭ_факт'!BL143,'Потребление ЭЭ_факт'!BX143,'Потребление ЭЭ_факт'!CJ143),0))</f>
        <v>0</v>
      </c>
      <c r="BQ143" s="15">
        <f>IF(AND($F143=$BK$4,$I143=BQ$5),AVERAGE('Потребление ЭЭ_факт'!BM143,'Потребление ЭЭ_факт'!BY143,'Потребление ЭЭ_факт'!CK143),IF(BP143&lt;&gt;0,AVERAGE('Потребление ЭЭ_факт'!BM143,'Потребление ЭЭ_факт'!BY143,'Потребление ЭЭ_факт'!CK143),0))</f>
        <v>0</v>
      </c>
      <c r="BR143" s="15">
        <f>IF(AND($F143=$BK$4,$I143=BR$5),AVERAGE('Потребление ЭЭ_факт'!BN143,'Потребление ЭЭ_факт'!BZ143,'Потребление ЭЭ_факт'!CL143),IF(BQ143&lt;&gt;0,AVERAGE('Потребление ЭЭ_факт'!BN143,'Потребление ЭЭ_факт'!BZ143,'Потребление ЭЭ_факт'!CL143),0))</f>
        <v>0</v>
      </c>
      <c r="BS143" s="15">
        <f>IF(AND($F143=$BK$4,$I143=BS$5),AVERAGE('Потребление ЭЭ_факт'!BO143,'Потребление ЭЭ_факт'!CA143,'Потребление ЭЭ_факт'!CM143),IF(BR143&lt;&gt;0,AVERAGE('Потребление ЭЭ_факт'!BO143,'Потребление ЭЭ_факт'!CA143,'Потребление ЭЭ_факт'!CM143),0))</f>
        <v>0</v>
      </c>
      <c r="BT143" s="15">
        <f>IF(AND($F143=$BK$4,$I143=BT$5),AVERAGE('Потребление ЭЭ_факт'!BP143,'Потребление ЭЭ_факт'!CB143,'Потребление ЭЭ_факт'!CN143),IF(BS143&lt;&gt;0,AVERAGE('Потребление ЭЭ_факт'!BP143,'Потребление ЭЭ_факт'!CB143,'Потребление ЭЭ_факт'!CN143),0))</f>
        <v>20637.895</v>
      </c>
      <c r="BU143" s="15">
        <f>IF(AND($F143=$BK$4,$I143=BU$5),AVERAGE('Потребление ЭЭ_факт'!BQ143,'Потребление ЭЭ_факт'!CC143,'Потребление ЭЭ_факт'!CO143),IF(BT143&lt;&gt;0,AVERAGE('Потребление ЭЭ_факт'!BQ143,'Потребление ЭЭ_факт'!CC143,'Потребление ЭЭ_факт'!CO143),0))</f>
        <v>20636.797857142858</v>
      </c>
      <c r="BV143" s="16">
        <f>IF(AND($F143=$BK$4,$I143=BV$5),AVERAGE('Потребление ЭЭ_факт'!BR143,'Потребление ЭЭ_факт'!CD143,'Потребление ЭЭ_факт'!CP143),IF(BU143&lt;&gt;0,AVERAGE('Потребление ЭЭ_факт'!BR143,'Потребление ЭЭ_факт'!CD143,'Потребление ЭЭ_факт'!CP143),0))</f>
        <v>22682.737023809528</v>
      </c>
      <c r="BW143" s="14">
        <f>IF(AND($F143=$BW$4,$I143=BW$5),AVERAGE('Потребление ЭЭ_факт'!BS143,'Потребление ЭЭ_факт'!CE143,'Потребление ЭЭ_факт'!CQ143),IF(BV143&lt;&gt;0,AVERAGE('Потребление ЭЭ_факт'!BS143,'Потребление ЭЭ_факт'!CE143,'Потребление ЭЭ_факт'!CQ143),0))</f>
        <v>21257.556666666667</v>
      </c>
      <c r="BX143" s="15">
        <f>IF(AND($F143=$BW$4,$I143=BX$5),AVERAGE('Потребление ЭЭ_факт'!BT143,'Потребление ЭЭ_факт'!CF143,'Потребление ЭЭ_факт'!CR143),IF(BW143&lt;&gt;0,AVERAGE('Потребление ЭЭ_факт'!BT143,'Потребление ЭЭ_факт'!CF143,'Потребление ЭЭ_факт'!CR143),0))</f>
        <v>19798.545566666668</v>
      </c>
      <c r="BY143" s="15">
        <f>IF(AND($F143=$BW$4,$I143=BY$5),AVERAGE('Потребление ЭЭ_факт'!BU143,'Потребление ЭЭ_факт'!CG143,'Потребление ЭЭ_факт'!CS143),IF(BX143&lt;&gt;0,AVERAGE('Потребление ЭЭ_факт'!BU143,'Потребление ЭЭ_факт'!CG143,'Потребление ЭЭ_факт'!CS143),0))</f>
        <v>20958.947499999998</v>
      </c>
      <c r="BZ143" s="15">
        <f>IF(AND($F143=$BW$4,$I143=BZ$5),AVERAGE('Потребление ЭЭ_факт'!BV143,'Потребление ЭЭ_факт'!CH143,'Потребление ЭЭ_факт'!CT143),IF(BY143&lt;&gt;0,AVERAGE('Потребление ЭЭ_факт'!BV143,'Потребление ЭЭ_факт'!CH143,'Потребление ЭЭ_факт'!CT143),0))</f>
        <v>19486.978571428572</v>
      </c>
      <c r="CA143" s="15">
        <f>IF(AND($F143=$BW$4,$I143=CA$5),AVERAGE('Потребление ЭЭ_факт'!BW143,'Потребление ЭЭ_факт'!CI143,'Потребление ЭЭ_факт'!CU143),IF(BZ143&lt;&gt;0,AVERAGE('Потребление ЭЭ_факт'!BW143,'Потребление ЭЭ_факт'!CI143,'Потребление ЭЭ_факт'!CU143),0))</f>
        <v>19094.876190476192</v>
      </c>
      <c r="CB143" s="15">
        <f>IF(AND($F143=$BW$4,$I143=CB$5),AVERAGE('Потребление ЭЭ_факт'!BX143,'Потребление ЭЭ_факт'!CJ143,'Потребление ЭЭ_факт'!CV143),IF(CA143&lt;&gt;0,AVERAGE('Потребление ЭЭ_факт'!BX143,'Потребление ЭЭ_факт'!CJ143,'Потребление ЭЭ_факт'!CV143),0))</f>
        <v>20903.000357142857</v>
      </c>
      <c r="CC143" s="15">
        <f>IF(AND($F143=$BW$4,$I143=CC$5),AVERAGE('Потребление ЭЭ_факт'!BY143,'Потребление ЭЭ_факт'!CK143,'Потребление ЭЭ_факт'!CW143),IF(CB143&lt;&gt;0,AVERAGE('Потребление ЭЭ_факт'!BY143,'Потребление ЭЭ_факт'!CK143,'Потребление ЭЭ_факт'!CW143),0))</f>
        <v>22776.681190476189</v>
      </c>
      <c r="CD143" s="15">
        <f>IF(AND($F143=$BW$4,$I143=CD$5),AVERAGE('Потребление ЭЭ_факт'!BZ143,'Потребление ЭЭ_факт'!CL143,'Потребление ЭЭ_факт'!CX143),IF(CC143&lt;&gt;0,AVERAGE('Потребление ЭЭ_факт'!BZ143,'Потребление ЭЭ_факт'!CL143,'Потребление ЭЭ_факт'!CX143),0))</f>
        <v>21957.44982142857</v>
      </c>
      <c r="CE143" s="15">
        <f>IF(AND($F143=$BW$4,$I143=CE$5),AVERAGE('Потребление ЭЭ_факт'!CA143,'Потребление ЭЭ_факт'!CM143,'Потребление ЭЭ_факт'!CY143),IF(CD143&lt;&gt;0,AVERAGE('Потребление ЭЭ_факт'!CA143,'Потребление ЭЭ_факт'!CM143,'Потребление ЭЭ_факт'!CY143),0))</f>
        <v>18671.45</v>
      </c>
      <c r="CF143" s="31">
        <f t="shared" si="645"/>
        <v>20637.895</v>
      </c>
      <c r="CG143" s="31">
        <f t="shared" si="646"/>
        <v>20636.797857142858</v>
      </c>
      <c r="CH143" s="32">
        <f t="shared" si="647"/>
        <v>22682.737023809528</v>
      </c>
      <c r="CI143" s="30">
        <f t="shared" si="574"/>
        <v>21257.556666666667</v>
      </c>
      <c r="CJ143" s="31">
        <f t="shared" si="570"/>
        <v>19798.545566666668</v>
      </c>
      <c r="CK143" s="31">
        <f t="shared" si="571"/>
        <v>20958.947499999998</v>
      </c>
      <c r="CL143" s="31">
        <f t="shared" si="651"/>
        <v>19486.978571428572</v>
      </c>
      <c r="CM143" s="31">
        <f t="shared" si="652"/>
        <v>19094.876190476192</v>
      </c>
      <c r="CN143" s="31">
        <f t="shared" si="653"/>
        <v>20903.000357142857</v>
      </c>
      <c r="CO143" s="31">
        <f t="shared" si="654"/>
        <v>22776.681190476189</v>
      </c>
      <c r="CP143" s="31">
        <f t="shared" si="655"/>
        <v>21957.44982142857</v>
      </c>
      <c r="CQ143" s="31">
        <f t="shared" si="656"/>
        <v>18671.45</v>
      </c>
      <c r="CR143" s="31">
        <f t="shared" si="657"/>
        <v>20637.895</v>
      </c>
      <c r="CS143" s="31">
        <f t="shared" si="658"/>
        <v>20636.797857142858</v>
      </c>
      <c r="CT143" s="32">
        <f t="shared" si="659"/>
        <v>22682.737023809528</v>
      </c>
      <c r="CU143" s="30">
        <f t="shared" si="660"/>
        <v>21257.556666666667</v>
      </c>
      <c r="CV143" s="31">
        <f t="shared" si="661"/>
        <v>19798.545566666668</v>
      </c>
      <c r="CW143" s="31">
        <f t="shared" si="662"/>
        <v>20958.947499999998</v>
      </c>
      <c r="CX143" s="31">
        <f t="shared" si="663"/>
        <v>19486.978571428572</v>
      </c>
      <c r="CY143" s="31">
        <f t="shared" si="664"/>
        <v>19094.876190476192</v>
      </c>
      <c r="CZ143" s="31">
        <f t="shared" si="665"/>
        <v>20903.000357142857</v>
      </c>
      <c r="DA143" s="31">
        <f t="shared" si="666"/>
        <v>22776.681190476189</v>
      </c>
      <c r="DB143" s="31">
        <f t="shared" si="667"/>
        <v>21957.44982142857</v>
      </c>
      <c r="DC143" s="31">
        <f t="shared" si="668"/>
        <v>18671.45</v>
      </c>
      <c r="DD143" s="31">
        <f t="shared" si="669"/>
        <v>20637.895</v>
      </c>
      <c r="DE143" s="31">
        <f t="shared" si="670"/>
        <v>20636.797857142858</v>
      </c>
      <c r="DF143" s="32">
        <f t="shared" si="671"/>
        <v>22682.737023809528</v>
      </c>
      <c r="DG143" s="30">
        <f t="shared" si="672"/>
        <v>21257.556666666667</v>
      </c>
      <c r="DH143" s="31">
        <f t="shared" si="673"/>
        <v>19798.545566666668</v>
      </c>
      <c r="DI143" s="31">
        <f t="shared" si="674"/>
        <v>20958.947499999998</v>
      </c>
      <c r="DJ143" s="31">
        <f t="shared" si="675"/>
        <v>19486.978571428572</v>
      </c>
      <c r="DK143" s="31">
        <f t="shared" si="676"/>
        <v>19094.876190476192</v>
      </c>
      <c r="DL143" s="31">
        <f t="shared" si="677"/>
        <v>20903.000357142857</v>
      </c>
      <c r="DM143" s="31">
        <f t="shared" si="678"/>
        <v>22776.681190476189</v>
      </c>
      <c r="DN143" s="31">
        <f t="shared" si="679"/>
        <v>21957.44982142857</v>
      </c>
      <c r="DO143" s="31">
        <f t="shared" si="680"/>
        <v>18671.45</v>
      </c>
      <c r="DP143" s="31">
        <f t="shared" si="681"/>
        <v>20637.895</v>
      </c>
      <c r="DQ143" s="31">
        <f t="shared" si="650"/>
        <v>20636.797857142858</v>
      </c>
      <c r="DR143" s="32">
        <f t="shared" si="684"/>
        <v>22682.737023809528</v>
      </c>
      <c r="DS143" s="30">
        <f t="shared" si="685"/>
        <v>21257.556666666667</v>
      </c>
      <c r="DT143" s="31">
        <f t="shared" si="686"/>
        <v>19798.545566666668</v>
      </c>
      <c r="DU143" s="31">
        <f t="shared" si="687"/>
        <v>20958.947499999998</v>
      </c>
      <c r="DV143" s="31">
        <f t="shared" si="688"/>
        <v>19486.978571428572</v>
      </c>
      <c r="DW143" s="31">
        <f t="shared" si="689"/>
        <v>19094.876190476192</v>
      </c>
      <c r="DX143" s="31">
        <f t="shared" si="690"/>
        <v>20903.000357142857</v>
      </c>
      <c r="DY143" s="31">
        <f t="shared" si="691"/>
        <v>22776.681190476189</v>
      </c>
      <c r="DZ143" s="31">
        <f t="shared" si="692"/>
        <v>21957.44982142857</v>
      </c>
      <c r="EA143" s="31">
        <f t="shared" si="693"/>
        <v>18671.45</v>
      </c>
      <c r="EB143" s="31">
        <f t="shared" si="694"/>
        <v>20637.895</v>
      </c>
      <c r="EC143" s="31">
        <f t="shared" si="695"/>
        <v>20636.797857142858</v>
      </c>
      <c r="ED143" s="32">
        <f t="shared" si="696"/>
        <v>22682.737023809528</v>
      </c>
      <c r="EE143" s="30">
        <f t="shared" si="697"/>
        <v>21257.556666666667</v>
      </c>
      <c r="EF143" s="31">
        <f t="shared" si="698"/>
        <v>19798.545566666668</v>
      </c>
      <c r="EG143" s="31">
        <f t="shared" si="699"/>
        <v>20958.947499999998</v>
      </c>
      <c r="EH143" s="31">
        <f t="shared" si="700"/>
        <v>19486.978571428572</v>
      </c>
      <c r="EI143" s="31">
        <f t="shared" si="701"/>
        <v>19094.876190476192</v>
      </c>
      <c r="EJ143" s="31">
        <f t="shared" si="702"/>
        <v>20903.000357142857</v>
      </c>
      <c r="EK143" s="31">
        <f t="shared" si="703"/>
        <v>22776.681190476189</v>
      </c>
      <c r="EL143" s="31">
        <f t="shared" si="704"/>
        <v>21957.44982142857</v>
      </c>
      <c r="EM143" s="31">
        <f t="shared" si="705"/>
        <v>18671.45</v>
      </c>
      <c r="EN143" s="31">
        <f t="shared" si="706"/>
        <v>20637.895</v>
      </c>
      <c r="EO143" s="31">
        <f t="shared" si="682"/>
        <v>20636.797857142858</v>
      </c>
      <c r="EP143" s="32">
        <f t="shared" si="683"/>
        <v>22682.737023809528</v>
      </c>
      <c r="ES143" s="20"/>
      <c r="ET143" s="18"/>
      <c r="EU143" s="18"/>
      <c r="EV143" s="18"/>
      <c r="EW143" s="18"/>
      <c r="EX143" s="18"/>
      <c r="EY143" s="18"/>
      <c r="EZ143" s="18"/>
      <c r="FA143" s="18"/>
      <c r="FB143" s="18"/>
      <c r="FC143" s="18"/>
      <c r="FD143" s="19"/>
      <c r="FE143" s="20"/>
      <c r="FF143" s="18"/>
      <c r="FG143" s="18"/>
      <c r="FH143" s="18"/>
      <c r="FI143" s="18"/>
      <c r="FJ143" s="18"/>
      <c r="FK143" s="18"/>
      <c r="FL143" s="18"/>
      <c r="FM143" s="18"/>
      <c r="FN143" s="18"/>
      <c r="FO143" s="18"/>
      <c r="FP143" s="19"/>
      <c r="FQ143" s="20"/>
      <c r="FR143" s="18"/>
      <c r="FS143" s="18"/>
      <c r="FT143" s="18"/>
      <c r="FU143" s="18"/>
      <c r="FV143" s="18"/>
      <c r="FW143" s="18"/>
      <c r="FX143" s="18"/>
      <c r="FY143" s="18"/>
      <c r="FZ143" s="18"/>
      <c r="GA143" s="18">
        <f t="shared" si="578"/>
        <v>20636.797857142858</v>
      </c>
      <c r="GB143" s="19">
        <f t="shared" si="579"/>
        <v>22682.737023809528</v>
      </c>
      <c r="GC143" s="20">
        <f t="shared" si="580"/>
        <v>21257.556666666667</v>
      </c>
      <c r="GD143" s="18">
        <f t="shared" si="581"/>
        <v>19798.545566666668</v>
      </c>
      <c r="GE143" s="18">
        <f t="shared" si="582"/>
        <v>20958.947499999998</v>
      </c>
      <c r="GF143" s="18">
        <f t="shared" si="583"/>
        <v>19486.978571428572</v>
      </c>
      <c r="GG143" s="18">
        <f t="shared" si="584"/>
        <v>19094.876190476192</v>
      </c>
      <c r="GH143" s="18">
        <f t="shared" si="585"/>
        <v>20903.000357142857</v>
      </c>
      <c r="GI143" s="18">
        <f t="shared" si="586"/>
        <v>22776.681190476189</v>
      </c>
      <c r="GJ143" s="18">
        <f t="shared" si="587"/>
        <v>21957.44982142857</v>
      </c>
      <c r="GK143" s="18">
        <f t="shared" si="588"/>
        <v>18671.45</v>
      </c>
      <c r="GL143" s="18">
        <f t="shared" si="589"/>
        <v>20637.895</v>
      </c>
      <c r="GM143" s="18">
        <f t="shared" si="590"/>
        <v>20636.797857142858</v>
      </c>
      <c r="GN143" s="19">
        <f t="shared" si="591"/>
        <v>22682.737023809528</v>
      </c>
      <c r="GO143" s="20">
        <f t="shared" si="592"/>
        <v>21257.556666666667</v>
      </c>
      <c r="GP143" s="18">
        <f t="shared" si="593"/>
        <v>19798.545566666668</v>
      </c>
      <c r="GQ143" s="18">
        <f t="shared" si="594"/>
        <v>20958.947499999998</v>
      </c>
      <c r="GR143" s="18">
        <f t="shared" si="595"/>
        <v>19486.978571428572</v>
      </c>
      <c r="GS143" s="18">
        <f t="shared" si="596"/>
        <v>19094.876190476192</v>
      </c>
      <c r="GT143" s="18">
        <f t="shared" si="597"/>
        <v>20903.000357142857</v>
      </c>
      <c r="GU143" s="18">
        <f t="shared" si="598"/>
        <v>22776.681190476189</v>
      </c>
      <c r="GV143" s="18">
        <f t="shared" si="599"/>
        <v>21957.44982142857</v>
      </c>
      <c r="GW143" s="18">
        <f t="shared" si="600"/>
        <v>18671.45</v>
      </c>
      <c r="GX143" s="18">
        <f t="shared" si="601"/>
        <v>20637.895</v>
      </c>
      <c r="GY143" s="18">
        <f t="shared" si="602"/>
        <v>20636.797857142858</v>
      </c>
      <c r="GZ143" s="19">
        <f t="shared" si="603"/>
        <v>22682.737023809528</v>
      </c>
      <c r="HA143" s="20">
        <f t="shared" si="604"/>
        <v>21257.556666666667</v>
      </c>
      <c r="HB143" s="18">
        <f t="shared" si="605"/>
        <v>19798.545566666668</v>
      </c>
      <c r="HC143" s="18">
        <f t="shared" si="606"/>
        <v>20958.947499999998</v>
      </c>
      <c r="HD143" s="18">
        <f t="shared" si="607"/>
        <v>19486.978571428572</v>
      </c>
      <c r="HE143" s="18">
        <f t="shared" si="608"/>
        <v>19094.876190476192</v>
      </c>
      <c r="HF143" s="18">
        <f t="shared" si="609"/>
        <v>20903.000357142857</v>
      </c>
      <c r="HG143" s="18">
        <f t="shared" si="610"/>
        <v>22776.681190476189</v>
      </c>
      <c r="HH143" s="18">
        <f t="shared" si="611"/>
        <v>21957.44982142857</v>
      </c>
      <c r="HI143" s="18">
        <f t="shared" si="612"/>
        <v>18671.45</v>
      </c>
      <c r="HJ143" s="18">
        <f t="shared" si="613"/>
        <v>20637.895</v>
      </c>
      <c r="HK143" s="18">
        <f t="shared" si="614"/>
        <v>20636.797857142858</v>
      </c>
      <c r="HL143" s="19">
        <f t="shared" si="615"/>
        <v>22682.737023809528</v>
      </c>
      <c r="HM143" s="20">
        <f t="shared" si="616"/>
        <v>21257.556666666667</v>
      </c>
      <c r="HN143" s="18">
        <f t="shared" si="617"/>
        <v>19798.545566666668</v>
      </c>
      <c r="HO143" s="18">
        <f t="shared" si="618"/>
        <v>20958.947499999998</v>
      </c>
      <c r="HP143" s="18">
        <f t="shared" si="619"/>
        <v>19486.978571428572</v>
      </c>
      <c r="HQ143" s="18">
        <f t="shared" si="620"/>
        <v>19094.876190476192</v>
      </c>
      <c r="HR143" s="18">
        <f t="shared" si="621"/>
        <v>20903.000357142857</v>
      </c>
      <c r="HS143" s="18">
        <f t="shared" si="622"/>
        <v>22776.681190476189</v>
      </c>
      <c r="HT143" s="18">
        <f t="shared" si="623"/>
        <v>21957.44982142857</v>
      </c>
      <c r="HU143" s="18">
        <f t="shared" si="624"/>
        <v>18671.45</v>
      </c>
      <c r="HV143" s="18">
        <f t="shared" si="625"/>
        <v>20637.895</v>
      </c>
      <c r="HW143" s="18">
        <f t="shared" si="626"/>
        <v>20636.797857142858</v>
      </c>
      <c r="HX143" s="19">
        <f t="shared" si="627"/>
        <v>22682.737023809528</v>
      </c>
      <c r="HY143" s="20">
        <f t="shared" si="628"/>
        <v>21257.556666666667</v>
      </c>
      <c r="HZ143" s="18">
        <f t="shared" si="629"/>
        <v>19798.545566666668</v>
      </c>
      <c r="IA143" s="18">
        <f t="shared" si="630"/>
        <v>20958.947499999998</v>
      </c>
      <c r="IB143" s="18">
        <f t="shared" si="631"/>
        <v>19486.978571428572</v>
      </c>
      <c r="IC143" s="18">
        <f t="shared" si="632"/>
        <v>19094.876190476192</v>
      </c>
      <c r="ID143" s="18">
        <f t="shared" si="633"/>
        <v>20903.000357142857</v>
      </c>
      <c r="IE143" s="18">
        <f t="shared" si="634"/>
        <v>22776.681190476189</v>
      </c>
      <c r="IF143" s="18">
        <f t="shared" si="648"/>
        <v>21957.44982142857</v>
      </c>
      <c r="IG143" s="18">
        <f t="shared" si="649"/>
        <v>18671.45</v>
      </c>
      <c r="IH143" s="18">
        <f t="shared" si="707"/>
        <v>20637.895</v>
      </c>
      <c r="II143" s="18"/>
      <c r="IJ143" s="19"/>
      <c r="IK143" s="20"/>
      <c r="IL143" s="18"/>
      <c r="IM143" s="18"/>
      <c r="IN143" s="18"/>
      <c r="IO143" s="18"/>
      <c r="IP143" s="18"/>
      <c r="IQ143" s="18"/>
      <c r="IR143" s="18"/>
      <c r="IS143" s="18"/>
      <c r="IT143" s="18"/>
      <c r="IU143" s="18"/>
      <c r="IV143" s="19"/>
      <c r="IW143" s="29"/>
      <c r="IX143" s="29"/>
      <c r="IY143" s="17"/>
      <c r="IZ143" s="17"/>
      <c r="JA143" s="14">
        <f t="shared" si="635"/>
        <v>0</v>
      </c>
      <c r="JB143" s="15">
        <f t="shared" si="636"/>
        <v>0</v>
      </c>
      <c r="JC143" s="15">
        <f t="shared" si="637"/>
        <v>43319.534880952386</v>
      </c>
      <c r="JD143" s="15">
        <f t="shared" si="638"/>
        <v>248862.9157452381</v>
      </c>
      <c r="JE143" s="15">
        <f t="shared" si="639"/>
        <v>248862.9157452381</v>
      </c>
      <c r="JF143" s="15">
        <f t="shared" si="640"/>
        <v>248862.9157452381</v>
      </c>
      <c r="JG143" s="15">
        <f t="shared" si="641"/>
        <v>248862.9157452381</v>
      </c>
      <c r="JH143" s="15">
        <f t="shared" si="642"/>
        <v>205543.38086428572</v>
      </c>
      <c r="JI143" s="15">
        <f t="shared" si="643"/>
        <v>0</v>
      </c>
      <c r="JJ143" s="14"/>
    </row>
    <row r="144" spans="1:270" x14ac:dyDescent="0.25">
      <c r="A144" s="5" t="s">
        <v>87</v>
      </c>
      <c r="B144" s="2">
        <v>3507</v>
      </c>
      <c r="C144" s="3">
        <v>41632</v>
      </c>
      <c r="D144" s="3" t="s">
        <v>88</v>
      </c>
      <c r="E144" s="4">
        <v>45583</v>
      </c>
      <c r="F144">
        <f t="shared" si="564"/>
        <v>2024</v>
      </c>
      <c r="G144">
        <f t="shared" si="565"/>
        <v>10</v>
      </c>
      <c r="H144">
        <f t="shared" si="566"/>
        <v>2021</v>
      </c>
      <c r="I144">
        <f t="shared" si="561"/>
        <v>10</v>
      </c>
      <c r="J144">
        <f t="shared" si="560"/>
        <v>2024</v>
      </c>
      <c r="K144">
        <f t="shared" si="572"/>
        <v>11</v>
      </c>
      <c r="L144">
        <f t="shared" si="562"/>
        <v>2029</v>
      </c>
      <c r="M144">
        <f t="shared" si="573"/>
        <v>10</v>
      </c>
      <c r="O144" s="14"/>
      <c r="P144" s="17"/>
      <c r="Q144" s="17"/>
      <c r="R144" s="17"/>
      <c r="S144" s="17"/>
      <c r="T144" s="17"/>
      <c r="U144" s="17"/>
      <c r="V144" s="17">
        <f>IF(AND($F144=O$4,$I144=V$5),AVERAGE('Потребление ЭЭ_факт'!R144,'Потребление ЭЭ_факт'!AD144,'Потребление ЭЭ_факт'!AP144),IF(U144&lt;&gt;0,AVERAGE('Потребление ЭЭ_факт'!R144,'Потребление ЭЭ_факт'!AD144,'Потребление ЭЭ_факт'!AP144),0))</f>
        <v>0</v>
      </c>
      <c r="W144" s="17">
        <f>IF(AND($F144=O$4,$I144=W$5),AVERAGE('Потребление ЭЭ_факт'!S144,'Потребление ЭЭ_факт'!AE144,'Потребление ЭЭ_факт'!AQ144),IF(V144&lt;&gt;0,AVERAGE('Потребление ЭЭ_факт'!S144,'Потребление ЭЭ_факт'!AE144,'Потребление ЭЭ_факт'!AQ144),0))</f>
        <v>0</v>
      </c>
      <c r="X144" s="17">
        <f>IF(AND($F144=O$4,$I144=X$5),AVERAGE('Потребление ЭЭ_факт'!T144,'Потребление ЭЭ_факт'!AF144,'Потребление ЭЭ_факт'!AR144),IF(W144&lt;&gt;0,AVERAGE('Потребление ЭЭ_факт'!T144,'Потребление ЭЭ_факт'!AF144,'Потребление ЭЭ_факт'!AR144),0))</f>
        <v>0</v>
      </c>
      <c r="Y144" s="17">
        <f>IF(AND($F144=O$4,$I144=Y$5),AVERAGE('Потребление ЭЭ_факт'!U144,'Потребление ЭЭ_факт'!AG144,'Потребление ЭЭ_факт'!AS144),IF(X144&lt;&gt;0,AVERAGE('Потребление ЭЭ_факт'!U144,'Потребление ЭЭ_факт'!AG144,'Потребление ЭЭ_факт'!AS144),0))</f>
        <v>0</v>
      </c>
      <c r="Z144" s="17">
        <f>IF(AND($F144=O$4,$I144=Z$5),AVERAGE('Потребление ЭЭ_факт'!V144,'Потребление ЭЭ_факт'!AH144,'Потребление ЭЭ_факт'!AT144),IF(Y144&lt;&gt;0,AVERAGE('Потребление ЭЭ_факт'!V144,'Потребление ЭЭ_факт'!AH144,'Потребление ЭЭ_факт'!AT144),0))</f>
        <v>0</v>
      </c>
      <c r="AA144" s="14">
        <f>IF(AND($F144=AA$4,$I144=AA$5),AVERAGE('Потребление ЭЭ_факт'!W144,'Потребление ЭЭ_факт'!AI144,'Потребление ЭЭ_факт'!AU144),IF(Z144&lt;&gt;0,AVERAGE('Потребление ЭЭ_факт'!W144,'Потребление ЭЭ_факт'!AI144,'Потребление ЭЭ_факт'!AU144),0))</f>
        <v>0</v>
      </c>
      <c r="AB144" s="17">
        <f>IF(AND($F144=AA$4,$I144=AB$5),AVERAGE('Потребление ЭЭ_факт'!X144,'Потребление ЭЭ_факт'!AJ144,'Потребление ЭЭ_факт'!AV144),IF(AA144&lt;&gt;0,AVERAGE('Потребление ЭЭ_факт'!X144,'Потребление ЭЭ_факт'!AJ144,'Потребление ЭЭ_факт'!AV144),0))</f>
        <v>0</v>
      </c>
      <c r="AC144" s="17">
        <f>IF(AND($F144=AA$4,$I144=AC$5),AVERAGE('Потребление ЭЭ_факт'!Y144,'Потребление ЭЭ_факт'!AK144,'Потребление ЭЭ_факт'!AW144),IF(AB144&lt;&gt;0,AVERAGE('Потребление ЭЭ_факт'!Y144,'Потребление ЭЭ_факт'!AK144,'Потребление ЭЭ_факт'!AW144),0))</f>
        <v>0</v>
      </c>
      <c r="AD144" s="17">
        <f>IF(AND($F144=AA$4,$I144=AD$5),AVERAGE('Потребление ЭЭ_факт'!Z144,'Потребление ЭЭ_факт'!AL144,'Потребление ЭЭ_факт'!AX144),IF(AC144&lt;&gt;0,AVERAGE('Потребление ЭЭ_факт'!Z144,'Потребление ЭЭ_факт'!AL144,'Потребление ЭЭ_факт'!AX144),0))</f>
        <v>0</v>
      </c>
      <c r="AE144" s="17">
        <f>IF(AND($F144=AA$4,$I144=AE$5),AVERAGE('Потребление ЭЭ_факт'!AA144,'Потребление ЭЭ_факт'!AM144,'Потребление ЭЭ_факт'!AY144),IF(AD144&lt;&gt;0,AVERAGE('Потребление ЭЭ_факт'!AA144,'Потребление ЭЭ_факт'!AM144,'Потребление ЭЭ_факт'!AY144),0))</f>
        <v>0</v>
      </c>
      <c r="AF144" s="17">
        <f>IF(AND($F144=AA$4,$I144=AF$5),AVERAGE('Потребление ЭЭ_факт'!AB144,'Потребление ЭЭ_факт'!AN144,'Потребление ЭЭ_факт'!AZ144),IF(AE144&lt;&gt;0,AVERAGE('Потребление ЭЭ_факт'!AB144,'Потребление ЭЭ_факт'!AN144,'Потребление ЭЭ_факт'!AZ144),0))</f>
        <v>0</v>
      </c>
      <c r="AG144" s="17">
        <f>IF(AND($F144=AA$4,$I144=AG$5),AVERAGE('Потребление ЭЭ_факт'!AC144,'Потребление ЭЭ_факт'!AO144,'Потребление ЭЭ_факт'!BA144),IF(AF144&lt;&gt;0,AVERAGE('Потребление ЭЭ_факт'!AC144,'Потребление ЭЭ_факт'!AO144,'Потребление ЭЭ_факт'!BA144),0))</f>
        <v>0</v>
      </c>
      <c r="AH144" s="17">
        <f>IF(AND($F144=AA$4,$I144=AH$5),AVERAGE('Потребление ЭЭ_факт'!AD144,'Потребление ЭЭ_факт'!AP144,'Потребление ЭЭ_факт'!BB144),IF(AG144&lt;&gt;0,AVERAGE('Потребление ЭЭ_факт'!AD144,'Потребление ЭЭ_факт'!AP144,'Потребление ЭЭ_факт'!BB144),0))</f>
        <v>0</v>
      </c>
      <c r="AI144" s="17">
        <f>IF(AND($F144=AA$4,$I144=AI$5),AVERAGE('Потребление ЭЭ_факт'!AE144,'Потребление ЭЭ_факт'!AQ144,'Потребление ЭЭ_факт'!BC144),IF(AH144&lt;&gt;0,AVERAGE('Потребление ЭЭ_факт'!AE144,'Потребление ЭЭ_факт'!AQ144,'Потребление ЭЭ_факт'!BC144),0))</f>
        <v>0</v>
      </c>
      <c r="AJ144" s="17">
        <f>IF(AND($F144=AA$4,$I144=AJ$5),AVERAGE('Потребление ЭЭ_факт'!AF144,'Потребление ЭЭ_факт'!AR144,'Потребление ЭЭ_факт'!BD144),IF(AI144&lt;&gt;0,AVERAGE('Потребление ЭЭ_факт'!AF144,'Потребление ЭЭ_факт'!AR144,'Потребление ЭЭ_факт'!BD144),0))</f>
        <v>0</v>
      </c>
      <c r="AK144" s="17">
        <f>IF(AND($F144=AA$4,$I144=AK$5),AVERAGE('Потребление ЭЭ_факт'!AG144,'Потребление ЭЭ_факт'!AS144,'Потребление ЭЭ_факт'!BE144),IF(AJ144&lt;&gt;0,AVERAGE('Потребление ЭЭ_факт'!AG144,'Потребление ЭЭ_факт'!AS144,'Потребление ЭЭ_факт'!BE144),0))</f>
        <v>0</v>
      </c>
      <c r="AL144" s="17">
        <f>IF(AND($F144=AA$4,$I144=AL$5),AVERAGE('Потребление ЭЭ_факт'!AH144,'Потребление ЭЭ_факт'!AT144,'Потребление ЭЭ_факт'!BF144),IF(AK144&lt;&gt;0,AVERAGE('Потребление ЭЭ_факт'!AH144,'Потребление ЭЭ_факт'!AT144,'Потребление ЭЭ_факт'!BF144),0))</f>
        <v>0</v>
      </c>
      <c r="AM144" s="14">
        <f>IF(AND($F144=AM$4,$I144=AM$5),AVERAGE('Потребление ЭЭ_факт'!AI144,'Потребление ЭЭ_факт'!AU144,'Потребление ЭЭ_факт'!BG144),IF(AL144&lt;&gt;0,AVERAGE('Потребление ЭЭ_факт'!AI144,'Потребление ЭЭ_факт'!AU144,'Потребление ЭЭ_факт'!BG144),0))</f>
        <v>0</v>
      </c>
      <c r="AN144" s="15">
        <f>IF(AND($F144=$AM$4,$I144=AN$5),AVERAGE('Потребление ЭЭ_факт'!AJ144,'Потребление ЭЭ_факт'!AV144,'Потребление ЭЭ_факт'!BH144),IF(AM144&lt;&gt;0,AVERAGE('Потребление ЭЭ_факт'!AJ144,'Потребление ЭЭ_факт'!AV144,'Потребление ЭЭ_факт'!BH144),0))</f>
        <v>0</v>
      </c>
      <c r="AO144" s="15">
        <f>IF(AND($F144=$AM$4,$I144=AO$5),AVERAGE('Потребление ЭЭ_факт'!AK144,'Потребление ЭЭ_факт'!AW144,'Потребление ЭЭ_факт'!BI144),IF(AN144&lt;&gt;0,AVERAGE('Потребление ЭЭ_факт'!AK144,'Потребление ЭЭ_факт'!AW144,'Потребление ЭЭ_факт'!BI144),0))</f>
        <v>0</v>
      </c>
      <c r="AP144" s="15">
        <f>IF(AND($F144=$AM$4,$I144=AP$5),AVERAGE('Потребление ЭЭ_факт'!AL144,'Потребление ЭЭ_факт'!AX144,'Потребление ЭЭ_факт'!BJ144),IF(AO144&lt;&gt;0,AVERAGE('Потребление ЭЭ_факт'!AL144,'Потребление ЭЭ_факт'!AX144,'Потребление ЭЭ_факт'!BJ144),0))</f>
        <v>0</v>
      </c>
      <c r="AQ144" s="15">
        <f>IF(AND($F144=$AM$4,$I144=AQ$5),AVERAGE('Потребление ЭЭ_факт'!AM144,'Потребление ЭЭ_факт'!AY144,'Потребление ЭЭ_факт'!BK144),IF(AP144&lt;&gt;0,AVERAGE('Потребление ЭЭ_факт'!AM144,'Потребление ЭЭ_факт'!AY144,'Потребление ЭЭ_факт'!BK144),0))</f>
        <v>0</v>
      </c>
      <c r="AR144" s="15">
        <f>IF(AND($F144=$AM$4,$I144=AR$5),AVERAGE('Потребление ЭЭ_факт'!AN144,'Потребление ЭЭ_факт'!AZ144,'Потребление ЭЭ_факт'!BL144),IF(AQ144&lt;&gt;0,AVERAGE('Потребление ЭЭ_факт'!AN144,'Потребление ЭЭ_факт'!AZ144,'Потребление ЭЭ_факт'!BL144),0))</f>
        <v>0</v>
      </c>
      <c r="AS144" s="15">
        <f>IF(AND($F144=$AM$4,$I144=AS$5),AVERAGE('Потребление ЭЭ_факт'!AO144,'Потребление ЭЭ_факт'!BA144,'Потребление ЭЭ_факт'!BM144),IF(AR144&lt;&gt;0,AVERAGE('Потребление ЭЭ_факт'!AO144,'Потребление ЭЭ_факт'!BA144,'Потребление ЭЭ_факт'!BM144),0))</f>
        <v>0</v>
      </c>
      <c r="AT144" s="15">
        <f>IF(AND($F144=$AM$4,$I144=AT$5),AVERAGE('Потребление ЭЭ_факт'!AP144,'Потребление ЭЭ_факт'!BB144,'Потребление ЭЭ_факт'!BN144),IF(AS144&lt;&gt;0,AVERAGE('Потребление ЭЭ_факт'!AP144,'Потребление ЭЭ_факт'!BB144,'Потребление ЭЭ_факт'!BN144),0))</f>
        <v>0</v>
      </c>
      <c r="AU144" s="15">
        <f>IF(AND($F144=$AM$4,$I144=AU$5),AVERAGE('Потребление ЭЭ_факт'!AQ144,'Потребление ЭЭ_факт'!BC144,'Потребление ЭЭ_факт'!BO144),IF(AT144&lt;&gt;0,AVERAGE('Потребление ЭЭ_факт'!AQ144,'Потребление ЭЭ_факт'!BC144,'Потребление ЭЭ_факт'!BO144),0))</f>
        <v>0</v>
      </c>
      <c r="AV144" s="15">
        <f>IF(AND($F144=$AM$4,$I144=AV$5),AVERAGE('Потребление ЭЭ_факт'!AR144,'Потребление ЭЭ_факт'!BD144,'Потребление ЭЭ_факт'!BP144),IF(AU144&lt;&gt;0,AVERAGE('Потребление ЭЭ_факт'!AR144,'Потребление ЭЭ_факт'!BD144,'Потребление ЭЭ_факт'!BP144),0))</f>
        <v>0</v>
      </c>
      <c r="AW144" s="15">
        <f>IF(AND($F144=$AM$4,$I144=AW$5),AVERAGE('Потребление ЭЭ_факт'!AS144,'Потребление ЭЭ_факт'!BE144,'Потребление ЭЭ_факт'!BQ144),IF(AV144&lt;&gt;0,AVERAGE('Потребление ЭЭ_факт'!AS144,'Потребление ЭЭ_факт'!BE144,'Потребление ЭЭ_факт'!BQ144),0))</f>
        <v>0</v>
      </c>
      <c r="AX144" s="16">
        <f>IF(AND($F144=$AM$4,$I144=AX$5),AVERAGE('Потребление ЭЭ_факт'!AT144,'Потребление ЭЭ_факт'!BF144,'Потребление ЭЭ_факт'!BR144),IF(AW144&lt;&gt;0,AVERAGE('Потребление ЭЭ_факт'!AT144,'Потребление ЭЭ_факт'!BF144,'Потребление ЭЭ_факт'!BR144),0))</f>
        <v>0</v>
      </c>
      <c r="AY144" s="14">
        <f>IF(AND($F144=$AY$4,$I144=AY$5),AVERAGE('Потребление ЭЭ_факт'!AU144,'Потребление ЭЭ_факт'!BG144,'Потребление ЭЭ_факт'!BS144),IF(AX144&lt;&gt;0,AVERAGE('Потребление ЭЭ_факт'!AU144,'Потребление ЭЭ_факт'!BG144,'Потребление ЭЭ_факт'!BS144),0))</f>
        <v>0</v>
      </c>
      <c r="AZ144" s="15">
        <f>IF(AND($F144=$AY$4,$I144=AZ$5),AVERAGE('Потребление ЭЭ_факт'!AV144,'Потребление ЭЭ_факт'!BH144,'Потребление ЭЭ_факт'!BT144),IF(AY144&lt;&gt;0,AVERAGE('Потребление ЭЭ_факт'!AV144,'Потребление ЭЭ_факт'!BH144,'Потребление ЭЭ_факт'!BT144),0))</f>
        <v>0</v>
      </c>
      <c r="BA144" s="15">
        <f>IF(AND($F144=$AY$4,$I144=BA$5),AVERAGE('Потребление ЭЭ_факт'!AW144,'Потребление ЭЭ_факт'!BI144,'Потребление ЭЭ_факт'!BU144),IF(AZ144&lt;&gt;0,AVERAGE('Потребление ЭЭ_факт'!AW144,'Потребление ЭЭ_факт'!BI144,'Потребление ЭЭ_факт'!BU144),0))</f>
        <v>0</v>
      </c>
      <c r="BB144" s="15">
        <f>IF(AND($F144=$AY$4,$I144=BB$5),AVERAGE('Потребление ЭЭ_факт'!AX144,'Потребление ЭЭ_факт'!BJ144,'Потребление ЭЭ_факт'!BV144),IF(BA144&lt;&gt;0,AVERAGE('Потребление ЭЭ_факт'!AX144,'Потребление ЭЭ_факт'!BJ144,'Потребление ЭЭ_факт'!BV144),0))</f>
        <v>0</v>
      </c>
      <c r="BC144" s="15">
        <f>IF(AND($F144=$AY$4,$I144=BC$5),AVERAGE('Потребление ЭЭ_факт'!AY144,'Потребление ЭЭ_факт'!BK144,'Потребление ЭЭ_факт'!BW144),IF(BB144&lt;&gt;0,AVERAGE('Потребление ЭЭ_факт'!AY144,'Потребление ЭЭ_факт'!BK144,'Потребление ЭЭ_факт'!BW144),0))</f>
        <v>0</v>
      </c>
      <c r="BD144" s="15">
        <f>IF(AND($F144=$AY$4,$I144=BD$5),AVERAGE('Потребление ЭЭ_факт'!AZ144,'Потребление ЭЭ_факт'!BL144,'Потребление ЭЭ_факт'!BX144),IF(BC144&lt;&gt;0,AVERAGE('Потребление ЭЭ_факт'!AZ144,'Потребление ЭЭ_факт'!BL144,'Потребление ЭЭ_факт'!BX144),0))</f>
        <v>0</v>
      </c>
      <c r="BE144" s="15">
        <f>IF(AND($F144=$AY$4,$I144=BE$5),AVERAGE('Потребление ЭЭ_факт'!BA144,'Потребление ЭЭ_факт'!BM144,'Потребление ЭЭ_факт'!BY144),IF(BD144&lt;&gt;0,AVERAGE('Потребление ЭЭ_факт'!BA144,'Потребление ЭЭ_факт'!BM144,'Потребление ЭЭ_факт'!BY144),0))</f>
        <v>0</v>
      </c>
      <c r="BF144" s="15">
        <f>IF(AND($F144=$AY$4,$I144=BF$5),AVERAGE('Потребление ЭЭ_факт'!BB144,'Потребление ЭЭ_факт'!BN144,'Потребление ЭЭ_факт'!BZ144),IF(BE144&lt;&gt;0,AVERAGE('Потребление ЭЭ_факт'!BB144,'Потребление ЭЭ_факт'!BN144,'Потребление ЭЭ_факт'!BZ144),0))</f>
        <v>0</v>
      </c>
      <c r="BG144" s="15">
        <f>IF(AND($F144=$AY$4,$I144=BG$5),AVERAGE('Потребление ЭЭ_факт'!BC144,'Потребление ЭЭ_факт'!BO144,'Потребление ЭЭ_факт'!CA144),IF(BF144&lt;&gt;0,AVERAGE('Потребление ЭЭ_факт'!BC144,'Потребление ЭЭ_факт'!BO144,'Потребление ЭЭ_факт'!CA144),0))</f>
        <v>0</v>
      </c>
      <c r="BH144" s="15">
        <f>IF(AND($F144=$AY$4,$I144=BH$5),AVERAGE('Потребление ЭЭ_факт'!BD144,'Потребление ЭЭ_факт'!BP144,'Потребление ЭЭ_факт'!CB144),IF(BG144&lt;&gt;0,AVERAGE('Потребление ЭЭ_факт'!BD144,'Потребление ЭЭ_факт'!BP144,'Потребление ЭЭ_факт'!CB144),0))</f>
        <v>0</v>
      </c>
      <c r="BI144" s="15">
        <f>IF(AND($F144=$AY$4,$I144=BI$5),AVERAGE('Потребление ЭЭ_факт'!BE144,'Потребление ЭЭ_факт'!BQ144,'Потребление ЭЭ_факт'!CC144),IF(BH144&lt;&gt;0,AVERAGE('Потребление ЭЭ_факт'!BE144,'Потребление ЭЭ_факт'!BQ144,'Потребление ЭЭ_факт'!CC144),0))</f>
        <v>0</v>
      </c>
      <c r="BJ144" s="16">
        <f>IF(AND($F144=$AY$4,$I144=BJ$5),AVERAGE('Потребление ЭЭ_факт'!BF144,'Потребление ЭЭ_факт'!BR144,'Потребление ЭЭ_факт'!CD144),IF(BI144&lt;&gt;0,AVERAGE('Потребление ЭЭ_факт'!BF144,'Потребление ЭЭ_факт'!BR144,'Потребление ЭЭ_факт'!CD144),0))</f>
        <v>0</v>
      </c>
      <c r="BK144" s="14">
        <f>IF(AND($F144=$BK$4,$I144=BK$5),AVERAGE('Потребление ЭЭ_факт'!BG144,'Потребление ЭЭ_факт'!BS144,'Потребление ЭЭ_факт'!CE144),IF(BJ144&lt;&gt;0,AVERAGE('Потребление ЭЭ_факт'!BG144,'Потребление ЭЭ_факт'!BS144,'Потребление ЭЭ_факт'!CE144),0))</f>
        <v>0</v>
      </c>
      <c r="BL144" s="15">
        <f>IF(AND($F144=$BK$4,$I144=BL$5),AVERAGE('Потребление ЭЭ_факт'!BH144,'Потребление ЭЭ_факт'!BT144,'Потребление ЭЭ_факт'!CF144),IF(BK144&lt;&gt;0,AVERAGE('Потребление ЭЭ_факт'!BH144,'Потребление ЭЭ_факт'!BT144,'Потребление ЭЭ_факт'!CF144),0))</f>
        <v>0</v>
      </c>
      <c r="BM144" s="15">
        <f>IF(AND($F144=$BK$4,$I144=BM$5),AVERAGE('Потребление ЭЭ_факт'!BI144,'Потребление ЭЭ_факт'!BU144,'Потребление ЭЭ_факт'!CG144),IF(BL144&lt;&gt;0,AVERAGE('Потребление ЭЭ_факт'!BI144,'Потребление ЭЭ_факт'!BU144,'Потребление ЭЭ_факт'!CG144),0))</f>
        <v>0</v>
      </c>
      <c r="BN144" s="15">
        <f>IF(AND($F144=$BK$4,$I144=BN$5),AVERAGE('Потребление ЭЭ_факт'!BJ144,'Потребление ЭЭ_факт'!BV144,'Потребление ЭЭ_факт'!CH144),IF(BM144&lt;&gt;0,AVERAGE('Потребление ЭЭ_факт'!BJ144,'Потребление ЭЭ_факт'!BV144,'Потребление ЭЭ_факт'!CH144),0))</f>
        <v>0</v>
      </c>
      <c r="BO144" s="15">
        <f>IF(AND($F144=$BK$4,$I144=BO$5),AVERAGE('Потребление ЭЭ_факт'!BK144,'Потребление ЭЭ_факт'!BW144,'Потребление ЭЭ_факт'!CI144),IF(BN144&lt;&gt;0,AVERAGE('Потребление ЭЭ_факт'!BK144,'Потребление ЭЭ_факт'!BW144,'Потребление ЭЭ_факт'!CI144),0))</f>
        <v>0</v>
      </c>
      <c r="BP144" s="15">
        <f>IF(AND($F144=$BK$4,$I144=BP$5),AVERAGE('Потребление ЭЭ_факт'!BL144,'Потребление ЭЭ_факт'!BX144,'Потребление ЭЭ_факт'!CJ144),IF(BO144&lt;&gt;0,AVERAGE('Потребление ЭЭ_факт'!BL144,'Потребление ЭЭ_факт'!BX144,'Потребление ЭЭ_факт'!CJ144),0))</f>
        <v>0</v>
      </c>
      <c r="BQ144" s="15">
        <f>IF(AND($F144=$BK$4,$I144=BQ$5),AVERAGE('Потребление ЭЭ_факт'!BM144,'Потребление ЭЭ_факт'!BY144,'Потребление ЭЭ_факт'!CK144),IF(BP144&lt;&gt;0,AVERAGE('Потребление ЭЭ_факт'!BM144,'Потребление ЭЭ_факт'!BY144,'Потребление ЭЭ_факт'!CK144),0))</f>
        <v>0</v>
      </c>
      <c r="BR144" s="15">
        <f>IF(AND($F144=$BK$4,$I144=BR$5),AVERAGE('Потребление ЭЭ_факт'!BN144,'Потребление ЭЭ_факт'!BZ144,'Потребление ЭЭ_факт'!CL144),IF(BQ144&lt;&gt;0,AVERAGE('Потребление ЭЭ_факт'!BN144,'Потребление ЭЭ_факт'!BZ144,'Потребление ЭЭ_факт'!CL144),0))</f>
        <v>0</v>
      </c>
      <c r="BS144" s="15">
        <f>IF(AND($F144=$BK$4,$I144=BS$5),AVERAGE('Потребление ЭЭ_факт'!BO144,'Потребление ЭЭ_факт'!CA144,'Потребление ЭЭ_факт'!CM144),IF(BR144&lt;&gt;0,AVERAGE('Потребление ЭЭ_факт'!BO144,'Потребление ЭЭ_факт'!CA144,'Потребление ЭЭ_факт'!CM144),0))</f>
        <v>0</v>
      </c>
      <c r="BT144" s="15">
        <f>IF(AND($F144=$BK$4,$I144=BT$5),AVERAGE('Потребление ЭЭ_факт'!BP144,'Потребление ЭЭ_факт'!CB144,'Потребление ЭЭ_факт'!CN144),IF(BS144&lt;&gt;0,AVERAGE('Потребление ЭЭ_факт'!BP144,'Потребление ЭЭ_факт'!CB144,'Потребление ЭЭ_факт'!CN144),0))</f>
        <v>15482.601724158216</v>
      </c>
      <c r="BU144" s="15">
        <f>IF(AND($F144=$BK$4,$I144=BU$5),AVERAGE('Потребление ЭЭ_факт'!BQ144,'Потребление ЭЭ_факт'!CC144,'Потребление ЭЭ_факт'!CO144),IF(BT144&lt;&gt;0,AVERAGE('Потребление ЭЭ_факт'!BQ144,'Потребление ЭЭ_факт'!CC144,'Потребление ЭЭ_факт'!CO144),0))</f>
        <v>14734.190601859998</v>
      </c>
      <c r="BV144" s="16">
        <f>IF(AND($F144=$BK$4,$I144=BV$5),AVERAGE('Потребление ЭЭ_факт'!BR144,'Потребление ЭЭ_факт'!CD144,'Потребление ЭЭ_факт'!CP144),IF(BU144&lt;&gt;0,AVERAGE('Потребление ЭЭ_факт'!BR144,'Потребление ЭЭ_факт'!CD144,'Потребление ЭЭ_факт'!CP144),0))</f>
        <v>16759.345685823078</v>
      </c>
      <c r="BW144" s="14">
        <f>IF(AND($F144=$BW$4,$I144=BW$5),AVERAGE('Потребление ЭЭ_факт'!BS144,'Потребление ЭЭ_факт'!CE144,'Потребление ЭЭ_факт'!CQ144),IF(BV144&lt;&gt;0,AVERAGE('Потребление ЭЭ_факт'!BS144,'Потребление ЭЭ_факт'!CE144,'Потребление ЭЭ_факт'!CQ144),0))</f>
        <v>17990.017951442856</v>
      </c>
      <c r="BX144" s="15">
        <f>IF(AND($F144=$BW$4,$I144=BX$5),AVERAGE('Потребление ЭЭ_факт'!BT144,'Потребление ЭЭ_факт'!CF144,'Потребление ЭЭ_факт'!CR144),IF(BW144&lt;&gt;0,AVERAGE('Потребление ЭЭ_факт'!BT144,'Потребление ЭЭ_факт'!CF144,'Потребление ЭЭ_факт'!CR144),0))</f>
        <v>15934.678681999998</v>
      </c>
      <c r="BY144" s="15">
        <f>IF(AND($F144=$BW$4,$I144=BY$5),AVERAGE('Потребление ЭЭ_факт'!BU144,'Потребление ЭЭ_факт'!CG144,'Потребление ЭЭ_факт'!CS144),IF(BX144&lt;&gt;0,AVERAGE('Потребление ЭЭ_факт'!BU144,'Потребление ЭЭ_факт'!CG144,'Потребление ЭЭ_факт'!CS144),0))</f>
        <v>15935.943464996426</v>
      </c>
      <c r="BZ144" s="15">
        <f>IF(AND($F144=$BW$4,$I144=BZ$5),AVERAGE('Потребление ЭЭ_факт'!BV144,'Потребление ЭЭ_факт'!CH144,'Потребление ЭЭ_факт'!CT144),IF(BY144&lt;&gt;0,AVERAGE('Потребление ЭЭ_факт'!BV144,'Потребление ЭЭ_факт'!CH144,'Потребление ЭЭ_факт'!CT144),0))</f>
        <v>14661.239310999999</v>
      </c>
      <c r="CA144" s="15">
        <f>IF(AND($F144=$BW$4,$I144=CA$5),AVERAGE('Потребление ЭЭ_факт'!BW144,'Потребление ЭЭ_факт'!CI144,'Потребление ЭЭ_факт'!CU144),IF(BZ144&lt;&gt;0,AVERAGE('Потребление ЭЭ_факт'!BW144,'Потребление ЭЭ_факт'!CI144,'Потребление ЭЭ_факт'!CU144),0))</f>
        <v>14948.578415999998</v>
      </c>
      <c r="CB144" s="15">
        <f>IF(AND($F144=$BW$4,$I144=CB$5),AVERAGE('Потребление ЭЭ_факт'!BX144,'Потребление ЭЭ_факт'!CJ144,'Потребление ЭЭ_факт'!CV144),IF(CA144&lt;&gt;0,AVERAGE('Потребление ЭЭ_факт'!BX144,'Потребление ЭЭ_факт'!CJ144,'Потребление ЭЭ_факт'!CV144),0))</f>
        <v>15316.250666</v>
      </c>
      <c r="CC144" s="15">
        <f>IF(AND($F144=$BW$4,$I144=CC$5),AVERAGE('Потребление ЭЭ_факт'!BY144,'Потребление ЭЭ_факт'!CK144,'Потребление ЭЭ_факт'!CW144),IF(CB144&lt;&gt;0,AVERAGE('Потребление ЭЭ_факт'!BY144,'Потребление ЭЭ_факт'!CK144,'Потребление ЭЭ_факт'!CW144),0))</f>
        <v>16074.440644</v>
      </c>
      <c r="CD144" s="15">
        <f>IF(AND($F144=$BW$4,$I144=CD$5),AVERAGE('Потребление ЭЭ_факт'!BZ144,'Потребление ЭЭ_факт'!CL144,'Потребление ЭЭ_факт'!CX144),IF(CC144&lt;&gt;0,AVERAGE('Потребление ЭЭ_факт'!BZ144,'Потребление ЭЭ_факт'!CL144,'Потребление ЭЭ_факт'!CX144),0))</f>
        <v>16475.993072000001</v>
      </c>
      <c r="CE144" s="15">
        <f>IF(AND($F144=$BW$4,$I144=CE$5),AVERAGE('Потребление ЭЭ_факт'!CA144,'Потребление ЭЭ_факт'!CM144,'Потребление ЭЭ_факт'!CY144),IF(CD144&lt;&gt;0,AVERAGE('Потребление ЭЭ_факт'!CA144,'Потребление ЭЭ_факт'!CM144,'Потребление ЭЭ_факт'!CY144),0))</f>
        <v>15156.49987</v>
      </c>
      <c r="CF144" s="31">
        <f t="shared" si="645"/>
        <v>15482.601724158216</v>
      </c>
      <c r="CG144" s="31">
        <f t="shared" si="646"/>
        <v>14734.190601859998</v>
      </c>
      <c r="CH144" s="32">
        <f t="shared" si="647"/>
        <v>16759.345685823078</v>
      </c>
      <c r="CI144" s="30">
        <f t="shared" si="574"/>
        <v>17990.017951442856</v>
      </c>
      <c r="CJ144" s="31">
        <f t="shared" si="570"/>
        <v>15934.678681999998</v>
      </c>
      <c r="CK144" s="31">
        <f t="shared" si="571"/>
        <v>15935.943464996426</v>
      </c>
      <c r="CL144" s="31">
        <f t="shared" si="651"/>
        <v>14661.239310999999</v>
      </c>
      <c r="CM144" s="31">
        <f t="shared" si="652"/>
        <v>14948.578415999998</v>
      </c>
      <c r="CN144" s="31">
        <f t="shared" si="653"/>
        <v>15316.250666</v>
      </c>
      <c r="CO144" s="31">
        <f t="shared" si="654"/>
        <v>16074.440644</v>
      </c>
      <c r="CP144" s="31">
        <f t="shared" si="655"/>
        <v>16475.993072000001</v>
      </c>
      <c r="CQ144" s="31">
        <f t="shared" si="656"/>
        <v>15156.49987</v>
      </c>
      <c r="CR144" s="31">
        <f t="shared" si="657"/>
        <v>15482.601724158216</v>
      </c>
      <c r="CS144" s="31">
        <f t="shared" si="658"/>
        <v>14734.190601859998</v>
      </c>
      <c r="CT144" s="32">
        <f t="shared" si="659"/>
        <v>16759.345685823078</v>
      </c>
      <c r="CU144" s="30">
        <f t="shared" si="660"/>
        <v>17990.017951442856</v>
      </c>
      <c r="CV144" s="31">
        <f t="shared" si="661"/>
        <v>15934.678681999998</v>
      </c>
      <c r="CW144" s="31">
        <f t="shared" si="662"/>
        <v>15935.943464996426</v>
      </c>
      <c r="CX144" s="31">
        <f t="shared" si="663"/>
        <v>14661.239310999999</v>
      </c>
      <c r="CY144" s="31">
        <f t="shared" si="664"/>
        <v>14948.578415999998</v>
      </c>
      <c r="CZ144" s="31">
        <f t="shared" si="665"/>
        <v>15316.250666</v>
      </c>
      <c r="DA144" s="31">
        <f t="shared" si="666"/>
        <v>16074.440644</v>
      </c>
      <c r="DB144" s="31">
        <f t="shared" si="667"/>
        <v>16475.993072000001</v>
      </c>
      <c r="DC144" s="31">
        <f t="shared" si="668"/>
        <v>15156.49987</v>
      </c>
      <c r="DD144" s="31">
        <f t="shared" si="669"/>
        <v>15482.601724158216</v>
      </c>
      <c r="DE144" s="31">
        <f t="shared" si="670"/>
        <v>14734.190601859998</v>
      </c>
      <c r="DF144" s="32">
        <f t="shared" si="671"/>
        <v>16759.345685823078</v>
      </c>
      <c r="DG144" s="30">
        <f t="shared" si="672"/>
        <v>17990.017951442856</v>
      </c>
      <c r="DH144" s="31">
        <f t="shared" si="673"/>
        <v>15934.678681999998</v>
      </c>
      <c r="DI144" s="31">
        <f t="shared" si="674"/>
        <v>15935.943464996426</v>
      </c>
      <c r="DJ144" s="31">
        <f t="shared" si="675"/>
        <v>14661.239310999999</v>
      </c>
      <c r="DK144" s="31">
        <f t="shared" si="676"/>
        <v>14948.578415999998</v>
      </c>
      <c r="DL144" s="31">
        <f t="shared" si="677"/>
        <v>15316.250666</v>
      </c>
      <c r="DM144" s="31">
        <f t="shared" si="678"/>
        <v>16074.440644</v>
      </c>
      <c r="DN144" s="31">
        <f t="shared" si="679"/>
        <v>16475.993072000001</v>
      </c>
      <c r="DO144" s="31">
        <f t="shared" si="680"/>
        <v>15156.49987</v>
      </c>
      <c r="DP144" s="31">
        <f t="shared" si="681"/>
        <v>15482.601724158216</v>
      </c>
      <c r="DQ144" s="31">
        <f t="shared" si="650"/>
        <v>14734.190601859998</v>
      </c>
      <c r="DR144" s="32">
        <f t="shared" si="684"/>
        <v>16759.345685823078</v>
      </c>
      <c r="DS144" s="30">
        <f t="shared" si="685"/>
        <v>17990.017951442856</v>
      </c>
      <c r="DT144" s="31">
        <f t="shared" si="686"/>
        <v>15934.678681999998</v>
      </c>
      <c r="DU144" s="31">
        <f t="shared" si="687"/>
        <v>15935.943464996426</v>
      </c>
      <c r="DV144" s="31">
        <f t="shared" si="688"/>
        <v>14661.239310999999</v>
      </c>
      <c r="DW144" s="31">
        <f t="shared" si="689"/>
        <v>14948.578415999998</v>
      </c>
      <c r="DX144" s="31">
        <f t="shared" si="690"/>
        <v>15316.250666</v>
      </c>
      <c r="DY144" s="31">
        <f t="shared" si="691"/>
        <v>16074.440644</v>
      </c>
      <c r="DZ144" s="31">
        <f t="shared" si="692"/>
        <v>16475.993072000001</v>
      </c>
      <c r="EA144" s="31">
        <f t="shared" si="693"/>
        <v>15156.49987</v>
      </c>
      <c r="EB144" s="31">
        <f t="shared" si="694"/>
        <v>15482.601724158216</v>
      </c>
      <c r="EC144" s="31">
        <f t="shared" si="695"/>
        <v>14734.190601859998</v>
      </c>
      <c r="ED144" s="32">
        <f t="shared" si="696"/>
        <v>16759.345685823078</v>
      </c>
      <c r="EE144" s="30">
        <f t="shared" si="697"/>
        <v>17990.017951442856</v>
      </c>
      <c r="EF144" s="31">
        <f t="shared" si="698"/>
        <v>15934.678681999998</v>
      </c>
      <c r="EG144" s="31">
        <f t="shared" si="699"/>
        <v>15935.943464996426</v>
      </c>
      <c r="EH144" s="31">
        <f t="shared" si="700"/>
        <v>14661.239310999999</v>
      </c>
      <c r="EI144" s="31">
        <f t="shared" si="701"/>
        <v>14948.578415999998</v>
      </c>
      <c r="EJ144" s="31">
        <f t="shared" si="702"/>
        <v>15316.250666</v>
      </c>
      <c r="EK144" s="31">
        <f t="shared" si="703"/>
        <v>16074.440644</v>
      </c>
      <c r="EL144" s="31">
        <f t="shared" si="704"/>
        <v>16475.993072000001</v>
      </c>
      <c r="EM144" s="31">
        <f t="shared" si="705"/>
        <v>15156.49987</v>
      </c>
      <c r="EN144" s="31">
        <f t="shared" si="706"/>
        <v>15482.601724158216</v>
      </c>
      <c r="EO144" s="31">
        <f t="shared" si="682"/>
        <v>14734.190601859998</v>
      </c>
      <c r="EP144" s="32">
        <f t="shared" si="683"/>
        <v>16759.345685823078</v>
      </c>
      <c r="ES144" s="20"/>
      <c r="ET144" s="18"/>
      <c r="EU144" s="18"/>
      <c r="EV144" s="18"/>
      <c r="EW144" s="18"/>
      <c r="EX144" s="18"/>
      <c r="EY144" s="18"/>
      <c r="EZ144" s="18"/>
      <c r="FA144" s="18"/>
      <c r="FB144" s="18"/>
      <c r="FC144" s="18"/>
      <c r="FD144" s="19"/>
      <c r="FE144" s="20"/>
      <c r="FF144" s="18"/>
      <c r="FG144" s="18"/>
      <c r="FH144" s="18"/>
      <c r="FI144" s="18"/>
      <c r="FJ144" s="18"/>
      <c r="FK144" s="18"/>
      <c r="FL144" s="18"/>
      <c r="FM144" s="18"/>
      <c r="FN144" s="18"/>
      <c r="FO144" s="18"/>
      <c r="FP144" s="19"/>
      <c r="FQ144" s="20"/>
      <c r="FR144" s="18"/>
      <c r="FS144" s="18"/>
      <c r="FT144" s="18"/>
      <c r="FU144" s="18"/>
      <c r="FV144" s="18"/>
      <c r="FW144" s="18"/>
      <c r="FX144" s="18"/>
      <c r="FY144" s="18"/>
      <c r="FZ144" s="18"/>
      <c r="GA144" s="18">
        <f t="shared" si="578"/>
        <v>14734.190601859998</v>
      </c>
      <c r="GB144" s="19">
        <f t="shared" si="579"/>
        <v>16759.345685823078</v>
      </c>
      <c r="GC144" s="20">
        <f t="shared" si="580"/>
        <v>17990.017951442856</v>
      </c>
      <c r="GD144" s="18">
        <f t="shared" si="581"/>
        <v>15934.678681999998</v>
      </c>
      <c r="GE144" s="18">
        <f t="shared" si="582"/>
        <v>15935.943464996426</v>
      </c>
      <c r="GF144" s="18">
        <f t="shared" si="583"/>
        <v>14661.239310999999</v>
      </c>
      <c r="GG144" s="18">
        <f t="shared" si="584"/>
        <v>14948.578415999998</v>
      </c>
      <c r="GH144" s="18">
        <f t="shared" si="585"/>
        <v>15316.250666</v>
      </c>
      <c r="GI144" s="18">
        <f t="shared" si="586"/>
        <v>16074.440644</v>
      </c>
      <c r="GJ144" s="18">
        <f t="shared" si="587"/>
        <v>16475.993072000001</v>
      </c>
      <c r="GK144" s="18">
        <f t="shared" si="588"/>
        <v>15156.49987</v>
      </c>
      <c r="GL144" s="18">
        <f t="shared" si="589"/>
        <v>15482.601724158216</v>
      </c>
      <c r="GM144" s="18">
        <f t="shared" si="590"/>
        <v>14734.190601859998</v>
      </c>
      <c r="GN144" s="19">
        <f t="shared" si="591"/>
        <v>16759.345685823078</v>
      </c>
      <c r="GO144" s="20">
        <f t="shared" si="592"/>
        <v>17990.017951442856</v>
      </c>
      <c r="GP144" s="18">
        <f t="shared" si="593"/>
        <v>15934.678681999998</v>
      </c>
      <c r="GQ144" s="18">
        <f t="shared" si="594"/>
        <v>15935.943464996426</v>
      </c>
      <c r="GR144" s="18">
        <f t="shared" si="595"/>
        <v>14661.239310999999</v>
      </c>
      <c r="GS144" s="18">
        <f t="shared" si="596"/>
        <v>14948.578415999998</v>
      </c>
      <c r="GT144" s="18">
        <f t="shared" si="597"/>
        <v>15316.250666</v>
      </c>
      <c r="GU144" s="18">
        <f t="shared" si="598"/>
        <v>16074.440644</v>
      </c>
      <c r="GV144" s="18">
        <f t="shared" si="599"/>
        <v>16475.993072000001</v>
      </c>
      <c r="GW144" s="18">
        <f t="shared" si="600"/>
        <v>15156.49987</v>
      </c>
      <c r="GX144" s="18">
        <f t="shared" si="601"/>
        <v>15482.601724158216</v>
      </c>
      <c r="GY144" s="18">
        <f t="shared" si="602"/>
        <v>14734.190601859998</v>
      </c>
      <c r="GZ144" s="19">
        <f t="shared" si="603"/>
        <v>16759.345685823078</v>
      </c>
      <c r="HA144" s="20">
        <f t="shared" si="604"/>
        <v>17990.017951442856</v>
      </c>
      <c r="HB144" s="18">
        <f t="shared" si="605"/>
        <v>15934.678681999998</v>
      </c>
      <c r="HC144" s="18">
        <f t="shared" si="606"/>
        <v>15935.943464996426</v>
      </c>
      <c r="HD144" s="18">
        <f t="shared" si="607"/>
        <v>14661.239310999999</v>
      </c>
      <c r="HE144" s="18">
        <f t="shared" si="608"/>
        <v>14948.578415999998</v>
      </c>
      <c r="HF144" s="18">
        <f t="shared" si="609"/>
        <v>15316.250666</v>
      </c>
      <c r="HG144" s="18">
        <f t="shared" si="610"/>
        <v>16074.440644</v>
      </c>
      <c r="HH144" s="18">
        <f t="shared" si="611"/>
        <v>16475.993072000001</v>
      </c>
      <c r="HI144" s="18">
        <f t="shared" si="612"/>
        <v>15156.49987</v>
      </c>
      <c r="HJ144" s="18">
        <f t="shared" si="613"/>
        <v>15482.601724158216</v>
      </c>
      <c r="HK144" s="18">
        <f t="shared" si="614"/>
        <v>14734.190601859998</v>
      </c>
      <c r="HL144" s="19">
        <f t="shared" si="615"/>
        <v>16759.345685823078</v>
      </c>
      <c r="HM144" s="20">
        <f t="shared" si="616"/>
        <v>17990.017951442856</v>
      </c>
      <c r="HN144" s="18">
        <f t="shared" si="617"/>
        <v>15934.678681999998</v>
      </c>
      <c r="HO144" s="18">
        <f t="shared" si="618"/>
        <v>15935.943464996426</v>
      </c>
      <c r="HP144" s="18">
        <f t="shared" si="619"/>
        <v>14661.239310999999</v>
      </c>
      <c r="HQ144" s="18">
        <f t="shared" si="620"/>
        <v>14948.578415999998</v>
      </c>
      <c r="HR144" s="18">
        <f t="shared" si="621"/>
        <v>15316.250666</v>
      </c>
      <c r="HS144" s="18">
        <f t="shared" si="622"/>
        <v>16074.440644</v>
      </c>
      <c r="HT144" s="18">
        <f t="shared" si="623"/>
        <v>16475.993072000001</v>
      </c>
      <c r="HU144" s="18">
        <f t="shared" si="624"/>
        <v>15156.49987</v>
      </c>
      <c r="HV144" s="18">
        <f t="shared" si="625"/>
        <v>15482.601724158216</v>
      </c>
      <c r="HW144" s="18">
        <f t="shared" si="626"/>
        <v>14734.190601859998</v>
      </c>
      <c r="HX144" s="19">
        <f t="shared" si="627"/>
        <v>16759.345685823078</v>
      </c>
      <c r="HY144" s="20">
        <f t="shared" si="628"/>
        <v>17990.017951442856</v>
      </c>
      <c r="HZ144" s="18">
        <f t="shared" si="629"/>
        <v>15934.678681999998</v>
      </c>
      <c r="IA144" s="18">
        <f t="shared" si="630"/>
        <v>15935.943464996426</v>
      </c>
      <c r="IB144" s="18">
        <f t="shared" si="631"/>
        <v>14661.239310999999</v>
      </c>
      <c r="IC144" s="18">
        <f t="shared" si="632"/>
        <v>14948.578415999998</v>
      </c>
      <c r="ID144" s="18">
        <f t="shared" si="633"/>
        <v>15316.250666</v>
      </c>
      <c r="IE144" s="18">
        <f t="shared" si="634"/>
        <v>16074.440644</v>
      </c>
      <c r="IF144" s="18">
        <f t="shared" si="648"/>
        <v>16475.993072000001</v>
      </c>
      <c r="IG144" s="18">
        <f t="shared" si="649"/>
        <v>15156.49987</v>
      </c>
      <c r="IH144" s="18">
        <f t="shared" si="707"/>
        <v>15482.601724158216</v>
      </c>
      <c r="II144" s="18"/>
      <c r="IJ144" s="19"/>
      <c r="IK144" s="20"/>
      <c r="IL144" s="18"/>
      <c r="IM144" s="18"/>
      <c r="IN144" s="18"/>
      <c r="IO144" s="18"/>
      <c r="IP144" s="18"/>
      <c r="IQ144" s="18"/>
      <c r="IR144" s="18"/>
      <c r="IS144" s="18"/>
      <c r="IT144" s="18"/>
      <c r="IU144" s="18"/>
      <c r="IV144" s="19"/>
      <c r="IW144" s="29"/>
      <c r="IX144" s="29"/>
      <c r="IY144" s="17"/>
      <c r="IZ144" s="17"/>
      <c r="JA144" s="14">
        <f t="shared" si="635"/>
        <v>0</v>
      </c>
      <c r="JB144" s="15">
        <f t="shared" si="636"/>
        <v>0</v>
      </c>
      <c r="JC144" s="15">
        <f t="shared" si="637"/>
        <v>31493.536287683077</v>
      </c>
      <c r="JD144" s="15">
        <f t="shared" si="638"/>
        <v>189469.78008928057</v>
      </c>
      <c r="JE144" s="15">
        <f t="shared" si="639"/>
        <v>189469.78008928057</v>
      </c>
      <c r="JF144" s="15">
        <f t="shared" si="640"/>
        <v>189469.78008928057</v>
      </c>
      <c r="JG144" s="15">
        <f t="shared" si="641"/>
        <v>189469.78008928057</v>
      </c>
      <c r="JH144" s="15">
        <f t="shared" si="642"/>
        <v>157976.24380159751</v>
      </c>
      <c r="JI144" s="15">
        <f t="shared" si="643"/>
        <v>0</v>
      </c>
      <c r="JJ144" s="14"/>
    </row>
    <row r="145" spans="1:270" x14ac:dyDescent="0.25">
      <c r="A145" s="5" t="s">
        <v>17</v>
      </c>
      <c r="B145" s="2">
        <v>3557</v>
      </c>
      <c r="C145" s="3">
        <v>42828</v>
      </c>
      <c r="D145" s="3" t="s">
        <v>18</v>
      </c>
      <c r="E145" s="4">
        <v>45569</v>
      </c>
      <c r="F145">
        <f t="shared" si="564"/>
        <v>2024</v>
      </c>
      <c r="G145">
        <f t="shared" si="565"/>
        <v>10</v>
      </c>
      <c r="H145">
        <f t="shared" si="566"/>
        <v>2021</v>
      </c>
      <c r="I145">
        <f t="shared" si="561"/>
        <v>10</v>
      </c>
      <c r="J145">
        <f t="shared" si="560"/>
        <v>2024</v>
      </c>
      <c r="K145">
        <f t="shared" si="572"/>
        <v>11</v>
      </c>
      <c r="L145">
        <f t="shared" si="562"/>
        <v>2029</v>
      </c>
      <c r="M145">
        <f t="shared" si="573"/>
        <v>10</v>
      </c>
      <c r="O145" s="14"/>
      <c r="P145" s="17"/>
      <c r="Q145" s="17"/>
      <c r="R145" s="17"/>
      <c r="S145" s="17"/>
      <c r="T145" s="17"/>
      <c r="U145" s="17"/>
      <c r="V145" s="17">
        <f>IF(AND($F145=O$4,$I145=V$5),AVERAGE('Потребление ЭЭ_факт'!R145,'Потребление ЭЭ_факт'!AD145,'Потребление ЭЭ_факт'!AP145),IF(U145&lt;&gt;0,AVERAGE('Потребление ЭЭ_факт'!R145,'Потребление ЭЭ_факт'!AD145,'Потребление ЭЭ_факт'!AP145),0))</f>
        <v>0</v>
      </c>
      <c r="W145" s="17">
        <f>IF(AND($F145=O$4,$I145=W$5),AVERAGE('Потребление ЭЭ_факт'!S145,'Потребление ЭЭ_факт'!AE145,'Потребление ЭЭ_факт'!AQ145),IF(V145&lt;&gt;0,AVERAGE('Потребление ЭЭ_факт'!S145,'Потребление ЭЭ_факт'!AE145,'Потребление ЭЭ_факт'!AQ145),0))</f>
        <v>0</v>
      </c>
      <c r="X145" s="17">
        <f>IF(AND($F145=O$4,$I145=X$5),AVERAGE('Потребление ЭЭ_факт'!T145,'Потребление ЭЭ_факт'!AF145,'Потребление ЭЭ_факт'!AR145),IF(W145&lt;&gt;0,AVERAGE('Потребление ЭЭ_факт'!T145,'Потребление ЭЭ_факт'!AF145,'Потребление ЭЭ_факт'!AR145),0))</f>
        <v>0</v>
      </c>
      <c r="Y145" s="17">
        <f>IF(AND($F145=O$4,$I145=Y$5),AVERAGE('Потребление ЭЭ_факт'!U145,'Потребление ЭЭ_факт'!AG145,'Потребление ЭЭ_факт'!AS145),IF(X145&lt;&gt;0,AVERAGE('Потребление ЭЭ_факт'!U145,'Потребление ЭЭ_факт'!AG145,'Потребление ЭЭ_факт'!AS145),0))</f>
        <v>0</v>
      </c>
      <c r="Z145" s="17">
        <f>IF(AND($F145=O$4,$I145=Z$5),AVERAGE('Потребление ЭЭ_факт'!V145,'Потребление ЭЭ_факт'!AH145,'Потребление ЭЭ_факт'!AT145),IF(Y145&lt;&gt;0,AVERAGE('Потребление ЭЭ_факт'!V145,'Потребление ЭЭ_факт'!AH145,'Потребление ЭЭ_факт'!AT145),0))</f>
        <v>0</v>
      </c>
      <c r="AA145" s="14">
        <f>IF(AND($F145=AA$4,$I145=AA$5),AVERAGE('Потребление ЭЭ_факт'!W145,'Потребление ЭЭ_факт'!AI145,'Потребление ЭЭ_факт'!AU145),IF(Z145&lt;&gt;0,AVERAGE('Потребление ЭЭ_факт'!W145,'Потребление ЭЭ_факт'!AI145,'Потребление ЭЭ_факт'!AU145),0))</f>
        <v>0</v>
      </c>
      <c r="AB145" s="17">
        <f>IF(AND($F145=AA$4,$I145=AB$5),AVERAGE('Потребление ЭЭ_факт'!X145,'Потребление ЭЭ_факт'!AJ145,'Потребление ЭЭ_факт'!AV145),IF(AA145&lt;&gt;0,AVERAGE('Потребление ЭЭ_факт'!X145,'Потребление ЭЭ_факт'!AJ145,'Потребление ЭЭ_факт'!AV145),0))</f>
        <v>0</v>
      </c>
      <c r="AC145" s="17">
        <f>IF(AND($F145=AA$4,$I145=AC$5),AVERAGE('Потребление ЭЭ_факт'!Y145,'Потребление ЭЭ_факт'!AK145,'Потребление ЭЭ_факт'!AW145),IF(AB145&lt;&gt;0,AVERAGE('Потребление ЭЭ_факт'!Y145,'Потребление ЭЭ_факт'!AK145,'Потребление ЭЭ_факт'!AW145),0))</f>
        <v>0</v>
      </c>
      <c r="AD145" s="17">
        <f>IF(AND($F145=AA$4,$I145=AD$5),AVERAGE('Потребление ЭЭ_факт'!Z145,'Потребление ЭЭ_факт'!AL145,'Потребление ЭЭ_факт'!AX145),IF(AC145&lt;&gt;0,AVERAGE('Потребление ЭЭ_факт'!Z145,'Потребление ЭЭ_факт'!AL145,'Потребление ЭЭ_факт'!AX145),0))</f>
        <v>0</v>
      </c>
      <c r="AE145" s="17">
        <f>IF(AND($F145=AA$4,$I145=AE$5),AVERAGE('Потребление ЭЭ_факт'!AA145,'Потребление ЭЭ_факт'!AM145,'Потребление ЭЭ_факт'!AY145),IF(AD145&lt;&gt;0,AVERAGE('Потребление ЭЭ_факт'!AA145,'Потребление ЭЭ_факт'!AM145,'Потребление ЭЭ_факт'!AY145),0))</f>
        <v>0</v>
      </c>
      <c r="AF145" s="17">
        <f>IF(AND($F145=AA$4,$I145=AF$5),AVERAGE('Потребление ЭЭ_факт'!AB145,'Потребление ЭЭ_факт'!AN145,'Потребление ЭЭ_факт'!AZ145),IF(AE145&lt;&gt;0,AVERAGE('Потребление ЭЭ_факт'!AB145,'Потребление ЭЭ_факт'!AN145,'Потребление ЭЭ_факт'!AZ145),0))</f>
        <v>0</v>
      </c>
      <c r="AG145" s="17">
        <f>IF(AND($F145=AA$4,$I145=AG$5),AVERAGE('Потребление ЭЭ_факт'!AC145,'Потребление ЭЭ_факт'!AO145,'Потребление ЭЭ_факт'!BA145),IF(AF145&lt;&gt;0,AVERAGE('Потребление ЭЭ_факт'!AC145,'Потребление ЭЭ_факт'!AO145,'Потребление ЭЭ_факт'!BA145),0))</f>
        <v>0</v>
      </c>
      <c r="AH145" s="17">
        <f>IF(AND($F145=AA$4,$I145=AH$5),AVERAGE('Потребление ЭЭ_факт'!AD145,'Потребление ЭЭ_факт'!AP145,'Потребление ЭЭ_факт'!BB145),IF(AG145&lt;&gt;0,AVERAGE('Потребление ЭЭ_факт'!AD145,'Потребление ЭЭ_факт'!AP145,'Потребление ЭЭ_факт'!BB145),0))</f>
        <v>0</v>
      </c>
      <c r="AI145" s="17">
        <f>IF(AND($F145=AA$4,$I145=AI$5),AVERAGE('Потребление ЭЭ_факт'!AE145,'Потребление ЭЭ_факт'!AQ145,'Потребление ЭЭ_факт'!BC145),IF(AH145&lt;&gt;0,AVERAGE('Потребление ЭЭ_факт'!AE145,'Потребление ЭЭ_факт'!AQ145,'Потребление ЭЭ_факт'!BC145),0))</f>
        <v>0</v>
      </c>
      <c r="AJ145" s="17">
        <f>IF(AND($F145=AA$4,$I145=AJ$5),AVERAGE('Потребление ЭЭ_факт'!AF145,'Потребление ЭЭ_факт'!AR145,'Потребление ЭЭ_факт'!BD145),IF(AI145&lt;&gt;0,AVERAGE('Потребление ЭЭ_факт'!AF145,'Потребление ЭЭ_факт'!AR145,'Потребление ЭЭ_факт'!BD145),0))</f>
        <v>0</v>
      </c>
      <c r="AK145" s="17">
        <f>IF(AND($F145=AA$4,$I145=AK$5),AVERAGE('Потребление ЭЭ_факт'!AG145,'Потребление ЭЭ_факт'!AS145,'Потребление ЭЭ_факт'!BE145),IF(AJ145&lt;&gt;0,AVERAGE('Потребление ЭЭ_факт'!AG145,'Потребление ЭЭ_факт'!AS145,'Потребление ЭЭ_факт'!BE145),0))</f>
        <v>0</v>
      </c>
      <c r="AL145" s="17">
        <f>IF(AND($F145=AA$4,$I145=AL$5),AVERAGE('Потребление ЭЭ_факт'!AH145,'Потребление ЭЭ_факт'!AT145,'Потребление ЭЭ_факт'!BF145),IF(AK145&lt;&gt;0,AVERAGE('Потребление ЭЭ_факт'!AH145,'Потребление ЭЭ_факт'!AT145,'Потребление ЭЭ_факт'!BF145),0))</f>
        <v>0</v>
      </c>
      <c r="AM145" s="14">
        <f>IF(AND($F145=AM$4,$I145=AM$5),AVERAGE('Потребление ЭЭ_факт'!AI145,'Потребление ЭЭ_факт'!AU145,'Потребление ЭЭ_факт'!BG145),IF(AL145&lt;&gt;0,AVERAGE('Потребление ЭЭ_факт'!AI145,'Потребление ЭЭ_факт'!AU145,'Потребление ЭЭ_факт'!BG145),0))</f>
        <v>0</v>
      </c>
      <c r="AN145" s="15">
        <f>IF(AND($F145=$AM$4,$I145=AN$5),AVERAGE('Потребление ЭЭ_факт'!AJ145,'Потребление ЭЭ_факт'!AV145,'Потребление ЭЭ_факт'!BH145),IF(AM145&lt;&gt;0,AVERAGE('Потребление ЭЭ_факт'!AJ145,'Потребление ЭЭ_факт'!AV145,'Потребление ЭЭ_факт'!BH145),0))</f>
        <v>0</v>
      </c>
      <c r="AO145" s="15">
        <f>IF(AND($F145=$AM$4,$I145=AO$5),AVERAGE('Потребление ЭЭ_факт'!AK145,'Потребление ЭЭ_факт'!AW145,'Потребление ЭЭ_факт'!BI145),IF(AN145&lt;&gt;0,AVERAGE('Потребление ЭЭ_факт'!AK145,'Потребление ЭЭ_факт'!AW145,'Потребление ЭЭ_факт'!BI145),0))</f>
        <v>0</v>
      </c>
      <c r="AP145" s="15">
        <f>IF(AND($F145=$AM$4,$I145=AP$5),AVERAGE('Потребление ЭЭ_факт'!AL145,'Потребление ЭЭ_факт'!AX145,'Потребление ЭЭ_факт'!BJ145),IF(AO145&lt;&gt;0,AVERAGE('Потребление ЭЭ_факт'!AL145,'Потребление ЭЭ_факт'!AX145,'Потребление ЭЭ_факт'!BJ145),0))</f>
        <v>0</v>
      </c>
      <c r="AQ145" s="15">
        <f>IF(AND($F145=$AM$4,$I145=AQ$5),AVERAGE('Потребление ЭЭ_факт'!AM145,'Потребление ЭЭ_факт'!AY145,'Потребление ЭЭ_факт'!BK145),IF(AP145&lt;&gt;0,AVERAGE('Потребление ЭЭ_факт'!AM145,'Потребление ЭЭ_факт'!AY145,'Потребление ЭЭ_факт'!BK145),0))</f>
        <v>0</v>
      </c>
      <c r="AR145" s="15">
        <f>IF(AND($F145=$AM$4,$I145=AR$5),AVERAGE('Потребление ЭЭ_факт'!AN145,'Потребление ЭЭ_факт'!AZ145,'Потребление ЭЭ_факт'!BL145),IF(AQ145&lt;&gt;0,AVERAGE('Потребление ЭЭ_факт'!AN145,'Потребление ЭЭ_факт'!AZ145,'Потребление ЭЭ_факт'!BL145),0))</f>
        <v>0</v>
      </c>
      <c r="AS145" s="15">
        <f>IF(AND($F145=$AM$4,$I145=AS$5),AVERAGE('Потребление ЭЭ_факт'!AO145,'Потребление ЭЭ_факт'!BA145,'Потребление ЭЭ_факт'!BM145),IF(AR145&lt;&gt;0,AVERAGE('Потребление ЭЭ_факт'!AO145,'Потребление ЭЭ_факт'!BA145,'Потребление ЭЭ_факт'!BM145),0))</f>
        <v>0</v>
      </c>
      <c r="AT145" s="15">
        <f>IF(AND($F145=$AM$4,$I145=AT$5),AVERAGE('Потребление ЭЭ_факт'!AP145,'Потребление ЭЭ_факт'!BB145,'Потребление ЭЭ_факт'!BN145),IF(AS145&lt;&gt;0,AVERAGE('Потребление ЭЭ_факт'!AP145,'Потребление ЭЭ_факт'!BB145,'Потребление ЭЭ_факт'!BN145),0))</f>
        <v>0</v>
      </c>
      <c r="AU145" s="15">
        <f>IF(AND($F145=$AM$4,$I145=AU$5),AVERAGE('Потребление ЭЭ_факт'!AQ145,'Потребление ЭЭ_факт'!BC145,'Потребление ЭЭ_факт'!BO145),IF(AT145&lt;&gt;0,AVERAGE('Потребление ЭЭ_факт'!AQ145,'Потребление ЭЭ_факт'!BC145,'Потребление ЭЭ_факт'!BO145),0))</f>
        <v>0</v>
      </c>
      <c r="AV145" s="15">
        <f>IF(AND($F145=$AM$4,$I145=AV$5),AVERAGE('Потребление ЭЭ_факт'!AR145,'Потребление ЭЭ_факт'!BD145,'Потребление ЭЭ_факт'!BP145),IF(AU145&lt;&gt;0,AVERAGE('Потребление ЭЭ_факт'!AR145,'Потребление ЭЭ_факт'!BD145,'Потребление ЭЭ_факт'!BP145),0))</f>
        <v>0</v>
      </c>
      <c r="AW145" s="15">
        <f>IF(AND($F145=$AM$4,$I145=AW$5),AVERAGE('Потребление ЭЭ_факт'!AS145,'Потребление ЭЭ_факт'!BE145,'Потребление ЭЭ_факт'!BQ145),IF(AV145&lt;&gt;0,AVERAGE('Потребление ЭЭ_факт'!AS145,'Потребление ЭЭ_факт'!BE145,'Потребление ЭЭ_факт'!BQ145),0))</f>
        <v>0</v>
      </c>
      <c r="AX145" s="16">
        <f>IF(AND($F145=$AM$4,$I145=AX$5),AVERAGE('Потребление ЭЭ_факт'!AT145,'Потребление ЭЭ_факт'!BF145,'Потребление ЭЭ_факт'!BR145),IF(AW145&lt;&gt;0,AVERAGE('Потребление ЭЭ_факт'!AT145,'Потребление ЭЭ_факт'!BF145,'Потребление ЭЭ_факт'!BR145),0))</f>
        <v>0</v>
      </c>
      <c r="AY145" s="14">
        <f>IF(AND($F145=$AY$4,$I145=AY$5),AVERAGE('Потребление ЭЭ_факт'!AU145,'Потребление ЭЭ_факт'!BG145,'Потребление ЭЭ_факт'!BS145),IF(AX145&lt;&gt;0,AVERAGE('Потребление ЭЭ_факт'!AU145,'Потребление ЭЭ_факт'!BG145,'Потребление ЭЭ_факт'!BS145),0))</f>
        <v>0</v>
      </c>
      <c r="AZ145" s="15">
        <f>IF(AND($F145=$AY$4,$I145=AZ$5),AVERAGE('Потребление ЭЭ_факт'!AV145,'Потребление ЭЭ_факт'!BH145,'Потребление ЭЭ_факт'!BT145),IF(AY145&lt;&gt;0,AVERAGE('Потребление ЭЭ_факт'!AV145,'Потребление ЭЭ_факт'!BH145,'Потребление ЭЭ_факт'!BT145),0))</f>
        <v>0</v>
      </c>
      <c r="BA145" s="15">
        <f>IF(AND($F145=$AY$4,$I145=BA$5),AVERAGE('Потребление ЭЭ_факт'!AW145,'Потребление ЭЭ_факт'!BI145,'Потребление ЭЭ_факт'!BU145),IF(AZ145&lt;&gt;0,AVERAGE('Потребление ЭЭ_факт'!AW145,'Потребление ЭЭ_факт'!BI145,'Потребление ЭЭ_факт'!BU145),0))</f>
        <v>0</v>
      </c>
      <c r="BB145" s="15">
        <f>IF(AND($F145=$AY$4,$I145=BB$5),AVERAGE('Потребление ЭЭ_факт'!AX145,'Потребление ЭЭ_факт'!BJ145,'Потребление ЭЭ_факт'!BV145),IF(BA145&lt;&gt;0,AVERAGE('Потребление ЭЭ_факт'!AX145,'Потребление ЭЭ_факт'!BJ145,'Потребление ЭЭ_факт'!BV145),0))</f>
        <v>0</v>
      </c>
      <c r="BC145" s="15">
        <f>IF(AND($F145=$AY$4,$I145=BC$5),AVERAGE('Потребление ЭЭ_факт'!AY145,'Потребление ЭЭ_факт'!BK145,'Потребление ЭЭ_факт'!BW145),IF(BB145&lt;&gt;0,AVERAGE('Потребление ЭЭ_факт'!AY145,'Потребление ЭЭ_факт'!BK145,'Потребление ЭЭ_факт'!BW145),0))</f>
        <v>0</v>
      </c>
      <c r="BD145" s="15">
        <f>IF(AND($F145=$AY$4,$I145=BD$5),AVERAGE('Потребление ЭЭ_факт'!AZ145,'Потребление ЭЭ_факт'!BL145,'Потребление ЭЭ_факт'!BX145),IF(BC145&lt;&gt;0,AVERAGE('Потребление ЭЭ_факт'!AZ145,'Потребление ЭЭ_факт'!BL145,'Потребление ЭЭ_факт'!BX145),0))</f>
        <v>0</v>
      </c>
      <c r="BE145" s="15">
        <f>IF(AND($F145=$AY$4,$I145=BE$5),AVERAGE('Потребление ЭЭ_факт'!BA145,'Потребление ЭЭ_факт'!BM145,'Потребление ЭЭ_факт'!BY145),IF(BD145&lt;&gt;0,AVERAGE('Потребление ЭЭ_факт'!BA145,'Потребление ЭЭ_факт'!BM145,'Потребление ЭЭ_факт'!BY145),0))</f>
        <v>0</v>
      </c>
      <c r="BF145" s="15">
        <f>IF(AND($F145=$AY$4,$I145=BF$5),AVERAGE('Потребление ЭЭ_факт'!BB145,'Потребление ЭЭ_факт'!BN145,'Потребление ЭЭ_факт'!BZ145),IF(BE145&lt;&gt;0,AVERAGE('Потребление ЭЭ_факт'!BB145,'Потребление ЭЭ_факт'!BN145,'Потребление ЭЭ_факт'!BZ145),0))</f>
        <v>0</v>
      </c>
      <c r="BG145" s="15">
        <f>IF(AND($F145=$AY$4,$I145=BG$5),AVERAGE('Потребление ЭЭ_факт'!BC145,'Потребление ЭЭ_факт'!BO145,'Потребление ЭЭ_факт'!CA145),IF(BF145&lt;&gt;0,AVERAGE('Потребление ЭЭ_факт'!BC145,'Потребление ЭЭ_факт'!BO145,'Потребление ЭЭ_факт'!CA145),0))</f>
        <v>0</v>
      </c>
      <c r="BH145" s="15">
        <f>IF(AND($F145=$AY$4,$I145=BH$5),AVERAGE('Потребление ЭЭ_факт'!BD145,'Потребление ЭЭ_факт'!BP145,'Потребление ЭЭ_факт'!CB145),IF(BG145&lt;&gt;0,AVERAGE('Потребление ЭЭ_факт'!BD145,'Потребление ЭЭ_факт'!BP145,'Потребление ЭЭ_факт'!CB145),0))</f>
        <v>0</v>
      </c>
      <c r="BI145" s="15">
        <f>IF(AND($F145=$AY$4,$I145=BI$5),AVERAGE('Потребление ЭЭ_факт'!BE145,'Потребление ЭЭ_факт'!BQ145,'Потребление ЭЭ_факт'!CC145),IF(BH145&lt;&gt;0,AVERAGE('Потребление ЭЭ_факт'!BE145,'Потребление ЭЭ_факт'!BQ145,'Потребление ЭЭ_факт'!CC145),0))</f>
        <v>0</v>
      </c>
      <c r="BJ145" s="16">
        <f>IF(AND($F145=$AY$4,$I145=BJ$5),AVERAGE('Потребление ЭЭ_факт'!BF145,'Потребление ЭЭ_факт'!BR145,'Потребление ЭЭ_факт'!CD145),IF(BI145&lt;&gt;0,AVERAGE('Потребление ЭЭ_факт'!BF145,'Потребление ЭЭ_факт'!BR145,'Потребление ЭЭ_факт'!CD145),0))</f>
        <v>0</v>
      </c>
      <c r="BK145" s="14">
        <f>IF(AND($F145=$BK$4,$I145=BK$5),AVERAGE('Потребление ЭЭ_факт'!BG145,'Потребление ЭЭ_факт'!BS145,'Потребление ЭЭ_факт'!CE145),IF(BJ145&lt;&gt;0,AVERAGE('Потребление ЭЭ_факт'!BG145,'Потребление ЭЭ_факт'!BS145,'Потребление ЭЭ_факт'!CE145),0))</f>
        <v>0</v>
      </c>
      <c r="BL145" s="15">
        <f>IF(AND($F145=$BK$4,$I145=BL$5),AVERAGE('Потребление ЭЭ_факт'!BH145,'Потребление ЭЭ_факт'!BT145,'Потребление ЭЭ_факт'!CF145),IF(BK145&lt;&gt;0,AVERAGE('Потребление ЭЭ_факт'!BH145,'Потребление ЭЭ_факт'!BT145,'Потребление ЭЭ_факт'!CF145),0))</f>
        <v>0</v>
      </c>
      <c r="BM145" s="15">
        <f>IF(AND($F145=$BK$4,$I145=BM$5),AVERAGE('Потребление ЭЭ_факт'!BI145,'Потребление ЭЭ_факт'!BU145,'Потребление ЭЭ_факт'!CG145),IF(BL145&lt;&gt;0,AVERAGE('Потребление ЭЭ_факт'!BI145,'Потребление ЭЭ_факт'!BU145,'Потребление ЭЭ_факт'!CG145),0))</f>
        <v>0</v>
      </c>
      <c r="BN145" s="15">
        <f>IF(AND($F145=$BK$4,$I145=BN$5),AVERAGE('Потребление ЭЭ_факт'!BJ145,'Потребление ЭЭ_факт'!BV145,'Потребление ЭЭ_факт'!CH145),IF(BM145&lt;&gt;0,AVERAGE('Потребление ЭЭ_факт'!BJ145,'Потребление ЭЭ_факт'!BV145,'Потребление ЭЭ_факт'!CH145),0))</f>
        <v>0</v>
      </c>
      <c r="BO145" s="15">
        <f>IF(AND($F145=$BK$4,$I145=BO$5),AVERAGE('Потребление ЭЭ_факт'!BK145,'Потребление ЭЭ_факт'!BW145,'Потребление ЭЭ_факт'!CI145),IF(BN145&lt;&gt;0,AVERAGE('Потребление ЭЭ_факт'!BK145,'Потребление ЭЭ_факт'!BW145,'Потребление ЭЭ_факт'!CI145),0))</f>
        <v>0</v>
      </c>
      <c r="BP145" s="15">
        <f>IF(AND($F145=$BK$4,$I145=BP$5),AVERAGE('Потребление ЭЭ_факт'!BL145,'Потребление ЭЭ_факт'!BX145,'Потребление ЭЭ_факт'!CJ145),IF(BO145&lt;&gt;0,AVERAGE('Потребление ЭЭ_факт'!BL145,'Потребление ЭЭ_факт'!BX145,'Потребление ЭЭ_факт'!CJ145),0))</f>
        <v>0</v>
      </c>
      <c r="BQ145" s="15">
        <f>IF(AND($F145=$BK$4,$I145=BQ$5),AVERAGE('Потребление ЭЭ_факт'!BM145,'Потребление ЭЭ_факт'!BY145,'Потребление ЭЭ_факт'!CK145),IF(BP145&lt;&gt;0,AVERAGE('Потребление ЭЭ_факт'!BM145,'Потребление ЭЭ_факт'!BY145,'Потребление ЭЭ_факт'!CK145),0))</f>
        <v>0</v>
      </c>
      <c r="BR145" s="15">
        <f>IF(AND($F145=$BK$4,$I145=BR$5),AVERAGE('Потребление ЭЭ_факт'!BN145,'Потребление ЭЭ_факт'!BZ145,'Потребление ЭЭ_факт'!CL145),IF(BQ145&lt;&gt;0,AVERAGE('Потребление ЭЭ_факт'!BN145,'Потребление ЭЭ_факт'!BZ145,'Потребление ЭЭ_факт'!CL145),0))</f>
        <v>0</v>
      </c>
      <c r="BS145" s="15">
        <f>IF(AND($F145=$BK$4,$I145=BS$5),AVERAGE('Потребление ЭЭ_факт'!BO145,'Потребление ЭЭ_факт'!CA145,'Потребление ЭЭ_факт'!CM145),IF(BR145&lt;&gt;0,AVERAGE('Потребление ЭЭ_факт'!BO145,'Потребление ЭЭ_факт'!CA145,'Потребление ЭЭ_факт'!CM145),0))</f>
        <v>0</v>
      </c>
      <c r="BT145" s="15">
        <f>IF(AND($F145=$BK$4,$I145=BT$5),AVERAGE('Потребление ЭЭ_факт'!BP145,'Потребление ЭЭ_факт'!CB145,'Потребление ЭЭ_факт'!CN145),IF(BS145&lt;&gt;0,AVERAGE('Потребление ЭЭ_факт'!BP145,'Потребление ЭЭ_факт'!CB145,'Потребление ЭЭ_факт'!CN145),0))</f>
        <v>12508.608142857143</v>
      </c>
      <c r="BU145" s="15">
        <f>IF(AND($F145=$BK$4,$I145=BU$5),AVERAGE('Потребление ЭЭ_факт'!BQ145,'Потребление ЭЭ_факт'!CC145,'Потребление ЭЭ_факт'!CO145),IF(BT145&lt;&gt;0,AVERAGE('Потребление ЭЭ_факт'!BQ145,'Потребление ЭЭ_факт'!CC145,'Потребление ЭЭ_факт'!CO145),0))</f>
        <v>12181.661142857143</v>
      </c>
      <c r="BV145" s="16">
        <f>IF(AND($F145=$BK$4,$I145=BV$5),AVERAGE('Потребление ЭЭ_факт'!BR145,'Потребление ЭЭ_факт'!CD145,'Потребление ЭЭ_факт'!CP145),IF(BU145&lt;&gt;0,AVERAGE('Потребление ЭЭ_факт'!BR145,'Потребление ЭЭ_факт'!CD145,'Потребление ЭЭ_факт'!CP145),0))</f>
        <v>12340.00282142857</v>
      </c>
      <c r="BW145" s="14">
        <f>IF(AND($F145=$BW$4,$I145=BW$5),AVERAGE('Потребление ЭЭ_факт'!BS145,'Потребление ЭЭ_факт'!CE145,'Потребление ЭЭ_факт'!CQ145),IF(BV145&lt;&gt;0,AVERAGE('Потребление ЭЭ_факт'!BS145,'Потребление ЭЭ_факт'!CE145,'Потребление ЭЭ_факт'!CQ145),0))</f>
        <v>11886.158392857144</v>
      </c>
      <c r="BX145" s="15">
        <f>IF(AND($F145=$BW$4,$I145=BX$5),AVERAGE('Потребление ЭЭ_факт'!BT145,'Потребление ЭЭ_факт'!CF145,'Потребление ЭЭ_факт'!CR145),IF(BW145&lt;&gt;0,AVERAGE('Потребление ЭЭ_факт'!BT145,'Потребление ЭЭ_факт'!CF145,'Потребление ЭЭ_факт'!CR145),0))</f>
        <v>11049.472214285715</v>
      </c>
      <c r="BY145" s="15">
        <f>IF(AND($F145=$BW$4,$I145=BY$5),AVERAGE('Потребление ЭЭ_факт'!BU145,'Потребление ЭЭ_факт'!CG145,'Потребление ЭЭ_факт'!CS145),IF(BX145&lt;&gt;0,AVERAGE('Потребление ЭЭ_факт'!BU145,'Потребление ЭЭ_факт'!CG145,'Потребление ЭЭ_факт'!CS145),0))</f>
        <v>12118.158333333333</v>
      </c>
      <c r="BZ145" s="15">
        <f>IF(AND($F145=$BW$4,$I145=BZ$5),AVERAGE('Потребление ЭЭ_факт'!BV145,'Потребление ЭЭ_факт'!CH145,'Потребление ЭЭ_факт'!CT145),IF(BY145&lt;&gt;0,AVERAGE('Потребление ЭЭ_факт'!BV145,'Потребление ЭЭ_факт'!CH145,'Потребление ЭЭ_факт'!CT145),0))</f>
        <v>11736.189642857144</v>
      </c>
      <c r="CA145" s="15">
        <f>IF(AND($F145=$BW$4,$I145=CA$5),AVERAGE('Потребление ЭЭ_факт'!BW145,'Потребление ЭЭ_факт'!CI145,'Потребление ЭЭ_факт'!CU145),IF(BZ145&lt;&gt;0,AVERAGE('Потребление ЭЭ_факт'!BW145,'Потребление ЭЭ_факт'!CI145,'Потребление ЭЭ_факт'!CU145),0))</f>
        <v>12073.608251785716</v>
      </c>
      <c r="CB145" s="15">
        <f>IF(AND($F145=$BW$4,$I145=CB$5),AVERAGE('Потребление ЭЭ_факт'!BX145,'Потребление ЭЭ_факт'!CJ145,'Потребление ЭЭ_факт'!CV145),IF(CA145&lt;&gt;0,AVERAGE('Потребление ЭЭ_факт'!BX145,'Потребление ЭЭ_факт'!CJ145,'Потребление ЭЭ_факт'!CV145),0))</f>
        <v>12491.516785714286</v>
      </c>
      <c r="CC145" s="15">
        <f>IF(AND($F145=$BW$4,$I145=CC$5),AVERAGE('Потребление ЭЭ_факт'!BY145,'Потребление ЭЭ_факт'!CK145,'Потребление ЭЭ_факт'!CW145),IF(CB145&lt;&gt;0,AVERAGE('Потребление ЭЭ_факт'!BY145,'Потребление ЭЭ_факт'!CK145,'Потребление ЭЭ_факт'!CW145),0))</f>
        <v>13324.752499999997</v>
      </c>
      <c r="CD145" s="15">
        <f>IF(AND($F145=$BW$4,$I145=CD$5),AVERAGE('Потребление ЭЭ_факт'!BZ145,'Потребление ЭЭ_факт'!CL145,'Потребление ЭЭ_факт'!CX145),IF(CC145&lt;&gt;0,AVERAGE('Потребление ЭЭ_факт'!BZ145,'Потребление ЭЭ_факт'!CL145,'Потребление ЭЭ_факт'!CX145),0))</f>
        <v>14187.602071428571</v>
      </c>
      <c r="CE145" s="15">
        <f>IF(AND($F145=$BW$4,$I145=CE$5),AVERAGE('Потребление ЭЭ_факт'!CA145,'Потребление ЭЭ_факт'!CM145,'Потребление ЭЭ_факт'!CY145),IF(CD145&lt;&gt;0,AVERAGE('Потребление ЭЭ_факт'!CA145,'Потребление ЭЭ_факт'!CM145,'Потребление ЭЭ_факт'!CY145),0))</f>
        <v>10516.387500000001</v>
      </c>
      <c r="CF145" s="31">
        <f t="shared" si="645"/>
        <v>12508.608142857143</v>
      </c>
      <c r="CG145" s="31">
        <f t="shared" si="646"/>
        <v>12181.661142857143</v>
      </c>
      <c r="CH145" s="32">
        <f t="shared" si="647"/>
        <v>12340.00282142857</v>
      </c>
      <c r="CI145" s="30">
        <f t="shared" si="574"/>
        <v>11886.158392857144</v>
      </c>
      <c r="CJ145" s="31">
        <f t="shared" si="570"/>
        <v>11049.472214285715</v>
      </c>
      <c r="CK145" s="31">
        <f t="shared" si="571"/>
        <v>12118.158333333333</v>
      </c>
      <c r="CL145" s="31">
        <f t="shared" si="651"/>
        <v>11736.189642857144</v>
      </c>
      <c r="CM145" s="31">
        <f t="shared" si="652"/>
        <v>12073.608251785716</v>
      </c>
      <c r="CN145" s="31">
        <f t="shared" si="653"/>
        <v>12491.516785714286</v>
      </c>
      <c r="CO145" s="31">
        <f t="shared" si="654"/>
        <v>13324.752499999997</v>
      </c>
      <c r="CP145" s="31">
        <f t="shared" si="655"/>
        <v>14187.602071428571</v>
      </c>
      <c r="CQ145" s="31">
        <f t="shared" si="656"/>
        <v>10516.387500000001</v>
      </c>
      <c r="CR145" s="31">
        <f t="shared" si="657"/>
        <v>12508.608142857143</v>
      </c>
      <c r="CS145" s="31">
        <f t="shared" si="658"/>
        <v>12181.661142857143</v>
      </c>
      <c r="CT145" s="32">
        <f t="shared" si="659"/>
        <v>12340.00282142857</v>
      </c>
      <c r="CU145" s="30">
        <f t="shared" si="660"/>
        <v>11886.158392857144</v>
      </c>
      <c r="CV145" s="31">
        <f t="shared" si="661"/>
        <v>11049.472214285715</v>
      </c>
      <c r="CW145" s="31">
        <f t="shared" si="662"/>
        <v>12118.158333333333</v>
      </c>
      <c r="CX145" s="31">
        <f t="shared" si="663"/>
        <v>11736.189642857144</v>
      </c>
      <c r="CY145" s="31">
        <f t="shared" si="664"/>
        <v>12073.608251785716</v>
      </c>
      <c r="CZ145" s="31">
        <f t="shared" si="665"/>
        <v>12491.516785714286</v>
      </c>
      <c r="DA145" s="31">
        <f t="shared" si="666"/>
        <v>13324.752499999997</v>
      </c>
      <c r="DB145" s="31">
        <f t="shared" si="667"/>
        <v>14187.602071428571</v>
      </c>
      <c r="DC145" s="31">
        <f t="shared" si="668"/>
        <v>10516.387500000001</v>
      </c>
      <c r="DD145" s="31">
        <f t="shared" si="669"/>
        <v>12508.608142857143</v>
      </c>
      <c r="DE145" s="31">
        <f t="shared" si="670"/>
        <v>12181.661142857143</v>
      </c>
      <c r="DF145" s="32">
        <f t="shared" si="671"/>
        <v>12340.00282142857</v>
      </c>
      <c r="DG145" s="30">
        <f t="shared" si="672"/>
        <v>11886.158392857144</v>
      </c>
      <c r="DH145" s="31">
        <f t="shared" si="673"/>
        <v>11049.472214285715</v>
      </c>
      <c r="DI145" s="31">
        <f t="shared" si="674"/>
        <v>12118.158333333333</v>
      </c>
      <c r="DJ145" s="31">
        <f t="shared" si="675"/>
        <v>11736.189642857144</v>
      </c>
      <c r="DK145" s="31">
        <f t="shared" si="676"/>
        <v>12073.608251785716</v>
      </c>
      <c r="DL145" s="31">
        <f t="shared" si="677"/>
        <v>12491.516785714286</v>
      </c>
      <c r="DM145" s="31">
        <f t="shared" si="678"/>
        <v>13324.752499999997</v>
      </c>
      <c r="DN145" s="31">
        <f t="shared" si="679"/>
        <v>14187.602071428571</v>
      </c>
      <c r="DO145" s="31">
        <f t="shared" si="680"/>
        <v>10516.387500000001</v>
      </c>
      <c r="DP145" s="31">
        <f t="shared" si="681"/>
        <v>12508.608142857143</v>
      </c>
      <c r="DQ145" s="31">
        <f t="shared" si="650"/>
        <v>12181.661142857143</v>
      </c>
      <c r="DR145" s="32">
        <f t="shared" si="684"/>
        <v>12340.00282142857</v>
      </c>
      <c r="DS145" s="30">
        <f t="shared" si="685"/>
        <v>11886.158392857144</v>
      </c>
      <c r="DT145" s="31">
        <f t="shared" si="686"/>
        <v>11049.472214285715</v>
      </c>
      <c r="DU145" s="31">
        <f t="shared" si="687"/>
        <v>12118.158333333333</v>
      </c>
      <c r="DV145" s="31">
        <f t="shared" si="688"/>
        <v>11736.189642857144</v>
      </c>
      <c r="DW145" s="31">
        <f t="shared" si="689"/>
        <v>12073.608251785716</v>
      </c>
      <c r="DX145" s="31">
        <f t="shared" si="690"/>
        <v>12491.516785714286</v>
      </c>
      <c r="DY145" s="31">
        <f t="shared" si="691"/>
        <v>13324.752499999997</v>
      </c>
      <c r="DZ145" s="31">
        <f t="shared" si="692"/>
        <v>14187.602071428571</v>
      </c>
      <c r="EA145" s="31">
        <f t="shared" si="693"/>
        <v>10516.387500000001</v>
      </c>
      <c r="EB145" s="31">
        <f t="shared" si="694"/>
        <v>12508.608142857143</v>
      </c>
      <c r="EC145" s="31">
        <f t="shared" si="695"/>
        <v>12181.661142857143</v>
      </c>
      <c r="ED145" s="32">
        <f t="shared" si="696"/>
        <v>12340.00282142857</v>
      </c>
      <c r="EE145" s="30">
        <f t="shared" si="697"/>
        <v>11886.158392857144</v>
      </c>
      <c r="EF145" s="31">
        <f t="shared" si="698"/>
        <v>11049.472214285715</v>
      </c>
      <c r="EG145" s="31">
        <f t="shared" si="699"/>
        <v>12118.158333333333</v>
      </c>
      <c r="EH145" s="31">
        <f t="shared" si="700"/>
        <v>11736.189642857144</v>
      </c>
      <c r="EI145" s="31">
        <f t="shared" si="701"/>
        <v>12073.608251785716</v>
      </c>
      <c r="EJ145" s="31">
        <f t="shared" si="702"/>
        <v>12491.516785714286</v>
      </c>
      <c r="EK145" s="31">
        <f t="shared" si="703"/>
        <v>13324.752499999997</v>
      </c>
      <c r="EL145" s="31">
        <f t="shared" si="704"/>
        <v>14187.602071428571</v>
      </c>
      <c r="EM145" s="31">
        <f t="shared" si="705"/>
        <v>10516.387500000001</v>
      </c>
      <c r="EN145" s="31">
        <f t="shared" si="706"/>
        <v>12508.608142857143</v>
      </c>
      <c r="EO145" s="31">
        <f t="shared" si="682"/>
        <v>12181.661142857143</v>
      </c>
      <c r="EP145" s="32">
        <f t="shared" si="683"/>
        <v>12340.00282142857</v>
      </c>
      <c r="ES145" s="20"/>
      <c r="ET145" s="18"/>
      <c r="EU145" s="18"/>
      <c r="EV145" s="18"/>
      <c r="EW145" s="18"/>
      <c r="EX145" s="18"/>
      <c r="EY145" s="18"/>
      <c r="EZ145" s="18"/>
      <c r="FA145" s="18"/>
      <c r="FB145" s="18"/>
      <c r="FC145" s="18"/>
      <c r="FD145" s="19"/>
      <c r="FE145" s="20"/>
      <c r="FF145" s="18"/>
      <c r="FG145" s="18"/>
      <c r="FH145" s="18"/>
      <c r="FI145" s="18"/>
      <c r="FJ145" s="18"/>
      <c r="FK145" s="18"/>
      <c r="FL145" s="18"/>
      <c r="FM145" s="18"/>
      <c r="FN145" s="18"/>
      <c r="FO145" s="18"/>
      <c r="FP145" s="19"/>
      <c r="FQ145" s="20"/>
      <c r="FR145" s="18"/>
      <c r="FS145" s="18"/>
      <c r="FT145" s="18"/>
      <c r="FU145" s="18"/>
      <c r="FV145" s="18"/>
      <c r="FW145" s="18"/>
      <c r="FX145" s="18"/>
      <c r="FY145" s="18"/>
      <c r="FZ145" s="18"/>
      <c r="GA145" s="18">
        <f t="shared" si="578"/>
        <v>12181.661142857143</v>
      </c>
      <c r="GB145" s="19">
        <f t="shared" si="579"/>
        <v>12340.00282142857</v>
      </c>
      <c r="GC145" s="20">
        <f t="shared" si="580"/>
        <v>11886.158392857144</v>
      </c>
      <c r="GD145" s="18">
        <f t="shared" si="581"/>
        <v>11049.472214285715</v>
      </c>
      <c r="GE145" s="18">
        <f t="shared" si="582"/>
        <v>12118.158333333333</v>
      </c>
      <c r="GF145" s="18">
        <f t="shared" si="583"/>
        <v>11736.189642857144</v>
      </c>
      <c r="GG145" s="18">
        <f t="shared" si="584"/>
        <v>12073.608251785716</v>
      </c>
      <c r="GH145" s="18">
        <f t="shared" si="585"/>
        <v>12491.516785714286</v>
      </c>
      <c r="GI145" s="18">
        <f t="shared" si="586"/>
        <v>13324.752499999997</v>
      </c>
      <c r="GJ145" s="18">
        <f t="shared" si="587"/>
        <v>14187.602071428571</v>
      </c>
      <c r="GK145" s="18">
        <f t="shared" si="588"/>
        <v>10516.387500000001</v>
      </c>
      <c r="GL145" s="18">
        <f t="shared" si="589"/>
        <v>12508.608142857143</v>
      </c>
      <c r="GM145" s="18">
        <f t="shared" si="590"/>
        <v>12181.661142857143</v>
      </c>
      <c r="GN145" s="19">
        <f t="shared" si="591"/>
        <v>12340.00282142857</v>
      </c>
      <c r="GO145" s="20">
        <f t="shared" si="592"/>
        <v>11886.158392857144</v>
      </c>
      <c r="GP145" s="18">
        <f t="shared" si="593"/>
        <v>11049.472214285715</v>
      </c>
      <c r="GQ145" s="18">
        <f t="shared" si="594"/>
        <v>12118.158333333333</v>
      </c>
      <c r="GR145" s="18">
        <f t="shared" si="595"/>
        <v>11736.189642857144</v>
      </c>
      <c r="GS145" s="18">
        <f t="shared" si="596"/>
        <v>12073.608251785716</v>
      </c>
      <c r="GT145" s="18">
        <f t="shared" si="597"/>
        <v>12491.516785714286</v>
      </c>
      <c r="GU145" s="18">
        <f t="shared" si="598"/>
        <v>13324.752499999997</v>
      </c>
      <c r="GV145" s="18">
        <f t="shared" si="599"/>
        <v>14187.602071428571</v>
      </c>
      <c r="GW145" s="18">
        <f t="shared" si="600"/>
        <v>10516.387500000001</v>
      </c>
      <c r="GX145" s="18">
        <f t="shared" si="601"/>
        <v>12508.608142857143</v>
      </c>
      <c r="GY145" s="18">
        <f t="shared" si="602"/>
        <v>12181.661142857143</v>
      </c>
      <c r="GZ145" s="19">
        <f t="shared" si="603"/>
        <v>12340.00282142857</v>
      </c>
      <c r="HA145" s="20">
        <f t="shared" si="604"/>
        <v>11886.158392857144</v>
      </c>
      <c r="HB145" s="18">
        <f t="shared" si="605"/>
        <v>11049.472214285715</v>
      </c>
      <c r="HC145" s="18">
        <f t="shared" si="606"/>
        <v>12118.158333333333</v>
      </c>
      <c r="HD145" s="18">
        <f t="shared" si="607"/>
        <v>11736.189642857144</v>
      </c>
      <c r="HE145" s="18">
        <f t="shared" si="608"/>
        <v>12073.608251785716</v>
      </c>
      <c r="HF145" s="18">
        <f t="shared" si="609"/>
        <v>12491.516785714286</v>
      </c>
      <c r="HG145" s="18">
        <f t="shared" si="610"/>
        <v>13324.752499999997</v>
      </c>
      <c r="HH145" s="18">
        <f t="shared" si="611"/>
        <v>14187.602071428571</v>
      </c>
      <c r="HI145" s="18">
        <f t="shared" si="612"/>
        <v>10516.387500000001</v>
      </c>
      <c r="HJ145" s="18">
        <f t="shared" si="613"/>
        <v>12508.608142857143</v>
      </c>
      <c r="HK145" s="18">
        <f t="shared" si="614"/>
        <v>12181.661142857143</v>
      </c>
      <c r="HL145" s="19">
        <f t="shared" si="615"/>
        <v>12340.00282142857</v>
      </c>
      <c r="HM145" s="20">
        <f t="shared" si="616"/>
        <v>11886.158392857144</v>
      </c>
      <c r="HN145" s="18">
        <f t="shared" si="617"/>
        <v>11049.472214285715</v>
      </c>
      <c r="HO145" s="18">
        <f t="shared" si="618"/>
        <v>12118.158333333333</v>
      </c>
      <c r="HP145" s="18">
        <f t="shared" si="619"/>
        <v>11736.189642857144</v>
      </c>
      <c r="HQ145" s="18">
        <f t="shared" si="620"/>
        <v>12073.608251785716</v>
      </c>
      <c r="HR145" s="18">
        <f t="shared" si="621"/>
        <v>12491.516785714286</v>
      </c>
      <c r="HS145" s="18">
        <f t="shared" si="622"/>
        <v>13324.752499999997</v>
      </c>
      <c r="HT145" s="18">
        <f t="shared" si="623"/>
        <v>14187.602071428571</v>
      </c>
      <c r="HU145" s="18">
        <f t="shared" si="624"/>
        <v>10516.387500000001</v>
      </c>
      <c r="HV145" s="18">
        <f t="shared" si="625"/>
        <v>12508.608142857143</v>
      </c>
      <c r="HW145" s="18">
        <f t="shared" si="626"/>
        <v>12181.661142857143</v>
      </c>
      <c r="HX145" s="19">
        <f t="shared" si="627"/>
        <v>12340.00282142857</v>
      </c>
      <c r="HY145" s="20">
        <f t="shared" si="628"/>
        <v>11886.158392857144</v>
      </c>
      <c r="HZ145" s="18">
        <f t="shared" si="629"/>
        <v>11049.472214285715</v>
      </c>
      <c r="IA145" s="18">
        <f t="shared" si="630"/>
        <v>12118.158333333333</v>
      </c>
      <c r="IB145" s="18">
        <f t="shared" si="631"/>
        <v>11736.189642857144</v>
      </c>
      <c r="IC145" s="18">
        <f t="shared" si="632"/>
        <v>12073.608251785716</v>
      </c>
      <c r="ID145" s="18">
        <f t="shared" si="633"/>
        <v>12491.516785714286</v>
      </c>
      <c r="IE145" s="18">
        <f t="shared" si="634"/>
        <v>13324.752499999997</v>
      </c>
      <c r="IF145" s="18">
        <f t="shared" si="648"/>
        <v>14187.602071428571</v>
      </c>
      <c r="IG145" s="18">
        <f t="shared" si="649"/>
        <v>10516.387500000001</v>
      </c>
      <c r="IH145" s="18">
        <f t="shared" si="707"/>
        <v>12508.608142857143</v>
      </c>
      <c r="II145" s="18"/>
      <c r="IJ145" s="19"/>
      <c r="IK145" s="20"/>
      <c r="IL145" s="18"/>
      <c r="IM145" s="18"/>
      <c r="IN145" s="18"/>
      <c r="IO145" s="18"/>
      <c r="IP145" s="18"/>
      <c r="IQ145" s="18"/>
      <c r="IR145" s="18"/>
      <c r="IS145" s="18"/>
      <c r="IT145" s="18"/>
      <c r="IU145" s="18"/>
      <c r="IV145" s="19"/>
      <c r="IW145" s="29"/>
      <c r="IX145" s="29"/>
      <c r="IY145" s="17"/>
      <c r="IZ145" s="17"/>
      <c r="JA145" s="14">
        <f t="shared" si="635"/>
        <v>0</v>
      </c>
      <c r="JB145" s="15">
        <f t="shared" si="636"/>
        <v>0</v>
      </c>
      <c r="JC145" s="15">
        <f t="shared" si="637"/>
        <v>24521.663964285712</v>
      </c>
      <c r="JD145" s="15">
        <f t="shared" si="638"/>
        <v>146414.11779940478</v>
      </c>
      <c r="JE145" s="15">
        <f t="shared" si="639"/>
        <v>146414.11779940478</v>
      </c>
      <c r="JF145" s="15">
        <f t="shared" si="640"/>
        <v>146414.11779940478</v>
      </c>
      <c r="JG145" s="15">
        <f t="shared" si="641"/>
        <v>146414.11779940478</v>
      </c>
      <c r="JH145" s="15">
        <f t="shared" si="642"/>
        <v>121892.45383511906</v>
      </c>
      <c r="JI145" s="15">
        <f t="shared" si="643"/>
        <v>0</v>
      </c>
      <c r="JJ145" s="14"/>
    </row>
    <row r="146" spans="1:270" x14ac:dyDescent="0.25">
      <c r="A146" s="5" t="s">
        <v>131</v>
      </c>
      <c r="B146" s="2">
        <v>169</v>
      </c>
      <c r="C146" s="3">
        <v>40897</v>
      </c>
      <c r="D146" s="3" t="s">
        <v>132</v>
      </c>
      <c r="E146" s="4">
        <v>45625</v>
      </c>
      <c r="F146">
        <f t="shared" si="564"/>
        <v>2024</v>
      </c>
      <c r="G146">
        <f t="shared" si="565"/>
        <v>11</v>
      </c>
      <c r="H146">
        <f t="shared" si="566"/>
        <v>2021</v>
      </c>
      <c r="I146">
        <f t="shared" si="561"/>
        <v>11</v>
      </c>
      <c r="J146">
        <f t="shared" si="560"/>
        <v>2024</v>
      </c>
      <c r="K146">
        <f t="shared" si="572"/>
        <v>12</v>
      </c>
      <c r="L146">
        <f t="shared" si="562"/>
        <v>2029</v>
      </c>
      <c r="M146">
        <f t="shared" si="573"/>
        <v>11</v>
      </c>
      <c r="O146" s="14"/>
      <c r="P146" s="17"/>
      <c r="Q146" s="17"/>
      <c r="R146" s="17"/>
      <c r="S146" s="17"/>
      <c r="T146" s="17"/>
      <c r="U146" s="17"/>
      <c r="V146" s="17">
        <f>IF(AND($F146=O$4,$I146=V$5),AVERAGE('Потребление ЭЭ_факт'!R146,'Потребление ЭЭ_факт'!AD146,'Потребление ЭЭ_факт'!AP146),IF(U146&lt;&gt;0,AVERAGE('Потребление ЭЭ_факт'!R146,'Потребление ЭЭ_факт'!AD146,'Потребление ЭЭ_факт'!AP146),0))</f>
        <v>0</v>
      </c>
      <c r="W146" s="17">
        <f>IF(AND($F146=O$4,$I146=W$5),AVERAGE('Потребление ЭЭ_факт'!S146,'Потребление ЭЭ_факт'!AE146,'Потребление ЭЭ_факт'!AQ146),IF(V146&lt;&gt;0,AVERAGE('Потребление ЭЭ_факт'!S146,'Потребление ЭЭ_факт'!AE146,'Потребление ЭЭ_факт'!AQ146),0))</f>
        <v>0</v>
      </c>
      <c r="X146" s="17">
        <f>IF(AND($F146=O$4,$I146=X$5),AVERAGE('Потребление ЭЭ_факт'!T146,'Потребление ЭЭ_факт'!AF146,'Потребление ЭЭ_факт'!AR146),IF(W146&lt;&gt;0,AVERAGE('Потребление ЭЭ_факт'!T146,'Потребление ЭЭ_факт'!AF146,'Потребление ЭЭ_факт'!AR146),0))</f>
        <v>0</v>
      </c>
      <c r="Y146" s="17">
        <f>IF(AND($F146=O$4,$I146=Y$5),AVERAGE('Потребление ЭЭ_факт'!U146,'Потребление ЭЭ_факт'!AG146,'Потребление ЭЭ_факт'!AS146),IF(X146&lt;&gt;0,AVERAGE('Потребление ЭЭ_факт'!U146,'Потребление ЭЭ_факт'!AG146,'Потребление ЭЭ_факт'!AS146),0))</f>
        <v>0</v>
      </c>
      <c r="Z146" s="17">
        <f>IF(AND($F146=O$4,$I146=Z$5),AVERAGE('Потребление ЭЭ_факт'!V146,'Потребление ЭЭ_факт'!AH146,'Потребление ЭЭ_факт'!AT146),IF(Y146&lt;&gt;0,AVERAGE('Потребление ЭЭ_факт'!V146,'Потребление ЭЭ_факт'!AH146,'Потребление ЭЭ_факт'!AT146),0))</f>
        <v>0</v>
      </c>
      <c r="AA146" s="14">
        <f>IF(AND($F146=AA$4,$I146=AA$5),AVERAGE('Потребление ЭЭ_факт'!W146,'Потребление ЭЭ_факт'!AI146,'Потребление ЭЭ_факт'!AU146),IF(Z146&lt;&gt;0,AVERAGE('Потребление ЭЭ_факт'!W146,'Потребление ЭЭ_факт'!AI146,'Потребление ЭЭ_факт'!AU146),0))</f>
        <v>0</v>
      </c>
      <c r="AB146" s="17">
        <f>IF(AND($F146=AA$4,$I146=AB$5),AVERAGE('Потребление ЭЭ_факт'!X146,'Потребление ЭЭ_факт'!AJ146,'Потребление ЭЭ_факт'!AV146),IF(AA146&lt;&gt;0,AVERAGE('Потребление ЭЭ_факт'!X146,'Потребление ЭЭ_факт'!AJ146,'Потребление ЭЭ_факт'!AV146),0))</f>
        <v>0</v>
      </c>
      <c r="AC146" s="17">
        <f>IF(AND($F146=AA$4,$I146=AC$5),AVERAGE('Потребление ЭЭ_факт'!Y146,'Потребление ЭЭ_факт'!AK146,'Потребление ЭЭ_факт'!AW146),IF(AB146&lt;&gt;0,AVERAGE('Потребление ЭЭ_факт'!Y146,'Потребление ЭЭ_факт'!AK146,'Потребление ЭЭ_факт'!AW146),0))</f>
        <v>0</v>
      </c>
      <c r="AD146" s="17">
        <f>IF(AND($F146=AA$4,$I146=AD$5),AVERAGE('Потребление ЭЭ_факт'!Z146,'Потребление ЭЭ_факт'!AL146,'Потребление ЭЭ_факт'!AX146),IF(AC146&lt;&gt;0,AVERAGE('Потребление ЭЭ_факт'!Z146,'Потребление ЭЭ_факт'!AL146,'Потребление ЭЭ_факт'!AX146),0))</f>
        <v>0</v>
      </c>
      <c r="AE146" s="17">
        <f>IF(AND($F146=AA$4,$I146=AE$5),AVERAGE('Потребление ЭЭ_факт'!AA146,'Потребление ЭЭ_факт'!AM146,'Потребление ЭЭ_факт'!AY146),IF(AD146&lt;&gt;0,AVERAGE('Потребление ЭЭ_факт'!AA146,'Потребление ЭЭ_факт'!AM146,'Потребление ЭЭ_факт'!AY146),0))</f>
        <v>0</v>
      </c>
      <c r="AF146" s="17">
        <f>IF(AND($F146=AA$4,$I146=AF$5),AVERAGE('Потребление ЭЭ_факт'!AB146,'Потребление ЭЭ_факт'!AN146,'Потребление ЭЭ_факт'!AZ146),IF(AE146&lt;&gt;0,AVERAGE('Потребление ЭЭ_факт'!AB146,'Потребление ЭЭ_факт'!AN146,'Потребление ЭЭ_факт'!AZ146),0))</f>
        <v>0</v>
      </c>
      <c r="AG146" s="17">
        <f>IF(AND($F146=AA$4,$I146=AG$5),AVERAGE('Потребление ЭЭ_факт'!AC146,'Потребление ЭЭ_факт'!AO146,'Потребление ЭЭ_факт'!BA146),IF(AF146&lt;&gt;0,AVERAGE('Потребление ЭЭ_факт'!AC146,'Потребление ЭЭ_факт'!AO146,'Потребление ЭЭ_факт'!BA146),0))</f>
        <v>0</v>
      </c>
      <c r="AH146" s="17">
        <f>IF(AND($F146=AA$4,$I146=AH$5),AVERAGE('Потребление ЭЭ_факт'!AD146,'Потребление ЭЭ_факт'!AP146,'Потребление ЭЭ_факт'!BB146),IF(AG146&lt;&gt;0,AVERAGE('Потребление ЭЭ_факт'!AD146,'Потребление ЭЭ_факт'!AP146,'Потребление ЭЭ_факт'!BB146),0))</f>
        <v>0</v>
      </c>
      <c r="AI146" s="17">
        <f>IF(AND($F146=AA$4,$I146=AI$5),AVERAGE('Потребление ЭЭ_факт'!AE146,'Потребление ЭЭ_факт'!AQ146,'Потребление ЭЭ_факт'!BC146),IF(AH146&lt;&gt;0,AVERAGE('Потребление ЭЭ_факт'!AE146,'Потребление ЭЭ_факт'!AQ146,'Потребление ЭЭ_факт'!BC146),0))</f>
        <v>0</v>
      </c>
      <c r="AJ146" s="17">
        <f>IF(AND($F146=AA$4,$I146=AJ$5),AVERAGE('Потребление ЭЭ_факт'!AF146,'Потребление ЭЭ_факт'!AR146,'Потребление ЭЭ_факт'!BD146),IF(AI146&lt;&gt;0,AVERAGE('Потребление ЭЭ_факт'!AF146,'Потребление ЭЭ_факт'!AR146,'Потребление ЭЭ_факт'!BD146),0))</f>
        <v>0</v>
      </c>
      <c r="AK146" s="17">
        <f>IF(AND($F146=AA$4,$I146=AK$5),AVERAGE('Потребление ЭЭ_факт'!AG146,'Потребление ЭЭ_факт'!AS146,'Потребление ЭЭ_факт'!BE146),IF(AJ146&lt;&gt;0,AVERAGE('Потребление ЭЭ_факт'!AG146,'Потребление ЭЭ_факт'!AS146,'Потребление ЭЭ_факт'!BE146),0))</f>
        <v>0</v>
      </c>
      <c r="AL146" s="17">
        <f>IF(AND($F146=AA$4,$I146=AL$5),AVERAGE('Потребление ЭЭ_факт'!AH146,'Потребление ЭЭ_факт'!AT146,'Потребление ЭЭ_факт'!BF146),IF(AK146&lt;&gt;0,AVERAGE('Потребление ЭЭ_факт'!AH146,'Потребление ЭЭ_факт'!AT146,'Потребление ЭЭ_факт'!BF146),0))</f>
        <v>0</v>
      </c>
      <c r="AM146" s="14">
        <f>IF(AND($F146=AM$4,$I146=AM$5),AVERAGE('Потребление ЭЭ_факт'!AI146,'Потребление ЭЭ_факт'!AU146,'Потребление ЭЭ_факт'!BG146),IF(AL146&lt;&gt;0,AVERAGE('Потребление ЭЭ_факт'!AI146,'Потребление ЭЭ_факт'!AU146,'Потребление ЭЭ_факт'!BG146),0))</f>
        <v>0</v>
      </c>
      <c r="AN146" s="15">
        <f>IF(AND($F146=$AM$4,$I146=AN$5),AVERAGE('Потребление ЭЭ_факт'!AJ146,'Потребление ЭЭ_факт'!AV146,'Потребление ЭЭ_факт'!BH146),IF(AM146&lt;&gt;0,AVERAGE('Потребление ЭЭ_факт'!AJ146,'Потребление ЭЭ_факт'!AV146,'Потребление ЭЭ_факт'!BH146),0))</f>
        <v>0</v>
      </c>
      <c r="AO146" s="15">
        <f>IF(AND($F146=$AM$4,$I146=AO$5),AVERAGE('Потребление ЭЭ_факт'!AK146,'Потребление ЭЭ_факт'!AW146,'Потребление ЭЭ_факт'!BI146),IF(AN146&lt;&gt;0,AVERAGE('Потребление ЭЭ_факт'!AK146,'Потребление ЭЭ_факт'!AW146,'Потребление ЭЭ_факт'!BI146),0))</f>
        <v>0</v>
      </c>
      <c r="AP146" s="15">
        <f>IF(AND($F146=$AM$4,$I146=AP$5),AVERAGE('Потребление ЭЭ_факт'!AL146,'Потребление ЭЭ_факт'!AX146,'Потребление ЭЭ_факт'!BJ146),IF(AO146&lt;&gt;0,AVERAGE('Потребление ЭЭ_факт'!AL146,'Потребление ЭЭ_факт'!AX146,'Потребление ЭЭ_факт'!BJ146),0))</f>
        <v>0</v>
      </c>
      <c r="AQ146" s="15">
        <f>IF(AND($F146=$AM$4,$I146=AQ$5),AVERAGE('Потребление ЭЭ_факт'!AM146,'Потребление ЭЭ_факт'!AY146,'Потребление ЭЭ_факт'!BK146),IF(AP146&lt;&gt;0,AVERAGE('Потребление ЭЭ_факт'!AM146,'Потребление ЭЭ_факт'!AY146,'Потребление ЭЭ_факт'!BK146),0))</f>
        <v>0</v>
      </c>
      <c r="AR146" s="15">
        <f>IF(AND($F146=$AM$4,$I146=AR$5),AVERAGE('Потребление ЭЭ_факт'!AN146,'Потребление ЭЭ_факт'!AZ146,'Потребление ЭЭ_факт'!BL146),IF(AQ146&lt;&gt;0,AVERAGE('Потребление ЭЭ_факт'!AN146,'Потребление ЭЭ_факт'!AZ146,'Потребление ЭЭ_факт'!BL146),0))</f>
        <v>0</v>
      </c>
      <c r="AS146" s="15">
        <f>IF(AND($F146=$AM$4,$I146=AS$5),AVERAGE('Потребление ЭЭ_факт'!AO146,'Потребление ЭЭ_факт'!BA146,'Потребление ЭЭ_факт'!BM146),IF(AR146&lt;&gt;0,AVERAGE('Потребление ЭЭ_факт'!AO146,'Потребление ЭЭ_факт'!BA146,'Потребление ЭЭ_факт'!BM146),0))</f>
        <v>0</v>
      </c>
      <c r="AT146" s="15">
        <f>IF(AND($F146=$AM$4,$I146=AT$5),AVERAGE('Потребление ЭЭ_факт'!AP146,'Потребление ЭЭ_факт'!BB146,'Потребление ЭЭ_факт'!BN146),IF(AS146&lt;&gt;0,AVERAGE('Потребление ЭЭ_факт'!AP146,'Потребление ЭЭ_факт'!BB146,'Потребление ЭЭ_факт'!BN146),0))</f>
        <v>0</v>
      </c>
      <c r="AU146" s="15">
        <f>IF(AND($F146=$AM$4,$I146=AU$5),AVERAGE('Потребление ЭЭ_факт'!AQ146,'Потребление ЭЭ_факт'!BC146,'Потребление ЭЭ_факт'!BO146),IF(AT146&lt;&gt;0,AVERAGE('Потребление ЭЭ_факт'!AQ146,'Потребление ЭЭ_факт'!BC146,'Потребление ЭЭ_факт'!BO146),0))</f>
        <v>0</v>
      </c>
      <c r="AV146" s="15">
        <f>IF(AND($F146=$AM$4,$I146=AV$5),AVERAGE('Потребление ЭЭ_факт'!AR146,'Потребление ЭЭ_факт'!BD146,'Потребление ЭЭ_факт'!BP146),IF(AU146&lt;&gt;0,AVERAGE('Потребление ЭЭ_факт'!AR146,'Потребление ЭЭ_факт'!BD146,'Потребление ЭЭ_факт'!BP146),0))</f>
        <v>0</v>
      </c>
      <c r="AW146" s="15">
        <f>IF(AND($F146=$AM$4,$I146=AW$5),AVERAGE('Потребление ЭЭ_факт'!AS146,'Потребление ЭЭ_факт'!BE146,'Потребление ЭЭ_факт'!BQ146),IF(AV146&lt;&gt;0,AVERAGE('Потребление ЭЭ_факт'!AS146,'Потребление ЭЭ_факт'!BE146,'Потребление ЭЭ_факт'!BQ146),0))</f>
        <v>0</v>
      </c>
      <c r="AX146" s="16">
        <f>IF(AND($F146=$AM$4,$I146=AX$5),AVERAGE('Потребление ЭЭ_факт'!AT146,'Потребление ЭЭ_факт'!BF146,'Потребление ЭЭ_факт'!BR146),IF(AW146&lt;&gt;0,AVERAGE('Потребление ЭЭ_факт'!AT146,'Потребление ЭЭ_факт'!BF146,'Потребление ЭЭ_факт'!BR146),0))</f>
        <v>0</v>
      </c>
      <c r="AY146" s="14">
        <f>IF(AND($F146=$AY$4,$I146=AY$5),AVERAGE('Потребление ЭЭ_факт'!AU146,'Потребление ЭЭ_факт'!BG146,'Потребление ЭЭ_факт'!BS146),IF(AX146&lt;&gt;0,AVERAGE('Потребление ЭЭ_факт'!AU146,'Потребление ЭЭ_факт'!BG146,'Потребление ЭЭ_факт'!BS146),0))</f>
        <v>0</v>
      </c>
      <c r="AZ146" s="15">
        <f>IF(AND($F146=$AY$4,$I146=AZ$5),AVERAGE('Потребление ЭЭ_факт'!AV146,'Потребление ЭЭ_факт'!BH146,'Потребление ЭЭ_факт'!BT146),IF(AY146&lt;&gt;0,AVERAGE('Потребление ЭЭ_факт'!AV146,'Потребление ЭЭ_факт'!BH146,'Потребление ЭЭ_факт'!BT146),0))</f>
        <v>0</v>
      </c>
      <c r="BA146" s="15">
        <f>IF(AND($F146=$AY$4,$I146=BA$5),AVERAGE('Потребление ЭЭ_факт'!AW146,'Потребление ЭЭ_факт'!BI146,'Потребление ЭЭ_факт'!BU146),IF(AZ146&lt;&gt;0,AVERAGE('Потребление ЭЭ_факт'!AW146,'Потребление ЭЭ_факт'!BI146,'Потребление ЭЭ_факт'!BU146),0))</f>
        <v>0</v>
      </c>
      <c r="BB146" s="15">
        <f>IF(AND($F146=$AY$4,$I146=BB$5),AVERAGE('Потребление ЭЭ_факт'!AX146,'Потребление ЭЭ_факт'!BJ146,'Потребление ЭЭ_факт'!BV146),IF(BA146&lt;&gt;0,AVERAGE('Потребление ЭЭ_факт'!AX146,'Потребление ЭЭ_факт'!BJ146,'Потребление ЭЭ_факт'!BV146),0))</f>
        <v>0</v>
      </c>
      <c r="BC146" s="15">
        <f>IF(AND($F146=$AY$4,$I146=BC$5),AVERAGE('Потребление ЭЭ_факт'!AY146,'Потребление ЭЭ_факт'!BK146,'Потребление ЭЭ_факт'!BW146),IF(BB146&lt;&gt;0,AVERAGE('Потребление ЭЭ_факт'!AY146,'Потребление ЭЭ_факт'!BK146,'Потребление ЭЭ_факт'!BW146),0))</f>
        <v>0</v>
      </c>
      <c r="BD146" s="15">
        <f>IF(AND($F146=$AY$4,$I146=BD$5),AVERAGE('Потребление ЭЭ_факт'!AZ146,'Потребление ЭЭ_факт'!BL146,'Потребление ЭЭ_факт'!BX146),IF(BC146&lt;&gt;0,AVERAGE('Потребление ЭЭ_факт'!AZ146,'Потребление ЭЭ_факт'!BL146,'Потребление ЭЭ_факт'!BX146),0))</f>
        <v>0</v>
      </c>
      <c r="BE146" s="15">
        <f>IF(AND($F146=$AY$4,$I146=BE$5),AVERAGE('Потребление ЭЭ_факт'!BA146,'Потребление ЭЭ_факт'!BM146,'Потребление ЭЭ_факт'!BY146),IF(BD146&lt;&gt;0,AVERAGE('Потребление ЭЭ_факт'!BA146,'Потребление ЭЭ_факт'!BM146,'Потребление ЭЭ_факт'!BY146),0))</f>
        <v>0</v>
      </c>
      <c r="BF146" s="15">
        <f>IF(AND($F146=$AY$4,$I146=BF$5),AVERAGE('Потребление ЭЭ_факт'!BB146,'Потребление ЭЭ_факт'!BN146,'Потребление ЭЭ_факт'!BZ146),IF(BE146&lt;&gt;0,AVERAGE('Потребление ЭЭ_факт'!BB146,'Потребление ЭЭ_факт'!BN146,'Потребление ЭЭ_факт'!BZ146),0))</f>
        <v>0</v>
      </c>
      <c r="BG146" s="15">
        <f>IF(AND($F146=$AY$4,$I146=BG$5),AVERAGE('Потребление ЭЭ_факт'!BC146,'Потребление ЭЭ_факт'!BO146,'Потребление ЭЭ_факт'!CA146),IF(BF146&lt;&gt;0,AVERAGE('Потребление ЭЭ_факт'!BC146,'Потребление ЭЭ_факт'!BO146,'Потребление ЭЭ_факт'!CA146),0))</f>
        <v>0</v>
      </c>
      <c r="BH146" s="15">
        <f>IF(AND($F146=$AY$4,$I146=BH$5),AVERAGE('Потребление ЭЭ_факт'!BD146,'Потребление ЭЭ_факт'!BP146,'Потребление ЭЭ_факт'!CB146),IF(BG146&lt;&gt;0,AVERAGE('Потребление ЭЭ_факт'!BD146,'Потребление ЭЭ_факт'!BP146,'Потребление ЭЭ_факт'!CB146),0))</f>
        <v>0</v>
      </c>
      <c r="BI146" s="15">
        <f>IF(AND($F146=$AY$4,$I146=BI$5),AVERAGE('Потребление ЭЭ_факт'!BE146,'Потребление ЭЭ_факт'!BQ146,'Потребление ЭЭ_факт'!CC146),IF(BH146&lt;&gt;0,AVERAGE('Потребление ЭЭ_факт'!BE146,'Потребление ЭЭ_факт'!BQ146,'Потребление ЭЭ_факт'!CC146),0))</f>
        <v>0</v>
      </c>
      <c r="BJ146" s="16">
        <f>IF(AND($F146=$AY$4,$I146=BJ$5),AVERAGE('Потребление ЭЭ_факт'!BF146,'Потребление ЭЭ_факт'!BR146,'Потребление ЭЭ_факт'!CD146),IF(BI146&lt;&gt;0,AVERAGE('Потребление ЭЭ_факт'!BF146,'Потребление ЭЭ_факт'!BR146,'Потребление ЭЭ_факт'!CD146),0))</f>
        <v>0</v>
      </c>
      <c r="BK146" s="14">
        <f>IF(AND($F146=$BK$4,$I146=BK$5),AVERAGE('Потребление ЭЭ_факт'!BG146,'Потребление ЭЭ_факт'!BS146,'Потребление ЭЭ_факт'!CE146),IF(BJ146&lt;&gt;0,AVERAGE('Потребление ЭЭ_факт'!BG146,'Потребление ЭЭ_факт'!BS146,'Потребление ЭЭ_факт'!CE146),0))</f>
        <v>0</v>
      </c>
      <c r="BL146" s="15">
        <f>IF(AND($F146=$BK$4,$I146=BL$5),AVERAGE('Потребление ЭЭ_факт'!BH146,'Потребление ЭЭ_факт'!BT146,'Потребление ЭЭ_факт'!CF146),IF(BK146&lt;&gt;0,AVERAGE('Потребление ЭЭ_факт'!BH146,'Потребление ЭЭ_факт'!BT146,'Потребление ЭЭ_факт'!CF146),0))</f>
        <v>0</v>
      </c>
      <c r="BM146" s="15">
        <f>IF(AND($F146=$BK$4,$I146=BM$5),AVERAGE('Потребление ЭЭ_факт'!BI146,'Потребление ЭЭ_факт'!BU146,'Потребление ЭЭ_факт'!CG146),IF(BL146&lt;&gt;0,AVERAGE('Потребление ЭЭ_факт'!BI146,'Потребление ЭЭ_факт'!BU146,'Потребление ЭЭ_факт'!CG146),0))</f>
        <v>0</v>
      </c>
      <c r="BN146" s="15">
        <f>IF(AND($F146=$BK$4,$I146=BN$5),AVERAGE('Потребление ЭЭ_факт'!BJ146,'Потребление ЭЭ_факт'!BV146,'Потребление ЭЭ_факт'!CH146),IF(BM146&lt;&gt;0,AVERAGE('Потребление ЭЭ_факт'!BJ146,'Потребление ЭЭ_факт'!BV146,'Потребление ЭЭ_факт'!CH146),0))</f>
        <v>0</v>
      </c>
      <c r="BO146" s="15">
        <f>IF(AND($F146=$BK$4,$I146=BO$5),AVERAGE('Потребление ЭЭ_факт'!BK146,'Потребление ЭЭ_факт'!BW146,'Потребление ЭЭ_факт'!CI146),IF(BN146&lt;&gt;0,AVERAGE('Потребление ЭЭ_факт'!BK146,'Потребление ЭЭ_факт'!BW146,'Потребление ЭЭ_факт'!CI146),0))</f>
        <v>0</v>
      </c>
      <c r="BP146" s="15">
        <f>IF(AND($F146=$BK$4,$I146=BP$5),AVERAGE('Потребление ЭЭ_факт'!BL146,'Потребление ЭЭ_факт'!BX146,'Потребление ЭЭ_факт'!CJ146),IF(BO146&lt;&gt;0,AVERAGE('Потребление ЭЭ_факт'!BL146,'Потребление ЭЭ_факт'!BX146,'Потребление ЭЭ_факт'!CJ146),0))</f>
        <v>0</v>
      </c>
      <c r="BQ146" s="15">
        <f>IF(AND($F146=$BK$4,$I146=BQ$5),AVERAGE('Потребление ЭЭ_факт'!BM146,'Потребление ЭЭ_факт'!BY146,'Потребление ЭЭ_факт'!CK146),IF(BP146&lt;&gt;0,AVERAGE('Потребление ЭЭ_факт'!BM146,'Потребление ЭЭ_факт'!BY146,'Потребление ЭЭ_факт'!CK146),0))</f>
        <v>0</v>
      </c>
      <c r="BR146" s="15">
        <f>IF(AND($F146=$BK$4,$I146=BR$5),AVERAGE('Потребление ЭЭ_факт'!BN146,'Потребление ЭЭ_факт'!BZ146,'Потребление ЭЭ_факт'!CL146),IF(BQ146&lt;&gt;0,AVERAGE('Потребление ЭЭ_факт'!BN146,'Потребление ЭЭ_факт'!BZ146,'Потребление ЭЭ_факт'!CL146),0))</f>
        <v>0</v>
      </c>
      <c r="BS146" s="15">
        <f>IF(AND($F146=$BK$4,$I146=BS$5),AVERAGE('Потребление ЭЭ_факт'!BO146,'Потребление ЭЭ_факт'!CA146,'Потребление ЭЭ_факт'!CM146),IF(BR146&lt;&gt;0,AVERAGE('Потребление ЭЭ_факт'!BO146,'Потребление ЭЭ_факт'!CA146,'Потребление ЭЭ_факт'!CM146),0))</f>
        <v>0</v>
      </c>
      <c r="BT146" s="15">
        <f>IF(AND($F146=$BK$4,$I146=BT$5),AVERAGE('Потребление ЭЭ_факт'!BP146,'Потребление ЭЭ_факт'!CB146,'Потребление ЭЭ_факт'!CN146),IF(BS146&lt;&gt;0,AVERAGE('Потребление ЭЭ_факт'!BP146,'Потребление ЭЭ_факт'!CB146,'Потребление ЭЭ_факт'!CN146),0))</f>
        <v>0</v>
      </c>
      <c r="BU146" s="15">
        <f>IF(AND($F146=$BK$4,$I146=BU$5),AVERAGE('Потребление ЭЭ_факт'!BQ146,'Потребление ЭЭ_факт'!CC146,'Потребление ЭЭ_факт'!CO146),IF(BT146&lt;&gt;0,AVERAGE('Потребление ЭЭ_факт'!BQ146,'Потребление ЭЭ_факт'!CC146,'Потребление ЭЭ_факт'!CO146),0))</f>
        <v>13233.122047619048</v>
      </c>
      <c r="BV146" s="16">
        <f>IF(AND($F146=$BK$4,$I146=BV$5),AVERAGE('Потребление ЭЭ_факт'!BR146,'Потребление ЭЭ_факт'!CD146,'Потребление ЭЭ_факт'!CP146),IF(BU146&lt;&gt;0,AVERAGE('Потребление ЭЭ_факт'!BR146,'Потребление ЭЭ_факт'!CD146,'Потребление ЭЭ_факт'!CP146),0))</f>
        <v>17488.302818571428</v>
      </c>
      <c r="BW146" s="14">
        <f>IF(AND($F146=$BW$4,$I146=BW$5),AVERAGE('Потребление ЭЭ_факт'!BS146,'Потребление ЭЭ_факт'!CE146,'Потребление ЭЭ_факт'!CQ146),IF(BV146&lt;&gt;0,AVERAGE('Потребление ЭЭ_факт'!BS146,'Потребление ЭЭ_факт'!CE146,'Потребление ЭЭ_факт'!CQ146),0))</f>
        <v>16768.09692857142</v>
      </c>
      <c r="BX146" s="15">
        <f>IF(AND($F146=$BW$4,$I146=BX$5),AVERAGE('Потребление ЭЭ_факт'!BT146,'Потребление ЭЭ_факт'!CF146,'Потребление ЭЭ_факт'!CR146),IF(BW146&lt;&gt;0,AVERAGE('Потребление ЭЭ_факт'!BT146,'Потребление ЭЭ_факт'!CF146,'Потребление ЭЭ_факт'!CR146),0))</f>
        <v>15546.019006857125</v>
      </c>
      <c r="BY146" s="15">
        <f>IF(AND($F146=$BW$4,$I146=BY$5),AVERAGE('Потребление ЭЭ_факт'!BU146,'Потребление ЭЭ_факт'!CG146,'Потребление ЭЭ_факт'!CS146),IF(BX146&lt;&gt;0,AVERAGE('Потребление ЭЭ_факт'!BU146,'Потребление ЭЭ_факт'!CG146,'Потребление ЭЭ_факт'!CS146),0))</f>
        <v>14229.071457197417</v>
      </c>
      <c r="BZ146" s="15">
        <f>IF(AND($F146=$BW$4,$I146=BZ$5),AVERAGE('Потребление ЭЭ_факт'!BV146,'Потребление ЭЭ_факт'!CH146,'Потребление ЭЭ_факт'!CT146),IF(BY146&lt;&gt;0,AVERAGE('Потребление ЭЭ_факт'!BV146,'Потребление ЭЭ_факт'!CH146,'Потребление ЭЭ_факт'!CT146),0))</f>
        <v>11287.952476190485</v>
      </c>
      <c r="CA146" s="15">
        <f>IF(AND($F146=$BW$4,$I146=CA$5),AVERAGE('Потребление ЭЭ_факт'!BW146,'Потребление ЭЭ_факт'!CI146,'Потребление ЭЭ_факт'!CU146),IF(BZ146&lt;&gt;0,AVERAGE('Потребление ЭЭ_факт'!BW146,'Потребление ЭЭ_факт'!CI146,'Потребление ЭЭ_факт'!CU146),0))</f>
        <v>11658.745476190497</v>
      </c>
      <c r="CB146" s="15">
        <f>IF(AND($F146=$BW$4,$I146=CB$5),AVERAGE('Потребление ЭЭ_факт'!BX146,'Потребление ЭЭ_факт'!CJ146,'Потребление ЭЭ_факт'!CV146),IF(CA146&lt;&gt;0,AVERAGE('Потребление ЭЭ_факт'!BX146,'Потребление ЭЭ_факт'!CJ146,'Потребление ЭЭ_факт'!CV146),0))</f>
        <v>11336.071237368053</v>
      </c>
      <c r="CC146" s="15">
        <f>IF(AND($F146=$BW$4,$I146=CC$5),AVERAGE('Потребление ЭЭ_факт'!BY146,'Потребление ЭЭ_факт'!CK146,'Потребление ЭЭ_факт'!CW146),IF(CB146&lt;&gt;0,AVERAGE('Потребление ЭЭ_факт'!BY146,'Потребление ЭЭ_факт'!CK146,'Потребление ЭЭ_факт'!CW146),0))</f>
        <v>12777.949119047647</v>
      </c>
      <c r="CD146" s="15">
        <f>IF(AND($F146=$BW$4,$I146=CD$5),AVERAGE('Потребление ЭЭ_факт'!BZ146,'Потребление ЭЭ_факт'!CL146,'Потребление ЭЭ_факт'!CX146),IF(CC146&lt;&gt;0,AVERAGE('Потребление ЭЭ_факт'!BZ146,'Потребление ЭЭ_факт'!CL146,'Потребление ЭЭ_факт'!CX146),0))</f>
        <v>12912.176990131258</v>
      </c>
      <c r="CE146" s="15">
        <f>IF(AND($F146=$BW$4,$I146=CE$5),AVERAGE('Потребление ЭЭ_факт'!CA146,'Потребление ЭЭ_факт'!CM146,'Потребление ЭЭ_факт'!CY146),IF(CD146&lt;&gt;0,AVERAGE('Потребление ЭЭ_факт'!CA146,'Потребление ЭЭ_факт'!CM146,'Потребление ЭЭ_факт'!CY146),0))</f>
        <v>9702.7333333333318</v>
      </c>
      <c r="CF146" s="15">
        <f>IF(AND($F146=$BW$4,$I146=CF$5),AVERAGE('Потребление ЭЭ_факт'!CB146,'Потребление ЭЭ_факт'!CN146,'Потребление ЭЭ_факт'!CZ146),IF(CE146&lt;&gt;0,AVERAGE('Потребление ЭЭ_факт'!CB146,'Потребление ЭЭ_факт'!CN146,'Потребление ЭЭ_факт'!CZ146),0))</f>
        <v>10133.380608940221</v>
      </c>
      <c r="CG146" s="31">
        <f t="shared" si="646"/>
        <v>13233.122047619048</v>
      </c>
      <c r="CH146" s="32">
        <f t="shared" si="647"/>
        <v>17488.302818571428</v>
      </c>
      <c r="CI146" s="30">
        <f t="shared" si="574"/>
        <v>16768.09692857142</v>
      </c>
      <c r="CJ146" s="31">
        <f t="shared" si="570"/>
        <v>15546.019006857125</v>
      </c>
      <c r="CK146" s="31">
        <f t="shared" si="571"/>
        <v>14229.071457197417</v>
      </c>
      <c r="CL146" s="31">
        <f t="shared" si="651"/>
        <v>11287.952476190485</v>
      </c>
      <c r="CM146" s="31">
        <f t="shared" si="652"/>
        <v>11658.745476190497</v>
      </c>
      <c r="CN146" s="31">
        <f t="shared" si="653"/>
        <v>11336.071237368053</v>
      </c>
      <c r="CO146" s="31">
        <f t="shared" si="654"/>
        <v>12777.949119047647</v>
      </c>
      <c r="CP146" s="31">
        <f t="shared" si="655"/>
        <v>12912.176990131258</v>
      </c>
      <c r="CQ146" s="31">
        <f t="shared" si="656"/>
        <v>9702.7333333333318</v>
      </c>
      <c r="CR146" s="31">
        <f t="shared" si="657"/>
        <v>10133.380608940221</v>
      </c>
      <c r="CS146" s="31">
        <f t="shared" si="658"/>
        <v>13233.122047619048</v>
      </c>
      <c r="CT146" s="32">
        <f t="shared" si="659"/>
        <v>17488.302818571428</v>
      </c>
      <c r="CU146" s="30">
        <f t="shared" si="660"/>
        <v>16768.09692857142</v>
      </c>
      <c r="CV146" s="31">
        <f t="shared" si="661"/>
        <v>15546.019006857125</v>
      </c>
      <c r="CW146" s="31">
        <f t="shared" si="662"/>
        <v>14229.071457197417</v>
      </c>
      <c r="CX146" s="31">
        <f t="shared" si="663"/>
        <v>11287.952476190485</v>
      </c>
      <c r="CY146" s="31">
        <f t="shared" si="664"/>
        <v>11658.745476190497</v>
      </c>
      <c r="CZ146" s="31">
        <f t="shared" si="665"/>
        <v>11336.071237368053</v>
      </c>
      <c r="DA146" s="31">
        <f t="shared" si="666"/>
        <v>12777.949119047647</v>
      </c>
      <c r="DB146" s="31">
        <f t="shared" si="667"/>
        <v>12912.176990131258</v>
      </c>
      <c r="DC146" s="31">
        <f t="shared" si="668"/>
        <v>9702.7333333333318</v>
      </c>
      <c r="DD146" s="31">
        <f t="shared" si="669"/>
        <v>10133.380608940221</v>
      </c>
      <c r="DE146" s="31">
        <f t="shared" si="670"/>
        <v>13233.122047619048</v>
      </c>
      <c r="DF146" s="32">
        <f t="shared" si="671"/>
        <v>17488.302818571428</v>
      </c>
      <c r="DG146" s="30">
        <f t="shared" si="672"/>
        <v>16768.09692857142</v>
      </c>
      <c r="DH146" s="31">
        <f t="shared" si="673"/>
        <v>15546.019006857125</v>
      </c>
      <c r="DI146" s="31">
        <f t="shared" si="674"/>
        <v>14229.071457197417</v>
      </c>
      <c r="DJ146" s="31">
        <f t="shared" si="675"/>
        <v>11287.952476190485</v>
      </c>
      <c r="DK146" s="31">
        <f t="shared" si="676"/>
        <v>11658.745476190497</v>
      </c>
      <c r="DL146" s="31">
        <f t="shared" si="677"/>
        <v>11336.071237368053</v>
      </c>
      <c r="DM146" s="31">
        <f t="shared" si="678"/>
        <v>12777.949119047647</v>
      </c>
      <c r="DN146" s="31">
        <f t="shared" si="679"/>
        <v>12912.176990131258</v>
      </c>
      <c r="DO146" s="31">
        <f t="shared" si="680"/>
        <v>9702.7333333333318</v>
      </c>
      <c r="DP146" s="31">
        <f t="shared" si="681"/>
        <v>10133.380608940221</v>
      </c>
      <c r="DQ146" s="31">
        <f t="shared" si="650"/>
        <v>13233.122047619048</v>
      </c>
      <c r="DR146" s="32">
        <f t="shared" si="684"/>
        <v>17488.302818571428</v>
      </c>
      <c r="DS146" s="30">
        <f t="shared" si="685"/>
        <v>16768.09692857142</v>
      </c>
      <c r="DT146" s="31">
        <f t="shared" si="686"/>
        <v>15546.019006857125</v>
      </c>
      <c r="DU146" s="31">
        <f t="shared" si="687"/>
        <v>14229.071457197417</v>
      </c>
      <c r="DV146" s="31">
        <f t="shared" si="688"/>
        <v>11287.952476190485</v>
      </c>
      <c r="DW146" s="31">
        <f t="shared" si="689"/>
        <v>11658.745476190497</v>
      </c>
      <c r="DX146" s="31">
        <f t="shared" si="690"/>
        <v>11336.071237368053</v>
      </c>
      <c r="DY146" s="31">
        <f t="shared" si="691"/>
        <v>12777.949119047647</v>
      </c>
      <c r="DZ146" s="31">
        <f t="shared" si="692"/>
        <v>12912.176990131258</v>
      </c>
      <c r="EA146" s="31">
        <f t="shared" si="693"/>
        <v>9702.7333333333318</v>
      </c>
      <c r="EB146" s="31">
        <f t="shared" si="694"/>
        <v>10133.380608940221</v>
      </c>
      <c r="EC146" s="31">
        <f t="shared" si="695"/>
        <v>13233.122047619048</v>
      </c>
      <c r="ED146" s="32">
        <f t="shared" si="696"/>
        <v>17488.302818571428</v>
      </c>
      <c r="EE146" s="30">
        <f t="shared" si="697"/>
        <v>16768.09692857142</v>
      </c>
      <c r="EF146" s="31">
        <f t="shared" si="698"/>
        <v>15546.019006857125</v>
      </c>
      <c r="EG146" s="31">
        <f t="shared" si="699"/>
        <v>14229.071457197417</v>
      </c>
      <c r="EH146" s="31">
        <f t="shared" si="700"/>
        <v>11287.952476190485</v>
      </c>
      <c r="EI146" s="31">
        <f t="shared" si="701"/>
        <v>11658.745476190497</v>
      </c>
      <c r="EJ146" s="31">
        <f t="shared" si="702"/>
        <v>11336.071237368053</v>
      </c>
      <c r="EK146" s="31">
        <f t="shared" si="703"/>
        <v>12777.949119047647</v>
      </c>
      <c r="EL146" s="31">
        <f t="shared" si="704"/>
        <v>12912.176990131258</v>
      </c>
      <c r="EM146" s="31">
        <f t="shared" si="705"/>
        <v>9702.7333333333318</v>
      </c>
      <c r="EN146" s="31">
        <f t="shared" si="706"/>
        <v>10133.380608940221</v>
      </c>
      <c r="EO146" s="31">
        <f t="shared" si="682"/>
        <v>13233.122047619048</v>
      </c>
      <c r="EP146" s="32">
        <f t="shared" si="683"/>
        <v>17488.302818571428</v>
      </c>
      <c r="ES146" s="20"/>
      <c r="ET146" s="18"/>
      <c r="EU146" s="18"/>
      <c r="EV146" s="18"/>
      <c r="EW146" s="18"/>
      <c r="EX146" s="18"/>
      <c r="EY146" s="18"/>
      <c r="EZ146" s="18"/>
      <c r="FA146" s="18"/>
      <c r="FB146" s="18"/>
      <c r="FC146" s="18"/>
      <c r="FD146" s="19"/>
      <c r="FE146" s="20"/>
      <c r="FF146" s="18"/>
      <c r="FG146" s="18"/>
      <c r="FH146" s="18"/>
      <c r="FI146" s="18"/>
      <c r="FJ146" s="18"/>
      <c r="FK146" s="18"/>
      <c r="FL146" s="18"/>
      <c r="FM146" s="18"/>
      <c r="FN146" s="18"/>
      <c r="FO146" s="18"/>
      <c r="FP146" s="19"/>
      <c r="FQ146" s="20"/>
      <c r="FR146" s="18"/>
      <c r="FS146" s="18"/>
      <c r="FT146" s="18"/>
      <c r="FU146" s="18"/>
      <c r="FV146" s="18"/>
      <c r="FW146" s="18"/>
      <c r="FX146" s="18"/>
      <c r="FY146" s="18"/>
      <c r="FZ146" s="18"/>
      <c r="GA146" s="18"/>
      <c r="GB146" s="19">
        <f t="shared" si="579"/>
        <v>17488.302818571428</v>
      </c>
      <c r="GC146" s="20">
        <f t="shared" si="580"/>
        <v>16768.09692857142</v>
      </c>
      <c r="GD146" s="18">
        <f t="shared" si="581"/>
        <v>15546.019006857125</v>
      </c>
      <c r="GE146" s="18">
        <f t="shared" si="582"/>
        <v>14229.071457197417</v>
      </c>
      <c r="GF146" s="18">
        <f t="shared" si="583"/>
        <v>11287.952476190485</v>
      </c>
      <c r="GG146" s="18">
        <f t="shared" si="584"/>
        <v>11658.745476190497</v>
      </c>
      <c r="GH146" s="18">
        <f t="shared" si="585"/>
        <v>11336.071237368053</v>
      </c>
      <c r="GI146" s="18">
        <f t="shared" si="586"/>
        <v>12777.949119047647</v>
      </c>
      <c r="GJ146" s="18">
        <f t="shared" si="587"/>
        <v>12912.176990131258</v>
      </c>
      <c r="GK146" s="18">
        <f t="shared" si="588"/>
        <v>9702.7333333333318</v>
      </c>
      <c r="GL146" s="18">
        <f t="shared" si="589"/>
        <v>10133.380608940221</v>
      </c>
      <c r="GM146" s="18">
        <f t="shared" si="590"/>
        <v>13233.122047619048</v>
      </c>
      <c r="GN146" s="19">
        <f t="shared" si="591"/>
        <v>17488.302818571428</v>
      </c>
      <c r="GO146" s="20">
        <f t="shared" si="592"/>
        <v>16768.09692857142</v>
      </c>
      <c r="GP146" s="18">
        <f t="shared" si="593"/>
        <v>15546.019006857125</v>
      </c>
      <c r="GQ146" s="18">
        <f t="shared" si="594"/>
        <v>14229.071457197417</v>
      </c>
      <c r="GR146" s="18">
        <f t="shared" si="595"/>
        <v>11287.952476190485</v>
      </c>
      <c r="GS146" s="18">
        <f t="shared" si="596"/>
        <v>11658.745476190497</v>
      </c>
      <c r="GT146" s="18">
        <f t="shared" si="597"/>
        <v>11336.071237368053</v>
      </c>
      <c r="GU146" s="18">
        <f t="shared" si="598"/>
        <v>12777.949119047647</v>
      </c>
      <c r="GV146" s="18">
        <f t="shared" si="599"/>
        <v>12912.176990131258</v>
      </c>
      <c r="GW146" s="18">
        <f t="shared" si="600"/>
        <v>9702.7333333333318</v>
      </c>
      <c r="GX146" s="18">
        <f t="shared" si="601"/>
        <v>10133.380608940221</v>
      </c>
      <c r="GY146" s="18">
        <f t="shared" si="602"/>
        <v>13233.122047619048</v>
      </c>
      <c r="GZ146" s="19">
        <f t="shared" si="603"/>
        <v>17488.302818571428</v>
      </c>
      <c r="HA146" s="20">
        <f t="shared" si="604"/>
        <v>16768.09692857142</v>
      </c>
      <c r="HB146" s="18">
        <f t="shared" si="605"/>
        <v>15546.019006857125</v>
      </c>
      <c r="HC146" s="18">
        <f t="shared" si="606"/>
        <v>14229.071457197417</v>
      </c>
      <c r="HD146" s="18">
        <f t="shared" si="607"/>
        <v>11287.952476190485</v>
      </c>
      <c r="HE146" s="18">
        <f t="shared" si="608"/>
        <v>11658.745476190497</v>
      </c>
      <c r="HF146" s="18">
        <f t="shared" si="609"/>
        <v>11336.071237368053</v>
      </c>
      <c r="HG146" s="18">
        <f t="shared" si="610"/>
        <v>12777.949119047647</v>
      </c>
      <c r="HH146" s="18">
        <f t="shared" si="611"/>
        <v>12912.176990131258</v>
      </c>
      <c r="HI146" s="18">
        <f t="shared" si="612"/>
        <v>9702.7333333333318</v>
      </c>
      <c r="HJ146" s="18">
        <f t="shared" si="613"/>
        <v>10133.380608940221</v>
      </c>
      <c r="HK146" s="18">
        <f t="shared" si="614"/>
        <v>13233.122047619048</v>
      </c>
      <c r="HL146" s="19">
        <f t="shared" si="615"/>
        <v>17488.302818571428</v>
      </c>
      <c r="HM146" s="20">
        <f t="shared" si="616"/>
        <v>16768.09692857142</v>
      </c>
      <c r="HN146" s="18">
        <f t="shared" si="617"/>
        <v>15546.019006857125</v>
      </c>
      <c r="HO146" s="18">
        <f t="shared" si="618"/>
        <v>14229.071457197417</v>
      </c>
      <c r="HP146" s="18">
        <f t="shared" si="619"/>
        <v>11287.952476190485</v>
      </c>
      <c r="HQ146" s="18">
        <f t="shared" si="620"/>
        <v>11658.745476190497</v>
      </c>
      <c r="HR146" s="18">
        <f t="shared" si="621"/>
        <v>11336.071237368053</v>
      </c>
      <c r="HS146" s="18">
        <f t="shared" si="622"/>
        <v>12777.949119047647</v>
      </c>
      <c r="HT146" s="18">
        <f t="shared" si="623"/>
        <v>12912.176990131258</v>
      </c>
      <c r="HU146" s="18">
        <f t="shared" si="624"/>
        <v>9702.7333333333318</v>
      </c>
      <c r="HV146" s="18">
        <f t="shared" si="625"/>
        <v>10133.380608940221</v>
      </c>
      <c r="HW146" s="18">
        <f t="shared" si="626"/>
        <v>13233.122047619048</v>
      </c>
      <c r="HX146" s="19">
        <f t="shared" si="627"/>
        <v>17488.302818571428</v>
      </c>
      <c r="HY146" s="20">
        <f t="shared" si="628"/>
        <v>16768.09692857142</v>
      </c>
      <c r="HZ146" s="18">
        <f t="shared" si="629"/>
        <v>15546.019006857125</v>
      </c>
      <c r="IA146" s="18">
        <f t="shared" si="630"/>
        <v>14229.071457197417</v>
      </c>
      <c r="IB146" s="18">
        <f t="shared" si="631"/>
        <v>11287.952476190485</v>
      </c>
      <c r="IC146" s="18">
        <f t="shared" si="632"/>
        <v>11658.745476190497</v>
      </c>
      <c r="ID146" s="18">
        <f t="shared" si="633"/>
        <v>11336.071237368053</v>
      </c>
      <c r="IE146" s="18">
        <f t="shared" si="634"/>
        <v>12777.949119047647</v>
      </c>
      <c r="IF146" s="18">
        <f t="shared" si="648"/>
        <v>12912.176990131258</v>
      </c>
      <c r="IG146" s="18">
        <f t="shared" si="649"/>
        <v>9702.7333333333318</v>
      </c>
      <c r="IH146" s="18">
        <f t="shared" si="707"/>
        <v>10133.380608940221</v>
      </c>
      <c r="II146" s="18">
        <f t="shared" ref="II146:II154" si="708">EC146</f>
        <v>13233.122047619048</v>
      </c>
      <c r="IJ146" s="19"/>
      <c r="IK146" s="20"/>
      <c r="IL146" s="18"/>
      <c r="IM146" s="18"/>
      <c r="IN146" s="18"/>
      <c r="IO146" s="18"/>
      <c r="IP146" s="18"/>
      <c r="IQ146" s="18"/>
      <c r="IR146" s="18"/>
      <c r="IS146" s="18"/>
      <c r="IT146" s="18"/>
      <c r="IU146" s="18"/>
      <c r="IV146" s="19"/>
      <c r="IW146" s="29"/>
      <c r="IX146" s="29"/>
      <c r="IY146" s="17"/>
      <c r="IZ146" s="17"/>
      <c r="JA146" s="14">
        <f t="shared" si="635"/>
        <v>0</v>
      </c>
      <c r="JB146" s="15">
        <f t="shared" si="636"/>
        <v>0</v>
      </c>
      <c r="JC146" s="15">
        <f t="shared" si="637"/>
        <v>17488.302818571428</v>
      </c>
      <c r="JD146" s="15">
        <f t="shared" si="638"/>
        <v>157073.62150001794</v>
      </c>
      <c r="JE146" s="15">
        <f t="shared" si="639"/>
        <v>157073.62150001794</v>
      </c>
      <c r="JF146" s="15">
        <f t="shared" si="640"/>
        <v>157073.62150001794</v>
      </c>
      <c r="JG146" s="15">
        <f t="shared" si="641"/>
        <v>157073.62150001794</v>
      </c>
      <c r="JH146" s="15">
        <f t="shared" si="642"/>
        <v>139585.31868144652</v>
      </c>
      <c r="JI146" s="15">
        <f t="shared" si="643"/>
        <v>0</v>
      </c>
      <c r="JJ146" s="14"/>
    </row>
    <row r="147" spans="1:270" x14ac:dyDescent="0.25">
      <c r="A147" s="5" t="s">
        <v>145</v>
      </c>
      <c r="B147" s="2">
        <v>321</v>
      </c>
      <c r="C147" s="3">
        <v>38594</v>
      </c>
      <c r="D147" s="3" t="s">
        <v>146</v>
      </c>
      <c r="E147" s="4">
        <v>45597</v>
      </c>
      <c r="F147">
        <f t="shared" si="564"/>
        <v>2024</v>
      </c>
      <c r="G147">
        <f t="shared" si="565"/>
        <v>11</v>
      </c>
      <c r="H147">
        <f t="shared" si="566"/>
        <v>2021</v>
      </c>
      <c r="I147">
        <f t="shared" si="561"/>
        <v>11</v>
      </c>
      <c r="J147">
        <f t="shared" si="560"/>
        <v>2024</v>
      </c>
      <c r="K147">
        <f t="shared" si="572"/>
        <v>12</v>
      </c>
      <c r="L147">
        <f t="shared" si="562"/>
        <v>2029</v>
      </c>
      <c r="M147">
        <f t="shared" si="573"/>
        <v>11</v>
      </c>
      <c r="O147" s="14"/>
      <c r="P147" s="17"/>
      <c r="Q147" s="17"/>
      <c r="R147" s="17"/>
      <c r="S147" s="17"/>
      <c r="T147" s="17"/>
      <c r="U147" s="17"/>
      <c r="V147" s="17">
        <f>IF(AND($F147=O$4,$I147=V$5),AVERAGE('Потребление ЭЭ_факт'!R147,'Потребление ЭЭ_факт'!AD147,'Потребление ЭЭ_факт'!AP147),IF(U147&lt;&gt;0,AVERAGE('Потребление ЭЭ_факт'!R147,'Потребление ЭЭ_факт'!AD147,'Потребление ЭЭ_факт'!AP147),0))</f>
        <v>0</v>
      </c>
      <c r="W147" s="17">
        <f>IF(AND($F147=O$4,$I147=W$5),AVERAGE('Потребление ЭЭ_факт'!S147,'Потребление ЭЭ_факт'!AE147,'Потребление ЭЭ_факт'!AQ147),IF(V147&lt;&gt;0,AVERAGE('Потребление ЭЭ_факт'!S147,'Потребление ЭЭ_факт'!AE147,'Потребление ЭЭ_факт'!AQ147),0))</f>
        <v>0</v>
      </c>
      <c r="X147" s="17">
        <f>IF(AND($F147=O$4,$I147=X$5),AVERAGE('Потребление ЭЭ_факт'!T147,'Потребление ЭЭ_факт'!AF147,'Потребление ЭЭ_факт'!AR147),IF(W147&lt;&gt;0,AVERAGE('Потребление ЭЭ_факт'!T147,'Потребление ЭЭ_факт'!AF147,'Потребление ЭЭ_факт'!AR147),0))</f>
        <v>0</v>
      </c>
      <c r="Y147" s="17">
        <f>IF(AND($F147=O$4,$I147=Y$5),AVERAGE('Потребление ЭЭ_факт'!U147,'Потребление ЭЭ_факт'!AG147,'Потребление ЭЭ_факт'!AS147),IF(X147&lt;&gt;0,AVERAGE('Потребление ЭЭ_факт'!U147,'Потребление ЭЭ_факт'!AG147,'Потребление ЭЭ_факт'!AS147),0))</f>
        <v>0</v>
      </c>
      <c r="Z147" s="17">
        <f>IF(AND($F147=O$4,$I147=Z$5),AVERAGE('Потребление ЭЭ_факт'!V147,'Потребление ЭЭ_факт'!AH147,'Потребление ЭЭ_факт'!AT147),IF(Y147&lt;&gt;0,AVERAGE('Потребление ЭЭ_факт'!V147,'Потребление ЭЭ_факт'!AH147,'Потребление ЭЭ_факт'!AT147),0))</f>
        <v>0</v>
      </c>
      <c r="AA147" s="14">
        <f>IF(AND($F147=AA$4,$I147=AA$5),AVERAGE('Потребление ЭЭ_факт'!W147,'Потребление ЭЭ_факт'!AI147,'Потребление ЭЭ_факт'!AU147),IF(Z147&lt;&gt;0,AVERAGE('Потребление ЭЭ_факт'!W147,'Потребление ЭЭ_факт'!AI147,'Потребление ЭЭ_факт'!AU147),0))</f>
        <v>0</v>
      </c>
      <c r="AB147" s="17">
        <f>IF(AND($F147=AA$4,$I147=AB$5),AVERAGE('Потребление ЭЭ_факт'!X147,'Потребление ЭЭ_факт'!AJ147,'Потребление ЭЭ_факт'!AV147),IF(AA147&lt;&gt;0,AVERAGE('Потребление ЭЭ_факт'!X147,'Потребление ЭЭ_факт'!AJ147,'Потребление ЭЭ_факт'!AV147),0))</f>
        <v>0</v>
      </c>
      <c r="AC147" s="17">
        <f>IF(AND($F147=AA$4,$I147=AC$5),AVERAGE('Потребление ЭЭ_факт'!Y147,'Потребление ЭЭ_факт'!AK147,'Потребление ЭЭ_факт'!AW147),IF(AB147&lt;&gt;0,AVERAGE('Потребление ЭЭ_факт'!Y147,'Потребление ЭЭ_факт'!AK147,'Потребление ЭЭ_факт'!AW147),0))</f>
        <v>0</v>
      </c>
      <c r="AD147" s="17">
        <f>IF(AND($F147=AA$4,$I147=AD$5),AVERAGE('Потребление ЭЭ_факт'!Z147,'Потребление ЭЭ_факт'!AL147,'Потребление ЭЭ_факт'!AX147),IF(AC147&lt;&gt;0,AVERAGE('Потребление ЭЭ_факт'!Z147,'Потребление ЭЭ_факт'!AL147,'Потребление ЭЭ_факт'!AX147),0))</f>
        <v>0</v>
      </c>
      <c r="AE147" s="17">
        <f>IF(AND($F147=AA$4,$I147=AE$5),AVERAGE('Потребление ЭЭ_факт'!AA147,'Потребление ЭЭ_факт'!AM147,'Потребление ЭЭ_факт'!AY147),IF(AD147&lt;&gt;0,AVERAGE('Потребление ЭЭ_факт'!AA147,'Потребление ЭЭ_факт'!AM147,'Потребление ЭЭ_факт'!AY147),0))</f>
        <v>0</v>
      </c>
      <c r="AF147" s="17">
        <f>IF(AND($F147=AA$4,$I147=AF$5),AVERAGE('Потребление ЭЭ_факт'!AB147,'Потребление ЭЭ_факт'!AN147,'Потребление ЭЭ_факт'!AZ147),IF(AE147&lt;&gt;0,AVERAGE('Потребление ЭЭ_факт'!AB147,'Потребление ЭЭ_факт'!AN147,'Потребление ЭЭ_факт'!AZ147),0))</f>
        <v>0</v>
      </c>
      <c r="AG147" s="17">
        <f>IF(AND($F147=AA$4,$I147=AG$5),AVERAGE('Потребление ЭЭ_факт'!AC147,'Потребление ЭЭ_факт'!AO147,'Потребление ЭЭ_факт'!BA147),IF(AF147&lt;&gt;0,AVERAGE('Потребление ЭЭ_факт'!AC147,'Потребление ЭЭ_факт'!AO147,'Потребление ЭЭ_факт'!BA147),0))</f>
        <v>0</v>
      </c>
      <c r="AH147" s="17">
        <f>IF(AND($F147=AA$4,$I147=AH$5),AVERAGE('Потребление ЭЭ_факт'!AD147,'Потребление ЭЭ_факт'!AP147,'Потребление ЭЭ_факт'!BB147),IF(AG147&lt;&gt;0,AVERAGE('Потребление ЭЭ_факт'!AD147,'Потребление ЭЭ_факт'!AP147,'Потребление ЭЭ_факт'!BB147),0))</f>
        <v>0</v>
      </c>
      <c r="AI147" s="17">
        <f>IF(AND($F147=AA$4,$I147=AI$5),AVERAGE('Потребление ЭЭ_факт'!AE147,'Потребление ЭЭ_факт'!AQ147,'Потребление ЭЭ_факт'!BC147),IF(AH147&lt;&gt;0,AVERAGE('Потребление ЭЭ_факт'!AE147,'Потребление ЭЭ_факт'!AQ147,'Потребление ЭЭ_факт'!BC147),0))</f>
        <v>0</v>
      </c>
      <c r="AJ147" s="17">
        <f>IF(AND($F147=AA$4,$I147=AJ$5),AVERAGE('Потребление ЭЭ_факт'!AF147,'Потребление ЭЭ_факт'!AR147,'Потребление ЭЭ_факт'!BD147),IF(AI147&lt;&gt;0,AVERAGE('Потребление ЭЭ_факт'!AF147,'Потребление ЭЭ_факт'!AR147,'Потребление ЭЭ_факт'!BD147),0))</f>
        <v>0</v>
      </c>
      <c r="AK147" s="17">
        <f>IF(AND($F147=AA$4,$I147=AK$5),AVERAGE('Потребление ЭЭ_факт'!AG147,'Потребление ЭЭ_факт'!AS147,'Потребление ЭЭ_факт'!BE147),IF(AJ147&lt;&gt;0,AVERAGE('Потребление ЭЭ_факт'!AG147,'Потребление ЭЭ_факт'!AS147,'Потребление ЭЭ_факт'!BE147),0))</f>
        <v>0</v>
      </c>
      <c r="AL147" s="17">
        <f>IF(AND($F147=AA$4,$I147=AL$5),AVERAGE('Потребление ЭЭ_факт'!AH147,'Потребление ЭЭ_факт'!AT147,'Потребление ЭЭ_факт'!BF147),IF(AK147&lt;&gt;0,AVERAGE('Потребление ЭЭ_факт'!AH147,'Потребление ЭЭ_факт'!AT147,'Потребление ЭЭ_факт'!BF147),0))</f>
        <v>0</v>
      </c>
      <c r="AM147" s="14">
        <f>IF(AND($F147=AM$4,$I147=AM$5),AVERAGE('Потребление ЭЭ_факт'!AI147,'Потребление ЭЭ_факт'!AU147,'Потребление ЭЭ_факт'!BG147),IF(AL147&lt;&gt;0,AVERAGE('Потребление ЭЭ_факт'!AI147,'Потребление ЭЭ_факт'!AU147,'Потребление ЭЭ_факт'!BG147),0))</f>
        <v>0</v>
      </c>
      <c r="AN147" s="15">
        <f>IF(AND($F147=$AM$4,$I147=AN$5),AVERAGE('Потребление ЭЭ_факт'!AJ147,'Потребление ЭЭ_факт'!AV147,'Потребление ЭЭ_факт'!BH147),IF(AM147&lt;&gt;0,AVERAGE('Потребление ЭЭ_факт'!AJ147,'Потребление ЭЭ_факт'!AV147,'Потребление ЭЭ_факт'!BH147),0))</f>
        <v>0</v>
      </c>
      <c r="AO147" s="15">
        <f>IF(AND($F147=$AM$4,$I147=AO$5),AVERAGE('Потребление ЭЭ_факт'!AK147,'Потребление ЭЭ_факт'!AW147,'Потребление ЭЭ_факт'!BI147),IF(AN147&lt;&gt;0,AVERAGE('Потребление ЭЭ_факт'!AK147,'Потребление ЭЭ_факт'!AW147,'Потребление ЭЭ_факт'!BI147),0))</f>
        <v>0</v>
      </c>
      <c r="AP147" s="15">
        <f>IF(AND($F147=$AM$4,$I147=AP$5),AVERAGE('Потребление ЭЭ_факт'!AL147,'Потребление ЭЭ_факт'!AX147,'Потребление ЭЭ_факт'!BJ147),IF(AO147&lt;&gt;0,AVERAGE('Потребление ЭЭ_факт'!AL147,'Потребление ЭЭ_факт'!AX147,'Потребление ЭЭ_факт'!BJ147),0))</f>
        <v>0</v>
      </c>
      <c r="AQ147" s="15">
        <f>IF(AND($F147=$AM$4,$I147=AQ$5),AVERAGE('Потребление ЭЭ_факт'!AM147,'Потребление ЭЭ_факт'!AY147,'Потребление ЭЭ_факт'!BK147),IF(AP147&lt;&gt;0,AVERAGE('Потребление ЭЭ_факт'!AM147,'Потребление ЭЭ_факт'!AY147,'Потребление ЭЭ_факт'!BK147),0))</f>
        <v>0</v>
      </c>
      <c r="AR147" s="15">
        <f>IF(AND($F147=$AM$4,$I147=AR$5),AVERAGE('Потребление ЭЭ_факт'!AN147,'Потребление ЭЭ_факт'!AZ147,'Потребление ЭЭ_факт'!BL147),IF(AQ147&lt;&gt;0,AVERAGE('Потребление ЭЭ_факт'!AN147,'Потребление ЭЭ_факт'!AZ147,'Потребление ЭЭ_факт'!BL147),0))</f>
        <v>0</v>
      </c>
      <c r="AS147" s="15">
        <f>IF(AND($F147=$AM$4,$I147=AS$5),AVERAGE('Потребление ЭЭ_факт'!AO147,'Потребление ЭЭ_факт'!BA147,'Потребление ЭЭ_факт'!BM147),IF(AR147&lt;&gt;0,AVERAGE('Потребление ЭЭ_факт'!AO147,'Потребление ЭЭ_факт'!BA147,'Потребление ЭЭ_факт'!BM147),0))</f>
        <v>0</v>
      </c>
      <c r="AT147" s="15">
        <f>IF(AND($F147=$AM$4,$I147=AT$5),AVERAGE('Потребление ЭЭ_факт'!AP147,'Потребление ЭЭ_факт'!BB147,'Потребление ЭЭ_факт'!BN147),IF(AS147&lt;&gt;0,AVERAGE('Потребление ЭЭ_факт'!AP147,'Потребление ЭЭ_факт'!BB147,'Потребление ЭЭ_факт'!BN147),0))</f>
        <v>0</v>
      </c>
      <c r="AU147" s="15">
        <f>IF(AND($F147=$AM$4,$I147=AU$5),AVERAGE('Потребление ЭЭ_факт'!AQ147,'Потребление ЭЭ_факт'!BC147,'Потребление ЭЭ_факт'!BO147),IF(AT147&lt;&gt;0,AVERAGE('Потребление ЭЭ_факт'!AQ147,'Потребление ЭЭ_факт'!BC147,'Потребление ЭЭ_факт'!BO147),0))</f>
        <v>0</v>
      </c>
      <c r="AV147" s="15">
        <f>IF(AND($F147=$AM$4,$I147=AV$5),AVERAGE('Потребление ЭЭ_факт'!AR147,'Потребление ЭЭ_факт'!BD147,'Потребление ЭЭ_факт'!BP147),IF(AU147&lt;&gt;0,AVERAGE('Потребление ЭЭ_факт'!AR147,'Потребление ЭЭ_факт'!BD147,'Потребление ЭЭ_факт'!BP147),0))</f>
        <v>0</v>
      </c>
      <c r="AW147" s="15">
        <f>IF(AND($F147=$AM$4,$I147=AW$5),AVERAGE('Потребление ЭЭ_факт'!AS147,'Потребление ЭЭ_факт'!BE147,'Потребление ЭЭ_факт'!BQ147),IF(AV147&lt;&gt;0,AVERAGE('Потребление ЭЭ_факт'!AS147,'Потребление ЭЭ_факт'!BE147,'Потребление ЭЭ_факт'!BQ147),0))</f>
        <v>0</v>
      </c>
      <c r="AX147" s="16">
        <f>IF(AND($F147=$AM$4,$I147=AX$5),AVERAGE('Потребление ЭЭ_факт'!AT147,'Потребление ЭЭ_факт'!BF147,'Потребление ЭЭ_факт'!BR147),IF(AW147&lt;&gt;0,AVERAGE('Потребление ЭЭ_факт'!AT147,'Потребление ЭЭ_факт'!BF147,'Потребление ЭЭ_факт'!BR147),0))</f>
        <v>0</v>
      </c>
      <c r="AY147" s="14">
        <f>IF(AND($F147=$AY$4,$I147=AY$5),AVERAGE('Потребление ЭЭ_факт'!AU147,'Потребление ЭЭ_факт'!BG147,'Потребление ЭЭ_факт'!BS147),IF(AX147&lt;&gt;0,AVERAGE('Потребление ЭЭ_факт'!AU147,'Потребление ЭЭ_факт'!BG147,'Потребление ЭЭ_факт'!BS147),0))</f>
        <v>0</v>
      </c>
      <c r="AZ147" s="15">
        <f>IF(AND($F147=$AY$4,$I147=AZ$5),AVERAGE('Потребление ЭЭ_факт'!AV147,'Потребление ЭЭ_факт'!BH147,'Потребление ЭЭ_факт'!BT147),IF(AY147&lt;&gt;0,AVERAGE('Потребление ЭЭ_факт'!AV147,'Потребление ЭЭ_факт'!BH147,'Потребление ЭЭ_факт'!BT147),0))</f>
        <v>0</v>
      </c>
      <c r="BA147" s="15">
        <f>IF(AND($F147=$AY$4,$I147=BA$5),AVERAGE('Потребление ЭЭ_факт'!AW147,'Потребление ЭЭ_факт'!BI147,'Потребление ЭЭ_факт'!BU147),IF(AZ147&lt;&gt;0,AVERAGE('Потребление ЭЭ_факт'!AW147,'Потребление ЭЭ_факт'!BI147,'Потребление ЭЭ_факт'!BU147),0))</f>
        <v>0</v>
      </c>
      <c r="BB147" s="15">
        <f>IF(AND($F147=$AY$4,$I147=BB$5),AVERAGE('Потребление ЭЭ_факт'!AX147,'Потребление ЭЭ_факт'!BJ147,'Потребление ЭЭ_факт'!BV147),IF(BA147&lt;&gt;0,AVERAGE('Потребление ЭЭ_факт'!AX147,'Потребление ЭЭ_факт'!BJ147,'Потребление ЭЭ_факт'!BV147),0))</f>
        <v>0</v>
      </c>
      <c r="BC147" s="15">
        <f>IF(AND($F147=$AY$4,$I147=BC$5),AVERAGE('Потребление ЭЭ_факт'!AY147,'Потребление ЭЭ_факт'!BK147,'Потребление ЭЭ_факт'!BW147),IF(BB147&lt;&gt;0,AVERAGE('Потребление ЭЭ_факт'!AY147,'Потребление ЭЭ_факт'!BK147,'Потребление ЭЭ_факт'!BW147),0))</f>
        <v>0</v>
      </c>
      <c r="BD147" s="15">
        <f>IF(AND($F147=$AY$4,$I147=BD$5),AVERAGE('Потребление ЭЭ_факт'!AZ147,'Потребление ЭЭ_факт'!BL147,'Потребление ЭЭ_факт'!BX147),IF(BC147&lt;&gt;0,AVERAGE('Потребление ЭЭ_факт'!AZ147,'Потребление ЭЭ_факт'!BL147,'Потребление ЭЭ_факт'!BX147),0))</f>
        <v>0</v>
      </c>
      <c r="BE147" s="15">
        <f>IF(AND($F147=$AY$4,$I147=BE$5),AVERAGE('Потребление ЭЭ_факт'!BA147,'Потребление ЭЭ_факт'!BM147,'Потребление ЭЭ_факт'!BY147),IF(BD147&lt;&gt;0,AVERAGE('Потребление ЭЭ_факт'!BA147,'Потребление ЭЭ_факт'!BM147,'Потребление ЭЭ_факт'!BY147),0))</f>
        <v>0</v>
      </c>
      <c r="BF147" s="15">
        <f>IF(AND($F147=$AY$4,$I147=BF$5),AVERAGE('Потребление ЭЭ_факт'!BB147,'Потребление ЭЭ_факт'!BN147,'Потребление ЭЭ_факт'!BZ147),IF(BE147&lt;&gt;0,AVERAGE('Потребление ЭЭ_факт'!BB147,'Потребление ЭЭ_факт'!BN147,'Потребление ЭЭ_факт'!BZ147),0))</f>
        <v>0</v>
      </c>
      <c r="BG147" s="15">
        <f>IF(AND($F147=$AY$4,$I147=BG$5),AVERAGE('Потребление ЭЭ_факт'!BC147,'Потребление ЭЭ_факт'!BO147,'Потребление ЭЭ_факт'!CA147),IF(BF147&lt;&gt;0,AVERAGE('Потребление ЭЭ_факт'!BC147,'Потребление ЭЭ_факт'!BO147,'Потребление ЭЭ_факт'!CA147),0))</f>
        <v>0</v>
      </c>
      <c r="BH147" s="15">
        <f>IF(AND($F147=$AY$4,$I147=BH$5),AVERAGE('Потребление ЭЭ_факт'!BD147,'Потребление ЭЭ_факт'!BP147,'Потребление ЭЭ_факт'!CB147),IF(BG147&lt;&gt;0,AVERAGE('Потребление ЭЭ_факт'!BD147,'Потребление ЭЭ_факт'!BP147,'Потребление ЭЭ_факт'!CB147),0))</f>
        <v>0</v>
      </c>
      <c r="BI147" s="15">
        <f>IF(AND($F147=$AY$4,$I147=BI$5),AVERAGE('Потребление ЭЭ_факт'!BE147,'Потребление ЭЭ_факт'!BQ147,'Потребление ЭЭ_факт'!CC147),IF(BH147&lt;&gt;0,AVERAGE('Потребление ЭЭ_факт'!BE147,'Потребление ЭЭ_факт'!BQ147,'Потребление ЭЭ_факт'!CC147),0))</f>
        <v>0</v>
      </c>
      <c r="BJ147" s="16">
        <f>IF(AND($F147=$AY$4,$I147=BJ$5),AVERAGE('Потребление ЭЭ_факт'!BF147,'Потребление ЭЭ_факт'!BR147,'Потребление ЭЭ_факт'!CD147),IF(BI147&lt;&gt;0,AVERAGE('Потребление ЭЭ_факт'!BF147,'Потребление ЭЭ_факт'!BR147,'Потребление ЭЭ_факт'!CD147),0))</f>
        <v>0</v>
      </c>
      <c r="BK147" s="14">
        <f>IF(AND($F147=$BK$4,$I147=BK$5),AVERAGE('Потребление ЭЭ_факт'!BG147,'Потребление ЭЭ_факт'!BS147,'Потребление ЭЭ_факт'!CE147),IF(BJ147&lt;&gt;0,AVERAGE('Потребление ЭЭ_факт'!BG147,'Потребление ЭЭ_факт'!BS147,'Потребление ЭЭ_факт'!CE147),0))</f>
        <v>0</v>
      </c>
      <c r="BL147" s="15">
        <f>IF(AND($F147=$BK$4,$I147=BL$5),AVERAGE('Потребление ЭЭ_факт'!BH147,'Потребление ЭЭ_факт'!BT147,'Потребление ЭЭ_факт'!CF147),IF(BK147&lt;&gt;0,AVERAGE('Потребление ЭЭ_факт'!BH147,'Потребление ЭЭ_факт'!BT147,'Потребление ЭЭ_факт'!CF147),0))</f>
        <v>0</v>
      </c>
      <c r="BM147" s="15">
        <f>IF(AND($F147=$BK$4,$I147=BM$5),AVERAGE('Потребление ЭЭ_факт'!BI147,'Потребление ЭЭ_факт'!BU147,'Потребление ЭЭ_факт'!CG147),IF(BL147&lt;&gt;0,AVERAGE('Потребление ЭЭ_факт'!BI147,'Потребление ЭЭ_факт'!BU147,'Потребление ЭЭ_факт'!CG147),0))</f>
        <v>0</v>
      </c>
      <c r="BN147" s="15">
        <f>IF(AND($F147=$BK$4,$I147=BN$5),AVERAGE('Потребление ЭЭ_факт'!BJ147,'Потребление ЭЭ_факт'!BV147,'Потребление ЭЭ_факт'!CH147),IF(BM147&lt;&gt;0,AVERAGE('Потребление ЭЭ_факт'!BJ147,'Потребление ЭЭ_факт'!BV147,'Потребление ЭЭ_факт'!CH147),0))</f>
        <v>0</v>
      </c>
      <c r="BO147" s="15">
        <f>IF(AND($F147=$BK$4,$I147=BO$5),AVERAGE('Потребление ЭЭ_факт'!BK147,'Потребление ЭЭ_факт'!BW147,'Потребление ЭЭ_факт'!CI147),IF(BN147&lt;&gt;0,AVERAGE('Потребление ЭЭ_факт'!BK147,'Потребление ЭЭ_факт'!BW147,'Потребление ЭЭ_факт'!CI147),0))</f>
        <v>0</v>
      </c>
      <c r="BP147" s="15">
        <f>IF(AND($F147=$BK$4,$I147=BP$5),AVERAGE('Потребление ЭЭ_факт'!BL147,'Потребление ЭЭ_факт'!BX147,'Потребление ЭЭ_факт'!CJ147),IF(BO147&lt;&gt;0,AVERAGE('Потребление ЭЭ_факт'!BL147,'Потребление ЭЭ_факт'!BX147,'Потребление ЭЭ_факт'!CJ147),0))</f>
        <v>0</v>
      </c>
      <c r="BQ147" s="15">
        <f>IF(AND($F147=$BK$4,$I147=BQ$5),AVERAGE('Потребление ЭЭ_факт'!BM147,'Потребление ЭЭ_факт'!BY147,'Потребление ЭЭ_факт'!CK147),IF(BP147&lt;&gt;0,AVERAGE('Потребление ЭЭ_факт'!BM147,'Потребление ЭЭ_факт'!BY147,'Потребление ЭЭ_факт'!CK147),0))</f>
        <v>0</v>
      </c>
      <c r="BR147" s="15">
        <f>IF(AND($F147=$BK$4,$I147=BR$5),AVERAGE('Потребление ЭЭ_факт'!BN147,'Потребление ЭЭ_факт'!BZ147,'Потребление ЭЭ_факт'!CL147),IF(BQ147&lt;&gt;0,AVERAGE('Потребление ЭЭ_факт'!BN147,'Потребление ЭЭ_факт'!BZ147,'Потребление ЭЭ_факт'!CL147),0))</f>
        <v>0</v>
      </c>
      <c r="BS147" s="15">
        <f>IF(AND($F147=$BK$4,$I147=BS$5),AVERAGE('Потребление ЭЭ_факт'!BO147,'Потребление ЭЭ_факт'!CA147,'Потребление ЭЭ_факт'!CM147),IF(BR147&lt;&gt;0,AVERAGE('Потребление ЭЭ_факт'!BO147,'Потребление ЭЭ_факт'!CA147,'Потребление ЭЭ_факт'!CM147),0))</f>
        <v>0</v>
      </c>
      <c r="BT147" s="15">
        <f>IF(AND($F147=$BK$4,$I147=BT$5),AVERAGE('Потребление ЭЭ_факт'!BP147,'Потребление ЭЭ_факт'!CB147,'Потребление ЭЭ_факт'!CN147),IF(BS147&lt;&gt;0,AVERAGE('Потребление ЭЭ_факт'!BP147,'Потребление ЭЭ_факт'!CB147,'Потребление ЭЭ_факт'!CN147),0))</f>
        <v>0</v>
      </c>
      <c r="BU147" s="15">
        <f>IF(AND($F147=$BK$4,$I147=BU$5),AVERAGE('Потребление ЭЭ_факт'!BQ147,'Потребление ЭЭ_факт'!CC147,'Потребление ЭЭ_факт'!CO147),IF(BT147&lt;&gt;0,AVERAGE('Потребление ЭЭ_факт'!BQ147,'Потребление ЭЭ_факт'!CC147,'Потребление ЭЭ_факт'!CO147),0))</f>
        <v>17141.167047619045</v>
      </c>
      <c r="BV147" s="16">
        <f>IF(AND($F147=$BK$4,$I147=BV$5),AVERAGE('Потребление ЭЭ_факт'!BR147,'Потребление ЭЭ_факт'!CD147,'Потребление ЭЭ_факт'!CP147),IF(BU147&lt;&gt;0,AVERAGE('Потребление ЭЭ_факт'!BR147,'Потребление ЭЭ_факт'!CD147,'Потребление ЭЭ_факт'!CP147),0))</f>
        <v>19993.638708571303</v>
      </c>
      <c r="BW147" s="14">
        <f>IF(AND($F147=$BW$4,$I147=BW$5),AVERAGE('Потребление ЭЭ_факт'!BS147,'Потребление ЭЭ_факт'!CE147,'Потребление ЭЭ_факт'!CQ147),IF(BV147&lt;&gt;0,AVERAGE('Потребление ЭЭ_факт'!BS147,'Потребление ЭЭ_факт'!CE147,'Потребление ЭЭ_факт'!CQ147),0))</f>
        <v>20535.782857142851</v>
      </c>
      <c r="BX147" s="15">
        <f>IF(AND($F147=$BW$4,$I147=BX$5),AVERAGE('Потребление ЭЭ_факт'!BT147,'Потребление ЭЭ_факт'!CF147,'Потребление ЭЭ_факт'!CR147),IF(BW147&lt;&gt;0,AVERAGE('Потребление ЭЭ_факт'!BT147,'Потребление ЭЭ_факт'!CF147,'Потребление ЭЭ_факт'!CR147),0))</f>
        <v>17793.554826666677</v>
      </c>
      <c r="BY147" s="15">
        <f>IF(AND($F147=$BW$4,$I147=BY$5),AVERAGE('Потребление ЭЭ_факт'!BU147,'Потребление ЭЭ_факт'!CG147,'Потребление ЭЭ_факт'!CS147),IF(BX147&lt;&gt;0,AVERAGE('Потребление ЭЭ_факт'!BU147,'Потребление ЭЭ_факт'!CG147,'Потребление ЭЭ_факт'!CS147),0))</f>
        <v>16862.449451696124</v>
      </c>
      <c r="BZ147" s="15">
        <f>IF(AND($F147=$BW$4,$I147=BZ$5),AVERAGE('Потребление ЭЭ_факт'!BV147,'Потребление ЭЭ_факт'!CH147,'Потребление ЭЭ_факт'!CT147),IF(BY147&lt;&gt;0,AVERAGE('Потребление ЭЭ_факт'!BV147,'Потребление ЭЭ_факт'!CH147,'Потребление ЭЭ_факт'!CT147),0))</f>
        <v>15875.52723809525</v>
      </c>
      <c r="CA147" s="15">
        <f>IF(AND($F147=$BW$4,$I147=CA$5),AVERAGE('Потребление ЭЭ_факт'!BW147,'Потребление ЭЭ_факт'!CI147,'Потребление ЭЭ_факт'!CU147),IF(BZ147&lt;&gt;0,AVERAGE('Потребление ЭЭ_факт'!BW147,'Потребление ЭЭ_факт'!CI147,'Потребление ЭЭ_факт'!CU147),0))</f>
        <v>15308.781714285717</v>
      </c>
      <c r="CB147" s="15">
        <f>IF(AND($F147=$BW$4,$I147=CB$5),AVERAGE('Потребление ЭЭ_факт'!BX147,'Потребление ЭЭ_факт'!CJ147,'Потребление ЭЭ_факт'!CV147),IF(CA147&lt;&gt;0,AVERAGE('Потребление ЭЭ_факт'!BX147,'Потребление ЭЭ_факт'!CJ147,'Потребление ЭЭ_факт'!CV147),0))</f>
        <v>15683.670269421114</v>
      </c>
      <c r="CC147" s="15">
        <f>IF(AND($F147=$BW$4,$I147=CC$5),AVERAGE('Потребление ЭЭ_факт'!BY147,'Потребление ЭЭ_факт'!CK147,'Потребление ЭЭ_факт'!CW147),IF(CB147&lt;&gt;0,AVERAGE('Потребление ЭЭ_факт'!BY147,'Потребление ЭЭ_факт'!CK147,'Потребление ЭЭ_факт'!CW147),0))</f>
        <v>16913.726095238049</v>
      </c>
      <c r="CD147" s="15">
        <f>IF(AND($F147=$BW$4,$I147=CD$5),AVERAGE('Потребление ЭЭ_факт'!BZ147,'Потребление ЭЭ_факт'!CL147,'Потребление ЭЭ_факт'!CX147),IF(CC147&lt;&gt;0,AVERAGE('Потребление ЭЭ_факт'!BZ147,'Потребление ЭЭ_факт'!CL147,'Потребление ЭЭ_факт'!CX147),0))</f>
        <v>17158.727139924824</v>
      </c>
      <c r="CE147" s="15">
        <f>IF(AND($F147=$BW$4,$I147=CE$5),AVERAGE('Потребление ЭЭ_факт'!CA147,'Потребление ЭЭ_факт'!CM147,'Потребление ЭЭ_факт'!CY147),IF(CD147&lt;&gt;0,AVERAGE('Потребление ЭЭ_факт'!CA147,'Потребление ЭЭ_факт'!CM147,'Потребление ЭЭ_факт'!CY147),0))</f>
        <v>15966.072952380951</v>
      </c>
      <c r="CF147" s="15">
        <f>IF(AND($F147=$BW$4,$I147=CF$5),AVERAGE('Потребление ЭЭ_факт'!CB147,'Потребление ЭЭ_факт'!CN147,'Потребление ЭЭ_факт'!CZ147),IF(CE147&lt;&gt;0,AVERAGE('Потребление ЭЭ_факт'!CB147,'Потребление ЭЭ_факт'!CN147,'Потребление ЭЭ_факт'!CZ147),0))</f>
        <v>15724.82439651907</v>
      </c>
      <c r="CG147" s="31">
        <f t="shared" si="646"/>
        <v>17141.167047619045</v>
      </c>
      <c r="CH147" s="32">
        <f t="shared" si="647"/>
        <v>19993.638708571303</v>
      </c>
      <c r="CI147" s="30">
        <f t="shared" si="574"/>
        <v>20535.782857142851</v>
      </c>
      <c r="CJ147" s="31">
        <f t="shared" si="570"/>
        <v>17793.554826666677</v>
      </c>
      <c r="CK147" s="31">
        <f t="shared" si="571"/>
        <v>16862.449451696124</v>
      </c>
      <c r="CL147" s="31">
        <f t="shared" si="651"/>
        <v>15875.52723809525</v>
      </c>
      <c r="CM147" s="31">
        <f t="shared" si="652"/>
        <v>15308.781714285717</v>
      </c>
      <c r="CN147" s="31">
        <f t="shared" si="653"/>
        <v>15683.670269421114</v>
      </c>
      <c r="CO147" s="31">
        <f t="shared" si="654"/>
        <v>16913.726095238049</v>
      </c>
      <c r="CP147" s="31">
        <f t="shared" si="655"/>
        <v>17158.727139924824</v>
      </c>
      <c r="CQ147" s="31">
        <f t="shared" si="656"/>
        <v>15966.072952380951</v>
      </c>
      <c r="CR147" s="31">
        <f t="shared" si="657"/>
        <v>15724.82439651907</v>
      </c>
      <c r="CS147" s="31">
        <f t="shared" si="658"/>
        <v>17141.167047619045</v>
      </c>
      <c r="CT147" s="32">
        <f t="shared" si="659"/>
        <v>19993.638708571303</v>
      </c>
      <c r="CU147" s="30">
        <f t="shared" si="660"/>
        <v>20535.782857142851</v>
      </c>
      <c r="CV147" s="31">
        <f t="shared" si="661"/>
        <v>17793.554826666677</v>
      </c>
      <c r="CW147" s="31">
        <f t="shared" si="662"/>
        <v>16862.449451696124</v>
      </c>
      <c r="CX147" s="31">
        <f t="shared" si="663"/>
        <v>15875.52723809525</v>
      </c>
      <c r="CY147" s="31">
        <f t="shared" si="664"/>
        <v>15308.781714285717</v>
      </c>
      <c r="CZ147" s="31">
        <f t="shared" si="665"/>
        <v>15683.670269421114</v>
      </c>
      <c r="DA147" s="31">
        <f t="shared" si="666"/>
        <v>16913.726095238049</v>
      </c>
      <c r="DB147" s="31">
        <f t="shared" si="667"/>
        <v>17158.727139924824</v>
      </c>
      <c r="DC147" s="31">
        <f t="shared" si="668"/>
        <v>15966.072952380951</v>
      </c>
      <c r="DD147" s="31">
        <f t="shared" si="669"/>
        <v>15724.82439651907</v>
      </c>
      <c r="DE147" s="31">
        <f t="shared" si="670"/>
        <v>17141.167047619045</v>
      </c>
      <c r="DF147" s="32">
        <f t="shared" si="671"/>
        <v>19993.638708571303</v>
      </c>
      <c r="DG147" s="30">
        <f t="shared" si="672"/>
        <v>20535.782857142851</v>
      </c>
      <c r="DH147" s="31">
        <f t="shared" si="673"/>
        <v>17793.554826666677</v>
      </c>
      <c r="DI147" s="31">
        <f t="shared" si="674"/>
        <v>16862.449451696124</v>
      </c>
      <c r="DJ147" s="31">
        <f t="shared" si="675"/>
        <v>15875.52723809525</v>
      </c>
      <c r="DK147" s="31">
        <f t="shared" si="676"/>
        <v>15308.781714285717</v>
      </c>
      <c r="DL147" s="31">
        <f t="shared" si="677"/>
        <v>15683.670269421114</v>
      </c>
      <c r="DM147" s="31">
        <f t="shared" si="678"/>
        <v>16913.726095238049</v>
      </c>
      <c r="DN147" s="31">
        <f t="shared" si="679"/>
        <v>17158.727139924824</v>
      </c>
      <c r="DO147" s="31">
        <f t="shared" si="680"/>
        <v>15966.072952380951</v>
      </c>
      <c r="DP147" s="31">
        <f t="shared" si="681"/>
        <v>15724.82439651907</v>
      </c>
      <c r="DQ147" s="31">
        <f t="shared" si="650"/>
        <v>17141.167047619045</v>
      </c>
      <c r="DR147" s="32">
        <f t="shared" si="684"/>
        <v>19993.638708571303</v>
      </c>
      <c r="DS147" s="30">
        <f t="shared" si="685"/>
        <v>20535.782857142851</v>
      </c>
      <c r="DT147" s="31">
        <f t="shared" si="686"/>
        <v>17793.554826666677</v>
      </c>
      <c r="DU147" s="31">
        <f t="shared" si="687"/>
        <v>16862.449451696124</v>
      </c>
      <c r="DV147" s="31">
        <f t="shared" si="688"/>
        <v>15875.52723809525</v>
      </c>
      <c r="DW147" s="31">
        <f t="shared" si="689"/>
        <v>15308.781714285717</v>
      </c>
      <c r="DX147" s="31">
        <f t="shared" si="690"/>
        <v>15683.670269421114</v>
      </c>
      <c r="DY147" s="31">
        <f t="shared" si="691"/>
        <v>16913.726095238049</v>
      </c>
      <c r="DZ147" s="31">
        <f t="shared" si="692"/>
        <v>17158.727139924824</v>
      </c>
      <c r="EA147" s="31">
        <f t="shared" si="693"/>
        <v>15966.072952380951</v>
      </c>
      <c r="EB147" s="31">
        <f t="shared" si="694"/>
        <v>15724.82439651907</v>
      </c>
      <c r="EC147" s="31">
        <f t="shared" si="695"/>
        <v>17141.167047619045</v>
      </c>
      <c r="ED147" s="32">
        <f t="shared" si="696"/>
        <v>19993.638708571303</v>
      </c>
      <c r="EE147" s="30">
        <f t="shared" si="697"/>
        <v>20535.782857142851</v>
      </c>
      <c r="EF147" s="31">
        <f t="shared" si="698"/>
        <v>17793.554826666677</v>
      </c>
      <c r="EG147" s="31">
        <f t="shared" si="699"/>
        <v>16862.449451696124</v>
      </c>
      <c r="EH147" s="31">
        <f t="shared" si="700"/>
        <v>15875.52723809525</v>
      </c>
      <c r="EI147" s="31">
        <f t="shared" si="701"/>
        <v>15308.781714285717</v>
      </c>
      <c r="EJ147" s="31">
        <f t="shared" si="702"/>
        <v>15683.670269421114</v>
      </c>
      <c r="EK147" s="31">
        <f t="shared" si="703"/>
        <v>16913.726095238049</v>
      </c>
      <c r="EL147" s="31">
        <f t="shared" si="704"/>
        <v>17158.727139924824</v>
      </c>
      <c r="EM147" s="31">
        <f t="shared" si="705"/>
        <v>15966.072952380951</v>
      </c>
      <c r="EN147" s="31">
        <f t="shared" si="706"/>
        <v>15724.82439651907</v>
      </c>
      <c r="EO147" s="31">
        <f t="shared" si="682"/>
        <v>17141.167047619045</v>
      </c>
      <c r="EP147" s="32">
        <f t="shared" si="683"/>
        <v>19993.638708571303</v>
      </c>
      <c r="ES147" s="20"/>
      <c r="ET147" s="18"/>
      <c r="EU147" s="18"/>
      <c r="EV147" s="18"/>
      <c r="EW147" s="18"/>
      <c r="EX147" s="18"/>
      <c r="EY147" s="18"/>
      <c r="EZ147" s="18"/>
      <c r="FA147" s="18"/>
      <c r="FB147" s="18"/>
      <c r="FC147" s="18"/>
      <c r="FD147" s="19"/>
      <c r="FE147" s="20"/>
      <c r="FF147" s="18"/>
      <c r="FG147" s="18"/>
      <c r="FH147" s="18"/>
      <c r="FI147" s="18"/>
      <c r="FJ147" s="18"/>
      <c r="FK147" s="18"/>
      <c r="FL147" s="18"/>
      <c r="FM147" s="18"/>
      <c r="FN147" s="18"/>
      <c r="FO147" s="18"/>
      <c r="FP147" s="19"/>
      <c r="FQ147" s="20"/>
      <c r="FR147" s="18"/>
      <c r="FS147" s="18"/>
      <c r="FT147" s="18"/>
      <c r="FU147" s="18"/>
      <c r="FV147" s="18"/>
      <c r="FW147" s="18"/>
      <c r="FX147" s="18"/>
      <c r="FY147" s="18"/>
      <c r="FZ147" s="18"/>
      <c r="GA147" s="18"/>
      <c r="GB147" s="19">
        <f t="shared" si="579"/>
        <v>19993.638708571303</v>
      </c>
      <c r="GC147" s="20">
        <f t="shared" si="580"/>
        <v>20535.782857142851</v>
      </c>
      <c r="GD147" s="18">
        <f t="shared" si="581"/>
        <v>17793.554826666677</v>
      </c>
      <c r="GE147" s="18">
        <f t="shared" si="582"/>
        <v>16862.449451696124</v>
      </c>
      <c r="GF147" s="18">
        <f t="shared" si="583"/>
        <v>15875.52723809525</v>
      </c>
      <c r="GG147" s="18">
        <f t="shared" si="584"/>
        <v>15308.781714285717</v>
      </c>
      <c r="GH147" s="18">
        <f t="shared" si="585"/>
        <v>15683.670269421114</v>
      </c>
      <c r="GI147" s="18">
        <f t="shared" si="586"/>
        <v>16913.726095238049</v>
      </c>
      <c r="GJ147" s="18">
        <f t="shared" si="587"/>
        <v>17158.727139924824</v>
      </c>
      <c r="GK147" s="18">
        <f t="shared" si="588"/>
        <v>15966.072952380951</v>
      </c>
      <c r="GL147" s="18">
        <f t="shared" si="589"/>
        <v>15724.82439651907</v>
      </c>
      <c r="GM147" s="18">
        <f t="shared" si="590"/>
        <v>17141.167047619045</v>
      </c>
      <c r="GN147" s="19">
        <f t="shared" si="591"/>
        <v>19993.638708571303</v>
      </c>
      <c r="GO147" s="20">
        <f t="shared" si="592"/>
        <v>20535.782857142851</v>
      </c>
      <c r="GP147" s="18">
        <f t="shared" si="593"/>
        <v>17793.554826666677</v>
      </c>
      <c r="GQ147" s="18">
        <f t="shared" si="594"/>
        <v>16862.449451696124</v>
      </c>
      <c r="GR147" s="18">
        <f t="shared" si="595"/>
        <v>15875.52723809525</v>
      </c>
      <c r="GS147" s="18">
        <f t="shared" si="596"/>
        <v>15308.781714285717</v>
      </c>
      <c r="GT147" s="18">
        <f t="shared" si="597"/>
        <v>15683.670269421114</v>
      </c>
      <c r="GU147" s="18">
        <f t="shared" si="598"/>
        <v>16913.726095238049</v>
      </c>
      <c r="GV147" s="18">
        <f t="shared" si="599"/>
        <v>17158.727139924824</v>
      </c>
      <c r="GW147" s="18">
        <f t="shared" si="600"/>
        <v>15966.072952380951</v>
      </c>
      <c r="GX147" s="18">
        <f t="shared" si="601"/>
        <v>15724.82439651907</v>
      </c>
      <c r="GY147" s="18">
        <f t="shared" si="602"/>
        <v>17141.167047619045</v>
      </c>
      <c r="GZ147" s="19">
        <f t="shared" si="603"/>
        <v>19993.638708571303</v>
      </c>
      <c r="HA147" s="20">
        <f t="shared" si="604"/>
        <v>20535.782857142851</v>
      </c>
      <c r="HB147" s="18">
        <f t="shared" si="605"/>
        <v>17793.554826666677</v>
      </c>
      <c r="HC147" s="18">
        <f t="shared" si="606"/>
        <v>16862.449451696124</v>
      </c>
      <c r="HD147" s="18">
        <f t="shared" si="607"/>
        <v>15875.52723809525</v>
      </c>
      <c r="HE147" s="18">
        <f t="shared" si="608"/>
        <v>15308.781714285717</v>
      </c>
      <c r="HF147" s="18">
        <f t="shared" si="609"/>
        <v>15683.670269421114</v>
      </c>
      <c r="HG147" s="18">
        <f t="shared" si="610"/>
        <v>16913.726095238049</v>
      </c>
      <c r="HH147" s="18">
        <f t="shared" si="611"/>
        <v>17158.727139924824</v>
      </c>
      <c r="HI147" s="18">
        <f t="shared" si="612"/>
        <v>15966.072952380951</v>
      </c>
      <c r="HJ147" s="18">
        <f t="shared" si="613"/>
        <v>15724.82439651907</v>
      </c>
      <c r="HK147" s="18">
        <f t="shared" si="614"/>
        <v>17141.167047619045</v>
      </c>
      <c r="HL147" s="19">
        <f t="shared" si="615"/>
        <v>19993.638708571303</v>
      </c>
      <c r="HM147" s="20">
        <f t="shared" si="616"/>
        <v>20535.782857142851</v>
      </c>
      <c r="HN147" s="18">
        <f t="shared" si="617"/>
        <v>17793.554826666677</v>
      </c>
      <c r="HO147" s="18">
        <f t="shared" si="618"/>
        <v>16862.449451696124</v>
      </c>
      <c r="HP147" s="18">
        <f t="shared" si="619"/>
        <v>15875.52723809525</v>
      </c>
      <c r="HQ147" s="18">
        <f t="shared" si="620"/>
        <v>15308.781714285717</v>
      </c>
      <c r="HR147" s="18">
        <f t="shared" si="621"/>
        <v>15683.670269421114</v>
      </c>
      <c r="HS147" s="18">
        <f t="shared" si="622"/>
        <v>16913.726095238049</v>
      </c>
      <c r="HT147" s="18">
        <f t="shared" si="623"/>
        <v>17158.727139924824</v>
      </c>
      <c r="HU147" s="18">
        <f t="shared" si="624"/>
        <v>15966.072952380951</v>
      </c>
      <c r="HV147" s="18">
        <f t="shared" si="625"/>
        <v>15724.82439651907</v>
      </c>
      <c r="HW147" s="18">
        <f t="shared" si="626"/>
        <v>17141.167047619045</v>
      </c>
      <c r="HX147" s="19">
        <f t="shared" si="627"/>
        <v>19993.638708571303</v>
      </c>
      <c r="HY147" s="20">
        <f t="shared" si="628"/>
        <v>20535.782857142851</v>
      </c>
      <c r="HZ147" s="18">
        <f t="shared" si="629"/>
        <v>17793.554826666677</v>
      </c>
      <c r="IA147" s="18">
        <f t="shared" si="630"/>
        <v>16862.449451696124</v>
      </c>
      <c r="IB147" s="18">
        <f t="shared" si="631"/>
        <v>15875.52723809525</v>
      </c>
      <c r="IC147" s="18">
        <f t="shared" si="632"/>
        <v>15308.781714285717</v>
      </c>
      <c r="ID147" s="18">
        <f t="shared" si="633"/>
        <v>15683.670269421114</v>
      </c>
      <c r="IE147" s="18">
        <f t="shared" si="634"/>
        <v>16913.726095238049</v>
      </c>
      <c r="IF147" s="18">
        <f t="shared" si="648"/>
        <v>17158.727139924824</v>
      </c>
      <c r="IG147" s="18">
        <f t="shared" si="649"/>
        <v>15966.072952380951</v>
      </c>
      <c r="IH147" s="18">
        <f t="shared" si="707"/>
        <v>15724.82439651907</v>
      </c>
      <c r="II147" s="18">
        <f t="shared" si="708"/>
        <v>17141.167047619045</v>
      </c>
      <c r="IJ147" s="19"/>
      <c r="IK147" s="20"/>
      <c r="IL147" s="18"/>
      <c r="IM147" s="18"/>
      <c r="IN147" s="18"/>
      <c r="IO147" s="18"/>
      <c r="IP147" s="18"/>
      <c r="IQ147" s="18"/>
      <c r="IR147" s="18"/>
      <c r="IS147" s="18"/>
      <c r="IT147" s="18"/>
      <c r="IU147" s="18"/>
      <c r="IV147" s="19"/>
      <c r="IW147" s="29"/>
      <c r="IX147" s="29"/>
      <c r="IY147" s="17"/>
      <c r="IZ147" s="17"/>
      <c r="JA147" s="14">
        <f t="shared" si="635"/>
        <v>0</v>
      </c>
      <c r="JB147" s="15">
        <f t="shared" si="636"/>
        <v>0</v>
      </c>
      <c r="JC147" s="15">
        <f t="shared" si="637"/>
        <v>19993.638708571303</v>
      </c>
      <c r="JD147" s="15">
        <f t="shared" si="638"/>
        <v>204957.92269756098</v>
      </c>
      <c r="JE147" s="15">
        <f t="shared" si="639"/>
        <v>204957.92269756098</v>
      </c>
      <c r="JF147" s="15">
        <f t="shared" si="640"/>
        <v>204957.92269756098</v>
      </c>
      <c r="JG147" s="15">
        <f t="shared" si="641"/>
        <v>204957.92269756098</v>
      </c>
      <c r="JH147" s="15">
        <f t="shared" si="642"/>
        <v>184964.28398898969</v>
      </c>
      <c r="JI147" s="15">
        <f t="shared" si="643"/>
        <v>0</v>
      </c>
      <c r="JJ147" s="14"/>
    </row>
    <row r="148" spans="1:270" x14ac:dyDescent="0.25">
      <c r="A148" s="5" t="s">
        <v>175</v>
      </c>
      <c r="B148" s="2">
        <v>4428</v>
      </c>
      <c r="C148" s="3">
        <v>41963</v>
      </c>
      <c r="D148" s="3" t="s">
        <v>176</v>
      </c>
      <c r="E148" s="4">
        <v>45618</v>
      </c>
      <c r="F148">
        <f t="shared" si="564"/>
        <v>2024</v>
      </c>
      <c r="G148">
        <f t="shared" si="565"/>
        <v>11</v>
      </c>
      <c r="H148">
        <f t="shared" si="566"/>
        <v>2021</v>
      </c>
      <c r="I148">
        <f t="shared" si="561"/>
        <v>11</v>
      </c>
      <c r="J148">
        <f t="shared" si="560"/>
        <v>2024</v>
      </c>
      <c r="K148">
        <f t="shared" si="572"/>
        <v>12</v>
      </c>
      <c r="L148">
        <f t="shared" si="562"/>
        <v>2029</v>
      </c>
      <c r="M148">
        <f t="shared" si="573"/>
        <v>11</v>
      </c>
      <c r="O148" s="14"/>
      <c r="P148" s="17"/>
      <c r="Q148" s="17"/>
      <c r="R148" s="17"/>
      <c r="S148" s="17"/>
      <c r="T148" s="17"/>
      <c r="U148" s="17"/>
      <c r="V148" s="17">
        <f>IF(AND($F148=O$4,$I148=V$5),AVERAGE('Потребление ЭЭ_факт'!R148,'Потребление ЭЭ_факт'!AD148,'Потребление ЭЭ_факт'!AP148),IF(U148&lt;&gt;0,AVERAGE('Потребление ЭЭ_факт'!R148,'Потребление ЭЭ_факт'!AD148,'Потребление ЭЭ_факт'!AP148),0))</f>
        <v>0</v>
      </c>
      <c r="W148" s="17">
        <f>IF(AND($F148=O$4,$I148=W$5),AVERAGE('Потребление ЭЭ_факт'!S148,'Потребление ЭЭ_факт'!AE148,'Потребление ЭЭ_факт'!AQ148),IF(V148&lt;&gt;0,AVERAGE('Потребление ЭЭ_факт'!S148,'Потребление ЭЭ_факт'!AE148,'Потребление ЭЭ_факт'!AQ148),0))</f>
        <v>0</v>
      </c>
      <c r="X148" s="17">
        <f>IF(AND($F148=O$4,$I148=X$5),AVERAGE('Потребление ЭЭ_факт'!T148,'Потребление ЭЭ_факт'!AF148,'Потребление ЭЭ_факт'!AR148),IF(W148&lt;&gt;0,AVERAGE('Потребление ЭЭ_факт'!T148,'Потребление ЭЭ_факт'!AF148,'Потребление ЭЭ_факт'!AR148),0))</f>
        <v>0</v>
      </c>
      <c r="Y148" s="17">
        <f>IF(AND($F148=O$4,$I148=Y$5),AVERAGE('Потребление ЭЭ_факт'!U148,'Потребление ЭЭ_факт'!AG148,'Потребление ЭЭ_факт'!AS148),IF(X148&lt;&gt;0,AVERAGE('Потребление ЭЭ_факт'!U148,'Потребление ЭЭ_факт'!AG148,'Потребление ЭЭ_факт'!AS148),0))</f>
        <v>0</v>
      </c>
      <c r="Z148" s="17">
        <f>IF(AND($F148=O$4,$I148=Z$5),AVERAGE('Потребление ЭЭ_факт'!V148,'Потребление ЭЭ_факт'!AH148,'Потребление ЭЭ_факт'!AT148),IF(Y148&lt;&gt;0,AVERAGE('Потребление ЭЭ_факт'!V148,'Потребление ЭЭ_факт'!AH148,'Потребление ЭЭ_факт'!AT148),0))</f>
        <v>0</v>
      </c>
      <c r="AA148" s="14">
        <f>IF(AND($F148=AA$4,$I148=AA$5),AVERAGE('Потребление ЭЭ_факт'!W148,'Потребление ЭЭ_факт'!AI148,'Потребление ЭЭ_факт'!AU148),IF(Z148&lt;&gt;0,AVERAGE('Потребление ЭЭ_факт'!W148,'Потребление ЭЭ_факт'!AI148,'Потребление ЭЭ_факт'!AU148),0))</f>
        <v>0</v>
      </c>
      <c r="AB148" s="17">
        <f>IF(AND($F148=AA$4,$I148=AB$5),AVERAGE('Потребление ЭЭ_факт'!X148,'Потребление ЭЭ_факт'!AJ148,'Потребление ЭЭ_факт'!AV148),IF(AA148&lt;&gt;0,AVERAGE('Потребление ЭЭ_факт'!X148,'Потребление ЭЭ_факт'!AJ148,'Потребление ЭЭ_факт'!AV148),0))</f>
        <v>0</v>
      </c>
      <c r="AC148" s="17">
        <f>IF(AND($F148=AA$4,$I148=AC$5),AVERAGE('Потребление ЭЭ_факт'!Y148,'Потребление ЭЭ_факт'!AK148,'Потребление ЭЭ_факт'!AW148),IF(AB148&lt;&gt;0,AVERAGE('Потребление ЭЭ_факт'!Y148,'Потребление ЭЭ_факт'!AK148,'Потребление ЭЭ_факт'!AW148),0))</f>
        <v>0</v>
      </c>
      <c r="AD148" s="17">
        <f>IF(AND($F148=AA$4,$I148=AD$5),AVERAGE('Потребление ЭЭ_факт'!Z148,'Потребление ЭЭ_факт'!AL148,'Потребление ЭЭ_факт'!AX148),IF(AC148&lt;&gt;0,AVERAGE('Потребление ЭЭ_факт'!Z148,'Потребление ЭЭ_факт'!AL148,'Потребление ЭЭ_факт'!AX148),0))</f>
        <v>0</v>
      </c>
      <c r="AE148" s="17">
        <f>IF(AND($F148=AA$4,$I148=AE$5),AVERAGE('Потребление ЭЭ_факт'!AA148,'Потребление ЭЭ_факт'!AM148,'Потребление ЭЭ_факт'!AY148),IF(AD148&lt;&gt;0,AVERAGE('Потребление ЭЭ_факт'!AA148,'Потребление ЭЭ_факт'!AM148,'Потребление ЭЭ_факт'!AY148),0))</f>
        <v>0</v>
      </c>
      <c r="AF148" s="17">
        <f>IF(AND($F148=AA$4,$I148=AF$5),AVERAGE('Потребление ЭЭ_факт'!AB148,'Потребление ЭЭ_факт'!AN148,'Потребление ЭЭ_факт'!AZ148),IF(AE148&lt;&gt;0,AVERAGE('Потребление ЭЭ_факт'!AB148,'Потребление ЭЭ_факт'!AN148,'Потребление ЭЭ_факт'!AZ148),0))</f>
        <v>0</v>
      </c>
      <c r="AG148" s="17">
        <f>IF(AND($F148=AA$4,$I148=AG$5),AVERAGE('Потребление ЭЭ_факт'!AC148,'Потребление ЭЭ_факт'!AO148,'Потребление ЭЭ_факт'!BA148),IF(AF148&lt;&gt;0,AVERAGE('Потребление ЭЭ_факт'!AC148,'Потребление ЭЭ_факт'!AO148,'Потребление ЭЭ_факт'!BA148),0))</f>
        <v>0</v>
      </c>
      <c r="AH148" s="17">
        <f>IF(AND($F148=AA$4,$I148=AH$5),AVERAGE('Потребление ЭЭ_факт'!AD148,'Потребление ЭЭ_факт'!AP148,'Потребление ЭЭ_факт'!BB148),IF(AG148&lt;&gt;0,AVERAGE('Потребление ЭЭ_факт'!AD148,'Потребление ЭЭ_факт'!AP148,'Потребление ЭЭ_факт'!BB148),0))</f>
        <v>0</v>
      </c>
      <c r="AI148" s="17">
        <f>IF(AND($F148=AA$4,$I148=AI$5),AVERAGE('Потребление ЭЭ_факт'!AE148,'Потребление ЭЭ_факт'!AQ148,'Потребление ЭЭ_факт'!BC148),IF(AH148&lt;&gt;0,AVERAGE('Потребление ЭЭ_факт'!AE148,'Потребление ЭЭ_факт'!AQ148,'Потребление ЭЭ_факт'!BC148),0))</f>
        <v>0</v>
      </c>
      <c r="AJ148" s="17">
        <f>IF(AND($F148=AA$4,$I148=AJ$5),AVERAGE('Потребление ЭЭ_факт'!AF148,'Потребление ЭЭ_факт'!AR148,'Потребление ЭЭ_факт'!BD148),IF(AI148&lt;&gt;0,AVERAGE('Потребление ЭЭ_факт'!AF148,'Потребление ЭЭ_факт'!AR148,'Потребление ЭЭ_факт'!BD148),0))</f>
        <v>0</v>
      </c>
      <c r="AK148" s="17">
        <f>IF(AND($F148=AA$4,$I148=AK$5),AVERAGE('Потребление ЭЭ_факт'!AG148,'Потребление ЭЭ_факт'!AS148,'Потребление ЭЭ_факт'!BE148),IF(AJ148&lt;&gt;0,AVERAGE('Потребление ЭЭ_факт'!AG148,'Потребление ЭЭ_факт'!AS148,'Потребление ЭЭ_факт'!BE148),0))</f>
        <v>0</v>
      </c>
      <c r="AL148" s="17">
        <f>IF(AND($F148=AA$4,$I148=AL$5),AVERAGE('Потребление ЭЭ_факт'!AH148,'Потребление ЭЭ_факт'!AT148,'Потребление ЭЭ_факт'!BF148),IF(AK148&lt;&gt;0,AVERAGE('Потребление ЭЭ_факт'!AH148,'Потребление ЭЭ_факт'!AT148,'Потребление ЭЭ_факт'!BF148),0))</f>
        <v>0</v>
      </c>
      <c r="AM148" s="14">
        <f>IF(AND($F148=AM$4,$I148=AM$5),AVERAGE('Потребление ЭЭ_факт'!AI148,'Потребление ЭЭ_факт'!AU148,'Потребление ЭЭ_факт'!BG148),IF(AL148&lt;&gt;0,AVERAGE('Потребление ЭЭ_факт'!AI148,'Потребление ЭЭ_факт'!AU148,'Потребление ЭЭ_факт'!BG148),0))</f>
        <v>0</v>
      </c>
      <c r="AN148" s="15">
        <f>IF(AND($F148=$AM$4,$I148=AN$5),AVERAGE('Потребление ЭЭ_факт'!AJ148,'Потребление ЭЭ_факт'!AV148,'Потребление ЭЭ_факт'!BH148),IF(AM148&lt;&gt;0,AVERAGE('Потребление ЭЭ_факт'!AJ148,'Потребление ЭЭ_факт'!AV148,'Потребление ЭЭ_факт'!BH148),0))</f>
        <v>0</v>
      </c>
      <c r="AO148" s="15">
        <f>IF(AND($F148=$AM$4,$I148=AO$5),AVERAGE('Потребление ЭЭ_факт'!AK148,'Потребление ЭЭ_факт'!AW148,'Потребление ЭЭ_факт'!BI148),IF(AN148&lt;&gt;0,AVERAGE('Потребление ЭЭ_факт'!AK148,'Потребление ЭЭ_факт'!AW148,'Потребление ЭЭ_факт'!BI148),0))</f>
        <v>0</v>
      </c>
      <c r="AP148" s="15">
        <f>IF(AND($F148=$AM$4,$I148=AP$5),AVERAGE('Потребление ЭЭ_факт'!AL148,'Потребление ЭЭ_факт'!AX148,'Потребление ЭЭ_факт'!BJ148),IF(AO148&lt;&gt;0,AVERAGE('Потребление ЭЭ_факт'!AL148,'Потребление ЭЭ_факт'!AX148,'Потребление ЭЭ_факт'!BJ148),0))</f>
        <v>0</v>
      </c>
      <c r="AQ148" s="15">
        <f>IF(AND($F148=$AM$4,$I148=AQ$5),AVERAGE('Потребление ЭЭ_факт'!AM148,'Потребление ЭЭ_факт'!AY148,'Потребление ЭЭ_факт'!BK148),IF(AP148&lt;&gt;0,AVERAGE('Потребление ЭЭ_факт'!AM148,'Потребление ЭЭ_факт'!AY148,'Потребление ЭЭ_факт'!BK148),0))</f>
        <v>0</v>
      </c>
      <c r="AR148" s="15">
        <f>IF(AND($F148=$AM$4,$I148=AR$5),AVERAGE('Потребление ЭЭ_факт'!AN148,'Потребление ЭЭ_факт'!AZ148,'Потребление ЭЭ_факт'!BL148),IF(AQ148&lt;&gt;0,AVERAGE('Потребление ЭЭ_факт'!AN148,'Потребление ЭЭ_факт'!AZ148,'Потребление ЭЭ_факт'!BL148),0))</f>
        <v>0</v>
      </c>
      <c r="AS148" s="15">
        <f>IF(AND($F148=$AM$4,$I148=AS$5),AVERAGE('Потребление ЭЭ_факт'!AO148,'Потребление ЭЭ_факт'!BA148,'Потребление ЭЭ_факт'!BM148),IF(AR148&lt;&gt;0,AVERAGE('Потребление ЭЭ_факт'!AO148,'Потребление ЭЭ_факт'!BA148,'Потребление ЭЭ_факт'!BM148),0))</f>
        <v>0</v>
      </c>
      <c r="AT148" s="15">
        <f>IF(AND($F148=$AM$4,$I148=AT$5),AVERAGE('Потребление ЭЭ_факт'!AP148,'Потребление ЭЭ_факт'!BB148,'Потребление ЭЭ_факт'!BN148),IF(AS148&lt;&gt;0,AVERAGE('Потребление ЭЭ_факт'!AP148,'Потребление ЭЭ_факт'!BB148,'Потребление ЭЭ_факт'!BN148),0))</f>
        <v>0</v>
      </c>
      <c r="AU148" s="15">
        <f>IF(AND($F148=$AM$4,$I148=AU$5),AVERAGE('Потребление ЭЭ_факт'!AQ148,'Потребление ЭЭ_факт'!BC148,'Потребление ЭЭ_факт'!BO148),IF(AT148&lt;&gt;0,AVERAGE('Потребление ЭЭ_факт'!AQ148,'Потребление ЭЭ_факт'!BC148,'Потребление ЭЭ_факт'!BO148),0))</f>
        <v>0</v>
      </c>
      <c r="AV148" s="15">
        <f>IF(AND($F148=$AM$4,$I148=AV$5),AVERAGE('Потребление ЭЭ_факт'!AR148,'Потребление ЭЭ_факт'!BD148,'Потребление ЭЭ_факт'!BP148),IF(AU148&lt;&gt;0,AVERAGE('Потребление ЭЭ_факт'!AR148,'Потребление ЭЭ_факт'!BD148,'Потребление ЭЭ_факт'!BP148),0))</f>
        <v>0</v>
      </c>
      <c r="AW148" s="15">
        <f>IF(AND($F148=$AM$4,$I148=AW$5),AVERAGE('Потребление ЭЭ_факт'!AS148,'Потребление ЭЭ_факт'!BE148,'Потребление ЭЭ_факт'!BQ148),IF(AV148&lt;&gt;0,AVERAGE('Потребление ЭЭ_факт'!AS148,'Потребление ЭЭ_факт'!BE148,'Потребление ЭЭ_факт'!BQ148),0))</f>
        <v>0</v>
      </c>
      <c r="AX148" s="16">
        <f>IF(AND($F148=$AM$4,$I148=AX$5),AVERAGE('Потребление ЭЭ_факт'!AT148,'Потребление ЭЭ_факт'!BF148,'Потребление ЭЭ_факт'!BR148),IF(AW148&lt;&gt;0,AVERAGE('Потребление ЭЭ_факт'!AT148,'Потребление ЭЭ_факт'!BF148,'Потребление ЭЭ_факт'!BR148),0))</f>
        <v>0</v>
      </c>
      <c r="AY148" s="14">
        <f>IF(AND($F148=$AY$4,$I148=AY$5),AVERAGE('Потребление ЭЭ_факт'!AU148,'Потребление ЭЭ_факт'!BG148,'Потребление ЭЭ_факт'!BS148),IF(AX148&lt;&gt;0,AVERAGE('Потребление ЭЭ_факт'!AU148,'Потребление ЭЭ_факт'!BG148,'Потребление ЭЭ_факт'!BS148),0))</f>
        <v>0</v>
      </c>
      <c r="AZ148" s="15">
        <f>IF(AND($F148=$AY$4,$I148=AZ$5),AVERAGE('Потребление ЭЭ_факт'!AV148,'Потребление ЭЭ_факт'!BH148,'Потребление ЭЭ_факт'!BT148),IF(AY148&lt;&gt;0,AVERAGE('Потребление ЭЭ_факт'!AV148,'Потребление ЭЭ_факт'!BH148,'Потребление ЭЭ_факт'!BT148),0))</f>
        <v>0</v>
      </c>
      <c r="BA148" s="15">
        <f>IF(AND($F148=$AY$4,$I148=BA$5),AVERAGE('Потребление ЭЭ_факт'!AW148,'Потребление ЭЭ_факт'!BI148,'Потребление ЭЭ_факт'!BU148),IF(AZ148&lt;&gt;0,AVERAGE('Потребление ЭЭ_факт'!AW148,'Потребление ЭЭ_факт'!BI148,'Потребление ЭЭ_факт'!BU148),0))</f>
        <v>0</v>
      </c>
      <c r="BB148" s="15">
        <f>IF(AND($F148=$AY$4,$I148=BB$5),AVERAGE('Потребление ЭЭ_факт'!AX148,'Потребление ЭЭ_факт'!BJ148,'Потребление ЭЭ_факт'!BV148),IF(BA148&lt;&gt;0,AVERAGE('Потребление ЭЭ_факт'!AX148,'Потребление ЭЭ_факт'!BJ148,'Потребление ЭЭ_факт'!BV148),0))</f>
        <v>0</v>
      </c>
      <c r="BC148" s="15">
        <f>IF(AND($F148=$AY$4,$I148=BC$5),AVERAGE('Потребление ЭЭ_факт'!AY148,'Потребление ЭЭ_факт'!BK148,'Потребление ЭЭ_факт'!BW148),IF(BB148&lt;&gt;0,AVERAGE('Потребление ЭЭ_факт'!AY148,'Потребление ЭЭ_факт'!BK148,'Потребление ЭЭ_факт'!BW148),0))</f>
        <v>0</v>
      </c>
      <c r="BD148" s="15">
        <f>IF(AND($F148=$AY$4,$I148=BD$5),AVERAGE('Потребление ЭЭ_факт'!AZ148,'Потребление ЭЭ_факт'!BL148,'Потребление ЭЭ_факт'!BX148),IF(BC148&lt;&gt;0,AVERAGE('Потребление ЭЭ_факт'!AZ148,'Потребление ЭЭ_факт'!BL148,'Потребление ЭЭ_факт'!BX148),0))</f>
        <v>0</v>
      </c>
      <c r="BE148" s="15">
        <f>IF(AND($F148=$AY$4,$I148=BE$5),AVERAGE('Потребление ЭЭ_факт'!BA148,'Потребление ЭЭ_факт'!BM148,'Потребление ЭЭ_факт'!BY148),IF(BD148&lt;&gt;0,AVERAGE('Потребление ЭЭ_факт'!BA148,'Потребление ЭЭ_факт'!BM148,'Потребление ЭЭ_факт'!BY148),0))</f>
        <v>0</v>
      </c>
      <c r="BF148" s="15">
        <f>IF(AND($F148=$AY$4,$I148=BF$5),AVERAGE('Потребление ЭЭ_факт'!BB148,'Потребление ЭЭ_факт'!BN148,'Потребление ЭЭ_факт'!BZ148),IF(BE148&lt;&gt;0,AVERAGE('Потребление ЭЭ_факт'!BB148,'Потребление ЭЭ_факт'!BN148,'Потребление ЭЭ_факт'!BZ148),0))</f>
        <v>0</v>
      </c>
      <c r="BG148" s="15">
        <f>IF(AND($F148=$AY$4,$I148=BG$5),AVERAGE('Потребление ЭЭ_факт'!BC148,'Потребление ЭЭ_факт'!BO148,'Потребление ЭЭ_факт'!CA148),IF(BF148&lt;&gt;0,AVERAGE('Потребление ЭЭ_факт'!BC148,'Потребление ЭЭ_факт'!BO148,'Потребление ЭЭ_факт'!CA148),0))</f>
        <v>0</v>
      </c>
      <c r="BH148" s="15">
        <f>IF(AND($F148=$AY$4,$I148=BH$5),AVERAGE('Потребление ЭЭ_факт'!BD148,'Потребление ЭЭ_факт'!BP148,'Потребление ЭЭ_факт'!CB148),IF(BG148&lt;&gt;0,AVERAGE('Потребление ЭЭ_факт'!BD148,'Потребление ЭЭ_факт'!BP148,'Потребление ЭЭ_факт'!CB148),0))</f>
        <v>0</v>
      </c>
      <c r="BI148" s="15">
        <f>IF(AND($F148=$AY$4,$I148=BI$5),AVERAGE('Потребление ЭЭ_факт'!BE148,'Потребление ЭЭ_факт'!BQ148,'Потребление ЭЭ_факт'!CC148),IF(BH148&lt;&gt;0,AVERAGE('Потребление ЭЭ_факт'!BE148,'Потребление ЭЭ_факт'!BQ148,'Потребление ЭЭ_факт'!CC148),0))</f>
        <v>0</v>
      </c>
      <c r="BJ148" s="16">
        <f>IF(AND($F148=$AY$4,$I148=BJ$5),AVERAGE('Потребление ЭЭ_факт'!BF148,'Потребление ЭЭ_факт'!BR148,'Потребление ЭЭ_факт'!CD148),IF(BI148&lt;&gt;0,AVERAGE('Потребление ЭЭ_факт'!BF148,'Потребление ЭЭ_факт'!BR148,'Потребление ЭЭ_факт'!CD148),0))</f>
        <v>0</v>
      </c>
      <c r="BK148" s="14">
        <f>IF(AND($F148=$BK$4,$I148=BK$5),AVERAGE('Потребление ЭЭ_факт'!BG148,'Потребление ЭЭ_факт'!BS148,'Потребление ЭЭ_факт'!CE148),IF(BJ148&lt;&gt;0,AVERAGE('Потребление ЭЭ_факт'!BG148,'Потребление ЭЭ_факт'!BS148,'Потребление ЭЭ_факт'!CE148),0))</f>
        <v>0</v>
      </c>
      <c r="BL148" s="15">
        <f>IF(AND($F148=$BK$4,$I148=BL$5),AVERAGE('Потребление ЭЭ_факт'!BH148,'Потребление ЭЭ_факт'!BT148,'Потребление ЭЭ_факт'!CF148),IF(BK148&lt;&gt;0,AVERAGE('Потребление ЭЭ_факт'!BH148,'Потребление ЭЭ_факт'!BT148,'Потребление ЭЭ_факт'!CF148),0))</f>
        <v>0</v>
      </c>
      <c r="BM148" s="15">
        <f>IF(AND($F148=$BK$4,$I148=BM$5),AVERAGE('Потребление ЭЭ_факт'!BI148,'Потребление ЭЭ_факт'!BU148,'Потребление ЭЭ_факт'!CG148),IF(BL148&lt;&gt;0,AVERAGE('Потребление ЭЭ_факт'!BI148,'Потребление ЭЭ_факт'!BU148,'Потребление ЭЭ_факт'!CG148),0))</f>
        <v>0</v>
      </c>
      <c r="BN148" s="15">
        <f>IF(AND($F148=$BK$4,$I148=BN$5),AVERAGE('Потребление ЭЭ_факт'!BJ148,'Потребление ЭЭ_факт'!BV148,'Потребление ЭЭ_факт'!CH148),IF(BM148&lt;&gt;0,AVERAGE('Потребление ЭЭ_факт'!BJ148,'Потребление ЭЭ_факт'!BV148,'Потребление ЭЭ_факт'!CH148),0))</f>
        <v>0</v>
      </c>
      <c r="BO148" s="15">
        <f>IF(AND($F148=$BK$4,$I148=BO$5),AVERAGE('Потребление ЭЭ_факт'!BK148,'Потребление ЭЭ_факт'!BW148,'Потребление ЭЭ_факт'!CI148),IF(BN148&lt;&gt;0,AVERAGE('Потребление ЭЭ_факт'!BK148,'Потребление ЭЭ_факт'!BW148,'Потребление ЭЭ_факт'!CI148),0))</f>
        <v>0</v>
      </c>
      <c r="BP148" s="15">
        <f>IF(AND($F148=$BK$4,$I148=BP$5),AVERAGE('Потребление ЭЭ_факт'!BL148,'Потребление ЭЭ_факт'!BX148,'Потребление ЭЭ_факт'!CJ148),IF(BO148&lt;&gt;0,AVERAGE('Потребление ЭЭ_факт'!BL148,'Потребление ЭЭ_факт'!BX148,'Потребление ЭЭ_факт'!CJ148),0))</f>
        <v>0</v>
      </c>
      <c r="BQ148" s="15">
        <f>IF(AND($F148=$BK$4,$I148=BQ$5),AVERAGE('Потребление ЭЭ_факт'!BM148,'Потребление ЭЭ_факт'!BY148,'Потребление ЭЭ_факт'!CK148),IF(BP148&lt;&gt;0,AVERAGE('Потребление ЭЭ_факт'!BM148,'Потребление ЭЭ_факт'!BY148,'Потребление ЭЭ_факт'!CK148),0))</f>
        <v>0</v>
      </c>
      <c r="BR148" s="15">
        <f>IF(AND($F148=$BK$4,$I148=BR$5),AVERAGE('Потребление ЭЭ_факт'!BN148,'Потребление ЭЭ_факт'!BZ148,'Потребление ЭЭ_факт'!CL148),IF(BQ148&lt;&gt;0,AVERAGE('Потребление ЭЭ_факт'!BN148,'Потребление ЭЭ_факт'!BZ148,'Потребление ЭЭ_факт'!CL148),0))</f>
        <v>0</v>
      </c>
      <c r="BS148" s="15">
        <f>IF(AND($F148=$BK$4,$I148=BS$5),AVERAGE('Потребление ЭЭ_факт'!BO148,'Потребление ЭЭ_факт'!CA148,'Потребление ЭЭ_факт'!CM148),IF(BR148&lt;&gt;0,AVERAGE('Потребление ЭЭ_факт'!BO148,'Потребление ЭЭ_факт'!CA148,'Потребление ЭЭ_факт'!CM148),0))</f>
        <v>0</v>
      </c>
      <c r="BT148" s="15">
        <f>IF(AND($F148=$BK$4,$I148=BT$5),AVERAGE('Потребление ЭЭ_факт'!BP148,'Потребление ЭЭ_факт'!CB148,'Потребление ЭЭ_факт'!CN148),IF(BS148&lt;&gt;0,AVERAGE('Потребление ЭЭ_факт'!BP148,'Потребление ЭЭ_факт'!CB148,'Потребление ЭЭ_факт'!CN148),0))</f>
        <v>0</v>
      </c>
      <c r="BU148" s="15">
        <f>IF(AND($F148=$BK$4,$I148=BU$5),AVERAGE('Потребление ЭЭ_факт'!BQ148,'Потребление ЭЭ_факт'!CC148,'Потребление ЭЭ_факт'!CO148),IF(BT148&lt;&gt;0,AVERAGE('Потребление ЭЭ_факт'!BQ148,'Потребление ЭЭ_факт'!CC148,'Потребление ЭЭ_факт'!CO148),0))</f>
        <v>10084.18433333334</v>
      </c>
      <c r="BV148" s="16">
        <f>IF(AND($F148=$BK$4,$I148=BV$5),AVERAGE('Потребление ЭЭ_факт'!BR148,'Потребление ЭЭ_факт'!CD148,'Потребление ЭЭ_факт'!CP148),IF(BU148&lt;&gt;0,AVERAGE('Потребление ЭЭ_факт'!BR148,'Потребление ЭЭ_факт'!CD148,'Потребление ЭЭ_факт'!CP148),0))</f>
        <v>12400.545318809518</v>
      </c>
      <c r="BW148" s="14">
        <f>IF(AND($F148=$BW$4,$I148=BW$5),AVERAGE('Потребление ЭЭ_факт'!BS148,'Потребление ЭЭ_факт'!CE148,'Потребление ЭЭ_факт'!CQ148),IF(BV148&lt;&gt;0,AVERAGE('Потребление ЭЭ_факт'!BS148,'Потребление ЭЭ_факт'!CE148,'Потребление ЭЭ_факт'!CQ148),0))</f>
        <v>12696.191511904763</v>
      </c>
      <c r="BX148" s="15">
        <f>IF(AND($F148=$BW$4,$I148=BX$5),AVERAGE('Потребление ЭЭ_факт'!BT148,'Потребление ЭЭ_факт'!CF148,'Потребление ЭЭ_факт'!CR148),IF(BW148&lt;&gt;0,AVERAGE('Потребление ЭЭ_факт'!BT148,'Потребление ЭЭ_факт'!CF148,'Потребление ЭЭ_факт'!CR148),0))</f>
        <v>11446.583134285713</v>
      </c>
      <c r="BY148" s="15">
        <f>IF(AND($F148=$BW$4,$I148=BY$5),AVERAGE('Потребление ЭЭ_факт'!BU148,'Потребление ЭЭ_факт'!CG148,'Потребление ЭЭ_факт'!CS148),IF(BX148&lt;&gt;0,AVERAGE('Потребление ЭЭ_факт'!BU148,'Потребление ЭЭ_факт'!CG148,'Потребление ЭЭ_факт'!CS148),0))</f>
        <v>11051.048140105888</v>
      </c>
      <c r="BZ148" s="15">
        <f>IF(AND($F148=$BW$4,$I148=BZ$5),AVERAGE('Потребление ЭЭ_факт'!BV148,'Потребление ЭЭ_факт'!CH148,'Потребление ЭЭ_факт'!CT148),IF(BY148&lt;&gt;0,AVERAGE('Потребление ЭЭ_факт'!BV148,'Потребление ЭЭ_факт'!CH148,'Потребление ЭЭ_факт'!CT148),0))</f>
        <v>10120.953500000011</v>
      </c>
      <c r="CA148" s="15">
        <f>IF(AND($F148=$BW$4,$I148=CA$5),AVERAGE('Потребление ЭЭ_факт'!BW148,'Потребление ЭЭ_факт'!CI148,'Потребление ЭЭ_факт'!CU148),IF(BZ148&lt;&gt;0,AVERAGE('Потребление ЭЭ_факт'!BW148,'Потребление ЭЭ_факт'!CI148,'Потребление ЭЭ_факт'!CU148),0))</f>
        <v>10630.956869047617</v>
      </c>
      <c r="CB148" s="15">
        <f>IF(AND($F148=$BW$4,$I148=CB$5),AVERAGE('Потребление ЭЭ_факт'!BX148,'Потребление ЭЭ_факт'!CJ148,'Потребление ЭЭ_факт'!CV148),IF(CA148&lt;&gt;0,AVERAGE('Потребление ЭЭ_факт'!BX148,'Потребление ЭЭ_факт'!CJ148,'Потребление ЭЭ_факт'!CV148),0))</f>
        <v>11480.838658651222</v>
      </c>
      <c r="CC148" s="15">
        <f>IF(AND($F148=$BW$4,$I148=CC$5),AVERAGE('Потребление ЭЭ_факт'!BY148,'Потребление ЭЭ_факт'!CK148,'Потребление ЭЭ_факт'!CW148),IF(CB148&lt;&gt;0,AVERAGE('Потребление ЭЭ_факт'!BY148,'Потребление ЭЭ_факт'!CK148,'Потребление ЭЭ_факт'!CW148),0))</f>
        <v>12551.857345238097</v>
      </c>
      <c r="CD148" s="15">
        <f>IF(AND($F148=$BW$4,$I148=CD$5),AVERAGE('Потребление ЭЭ_факт'!BZ148,'Потребление ЭЭ_факт'!CL148,'Потребление ЭЭ_факт'!CX148),IF(CC148&lt;&gt;0,AVERAGE('Потребление ЭЭ_факт'!BZ148,'Потребление ЭЭ_факт'!CL148,'Потребление ЭЭ_факт'!CX148),0))</f>
        <v>12752.562429571653</v>
      </c>
      <c r="CE148" s="15">
        <f>IF(AND($F148=$BW$4,$I148=CE$5),AVERAGE('Потребление ЭЭ_факт'!CA148,'Потребление ЭЭ_факт'!CM148,'Потребление ЭЭ_факт'!CY148),IF(CD148&lt;&gt;0,AVERAGE('Потребление ЭЭ_факт'!CA148,'Потребление ЭЭ_факт'!CM148,'Потребление ЭЭ_факт'!CY148),0))</f>
        <v>11100.032047619048</v>
      </c>
      <c r="CF148" s="15">
        <f>IF(AND($F148=$BW$4,$I148=CF$5),AVERAGE('Потребление ЭЭ_факт'!CB148,'Потребление ЭЭ_факт'!CN148,'Потребление ЭЭ_факт'!CZ148),IF(CE148&lt;&gt;0,AVERAGE('Потребление ЭЭ_факт'!CB148,'Потребление ЭЭ_факт'!CN148,'Потребление ЭЭ_факт'!CZ148),0))</f>
        <v>10408.131044049385</v>
      </c>
      <c r="CG148" s="31">
        <f t="shared" si="646"/>
        <v>10084.18433333334</v>
      </c>
      <c r="CH148" s="32">
        <f t="shared" si="647"/>
        <v>12400.545318809518</v>
      </c>
      <c r="CI148" s="30">
        <f t="shared" si="574"/>
        <v>12696.191511904763</v>
      </c>
      <c r="CJ148" s="31">
        <f t="shared" si="570"/>
        <v>11446.583134285713</v>
      </c>
      <c r="CK148" s="31">
        <f t="shared" si="571"/>
        <v>11051.048140105888</v>
      </c>
      <c r="CL148" s="31">
        <f t="shared" si="651"/>
        <v>10120.953500000011</v>
      </c>
      <c r="CM148" s="31">
        <f t="shared" si="652"/>
        <v>10630.956869047617</v>
      </c>
      <c r="CN148" s="31">
        <f t="shared" si="653"/>
        <v>11480.838658651222</v>
      </c>
      <c r="CO148" s="31">
        <f t="shared" si="654"/>
        <v>12551.857345238097</v>
      </c>
      <c r="CP148" s="31">
        <f t="shared" si="655"/>
        <v>12752.562429571653</v>
      </c>
      <c r="CQ148" s="31">
        <f t="shared" si="656"/>
        <v>11100.032047619048</v>
      </c>
      <c r="CR148" s="31">
        <f t="shared" si="657"/>
        <v>10408.131044049385</v>
      </c>
      <c r="CS148" s="31">
        <f t="shared" si="658"/>
        <v>10084.18433333334</v>
      </c>
      <c r="CT148" s="32">
        <f t="shared" si="659"/>
        <v>12400.545318809518</v>
      </c>
      <c r="CU148" s="30">
        <f t="shared" si="660"/>
        <v>12696.191511904763</v>
      </c>
      <c r="CV148" s="31">
        <f t="shared" si="661"/>
        <v>11446.583134285713</v>
      </c>
      <c r="CW148" s="31">
        <f t="shared" si="662"/>
        <v>11051.048140105888</v>
      </c>
      <c r="CX148" s="31">
        <f t="shared" si="663"/>
        <v>10120.953500000011</v>
      </c>
      <c r="CY148" s="31">
        <f t="shared" si="664"/>
        <v>10630.956869047617</v>
      </c>
      <c r="CZ148" s="31">
        <f t="shared" si="665"/>
        <v>11480.838658651222</v>
      </c>
      <c r="DA148" s="31">
        <f t="shared" si="666"/>
        <v>12551.857345238097</v>
      </c>
      <c r="DB148" s="31">
        <f t="shared" si="667"/>
        <v>12752.562429571653</v>
      </c>
      <c r="DC148" s="31">
        <f t="shared" si="668"/>
        <v>11100.032047619048</v>
      </c>
      <c r="DD148" s="31">
        <f t="shared" si="669"/>
        <v>10408.131044049385</v>
      </c>
      <c r="DE148" s="31">
        <f t="shared" si="670"/>
        <v>10084.18433333334</v>
      </c>
      <c r="DF148" s="32">
        <f t="shared" si="671"/>
        <v>12400.545318809518</v>
      </c>
      <c r="DG148" s="30">
        <f t="shared" si="672"/>
        <v>12696.191511904763</v>
      </c>
      <c r="DH148" s="31">
        <f t="shared" si="673"/>
        <v>11446.583134285713</v>
      </c>
      <c r="DI148" s="31">
        <f t="shared" si="674"/>
        <v>11051.048140105888</v>
      </c>
      <c r="DJ148" s="31">
        <f t="shared" si="675"/>
        <v>10120.953500000011</v>
      </c>
      <c r="DK148" s="31">
        <f t="shared" si="676"/>
        <v>10630.956869047617</v>
      </c>
      <c r="DL148" s="31">
        <f t="shared" si="677"/>
        <v>11480.838658651222</v>
      </c>
      <c r="DM148" s="31">
        <f t="shared" si="678"/>
        <v>12551.857345238097</v>
      </c>
      <c r="DN148" s="31">
        <f t="shared" si="679"/>
        <v>12752.562429571653</v>
      </c>
      <c r="DO148" s="31">
        <f t="shared" si="680"/>
        <v>11100.032047619048</v>
      </c>
      <c r="DP148" s="31">
        <f t="shared" si="681"/>
        <v>10408.131044049385</v>
      </c>
      <c r="DQ148" s="31">
        <f t="shared" si="650"/>
        <v>10084.18433333334</v>
      </c>
      <c r="DR148" s="32">
        <f t="shared" si="684"/>
        <v>12400.545318809518</v>
      </c>
      <c r="DS148" s="30">
        <f t="shared" si="685"/>
        <v>12696.191511904763</v>
      </c>
      <c r="DT148" s="31">
        <f t="shared" si="686"/>
        <v>11446.583134285713</v>
      </c>
      <c r="DU148" s="31">
        <f t="shared" si="687"/>
        <v>11051.048140105888</v>
      </c>
      <c r="DV148" s="31">
        <f t="shared" si="688"/>
        <v>10120.953500000011</v>
      </c>
      <c r="DW148" s="31">
        <f t="shared" si="689"/>
        <v>10630.956869047617</v>
      </c>
      <c r="DX148" s="31">
        <f t="shared" si="690"/>
        <v>11480.838658651222</v>
      </c>
      <c r="DY148" s="31">
        <f t="shared" si="691"/>
        <v>12551.857345238097</v>
      </c>
      <c r="DZ148" s="31">
        <f t="shared" si="692"/>
        <v>12752.562429571653</v>
      </c>
      <c r="EA148" s="31">
        <f t="shared" si="693"/>
        <v>11100.032047619048</v>
      </c>
      <c r="EB148" s="31">
        <f t="shared" si="694"/>
        <v>10408.131044049385</v>
      </c>
      <c r="EC148" s="31">
        <f t="shared" si="695"/>
        <v>10084.18433333334</v>
      </c>
      <c r="ED148" s="32">
        <f t="shared" si="696"/>
        <v>12400.545318809518</v>
      </c>
      <c r="EE148" s="30">
        <f t="shared" si="697"/>
        <v>12696.191511904763</v>
      </c>
      <c r="EF148" s="31">
        <f t="shared" si="698"/>
        <v>11446.583134285713</v>
      </c>
      <c r="EG148" s="31">
        <f t="shared" si="699"/>
        <v>11051.048140105888</v>
      </c>
      <c r="EH148" s="31">
        <f t="shared" si="700"/>
        <v>10120.953500000011</v>
      </c>
      <c r="EI148" s="31">
        <f t="shared" si="701"/>
        <v>10630.956869047617</v>
      </c>
      <c r="EJ148" s="31">
        <f t="shared" si="702"/>
        <v>11480.838658651222</v>
      </c>
      <c r="EK148" s="31">
        <f t="shared" si="703"/>
        <v>12551.857345238097</v>
      </c>
      <c r="EL148" s="31">
        <f t="shared" si="704"/>
        <v>12752.562429571653</v>
      </c>
      <c r="EM148" s="31">
        <f t="shared" si="705"/>
        <v>11100.032047619048</v>
      </c>
      <c r="EN148" s="31">
        <f t="shared" si="706"/>
        <v>10408.131044049385</v>
      </c>
      <c r="EO148" s="31">
        <f t="shared" si="682"/>
        <v>10084.18433333334</v>
      </c>
      <c r="EP148" s="32">
        <f t="shared" si="683"/>
        <v>12400.545318809518</v>
      </c>
      <c r="ES148" s="20"/>
      <c r="ET148" s="18"/>
      <c r="EU148" s="18"/>
      <c r="EV148" s="18"/>
      <c r="EW148" s="18"/>
      <c r="EX148" s="18"/>
      <c r="EY148" s="18"/>
      <c r="EZ148" s="18"/>
      <c r="FA148" s="18"/>
      <c r="FB148" s="18"/>
      <c r="FC148" s="18"/>
      <c r="FD148" s="19"/>
      <c r="FE148" s="20"/>
      <c r="FF148" s="18"/>
      <c r="FG148" s="18"/>
      <c r="FH148" s="18"/>
      <c r="FI148" s="18"/>
      <c r="FJ148" s="18"/>
      <c r="FK148" s="18"/>
      <c r="FL148" s="18"/>
      <c r="FM148" s="18"/>
      <c r="FN148" s="18"/>
      <c r="FO148" s="18"/>
      <c r="FP148" s="19"/>
      <c r="FQ148" s="20"/>
      <c r="FR148" s="18"/>
      <c r="FS148" s="18"/>
      <c r="FT148" s="18"/>
      <c r="FU148" s="18"/>
      <c r="FV148" s="18"/>
      <c r="FW148" s="18"/>
      <c r="FX148" s="18"/>
      <c r="FY148" s="18"/>
      <c r="FZ148" s="18"/>
      <c r="GA148" s="18"/>
      <c r="GB148" s="19">
        <f t="shared" si="579"/>
        <v>12400.545318809518</v>
      </c>
      <c r="GC148" s="20">
        <f t="shared" si="580"/>
        <v>12696.191511904763</v>
      </c>
      <c r="GD148" s="18">
        <f t="shared" si="581"/>
        <v>11446.583134285713</v>
      </c>
      <c r="GE148" s="18">
        <f t="shared" si="582"/>
        <v>11051.048140105888</v>
      </c>
      <c r="GF148" s="18">
        <f t="shared" si="583"/>
        <v>10120.953500000011</v>
      </c>
      <c r="GG148" s="18">
        <f t="shared" si="584"/>
        <v>10630.956869047617</v>
      </c>
      <c r="GH148" s="18">
        <f t="shared" si="585"/>
        <v>11480.838658651222</v>
      </c>
      <c r="GI148" s="18">
        <f t="shared" si="586"/>
        <v>12551.857345238097</v>
      </c>
      <c r="GJ148" s="18">
        <f t="shared" si="587"/>
        <v>12752.562429571653</v>
      </c>
      <c r="GK148" s="18">
        <f t="shared" si="588"/>
        <v>11100.032047619048</v>
      </c>
      <c r="GL148" s="18">
        <f t="shared" si="589"/>
        <v>10408.131044049385</v>
      </c>
      <c r="GM148" s="18">
        <f t="shared" si="590"/>
        <v>10084.18433333334</v>
      </c>
      <c r="GN148" s="19">
        <f t="shared" si="591"/>
        <v>12400.545318809518</v>
      </c>
      <c r="GO148" s="20">
        <f t="shared" si="592"/>
        <v>12696.191511904763</v>
      </c>
      <c r="GP148" s="18">
        <f t="shared" si="593"/>
        <v>11446.583134285713</v>
      </c>
      <c r="GQ148" s="18">
        <f t="shared" si="594"/>
        <v>11051.048140105888</v>
      </c>
      <c r="GR148" s="18">
        <f t="shared" si="595"/>
        <v>10120.953500000011</v>
      </c>
      <c r="GS148" s="18">
        <f t="shared" si="596"/>
        <v>10630.956869047617</v>
      </c>
      <c r="GT148" s="18">
        <f t="shared" si="597"/>
        <v>11480.838658651222</v>
      </c>
      <c r="GU148" s="18">
        <f t="shared" si="598"/>
        <v>12551.857345238097</v>
      </c>
      <c r="GV148" s="18">
        <f t="shared" si="599"/>
        <v>12752.562429571653</v>
      </c>
      <c r="GW148" s="18">
        <f t="shared" si="600"/>
        <v>11100.032047619048</v>
      </c>
      <c r="GX148" s="18">
        <f t="shared" si="601"/>
        <v>10408.131044049385</v>
      </c>
      <c r="GY148" s="18">
        <f t="shared" si="602"/>
        <v>10084.18433333334</v>
      </c>
      <c r="GZ148" s="19">
        <f t="shared" si="603"/>
        <v>12400.545318809518</v>
      </c>
      <c r="HA148" s="20">
        <f t="shared" si="604"/>
        <v>12696.191511904763</v>
      </c>
      <c r="HB148" s="18">
        <f t="shared" si="605"/>
        <v>11446.583134285713</v>
      </c>
      <c r="HC148" s="18">
        <f t="shared" si="606"/>
        <v>11051.048140105888</v>
      </c>
      <c r="HD148" s="18">
        <f t="shared" si="607"/>
        <v>10120.953500000011</v>
      </c>
      <c r="HE148" s="18">
        <f t="shared" si="608"/>
        <v>10630.956869047617</v>
      </c>
      <c r="HF148" s="18">
        <f t="shared" si="609"/>
        <v>11480.838658651222</v>
      </c>
      <c r="HG148" s="18">
        <f t="shared" si="610"/>
        <v>12551.857345238097</v>
      </c>
      <c r="HH148" s="18">
        <f t="shared" si="611"/>
        <v>12752.562429571653</v>
      </c>
      <c r="HI148" s="18">
        <f t="shared" si="612"/>
        <v>11100.032047619048</v>
      </c>
      <c r="HJ148" s="18">
        <f t="shared" si="613"/>
        <v>10408.131044049385</v>
      </c>
      <c r="HK148" s="18">
        <f t="shared" si="614"/>
        <v>10084.18433333334</v>
      </c>
      <c r="HL148" s="19">
        <f t="shared" si="615"/>
        <v>12400.545318809518</v>
      </c>
      <c r="HM148" s="20">
        <f t="shared" si="616"/>
        <v>12696.191511904763</v>
      </c>
      <c r="HN148" s="18">
        <f t="shared" si="617"/>
        <v>11446.583134285713</v>
      </c>
      <c r="HO148" s="18">
        <f t="shared" si="618"/>
        <v>11051.048140105888</v>
      </c>
      <c r="HP148" s="18">
        <f t="shared" si="619"/>
        <v>10120.953500000011</v>
      </c>
      <c r="HQ148" s="18">
        <f t="shared" si="620"/>
        <v>10630.956869047617</v>
      </c>
      <c r="HR148" s="18">
        <f t="shared" si="621"/>
        <v>11480.838658651222</v>
      </c>
      <c r="HS148" s="18">
        <f t="shared" si="622"/>
        <v>12551.857345238097</v>
      </c>
      <c r="HT148" s="18">
        <f t="shared" si="623"/>
        <v>12752.562429571653</v>
      </c>
      <c r="HU148" s="18">
        <f t="shared" si="624"/>
        <v>11100.032047619048</v>
      </c>
      <c r="HV148" s="18">
        <f t="shared" si="625"/>
        <v>10408.131044049385</v>
      </c>
      <c r="HW148" s="18">
        <f t="shared" si="626"/>
        <v>10084.18433333334</v>
      </c>
      <c r="HX148" s="19">
        <f t="shared" si="627"/>
        <v>12400.545318809518</v>
      </c>
      <c r="HY148" s="20">
        <f t="shared" si="628"/>
        <v>12696.191511904763</v>
      </c>
      <c r="HZ148" s="18">
        <f t="shared" si="629"/>
        <v>11446.583134285713</v>
      </c>
      <c r="IA148" s="18">
        <f t="shared" si="630"/>
        <v>11051.048140105888</v>
      </c>
      <c r="IB148" s="18">
        <f t="shared" si="631"/>
        <v>10120.953500000011</v>
      </c>
      <c r="IC148" s="18">
        <f t="shared" si="632"/>
        <v>10630.956869047617</v>
      </c>
      <c r="ID148" s="18">
        <f t="shared" si="633"/>
        <v>11480.838658651222</v>
      </c>
      <c r="IE148" s="18">
        <f t="shared" si="634"/>
        <v>12551.857345238097</v>
      </c>
      <c r="IF148" s="18">
        <f t="shared" si="648"/>
        <v>12752.562429571653</v>
      </c>
      <c r="IG148" s="18">
        <f t="shared" si="649"/>
        <v>11100.032047619048</v>
      </c>
      <c r="IH148" s="18">
        <f t="shared" si="707"/>
        <v>10408.131044049385</v>
      </c>
      <c r="II148" s="18">
        <f t="shared" si="708"/>
        <v>10084.18433333334</v>
      </c>
      <c r="IJ148" s="19"/>
      <c r="IK148" s="20"/>
      <c r="IL148" s="18"/>
      <c r="IM148" s="18"/>
      <c r="IN148" s="18"/>
      <c r="IO148" s="18"/>
      <c r="IP148" s="18"/>
      <c r="IQ148" s="18"/>
      <c r="IR148" s="18"/>
      <c r="IS148" s="18"/>
      <c r="IT148" s="18"/>
      <c r="IU148" s="18"/>
      <c r="IV148" s="19"/>
      <c r="IW148" s="29"/>
      <c r="IX148" s="29"/>
      <c r="IY148" s="17"/>
      <c r="IZ148" s="17"/>
      <c r="JA148" s="14">
        <f t="shared" si="635"/>
        <v>0</v>
      </c>
      <c r="JB148" s="15">
        <f t="shared" si="636"/>
        <v>0</v>
      </c>
      <c r="JC148" s="15">
        <f t="shared" si="637"/>
        <v>12400.545318809518</v>
      </c>
      <c r="JD148" s="15">
        <f t="shared" si="638"/>
        <v>136723.88433261626</v>
      </c>
      <c r="JE148" s="15">
        <f t="shared" si="639"/>
        <v>136723.88433261626</v>
      </c>
      <c r="JF148" s="15">
        <f t="shared" si="640"/>
        <v>136723.88433261626</v>
      </c>
      <c r="JG148" s="15">
        <f t="shared" si="641"/>
        <v>136723.88433261626</v>
      </c>
      <c r="JH148" s="15">
        <f t="shared" si="642"/>
        <v>124323.33901380673</v>
      </c>
      <c r="JI148" s="15">
        <f t="shared" si="643"/>
        <v>0</v>
      </c>
      <c r="JJ148" s="14"/>
    </row>
    <row r="149" spans="1:270" x14ac:dyDescent="0.25">
      <c r="A149" s="1" t="s">
        <v>255</v>
      </c>
      <c r="B149" s="2">
        <v>5584</v>
      </c>
      <c r="C149" s="3">
        <v>42489</v>
      </c>
      <c r="D149" s="3" t="s">
        <v>256</v>
      </c>
      <c r="E149" s="4">
        <v>45626</v>
      </c>
      <c r="F149">
        <f t="shared" si="564"/>
        <v>2024</v>
      </c>
      <c r="G149">
        <f t="shared" si="565"/>
        <v>11</v>
      </c>
      <c r="H149">
        <f t="shared" si="566"/>
        <v>2021</v>
      </c>
      <c r="I149">
        <f t="shared" si="561"/>
        <v>11</v>
      </c>
      <c r="J149">
        <f t="shared" si="560"/>
        <v>2024</v>
      </c>
      <c r="K149">
        <f t="shared" si="572"/>
        <v>12</v>
      </c>
      <c r="L149">
        <f t="shared" si="562"/>
        <v>2029</v>
      </c>
      <c r="M149">
        <f t="shared" si="573"/>
        <v>11</v>
      </c>
      <c r="O149" s="14"/>
      <c r="P149" s="17"/>
      <c r="Q149" s="17"/>
      <c r="R149" s="17"/>
      <c r="S149" s="17"/>
      <c r="T149" s="17"/>
      <c r="U149" s="17"/>
      <c r="V149" s="17">
        <f>IF(AND($F149=O$4,$I149=V$5),AVERAGE('Потребление ЭЭ_факт'!R149,'Потребление ЭЭ_факт'!AD149,'Потребление ЭЭ_факт'!AP149),IF(U149&lt;&gt;0,AVERAGE('Потребление ЭЭ_факт'!R149,'Потребление ЭЭ_факт'!AD149,'Потребление ЭЭ_факт'!AP149),0))</f>
        <v>0</v>
      </c>
      <c r="W149" s="17">
        <f>IF(AND($F149=O$4,$I149=W$5),AVERAGE('Потребление ЭЭ_факт'!S149,'Потребление ЭЭ_факт'!AE149,'Потребление ЭЭ_факт'!AQ149),IF(V149&lt;&gt;0,AVERAGE('Потребление ЭЭ_факт'!S149,'Потребление ЭЭ_факт'!AE149,'Потребление ЭЭ_факт'!AQ149),0))</f>
        <v>0</v>
      </c>
      <c r="X149" s="17">
        <f>IF(AND($F149=O$4,$I149=X$5),AVERAGE('Потребление ЭЭ_факт'!T149,'Потребление ЭЭ_факт'!AF149,'Потребление ЭЭ_факт'!AR149),IF(W149&lt;&gt;0,AVERAGE('Потребление ЭЭ_факт'!T149,'Потребление ЭЭ_факт'!AF149,'Потребление ЭЭ_факт'!AR149),0))</f>
        <v>0</v>
      </c>
      <c r="Y149" s="17">
        <f>IF(AND($F149=O$4,$I149=Y$5),AVERAGE('Потребление ЭЭ_факт'!U149,'Потребление ЭЭ_факт'!AG149,'Потребление ЭЭ_факт'!AS149),IF(X149&lt;&gt;0,AVERAGE('Потребление ЭЭ_факт'!U149,'Потребление ЭЭ_факт'!AG149,'Потребление ЭЭ_факт'!AS149),0))</f>
        <v>0</v>
      </c>
      <c r="Z149" s="17">
        <f>IF(AND($F149=O$4,$I149=Z$5),AVERAGE('Потребление ЭЭ_факт'!V149,'Потребление ЭЭ_факт'!AH149,'Потребление ЭЭ_факт'!AT149),IF(Y149&lt;&gt;0,AVERAGE('Потребление ЭЭ_факт'!V149,'Потребление ЭЭ_факт'!AH149,'Потребление ЭЭ_факт'!AT149),0))</f>
        <v>0</v>
      </c>
      <c r="AA149" s="14">
        <f>IF(AND($F149=AA$4,$I149=AA$5),AVERAGE('Потребление ЭЭ_факт'!W149,'Потребление ЭЭ_факт'!AI149,'Потребление ЭЭ_факт'!AU149),IF(Z149&lt;&gt;0,AVERAGE('Потребление ЭЭ_факт'!W149,'Потребление ЭЭ_факт'!AI149,'Потребление ЭЭ_факт'!AU149),0))</f>
        <v>0</v>
      </c>
      <c r="AB149" s="17">
        <f>IF(AND($F149=AA$4,$I149=AB$5),AVERAGE('Потребление ЭЭ_факт'!X149,'Потребление ЭЭ_факт'!AJ149,'Потребление ЭЭ_факт'!AV149),IF(AA149&lt;&gt;0,AVERAGE('Потребление ЭЭ_факт'!X149,'Потребление ЭЭ_факт'!AJ149,'Потребление ЭЭ_факт'!AV149),0))</f>
        <v>0</v>
      </c>
      <c r="AC149" s="17">
        <f>IF(AND($F149=AA$4,$I149=AC$5),AVERAGE('Потребление ЭЭ_факт'!Y149,'Потребление ЭЭ_факт'!AK149,'Потребление ЭЭ_факт'!AW149),IF(AB149&lt;&gt;0,AVERAGE('Потребление ЭЭ_факт'!Y149,'Потребление ЭЭ_факт'!AK149,'Потребление ЭЭ_факт'!AW149),0))</f>
        <v>0</v>
      </c>
      <c r="AD149" s="17">
        <f>IF(AND($F149=AA$4,$I149=AD$5),AVERAGE('Потребление ЭЭ_факт'!Z149,'Потребление ЭЭ_факт'!AL149,'Потребление ЭЭ_факт'!AX149),IF(AC149&lt;&gt;0,AVERAGE('Потребление ЭЭ_факт'!Z149,'Потребление ЭЭ_факт'!AL149,'Потребление ЭЭ_факт'!AX149),0))</f>
        <v>0</v>
      </c>
      <c r="AE149" s="17">
        <f>IF(AND($F149=AA$4,$I149=AE$5),AVERAGE('Потребление ЭЭ_факт'!AA149,'Потребление ЭЭ_факт'!AM149,'Потребление ЭЭ_факт'!AY149),IF(AD149&lt;&gt;0,AVERAGE('Потребление ЭЭ_факт'!AA149,'Потребление ЭЭ_факт'!AM149,'Потребление ЭЭ_факт'!AY149),0))</f>
        <v>0</v>
      </c>
      <c r="AF149" s="17">
        <f>IF(AND($F149=AA$4,$I149=AF$5),AVERAGE('Потребление ЭЭ_факт'!AB149,'Потребление ЭЭ_факт'!AN149,'Потребление ЭЭ_факт'!AZ149),IF(AE149&lt;&gt;0,AVERAGE('Потребление ЭЭ_факт'!AB149,'Потребление ЭЭ_факт'!AN149,'Потребление ЭЭ_факт'!AZ149),0))</f>
        <v>0</v>
      </c>
      <c r="AG149" s="17">
        <f>IF(AND($F149=AA$4,$I149=AG$5),AVERAGE('Потребление ЭЭ_факт'!AC149,'Потребление ЭЭ_факт'!AO149,'Потребление ЭЭ_факт'!BA149),IF(AF149&lt;&gt;0,AVERAGE('Потребление ЭЭ_факт'!AC149,'Потребление ЭЭ_факт'!AO149,'Потребление ЭЭ_факт'!BA149),0))</f>
        <v>0</v>
      </c>
      <c r="AH149" s="17">
        <f>IF(AND($F149=AA$4,$I149=AH$5),AVERAGE('Потребление ЭЭ_факт'!AD149,'Потребление ЭЭ_факт'!AP149,'Потребление ЭЭ_факт'!BB149),IF(AG149&lt;&gt;0,AVERAGE('Потребление ЭЭ_факт'!AD149,'Потребление ЭЭ_факт'!AP149,'Потребление ЭЭ_факт'!BB149),0))</f>
        <v>0</v>
      </c>
      <c r="AI149" s="17">
        <f>IF(AND($F149=AA$4,$I149=AI$5),AVERAGE('Потребление ЭЭ_факт'!AE149,'Потребление ЭЭ_факт'!AQ149,'Потребление ЭЭ_факт'!BC149),IF(AH149&lt;&gt;0,AVERAGE('Потребление ЭЭ_факт'!AE149,'Потребление ЭЭ_факт'!AQ149,'Потребление ЭЭ_факт'!BC149),0))</f>
        <v>0</v>
      </c>
      <c r="AJ149" s="17">
        <f>IF(AND($F149=AA$4,$I149=AJ$5),AVERAGE('Потребление ЭЭ_факт'!AF149,'Потребление ЭЭ_факт'!AR149,'Потребление ЭЭ_факт'!BD149),IF(AI149&lt;&gt;0,AVERAGE('Потребление ЭЭ_факт'!AF149,'Потребление ЭЭ_факт'!AR149,'Потребление ЭЭ_факт'!BD149),0))</f>
        <v>0</v>
      </c>
      <c r="AK149" s="17">
        <f>IF(AND($F149=AA$4,$I149=AK$5),AVERAGE('Потребление ЭЭ_факт'!AG149,'Потребление ЭЭ_факт'!AS149,'Потребление ЭЭ_факт'!BE149),IF(AJ149&lt;&gt;0,AVERAGE('Потребление ЭЭ_факт'!AG149,'Потребление ЭЭ_факт'!AS149,'Потребление ЭЭ_факт'!BE149),0))</f>
        <v>0</v>
      </c>
      <c r="AL149" s="17">
        <f>IF(AND($F149=AA$4,$I149=AL$5),AVERAGE('Потребление ЭЭ_факт'!AH149,'Потребление ЭЭ_факт'!AT149,'Потребление ЭЭ_факт'!BF149),IF(AK149&lt;&gt;0,AVERAGE('Потребление ЭЭ_факт'!AH149,'Потребление ЭЭ_факт'!AT149,'Потребление ЭЭ_факт'!BF149),0))</f>
        <v>0</v>
      </c>
      <c r="AM149" s="14">
        <f>IF(AND($F149=AM$4,$I149=AM$5),AVERAGE('Потребление ЭЭ_факт'!AI149,'Потребление ЭЭ_факт'!AU149,'Потребление ЭЭ_факт'!BG149),IF(AL149&lt;&gt;0,AVERAGE('Потребление ЭЭ_факт'!AI149,'Потребление ЭЭ_факт'!AU149,'Потребление ЭЭ_факт'!BG149),0))</f>
        <v>0</v>
      </c>
      <c r="AN149" s="15">
        <f>IF(AND($F149=$AM$4,$I149=AN$5),AVERAGE('Потребление ЭЭ_факт'!AJ149,'Потребление ЭЭ_факт'!AV149,'Потребление ЭЭ_факт'!BH149),IF(AM149&lt;&gt;0,AVERAGE('Потребление ЭЭ_факт'!AJ149,'Потребление ЭЭ_факт'!AV149,'Потребление ЭЭ_факт'!BH149),0))</f>
        <v>0</v>
      </c>
      <c r="AO149" s="15">
        <f>IF(AND($F149=$AM$4,$I149=AO$5),AVERAGE('Потребление ЭЭ_факт'!AK149,'Потребление ЭЭ_факт'!AW149,'Потребление ЭЭ_факт'!BI149),IF(AN149&lt;&gt;0,AVERAGE('Потребление ЭЭ_факт'!AK149,'Потребление ЭЭ_факт'!AW149,'Потребление ЭЭ_факт'!BI149),0))</f>
        <v>0</v>
      </c>
      <c r="AP149" s="15">
        <f>IF(AND($F149=$AM$4,$I149=AP$5),AVERAGE('Потребление ЭЭ_факт'!AL149,'Потребление ЭЭ_факт'!AX149,'Потребление ЭЭ_факт'!BJ149),IF(AO149&lt;&gt;0,AVERAGE('Потребление ЭЭ_факт'!AL149,'Потребление ЭЭ_факт'!AX149,'Потребление ЭЭ_факт'!BJ149),0))</f>
        <v>0</v>
      </c>
      <c r="AQ149" s="15">
        <f>IF(AND($F149=$AM$4,$I149=AQ$5),AVERAGE('Потребление ЭЭ_факт'!AM149,'Потребление ЭЭ_факт'!AY149,'Потребление ЭЭ_факт'!BK149),IF(AP149&lt;&gt;0,AVERAGE('Потребление ЭЭ_факт'!AM149,'Потребление ЭЭ_факт'!AY149,'Потребление ЭЭ_факт'!BK149),0))</f>
        <v>0</v>
      </c>
      <c r="AR149" s="15">
        <f>IF(AND($F149=$AM$4,$I149=AR$5),AVERAGE('Потребление ЭЭ_факт'!AN149,'Потребление ЭЭ_факт'!AZ149,'Потребление ЭЭ_факт'!BL149),IF(AQ149&lt;&gt;0,AVERAGE('Потребление ЭЭ_факт'!AN149,'Потребление ЭЭ_факт'!AZ149,'Потребление ЭЭ_факт'!BL149),0))</f>
        <v>0</v>
      </c>
      <c r="AS149" s="15">
        <f>IF(AND($F149=$AM$4,$I149=AS$5),AVERAGE('Потребление ЭЭ_факт'!AO149,'Потребление ЭЭ_факт'!BA149,'Потребление ЭЭ_факт'!BM149),IF(AR149&lt;&gt;0,AVERAGE('Потребление ЭЭ_факт'!AO149,'Потребление ЭЭ_факт'!BA149,'Потребление ЭЭ_факт'!BM149),0))</f>
        <v>0</v>
      </c>
      <c r="AT149" s="15">
        <f>IF(AND($F149=$AM$4,$I149=AT$5),AVERAGE('Потребление ЭЭ_факт'!AP149,'Потребление ЭЭ_факт'!BB149,'Потребление ЭЭ_факт'!BN149),IF(AS149&lt;&gt;0,AVERAGE('Потребление ЭЭ_факт'!AP149,'Потребление ЭЭ_факт'!BB149,'Потребление ЭЭ_факт'!BN149),0))</f>
        <v>0</v>
      </c>
      <c r="AU149" s="15">
        <f>IF(AND($F149=$AM$4,$I149=AU$5),AVERAGE('Потребление ЭЭ_факт'!AQ149,'Потребление ЭЭ_факт'!BC149,'Потребление ЭЭ_факт'!BO149),IF(AT149&lt;&gt;0,AVERAGE('Потребление ЭЭ_факт'!AQ149,'Потребление ЭЭ_факт'!BC149,'Потребление ЭЭ_факт'!BO149),0))</f>
        <v>0</v>
      </c>
      <c r="AV149" s="15">
        <f>IF(AND($F149=$AM$4,$I149=AV$5),AVERAGE('Потребление ЭЭ_факт'!AR149,'Потребление ЭЭ_факт'!BD149,'Потребление ЭЭ_факт'!BP149),IF(AU149&lt;&gt;0,AVERAGE('Потребление ЭЭ_факт'!AR149,'Потребление ЭЭ_факт'!BD149,'Потребление ЭЭ_факт'!BP149),0))</f>
        <v>0</v>
      </c>
      <c r="AW149" s="15">
        <f>IF(AND($F149=$AM$4,$I149=AW$5),AVERAGE('Потребление ЭЭ_факт'!AS149,'Потребление ЭЭ_факт'!BE149,'Потребление ЭЭ_факт'!BQ149),IF(AV149&lt;&gt;0,AVERAGE('Потребление ЭЭ_факт'!AS149,'Потребление ЭЭ_факт'!BE149,'Потребление ЭЭ_факт'!BQ149),0))</f>
        <v>0</v>
      </c>
      <c r="AX149" s="16">
        <f>IF(AND($F149=$AM$4,$I149=AX$5),AVERAGE('Потребление ЭЭ_факт'!AT149,'Потребление ЭЭ_факт'!BF149,'Потребление ЭЭ_факт'!BR149),IF(AW149&lt;&gt;0,AVERAGE('Потребление ЭЭ_факт'!AT149,'Потребление ЭЭ_факт'!BF149,'Потребление ЭЭ_факт'!BR149),0))</f>
        <v>0</v>
      </c>
      <c r="AY149" s="14">
        <f>IF(AND($F149=$AY$4,$I149=AY$5),AVERAGE('Потребление ЭЭ_факт'!AU149,'Потребление ЭЭ_факт'!BG149,'Потребление ЭЭ_факт'!BS149),IF(AX149&lt;&gt;0,AVERAGE('Потребление ЭЭ_факт'!AU149,'Потребление ЭЭ_факт'!BG149,'Потребление ЭЭ_факт'!BS149),0))</f>
        <v>0</v>
      </c>
      <c r="AZ149" s="15">
        <f>IF(AND($F149=$AY$4,$I149=AZ$5),AVERAGE('Потребление ЭЭ_факт'!AV149,'Потребление ЭЭ_факт'!BH149,'Потребление ЭЭ_факт'!BT149),IF(AY149&lt;&gt;0,AVERAGE('Потребление ЭЭ_факт'!AV149,'Потребление ЭЭ_факт'!BH149,'Потребление ЭЭ_факт'!BT149),0))</f>
        <v>0</v>
      </c>
      <c r="BA149" s="15">
        <f>IF(AND($F149=$AY$4,$I149=BA$5),AVERAGE('Потребление ЭЭ_факт'!AW149,'Потребление ЭЭ_факт'!BI149,'Потребление ЭЭ_факт'!BU149),IF(AZ149&lt;&gt;0,AVERAGE('Потребление ЭЭ_факт'!AW149,'Потребление ЭЭ_факт'!BI149,'Потребление ЭЭ_факт'!BU149),0))</f>
        <v>0</v>
      </c>
      <c r="BB149" s="15">
        <f>IF(AND($F149=$AY$4,$I149=BB$5),AVERAGE('Потребление ЭЭ_факт'!AX149,'Потребление ЭЭ_факт'!BJ149,'Потребление ЭЭ_факт'!BV149),IF(BA149&lt;&gt;0,AVERAGE('Потребление ЭЭ_факт'!AX149,'Потребление ЭЭ_факт'!BJ149,'Потребление ЭЭ_факт'!BV149),0))</f>
        <v>0</v>
      </c>
      <c r="BC149" s="15">
        <f>IF(AND($F149=$AY$4,$I149=BC$5),AVERAGE('Потребление ЭЭ_факт'!AY149,'Потребление ЭЭ_факт'!BK149,'Потребление ЭЭ_факт'!BW149),IF(BB149&lt;&gt;0,AVERAGE('Потребление ЭЭ_факт'!AY149,'Потребление ЭЭ_факт'!BK149,'Потребление ЭЭ_факт'!BW149),0))</f>
        <v>0</v>
      </c>
      <c r="BD149" s="15">
        <f>IF(AND($F149=$AY$4,$I149=BD$5),AVERAGE('Потребление ЭЭ_факт'!AZ149,'Потребление ЭЭ_факт'!BL149,'Потребление ЭЭ_факт'!BX149),IF(BC149&lt;&gt;0,AVERAGE('Потребление ЭЭ_факт'!AZ149,'Потребление ЭЭ_факт'!BL149,'Потребление ЭЭ_факт'!BX149),0))</f>
        <v>0</v>
      </c>
      <c r="BE149" s="15">
        <f>IF(AND($F149=$AY$4,$I149=BE$5),AVERAGE('Потребление ЭЭ_факт'!BA149,'Потребление ЭЭ_факт'!BM149,'Потребление ЭЭ_факт'!BY149),IF(BD149&lt;&gt;0,AVERAGE('Потребление ЭЭ_факт'!BA149,'Потребление ЭЭ_факт'!BM149,'Потребление ЭЭ_факт'!BY149),0))</f>
        <v>0</v>
      </c>
      <c r="BF149" s="15">
        <f>IF(AND($F149=$AY$4,$I149=BF$5),AVERAGE('Потребление ЭЭ_факт'!BB149,'Потребление ЭЭ_факт'!BN149,'Потребление ЭЭ_факт'!BZ149),IF(BE149&lt;&gt;0,AVERAGE('Потребление ЭЭ_факт'!BB149,'Потребление ЭЭ_факт'!BN149,'Потребление ЭЭ_факт'!BZ149),0))</f>
        <v>0</v>
      </c>
      <c r="BG149" s="15">
        <f>IF(AND($F149=$AY$4,$I149=BG$5),AVERAGE('Потребление ЭЭ_факт'!BC149,'Потребление ЭЭ_факт'!BO149,'Потребление ЭЭ_факт'!CA149),IF(BF149&lt;&gt;0,AVERAGE('Потребление ЭЭ_факт'!BC149,'Потребление ЭЭ_факт'!BO149,'Потребление ЭЭ_факт'!CA149),0))</f>
        <v>0</v>
      </c>
      <c r="BH149" s="15">
        <f>IF(AND($F149=$AY$4,$I149=BH$5),AVERAGE('Потребление ЭЭ_факт'!BD149,'Потребление ЭЭ_факт'!BP149,'Потребление ЭЭ_факт'!CB149),IF(BG149&lt;&gt;0,AVERAGE('Потребление ЭЭ_факт'!BD149,'Потребление ЭЭ_факт'!BP149,'Потребление ЭЭ_факт'!CB149),0))</f>
        <v>0</v>
      </c>
      <c r="BI149" s="15">
        <f>IF(AND($F149=$AY$4,$I149=BI$5),AVERAGE('Потребление ЭЭ_факт'!BE149,'Потребление ЭЭ_факт'!BQ149,'Потребление ЭЭ_факт'!CC149),IF(BH149&lt;&gt;0,AVERAGE('Потребление ЭЭ_факт'!BE149,'Потребление ЭЭ_факт'!BQ149,'Потребление ЭЭ_факт'!CC149),0))</f>
        <v>0</v>
      </c>
      <c r="BJ149" s="16">
        <f>IF(AND($F149=$AY$4,$I149=BJ$5),AVERAGE('Потребление ЭЭ_факт'!BF149,'Потребление ЭЭ_факт'!BR149,'Потребление ЭЭ_факт'!CD149),IF(BI149&lt;&gt;0,AVERAGE('Потребление ЭЭ_факт'!BF149,'Потребление ЭЭ_факт'!BR149,'Потребление ЭЭ_факт'!CD149),0))</f>
        <v>0</v>
      </c>
      <c r="BK149" s="14">
        <f>IF(AND($F149=$BK$4,$I149=BK$5),AVERAGE('Потребление ЭЭ_факт'!BG149,'Потребление ЭЭ_факт'!BS149,'Потребление ЭЭ_факт'!CE149),IF(BJ149&lt;&gt;0,AVERAGE('Потребление ЭЭ_факт'!BG149,'Потребление ЭЭ_факт'!BS149,'Потребление ЭЭ_факт'!CE149),0))</f>
        <v>0</v>
      </c>
      <c r="BL149" s="15">
        <f>IF(AND($F149=$BK$4,$I149=BL$5),AVERAGE('Потребление ЭЭ_факт'!BH149,'Потребление ЭЭ_факт'!BT149,'Потребление ЭЭ_факт'!CF149),IF(BK149&lt;&gt;0,AVERAGE('Потребление ЭЭ_факт'!BH149,'Потребление ЭЭ_факт'!BT149,'Потребление ЭЭ_факт'!CF149),0))</f>
        <v>0</v>
      </c>
      <c r="BM149" s="15">
        <f>IF(AND($F149=$BK$4,$I149=BM$5),AVERAGE('Потребление ЭЭ_факт'!BI149,'Потребление ЭЭ_факт'!BU149,'Потребление ЭЭ_факт'!CG149),IF(BL149&lt;&gt;0,AVERAGE('Потребление ЭЭ_факт'!BI149,'Потребление ЭЭ_факт'!BU149,'Потребление ЭЭ_факт'!CG149),0))</f>
        <v>0</v>
      </c>
      <c r="BN149" s="15">
        <f>IF(AND($F149=$BK$4,$I149=BN$5),AVERAGE('Потребление ЭЭ_факт'!BJ149,'Потребление ЭЭ_факт'!BV149,'Потребление ЭЭ_факт'!CH149),IF(BM149&lt;&gt;0,AVERAGE('Потребление ЭЭ_факт'!BJ149,'Потребление ЭЭ_факт'!BV149,'Потребление ЭЭ_факт'!CH149),0))</f>
        <v>0</v>
      </c>
      <c r="BO149" s="15">
        <f>IF(AND($F149=$BK$4,$I149=BO$5),AVERAGE('Потребление ЭЭ_факт'!BK149,'Потребление ЭЭ_факт'!BW149,'Потребление ЭЭ_факт'!CI149),IF(BN149&lt;&gt;0,AVERAGE('Потребление ЭЭ_факт'!BK149,'Потребление ЭЭ_факт'!BW149,'Потребление ЭЭ_факт'!CI149),0))</f>
        <v>0</v>
      </c>
      <c r="BP149" s="15">
        <f>IF(AND($F149=$BK$4,$I149=BP$5),AVERAGE('Потребление ЭЭ_факт'!BL149,'Потребление ЭЭ_факт'!BX149,'Потребление ЭЭ_факт'!CJ149),IF(BO149&lt;&gt;0,AVERAGE('Потребление ЭЭ_факт'!BL149,'Потребление ЭЭ_факт'!BX149,'Потребление ЭЭ_факт'!CJ149),0))</f>
        <v>0</v>
      </c>
      <c r="BQ149" s="15">
        <f>IF(AND($F149=$BK$4,$I149=BQ$5),AVERAGE('Потребление ЭЭ_факт'!BM149,'Потребление ЭЭ_факт'!BY149,'Потребление ЭЭ_факт'!CK149),IF(BP149&lt;&gt;0,AVERAGE('Потребление ЭЭ_факт'!BM149,'Потребление ЭЭ_факт'!BY149,'Потребление ЭЭ_факт'!CK149),0))</f>
        <v>0</v>
      </c>
      <c r="BR149" s="15">
        <f>IF(AND($F149=$BK$4,$I149=BR$5),AVERAGE('Потребление ЭЭ_факт'!BN149,'Потребление ЭЭ_факт'!BZ149,'Потребление ЭЭ_факт'!CL149),IF(BQ149&lt;&gt;0,AVERAGE('Потребление ЭЭ_факт'!BN149,'Потребление ЭЭ_факт'!BZ149,'Потребление ЭЭ_факт'!CL149),0))</f>
        <v>0</v>
      </c>
      <c r="BS149" s="15">
        <f>IF(AND($F149=$BK$4,$I149=BS$5),AVERAGE('Потребление ЭЭ_факт'!BO149,'Потребление ЭЭ_факт'!CA149,'Потребление ЭЭ_факт'!CM149),IF(BR149&lt;&gt;0,AVERAGE('Потребление ЭЭ_факт'!BO149,'Потребление ЭЭ_факт'!CA149,'Потребление ЭЭ_факт'!CM149),0))</f>
        <v>0</v>
      </c>
      <c r="BT149" s="15">
        <f>IF(AND($F149=$BK$4,$I149=BT$5),AVERAGE('Потребление ЭЭ_факт'!BP149,'Потребление ЭЭ_факт'!CB149,'Потребление ЭЭ_факт'!CN149),IF(BS149&lt;&gt;0,AVERAGE('Потребление ЭЭ_факт'!BP149,'Потребление ЭЭ_факт'!CB149,'Потребление ЭЭ_факт'!CN149),0))</f>
        <v>0</v>
      </c>
      <c r="BU149" s="15">
        <f>IF(AND($F149=$BK$4,$I149=BU$5),AVERAGE('Потребление ЭЭ_факт'!BQ149,'Потребление ЭЭ_факт'!CC149,'Потребление ЭЭ_факт'!CO149),IF(BT149&lt;&gt;0,AVERAGE('Потребление ЭЭ_факт'!BQ149,'Потребление ЭЭ_факт'!CC149,'Потребление ЭЭ_факт'!CO149),0))</f>
        <v>13194.680713420239</v>
      </c>
      <c r="BV149" s="16">
        <f>IF(AND($F149=$BK$4,$I149=BV$5),AVERAGE('Потребление ЭЭ_факт'!BR149,'Потребление ЭЭ_факт'!CD149,'Потребление ЭЭ_факт'!CP149),IF(BU149&lt;&gt;0,AVERAGE('Потребление ЭЭ_факт'!BR149,'Потребление ЭЭ_факт'!CD149,'Потребление ЭЭ_факт'!CP149),0))</f>
        <v>14487.994886449285</v>
      </c>
      <c r="BW149" s="14">
        <f>IF(AND($F149=$BW$4,$I149=BW$5),AVERAGE('Потребление ЭЭ_факт'!BS149,'Потребление ЭЭ_факт'!CE149,'Потребление ЭЭ_факт'!CQ149),IF(BV149&lt;&gt;0,AVERAGE('Потребление ЭЭ_факт'!BS149,'Потребление ЭЭ_факт'!CE149,'Потребление ЭЭ_факт'!CQ149),0))</f>
        <v>14866.171259312534</v>
      </c>
      <c r="BX149" s="15">
        <f>IF(AND($F149=$BW$4,$I149=BX$5),AVERAGE('Потребление ЭЭ_факт'!BT149,'Потребление ЭЭ_факт'!CF149,'Потребление ЭЭ_факт'!CR149),IF(BW149&lt;&gt;0,AVERAGE('Потребление ЭЭ_факт'!BT149,'Потребление ЭЭ_факт'!CF149,'Потребление ЭЭ_факт'!CR149),0))</f>
        <v>12692.835211836189</v>
      </c>
      <c r="BY149" s="15">
        <f>IF(AND($F149=$BW$4,$I149=BY$5),AVERAGE('Потребление ЭЭ_факт'!BU149,'Потребление ЭЭ_факт'!CG149,'Потребление ЭЭ_факт'!CS149),IF(BX149&lt;&gt;0,AVERAGE('Потребление ЭЭ_факт'!BU149,'Потребление ЭЭ_факт'!CG149,'Потребление ЭЭ_факт'!CS149),0))</f>
        <v>11519.72107389524</v>
      </c>
      <c r="BZ149" s="15">
        <f>IF(AND($F149=$BW$4,$I149=BZ$5),AVERAGE('Потребление ЭЭ_факт'!BV149,'Потребление ЭЭ_факт'!CH149,'Потребление ЭЭ_факт'!CT149),IF(BY149&lt;&gt;0,AVERAGE('Потребление ЭЭ_факт'!BV149,'Потребление ЭЭ_факт'!CH149,'Потребление ЭЭ_факт'!CT149),0))</f>
        <v>11912.746744678572</v>
      </c>
      <c r="CA149" s="15">
        <f>IF(AND($F149=$BW$4,$I149=CA$5),AVERAGE('Потребление ЭЭ_факт'!BW149,'Потребление ЭЭ_факт'!CI149,'Потребление ЭЭ_факт'!CU149),IF(BZ149&lt;&gt;0,AVERAGE('Потребление ЭЭ_факт'!BW149,'Потребление ЭЭ_факт'!CI149,'Потребление ЭЭ_факт'!CU149),0))</f>
        <v>11928.207436734525</v>
      </c>
      <c r="CB149" s="15">
        <f>IF(AND($F149=$BW$4,$I149=CB$5),AVERAGE('Потребление ЭЭ_факт'!BX149,'Потребление ЭЭ_факт'!CJ149,'Потребление ЭЭ_факт'!CV149),IF(CA149&lt;&gt;0,AVERAGE('Потребление ЭЭ_факт'!BX149,'Потребление ЭЭ_факт'!CJ149,'Потребление ЭЭ_факт'!CV149),0))</f>
        <v>12463.643580764285</v>
      </c>
      <c r="CC149" s="15">
        <f>IF(AND($F149=$BW$4,$I149=CC$5),AVERAGE('Потребление ЭЭ_факт'!BY149,'Потребление ЭЭ_факт'!CK149,'Потребление ЭЭ_факт'!CW149),IF(CB149&lt;&gt;0,AVERAGE('Потребление ЭЭ_факт'!BY149,'Потребление ЭЭ_факт'!CK149,'Потребление ЭЭ_факт'!CW149),0))</f>
        <v>14149.580956440477</v>
      </c>
      <c r="CD149" s="15">
        <f>IF(AND($F149=$BW$4,$I149=CD$5),AVERAGE('Потребление ЭЭ_факт'!BZ149,'Потребление ЭЭ_факт'!CL149,'Потребление ЭЭ_факт'!CX149),IF(CC149&lt;&gt;0,AVERAGE('Потребление ЭЭ_факт'!BZ149,'Потребление ЭЭ_факт'!CL149,'Потребление ЭЭ_факт'!CX149),0))</f>
        <v>14165.094064473096</v>
      </c>
      <c r="CE149" s="15">
        <f>IF(AND($F149=$BW$4,$I149=CE$5),AVERAGE('Потребление ЭЭ_факт'!CA149,'Потребление ЭЭ_факт'!CM149,'Потребление ЭЭ_факт'!CY149),IF(CD149&lt;&gt;0,AVERAGE('Потребление ЭЭ_факт'!CA149,'Потребление ЭЭ_факт'!CM149,'Потребление ЭЭ_факт'!CY149),0))</f>
        <v>12088.002386489286</v>
      </c>
      <c r="CF149" s="15">
        <f>IF(AND($F149=$BW$4,$I149=CF$5),AVERAGE('Потребление ЭЭ_факт'!CB149,'Потребление ЭЭ_факт'!CN149,'Потребление ЭЭ_факт'!CZ149),IF(CE149&lt;&gt;0,AVERAGE('Потребление ЭЭ_факт'!CB149,'Потребление ЭЭ_факт'!CN149,'Потребление ЭЭ_факт'!CZ149),0))</f>
        <v>12451.493681963335</v>
      </c>
      <c r="CG149" s="31">
        <f t="shared" si="646"/>
        <v>13194.680713420239</v>
      </c>
      <c r="CH149" s="32">
        <f t="shared" si="647"/>
        <v>14487.994886449285</v>
      </c>
      <c r="CI149" s="30">
        <f t="shared" si="574"/>
        <v>14866.171259312534</v>
      </c>
      <c r="CJ149" s="31">
        <f t="shared" si="570"/>
        <v>12692.835211836189</v>
      </c>
      <c r="CK149" s="31">
        <f t="shared" si="571"/>
        <v>11519.72107389524</v>
      </c>
      <c r="CL149" s="31">
        <f t="shared" si="651"/>
        <v>11912.746744678572</v>
      </c>
      <c r="CM149" s="31">
        <f t="shared" si="652"/>
        <v>11928.207436734525</v>
      </c>
      <c r="CN149" s="31">
        <f t="shared" si="653"/>
        <v>12463.643580764285</v>
      </c>
      <c r="CO149" s="31">
        <f t="shared" si="654"/>
        <v>14149.580956440477</v>
      </c>
      <c r="CP149" s="31">
        <f t="shared" si="655"/>
        <v>14165.094064473096</v>
      </c>
      <c r="CQ149" s="31">
        <f t="shared" si="656"/>
        <v>12088.002386489286</v>
      </c>
      <c r="CR149" s="31">
        <f t="shared" si="657"/>
        <v>12451.493681963335</v>
      </c>
      <c r="CS149" s="31">
        <f t="shared" si="658"/>
        <v>13194.680713420239</v>
      </c>
      <c r="CT149" s="32">
        <f t="shared" si="659"/>
        <v>14487.994886449285</v>
      </c>
      <c r="CU149" s="30">
        <f t="shared" si="660"/>
        <v>14866.171259312534</v>
      </c>
      <c r="CV149" s="31">
        <f t="shared" si="661"/>
        <v>12692.835211836189</v>
      </c>
      <c r="CW149" s="31">
        <f t="shared" si="662"/>
        <v>11519.72107389524</v>
      </c>
      <c r="CX149" s="31">
        <f t="shared" si="663"/>
        <v>11912.746744678572</v>
      </c>
      <c r="CY149" s="31">
        <f t="shared" si="664"/>
        <v>11928.207436734525</v>
      </c>
      <c r="CZ149" s="31">
        <f t="shared" si="665"/>
        <v>12463.643580764285</v>
      </c>
      <c r="DA149" s="31">
        <f t="shared" si="666"/>
        <v>14149.580956440477</v>
      </c>
      <c r="DB149" s="31">
        <f t="shared" si="667"/>
        <v>14165.094064473096</v>
      </c>
      <c r="DC149" s="31">
        <f t="shared" si="668"/>
        <v>12088.002386489286</v>
      </c>
      <c r="DD149" s="31">
        <f t="shared" si="669"/>
        <v>12451.493681963335</v>
      </c>
      <c r="DE149" s="31">
        <f t="shared" si="670"/>
        <v>13194.680713420239</v>
      </c>
      <c r="DF149" s="32">
        <f t="shared" si="671"/>
        <v>14487.994886449285</v>
      </c>
      <c r="DG149" s="30">
        <f t="shared" si="672"/>
        <v>14866.171259312534</v>
      </c>
      <c r="DH149" s="31">
        <f t="shared" si="673"/>
        <v>12692.835211836189</v>
      </c>
      <c r="DI149" s="31">
        <f t="shared" si="674"/>
        <v>11519.72107389524</v>
      </c>
      <c r="DJ149" s="31">
        <f t="shared" si="675"/>
        <v>11912.746744678572</v>
      </c>
      <c r="DK149" s="31">
        <f t="shared" si="676"/>
        <v>11928.207436734525</v>
      </c>
      <c r="DL149" s="31">
        <f t="shared" si="677"/>
        <v>12463.643580764285</v>
      </c>
      <c r="DM149" s="31">
        <f t="shared" si="678"/>
        <v>14149.580956440477</v>
      </c>
      <c r="DN149" s="31">
        <f t="shared" si="679"/>
        <v>14165.094064473096</v>
      </c>
      <c r="DO149" s="31">
        <f t="shared" si="680"/>
        <v>12088.002386489286</v>
      </c>
      <c r="DP149" s="31">
        <f t="shared" si="681"/>
        <v>12451.493681963335</v>
      </c>
      <c r="DQ149" s="31">
        <f t="shared" si="650"/>
        <v>13194.680713420239</v>
      </c>
      <c r="DR149" s="32">
        <f t="shared" si="684"/>
        <v>14487.994886449285</v>
      </c>
      <c r="DS149" s="30">
        <f t="shared" si="685"/>
        <v>14866.171259312534</v>
      </c>
      <c r="DT149" s="31">
        <f t="shared" si="686"/>
        <v>12692.835211836189</v>
      </c>
      <c r="DU149" s="31">
        <f t="shared" si="687"/>
        <v>11519.72107389524</v>
      </c>
      <c r="DV149" s="31">
        <f t="shared" si="688"/>
        <v>11912.746744678572</v>
      </c>
      <c r="DW149" s="31">
        <f t="shared" si="689"/>
        <v>11928.207436734525</v>
      </c>
      <c r="DX149" s="31">
        <f t="shared" si="690"/>
        <v>12463.643580764285</v>
      </c>
      <c r="DY149" s="31">
        <f t="shared" si="691"/>
        <v>14149.580956440477</v>
      </c>
      <c r="DZ149" s="31">
        <f t="shared" si="692"/>
        <v>14165.094064473096</v>
      </c>
      <c r="EA149" s="31">
        <f t="shared" si="693"/>
        <v>12088.002386489286</v>
      </c>
      <c r="EB149" s="31">
        <f t="shared" si="694"/>
        <v>12451.493681963335</v>
      </c>
      <c r="EC149" s="31">
        <f t="shared" si="695"/>
        <v>13194.680713420239</v>
      </c>
      <c r="ED149" s="32">
        <f t="shared" si="696"/>
        <v>14487.994886449285</v>
      </c>
      <c r="EE149" s="30">
        <f t="shared" si="697"/>
        <v>14866.171259312534</v>
      </c>
      <c r="EF149" s="31">
        <f t="shared" si="698"/>
        <v>12692.835211836189</v>
      </c>
      <c r="EG149" s="31">
        <f t="shared" si="699"/>
        <v>11519.72107389524</v>
      </c>
      <c r="EH149" s="31">
        <f t="shared" si="700"/>
        <v>11912.746744678572</v>
      </c>
      <c r="EI149" s="31">
        <f t="shared" si="701"/>
        <v>11928.207436734525</v>
      </c>
      <c r="EJ149" s="31">
        <f t="shared" si="702"/>
        <v>12463.643580764285</v>
      </c>
      <c r="EK149" s="31">
        <f t="shared" si="703"/>
        <v>14149.580956440477</v>
      </c>
      <c r="EL149" s="31">
        <f t="shared" si="704"/>
        <v>14165.094064473096</v>
      </c>
      <c r="EM149" s="31">
        <f t="shared" si="705"/>
        <v>12088.002386489286</v>
      </c>
      <c r="EN149" s="31">
        <f t="shared" si="706"/>
        <v>12451.493681963335</v>
      </c>
      <c r="EO149" s="31">
        <f t="shared" si="682"/>
        <v>13194.680713420239</v>
      </c>
      <c r="EP149" s="32">
        <f t="shared" si="683"/>
        <v>14487.994886449285</v>
      </c>
      <c r="ES149" s="20"/>
      <c r="ET149" s="18"/>
      <c r="EU149" s="18"/>
      <c r="EV149" s="18"/>
      <c r="EW149" s="18"/>
      <c r="EX149" s="18"/>
      <c r="EY149" s="18"/>
      <c r="EZ149" s="18"/>
      <c r="FA149" s="18"/>
      <c r="FB149" s="18"/>
      <c r="FC149" s="18"/>
      <c r="FD149" s="19"/>
      <c r="FE149" s="20"/>
      <c r="FF149" s="18"/>
      <c r="FG149" s="18"/>
      <c r="FH149" s="18"/>
      <c r="FI149" s="18"/>
      <c r="FJ149" s="18"/>
      <c r="FK149" s="18"/>
      <c r="FL149" s="18"/>
      <c r="FM149" s="18"/>
      <c r="FN149" s="18"/>
      <c r="FO149" s="18"/>
      <c r="FP149" s="19"/>
      <c r="FQ149" s="20"/>
      <c r="FR149" s="18"/>
      <c r="FS149" s="18"/>
      <c r="FT149" s="18"/>
      <c r="FU149" s="18"/>
      <c r="FV149" s="18"/>
      <c r="FW149" s="18"/>
      <c r="FX149" s="18"/>
      <c r="FY149" s="18"/>
      <c r="FZ149" s="18"/>
      <c r="GA149" s="18"/>
      <c r="GB149" s="19">
        <f t="shared" si="579"/>
        <v>14487.994886449285</v>
      </c>
      <c r="GC149" s="20">
        <f t="shared" si="580"/>
        <v>14866.171259312534</v>
      </c>
      <c r="GD149" s="18">
        <f t="shared" si="581"/>
        <v>12692.835211836189</v>
      </c>
      <c r="GE149" s="18">
        <f t="shared" si="582"/>
        <v>11519.72107389524</v>
      </c>
      <c r="GF149" s="18">
        <f t="shared" si="583"/>
        <v>11912.746744678572</v>
      </c>
      <c r="GG149" s="18">
        <f t="shared" si="584"/>
        <v>11928.207436734525</v>
      </c>
      <c r="GH149" s="18">
        <f t="shared" si="585"/>
        <v>12463.643580764285</v>
      </c>
      <c r="GI149" s="18">
        <f t="shared" si="586"/>
        <v>14149.580956440477</v>
      </c>
      <c r="GJ149" s="18">
        <f t="shared" si="587"/>
        <v>14165.094064473096</v>
      </c>
      <c r="GK149" s="18">
        <f t="shared" si="588"/>
        <v>12088.002386489286</v>
      </c>
      <c r="GL149" s="18">
        <f t="shared" si="589"/>
        <v>12451.493681963335</v>
      </c>
      <c r="GM149" s="18">
        <f t="shared" si="590"/>
        <v>13194.680713420239</v>
      </c>
      <c r="GN149" s="19">
        <f t="shared" si="591"/>
        <v>14487.994886449285</v>
      </c>
      <c r="GO149" s="20">
        <f t="shared" si="592"/>
        <v>14866.171259312534</v>
      </c>
      <c r="GP149" s="18">
        <f t="shared" si="593"/>
        <v>12692.835211836189</v>
      </c>
      <c r="GQ149" s="18">
        <f t="shared" si="594"/>
        <v>11519.72107389524</v>
      </c>
      <c r="GR149" s="18">
        <f t="shared" si="595"/>
        <v>11912.746744678572</v>
      </c>
      <c r="GS149" s="18">
        <f t="shared" si="596"/>
        <v>11928.207436734525</v>
      </c>
      <c r="GT149" s="18">
        <f t="shared" si="597"/>
        <v>12463.643580764285</v>
      </c>
      <c r="GU149" s="18">
        <f t="shared" si="598"/>
        <v>14149.580956440477</v>
      </c>
      <c r="GV149" s="18">
        <f t="shared" si="599"/>
        <v>14165.094064473096</v>
      </c>
      <c r="GW149" s="18">
        <f t="shared" si="600"/>
        <v>12088.002386489286</v>
      </c>
      <c r="GX149" s="18">
        <f t="shared" si="601"/>
        <v>12451.493681963335</v>
      </c>
      <c r="GY149" s="18">
        <f t="shared" si="602"/>
        <v>13194.680713420239</v>
      </c>
      <c r="GZ149" s="19">
        <f t="shared" si="603"/>
        <v>14487.994886449285</v>
      </c>
      <c r="HA149" s="20">
        <f t="shared" si="604"/>
        <v>14866.171259312534</v>
      </c>
      <c r="HB149" s="18">
        <f t="shared" si="605"/>
        <v>12692.835211836189</v>
      </c>
      <c r="HC149" s="18">
        <f t="shared" si="606"/>
        <v>11519.72107389524</v>
      </c>
      <c r="HD149" s="18">
        <f t="shared" si="607"/>
        <v>11912.746744678572</v>
      </c>
      <c r="HE149" s="18">
        <f t="shared" si="608"/>
        <v>11928.207436734525</v>
      </c>
      <c r="HF149" s="18">
        <f t="shared" si="609"/>
        <v>12463.643580764285</v>
      </c>
      <c r="HG149" s="18">
        <f t="shared" si="610"/>
        <v>14149.580956440477</v>
      </c>
      <c r="HH149" s="18">
        <f t="shared" si="611"/>
        <v>14165.094064473096</v>
      </c>
      <c r="HI149" s="18">
        <f t="shared" si="612"/>
        <v>12088.002386489286</v>
      </c>
      <c r="HJ149" s="18">
        <f t="shared" si="613"/>
        <v>12451.493681963335</v>
      </c>
      <c r="HK149" s="18">
        <f t="shared" si="614"/>
        <v>13194.680713420239</v>
      </c>
      <c r="HL149" s="19">
        <f t="shared" si="615"/>
        <v>14487.994886449285</v>
      </c>
      <c r="HM149" s="20">
        <f t="shared" si="616"/>
        <v>14866.171259312534</v>
      </c>
      <c r="HN149" s="18">
        <f t="shared" si="617"/>
        <v>12692.835211836189</v>
      </c>
      <c r="HO149" s="18">
        <f t="shared" si="618"/>
        <v>11519.72107389524</v>
      </c>
      <c r="HP149" s="18">
        <f t="shared" si="619"/>
        <v>11912.746744678572</v>
      </c>
      <c r="HQ149" s="18">
        <f t="shared" si="620"/>
        <v>11928.207436734525</v>
      </c>
      <c r="HR149" s="18">
        <f t="shared" si="621"/>
        <v>12463.643580764285</v>
      </c>
      <c r="HS149" s="18">
        <f t="shared" si="622"/>
        <v>14149.580956440477</v>
      </c>
      <c r="HT149" s="18">
        <f t="shared" si="623"/>
        <v>14165.094064473096</v>
      </c>
      <c r="HU149" s="18">
        <f t="shared" si="624"/>
        <v>12088.002386489286</v>
      </c>
      <c r="HV149" s="18">
        <f t="shared" si="625"/>
        <v>12451.493681963335</v>
      </c>
      <c r="HW149" s="18">
        <f t="shared" si="626"/>
        <v>13194.680713420239</v>
      </c>
      <c r="HX149" s="19">
        <f t="shared" si="627"/>
        <v>14487.994886449285</v>
      </c>
      <c r="HY149" s="20">
        <f t="shared" si="628"/>
        <v>14866.171259312534</v>
      </c>
      <c r="HZ149" s="18">
        <f t="shared" si="629"/>
        <v>12692.835211836189</v>
      </c>
      <c r="IA149" s="18">
        <f t="shared" si="630"/>
        <v>11519.72107389524</v>
      </c>
      <c r="IB149" s="18">
        <f t="shared" si="631"/>
        <v>11912.746744678572</v>
      </c>
      <c r="IC149" s="18">
        <f t="shared" si="632"/>
        <v>11928.207436734525</v>
      </c>
      <c r="ID149" s="18">
        <f t="shared" si="633"/>
        <v>12463.643580764285</v>
      </c>
      <c r="IE149" s="18">
        <f t="shared" si="634"/>
        <v>14149.580956440477</v>
      </c>
      <c r="IF149" s="18">
        <f t="shared" si="648"/>
        <v>14165.094064473096</v>
      </c>
      <c r="IG149" s="18">
        <f t="shared" si="649"/>
        <v>12088.002386489286</v>
      </c>
      <c r="IH149" s="18">
        <f t="shared" si="707"/>
        <v>12451.493681963335</v>
      </c>
      <c r="II149" s="18">
        <f t="shared" si="708"/>
        <v>13194.680713420239</v>
      </c>
      <c r="IJ149" s="19"/>
      <c r="IK149" s="20"/>
      <c r="IL149" s="18"/>
      <c r="IM149" s="18"/>
      <c r="IN149" s="18"/>
      <c r="IO149" s="18"/>
      <c r="IP149" s="18"/>
      <c r="IQ149" s="18"/>
      <c r="IR149" s="18"/>
      <c r="IS149" s="18"/>
      <c r="IT149" s="18"/>
      <c r="IU149" s="18"/>
      <c r="IV149" s="19"/>
      <c r="IW149" s="29"/>
      <c r="IX149" s="29"/>
      <c r="IY149" s="17"/>
      <c r="IZ149" s="17"/>
      <c r="JA149" s="14">
        <f t="shared" si="635"/>
        <v>0</v>
      </c>
      <c r="JB149" s="15">
        <f t="shared" si="636"/>
        <v>0</v>
      </c>
      <c r="JC149" s="15">
        <f t="shared" si="637"/>
        <v>14487.994886449285</v>
      </c>
      <c r="JD149" s="15">
        <f t="shared" si="638"/>
        <v>155920.17199645707</v>
      </c>
      <c r="JE149" s="15">
        <f t="shared" si="639"/>
        <v>155920.17199645707</v>
      </c>
      <c r="JF149" s="15">
        <f t="shared" si="640"/>
        <v>155920.17199645707</v>
      </c>
      <c r="JG149" s="15">
        <f t="shared" si="641"/>
        <v>155920.17199645707</v>
      </c>
      <c r="JH149" s="15">
        <f t="shared" si="642"/>
        <v>141432.17711000779</v>
      </c>
      <c r="JI149" s="15">
        <f t="shared" si="643"/>
        <v>0</v>
      </c>
      <c r="JJ149" s="14"/>
    </row>
    <row r="150" spans="1:270" x14ac:dyDescent="0.25">
      <c r="A150" s="5" t="s">
        <v>161</v>
      </c>
      <c r="B150" s="2">
        <v>912</v>
      </c>
      <c r="C150" s="3">
        <v>39779</v>
      </c>
      <c r="D150" s="3" t="s">
        <v>162</v>
      </c>
      <c r="E150" s="4">
        <v>45611</v>
      </c>
      <c r="F150">
        <f t="shared" si="564"/>
        <v>2024</v>
      </c>
      <c r="G150">
        <f t="shared" si="565"/>
        <v>11</v>
      </c>
      <c r="H150">
        <f t="shared" si="566"/>
        <v>2021</v>
      </c>
      <c r="I150">
        <f t="shared" si="561"/>
        <v>11</v>
      </c>
      <c r="J150">
        <f t="shared" si="560"/>
        <v>2024</v>
      </c>
      <c r="K150">
        <f t="shared" si="572"/>
        <v>12</v>
      </c>
      <c r="L150">
        <f t="shared" si="562"/>
        <v>2029</v>
      </c>
      <c r="M150">
        <f t="shared" si="573"/>
        <v>11</v>
      </c>
      <c r="O150" s="14"/>
      <c r="P150" s="17"/>
      <c r="Q150" s="17"/>
      <c r="R150" s="17"/>
      <c r="S150" s="17"/>
      <c r="T150" s="17"/>
      <c r="U150" s="17"/>
      <c r="V150" s="17">
        <f>IF(AND($F150=O$4,$I150=V$5),AVERAGE('Потребление ЭЭ_факт'!R150,'Потребление ЭЭ_факт'!AD150,'Потребление ЭЭ_факт'!AP150),IF(U150&lt;&gt;0,AVERAGE('Потребление ЭЭ_факт'!R150,'Потребление ЭЭ_факт'!AD150,'Потребление ЭЭ_факт'!AP150),0))</f>
        <v>0</v>
      </c>
      <c r="W150" s="17">
        <f>IF(AND($F150=O$4,$I150=W$5),AVERAGE('Потребление ЭЭ_факт'!S150,'Потребление ЭЭ_факт'!AE150,'Потребление ЭЭ_факт'!AQ150),IF(V150&lt;&gt;0,AVERAGE('Потребление ЭЭ_факт'!S150,'Потребление ЭЭ_факт'!AE150,'Потребление ЭЭ_факт'!AQ150),0))</f>
        <v>0</v>
      </c>
      <c r="X150" s="17">
        <f>IF(AND($F150=O$4,$I150=X$5),AVERAGE('Потребление ЭЭ_факт'!T150,'Потребление ЭЭ_факт'!AF150,'Потребление ЭЭ_факт'!AR150),IF(W150&lt;&gt;0,AVERAGE('Потребление ЭЭ_факт'!T150,'Потребление ЭЭ_факт'!AF150,'Потребление ЭЭ_факт'!AR150),0))</f>
        <v>0</v>
      </c>
      <c r="Y150" s="17">
        <f>IF(AND($F150=O$4,$I150=Y$5),AVERAGE('Потребление ЭЭ_факт'!U150,'Потребление ЭЭ_факт'!AG150,'Потребление ЭЭ_факт'!AS150),IF(X150&lt;&gt;0,AVERAGE('Потребление ЭЭ_факт'!U150,'Потребление ЭЭ_факт'!AG150,'Потребление ЭЭ_факт'!AS150),0))</f>
        <v>0</v>
      </c>
      <c r="Z150" s="17">
        <f>IF(AND($F150=O$4,$I150=Z$5),AVERAGE('Потребление ЭЭ_факт'!V150,'Потребление ЭЭ_факт'!AH150,'Потребление ЭЭ_факт'!AT150),IF(Y150&lt;&gt;0,AVERAGE('Потребление ЭЭ_факт'!V150,'Потребление ЭЭ_факт'!AH150,'Потребление ЭЭ_факт'!AT150),0))</f>
        <v>0</v>
      </c>
      <c r="AA150" s="14">
        <f>IF(AND($F150=AA$4,$I150=AA$5),AVERAGE('Потребление ЭЭ_факт'!W150,'Потребление ЭЭ_факт'!AI150,'Потребление ЭЭ_факт'!AU150),IF(Z150&lt;&gt;0,AVERAGE('Потребление ЭЭ_факт'!W150,'Потребление ЭЭ_факт'!AI150,'Потребление ЭЭ_факт'!AU150),0))</f>
        <v>0</v>
      </c>
      <c r="AB150" s="17">
        <f>IF(AND($F150=AA$4,$I150=AB$5),AVERAGE('Потребление ЭЭ_факт'!X150,'Потребление ЭЭ_факт'!AJ150,'Потребление ЭЭ_факт'!AV150),IF(AA150&lt;&gt;0,AVERAGE('Потребление ЭЭ_факт'!X150,'Потребление ЭЭ_факт'!AJ150,'Потребление ЭЭ_факт'!AV150),0))</f>
        <v>0</v>
      </c>
      <c r="AC150" s="17">
        <f>IF(AND($F150=AA$4,$I150=AC$5),AVERAGE('Потребление ЭЭ_факт'!Y150,'Потребление ЭЭ_факт'!AK150,'Потребление ЭЭ_факт'!AW150),IF(AB150&lt;&gt;0,AVERAGE('Потребление ЭЭ_факт'!Y150,'Потребление ЭЭ_факт'!AK150,'Потребление ЭЭ_факт'!AW150),0))</f>
        <v>0</v>
      </c>
      <c r="AD150" s="17">
        <f>IF(AND($F150=AA$4,$I150=AD$5),AVERAGE('Потребление ЭЭ_факт'!Z150,'Потребление ЭЭ_факт'!AL150,'Потребление ЭЭ_факт'!AX150),IF(AC150&lt;&gt;0,AVERAGE('Потребление ЭЭ_факт'!Z150,'Потребление ЭЭ_факт'!AL150,'Потребление ЭЭ_факт'!AX150),0))</f>
        <v>0</v>
      </c>
      <c r="AE150" s="17">
        <f>IF(AND($F150=AA$4,$I150=AE$5),AVERAGE('Потребление ЭЭ_факт'!AA150,'Потребление ЭЭ_факт'!AM150,'Потребление ЭЭ_факт'!AY150),IF(AD150&lt;&gt;0,AVERAGE('Потребление ЭЭ_факт'!AA150,'Потребление ЭЭ_факт'!AM150,'Потребление ЭЭ_факт'!AY150),0))</f>
        <v>0</v>
      </c>
      <c r="AF150" s="17">
        <f>IF(AND($F150=AA$4,$I150=AF$5),AVERAGE('Потребление ЭЭ_факт'!AB150,'Потребление ЭЭ_факт'!AN150,'Потребление ЭЭ_факт'!AZ150),IF(AE150&lt;&gt;0,AVERAGE('Потребление ЭЭ_факт'!AB150,'Потребление ЭЭ_факт'!AN150,'Потребление ЭЭ_факт'!AZ150),0))</f>
        <v>0</v>
      </c>
      <c r="AG150" s="17">
        <f>IF(AND($F150=AA$4,$I150=AG$5),AVERAGE('Потребление ЭЭ_факт'!AC150,'Потребление ЭЭ_факт'!AO150,'Потребление ЭЭ_факт'!BA150),IF(AF150&lt;&gt;0,AVERAGE('Потребление ЭЭ_факт'!AC150,'Потребление ЭЭ_факт'!AO150,'Потребление ЭЭ_факт'!BA150),0))</f>
        <v>0</v>
      </c>
      <c r="AH150" s="17">
        <f>IF(AND($F150=AA$4,$I150=AH$5),AVERAGE('Потребление ЭЭ_факт'!AD150,'Потребление ЭЭ_факт'!AP150,'Потребление ЭЭ_факт'!BB150),IF(AG150&lt;&gt;0,AVERAGE('Потребление ЭЭ_факт'!AD150,'Потребление ЭЭ_факт'!AP150,'Потребление ЭЭ_факт'!BB150),0))</f>
        <v>0</v>
      </c>
      <c r="AI150" s="17">
        <f>IF(AND($F150=AA$4,$I150=AI$5),AVERAGE('Потребление ЭЭ_факт'!AE150,'Потребление ЭЭ_факт'!AQ150,'Потребление ЭЭ_факт'!BC150),IF(AH150&lt;&gt;0,AVERAGE('Потребление ЭЭ_факт'!AE150,'Потребление ЭЭ_факт'!AQ150,'Потребление ЭЭ_факт'!BC150),0))</f>
        <v>0</v>
      </c>
      <c r="AJ150" s="17">
        <f>IF(AND($F150=AA$4,$I150=AJ$5),AVERAGE('Потребление ЭЭ_факт'!AF150,'Потребление ЭЭ_факт'!AR150,'Потребление ЭЭ_факт'!BD150),IF(AI150&lt;&gt;0,AVERAGE('Потребление ЭЭ_факт'!AF150,'Потребление ЭЭ_факт'!AR150,'Потребление ЭЭ_факт'!BD150),0))</f>
        <v>0</v>
      </c>
      <c r="AK150" s="17">
        <f>IF(AND($F150=AA$4,$I150=AK$5),AVERAGE('Потребление ЭЭ_факт'!AG150,'Потребление ЭЭ_факт'!AS150,'Потребление ЭЭ_факт'!BE150),IF(AJ150&lt;&gt;0,AVERAGE('Потребление ЭЭ_факт'!AG150,'Потребление ЭЭ_факт'!AS150,'Потребление ЭЭ_факт'!BE150),0))</f>
        <v>0</v>
      </c>
      <c r="AL150" s="17">
        <f>IF(AND($F150=AA$4,$I150=AL$5),AVERAGE('Потребление ЭЭ_факт'!AH150,'Потребление ЭЭ_факт'!AT150,'Потребление ЭЭ_факт'!BF150),IF(AK150&lt;&gt;0,AVERAGE('Потребление ЭЭ_факт'!AH150,'Потребление ЭЭ_факт'!AT150,'Потребление ЭЭ_факт'!BF150),0))</f>
        <v>0</v>
      </c>
      <c r="AM150" s="14">
        <f>IF(AND($F150=AM$4,$I150=AM$5),AVERAGE('Потребление ЭЭ_факт'!AI150,'Потребление ЭЭ_факт'!AU150,'Потребление ЭЭ_факт'!BG150),IF(AL150&lt;&gt;0,AVERAGE('Потребление ЭЭ_факт'!AI150,'Потребление ЭЭ_факт'!AU150,'Потребление ЭЭ_факт'!BG150),0))</f>
        <v>0</v>
      </c>
      <c r="AN150" s="15">
        <f>IF(AND($F150=$AM$4,$I150=AN$5),AVERAGE('Потребление ЭЭ_факт'!AJ150,'Потребление ЭЭ_факт'!AV150,'Потребление ЭЭ_факт'!BH150),IF(AM150&lt;&gt;0,AVERAGE('Потребление ЭЭ_факт'!AJ150,'Потребление ЭЭ_факт'!AV150,'Потребление ЭЭ_факт'!BH150),0))</f>
        <v>0</v>
      </c>
      <c r="AO150" s="15">
        <f>IF(AND($F150=$AM$4,$I150=AO$5),AVERAGE('Потребление ЭЭ_факт'!AK150,'Потребление ЭЭ_факт'!AW150,'Потребление ЭЭ_факт'!BI150),IF(AN150&lt;&gt;0,AVERAGE('Потребление ЭЭ_факт'!AK150,'Потребление ЭЭ_факт'!AW150,'Потребление ЭЭ_факт'!BI150),0))</f>
        <v>0</v>
      </c>
      <c r="AP150" s="15">
        <f>IF(AND($F150=$AM$4,$I150=AP$5),AVERAGE('Потребление ЭЭ_факт'!AL150,'Потребление ЭЭ_факт'!AX150,'Потребление ЭЭ_факт'!BJ150),IF(AO150&lt;&gt;0,AVERAGE('Потребление ЭЭ_факт'!AL150,'Потребление ЭЭ_факт'!AX150,'Потребление ЭЭ_факт'!BJ150),0))</f>
        <v>0</v>
      </c>
      <c r="AQ150" s="15">
        <f>IF(AND($F150=$AM$4,$I150=AQ$5),AVERAGE('Потребление ЭЭ_факт'!AM150,'Потребление ЭЭ_факт'!AY150,'Потребление ЭЭ_факт'!BK150),IF(AP150&lt;&gt;0,AVERAGE('Потребление ЭЭ_факт'!AM150,'Потребление ЭЭ_факт'!AY150,'Потребление ЭЭ_факт'!BK150),0))</f>
        <v>0</v>
      </c>
      <c r="AR150" s="15">
        <f>IF(AND($F150=$AM$4,$I150=AR$5),AVERAGE('Потребление ЭЭ_факт'!AN150,'Потребление ЭЭ_факт'!AZ150,'Потребление ЭЭ_факт'!BL150),IF(AQ150&lt;&gt;0,AVERAGE('Потребление ЭЭ_факт'!AN150,'Потребление ЭЭ_факт'!AZ150,'Потребление ЭЭ_факт'!BL150),0))</f>
        <v>0</v>
      </c>
      <c r="AS150" s="15">
        <f>IF(AND($F150=$AM$4,$I150=AS$5),AVERAGE('Потребление ЭЭ_факт'!AO150,'Потребление ЭЭ_факт'!BA150,'Потребление ЭЭ_факт'!BM150),IF(AR150&lt;&gt;0,AVERAGE('Потребление ЭЭ_факт'!AO150,'Потребление ЭЭ_факт'!BA150,'Потребление ЭЭ_факт'!BM150),0))</f>
        <v>0</v>
      </c>
      <c r="AT150" s="15">
        <f>IF(AND($F150=$AM$4,$I150=AT$5),AVERAGE('Потребление ЭЭ_факт'!AP150,'Потребление ЭЭ_факт'!BB150,'Потребление ЭЭ_факт'!BN150),IF(AS150&lt;&gt;0,AVERAGE('Потребление ЭЭ_факт'!AP150,'Потребление ЭЭ_факт'!BB150,'Потребление ЭЭ_факт'!BN150),0))</f>
        <v>0</v>
      </c>
      <c r="AU150" s="15">
        <f>IF(AND($F150=$AM$4,$I150=AU$5),AVERAGE('Потребление ЭЭ_факт'!AQ150,'Потребление ЭЭ_факт'!BC150,'Потребление ЭЭ_факт'!BO150),IF(AT150&lt;&gt;0,AVERAGE('Потребление ЭЭ_факт'!AQ150,'Потребление ЭЭ_факт'!BC150,'Потребление ЭЭ_факт'!BO150),0))</f>
        <v>0</v>
      </c>
      <c r="AV150" s="15">
        <f>IF(AND($F150=$AM$4,$I150=AV$5),AVERAGE('Потребление ЭЭ_факт'!AR150,'Потребление ЭЭ_факт'!BD150,'Потребление ЭЭ_факт'!BP150),IF(AU150&lt;&gt;0,AVERAGE('Потребление ЭЭ_факт'!AR150,'Потребление ЭЭ_факт'!BD150,'Потребление ЭЭ_факт'!BP150),0))</f>
        <v>0</v>
      </c>
      <c r="AW150" s="15">
        <f>IF(AND($F150=$AM$4,$I150=AW$5),AVERAGE('Потребление ЭЭ_факт'!AS150,'Потребление ЭЭ_факт'!BE150,'Потребление ЭЭ_факт'!BQ150),IF(AV150&lt;&gt;0,AVERAGE('Потребление ЭЭ_факт'!AS150,'Потребление ЭЭ_факт'!BE150,'Потребление ЭЭ_факт'!BQ150),0))</f>
        <v>0</v>
      </c>
      <c r="AX150" s="16">
        <f>IF(AND($F150=$AM$4,$I150=AX$5),AVERAGE('Потребление ЭЭ_факт'!AT150,'Потребление ЭЭ_факт'!BF150,'Потребление ЭЭ_факт'!BR150),IF(AW150&lt;&gt;0,AVERAGE('Потребление ЭЭ_факт'!AT150,'Потребление ЭЭ_факт'!BF150,'Потребление ЭЭ_факт'!BR150),0))</f>
        <v>0</v>
      </c>
      <c r="AY150" s="14">
        <f>IF(AND($F150=$AY$4,$I150=AY$5),AVERAGE('Потребление ЭЭ_факт'!AU150,'Потребление ЭЭ_факт'!BG150,'Потребление ЭЭ_факт'!BS150),IF(AX150&lt;&gt;0,AVERAGE('Потребление ЭЭ_факт'!AU150,'Потребление ЭЭ_факт'!BG150,'Потребление ЭЭ_факт'!BS150),0))</f>
        <v>0</v>
      </c>
      <c r="AZ150" s="15">
        <f>IF(AND($F150=$AY$4,$I150=AZ$5),AVERAGE('Потребление ЭЭ_факт'!AV150,'Потребление ЭЭ_факт'!BH150,'Потребление ЭЭ_факт'!BT150),IF(AY150&lt;&gt;0,AVERAGE('Потребление ЭЭ_факт'!AV150,'Потребление ЭЭ_факт'!BH150,'Потребление ЭЭ_факт'!BT150),0))</f>
        <v>0</v>
      </c>
      <c r="BA150" s="15">
        <f>IF(AND($F150=$AY$4,$I150=BA$5),AVERAGE('Потребление ЭЭ_факт'!AW150,'Потребление ЭЭ_факт'!BI150,'Потребление ЭЭ_факт'!BU150),IF(AZ150&lt;&gt;0,AVERAGE('Потребление ЭЭ_факт'!AW150,'Потребление ЭЭ_факт'!BI150,'Потребление ЭЭ_факт'!BU150),0))</f>
        <v>0</v>
      </c>
      <c r="BB150" s="15">
        <f>IF(AND($F150=$AY$4,$I150=BB$5),AVERAGE('Потребление ЭЭ_факт'!AX150,'Потребление ЭЭ_факт'!BJ150,'Потребление ЭЭ_факт'!BV150),IF(BA150&lt;&gt;0,AVERAGE('Потребление ЭЭ_факт'!AX150,'Потребление ЭЭ_факт'!BJ150,'Потребление ЭЭ_факт'!BV150),0))</f>
        <v>0</v>
      </c>
      <c r="BC150" s="15">
        <f>IF(AND($F150=$AY$4,$I150=BC$5),AVERAGE('Потребление ЭЭ_факт'!AY150,'Потребление ЭЭ_факт'!BK150,'Потребление ЭЭ_факт'!BW150),IF(BB150&lt;&gt;0,AVERAGE('Потребление ЭЭ_факт'!AY150,'Потребление ЭЭ_факт'!BK150,'Потребление ЭЭ_факт'!BW150),0))</f>
        <v>0</v>
      </c>
      <c r="BD150" s="15">
        <f>IF(AND($F150=$AY$4,$I150=BD$5),AVERAGE('Потребление ЭЭ_факт'!AZ150,'Потребление ЭЭ_факт'!BL150,'Потребление ЭЭ_факт'!BX150),IF(BC150&lt;&gt;0,AVERAGE('Потребление ЭЭ_факт'!AZ150,'Потребление ЭЭ_факт'!BL150,'Потребление ЭЭ_факт'!BX150),0))</f>
        <v>0</v>
      </c>
      <c r="BE150" s="15">
        <f>IF(AND($F150=$AY$4,$I150=BE$5),AVERAGE('Потребление ЭЭ_факт'!BA150,'Потребление ЭЭ_факт'!BM150,'Потребление ЭЭ_факт'!BY150),IF(BD150&lt;&gt;0,AVERAGE('Потребление ЭЭ_факт'!BA150,'Потребление ЭЭ_факт'!BM150,'Потребление ЭЭ_факт'!BY150),0))</f>
        <v>0</v>
      </c>
      <c r="BF150" s="15">
        <f>IF(AND($F150=$AY$4,$I150=BF$5),AVERAGE('Потребление ЭЭ_факт'!BB150,'Потребление ЭЭ_факт'!BN150,'Потребление ЭЭ_факт'!BZ150),IF(BE150&lt;&gt;0,AVERAGE('Потребление ЭЭ_факт'!BB150,'Потребление ЭЭ_факт'!BN150,'Потребление ЭЭ_факт'!BZ150),0))</f>
        <v>0</v>
      </c>
      <c r="BG150" s="15">
        <f>IF(AND($F150=$AY$4,$I150=BG$5),AVERAGE('Потребление ЭЭ_факт'!BC150,'Потребление ЭЭ_факт'!BO150,'Потребление ЭЭ_факт'!CA150),IF(BF150&lt;&gt;0,AVERAGE('Потребление ЭЭ_факт'!BC150,'Потребление ЭЭ_факт'!BO150,'Потребление ЭЭ_факт'!CA150),0))</f>
        <v>0</v>
      </c>
      <c r="BH150" s="15">
        <f>IF(AND($F150=$AY$4,$I150=BH$5),AVERAGE('Потребление ЭЭ_факт'!BD150,'Потребление ЭЭ_факт'!BP150,'Потребление ЭЭ_факт'!CB150),IF(BG150&lt;&gt;0,AVERAGE('Потребление ЭЭ_факт'!BD150,'Потребление ЭЭ_факт'!BP150,'Потребление ЭЭ_факт'!CB150),0))</f>
        <v>0</v>
      </c>
      <c r="BI150" s="15">
        <f>IF(AND($F150=$AY$4,$I150=BI$5),AVERAGE('Потребление ЭЭ_факт'!BE150,'Потребление ЭЭ_факт'!BQ150,'Потребление ЭЭ_факт'!CC150),IF(BH150&lt;&gt;0,AVERAGE('Потребление ЭЭ_факт'!BE150,'Потребление ЭЭ_факт'!BQ150,'Потребление ЭЭ_факт'!CC150),0))</f>
        <v>0</v>
      </c>
      <c r="BJ150" s="16">
        <f>IF(AND($F150=$AY$4,$I150=BJ$5),AVERAGE('Потребление ЭЭ_факт'!BF150,'Потребление ЭЭ_факт'!BR150,'Потребление ЭЭ_факт'!CD150),IF(BI150&lt;&gt;0,AVERAGE('Потребление ЭЭ_факт'!BF150,'Потребление ЭЭ_факт'!BR150,'Потребление ЭЭ_факт'!CD150),0))</f>
        <v>0</v>
      </c>
      <c r="BK150" s="14">
        <f>IF(AND($F150=$BK$4,$I150=BK$5),AVERAGE('Потребление ЭЭ_факт'!BG150,'Потребление ЭЭ_факт'!BS150,'Потребление ЭЭ_факт'!CE150),IF(BJ150&lt;&gt;0,AVERAGE('Потребление ЭЭ_факт'!BG150,'Потребление ЭЭ_факт'!BS150,'Потребление ЭЭ_факт'!CE150),0))</f>
        <v>0</v>
      </c>
      <c r="BL150" s="15">
        <f>IF(AND($F150=$BK$4,$I150=BL$5),AVERAGE('Потребление ЭЭ_факт'!BH150,'Потребление ЭЭ_факт'!BT150,'Потребление ЭЭ_факт'!CF150),IF(BK150&lt;&gt;0,AVERAGE('Потребление ЭЭ_факт'!BH150,'Потребление ЭЭ_факт'!BT150,'Потребление ЭЭ_факт'!CF150),0))</f>
        <v>0</v>
      </c>
      <c r="BM150" s="15">
        <f>IF(AND($F150=$BK$4,$I150=BM$5),AVERAGE('Потребление ЭЭ_факт'!BI150,'Потребление ЭЭ_факт'!BU150,'Потребление ЭЭ_факт'!CG150),IF(BL150&lt;&gt;0,AVERAGE('Потребление ЭЭ_факт'!BI150,'Потребление ЭЭ_факт'!BU150,'Потребление ЭЭ_факт'!CG150),0))</f>
        <v>0</v>
      </c>
      <c r="BN150" s="15">
        <f>IF(AND($F150=$BK$4,$I150=BN$5),AVERAGE('Потребление ЭЭ_факт'!BJ150,'Потребление ЭЭ_факт'!BV150,'Потребление ЭЭ_факт'!CH150),IF(BM150&lt;&gt;0,AVERAGE('Потребление ЭЭ_факт'!BJ150,'Потребление ЭЭ_факт'!BV150,'Потребление ЭЭ_факт'!CH150),0))</f>
        <v>0</v>
      </c>
      <c r="BO150" s="15">
        <f>IF(AND($F150=$BK$4,$I150=BO$5),AVERAGE('Потребление ЭЭ_факт'!BK150,'Потребление ЭЭ_факт'!BW150,'Потребление ЭЭ_факт'!CI150),IF(BN150&lt;&gt;0,AVERAGE('Потребление ЭЭ_факт'!BK150,'Потребление ЭЭ_факт'!BW150,'Потребление ЭЭ_факт'!CI150),0))</f>
        <v>0</v>
      </c>
      <c r="BP150" s="15">
        <f>IF(AND($F150=$BK$4,$I150=BP$5),AVERAGE('Потребление ЭЭ_факт'!BL150,'Потребление ЭЭ_факт'!BX150,'Потребление ЭЭ_факт'!CJ150),IF(BO150&lt;&gt;0,AVERAGE('Потребление ЭЭ_факт'!BL150,'Потребление ЭЭ_факт'!BX150,'Потребление ЭЭ_факт'!CJ150),0))</f>
        <v>0</v>
      </c>
      <c r="BQ150" s="15">
        <f>IF(AND($F150=$BK$4,$I150=BQ$5),AVERAGE('Потребление ЭЭ_факт'!BM150,'Потребление ЭЭ_факт'!BY150,'Потребление ЭЭ_факт'!CK150),IF(BP150&lt;&gt;0,AVERAGE('Потребление ЭЭ_факт'!BM150,'Потребление ЭЭ_факт'!BY150,'Потребление ЭЭ_факт'!CK150),0))</f>
        <v>0</v>
      </c>
      <c r="BR150" s="15">
        <f>IF(AND($F150=$BK$4,$I150=BR$5),AVERAGE('Потребление ЭЭ_факт'!BN150,'Потребление ЭЭ_факт'!BZ150,'Потребление ЭЭ_факт'!CL150),IF(BQ150&lt;&gt;0,AVERAGE('Потребление ЭЭ_факт'!BN150,'Потребление ЭЭ_факт'!BZ150,'Потребление ЭЭ_факт'!CL150),0))</f>
        <v>0</v>
      </c>
      <c r="BS150" s="15">
        <f>IF(AND($F150=$BK$4,$I150=BS$5),AVERAGE('Потребление ЭЭ_факт'!BO150,'Потребление ЭЭ_факт'!CA150,'Потребление ЭЭ_факт'!CM150),IF(BR150&lt;&gt;0,AVERAGE('Потребление ЭЭ_факт'!BO150,'Потребление ЭЭ_факт'!CA150,'Потребление ЭЭ_факт'!CM150),0))</f>
        <v>0</v>
      </c>
      <c r="BT150" s="15">
        <f>IF(AND($F150=$BK$4,$I150=BT$5),AVERAGE('Потребление ЭЭ_факт'!BP150,'Потребление ЭЭ_факт'!CB150,'Потребление ЭЭ_факт'!CN150),IF(BS150&lt;&gt;0,AVERAGE('Потребление ЭЭ_факт'!BP150,'Потребление ЭЭ_факт'!CB150,'Потребление ЭЭ_факт'!CN150),0))</f>
        <v>0</v>
      </c>
      <c r="BU150" s="15">
        <f>IF(AND($F150=$BK$4,$I150=BU$5),AVERAGE('Потребление ЭЭ_факт'!BQ150,'Потребление ЭЭ_факт'!CC150,'Потребление ЭЭ_факт'!CO150),IF(BT150&lt;&gt;0,AVERAGE('Потребление ЭЭ_факт'!BQ150,'Потребление ЭЭ_факт'!CC150,'Потребление ЭЭ_факт'!CO150),0))</f>
        <v>10958.61</v>
      </c>
      <c r="BV150" s="16">
        <f>IF(AND($F150=$BK$4,$I150=BV$5),AVERAGE('Потребление ЭЭ_факт'!BR150,'Потребление ЭЭ_факт'!CD150,'Потребление ЭЭ_факт'!CP150),IF(BU150&lt;&gt;0,AVERAGE('Потребление ЭЭ_факт'!BR150,'Потребление ЭЭ_факт'!CD150,'Потребление ЭЭ_факт'!CP150),0))</f>
        <v>10750.581192857129</v>
      </c>
      <c r="BW150" s="14">
        <f>IF(AND($F150=$BW$4,$I150=BW$5),AVERAGE('Потребление ЭЭ_факт'!BS150,'Потребление ЭЭ_факт'!CE150,'Потребление ЭЭ_факт'!CQ150),IF(BV150&lt;&gt;0,AVERAGE('Потребление ЭЭ_факт'!BS150,'Потребление ЭЭ_факт'!CE150,'Потребление ЭЭ_факт'!CQ150),0))</f>
        <v>11246.745714285722</v>
      </c>
      <c r="BX150" s="15">
        <f>IF(AND($F150=$BW$4,$I150=BX$5),AVERAGE('Потребление ЭЭ_факт'!BT150,'Потребление ЭЭ_факт'!CF150,'Потребление ЭЭ_факт'!CR150),IF(BW150&lt;&gt;0,AVERAGE('Потребление ЭЭ_факт'!BT150,'Потребление ЭЭ_факт'!CF150,'Потребление ЭЭ_факт'!CR150),0))</f>
        <v>10030.927694285698</v>
      </c>
      <c r="BY150" s="15">
        <f>IF(AND($F150=$BW$4,$I150=BY$5),AVERAGE('Потребление ЭЭ_факт'!BU150,'Потребление ЭЭ_факт'!CG150,'Потребление ЭЭ_факт'!CS150),IF(BX150&lt;&gt;0,AVERAGE('Потребление ЭЭ_факт'!BU150,'Потребление ЭЭ_факт'!CG150,'Потребление ЭЭ_факт'!CS150),0))</f>
        <v>11353.926571958153</v>
      </c>
      <c r="BZ150" s="15">
        <f>IF(AND($F150=$BW$4,$I150=BZ$5),AVERAGE('Потребление ЭЭ_факт'!BV150,'Потребление ЭЭ_факт'!CH150,'Потребление ЭЭ_факт'!CT150),IF(BY150&lt;&gt;0,AVERAGE('Потребление ЭЭ_факт'!BV150,'Потребление ЭЭ_факт'!CH150,'Потребление ЭЭ_факт'!CT150),0))</f>
        <v>9895.592499999977</v>
      </c>
      <c r="CA150" s="15">
        <f>IF(AND($F150=$BW$4,$I150=CA$5),AVERAGE('Потребление ЭЭ_факт'!BW150,'Потребление ЭЭ_факт'!CI150,'Потребление ЭЭ_факт'!CU150),IF(BZ150&lt;&gt;0,AVERAGE('Потребление ЭЭ_факт'!BW150,'Потребление ЭЭ_факт'!CI150,'Потребление ЭЭ_факт'!CU150),0))</f>
        <v>11837.496428571447</v>
      </c>
      <c r="CB150" s="15">
        <f>IF(AND($F150=$BW$4,$I150=CB$5),AVERAGE('Потребление ЭЭ_факт'!BX150,'Потребление ЭЭ_факт'!CJ150,'Потребление ЭЭ_факт'!CV150),IF(CA150&lt;&gt;0,AVERAGE('Потребление ЭЭ_факт'!BX150,'Потребление ЭЭ_факт'!CJ150,'Потребление ЭЭ_факт'!CV150),0))</f>
        <v>12319.720398865989</v>
      </c>
      <c r="CC150" s="15">
        <f>IF(AND($F150=$BW$4,$I150=CC$5),AVERAGE('Потребление ЭЭ_факт'!BY150,'Потребление ЭЭ_факт'!CK150,'Потребление ЭЭ_факт'!CW150),IF(CB150&lt;&gt;0,AVERAGE('Потребление ЭЭ_факт'!BY150,'Потребление ЭЭ_факт'!CK150,'Потребление ЭЭ_факт'!CW150),0))</f>
        <v>12529.134285714266</v>
      </c>
      <c r="CD150" s="15">
        <f>IF(AND($F150=$BW$4,$I150=CD$5),AVERAGE('Потребление ЭЭ_факт'!BZ150,'Потребление ЭЭ_факт'!CL150,'Потребление ЭЭ_факт'!CX150),IF(CC150&lt;&gt;0,AVERAGE('Потребление ЭЭ_факт'!BZ150,'Потребление ЭЭ_факт'!CL150,'Потребление ЭЭ_факт'!CX150),0))</f>
        <v>12560.165459385033</v>
      </c>
      <c r="CE150" s="15">
        <f>IF(AND($F150=$BW$4,$I150=CE$5),AVERAGE('Потребление ЭЭ_факт'!CA150,'Потребление ЭЭ_факт'!CM150,'Потребление ЭЭ_факт'!CY150),IF(CD150&lt;&gt;0,AVERAGE('Потребление ЭЭ_факт'!CA150,'Потребление ЭЭ_факт'!CM150,'Потребление ЭЭ_факт'!CY150),0))</f>
        <v>10606.316428571428</v>
      </c>
      <c r="CF150" s="15">
        <f>IF(AND($F150=$BW$4,$I150=CF$5),AVERAGE('Потребление ЭЭ_факт'!CB150,'Потребление ЭЭ_факт'!CN150,'Потребление ЭЭ_факт'!CZ150),IF(CE150&lt;&gt;0,AVERAGE('Потребление ЭЭ_факт'!CB150,'Потребление ЭЭ_факт'!CN150,'Потребление ЭЭ_факт'!CZ150),0))</f>
        <v>9592.5157306077836</v>
      </c>
      <c r="CG150" s="31">
        <f t="shared" si="646"/>
        <v>10958.61</v>
      </c>
      <c r="CH150" s="32">
        <f t="shared" si="647"/>
        <v>10750.581192857129</v>
      </c>
      <c r="CI150" s="30">
        <f t="shared" si="574"/>
        <v>11246.745714285722</v>
      </c>
      <c r="CJ150" s="31">
        <f t="shared" si="570"/>
        <v>10030.927694285698</v>
      </c>
      <c r="CK150" s="31">
        <f t="shared" si="571"/>
        <v>11353.926571958153</v>
      </c>
      <c r="CL150" s="31">
        <f t="shared" si="651"/>
        <v>9895.592499999977</v>
      </c>
      <c r="CM150" s="31">
        <f t="shared" si="652"/>
        <v>11837.496428571447</v>
      </c>
      <c r="CN150" s="31">
        <f t="shared" si="653"/>
        <v>12319.720398865989</v>
      </c>
      <c r="CO150" s="31">
        <f t="shared" si="654"/>
        <v>12529.134285714266</v>
      </c>
      <c r="CP150" s="31">
        <f t="shared" si="655"/>
        <v>12560.165459385033</v>
      </c>
      <c r="CQ150" s="31">
        <f t="shared" si="656"/>
        <v>10606.316428571428</v>
      </c>
      <c r="CR150" s="31">
        <f t="shared" si="657"/>
        <v>9592.5157306077836</v>
      </c>
      <c r="CS150" s="31">
        <f t="shared" si="658"/>
        <v>10958.61</v>
      </c>
      <c r="CT150" s="32">
        <f t="shared" si="659"/>
        <v>10750.581192857129</v>
      </c>
      <c r="CU150" s="30">
        <f t="shared" si="660"/>
        <v>11246.745714285722</v>
      </c>
      <c r="CV150" s="31">
        <f t="shared" si="661"/>
        <v>10030.927694285698</v>
      </c>
      <c r="CW150" s="31">
        <f t="shared" si="662"/>
        <v>11353.926571958153</v>
      </c>
      <c r="CX150" s="31">
        <f t="shared" si="663"/>
        <v>9895.592499999977</v>
      </c>
      <c r="CY150" s="31">
        <f t="shared" si="664"/>
        <v>11837.496428571447</v>
      </c>
      <c r="CZ150" s="31">
        <f t="shared" si="665"/>
        <v>12319.720398865989</v>
      </c>
      <c r="DA150" s="31">
        <f t="shared" si="666"/>
        <v>12529.134285714266</v>
      </c>
      <c r="DB150" s="31">
        <f t="shared" si="667"/>
        <v>12560.165459385033</v>
      </c>
      <c r="DC150" s="31">
        <f t="shared" si="668"/>
        <v>10606.316428571428</v>
      </c>
      <c r="DD150" s="31">
        <f t="shared" si="669"/>
        <v>9592.5157306077836</v>
      </c>
      <c r="DE150" s="31">
        <f t="shared" si="670"/>
        <v>10958.61</v>
      </c>
      <c r="DF150" s="32">
        <f t="shared" si="671"/>
        <v>10750.581192857129</v>
      </c>
      <c r="DG150" s="30">
        <f t="shared" si="672"/>
        <v>11246.745714285722</v>
      </c>
      <c r="DH150" s="31">
        <f t="shared" si="673"/>
        <v>10030.927694285698</v>
      </c>
      <c r="DI150" s="31">
        <f t="shared" si="674"/>
        <v>11353.926571958153</v>
      </c>
      <c r="DJ150" s="31">
        <f t="shared" si="675"/>
        <v>9895.592499999977</v>
      </c>
      <c r="DK150" s="31">
        <f t="shared" si="676"/>
        <v>11837.496428571447</v>
      </c>
      <c r="DL150" s="31">
        <f t="shared" si="677"/>
        <v>12319.720398865989</v>
      </c>
      <c r="DM150" s="31">
        <f t="shared" si="678"/>
        <v>12529.134285714266</v>
      </c>
      <c r="DN150" s="31">
        <f t="shared" si="679"/>
        <v>12560.165459385033</v>
      </c>
      <c r="DO150" s="31">
        <f t="shared" si="680"/>
        <v>10606.316428571428</v>
      </c>
      <c r="DP150" s="31">
        <f t="shared" si="681"/>
        <v>9592.5157306077836</v>
      </c>
      <c r="DQ150" s="31">
        <f t="shared" si="650"/>
        <v>10958.61</v>
      </c>
      <c r="DR150" s="32">
        <f t="shared" si="684"/>
        <v>10750.581192857129</v>
      </c>
      <c r="DS150" s="30">
        <f t="shared" si="685"/>
        <v>11246.745714285722</v>
      </c>
      <c r="DT150" s="31">
        <f t="shared" si="686"/>
        <v>10030.927694285698</v>
      </c>
      <c r="DU150" s="31">
        <f t="shared" si="687"/>
        <v>11353.926571958153</v>
      </c>
      <c r="DV150" s="31">
        <f t="shared" si="688"/>
        <v>9895.592499999977</v>
      </c>
      <c r="DW150" s="31">
        <f t="shared" si="689"/>
        <v>11837.496428571447</v>
      </c>
      <c r="DX150" s="31">
        <f t="shared" si="690"/>
        <v>12319.720398865989</v>
      </c>
      <c r="DY150" s="31">
        <f t="shared" si="691"/>
        <v>12529.134285714266</v>
      </c>
      <c r="DZ150" s="31">
        <f t="shared" si="692"/>
        <v>12560.165459385033</v>
      </c>
      <c r="EA150" s="31">
        <f t="shared" si="693"/>
        <v>10606.316428571428</v>
      </c>
      <c r="EB150" s="31">
        <f t="shared" si="694"/>
        <v>9592.5157306077836</v>
      </c>
      <c r="EC150" s="31">
        <f t="shared" si="695"/>
        <v>10958.61</v>
      </c>
      <c r="ED150" s="32">
        <f t="shared" si="696"/>
        <v>10750.581192857129</v>
      </c>
      <c r="EE150" s="30">
        <f t="shared" si="697"/>
        <v>11246.745714285722</v>
      </c>
      <c r="EF150" s="31">
        <f t="shared" si="698"/>
        <v>10030.927694285698</v>
      </c>
      <c r="EG150" s="31">
        <f t="shared" si="699"/>
        <v>11353.926571958153</v>
      </c>
      <c r="EH150" s="31">
        <f t="shared" si="700"/>
        <v>9895.592499999977</v>
      </c>
      <c r="EI150" s="31">
        <f t="shared" si="701"/>
        <v>11837.496428571447</v>
      </c>
      <c r="EJ150" s="31">
        <f t="shared" si="702"/>
        <v>12319.720398865989</v>
      </c>
      <c r="EK150" s="31">
        <f t="shared" si="703"/>
        <v>12529.134285714266</v>
      </c>
      <c r="EL150" s="31">
        <f t="shared" si="704"/>
        <v>12560.165459385033</v>
      </c>
      <c r="EM150" s="31">
        <f t="shared" si="705"/>
        <v>10606.316428571428</v>
      </c>
      <c r="EN150" s="31">
        <f t="shared" si="706"/>
        <v>9592.5157306077836</v>
      </c>
      <c r="EO150" s="31">
        <f t="shared" si="682"/>
        <v>10958.61</v>
      </c>
      <c r="EP150" s="32">
        <f t="shared" si="683"/>
        <v>10750.581192857129</v>
      </c>
      <c r="ES150" s="20"/>
      <c r="ET150" s="18"/>
      <c r="EU150" s="18"/>
      <c r="EV150" s="18"/>
      <c r="EW150" s="18"/>
      <c r="EX150" s="18"/>
      <c r="EY150" s="18"/>
      <c r="EZ150" s="18"/>
      <c r="FA150" s="18"/>
      <c r="FB150" s="18"/>
      <c r="FC150" s="18"/>
      <c r="FD150" s="19"/>
      <c r="FE150" s="20"/>
      <c r="FF150" s="18"/>
      <c r="FG150" s="18"/>
      <c r="FH150" s="18"/>
      <c r="FI150" s="18"/>
      <c r="FJ150" s="18"/>
      <c r="FK150" s="18"/>
      <c r="FL150" s="18"/>
      <c r="FM150" s="18"/>
      <c r="FN150" s="18"/>
      <c r="FO150" s="18"/>
      <c r="FP150" s="19"/>
      <c r="FQ150" s="20"/>
      <c r="FR150" s="18"/>
      <c r="FS150" s="18"/>
      <c r="FT150" s="18"/>
      <c r="FU150" s="18"/>
      <c r="FV150" s="18"/>
      <c r="FW150" s="18"/>
      <c r="FX150" s="18"/>
      <c r="FY150" s="18"/>
      <c r="FZ150" s="18"/>
      <c r="GA150" s="18"/>
      <c r="GB150" s="19">
        <f t="shared" si="579"/>
        <v>10750.581192857129</v>
      </c>
      <c r="GC150" s="20">
        <f t="shared" si="580"/>
        <v>11246.745714285722</v>
      </c>
      <c r="GD150" s="18">
        <f t="shared" si="581"/>
        <v>10030.927694285698</v>
      </c>
      <c r="GE150" s="18">
        <f t="shared" si="582"/>
        <v>11353.926571958153</v>
      </c>
      <c r="GF150" s="18">
        <f t="shared" si="583"/>
        <v>9895.592499999977</v>
      </c>
      <c r="GG150" s="18">
        <f t="shared" si="584"/>
        <v>11837.496428571447</v>
      </c>
      <c r="GH150" s="18">
        <f t="shared" si="585"/>
        <v>12319.720398865989</v>
      </c>
      <c r="GI150" s="18">
        <f t="shared" si="586"/>
        <v>12529.134285714266</v>
      </c>
      <c r="GJ150" s="18">
        <f t="shared" si="587"/>
        <v>12560.165459385033</v>
      </c>
      <c r="GK150" s="18">
        <f t="shared" si="588"/>
        <v>10606.316428571428</v>
      </c>
      <c r="GL150" s="18">
        <f t="shared" si="589"/>
        <v>9592.5157306077836</v>
      </c>
      <c r="GM150" s="18">
        <f t="shared" si="590"/>
        <v>10958.61</v>
      </c>
      <c r="GN150" s="19">
        <f t="shared" si="591"/>
        <v>10750.581192857129</v>
      </c>
      <c r="GO150" s="20">
        <f t="shared" si="592"/>
        <v>11246.745714285722</v>
      </c>
      <c r="GP150" s="18">
        <f t="shared" si="593"/>
        <v>10030.927694285698</v>
      </c>
      <c r="GQ150" s="18">
        <f t="shared" si="594"/>
        <v>11353.926571958153</v>
      </c>
      <c r="GR150" s="18">
        <f t="shared" si="595"/>
        <v>9895.592499999977</v>
      </c>
      <c r="GS150" s="18">
        <f t="shared" si="596"/>
        <v>11837.496428571447</v>
      </c>
      <c r="GT150" s="18">
        <f t="shared" si="597"/>
        <v>12319.720398865989</v>
      </c>
      <c r="GU150" s="18">
        <f t="shared" si="598"/>
        <v>12529.134285714266</v>
      </c>
      <c r="GV150" s="18">
        <f t="shared" si="599"/>
        <v>12560.165459385033</v>
      </c>
      <c r="GW150" s="18">
        <f t="shared" si="600"/>
        <v>10606.316428571428</v>
      </c>
      <c r="GX150" s="18">
        <f t="shared" si="601"/>
        <v>9592.5157306077836</v>
      </c>
      <c r="GY150" s="18">
        <f t="shared" si="602"/>
        <v>10958.61</v>
      </c>
      <c r="GZ150" s="19">
        <f t="shared" si="603"/>
        <v>10750.581192857129</v>
      </c>
      <c r="HA150" s="20">
        <f t="shared" si="604"/>
        <v>11246.745714285722</v>
      </c>
      <c r="HB150" s="18">
        <f t="shared" si="605"/>
        <v>10030.927694285698</v>
      </c>
      <c r="HC150" s="18">
        <f t="shared" si="606"/>
        <v>11353.926571958153</v>
      </c>
      <c r="HD150" s="18">
        <f t="shared" si="607"/>
        <v>9895.592499999977</v>
      </c>
      <c r="HE150" s="18">
        <f t="shared" si="608"/>
        <v>11837.496428571447</v>
      </c>
      <c r="HF150" s="18">
        <f t="shared" si="609"/>
        <v>12319.720398865989</v>
      </c>
      <c r="HG150" s="18">
        <f t="shared" si="610"/>
        <v>12529.134285714266</v>
      </c>
      <c r="HH150" s="18">
        <f t="shared" si="611"/>
        <v>12560.165459385033</v>
      </c>
      <c r="HI150" s="18">
        <f t="shared" si="612"/>
        <v>10606.316428571428</v>
      </c>
      <c r="HJ150" s="18">
        <f t="shared" si="613"/>
        <v>9592.5157306077836</v>
      </c>
      <c r="HK150" s="18">
        <f t="shared" si="614"/>
        <v>10958.61</v>
      </c>
      <c r="HL150" s="19">
        <f t="shared" si="615"/>
        <v>10750.581192857129</v>
      </c>
      <c r="HM150" s="20">
        <f t="shared" si="616"/>
        <v>11246.745714285722</v>
      </c>
      <c r="HN150" s="18">
        <f t="shared" si="617"/>
        <v>10030.927694285698</v>
      </c>
      <c r="HO150" s="18">
        <f t="shared" si="618"/>
        <v>11353.926571958153</v>
      </c>
      <c r="HP150" s="18">
        <f t="shared" si="619"/>
        <v>9895.592499999977</v>
      </c>
      <c r="HQ150" s="18">
        <f t="shared" si="620"/>
        <v>11837.496428571447</v>
      </c>
      <c r="HR150" s="18">
        <f t="shared" si="621"/>
        <v>12319.720398865989</v>
      </c>
      <c r="HS150" s="18">
        <f t="shared" si="622"/>
        <v>12529.134285714266</v>
      </c>
      <c r="HT150" s="18">
        <f t="shared" si="623"/>
        <v>12560.165459385033</v>
      </c>
      <c r="HU150" s="18">
        <f t="shared" si="624"/>
        <v>10606.316428571428</v>
      </c>
      <c r="HV150" s="18">
        <f t="shared" si="625"/>
        <v>9592.5157306077836</v>
      </c>
      <c r="HW150" s="18">
        <f t="shared" si="626"/>
        <v>10958.61</v>
      </c>
      <c r="HX150" s="19">
        <f t="shared" si="627"/>
        <v>10750.581192857129</v>
      </c>
      <c r="HY150" s="20">
        <f t="shared" si="628"/>
        <v>11246.745714285722</v>
      </c>
      <c r="HZ150" s="18">
        <f t="shared" si="629"/>
        <v>10030.927694285698</v>
      </c>
      <c r="IA150" s="18">
        <f t="shared" si="630"/>
        <v>11353.926571958153</v>
      </c>
      <c r="IB150" s="18">
        <f t="shared" si="631"/>
        <v>9895.592499999977</v>
      </c>
      <c r="IC150" s="18">
        <f t="shared" si="632"/>
        <v>11837.496428571447</v>
      </c>
      <c r="ID150" s="18">
        <f t="shared" si="633"/>
        <v>12319.720398865989</v>
      </c>
      <c r="IE150" s="18">
        <f t="shared" si="634"/>
        <v>12529.134285714266</v>
      </c>
      <c r="IF150" s="18">
        <f t="shared" si="648"/>
        <v>12560.165459385033</v>
      </c>
      <c r="IG150" s="18">
        <f t="shared" si="649"/>
        <v>10606.316428571428</v>
      </c>
      <c r="IH150" s="18">
        <f t="shared" si="707"/>
        <v>9592.5157306077836</v>
      </c>
      <c r="II150" s="18">
        <f t="shared" si="708"/>
        <v>10958.61</v>
      </c>
      <c r="IJ150" s="19"/>
      <c r="IK150" s="20"/>
      <c r="IL150" s="18"/>
      <c r="IM150" s="18"/>
      <c r="IN150" s="18"/>
      <c r="IO150" s="18"/>
      <c r="IP150" s="18"/>
      <c r="IQ150" s="18"/>
      <c r="IR150" s="18"/>
      <c r="IS150" s="18"/>
      <c r="IT150" s="18"/>
      <c r="IU150" s="18"/>
      <c r="IV150" s="19"/>
      <c r="IW150" s="29"/>
      <c r="IX150" s="29"/>
      <c r="IY150" s="17"/>
      <c r="IZ150" s="17"/>
      <c r="JA150" s="14">
        <f t="shared" si="635"/>
        <v>0</v>
      </c>
      <c r="JB150" s="15">
        <f t="shared" si="636"/>
        <v>0</v>
      </c>
      <c r="JC150" s="15">
        <f t="shared" si="637"/>
        <v>10750.581192857129</v>
      </c>
      <c r="JD150" s="15">
        <f t="shared" si="638"/>
        <v>133681.73240510261</v>
      </c>
      <c r="JE150" s="15">
        <f t="shared" si="639"/>
        <v>133681.73240510261</v>
      </c>
      <c r="JF150" s="15">
        <f t="shared" si="640"/>
        <v>133681.73240510261</v>
      </c>
      <c r="JG150" s="15">
        <f t="shared" si="641"/>
        <v>133681.73240510261</v>
      </c>
      <c r="JH150" s="15">
        <f t="shared" si="642"/>
        <v>122931.15121224549</v>
      </c>
      <c r="JI150" s="15">
        <f t="shared" si="643"/>
        <v>0</v>
      </c>
      <c r="JJ150" s="14"/>
    </row>
    <row r="151" spans="1:270" x14ac:dyDescent="0.25">
      <c r="A151" s="5" t="s">
        <v>45</v>
      </c>
      <c r="B151" s="2">
        <v>8506</v>
      </c>
      <c r="C151" s="3">
        <v>42643</v>
      </c>
      <c r="D151" s="3" t="s">
        <v>46</v>
      </c>
      <c r="E151" s="4">
        <v>45688</v>
      </c>
      <c r="F151">
        <f t="shared" si="564"/>
        <v>2025</v>
      </c>
      <c r="G151">
        <f t="shared" si="565"/>
        <v>1</v>
      </c>
      <c r="H151">
        <f t="shared" si="566"/>
        <v>2022</v>
      </c>
      <c r="I151">
        <f t="shared" si="561"/>
        <v>1</v>
      </c>
      <c r="J151">
        <f>IF(F151=2021,2022,IF(G151=12,F151+1,F151))</f>
        <v>2025</v>
      </c>
      <c r="K151">
        <f t="shared" si="572"/>
        <v>2</v>
      </c>
      <c r="L151">
        <f t="shared" si="562"/>
        <v>2030</v>
      </c>
      <c r="M151">
        <f t="shared" si="573"/>
        <v>1</v>
      </c>
      <c r="O151" s="14"/>
      <c r="P151" s="17"/>
      <c r="Q151" s="17"/>
      <c r="R151" s="17"/>
      <c r="S151" s="17"/>
      <c r="T151" s="17"/>
      <c r="U151" s="17"/>
      <c r="V151" s="17">
        <f>IF(AND($F151=O$4,$I151=V$5),AVERAGE('Потребление ЭЭ_факт'!R151,'Потребление ЭЭ_факт'!AD151,'Потребление ЭЭ_факт'!AP151),IF(U151&lt;&gt;0,AVERAGE('Потребление ЭЭ_факт'!R151,'Потребление ЭЭ_факт'!AD151,'Потребление ЭЭ_факт'!AP151),0))</f>
        <v>0</v>
      </c>
      <c r="W151" s="17">
        <f>IF(AND($F151=O$4,$I151=W$5),AVERAGE('Потребление ЭЭ_факт'!S151,'Потребление ЭЭ_факт'!AE151,'Потребление ЭЭ_факт'!AQ151),IF(V151&lt;&gt;0,AVERAGE('Потребление ЭЭ_факт'!S151,'Потребление ЭЭ_факт'!AE151,'Потребление ЭЭ_факт'!AQ151),0))</f>
        <v>0</v>
      </c>
      <c r="X151" s="17">
        <f>IF(AND($F151=O$4,$I151=X$5),AVERAGE('Потребление ЭЭ_факт'!T151,'Потребление ЭЭ_факт'!AF151,'Потребление ЭЭ_факт'!AR151),IF(W151&lt;&gt;0,AVERAGE('Потребление ЭЭ_факт'!T151,'Потребление ЭЭ_факт'!AF151,'Потребление ЭЭ_факт'!AR151),0))</f>
        <v>0</v>
      </c>
      <c r="Y151" s="17">
        <f>IF(AND($F151=O$4,$I151=Y$5),AVERAGE('Потребление ЭЭ_факт'!U151,'Потребление ЭЭ_факт'!AG151,'Потребление ЭЭ_факт'!AS151),IF(X151&lt;&gt;0,AVERAGE('Потребление ЭЭ_факт'!U151,'Потребление ЭЭ_факт'!AG151,'Потребление ЭЭ_факт'!AS151),0))</f>
        <v>0</v>
      </c>
      <c r="Z151" s="17">
        <f>IF(AND($F151=O$4,$I151=Z$5),AVERAGE('Потребление ЭЭ_факт'!V151,'Потребление ЭЭ_факт'!AH151,'Потребление ЭЭ_факт'!AT151),IF(Y151&lt;&gt;0,AVERAGE('Потребление ЭЭ_факт'!V151,'Потребление ЭЭ_факт'!AH151,'Потребление ЭЭ_факт'!AT151),0))</f>
        <v>0</v>
      </c>
      <c r="AA151" s="14">
        <f>IF(AND($F151=AA$4,$I151=AA$5),AVERAGE('Потребление ЭЭ_факт'!W151,'Потребление ЭЭ_факт'!AI151,'Потребление ЭЭ_факт'!AU151),IF(Z151&lt;&gt;0,AVERAGE('Потребление ЭЭ_факт'!W151,'Потребление ЭЭ_факт'!AI151,'Потребление ЭЭ_факт'!AU151),0))</f>
        <v>0</v>
      </c>
      <c r="AB151" s="17">
        <f>IF(AND($F151=AA$4,$I151=AB$5),AVERAGE('Потребление ЭЭ_факт'!X151,'Потребление ЭЭ_факт'!AJ151,'Потребление ЭЭ_факт'!AV151),IF(AA151&lt;&gt;0,AVERAGE('Потребление ЭЭ_факт'!X151,'Потребление ЭЭ_факт'!AJ151,'Потребление ЭЭ_факт'!AV151),0))</f>
        <v>0</v>
      </c>
      <c r="AC151" s="17">
        <f>IF(AND($F151=AA$4,$I151=AC$5),AVERAGE('Потребление ЭЭ_факт'!Y151,'Потребление ЭЭ_факт'!AK151,'Потребление ЭЭ_факт'!AW151),IF(AB151&lt;&gt;0,AVERAGE('Потребление ЭЭ_факт'!Y151,'Потребление ЭЭ_факт'!AK151,'Потребление ЭЭ_факт'!AW151),0))</f>
        <v>0</v>
      </c>
      <c r="AD151" s="17">
        <f>IF(AND($F151=AA$4,$I151=AD$5),AVERAGE('Потребление ЭЭ_факт'!Z151,'Потребление ЭЭ_факт'!AL151,'Потребление ЭЭ_факт'!AX151),IF(AC151&lt;&gt;0,AVERAGE('Потребление ЭЭ_факт'!Z151,'Потребление ЭЭ_факт'!AL151,'Потребление ЭЭ_факт'!AX151),0))</f>
        <v>0</v>
      </c>
      <c r="AE151" s="17">
        <f>IF(AND($F151=AA$4,$I151=AE$5),AVERAGE('Потребление ЭЭ_факт'!AA151,'Потребление ЭЭ_факт'!AM151,'Потребление ЭЭ_факт'!AY151),IF(AD151&lt;&gt;0,AVERAGE('Потребление ЭЭ_факт'!AA151,'Потребление ЭЭ_факт'!AM151,'Потребление ЭЭ_факт'!AY151),0))</f>
        <v>0</v>
      </c>
      <c r="AF151" s="17">
        <f>IF(AND($F151=AA$4,$I151=AF$5),AVERAGE('Потребление ЭЭ_факт'!AB151,'Потребление ЭЭ_факт'!AN151,'Потребление ЭЭ_факт'!AZ151),IF(AE151&lt;&gt;0,AVERAGE('Потребление ЭЭ_факт'!AB151,'Потребление ЭЭ_факт'!AN151,'Потребление ЭЭ_факт'!AZ151),0))</f>
        <v>0</v>
      </c>
      <c r="AG151" s="17">
        <f>IF(AND($F151=AA$4,$I151=AG$5),AVERAGE('Потребление ЭЭ_факт'!AC151,'Потребление ЭЭ_факт'!AO151,'Потребление ЭЭ_факт'!BA151),IF(AF151&lt;&gt;0,AVERAGE('Потребление ЭЭ_факт'!AC151,'Потребление ЭЭ_факт'!AO151,'Потребление ЭЭ_факт'!BA151),0))</f>
        <v>0</v>
      </c>
      <c r="AH151" s="17">
        <f>IF(AND($F151=AA$4,$I151=AH$5),AVERAGE('Потребление ЭЭ_факт'!AD151,'Потребление ЭЭ_факт'!AP151,'Потребление ЭЭ_факт'!BB151),IF(AG151&lt;&gt;0,AVERAGE('Потребление ЭЭ_факт'!AD151,'Потребление ЭЭ_факт'!AP151,'Потребление ЭЭ_факт'!BB151),0))</f>
        <v>0</v>
      </c>
      <c r="AI151" s="17">
        <f>IF(AND($F151=AA$4,$I151=AI$5),AVERAGE('Потребление ЭЭ_факт'!AE151,'Потребление ЭЭ_факт'!AQ151,'Потребление ЭЭ_факт'!BC151),IF(AH151&lt;&gt;0,AVERAGE('Потребление ЭЭ_факт'!AE151,'Потребление ЭЭ_факт'!AQ151,'Потребление ЭЭ_факт'!BC151),0))</f>
        <v>0</v>
      </c>
      <c r="AJ151" s="17">
        <f>IF(AND($F151=AA$4,$I151=AJ$5),AVERAGE('Потребление ЭЭ_факт'!AF151,'Потребление ЭЭ_факт'!AR151,'Потребление ЭЭ_факт'!BD151),IF(AI151&lt;&gt;0,AVERAGE('Потребление ЭЭ_факт'!AF151,'Потребление ЭЭ_факт'!AR151,'Потребление ЭЭ_факт'!BD151),0))</f>
        <v>0</v>
      </c>
      <c r="AK151" s="17">
        <f>IF(AND($F151=AA$4,$I151=AK$5),AVERAGE('Потребление ЭЭ_факт'!AG151,'Потребление ЭЭ_факт'!AS151,'Потребление ЭЭ_факт'!BE151),IF(AJ151&lt;&gt;0,AVERAGE('Потребление ЭЭ_факт'!AG151,'Потребление ЭЭ_факт'!AS151,'Потребление ЭЭ_факт'!BE151),0))</f>
        <v>0</v>
      </c>
      <c r="AL151" s="17">
        <f>IF(AND($F151=AA$4,$I151=AL$5),AVERAGE('Потребление ЭЭ_факт'!AH151,'Потребление ЭЭ_факт'!AT151,'Потребление ЭЭ_факт'!BF151),IF(AK151&lt;&gt;0,AVERAGE('Потребление ЭЭ_факт'!AH151,'Потребление ЭЭ_факт'!AT151,'Потребление ЭЭ_факт'!BF151),0))</f>
        <v>0</v>
      </c>
      <c r="AM151" s="14">
        <f>IF(AND($F151=AM$4,$I151=AM$5),AVERAGE('Потребление ЭЭ_факт'!AI151,'Потребление ЭЭ_факт'!AU151,'Потребление ЭЭ_факт'!BG151),IF(AL151&lt;&gt;0,AVERAGE('Потребление ЭЭ_факт'!AI151,'Потребление ЭЭ_факт'!AU151,'Потребление ЭЭ_факт'!BG151),0))</f>
        <v>0</v>
      </c>
      <c r="AN151" s="15">
        <f>IF(AND($F151=$AM$4,$I151=AN$5),AVERAGE('Потребление ЭЭ_факт'!AJ151,'Потребление ЭЭ_факт'!AV151,'Потребление ЭЭ_факт'!BH151),IF(AM151&lt;&gt;0,AVERAGE('Потребление ЭЭ_факт'!AJ151,'Потребление ЭЭ_факт'!AV151,'Потребление ЭЭ_факт'!BH151),0))</f>
        <v>0</v>
      </c>
      <c r="AO151" s="15">
        <f>IF(AND($F151=$AM$4,$I151=AO$5),AVERAGE('Потребление ЭЭ_факт'!AK151,'Потребление ЭЭ_факт'!AW151,'Потребление ЭЭ_факт'!BI151),IF(AN151&lt;&gt;0,AVERAGE('Потребление ЭЭ_факт'!AK151,'Потребление ЭЭ_факт'!AW151,'Потребление ЭЭ_факт'!BI151),0))</f>
        <v>0</v>
      </c>
      <c r="AP151" s="15">
        <f>IF(AND($F151=$AM$4,$I151=AP$5),AVERAGE('Потребление ЭЭ_факт'!AL151,'Потребление ЭЭ_факт'!AX151,'Потребление ЭЭ_факт'!BJ151),IF(AO151&lt;&gt;0,AVERAGE('Потребление ЭЭ_факт'!AL151,'Потребление ЭЭ_факт'!AX151,'Потребление ЭЭ_факт'!BJ151),0))</f>
        <v>0</v>
      </c>
      <c r="AQ151" s="15">
        <f>IF(AND($F151=$AM$4,$I151=AQ$5),AVERAGE('Потребление ЭЭ_факт'!AM151,'Потребление ЭЭ_факт'!AY151,'Потребление ЭЭ_факт'!BK151),IF(AP151&lt;&gt;0,AVERAGE('Потребление ЭЭ_факт'!AM151,'Потребление ЭЭ_факт'!AY151,'Потребление ЭЭ_факт'!BK151),0))</f>
        <v>0</v>
      </c>
      <c r="AR151" s="15">
        <f>IF(AND($F151=$AM$4,$I151=AR$5),AVERAGE('Потребление ЭЭ_факт'!AN151,'Потребление ЭЭ_факт'!AZ151,'Потребление ЭЭ_факт'!BL151),IF(AQ151&lt;&gt;0,AVERAGE('Потребление ЭЭ_факт'!AN151,'Потребление ЭЭ_факт'!AZ151,'Потребление ЭЭ_факт'!BL151),0))</f>
        <v>0</v>
      </c>
      <c r="AS151" s="15">
        <f>IF(AND($F151=$AM$4,$I151=AS$5),AVERAGE('Потребление ЭЭ_факт'!AO151,'Потребление ЭЭ_факт'!BA151,'Потребление ЭЭ_факт'!BM151),IF(AR151&lt;&gt;0,AVERAGE('Потребление ЭЭ_факт'!AO151,'Потребление ЭЭ_факт'!BA151,'Потребление ЭЭ_факт'!BM151),0))</f>
        <v>0</v>
      </c>
      <c r="AT151" s="15">
        <f>IF(AND($F151=$AM$4,$I151=AT$5),AVERAGE('Потребление ЭЭ_факт'!AP151,'Потребление ЭЭ_факт'!BB151,'Потребление ЭЭ_факт'!BN151),IF(AS151&lt;&gt;0,AVERAGE('Потребление ЭЭ_факт'!AP151,'Потребление ЭЭ_факт'!BB151,'Потребление ЭЭ_факт'!BN151),0))</f>
        <v>0</v>
      </c>
      <c r="AU151" s="15">
        <f>IF(AND($F151=$AM$4,$I151=AU$5),AVERAGE('Потребление ЭЭ_факт'!AQ151,'Потребление ЭЭ_факт'!BC151,'Потребление ЭЭ_факт'!BO151),IF(AT151&lt;&gt;0,AVERAGE('Потребление ЭЭ_факт'!AQ151,'Потребление ЭЭ_факт'!BC151,'Потребление ЭЭ_факт'!BO151),0))</f>
        <v>0</v>
      </c>
      <c r="AV151" s="15">
        <f>IF(AND($F151=$AM$4,$I151=AV$5),AVERAGE('Потребление ЭЭ_факт'!AR151,'Потребление ЭЭ_факт'!BD151,'Потребление ЭЭ_факт'!BP151),IF(AU151&lt;&gt;0,AVERAGE('Потребление ЭЭ_факт'!AR151,'Потребление ЭЭ_факт'!BD151,'Потребление ЭЭ_факт'!BP151),0))</f>
        <v>0</v>
      </c>
      <c r="AW151" s="15">
        <f>IF(AND($F151=$AM$4,$I151=AW$5),AVERAGE('Потребление ЭЭ_факт'!AS151,'Потребление ЭЭ_факт'!BE151,'Потребление ЭЭ_факт'!BQ151),IF(AV151&lt;&gt;0,AVERAGE('Потребление ЭЭ_факт'!AS151,'Потребление ЭЭ_факт'!BE151,'Потребление ЭЭ_факт'!BQ151),0))</f>
        <v>0</v>
      </c>
      <c r="AX151" s="16">
        <f>IF(AND($F151=$AM$4,$I151=AX$5),AVERAGE('Потребление ЭЭ_факт'!AT151,'Потребление ЭЭ_факт'!BF151,'Потребление ЭЭ_факт'!BR151),IF(AW151&lt;&gt;0,AVERAGE('Потребление ЭЭ_факт'!AT151,'Потребление ЭЭ_факт'!BF151,'Потребление ЭЭ_факт'!BR151),0))</f>
        <v>0</v>
      </c>
      <c r="AY151" s="14">
        <f>IF(AND($F151=$AY$4,$I151=AY$5),AVERAGE('Потребление ЭЭ_факт'!AU151,'Потребление ЭЭ_факт'!BG151,'Потребление ЭЭ_факт'!BS151),IF(AX151&lt;&gt;0,AVERAGE('Потребление ЭЭ_факт'!AU151,'Потребление ЭЭ_факт'!BG151,'Потребление ЭЭ_факт'!BS151),0))</f>
        <v>0</v>
      </c>
      <c r="AZ151" s="15">
        <f>IF(AND($F151=$AY$4,$I151=AZ$5),AVERAGE('Потребление ЭЭ_факт'!AV151,'Потребление ЭЭ_факт'!BH151,'Потребление ЭЭ_факт'!BT151),IF(AY151&lt;&gt;0,AVERAGE('Потребление ЭЭ_факт'!AV151,'Потребление ЭЭ_факт'!BH151,'Потребление ЭЭ_факт'!BT151),0))</f>
        <v>0</v>
      </c>
      <c r="BA151" s="15">
        <f>IF(AND($F151=$AY$4,$I151=BA$5),AVERAGE('Потребление ЭЭ_факт'!AW151,'Потребление ЭЭ_факт'!BI151,'Потребление ЭЭ_факт'!BU151),IF(AZ151&lt;&gt;0,AVERAGE('Потребление ЭЭ_факт'!AW151,'Потребление ЭЭ_факт'!BI151,'Потребление ЭЭ_факт'!BU151),0))</f>
        <v>0</v>
      </c>
      <c r="BB151" s="15">
        <f>IF(AND($F151=$AY$4,$I151=BB$5),AVERAGE('Потребление ЭЭ_факт'!AX151,'Потребление ЭЭ_факт'!BJ151,'Потребление ЭЭ_факт'!BV151),IF(BA151&lt;&gt;0,AVERAGE('Потребление ЭЭ_факт'!AX151,'Потребление ЭЭ_факт'!BJ151,'Потребление ЭЭ_факт'!BV151),0))</f>
        <v>0</v>
      </c>
      <c r="BC151" s="15">
        <f>IF(AND($F151=$AY$4,$I151=BC$5),AVERAGE('Потребление ЭЭ_факт'!AY151,'Потребление ЭЭ_факт'!BK151,'Потребление ЭЭ_факт'!BW151),IF(BB151&lt;&gt;0,AVERAGE('Потребление ЭЭ_факт'!AY151,'Потребление ЭЭ_факт'!BK151,'Потребление ЭЭ_факт'!BW151),0))</f>
        <v>0</v>
      </c>
      <c r="BD151" s="15">
        <f>IF(AND($F151=$AY$4,$I151=BD$5),AVERAGE('Потребление ЭЭ_факт'!AZ151,'Потребление ЭЭ_факт'!BL151,'Потребление ЭЭ_факт'!BX151),IF(BC151&lt;&gt;0,AVERAGE('Потребление ЭЭ_факт'!AZ151,'Потребление ЭЭ_факт'!BL151,'Потребление ЭЭ_факт'!BX151),0))</f>
        <v>0</v>
      </c>
      <c r="BE151" s="15">
        <f>IF(AND($F151=$AY$4,$I151=BE$5),AVERAGE('Потребление ЭЭ_факт'!BA151,'Потребление ЭЭ_факт'!BM151,'Потребление ЭЭ_факт'!BY151),IF(BD151&lt;&gt;0,AVERAGE('Потребление ЭЭ_факт'!BA151,'Потребление ЭЭ_факт'!BM151,'Потребление ЭЭ_факт'!BY151),0))</f>
        <v>0</v>
      </c>
      <c r="BF151" s="15">
        <f>IF(AND($F151=$AY$4,$I151=BF$5),AVERAGE('Потребление ЭЭ_факт'!BB151,'Потребление ЭЭ_факт'!BN151,'Потребление ЭЭ_факт'!BZ151),IF(BE151&lt;&gt;0,AVERAGE('Потребление ЭЭ_факт'!BB151,'Потребление ЭЭ_факт'!BN151,'Потребление ЭЭ_факт'!BZ151),0))</f>
        <v>0</v>
      </c>
      <c r="BG151" s="15">
        <f>IF(AND($F151=$AY$4,$I151=BG$5),AVERAGE('Потребление ЭЭ_факт'!BC151,'Потребление ЭЭ_факт'!BO151,'Потребление ЭЭ_факт'!CA151),IF(BF151&lt;&gt;0,AVERAGE('Потребление ЭЭ_факт'!BC151,'Потребление ЭЭ_факт'!BO151,'Потребление ЭЭ_факт'!CA151),0))</f>
        <v>0</v>
      </c>
      <c r="BH151" s="15">
        <f>IF(AND($F151=$AY$4,$I151=BH$5),AVERAGE('Потребление ЭЭ_факт'!BD151,'Потребление ЭЭ_факт'!BP151,'Потребление ЭЭ_факт'!CB151),IF(BG151&lt;&gt;0,AVERAGE('Потребление ЭЭ_факт'!BD151,'Потребление ЭЭ_факт'!BP151,'Потребление ЭЭ_факт'!CB151),0))</f>
        <v>0</v>
      </c>
      <c r="BI151" s="15">
        <f>IF(AND($F151=$AY$4,$I151=BI$5),AVERAGE('Потребление ЭЭ_факт'!BE151,'Потребление ЭЭ_факт'!BQ151,'Потребление ЭЭ_факт'!CC151),IF(BH151&lt;&gt;0,AVERAGE('Потребление ЭЭ_факт'!BE151,'Потребление ЭЭ_факт'!BQ151,'Потребление ЭЭ_факт'!CC151),0))</f>
        <v>0</v>
      </c>
      <c r="BJ151" s="16">
        <f>IF(AND($F151=$AY$4,$I151=BJ$5),AVERAGE('Потребление ЭЭ_факт'!BF151,'Потребление ЭЭ_факт'!BR151,'Потребление ЭЭ_факт'!CD151),IF(BI151&lt;&gt;0,AVERAGE('Потребление ЭЭ_факт'!BF151,'Потребление ЭЭ_факт'!BR151,'Потребление ЭЭ_факт'!CD151),0))</f>
        <v>0</v>
      </c>
      <c r="BK151" s="14">
        <f>IF(AND($F151=$BK$4,$I151=BK$5),AVERAGE('Потребление ЭЭ_факт'!BG151,'Потребление ЭЭ_факт'!BS151,'Потребление ЭЭ_факт'!CE151),IF(BJ151&lt;&gt;0,AVERAGE('Потребление ЭЭ_факт'!BG151,'Потребление ЭЭ_факт'!BS151,'Потребление ЭЭ_факт'!CE151),0))</f>
        <v>0</v>
      </c>
      <c r="BL151" s="15">
        <f>IF(AND($F151=$BK$4,$I151=BL$5),AVERAGE('Потребление ЭЭ_факт'!BH151,'Потребление ЭЭ_факт'!BT151,'Потребление ЭЭ_факт'!CF151),IF(BK151&lt;&gt;0,AVERAGE('Потребление ЭЭ_факт'!BH151,'Потребление ЭЭ_факт'!BT151,'Потребление ЭЭ_факт'!CF151),0))</f>
        <v>0</v>
      </c>
      <c r="BM151" s="15">
        <f>IF(AND($F151=$BK$4,$I151=BM$5),AVERAGE('Потребление ЭЭ_факт'!BI151,'Потребление ЭЭ_факт'!BU151,'Потребление ЭЭ_факт'!CG151),IF(BL151&lt;&gt;0,AVERAGE('Потребление ЭЭ_факт'!BI151,'Потребление ЭЭ_факт'!BU151,'Потребление ЭЭ_факт'!CG151),0))</f>
        <v>0</v>
      </c>
      <c r="BN151" s="15">
        <f>IF(AND($F151=$BK$4,$I151=BN$5),AVERAGE('Потребление ЭЭ_факт'!BJ151,'Потребление ЭЭ_факт'!BV151,'Потребление ЭЭ_факт'!CH151),IF(BM151&lt;&gt;0,AVERAGE('Потребление ЭЭ_факт'!BJ151,'Потребление ЭЭ_факт'!BV151,'Потребление ЭЭ_факт'!CH151),0))</f>
        <v>0</v>
      </c>
      <c r="BO151" s="15">
        <f>IF(AND($F151=$BK$4,$I151=BO$5),AVERAGE('Потребление ЭЭ_факт'!BK151,'Потребление ЭЭ_факт'!BW151,'Потребление ЭЭ_факт'!CI151),IF(BN151&lt;&gt;0,AVERAGE('Потребление ЭЭ_факт'!BK151,'Потребление ЭЭ_факт'!BW151,'Потребление ЭЭ_факт'!CI151),0))</f>
        <v>0</v>
      </c>
      <c r="BP151" s="15">
        <f>IF(AND($F151=$BK$4,$I151=BP$5),AVERAGE('Потребление ЭЭ_факт'!BL151,'Потребление ЭЭ_факт'!BX151,'Потребление ЭЭ_факт'!CJ151),IF(BO151&lt;&gt;0,AVERAGE('Потребление ЭЭ_факт'!BL151,'Потребление ЭЭ_факт'!BX151,'Потребление ЭЭ_факт'!CJ151),0))</f>
        <v>0</v>
      </c>
      <c r="BQ151" s="15">
        <f>IF(AND($F151=$BK$4,$I151=BQ$5),AVERAGE('Потребление ЭЭ_факт'!BM151,'Потребление ЭЭ_факт'!BY151,'Потребление ЭЭ_факт'!CK151),IF(BP151&lt;&gt;0,AVERAGE('Потребление ЭЭ_факт'!BM151,'Потребление ЭЭ_факт'!BY151,'Потребление ЭЭ_факт'!CK151),0))</f>
        <v>0</v>
      </c>
      <c r="BR151" s="15">
        <f>IF(AND($F151=$BK$4,$I151=BR$5),AVERAGE('Потребление ЭЭ_факт'!BN151,'Потребление ЭЭ_факт'!BZ151,'Потребление ЭЭ_факт'!CL151),IF(BQ151&lt;&gt;0,AVERAGE('Потребление ЭЭ_факт'!BN151,'Потребление ЭЭ_факт'!BZ151,'Потребление ЭЭ_факт'!CL151),0))</f>
        <v>0</v>
      </c>
      <c r="BS151" s="15">
        <f>IF(AND($F151=$BK$4,$I151=BS$5),AVERAGE('Потребление ЭЭ_факт'!BO151,'Потребление ЭЭ_факт'!CA151,'Потребление ЭЭ_факт'!CM151),IF(BR151&lt;&gt;0,AVERAGE('Потребление ЭЭ_факт'!BO151,'Потребление ЭЭ_факт'!CA151,'Потребление ЭЭ_факт'!CM151),0))</f>
        <v>0</v>
      </c>
      <c r="BT151" s="15">
        <f>IF(AND($F151=$BK$4,$I151=BT$5),AVERAGE('Потребление ЭЭ_факт'!BP151,'Потребление ЭЭ_факт'!CB151,'Потребление ЭЭ_факт'!CN151),IF(BS151&lt;&gt;0,AVERAGE('Потребление ЭЭ_факт'!BP151,'Потребление ЭЭ_факт'!CB151,'Потребление ЭЭ_факт'!CN151),0))</f>
        <v>0</v>
      </c>
      <c r="BU151" s="15">
        <f>IF(AND($F151=$BK$4,$I151=BU$5),AVERAGE('Потребление ЭЭ_факт'!BQ151,'Потребление ЭЭ_факт'!CC151,'Потребление ЭЭ_факт'!CO151),IF(BT151&lt;&gt;0,AVERAGE('Потребление ЭЭ_факт'!BQ151,'Потребление ЭЭ_факт'!CC151,'Потребление ЭЭ_факт'!CO151),0))</f>
        <v>0</v>
      </c>
      <c r="BV151" s="16">
        <f>IF(AND($F151=$BK$4,$I151=BV$5),AVERAGE('Потребление ЭЭ_факт'!BR151,'Потребление ЭЭ_факт'!CD151,'Потребление ЭЭ_факт'!CP151),IF(BU151&lt;&gt;0,AVERAGE('Потребление ЭЭ_факт'!BR151,'Потребление ЭЭ_факт'!CD151,'Потребление ЭЭ_факт'!CP151),0))</f>
        <v>0</v>
      </c>
      <c r="BW151" s="14">
        <f>IF(AND($F151=$BW$4,$I151=BW$5),AVERAGE('Потребление ЭЭ_факт'!BS151,'Потребление ЭЭ_факт'!CE151,'Потребление ЭЭ_факт'!CQ151),IF(BV151&lt;&gt;0,AVERAGE('Потребление ЭЭ_факт'!BS151,'Потребление ЭЭ_факт'!CE151,'Потребление ЭЭ_факт'!CQ151),0))</f>
        <v>13148.646666666647</v>
      </c>
      <c r="BX151" s="15">
        <f>IF(AND($F151=$BW$4,$I151=BX$5),AVERAGE('Потребление ЭЭ_факт'!BT151,'Потребление ЭЭ_факт'!CF151,'Потребление ЭЭ_факт'!CR151),IF(BW151&lt;&gt;0,AVERAGE('Потребление ЭЭ_факт'!BT151,'Потребление ЭЭ_факт'!CF151,'Потребление ЭЭ_факт'!CR151),0))</f>
        <v>11701.049999999996</v>
      </c>
      <c r="BY151" s="15">
        <f>IF(AND($F151=$BW$4,$I151=BY$5),AVERAGE('Потребление ЭЭ_факт'!BU151,'Потребление ЭЭ_факт'!CG151,'Потребление ЭЭ_факт'!CS151),IF(BX151&lt;&gt;0,AVERAGE('Потребление ЭЭ_факт'!BU151,'Потребление ЭЭ_факт'!CG151,'Потребление ЭЭ_факт'!CS151),0))</f>
        <v>12759.255178571468</v>
      </c>
      <c r="BZ151" s="15">
        <f>IF(AND($F151=$BW$4,$I151=BZ$5),AVERAGE('Потребление ЭЭ_факт'!BV151,'Потребление ЭЭ_факт'!CH151,'Потребление ЭЭ_факт'!CT151),IF(BY151&lt;&gt;0,AVERAGE('Потребление ЭЭ_факт'!BV151,'Потребление ЭЭ_факт'!CH151,'Потребление ЭЭ_факт'!CT151),0))</f>
        <v>13191.618571428517</v>
      </c>
      <c r="CA151" s="15">
        <f>IF(AND($F151=$BW$4,$I151=CA$5),AVERAGE('Потребление ЭЭ_факт'!BW151,'Потребление ЭЭ_факт'!CI151,'Потребление ЭЭ_факт'!CU151),IF(BZ151&lt;&gt;0,AVERAGE('Потребление ЭЭ_факт'!BW151,'Потребление ЭЭ_факт'!CI151,'Потребление ЭЭ_факт'!CU151),0))</f>
        <v>13488.1954761905</v>
      </c>
      <c r="CB151" s="15">
        <f>IF(AND($F151=$BW$4,$I151=CB$5),AVERAGE('Потребление ЭЭ_факт'!BX151,'Потребление ЭЭ_факт'!CJ151,'Потребление ЭЭ_факт'!CV151),IF(CA151&lt;&gt;0,AVERAGE('Потребление ЭЭ_факт'!BX151,'Потребление ЭЭ_факт'!CJ151,'Потребление ЭЭ_факт'!CV151),0))</f>
        <v>15370.285357142851</v>
      </c>
      <c r="CC151" s="15">
        <f>IF(AND($F151=$BW$4,$I151=CC$5),AVERAGE('Потребление ЭЭ_факт'!BY151,'Потребление ЭЭ_факт'!CK151,'Потребление ЭЭ_факт'!CW151),IF(CB151&lt;&gt;0,AVERAGE('Потребление ЭЭ_факт'!BY151,'Потребление ЭЭ_факт'!CK151,'Потребление ЭЭ_факт'!CW151),0))</f>
        <v>16650.199761904751</v>
      </c>
      <c r="CD151" s="15">
        <f>IF(AND($F151=$BW$4,$I151=CD$5),AVERAGE('Потребление ЭЭ_факт'!BZ151,'Потребление ЭЭ_факт'!CL151,'Потребление ЭЭ_факт'!CX151),IF(CC151&lt;&gt;0,AVERAGE('Потребление ЭЭ_факт'!BZ151,'Потребление ЭЭ_факт'!CL151,'Потребление ЭЭ_факт'!CX151),0))</f>
        <v>16621.428928571448</v>
      </c>
      <c r="CE151" s="15">
        <f>IF(AND($F151=$BW$4,$I151=CE$5),AVERAGE('Потребление ЭЭ_факт'!CA151,'Потребление ЭЭ_факт'!CM151,'Потребление ЭЭ_факт'!CY151),IF(CD151&lt;&gt;0,AVERAGE('Потребление ЭЭ_факт'!CA151,'Потребление ЭЭ_факт'!CM151,'Потребление ЭЭ_факт'!CY151),0))</f>
        <v>13935.780000000013</v>
      </c>
      <c r="CF151" s="15">
        <f>IF(AND($F151=$BW$4,$I151=CF$5),AVERAGE('Потребление ЭЭ_факт'!CB151,'Потребление ЭЭ_факт'!CN151,'Потребление ЭЭ_факт'!CZ151),IF(CE151&lt;&gt;0,AVERAGE('Потребление ЭЭ_факт'!CB151,'Потребление ЭЭ_факт'!CN151,'Потребление ЭЭ_факт'!CZ151),0))</f>
        <v>13532.139999999963</v>
      </c>
      <c r="CG151" s="15">
        <f>IF(AND($F151=$BW$4,$I151=CG$5),AVERAGE('Потребление ЭЭ_факт'!CC151,'Потребление ЭЭ_факт'!CO151,'Потребление ЭЭ_факт'!DA151),IF(CF151&lt;&gt;0,AVERAGE('Потребление ЭЭ_факт'!CC151,'Потребление ЭЭ_факт'!CO151,'Потребление ЭЭ_факт'!DA151),0))</f>
        <v>12785.929999999971</v>
      </c>
      <c r="CH151" s="16">
        <f>IF(AND($F151=$BW$4,$I151=CH$5),AVERAGE('Потребление ЭЭ_факт'!CD151,'Потребление ЭЭ_факт'!CP151,'Потребление ЭЭ_факт'!DB151),IF(CG151&lt;&gt;0,AVERAGE('Потребление ЭЭ_факт'!CD151,'Потребление ЭЭ_факт'!CP151,'Потребление ЭЭ_факт'!DB151),0))</f>
        <v>13183.160000000025</v>
      </c>
      <c r="CI151" s="30">
        <f t="shared" si="574"/>
        <v>13148.646666666647</v>
      </c>
      <c r="CJ151" s="31">
        <f t="shared" si="570"/>
        <v>11701.049999999996</v>
      </c>
      <c r="CK151" s="31">
        <f t="shared" si="571"/>
        <v>12759.255178571468</v>
      </c>
      <c r="CL151" s="31">
        <f t="shared" si="651"/>
        <v>13191.618571428517</v>
      </c>
      <c r="CM151" s="31">
        <f t="shared" si="652"/>
        <v>13488.1954761905</v>
      </c>
      <c r="CN151" s="31">
        <f t="shared" si="653"/>
        <v>15370.285357142851</v>
      </c>
      <c r="CO151" s="31">
        <f t="shared" si="654"/>
        <v>16650.199761904751</v>
      </c>
      <c r="CP151" s="31">
        <f t="shared" si="655"/>
        <v>16621.428928571448</v>
      </c>
      <c r="CQ151" s="31">
        <f t="shared" si="656"/>
        <v>13935.780000000013</v>
      </c>
      <c r="CR151" s="31">
        <f t="shared" si="657"/>
        <v>13532.139999999963</v>
      </c>
      <c r="CS151" s="31">
        <f t="shared" si="658"/>
        <v>12785.929999999971</v>
      </c>
      <c r="CT151" s="32">
        <f t="shared" si="659"/>
        <v>13183.160000000025</v>
      </c>
      <c r="CU151" s="30">
        <f t="shared" si="660"/>
        <v>13148.646666666647</v>
      </c>
      <c r="CV151" s="31">
        <f t="shared" si="661"/>
        <v>11701.049999999996</v>
      </c>
      <c r="CW151" s="31">
        <f t="shared" si="662"/>
        <v>12759.255178571468</v>
      </c>
      <c r="CX151" s="31">
        <f t="shared" si="663"/>
        <v>13191.618571428517</v>
      </c>
      <c r="CY151" s="31">
        <f t="shared" si="664"/>
        <v>13488.1954761905</v>
      </c>
      <c r="CZ151" s="31">
        <f t="shared" si="665"/>
        <v>15370.285357142851</v>
      </c>
      <c r="DA151" s="31">
        <f t="shared" si="666"/>
        <v>16650.199761904751</v>
      </c>
      <c r="DB151" s="31">
        <f t="shared" si="667"/>
        <v>16621.428928571448</v>
      </c>
      <c r="DC151" s="31">
        <f t="shared" si="668"/>
        <v>13935.780000000013</v>
      </c>
      <c r="DD151" s="31">
        <f t="shared" si="669"/>
        <v>13532.139999999963</v>
      </c>
      <c r="DE151" s="31">
        <f t="shared" si="670"/>
        <v>12785.929999999971</v>
      </c>
      <c r="DF151" s="32">
        <f t="shared" si="671"/>
        <v>13183.160000000025</v>
      </c>
      <c r="DG151" s="30">
        <f t="shared" si="672"/>
        <v>13148.646666666647</v>
      </c>
      <c r="DH151" s="31">
        <f t="shared" si="673"/>
        <v>11701.049999999996</v>
      </c>
      <c r="DI151" s="31">
        <f t="shared" si="674"/>
        <v>12759.255178571468</v>
      </c>
      <c r="DJ151" s="31">
        <f t="shared" si="675"/>
        <v>13191.618571428517</v>
      </c>
      <c r="DK151" s="31">
        <f t="shared" si="676"/>
        <v>13488.1954761905</v>
      </c>
      <c r="DL151" s="31">
        <f t="shared" si="677"/>
        <v>15370.285357142851</v>
      </c>
      <c r="DM151" s="31">
        <f t="shared" si="678"/>
        <v>16650.199761904751</v>
      </c>
      <c r="DN151" s="31">
        <f t="shared" si="679"/>
        <v>16621.428928571448</v>
      </c>
      <c r="DO151" s="31">
        <f t="shared" si="680"/>
        <v>13935.780000000013</v>
      </c>
      <c r="DP151" s="31">
        <f t="shared" si="681"/>
        <v>13532.139999999963</v>
      </c>
      <c r="DQ151" s="31">
        <f t="shared" si="650"/>
        <v>12785.929999999971</v>
      </c>
      <c r="DR151" s="32">
        <f t="shared" si="684"/>
        <v>13183.160000000025</v>
      </c>
      <c r="DS151" s="30">
        <f t="shared" si="685"/>
        <v>13148.646666666647</v>
      </c>
      <c r="DT151" s="31">
        <f t="shared" si="686"/>
        <v>11701.049999999996</v>
      </c>
      <c r="DU151" s="31">
        <f t="shared" si="687"/>
        <v>12759.255178571468</v>
      </c>
      <c r="DV151" s="31">
        <f t="shared" si="688"/>
        <v>13191.618571428517</v>
      </c>
      <c r="DW151" s="31">
        <f t="shared" si="689"/>
        <v>13488.1954761905</v>
      </c>
      <c r="DX151" s="31">
        <f t="shared" si="690"/>
        <v>15370.285357142851</v>
      </c>
      <c r="DY151" s="31">
        <f t="shared" si="691"/>
        <v>16650.199761904751</v>
      </c>
      <c r="DZ151" s="31">
        <f t="shared" si="692"/>
        <v>16621.428928571448</v>
      </c>
      <c r="EA151" s="31">
        <f t="shared" si="693"/>
        <v>13935.780000000013</v>
      </c>
      <c r="EB151" s="31">
        <f t="shared" si="694"/>
        <v>13532.139999999963</v>
      </c>
      <c r="EC151" s="31">
        <f t="shared" si="695"/>
        <v>12785.929999999971</v>
      </c>
      <c r="ED151" s="32">
        <f t="shared" si="696"/>
        <v>13183.160000000025</v>
      </c>
      <c r="EE151" s="30">
        <f t="shared" si="697"/>
        <v>13148.646666666647</v>
      </c>
      <c r="EF151" s="31">
        <f t="shared" si="698"/>
        <v>11701.049999999996</v>
      </c>
      <c r="EG151" s="31">
        <f t="shared" si="699"/>
        <v>12759.255178571468</v>
      </c>
      <c r="EH151" s="31">
        <f t="shared" si="700"/>
        <v>13191.618571428517</v>
      </c>
      <c r="EI151" s="31">
        <f t="shared" si="701"/>
        <v>13488.1954761905</v>
      </c>
      <c r="EJ151" s="31">
        <f t="shared" si="702"/>
        <v>15370.285357142851</v>
      </c>
      <c r="EK151" s="31">
        <f t="shared" si="703"/>
        <v>16650.199761904751</v>
      </c>
      <c r="EL151" s="31">
        <f t="shared" si="704"/>
        <v>16621.428928571448</v>
      </c>
      <c r="EM151" s="31">
        <f t="shared" si="705"/>
        <v>13935.780000000013</v>
      </c>
      <c r="EN151" s="31">
        <f t="shared" si="706"/>
        <v>13532.139999999963</v>
      </c>
      <c r="EO151" s="31">
        <f t="shared" si="682"/>
        <v>12785.929999999971</v>
      </c>
      <c r="EP151" s="32">
        <f t="shared" si="683"/>
        <v>13183.160000000025</v>
      </c>
      <c r="ES151" s="20"/>
      <c r="ET151" s="18"/>
      <c r="EU151" s="18"/>
      <c r="EV151" s="18"/>
      <c r="EW151" s="18"/>
      <c r="EX151" s="18"/>
      <c r="EY151" s="18"/>
      <c r="EZ151" s="18"/>
      <c r="FA151" s="18"/>
      <c r="FB151" s="18"/>
      <c r="FC151" s="18"/>
      <c r="FD151" s="19"/>
      <c r="FE151" s="20"/>
      <c r="FF151" s="18"/>
      <c r="FG151" s="18"/>
      <c r="FH151" s="18"/>
      <c r="FI151" s="18"/>
      <c r="FJ151" s="18"/>
      <c r="FK151" s="18"/>
      <c r="FL151" s="18"/>
      <c r="FM151" s="18"/>
      <c r="FN151" s="18"/>
      <c r="FO151" s="18"/>
      <c r="FP151" s="19"/>
      <c r="FQ151" s="20"/>
      <c r="FR151" s="18"/>
      <c r="FS151" s="18"/>
      <c r="FT151" s="18"/>
      <c r="FU151" s="18"/>
      <c r="FV151" s="18"/>
      <c r="FW151" s="18"/>
      <c r="FX151" s="18"/>
      <c r="FY151" s="18"/>
      <c r="FZ151" s="18"/>
      <c r="GA151" s="18"/>
      <c r="GB151" s="19"/>
      <c r="GC151" s="20"/>
      <c r="GD151" s="18">
        <f t="shared" si="581"/>
        <v>11701.049999999996</v>
      </c>
      <c r="GE151" s="18">
        <f t="shared" si="582"/>
        <v>12759.255178571468</v>
      </c>
      <c r="GF151" s="18">
        <f t="shared" si="583"/>
        <v>13191.618571428517</v>
      </c>
      <c r="GG151" s="18">
        <f t="shared" si="584"/>
        <v>13488.1954761905</v>
      </c>
      <c r="GH151" s="18">
        <f t="shared" si="585"/>
        <v>15370.285357142851</v>
      </c>
      <c r="GI151" s="18">
        <f t="shared" si="586"/>
        <v>16650.199761904751</v>
      </c>
      <c r="GJ151" s="18">
        <f t="shared" si="587"/>
        <v>16621.428928571448</v>
      </c>
      <c r="GK151" s="18">
        <f t="shared" si="588"/>
        <v>13935.780000000013</v>
      </c>
      <c r="GL151" s="18">
        <f t="shared" si="589"/>
        <v>13532.139999999963</v>
      </c>
      <c r="GM151" s="18">
        <f t="shared" si="590"/>
        <v>12785.929999999971</v>
      </c>
      <c r="GN151" s="19">
        <f t="shared" si="591"/>
        <v>13183.160000000025</v>
      </c>
      <c r="GO151" s="20">
        <f t="shared" si="592"/>
        <v>13148.646666666647</v>
      </c>
      <c r="GP151" s="18">
        <f t="shared" si="593"/>
        <v>11701.049999999996</v>
      </c>
      <c r="GQ151" s="18">
        <f t="shared" si="594"/>
        <v>12759.255178571468</v>
      </c>
      <c r="GR151" s="18">
        <f t="shared" si="595"/>
        <v>13191.618571428517</v>
      </c>
      <c r="GS151" s="18">
        <f t="shared" si="596"/>
        <v>13488.1954761905</v>
      </c>
      <c r="GT151" s="18">
        <f t="shared" si="597"/>
        <v>15370.285357142851</v>
      </c>
      <c r="GU151" s="18">
        <f t="shared" si="598"/>
        <v>16650.199761904751</v>
      </c>
      <c r="GV151" s="18">
        <f t="shared" si="599"/>
        <v>16621.428928571448</v>
      </c>
      <c r="GW151" s="18">
        <f t="shared" si="600"/>
        <v>13935.780000000013</v>
      </c>
      <c r="GX151" s="18">
        <f t="shared" si="601"/>
        <v>13532.139999999963</v>
      </c>
      <c r="GY151" s="18">
        <f t="shared" si="602"/>
        <v>12785.929999999971</v>
      </c>
      <c r="GZ151" s="19">
        <f t="shared" si="603"/>
        <v>13183.160000000025</v>
      </c>
      <c r="HA151" s="20">
        <f t="shared" si="604"/>
        <v>13148.646666666647</v>
      </c>
      <c r="HB151" s="18">
        <f t="shared" si="605"/>
        <v>11701.049999999996</v>
      </c>
      <c r="HC151" s="18">
        <f t="shared" si="606"/>
        <v>12759.255178571468</v>
      </c>
      <c r="HD151" s="18">
        <f t="shared" si="607"/>
        <v>13191.618571428517</v>
      </c>
      <c r="HE151" s="18">
        <f t="shared" si="608"/>
        <v>13488.1954761905</v>
      </c>
      <c r="HF151" s="18">
        <f t="shared" si="609"/>
        <v>15370.285357142851</v>
      </c>
      <c r="HG151" s="18">
        <f t="shared" si="610"/>
        <v>16650.199761904751</v>
      </c>
      <c r="HH151" s="18">
        <f t="shared" si="611"/>
        <v>16621.428928571448</v>
      </c>
      <c r="HI151" s="18">
        <f t="shared" si="612"/>
        <v>13935.780000000013</v>
      </c>
      <c r="HJ151" s="18">
        <f t="shared" si="613"/>
        <v>13532.139999999963</v>
      </c>
      <c r="HK151" s="18">
        <f t="shared" si="614"/>
        <v>12785.929999999971</v>
      </c>
      <c r="HL151" s="19">
        <f t="shared" si="615"/>
        <v>13183.160000000025</v>
      </c>
      <c r="HM151" s="20">
        <f t="shared" si="616"/>
        <v>13148.646666666647</v>
      </c>
      <c r="HN151" s="18">
        <f t="shared" si="617"/>
        <v>11701.049999999996</v>
      </c>
      <c r="HO151" s="18">
        <f t="shared" si="618"/>
        <v>12759.255178571468</v>
      </c>
      <c r="HP151" s="18">
        <f t="shared" si="619"/>
        <v>13191.618571428517</v>
      </c>
      <c r="HQ151" s="18">
        <f t="shared" si="620"/>
        <v>13488.1954761905</v>
      </c>
      <c r="HR151" s="18">
        <f t="shared" si="621"/>
        <v>15370.285357142851</v>
      </c>
      <c r="HS151" s="18">
        <f t="shared" si="622"/>
        <v>16650.199761904751</v>
      </c>
      <c r="HT151" s="18">
        <f t="shared" si="623"/>
        <v>16621.428928571448</v>
      </c>
      <c r="HU151" s="18">
        <f t="shared" si="624"/>
        <v>13935.780000000013</v>
      </c>
      <c r="HV151" s="18">
        <f t="shared" si="625"/>
        <v>13532.139999999963</v>
      </c>
      <c r="HW151" s="18">
        <f t="shared" si="626"/>
        <v>12785.929999999971</v>
      </c>
      <c r="HX151" s="19">
        <f t="shared" si="627"/>
        <v>13183.160000000025</v>
      </c>
      <c r="HY151" s="20">
        <f t="shared" si="628"/>
        <v>13148.646666666647</v>
      </c>
      <c r="HZ151" s="18">
        <f t="shared" si="629"/>
        <v>11701.049999999996</v>
      </c>
      <c r="IA151" s="18">
        <f t="shared" si="630"/>
        <v>12759.255178571468</v>
      </c>
      <c r="IB151" s="18">
        <f t="shared" si="631"/>
        <v>13191.618571428517</v>
      </c>
      <c r="IC151" s="18">
        <f t="shared" si="632"/>
        <v>13488.1954761905</v>
      </c>
      <c r="ID151" s="18">
        <f t="shared" si="633"/>
        <v>15370.285357142851</v>
      </c>
      <c r="IE151" s="18">
        <f t="shared" si="634"/>
        <v>16650.199761904751</v>
      </c>
      <c r="IF151" s="18">
        <f t="shared" si="648"/>
        <v>16621.428928571448</v>
      </c>
      <c r="IG151" s="18">
        <f t="shared" si="649"/>
        <v>13935.780000000013</v>
      </c>
      <c r="IH151" s="18">
        <f t="shared" si="707"/>
        <v>13532.139999999963</v>
      </c>
      <c r="II151" s="18">
        <f t="shared" si="708"/>
        <v>12785.929999999971</v>
      </c>
      <c r="IJ151" s="19">
        <f t="shared" ref="IJ151:IJ154" si="709">ED151</f>
        <v>13183.160000000025</v>
      </c>
      <c r="IK151" s="20">
        <f t="shared" ref="IK151:IK154" si="710">EE151</f>
        <v>13148.646666666647</v>
      </c>
      <c r="IL151" s="18"/>
      <c r="IM151" s="18"/>
      <c r="IN151" s="18"/>
      <c r="IO151" s="18"/>
      <c r="IP151" s="18"/>
      <c r="IQ151" s="18"/>
      <c r="IR151" s="18"/>
      <c r="IS151" s="18"/>
      <c r="IT151" s="18"/>
      <c r="IU151" s="18"/>
      <c r="IV151" s="19"/>
      <c r="IW151" s="29"/>
      <c r="IX151" s="29"/>
      <c r="IY151" s="17"/>
      <c r="IZ151" s="17"/>
      <c r="JA151" s="14">
        <f t="shared" si="635"/>
        <v>0</v>
      </c>
      <c r="JB151" s="15">
        <f t="shared" si="636"/>
        <v>0</v>
      </c>
      <c r="JC151" s="15">
        <f t="shared" si="637"/>
        <v>0</v>
      </c>
      <c r="JD151" s="15">
        <f t="shared" si="638"/>
        <v>153219.04327380951</v>
      </c>
      <c r="JE151" s="15">
        <f t="shared" si="639"/>
        <v>166367.68994047615</v>
      </c>
      <c r="JF151" s="15">
        <f t="shared" si="640"/>
        <v>166367.68994047615</v>
      </c>
      <c r="JG151" s="15">
        <f t="shared" si="641"/>
        <v>166367.68994047615</v>
      </c>
      <c r="JH151" s="15">
        <f t="shared" si="642"/>
        <v>166367.68994047615</v>
      </c>
      <c r="JI151" s="15">
        <f t="shared" si="643"/>
        <v>13148.646666666647</v>
      </c>
      <c r="JJ151" s="14"/>
    </row>
    <row r="152" spans="1:270" x14ac:dyDescent="0.25">
      <c r="A152" s="5" t="s">
        <v>97</v>
      </c>
      <c r="B152" s="2">
        <v>539</v>
      </c>
      <c r="C152" s="3">
        <v>40351</v>
      </c>
      <c r="D152" s="3" t="s">
        <v>98</v>
      </c>
      <c r="E152" s="4">
        <v>45688</v>
      </c>
      <c r="F152">
        <f t="shared" si="564"/>
        <v>2025</v>
      </c>
      <c r="G152">
        <f t="shared" si="565"/>
        <v>1</v>
      </c>
      <c r="H152">
        <f t="shared" si="566"/>
        <v>2022</v>
      </c>
      <c r="I152">
        <f t="shared" si="561"/>
        <v>1</v>
      </c>
      <c r="J152">
        <f t="shared" ref="J152:J154" si="711">IF(F152=2021,2022,IF(G152=12,F152+1,F152))</f>
        <v>2025</v>
      </c>
      <c r="K152">
        <f t="shared" si="572"/>
        <v>2</v>
      </c>
      <c r="L152">
        <f t="shared" si="562"/>
        <v>2030</v>
      </c>
      <c r="M152">
        <f t="shared" si="573"/>
        <v>1</v>
      </c>
      <c r="O152" s="14"/>
      <c r="P152" s="17"/>
      <c r="Q152" s="17"/>
      <c r="R152" s="17"/>
      <c r="S152" s="17"/>
      <c r="T152" s="17"/>
      <c r="U152" s="17"/>
      <c r="V152" s="17">
        <f>IF(AND($F152=O$4,$I152=V$5),AVERAGE('Потребление ЭЭ_факт'!R152,'Потребление ЭЭ_факт'!AD152,'Потребление ЭЭ_факт'!AP152),IF(U152&lt;&gt;0,AVERAGE('Потребление ЭЭ_факт'!R152,'Потребление ЭЭ_факт'!AD152,'Потребление ЭЭ_факт'!AP152),0))</f>
        <v>0</v>
      </c>
      <c r="W152" s="17">
        <f>IF(AND($F152=O$4,$I152=W$5),AVERAGE('Потребление ЭЭ_факт'!S152,'Потребление ЭЭ_факт'!AE152,'Потребление ЭЭ_факт'!AQ152),IF(V152&lt;&gt;0,AVERAGE('Потребление ЭЭ_факт'!S152,'Потребление ЭЭ_факт'!AE152,'Потребление ЭЭ_факт'!AQ152),0))</f>
        <v>0</v>
      </c>
      <c r="X152" s="17">
        <f>IF(AND($F152=O$4,$I152=X$5),AVERAGE('Потребление ЭЭ_факт'!T152,'Потребление ЭЭ_факт'!AF152,'Потребление ЭЭ_факт'!AR152),IF(W152&lt;&gt;0,AVERAGE('Потребление ЭЭ_факт'!T152,'Потребление ЭЭ_факт'!AF152,'Потребление ЭЭ_факт'!AR152),0))</f>
        <v>0</v>
      </c>
      <c r="Y152" s="17">
        <f>IF(AND($F152=O$4,$I152=Y$5),AVERAGE('Потребление ЭЭ_факт'!U152,'Потребление ЭЭ_факт'!AG152,'Потребление ЭЭ_факт'!AS152),IF(X152&lt;&gt;0,AVERAGE('Потребление ЭЭ_факт'!U152,'Потребление ЭЭ_факт'!AG152,'Потребление ЭЭ_факт'!AS152),0))</f>
        <v>0</v>
      </c>
      <c r="Z152" s="17">
        <f>IF(AND($F152=O$4,$I152=Z$5),AVERAGE('Потребление ЭЭ_факт'!V152,'Потребление ЭЭ_факт'!AH152,'Потребление ЭЭ_факт'!AT152),IF(Y152&lt;&gt;0,AVERAGE('Потребление ЭЭ_факт'!V152,'Потребление ЭЭ_факт'!AH152,'Потребление ЭЭ_факт'!AT152),0))</f>
        <v>0</v>
      </c>
      <c r="AA152" s="14">
        <f>IF(AND($F152=AA$4,$I152=AA$5),AVERAGE('Потребление ЭЭ_факт'!W152,'Потребление ЭЭ_факт'!AI152,'Потребление ЭЭ_факт'!AU152),IF(Z152&lt;&gt;0,AVERAGE('Потребление ЭЭ_факт'!W152,'Потребление ЭЭ_факт'!AI152,'Потребление ЭЭ_факт'!AU152),0))</f>
        <v>0</v>
      </c>
      <c r="AB152" s="17">
        <f>IF(AND($F152=AA$4,$I152=AB$5),AVERAGE('Потребление ЭЭ_факт'!X152,'Потребление ЭЭ_факт'!AJ152,'Потребление ЭЭ_факт'!AV152),IF(AA152&lt;&gt;0,AVERAGE('Потребление ЭЭ_факт'!X152,'Потребление ЭЭ_факт'!AJ152,'Потребление ЭЭ_факт'!AV152),0))</f>
        <v>0</v>
      </c>
      <c r="AC152" s="17">
        <f>IF(AND($F152=AA$4,$I152=AC$5),AVERAGE('Потребление ЭЭ_факт'!Y152,'Потребление ЭЭ_факт'!AK152,'Потребление ЭЭ_факт'!AW152),IF(AB152&lt;&gt;0,AVERAGE('Потребление ЭЭ_факт'!Y152,'Потребление ЭЭ_факт'!AK152,'Потребление ЭЭ_факт'!AW152),0))</f>
        <v>0</v>
      </c>
      <c r="AD152" s="17">
        <f>IF(AND($F152=AA$4,$I152=AD$5),AVERAGE('Потребление ЭЭ_факт'!Z152,'Потребление ЭЭ_факт'!AL152,'Потребление ЭЭ_факт'!AX152),IF(AC152&lt;&gt;0,AVERAGE('Потребление ЭЭ_факт'!Z152,'Потребление ЭЭ_факт'!AL152,'Потребление ЭЭ_факт'!AX152),0))</f>
        <v>0</v>
      </c>
      <c r="AE152" s="17">
        <f>IF(AND($F152=AA$4,$I152=AE$5),AVERAGE('Потребление ЭЭ_факт'!AA152,'Потребление ЭЭ_факт'!AM152,'Потребление ЭЭ_факт'!AY152),IF(AD152&lt;&gt;0,AVERAGE('Потребление ЭЭ_факт'!AA152,'Потребление ЭЭ_факт'!AM152,'Потребление ЭЭ_факт'!AY152),0))</f>
        <v>0</v>
      </c>
      <c r="AF152" s="17">
        <f>IF(AND($F152=AA$4,$I152=AF$5),AVERAGE('Потребление ЭЭ_факт'!AB152,'Потребление ЭЭ_факт'!AN152,'Потребление ЭЭ_факт'!AZ152),IF(AE152&lt;&gt;0,AVERAGE('Потребление ЭЭ_факт'!AB152,'Потребление ЭЭ_факт'!AN152,'Потребление ЭЭ_факт'!AZ152),0))</f>
        <v>0</v>
      </c>
      <c r="AG152" s="17">
        <f>IF(AND($F152=AA$4,$I152=AG$5),AVERAGE('Потребление ЭЭ_факт'!AC152,'Потребление ЭЭ_факт'!AO152,'Потребление ЭЭ_факт'!BA152),IF(AF152&lt;&gt;0,AVERAGE('Потребление ЭЭ_факт'!AC152,'Потребление ЭЭ_факт'!AO152,'Потребление ЭЭ_факт'!BA152),0))</f>
        <v>0</v>
      </c>
      <c r="AH152" s="17">
        <f>IF(AND($F152=AA$4,$I152=AH$5),AVERAGE('Потребление ЭЭ_факт'!AD152,'Потребление ЭЭ_факт'!AP152,'Потребление ЭЭ_факт'!BB152),IF(AG152&lt;&gt;0,AVERAGE('Потребление ЭЭ_факт'!AD152,'Потребление ЭЭ_факт'!AP152,'Потребление ЭЭ_факт'!BB152),0))</f>
        <v>0</v>
      </c>
      <c r="AI152" s="17">
        <f>IF(AND($F152=AA$4,$I152=AI$5),AVERAGE('Потребление ЭЭ_факт'!AE152,'Потребление ЭЭ_факт'!AQ152,'Потребление ЭЭ_факт'!BC152),IF(AH152&lt;&gt;0,AVERAGE('Потребление ЭЭ_факт'!AE152,'Потребление ЭЭ_факт'!AQ152,'Потребление ЭЭ_факт'!BC152),0))</f>
        <v>0</v>
      </c>
      <c r="AJ152" s="17">
        <f>IF(AND($F152=AA$4,$I152=AJ$5),AVERAGE('Потребление ЭЭ_факт'!AF152,'Потребление ЭЭ_факт'!AR152,'Потребление ЭЭ_факт'!BD152),IF(AI152&lt;&gt;0,AVERAGE('Потребление ЭЭ_факт'!AF152,'Потребление ЭЭ_факт'!AR152,'Потребление ЭЭ_факт'!BD152),0))</f>
        <v>0</v>
      </c>
      <c r="AK152" s="17">
        <f>IF(AND($F152=AA$4,$I152=AK$5),AVERAGE('Потребление ЭЭ_факт'!AG152,'Потребление ЭЭ_факт'!AS152,'Потребление ЭЭ_факт'!BE152),IF(AJ152&lt;&gt;0,AVERAGE('Потребление ЭЭ_факт'!AG152,'Потребление ЭЭ_факт'!AS152,'Потребление ЭЭ_факт'!BE152),0))</f>
        <v>0</v>
      </c>
      <c r="AL152" s="17">
        <f>IF(AND($F152=AA$4,$I152=AL$5),AVERAGE('Потребление ЭЭ_факт'!AH152,'Потребление ЭЭ_факт'!AT152,'Потребление ЭЭ_факт'!BF152),IF(AK152&lt;&gt;0,AVERAGE('Потребление ЭЭ_факт'!AH152,'Потребление ЭЭ_факт'!AT152,'Потребление ЭЭ_факт'!BF152),0))</f>
        <v>0</v>
      </c>
      <c r="AM152" s="14">
        <f>IF(AND($F152=AM$4,$I152=AM$5),AVERAGE('Потребление ЭЭ_факт'!AI152,'Потребление ЭЭ_факт'!AU152,'Потребление ЭЭ_факт'!BG152),IF(AL152&lt;&gt;0,AVERAGE('Потребление ЭЭ_факт'!AI152,'Потребление ЭЭ_факт'!AU152,'Потребление ЭЭ_факт'!BG152),0))</f>
        <v>0</v>
      </c>
      <c r="AN152" s="15">
        <f>IF(AND($F152=$AM$4,$I152=AN$5),AVERAGE('Потребление ЭЭ_факт'!AJ152,'Потребление ЭЭ_факт'!AV152,'Потребление ЭЭ_факт'!BH152),IF(AM152&lt;&gt;0,AVERAGE('Потребление ЭЭ_факт'!AJ152,'Потребление ЭЭ_факт'!AV152,'Потребление ЭЭ_факт'!BH152),0))</f>
        <v>0</v>
      </c>
      <c r="AO152" s="15">
        <f>IF(AND($F152=$AM$4,$I152=AO$5),AVERAGE('Потребление ЭЭ_факт'!AK152,'Потребление ЭЭ_факт'!AW152,'Потребление ЭЭ_факт'!BI152),IF(AN152&lt;&gt;0,AVERAGE('Потребление ЭЭ_факт'!AK152,'Потребление ЭЭ_факт'!AW152,'Потребление ЭЭ_факт'!BI152),0))</f>
        <v>0</v>
      </c>
      <c r="AP152" s="15">
        <f>IF(AND($F152=$AM$4,$I152=AP$5),AVERAGE('Потребление ЭЭ_факт'!AL152,'Потребление ЭЭ_факт'!AX152,'Потребление ЭЭ_факт'!BJ152),IF(AO152&lt;&gt;0,AVERAGE('Потребление ЭЭ_факт'!AL152,'Потребление ЭЭ_факт'!AX152,'Потребление ЭЭ_факт'!BJ152),0))</f>
        <v>0</v>
      </c>
      <c r="AQ152" s="15">
        <f>IF(AND($F152=$AM$4,$I152=AQ$5),AVERAGE('Потребление ЭЭ_факт'!AM152,'Потребление ЭЭ_факт'!AY152,'Потребление ЭЭ_факт'!BK152),IF(AP152&lt;&gt;0,AVERAGE('Потребление ЭЭ_факт'!AM152,'Потребление ЭЭ_факт'!AY152,'Потребление ЭЭ_факт'!BK152),0))</f>
        <v>0</v>
      </c>
      <c r="AR152" s="15">
        <f>IF(AND($F152=$AM$4,$I152=AR$5),AVERAGE('Потребление ЭЭ_факт'!AN152,'Потребление ЭЭ_факт'!AZ152,'Потребление ЭЭ_факт'!BL152),IF(AQ152&lt;&gt;0,AVERAGE('Потребление ЭЭ_факт'!AN152,'Потребление ЭЭ_факт'!AZ152,'Потребление ЭЭ_факт'!BL152),0))</f>
        <v>0</v>
      </c>
      <c r="AS152" s="15">
        <f>IF(AND($F152=$AM$4,$I152=AS$5),AVERAGE('Потребление ЭЭ_факт'!AO152,'Потребление ЭЭ_факт'!BA152,'Потребление ЭЭ_факт'!BM152),IF(AR152&lt;&gt;0,AVERAGE('Потребление ЭЭ_факт'!AO152,'Потребление ЭЭ_факт'!BA152,'Потребление ЭЭ_факт'!BM152),0))</f>
        <v>0</v>
      </c>
      <c r="AT152" s="15">
        <f>IF(AND($F152=$AM$4,$I152=AT$5),AVERAGE('Потребление ЭЭ_факт'!AP152,'Потребление ЭЭ_факт'!BB152,'Потребление ЭЭ_факт'!BN152),IF(AS152&lt;&gt;0,AVERAGE('Потребление ЭЭ_факт'!AP152,'Потребление ЭЭ_факт'!BB152,'Потребление ЭЭ_факт'!BN152),0))</f>
        <v>0</v>
      </c>
      <c r="AU152" s="15">
        <f>IF(AND($F152=$AM$4,$I152=AU$5),AVERAGE('Потребление ЭЭ_факт'!AQ152,'Потребление ЭЭ_факт'!BC152,'Потребление ЭЭ_факт'!BO152),IF(AT152&lt;&gt;0,AVERAGE('Потребление ЭЭ_факт'!AQ152,'Потребление ЭЭ_факт'!BC152,'Потребление ЭЭ_факт'!BO152),0))</f>
        <v>0</v>
      </c>
      <c r="AV152" s="15">
        <f>IF(AND($F152=$AM$4,$I152=AV$5),AVERAGE('Потребление ЭЭ_факт'!AR152,'Потребление ЭЭ_факт'!BD152,'Потребление ЭЭ_факт'!BP152),IF(AU152&lt;&gt;0,AVERAGE('Потребление ЭЭ_факт'!AR152,'Потребление ЭЭ_факт'!BD152,'Потребление ЭЭ_факт'!BP152),0))</f>
        <v>0</v>
      </c>
      <c r="AW152" s="15">
        <f>IF(AND($F152=$AM$4,$I152=AW$5),AVERAGE('Потребление ЭЭ_факт'!AS152,'Потребление ЭЭ_факт'!BE152,'Потребление ЭЭ_факт'!BQ152),IF(AV152&lt;&gt;0,AVERAGE('Потребление ЭЭ_факт'!AS152,'Потребление ЭЭ_факт'!BE152,'Потребление ЭЭ_факт'!BQ152),0))</f>
        <v>0</v>
      </c>
      <c r="AX152" s="16">
        <f>IF(AND($F152=$AM$4,$I152=AX$5),AVERAGE('Потребление ЭЭ_факт'!AT152,'Потребление ЭЭ_факт'!BF152,'Потребление ЭЭ_факт'!BR152),IF(AW152&lt;&gt;0,AVERAGE('Потребление ЭЭ_факт'!AT152,'Потребление ЭЭ_факт'!BF152,'Потребление ЭЭ_факт'!BR152),0))</f>
        <v>0</v>
      </c>
      <c r="AY152" s="14">
        <f>IF(AND($F152=$AY$4,$I152=AY$5),AVERAGE('Потребление ЭЭ_факт'!AU152,'Потребление ЭЭ_факт'!BG152,'Потребление ЭЭ_факт'!BS152),IF(AX152&lt;&gt;0,AVERAGE('Потребление ЭЭ_факт'!AU152,'Потребление ЭЭ_факт'!BG152,'Потребление ЭЭ_факт'!BS152),0))</f>
        <v>0</v>
      </c>
      <c r="AZ152" s="15">
        <f>IF(AND($F152=$AY$4,$I152=AZ$5),AVERAGE('Потребление ЭЭ_факт'!AV152,'Потребление ЭЭ_факт'!BH152,'Потребление ЭЭ_факт'!BT152),IF(AY152&lt;&gt;0,AVERAGE('Потребление ЭЭ_факт'!AV152,'Потребление ЭЭ_факт'!BH152,'Потребление ЭЭ_факт'!BT152),0))</f>
        <v>0</v>
      </c>
      <c r="BA152" s="15">
        <f>IF(AND($F152=$AY$4,$I152=BA$5),AVERAGE('Потребление ЭЭ_факт'!AW152,'Потребление ЭЭ_факт'!BI152,'Потребление ЭЭ_факт'!BU152),IF(AZ152&lt;&gt;0,AVERAGE('Потребление ЭЭ_факт'!AW152,'Потребление ЭЭ_факт'!BI152,'Потребление ЭЭ_факт'!BU152),0))</f>
        <v>0</v>
      </c>
      <c r="BB152" s="15">
        <f>IF(AND($F152=$AY$4,$I152=BB$5),AVERAGE('Потребление ЭЭ_факт'!AX152,'Потребление ЭЭ_факт'!BJ152,'Потребление ЭЭ_факт'!BV152),IF(BA152&lt;&gt;0,AVERAGE('Потребление ЭЭ_факт'!AX152,'Потребление ЭЭ_факт'!BJ152,'Потребление ЭЭ_факт'!BV152),0))</f>
        <v>0</v>
      </c>
      <c r="BC152" s="15">
        <f>IF(AND($F152=$AY$4,$I152=BC$5),AVERAGE('Потребление ЭЭ_факт'!AY152,'Потребление ЭЭ_факт'!BK152,'Потребление ЭЭ_факт'!BW152),IF(BB152&lt;&gt;0,AVERAGE('Потребление ЭЭ_факт'!AY152,'Потребление ЭЭ_факт'!BK152,'Потребление ЭЭ_факт'!BW152),0))</f>
        <v>0</v>
      </c>
      <c r="BD152" s="15">
        <f>IF(AND($F152=$AY$4,$I152=BD$5),AVERAGE('Потребление ЭЭ_факт'!AZ152,'Потребление ЭЭ_факт'!BL152,'Потребление ЭЭ_факт'!BX152),IF(BC152&lt;&gt;0,AVERAGE('Потребление ЭЭ_факт'!AZ152,'Потребление ЭЭ_факт'!BL152,'Потребление ЭЭ_факт'!BX152),0))</f>
        <v>0</v>
      </c>
      <c r="BE152" s="15">
        <f>IF(AND($F152=$AY$4,$I152=BE$5),AVERAGE('Потребление ЭЭ_факт'!BA152,'Потребление ЭЭ_факт'!BM152,'Потребление ЭЭ_факт'!BY152),IF(BD152&lt;&gt;0,AVERAGE('Потребление ЭЭ_факт'!BA152,'Потребление ЭЭ_факт'!BM152,'Потребление ЭЭ_факт'!BY152),0))</f>
        <v>0</v>
      </c>
      <c r="BF152" s="15">
        <f>IF(AND($F152=$AY$4,$I152=BF$5),AVERAGE('Потребление ЭЭ_факт'!BB152,'Потребление ЭЭ_факт'!BN152,'Потребление ЭЭ_факт'!BZ152),IF(BE152&lt;&gt;0,AVERAGE('Потребление ЭЭ_факт'!BB152,'Потребление ЭЭ_факт'!BN152,'Потребление ЭЭ_факт'!BZ152),0))</f>
        <v>0</v>
      </c>
      <c r="BG152" s="15">
        <f>IF(AND($F152=$AY$4,$I152=BG$5),AVERAGE('Потребление ЭЭ_факт'!BC152,'Потребление ЭЭ_факт'!BO152,'Потребление ЭЭ_факт'!CA152),IF(BF152&lt;&gt;0,AVERAGE('Потребление ЭЭ_факт'!BC152,'Потребление ЭЭ_факт'!BO152,'Потребление ЭЭ_факт'!CA152),0))</f>
        <v>0</v>
      </c>
      <c r="BH152" s="15">
        <f>IF(AND($F152=$AY$4,$I152=BH$5),AVERAGE('Потребление ЭЭ_факт'!BD152,'Потребление ЭЭ_факт'!BP152,'Потребление ЭЭ_факт'!CB152),IF(BG152&lt;&gt;0,AVERAGE('Потребление ЭЭ_факт'!BD152,'Потребление ЭЭ_факт'!BP152,'Потребление ЭЭ_факт'!CB152),0))</f>
        <v>0</v>
      </c>
      <c r="BI152" s="15">
        <f>IF(AND($F152=$AY$4,$I152=BI$5),AVERAGE('Потребление ЭЭ_факт'!BE152,'Потребление ЭЭ_факт'!BQ152,'Потребление ЭЭ_факт'!CC152),IF(BH152&lt;&gt;0,AVERAGE('Потребление ЭЭ_факт'!BE152,'Потребление ЭЭ_факт'!BQ152,'Потребление ЭЭ_факт'!CC152),0))</f>
        <v>0</v>
      </c>
      <c r="BJ152" s="16">
        <f>IF(AND($F152=$AY$4,$I152=BJ$5),AVERAGE('Потребление ЭЭ_факт'!BF152,'Потребление ЭЭ_факт'!BR152,'Потребление ЭЭ_факт'!CD152),IF(BI152&lt;&gt;0,AVERAGE('Потребление ЭЭ_факт'!BF152,'Потребление ЭЭ_факт'!BR152,'Потребление ЭЭ_факт'!CD152),0))</f>
        <v>0</v>
      </c>
      <c r="BK152" s="14">
        <f>IF(AND($F152=$BK$4,$I152=BK$5),AVERAGE('Потребление ЭЭ_факт'!BG152,'Потребление ЭЭ_факт'!BS152,'Потребление ЭЭ_факт'!CE152),IF(BJ152&lt;&gt;0,AVERAGE('Потребление ЭЭ_факт'!BG152,'Потребление ЭЭ_факт'!BS152,'Потребление ЭЭ_факт'!CE152),0))</f>
        <v>0</v>
      </c>
      <c r="BL152" s="15">
        <f>IF(AND($F152=$BK$4,$I152=BL$5),AVERAGE('Потребление ЭЭ_факт'!BH152,'Потребление ЭЭ_факт'!BT152,'Потребление ЭЭ_факт'!CF152),IF(BK152&lt;&gt;0,AVERAGE('Потребление ЭЭ_факт'!BH152,'Потребление ЭЭ_факт'!BT152,'Потребление ЭЭ_факт'!CF152),0))</f>
        <v>0</v>
      </c>
      <c r="BM152" s="15">
        <f>IF(AND($F152=$BK$4,$I152=BM$5),AVERAGE('Потребление ЭЭ_факт'!BI152,'Потребление ЭЭ_факт'!BU152,'Потребление ЭЭ_факт'!CG152),IF(BL152&lt;&gt;0,AVERAGE('Потребление ЭЭ_факт'!BI152,'Потребление ЭЭ_факт'!BU152,'Потребление ЭЭ_факт'!CG152),0))</f>
        <v>0</v>
      </c>
      <c r="BN152" s="15">
        <f>IF(AND($F152=$BK$4,$I152=BN$5),AVERAGE('Потребление ЭЭ_факт'!BJ152,'Потребление ЭЭ_факт'!BV152,'Потребление ЭЭ_факт'!CH152),IF(BM152&lt;&gt;0,AVERAGE('Потребление ЭЭ_факт'!BJ152,'Потребление ЭЭ_факт'!BV152,'Потребление ЭЭ_факт'!CH152),0))</f>
        <v>0</v>
      </c>
      <c r="BO152" s="15">
        <f>IF(AND($F152=$BK$4,$I152=BO$5),AVERAGE('Потребление ЭЭ_факт'!BK152,'Потребление ЭЭ_факт'!BW152,'Потребление ЭЭ_факт'!CI152),IF(BN152&lt;&gt;0,AVERAGE('Потребление ЭЭ_факт'!BK152,'Потребление ЭЭ_факт'!BW152,'Потребление ЭЭ_факт'!CI152),0))</f>
        <v>0</v>
      </c>
      <c r="BP152" s="15">
        <f>IF(AND($F152=$BK$4,$I152=BP$5),AVERAGE('Потребление ЭЭ_факт'!BL152,'Потребление ЭЭ_факт'!BX152,'Потребление ЭЭ_факт'!CJ152),IF(BO152&lt;&gt;0,AVERAGE('Потребление ЭЭ_факт'!BL152,'Потребление ЭЭ_факт'!BX152,'Потребление ЭЭ_факт'!CJ152),0))</f>
        <v>0</v>
      </c>
      <c r="BQ152" s="15">
        <f>IF(AND($F152=$BK$4,$I152=BQ$5),AVERAGE('Потребление ЭЭ_факт'!BM152,'Потребление ЭЭ_факт'!BY152,'Потребление ЭЭ_факт'!CK152),IF(BP152&lt;&gt;0,AVERAGE('Потребление ЭЭ_факт'!BM152,'Потребление ЭЭ_факт'!BY152,'Потребление ЭЭ_факт'!CK152),0))</f>
        <v>0</v>
      </c>
      <c r="BR152" s="15">
        <f>IF(AND($F152=$BK$4,$I152=BR$5),AVERAGE('Потребление ЭЭ_факт'!BN152,'Потребление ЭЭ_факт'!BZ152,'Потребление ЭЭ_факт'!CL152),IF(BQ152&lt;&gt;0,AVERAGE('Потребление ЭЭ_факт'!BN152,'Потребление ЭЭ_факт'!BZ152,'Потребление ЭЭ_факт'!CL152),0))</f>
        <v>0</v>
      </c>
      <c r="BS152" s="15">
        <f>IF(AND($F152=$BK$4,$I152=BS$5),AVERAGE('Потребление ЭЭ_факт'!BO152,'Потребление ЭЭ_факт'!CA152,'Потребление ЭЭ_факт'!CM152),IF(BR152&lt;&gt;0,AVERAGE('Потребление ЭЭ_факт'!BO152,'Потребление ЭЭ_факт'!CA152,'Потребление ЭЭ_факт'!CM152),0))</f>
        <v>0</v>
      </c>
      <c r="BT152" s="15">
        <f>IF(AND($F152=$BK$4,$I152=BT$5),AVERAGE('Потребление ЭЭ_факт'!BP152,'Потребление ЭЭ_факт'!CB152,'Потребление ЭЭ_факт'!CN152),IF(BS152&lt;&gt;0,AVERAGE('Потребление ЭЭ_факт'!BP152,'Потребление ЭЭ_факт'!CB152,'Потребление ЭЭ_факт'!CN152),0))</f>
        <v>0</v>
      </c>
      <c r="BU152" s="15">
        <f>IF(AND($F152=$BK$4,$I152=BU$5),AVERAGE('Потребление ЭЭ_факт'!BQ152,'Потребление ЭЭ_факт'!CC152,'Потребление ЭЭ_факт'!CO152),IF(BT152&lt;&gt;0,AVERAGE('Потребление ЭЭ_факт'!BQ152,'Потребление ЭЭ_факт'!CC152,'Потребление ЭЭ_факт'!CO152),0))</f>
        <v>0</v>
      </c>
      <c r="BV152" s="16">
        <f>IF(AND($F152=$BK$4,$I152=BV$5),AVERAGE('Потребление ЭЭ_факт'!BR152,'Потребление ЭЭ_факт'!CD152,'Потребление ЭЭ_факт'!CP152),IF(BU152&lt;&gt;0,AVERAGE('Потребление ЭЭ_факт'!BR152,'Потребление ЭЭ_факт'!CD152,'Потребление ЭЭ_факт'!CP152),0))</f>
        <v>0</v>
      </c>
      <c r="BW152" s="14">
        <f>IF(AND($F152=$BW$4,$I152=BW$5),AVERAGE('Потребление ЭЭ_факт'!BS152,'Потребление ЭЭ_факт'!CE152,'Потребление ЭЭ_факт'!CQ152),IF(BV152&lt;&gt;0,AVERAGE('Потребление ЭЭ_факт'!BS152,'Потребление ЭЭ_факт'!CE152,'Потребление ЭЭ_факт'!CQ152),0))</f>
        <v>13410.600738095238</v>
      </c>
      <c r="BX152" s="15">
        <f>IF(AND($F152=$BW$4,$I152=BX$5),AVERAGE('Потребление ЭЭ_факт'!BT152,'Потребление ЭЭ_факт'!CF152,'Потребление ЭЭ_факт'!CR152),IF(BW152&lt;&gt;0,AVERAGE('Потребление ЭЭ_факт'!BT152,'Потребление ЭЭ_факт'!CF152,'Потребление ЭЭ_факт'!CR152),0))</f>
        <v>11205.889809523809</v>
      </c>
      <c r="BY152" s="15">
        <f>IF(AND($F152=$BW$4,$I152=BY$5),AVERAGE('Потребление ЭЭ_факт'!BU152,'Потребление ЭЭ_факт'!CG152,'Потребление ЭЭ_факт'!CS152),IF(BX152&lt;&gt;0,AVERAGE('Потребление ЭЭ_факт'!BU152,'Потребление ЭЭ_факт'!CG152,'Потребление ЭЭ_факт'!CS152),0))</f>
        <v>12098.918952380953</v>
      </c>
      <c r="BZ152" s="15">
        <f>IF(AND($F152=$BW$4,$I152=BZ$5),AVERAGE('Потребление ЭЭ_факт'!BV152,'Потребление ЭЭ_факт'!CH152,'Потребление ЭЭ_факт'!CT152),IF(BY152&lt;&gt;0,AVERAGE('Потребление ЭЭ_факт'!BV152,'Потребление ЭЭ_факт'!CH152,'Потребление ЭЭ_факт'!CT152),0))</f>
        <v>12736.269904761904</v>
      </c>
      <c r="CA152" s="15">
        <f>IF(AND($F152=$BW$4,$I152=CA$5),AVERAGE('Потребление ЭЭ_факт'!BW152,'Потребление ЭЭ_факт'!CI152,'Потребление ЭЭ_факт'!CU152),IF(BZ152&lt;&gt;0,AVERAGE('Потребление ЭЭ_факт'!BW152,'Потребление ЭЭ_факт'!CI152,'Потребление ЭЭ_факт'!CU152),0))</f>
        <v>13238.980010822512</v>
      </c>
      <c r="CB152" s="15">
        <f>IF(AND($F152=$BW$4,$I152=CB$5),AVERAGE('Потребление ЭЭ_факт'!BX152,'Потребление ЭЭ_факт'!CJ152,'Потребление ЭЭ_факт'!CV152),IF(CA152&lt;&gt;0,AVERAGE('Потребление ЭЭ_факт'!BX152,'Потребление ЭЭ_факт'!CJ152,'Потребление ЭЭ_факт'!CV152),0))</f>
        <v>15349.991904761904</v>
      </c>
      <c r="CC152" s="15">
        <f>IF(AND($F152=$BW$4,$I152=CC$5),AVERAGE('Потребление ЭЭ_факт'!BY152,'Потребление ЭЭ_факт'!CK152,'Потребление ЭЭ_факт'!CW152),IF(CB152&lt;&gt;0,AVERAGE('Потребление ЭЭ_факт'!BY152,'Потребление ЭЭ_факт'!CK152,'Потребление ЭЭ_факт'!CW152),0))</f>
        <v>17404.676333333333</v>
      </c>
      <c r="CD152" s="15">
        <f>IF(AND($F152=$BW$4,$I152=CD$5),AVERAGE('Потребление ЭЭ_факт'!BZ152,'Потребление ЭЭ_факт'!CL152,'Потребление ЭЭ_факт'!CX152),IF(CC152&lt;&gt;0,AVERAGE('Потребление ЭЭ_факт'!BZ152,'Потребление ЭЭ_факт'!CL152,'Потребление ЭЭ_факт'!CX152),0))</f>
        <v>16332.669238095239</v>
      </c>
      <c r="CE152" s="15">
        <f>IF(AND($F152=$BW$4,$I152=CE$5),AVERAGE('Потребление ЭЭ_факт'!CA152,'Потребление ЭЭ_факт'!CM152,'Потребление ЭЭ_факт'!CY152),IF(CD152&lt;&gt;0,AVERAGE('Потребление ЭЭ_факт'!CA152,'Потребление ЭЭ_факт'!CM152,'Потребление ЭЭ_факт'!CY152),0))</f>
        <v>13426.271333333332</v>
      </c>
      <c r="CF152" s="15">
        <f>IF(AND($F152=$BW$4,$I152=CF$5),AVERAGE('Потребление ЭЭ_факт'!CB152,'Потребление ЭЭ_факт'!CN152,'Потребление ЭЭ_факт'!CZ152),IF(CE152&lt;&gt;0,AVERAGE('Потребление ЭЭ_факт'!CB152,'Потребление ЭЭ_факт'!CN152,'Потребление ЭЭ_факт'!CZ152),0))</f>
        <v>13156.227523809524</v>
      </c>
      <c r="CG152" s="15">
        <f>IF(AND($F152=$BW$4,$I152=CG$5),AVERAGE('Потребление ЭЭ_факт'!CC152,'Потребление ЭЭ_факт'!CO152,'Потребление ЭЭ_факт'!DA152),IF(CF152&lt;&gt;0,AVERAGE('Потребление ЭЭ_факт'!CC152,'Потребление ЭЭ_факт'!CO152,'Потребление ЭЭ_факт'!DA152),0))</f>
        <v>12275.745904761905</v>
      </c>
      <c r="CH152" s="16">
        <f>IF(AND($F152=$BW$4,$I152=CH$5),AVERAGE('Потребление ЭЭ_факт'!CD152,'Потребление ЭЭ_факт'!CP152,'Потребление ЭЭ_факт'!DB152),IF(CG152&lt;&gt;0,AVERAGE('Потребление ЭЭ_факт'!CD152,'Потребление ЭЭ_факт'!CP152,'Потребление ЭЭ_факт'!DB152),0))</f>
        <v>12429.812152380953</v>
      </c>
      <c r="CI152" s="30">
        <f t="shared" si="574"/>
        <v>13410.600738095238</v>
      </c>
      <c r="CJ152" s="31">
        <f t="shared" si="570"/>
        <v>11205.889809523809</v>
      </c>
      <c r="CK152" s="31">
        <f t="shared" si="571"/>
        <v>12098.918952380953</v>
      </c>
      <c r="CL152" s="31">
        <f t="shared" si="651"/>
        <v>12736.269904761904</v>
      </c>
      <c r="CM152" s="31">
        <f t="shared" si="652"/>
        <v>13238.980010822512</v>
      </c>
      <c r="CN152" s="31">
        <f t="shared" si="653"/>
        <v>15349.991904761904</v>
      </c>
      <c r="CO152" s="31">
        <f t="shared" si="654"/>
        <v>17404.676333333333</v>
      </c>
      <c r="CP152" s="31">
        <f t="shared" si="655"/>
        <v>16332.669238095239</v>
      </c>
      <c r="CQ152" s="31">
        <f t="shared" si="656"/>
        <v>13426.271333333332</v>
      </c>
      <c r="CR152" s="31">
        <f t="shared" si="657"/>
        <v>13156.227523809524</v>
      </c>
      <c r="CS152" s="31">
        <f t="shared" si="658"/>
        <v>12275.745904761905</v>
      </c>
      <c r="CT152" s="32">
        <f t="shared" si="659"/>
        <v>12429.812152380953</v>
      </c>
      <c r="CU152" s="30">
        <f t="shared" si="660"/>
        <v>13410.600738095238</v>
      </c>
      <c r="CV152" s="31">
        <f t="shared" si="661"/>
        <v>11205.889809523809</v>
      </c>
      <c r="CW152" s="31">
        <f t="shared" si="662"/>
        <v>12098.918952380953</v>
      </c>
      <c r="CX152" s="31">
        <f t="shared" si="663"/>
        <v>12736.269904761904</v>
      </c>
      <c r="CY152" s="31">
        <f t="shared" si="664"/>
        <v>13238.980010822512</v>
      </c>
      <c r="CZ152" s="31">
        <f t="shared" si="665"/>
        <v>15349.991904761904</v>
      </c>
      <c r="DA152" s="31">
        <f t="shared" si="666"/>
        <v>17404.676333333333</v>
      </c>
      <c r="DB152" s="31">
        <f t="shared" si="667"/>
        <v>16332.669238095239</v>
      </c>
      <c r="DC152" s="31">
        <f t="shared" si="668"/>
        <v>13426.271333333332</v>
      </c>
      <c r="DD152" s="31">
        <f t="shared" si="669"/>
        <v>13156.227523809524</v>
      </c>
      <c r="DE152" s="31">
        <f t="shared" si="670"/>
        <v>12275.745904761905</v>
      </c>
      <c r="DF152" s="32">
        <f t="shared" si="671"/>
        <v>12429.812152380953</v>
      </c>
      <c r="DG152" s="30">
        <f t="shared" si="672"/>
        <v>13410.600738095238</v>
      </c>
      <c r="DH152" s="31">
        <f t="shared" si="673"/>
        <v>11205.889809523809</v>
      </c>
      <c r="DI152" s="31">
        <f t="shared" si="674"/>
        <v>12098.918952380953</v>
      </c>
      <c r="DJ152" s="31">
        <f t="shared" si="675"/>
        <v>12736.269904761904</v>
      </c>
      <c r="DK152" s="31">
        <f t="shared" si="676"/>
        <v>13238.980010822512</v>
      </c>
      <c r="DL152" s="31">
        <f t="shared" si="677"/>
        <v>15349.991904761904</v>
      </c>
      <c r="DM152" s="31">
        <f t="shared" si="678"/>
        <v>17404.676333333333</v>
      </c>
      <c r="DN152" s="31">
        <f t="shared" si="679"/>
        <v>16332.669238095239</v>
      </c>
      <c r="DO152" s="31">
        <f t="shared" si="680"/>
        <v>13426.271333333332</v>
      </c>
      <c r="DP152" s="31">
        <f t="shared" si="681"/>
        <v>13156.227523809524</v>
      </c>
      <c r="DQ152" s="31">
        <f t="shared" si="650"/>
        <v>12275.745904761905</v>
      </c>
      <c r="DR152" s="32">
        <f t="shared" si="684"/>
        <v>12429.812152380953</v>
      </c>
      <c r="DS152" s="30">
        <f t="shared" si="685"/>
        <v>13410.600738095238</v>
      </c>
      <c r="DT152" s="31">
        <f t="shared" si="686"/>
        <v>11205.889809523809</v>
      </c>
      <c r="DU152" s="31">
        <f t="shared" si="687"/>
        <v>12098.918952380953</v>
      </c>
      <c r="DV152" s="31">
        <f t="shared" si="688"/>
        <v>12736.269904761904</v>
      </c>
      <c r="DW152" s="31">
        <f t="shared" si="689"/>
        <v>13238.980010822512</v>
      </c>
      <c r="DX152" s="31">
        <f t="shared" si="690"/>
        <v>15349.991904761904</v>
      </c>
      <c r="DY152" s="31">
        <f t="shared" si="691"/>
        <v>17404.676333333333</v>
      </c>
      <c r="DZ152" s="31">
        <f t="shared" si="692"/>
        <v>16332.669238095239</v>
      </c>
      <c r="EA152" s="31">
        <f t="shared" si="693"/>
        <v>13426.271333333332</v>
      </c>
      <c r="EB152" s="31">
        <f t="shared" si="694"/>
        <v>13156.227523809524</v>
      </c>
      <c r="EC152" s="31">
        <f t="shared" si="695"/>
        <v>12275.745904761905</v>
      </c>
      <c r="ED152" s="32">
        <f t="shared" si="696"/>
        <v>12429.812152380953</v>
      </c>
      <c r="EE152" s="30">
        <f t="shared" si="697"/>
        <v>13410.600738095238</v>
      </c>
      <c r="EF152" s="31">
        <f t="shared" si="698"/>
        <v>11205.889809523809</v>
      </c>
      <c r="EG152" s="31">
        <f t="shared" si="699"/>
        <v>12098.918952380953</v>
      </c>
      <c r="EH152" s="31">
        <f t="shared" si="700"/>
        <v>12736.269904761904</v>
      </c>
      <c r="EI152" s="31">
        <f t="shared" si="701"/>
        <v>13238.980010822512</v>
      </c>
      <c r="EJ152" s="31">
        <f t="shared" si="702"/>
        <v>15349.991904761904</v>
      </c>
      <c r="EK152" s="31">
        <f t="shared" si="703"/>
        <v>17404.676333333333</v>
      </c>
      <c r="EL152" s="31">
        <f t="shared" si="704"/>
        <v>16332.669238095239</v>
      </c>
      <c r="EM152" s="31">
        <f t="shared" si="705"/>
        <v>13426.271333333332</v>
      </c>
      <c r="EN152" s="31">
        <f t="shared" si="706"/>
        <v>13156.227523809524</v>
      </c>
      <c r="EO152" s="31">
        <f t="shared" si="682"/>
        <v>12275.745904761905</v>
      </c>
      <c r="EP152" s="32">
        <f t="shared" si="683"/>
        <v>12429.812152380953</v>
      </c>
      <c r="ES152" s="20"/>
      <c r="ET152" s="18"/>
      <c r="EU152" s="18"/>
      <c r="EV152" s="18"/>
      <c r="EW152" s="18"/>
      <c r="EX152" s="18"/>
      <c r="EY152" s="18"/>
      <c r="EZ152" s="18"/>
      <c r="FA152" s="18"/>
      <c r="FB152" s="18"/>
      <c r="FC152" s="18"/>
      <c r="FD152" s="19"/>
      <c r="FE152" s="20"/>
      <c r="FF152" s="18"/>
      <c r="FG152" s="18"/>
      <c r="FH152" s="18"/>
      <c r="FI152" s="18"/>
      <c r="FJ152" s="18"/>
      <c r="FK152" s="18"/>
      <c r="FL152" s="18"/>
      <c r="FM152" s="18"/>
      <c r="FN152" s="18"/>
      <c r="FO152" s="18"/>
      <c r="FP152" s="19"/>
      <c r="FQ152" s="20"/>
      <c r="FR152" s="18"/>
      <c r="FS152" s="18"/>
      <c r="FT152" s="18"/>
      <c r="FU152" s="18"/>
      <c r="FV152" s="18"/>
      <c r="FW152" s="18"/>
      <c r="FX152" s="18"/>
      <c r="FY152" s="18"/>
      <c r="FZ152" s="18"/>
      <c r="GA152" s="18"/>
      <c r="GB152" s="19"/>
      <c r="GC152" s="20"/>
      <c r="GD152" s="18">
        <f t="shared" si="581"/>
        <v>11205.889809523809</v>
      </c>
      <c r="GE152" s="18">
        <f t="shared" si="582"/>
        <v>12098.918952380953</v>
      </c>
      <c r="GF152" s="18">
        <f t="shared" si="583"/>
        <v>12736.269904761904</v>
      </c>
      <c r="GG152" s="18">
        <f t="shared" si="584"/>
        <v>13238.980010822512</v>
      </c>
      <c r="GH152" s="18">
        <f t="shared" si="585"/>
        <v>15349.991904761904</v>
      </c>
      <c r="GI152" s="18">
        <f t="shared" si="586"/>
        <v>17404.676333333333</v>
      </c>
      <c r="GJ152" s="18">
        <f t="shared" si="587"/>
        <v>16332.669238095239</v>
      </c>
      <c r="GK152" s="18">
        <f t="shared" si="588"/>
        <v>13426.271333333332</v>
      </c>
      <c r="GL152" s="18">
        <f t="shared" si="589"/>
        <v>13156.227523809524</v>
      </c>
      <c r="GM152" s="18">
        <f t="shared" si="590"/>
        <v>12275.745904761905</v>
      </c>
      <c r="GN152" s="19">
        <f t="shared" si="591"/>
        <v>12429.812152380953</v>
      </c>
      <c r="GO152" s="20">
        <f t="shared" si="592"/>
        <v>13410.600738095238</v>
      </c>
      <c r="GP152" s="18">
        <f t="shared" si="593"/>
        <v>11205.889809523809</v>
      </c>
      <c r="GQ152" s="18">
        <f t="shared" si="594"/>
        <v>12098.918952380953</v>
      </c>
      <c r="GR152" s="18">
        <f t="shared" si="595"/>
        <v>12736.269904761904</v>
      </c>
      <c r="GS152" s="18">
        <f t="shared" si="596"/>
        <v>13238.980010822512</v>
      </c>
      <c r="GT152" s="18">
        <f t="shared" si="597"/>
        <v>15349.991904761904</v>
      </c>
      <c r="GU152" s="18">
        <f t="shared" si="598"/>
        <v>17404.676333333333</v>
      </c>
      <c r="GV152" s="18">
        <f t="shared" si="599"/>
        <v>16332.669238095239</v>
      </c>
      <c r="GW152" s="18">
        <f t="shared" si="600"/>
        <v>13426.271333333332</v>
      </c>
      <c r="GX152" s="18">
        <f t="shared" si="601"/>
        <v>13156.227523809524</v>
      </c>
      <c r="GY152" s="18">
        <f t="shared" si="602"/>
        <v>12275.745904761905</v>
      </c>
      <c r="GZ152" s="19">
        <f t="shared" si="603"/>
        <v>12429.812152380953</v>
      </c>
      <c r="HA152" s="20">
        <f t="shared" si="604"/>
        <v>13410.600738095238</v>
      </c>
      <c r="HB152" s="18">
        <f t="shared" si="605"/>
        <v>11205.889809523809</v>
      </c>
      <c r="HC152" s="18">
        <f t="shared" si="606"/>
        <v>12098.918952380953</v>
      </c>
      <c r="HD152" s="18">
        <f t="shared" si="607"/>
        <v>12736.269904761904</v>
      </c>
      <c r="HE152" s="18">
        <f t="shared" si="608"/>
        <v>13238.980010822512</v>
      </c>
      <c r="HF152" s="18">
        <f t="shared" si="609"/>
        <v>15349.991904761904</v>
      </c>
      <c r="HG152" s="18">
        <f t="shared" si="610"/>
        <v>17404.676333333333</v>
      </c>
      <c r="HH152" s="18">
        <f t="shared" si="611"/>
        <v>16332.669238095239</v>
      </c>
      <c r="HI152" s="18">
        <f t="shared" si="612"/>
        <v>13426.271333333332</v>
      </c>
      <c r="HJ152" s="18">
        <f t="shared" si="613"/>
        <v>13156.227523809524</v>
      </c>
      <c r="HK152" s="18">
        <f t="shared" si="614"/>
        <v>12275.745904761905</v>
      </c>
      <c r="HL152" s="19">
        <f t="shared" si="615"/>
        <v>12429.812152380953</v>
      </c>
      <c r="HM152" s="20">
        <f t="shared" si="616"/>
        <v>13410.600738095238</v>
      </c>
      <c r="HN152" s="18">
        <f t="shared" si="617"/>
        <v>11205.889809523809</v>
      </c>
      <c r="HO152" s="18">
        <f t="shared" si="618"/>
        <v>12098.918952380953</v>
      </c>
      <c r="HP152" s="18">
        <f t="shared" si="619"/>
        <v>12736.269904761904</v>
      </c>
      <c r="HQ152" s="18">
        <f t="shared" si="620"/>
        <v>13238.980010822512</v>
      </c>
      <c r="HR152" s="18">
        <f t="shared" si="621"/>
        <v>15349.991904761904</v>
      </c>
      <c r="HS152" s="18">
        <f t="shared" si="622"/>
        <v>17404.676333333333</v>
      </c>
      <c r="HT152" s="18">
        <f t="shared" si="623"/>
        <v>16332.669238095239</v>
      </c>
      <c r="HU152" s="18">
        <f t="shared" si="624"/>
        <v>13426.271333333332</v>
      </c>
      <c r="HV152" s="18">
        <f t="shared" si="625"/>
        <v>13156.227523809524</v>
      </c>
      <c r="HW152" s="18">
        <f t="shared" si="626"/>
        <v>12275.745904761905</v>
      </c>
      <c r="HX152" s="19">
        <f t="shared" si="627"/>
        <v>12429.812152380953</v>
      </c>
      <c r="HY152" s="20">
        <f t="shared" si="628"/>
        <v>13410.600738095238</v>
      </c>
      <c r="HZ152" s="18">
        <f t="shared" si="629"/>
        <v>11205.889809523809</v>
      </c>
      <c r="IA152" s="18">
        <f t="shared" si="630"/>
        <v>12098.918952380953</v>
      </c>
      <c r="IB152" s="18">
        <f t="shared" si="631"/>
        <v>12736.269904761904</v>
      </c>
      <c r="IC152" s="18">
        <f t="shared" si="632"/>
        <v>13238.980010822512</v>
      </c>
      <c r="ID152" s="18">
        <f t="shared" si="633"/>
        <v>15349.991904761904</v>
      </c>
      <c r="IE152" s="18">
        <f t="shared" si="634"/>
        <v>17404.676333333333</v>
      </c>
      <c r="IF152" s="18">
        <f t="shared" si="648"/>
        <v>16332.669238095239</v>
      </c>
      <c r="IG152" s="18">
        <f t="shared" si="649"/>
        <v>13426.271333333332</v>
      </c>
      <c r="IH152" s="18">
        <f t="shared" si="707"/>
        <v>13156.227523809524</v>
      </c>
      <c r="II152" s="18">
        <f t="shared" si="708"/>
        <v>12275.745904761905</v>
      </c>
      <c r="IJ152" s="19">
        <f t="shared" si="709"/>
        <v>12429.812152380953</v>
      </c>
      <c r="IK152" s="20">
        <f t="shared" si="710"/>
        <v>13410.600738095238</v>
      </c>
      <c r="IL152" s="18"/>
      <c r="IM152" s="18"/>
      <c r="IN152" s="18"/>
      <c r="IO152" s="18"/>
      <c r="IP152" s="18"/>
      <c r="IQ152" s="18"/>
      <c r="IR152" s="18"/>
      <c r="IS152" s="18"/>
      <c r="IT152" s="18"/>
      <c r="IU152" s="18"/>
      <c r="IV152" s="19"/>
      <c r="IW152" s="29"/>
      <c r="IX152" s="29"/>
      <c r="IY152" s="17"/>
      <c r="IZ152" s="17"/>
      <c r="JA152" s="14">
        <f t="shared" si="635"/>
        <v>0</v>
      </c>
      <c r="JB152" s="15">
        <f t="shared" si="636"/>
        <v>0</v>
      </c>
      <c r="JC152" s="15">
        <f t="shared" si="637"/>
        <v>0</v>
      </c>
      <c r="JD152" s="15">
        <f t="shared" si="638"/>
        <v>149655.45306796534</v>
      </c>
      <c r="JE152" s="15">
        <f t="shared" si="639"/>
        <v>163066.05380606058</v>
      </c>
      <c r="JF152" s="15">
        <f t="shared" si="640"/>
        <v>163066.05380606058</v>
      </c>
      <c r="JG152" s="15">
        <f t="shared" si="641"/>
        <v>163066.05380606058</v>
      </c>
      <c r="JH152" s="15">
        <f t="shared" si="642"/>
        <v>163066.05380606058</v>
      </c>
      <c r="JI152" s="15">
        <f t="shared" si="643"/>
        <v>13410.600738095238</v>
      </c>
      <c r="JJ152" s="14"/>
    </row>
    <row r="153" spans="1:270" x14ac:dyDescent="0.25">
      <c r="A153" s="5" t="s">
        <v>195</v>
      </c>
      <c r="B153" s="2">
        <v>3784</v>
      </c>
      <c r="C153" s="3">
        <v>43021</v>
      </c>
      <c r="D153" s="3" t="s">
        <v>196</v>
      </c>
      <c r="E153" s="4">
        <v>45699</v>
      </c>
      <c r="F153">
        <f t="shared" si="564"/>
        <v>2025</v>
      </c>
      <c r="G153">
        <f t="shared" si="565"/>
        <v>2</v>
      </c>
      <c r="H153">
        <f t="shared" si="566"/>
        <v>2022</v>
      </c>
      <c r="I153">
        <f t="shared" si="561"/>
        <v>2</v>
      </c>
      <c r="J153">
        <f t="shared" si="711"/>
        <v>2025</v>
      </c>
      <c r="K153">
        <f t="shared" si="572"/>
        <v>3</v>
      </c>
      <c r="L153">
        <f t="shared" si="562"/>
        <v>2030</v>
      </c>
      <c r="M153">
        <f t="shared" si="573"/>
        <v>2</v>
      </c>
      <c r="O153" s="14"/>
      <c r="P153" s="17"/>
      <c r="Q153" s="17"/>
      <c r="R153" s="17"/>
      <c r="S153" s="17"/>
      <c r="T153" s="17"/>
      <c r="U153" s="17"/>
      <c r="V153" s="17">
        <f>IF(AND($F153=O$4,$I153=V$5),AVERAGE('Потребление ЭЭ_факт'!R153,'Потребление ЭЭ_факт'!AD153,'Потребление ЭЭ_факт'!AP153),IF(U153&lt;&gt;0,AVERAGE('Потребление ЭЭ_факт'!R153,'Потребление ЭЭ_факт'!AD153,'Потребление ЭЭ_факт'!AP153),0))</f>
        <v>0</v>
      </c>
      <c r="W153" s="17">
        <f>IF(AND($F153=O$4,$I153=W$5),AVERAGE('Потребление ЭЭ_факт'!S153,'Потребление ЭЭ_факт'!AE153,'Потребление ЭЭ_факт'!AQ153),IF(V153&lt;&gt;0,AVERAGE('Потребление ЭЭ_факт'!S153,'Потребление ЭЭ_факт'!AE153,'Потребление ЭЭ_факт'!AQ153),0))</f>
        <v>0</v>
      </c>
      <c r="X153" s="17">
        <f>IF(AND($F153=O$4,$I153=X$5),AVERAGE('Потребление ЭЭ_факт'!T153,'Потребление ЭЭ_факт'!AF153,'Потребление ЭЭ_факт'!AR153),IF(W153&lt;&gt;0,AVERAGE('Потребление ЭЭ_факт'!T153,'Потребление ЭЭ_факт'!AF153,'Потребление ЭЭ_факт'!AR153),0))</f>
        <v>0</v>
      </c>
      <c r="Y153" s="17">
        <f>IF(AND($F153=O$4,$I153=Y$5),AVERAGE('Потребление ЭЭ_факт'!U153,'Потребление ЭЭ_факт'!AG153,'Потребление ЭЭ_факт'!AS153),IF(X153&lt;&gt;0,AVERAGE('Потребление ЭЭ_факт'!U153,'Потребление ЭЭ_факт'!AG153,'Потребление ЭЭ_факт'!AS153),0))</f>
        <v>0</v>
      </c>
      <c r="Z153" s="17">
        <f>IF(AND($F153=O$4,$I153=Z$5),AVERAGE('Потребление ЭЭ_факт'!V153,'Потребление ЭЭ_факт'!AH153,'Потребление ЭЭ_факт'!AT153),IF(Y153&lt;&gt;0,AVERAGE('Потребление ЭЭ_факт'!V153,'Потребление ЭЭ_факт'!AH153,'Потребление ЭЭ_факт'!AT153),0))</f>
        <v>0</v>
      </c>
      <c r="AA153" s="14">
        <f>IF(AND($F153=AA$4,$I153=AA$5),AVERAGE('Потребление ЭЭ_факт'!W153,'Потребление ЭЭ_факт'!AI153,'Потребление ЭЭ_факт'!AU153),IF(Z153&lt;&gt;0,AVERAGE('Потребление ЭЭ_факт'!W153,'Потребление ЭЭ_факт'!AI153,'Потребление ЭЭ_факт'!AU153),0))</f>
        <v>0</v>
      </c>
      <c r="AB153" s="17">
        <f>IF(AND($F153=AA$4,$I153=AB$5),AVERAGE('Потребление ЭЭ_факт'!X153,'Потребление ЭЭ_факт'!AJ153,'Потребление ЭЭ_факт'!AV153),IF(AA153&lt;&gt;0,AVERAGE('Потребление ЭЭ_факт'!X153,'Потребление ЭЭ_факт'!AJ153,'Потребление ЭЭ_факт'!AV153),0))</f>
        <v>0</v>
      </c>
      <c r="AC153" s="17">
        <f>IF(AND($F153=AA$4,$I153=AC$5),AVERAGE('Потребление ЭЭ_факт'!Y153,'Потребление ЭЭ_факт'!AK153,'Потребление ЭЭ_факт'!AW153),IF(AB153&lt;&gt;0,AVERAGE('Потребление ЭЭ_факт'!Y153,'Потребление ЭЭ_факт'!AK153,'Потребление ЭЭ_факт'!AW153),0))</f>
        <v>0</v>
      </c>
      <c r="AD153" s="17">
        <f>IF(AND($F153=AA$4,$I153=AD$5),AVERAGE('Потребление ЭЭ_факт'!Z153,'Потребление ЭЭ_факт'!AL153,'Потребление ЭЭ_факт'!AX153),IF(AC153&lt;&gt;0,AVERAGE('Потребление ЭЭ_факт'!Z153,'Потребление ЭЭ_факт'!AL153,'Потребление ЭЭ_факт'!AX153),0))</f>
        <v>0</v>
      </c>
      <c r="AE153" s="17">
        <f>IF(AND($F153=AA$4,$I153=AE$5),AVERAGE('Потребление ЭЭ_факт'!AA153,'Потребление ЭЭ_факт'!AM153,'Потребление ЭЭ_факт'!AY153),IF(AD153&lt;&gt;0,AVERAGE('Потребление ЭЭ_факт'!AA153,'Потребление ЭЭ_факт'!AM153,'Потребление ЭЭ_факт'!AY153),0))</f>
        <v>0</v>
      </c>
      <c r="AF153" s="17">
        <f>IF(AND($F153=AA$4,$I153=AF$5),AVERAGE('Потребление ЭЭ_факт'!AB153,'Потребление ЭЭ_факт'!AN153,'Потребление ЭЭ_факт'!AZ153),IF(AE153&lt;&gt;0,AVERAGE('Потребление ЭЭ_факт'!AB153,'Потребление ЭЭ_факт'!AN153,'Потребление ЭЭ_факт'!AZ153),0))</f>
        <v>0</v>
      </c>
      <c r="AG153" s="17">
        <f>IF(AND($F153=AA$4,$I153=AG$5),AVERAGE('Потребление ЭЭ_факт'!AC153,'Потребление ЭЭ_факт'!AO153,'Потребление ЭЭ_факт'!BA153),IF(AF153&lt;&gt;0,AVERAGE('Потребление ЭЭ_факт'!AC153,'Потребление ЭЭ_факт'!AO153,'Потребление ЭЭ_факт'!BA153),0))</f>
        <v>0</v>
      </c>
      <c r="AH153" s="17">
        <f>IF(AND($F153=AA$4,$I153=AH$5),AVERAGE('Потребление ЭЭ_факт'!AD153,'Потребление ЭЭ_факт'!AP153,'Потребление ЭЭ_факт'!BB153),IF(AG153&lt;&gt;0,AVERAGE('Потребление ЭЭ_факт'!AD153,'Потребление ЭЭ_факт'!AP153,'Потребление ЭЭ_факт'!BB153),0))</f>
        <v>0</v>
      </c>
      <c r="AI153" s="17">
        <f>IF(AND($F153=AA$4,$I153=AI$5),AVERAGE('Потребление ЭЭ_факт'!AE153,'Потребление ЭЭ_факт'!AQ153,'Потребление ЭЭ_факт'!BC153),IF(AH153&lt;&gt;0,AVERAGE('Потребление ЭЭ_факт'!AE153,'Потребление ЭЭ_факт'!AQ153,'Потребление ЭЭ_факт'!BC153),0))</f>
        <v>0</v>
      </c>
      <c r="AJ153" s="17">
        <f>IF(AND($F153=AA$4,$I153=AJ$5),AVERAGE('Потребление ЭЭ_факт'!AF153,'Потребление ЭЭ_факт'!AR153,'Потребление ЭЭ_факт'!BD153),IF(AI153&lt;&gt;0,AVERAGE('Потребление ЭЭ_факт'!AF153,'Потребление ЭЭ_факт'!AR153,'Потребление ЭЭ_факт'!BD153),0))</f>
        <v>0</v>
      </c>
      <c r="AK153" s="17">
        <f>IF(AND($F153=AA$4,$I153=AK$5),AVERAGE('Потребление ЭЭ_факт'!AG153,'Потребление ЭЭ_факт'!AS153,'Потребление ЭЭ_факт'!BE153),IF(AJ153&lt;&gt;0,AVERAGE('Потребление ЭЭ_факт'!AG153,'Потребление ЭЭ_факт'!AS153,'Потребление ЭЭ_факт'!BE153),0))</f>
        <v>0</v>
      </c>
      <c r="AL153" s="17">
        <f>IF(AND($F153=AA$4,$I153=AL$5),AVERAGE('Потребление ЭЭ_факт'!AH153,'Потребление ЭЭ_факт'!AT153,'Потребление ЭЭ_факт'!BF153),IF(AK153&lt;&gt;0,AVERAGE('Потребление ЭЭ_факт'!AH153,'Потребление ЭЭ_факт'!AT153,'Потребление ЭЭ_факт'!BF153),0))</f>
        <v>0</v>
      </c>
      <c r="AM153" s="14">
        <f>IF(AND($F153=AM$4,$I153=AM$5),AVERAGE('Потребление ЭЭ_факт'!AI153,'Потребление ЭЭ_факт'!AU153,'Потребление ЭЭ_факт'!BG153),IF(AL153&lt;&gt;0,AVERAGE('Потребление ЭЭ_факт'!AI153,'Потребление ЭЭ_факт'!AU153,'Потребление ЭЭ_факт'!BG153),0))</f>
        <v>0</v>
      </c>
      <c r="AN153" s="15">
        <f>IF(AND($F153=$AM$4,$I153=AN$5),AVERAGE('Потребление ЭЭ_факт'!AJ153,'Потребление ЭЭ_факт'!AV153,'Потребление ЭЭ_факт'!BH153),IF(AM153&lt;&gt;0,AVERAGE('Потребление ЭЭ_факт'!AJ153,'Потребление ЭЭ_факт'!AV153,'Потребление ЭЭ_факт'!BH153),0))</f>
        <v>0</v>
      </c>
      <c r="AO153" s="15">
        <f>IF(AND($F153=$AM$4,$I153=AO$5),AVERAGE('Потребление ЭЭ_факт'!AK153,'Потребление ЭЭ_факт'!AW153,'Потребление ЭЭ_факт'!BI153),IF(AN153&lt;&gt;0,AVERAGE('Потребление ЭЭ_факт'!AK153,'Потребление ЭЭ_факт'!AW153,'Потребление ЭЭ_факт'!BI153),0))</f>
        <v>0</v>
      </c>
      <c r="AP153" s="15">
        <f>IF(AND($F153=$AM$4,$I153=AP$5),AVERAGE('Потребление ЭЭ_факт'!AL153,'Потребление ЭЭ_факт'!AX153,'Потребление ЭЭ_факт'!BJ153),IF(AO153&lt;&gt;0,AVERAGE('Потребление ЭЭ_факт'!AL153,'Потребление ЭЭ_факт'!AX153,'Потребление ЭЭ_факт'!BJ153),0))</f>
        <v>0</v>
      </c>
      <c r="AQ153" s="15">
        <f>IF(AND($F153=$AM$4,$I153=AQ$5),AVERAGE('Потребление ЭЭ_факт'!AM153,'Потребление ЭЭ_факт'!AY153,'Потребление ЭЭ_факт'!BK153),IF(AP153&lt;&gt;0,AVERAGE('Потребление ЭЭ_факт'!AM153,'Потребление ЭЭ_факт'!AY153,'Потребление ЭЭ_факт'!BK153),0))</f>
        <v>0</v>
      </c>
      <c r="AR153" s="15">
        <f>IF(AND($F153=$AM$4,$I153=AR$5),AVERAGE('Потребление ЭЭ_факт'!AN153,'Потребление ЭЭ_факт'!AZ153,'Потребление ЭЭ_факт'!BL153),IF(AQ153&lt;&gt;0,AVERAGE('Потребление ЭЭ_факт'!AN153,'Потребление ЭЭ_факт'!AZ153,'Потребление ЭЭ_факт'!BL153),0))</f>
        <v>0</v>
      </c>
      <c r="AS153" s="15">
        <f>IF(AND($F153=$AM$4,$I153=AS$5),AVERAGE('Потребление ЭЭ_факт'!AO153,'Потребление ЭЭ_факт'!BA153,'Потребление ЭЭ_факт'!BM153),IF(AR153&lt;&gt;0,AVERAGE('Потребление ЭЭ_факт'!AO153,'Потребление ЭЭ_факт'!BA153,'Потребление ЭЭ_факт'!BM153),0))</f>
        <v>0</v>
      </c>
      <c r="AT153" s="15">
        <f>IF(AND($F153=$AM$4,$I153=AT$5),AVERAGE('Потребление ЭЭ_факт'!AP153,'Потребление ЭЭ_факт'!BB153,'Потребление ЭЭ_факт'!BN153),IF(AS153&lt;&gt;0,AVERAGE('Потребление ЭЭ_факт'!AP153,'Потребление ЭЭ_факт'!BB153,'Потребление ЭЭ_факт'!BN153),0))</f>
        <v>0</v>
      </c>
      <c r="AU153" s="15">
        <f>IF(AND($F153=$AM$4,$I153=AU$5),AVERAGE('Потребление ЭЭ_факт'!AQ153,'Потребление ЭЭ_факт'!BC153,'Потребление ЭЭ_факт'!BO153),IF(AT153&lt;&gt;0,AVERAGE('Потребление ЭЭ_факт'!AQ153,'Потребление ЭЭ_факт'!BC153,'Потребление ЭЭ_факт'!BO153),0))</f>
        <v>0</v>
      </c>
      <c r="AV153" s="15">
        <f>IF(AND($F153=$AM$4,$I153=AV$5),AVERAGE('Потребление ЭЭ_факт'!AR153,'Потребление ЭЭ_факт'!BD153,'Потребление ЭЭ_факт'!BP153),IF(AU153&lt;&gt;0,AVERAGE('Потребление ЭЭ_факт'!AR153,'Потребление ЭЭ_факт'!BD153,'Потребление ЭЭ_факт'!BP153),0))</f>
        <v>0</v>
      </c>
      <c r="AW153" s="15">
        <f>IF(AND($F153=$AM$4,$I153=AW$5),AVERAGE('Потребление ЭЭ_факт'!AS153,'Потребление ЭЭ_факт'!BE153,'Потребление ЭЭ_факт'!BQ153),IF(AV153&lt;&gt;0,AVERAGE('Потребление ЭЭ_факт'!AS153,'Потребление ЭЭ_факт'!BE153,'Потребление ЭЭ_факт'!BQ153),0))</f>
        <v>0</v>
      </c>
      <c r="AX153" s="16">
        <f>IF(AND($F153=$AM$4,$I153=AX$5),AVERAGE('Потребление ЭЭ_факт'!AT153,'Потребление ЭЭ_факт'!BF153,'Потребление ЭЭ_факт'!BR153),IF(AW153&lt;&gt;0,AVERAGE('Потребление ЭЭ_факт'!AT153,'Потребление ЭЭ_факт'!BF153,'Потребление ЭЭ_факт'!BR153),0))</f>
        <v>0</v>
      </c>
      <c r="AY153" s="14">
        <f>IF(AND($F153=$AY$4,$I153=AY$5),AVERAGE('Потребление ЭЭ_факт'!AU153,'Потребление ЭЭ_факт'!BG153,'Потребление ЭЭ_факт'!BS153),IF(AX153&lt;&gt;0,AVERAGE('Потребление ЭЭ_факт'!AU153,'Потребление ЭЭ_факт'!BG153,'Потребление ЭЭ_факт'!BS153),0))</f>
        <v>0</v>
      </c>
      <c r="AZ153" s="15">
        <f>IF(AND($F153=$AY$4,$I153=AZ$5),AVERAGE('Потребление ЭЭ_факт'!AV153,'Потребление ЭЭ_факт'!BH153,'Потребление ЭЭ_факт'!BT153),IF(AY153&lt;&gt;0,AVERAGE('Потребление ЭЭ_факт'!AV153,'Потребление ЭЭ_факт'!BH153,'Потребление ЭЭ_факт'!BT153),0))</f>
        <v>0</v>
      </c>
      <c r="BA153" s="15">
        <f>IF(AND($F153=$AY$4,$I153=BA$5),AVERAGE('Потребление ЭЭ_факт'!AW153,'Потребление ЭЭ_факт'!BI153,'Потребление ЭЭ_факт'!BU153),IF(AZ153&lt;&gt;0,AVERAGE('Потребление ЭЭ_факт'!AW153,'Потребление ЭЭ_факт'!BI153,'Потребление ЭЭ_факт'!BU153),0))</f>
        <v>0</v>
      </c>
      <c r="BB153" s="15">
        <f>IF(AND($F153=$AY$4,$I153=BB$5),AVERAGE('Потребление ЭЭ_факт'!AX153,'Потребление ЭЭ_факт'!BJ153,'Потребление ЭЭ_факт'!BV153),IF(BA153&lt;&gt;0,AVERAGE('Потребление ЭЭ_факт'!AX153,'Потребление ЭЭ_факт'!BJ153,'Потребление ЭЭ_факт'!BV153),0))</f>
        <v>0</v>
      </c>
      <c r="BC153" s="15">
        <f>IF(AND($F153=$AY$4,$I153=BC$5),AVERAGE('Потребление ЭЭ_факт'!AY153,'Потребление ЭЭ_факт'!BK153,'Потребление ЭЭ_факт'!BW153),IF(BB153&lt;&gt;0,AVERAGE('Потребление ЭЭ_факт'!AY153,'Потребление ЭЭ_факт'!BK153,'Потребление ЭЭ_факт'!BW153),0))</f>
        <v>0</v>
      </c>
      <c r="BD153" s="15">
        <f>IF(AND($F153=$AY$4,$I153=BD$5),AVERAGE('Потребление ЭЭ_факт'!AZ153,'Потребление ЭЭ_факт'!BL153,'Потребление ЭЭ_факт'!BX153),IF(BC153&lt;&gt;0,AVERAGE('Потребление ЭЭ_факт'!AZ153,'Потребление ЭЭ_факт'!BL153,'Потребление ЭЭ_факт'!BX153),0))</f>
        <v>0</v>
      </c>
      <c r="BE153" s="15">
        <f>IF(AND($F153=$AY$4,$I153=BE$5),AVERAGE('Потребление ЭЭ_факт'!BA153,'Потребление ЭЭ_факт'!BM153,'Потребление ЭЭ_факт'!BY153),IF(BD153&lt;&gt;0,AVERAGE('Потребление ЭЭ_факт'!BA153,'Потребление ЭЭ_факт'!BM153,'Потребление ЭЭ_факт'!BY153),0))</f>
        <v>0</v>
      </c>
      <c r="BF153" s="15">
        <f>IF(AND($F153=$AY$4,$I153=BF$5),AVERAGE('Потребление ЭЭ_факт'!BB153,'Потребление ЭЭ_факт'!BN153,'Потребление ЭЭ_факт'!BZ153),IF(BE153&lt;&gt;0,AVERAGE('Потребление ЭЭ_факт'!BB153,'Потребление ЭЭ_факт'!BN153,'Потребление ЭЭ_факт'!BZ153),0))</f>
        <v>0</v>
      </c>
      <c r="BG153" s="15">
        <f>IF(AND($F153=$AY$4,$I153=BG$5),AVERAGE('Потребление ЭЭ_факт'!BC153,'Потребление ЭЭ_факт'!BO153,'Потребление ЭЭ_факт'!CA153),IF(BF153&lt;&gt;0,AVERAGE('Потребление ЭЭ_факт'!BC153,'Потребление ЭЭ_факт'!BO153,'Потребление ЭЭ_факт'!CA153),0))</f>
        <v>0</v>
      </c>
      <c r="BH153" s="15">
        <f>IF(AND($F153=$AY$4,$I153=BH$5),AVERAGE('Потребление ЭЭ_факт'!BD153,'Потребление ЭЭ_факт'!BP153,'Потребление ЭЭ_факт'!CB153),IF(BG153&lt;&gt;0,AVERAGE('Потребление ЭЭ_факт'!BD153,'Потребление ЭЭ_факт'!BP153,'Потребление ЭЭ_факт'!CB153),0))</f>
        <v>0</v>
      </c>
      <c r="BI153" s="15">
        <f>IF(AND($F153=$AY$4,$I153=BI$5),AVERAGE('Потребление ЭЭ_факт'!BE153,'Потребление ЭЭ_факт'!BQ153,'Потребление ЭЭ_факт'!CC153),IF(BH153&lt;&gt;0,AVERAGE('Потребление ЭЭ_факт'!BE153,'Потребление ЭЭ_факт'!BQ153,'Потребление ЭЭ_факт'!CC153),0))</f>
        <v>0</v>
      </c>
      <c r="BJ153" s="16">
        <f>IF(AND($F153=$AY$4,$I153=BJ$5),AVERAGE('Потребление ЭЭ_факт'!BF153,'Потребление ЭЭ_факт'!BR153,'Потребление ЭЭ_факт'!CD153),IF(BI153&lt;&gt;0,AVERAGE('Потребление ЭЭ_факт'!BF153,'Потребление ЭЭ_факт'!BR153,'Потребление ЭЭ_факт'!CD153),0))</f>
        <v>0</v>
      </c>
      <c r="BK153" s="14">
        <f>IF(AND($F153=$BK$4,$I153=BK$5),AVERAGE('Потребление ЭЭ_факт'!BG153,'Потребление ЭЭ_факт'!BS153,'Потребление ЭЭ_факт'!CE153),IF(BJ153&lt;&gt;0,AVERAGE('Потребление ЭЭ_факт'!BG153,'Потребление ЭЭ_факт'!BS153,'Потребление ЭЭ_факт'!CE153),0))</f>
        <v>0</v>
      </c>
      <c r="BL153" s="15">
        <f>IF(AND($F153=$BK$4,$I153=BL$5),AVERAGE('Потребление ЭЭ_факт'!BH153,'Потребление ЭЭ_факт'!BT153,'Потребление ЭЭ_факт'!CF153),IF(BK153&lt;&gt;0,AVERAGE('Потребление ЭЭ_факт'!BH153,'Потребление ЭЭ_факт'!BT153,'Потребление ЭЭ_факт'!CF153),0))</f>
        <v>0</v>
      </c>
      <c r="BM153" s="15">
        <f>IF(AND($F153=$BK$4,$I153=BM$5),AVERAGE('Потребление ЭЭ_факт'!BI153,'Потребление ЭЭ_факт'!BU153,'Потребление ЭЭ_факт'!CG153),IF(BL153&lt;&gt;0,AVERAGE('Потребление ЭЭ_факт'!BI153,'Потребление ЭЭ_факт'!BU153,'Потребление ЭЭ_факт'!CG153),0))</f>
        <v>0</v>
      </c>
      <c r="BN153" s="15">
        <f>IF(AND($F153=$BK$4,$I153=BN$5),AVERAGE('Потребление ЭЭ_факт'!BJ153,'Потребление ЭЭ_факт'!BV153,'Потребление ЭЭ_факт'!CH153),IF(BM153&lt;&gt;0,AVERAGE('Потребление ЭЭ_факт'!BJ153,'Потребление ЭЭ_факт'!BV153,'Потребление ЭЭ_факт'!CH153),0))</f>
        <v>0</v>
      </c>
      <c r="BO153" s="15">
        <f>IF(AND($F153=$BK$4,$I153=BO$5),AVERAGE('Потребление ЭЭ_факт'!BK153,'Потребление ЭЭ_факт'!BW153,'Потребление ЭЭ_факт'!CI153),IF(BN153&lt;&gt;0,AVERAGE('Потребление ЭЭ_факт'!BK153,'Потребление ЭЭ_факт'!BW153,'Потребление ЭЭ_факт'!CI153),0))</f>
        <v>0</v>
      </c>
      <c r="BP153" s="15">
        <f>IF(AND($F153=$BK$4,$I153=BP$5),AVERAGE('Потребление ЭЭ_факт'!BL153,'Потребление ЭЭ_факт'!BX153,'Потребление ЭЭ_факт'!CJ153),IF(BO153&lt;&gt;0,AVERAGE('Потребление ЭЭ_факт'!BL153,'Потребление ЭЭ_факт'!BX153,'Потребление ЭЭ_факт'!CJ153),0))</f>
        <v>0</v>
      </c>
      <c r="BQ153" s="15">
        <f>IF(AND($F153=$BK$4,$I153=BQ$5),AVERAGE('Потребление ЭЭ_факт'!BM153,'Потребление ЭЭ_факт'!BY153,'Потребление ЭЭ_факт'!CK153),IF(BP153&lt;&gt;0,AVERAGE('Потребление ЭЭ_факт'!BM153,'Потребление ЭЭ_факт'!BY153,'Потребление ЭЭ_факт'!CK153),0))</f>
        <v>0</v>
      </c>
      <c r="BR153" s="15">
        <f>IF(AND($F153=$BK$4,$I153=BR$5),AVERAGE('Потребление ЭЭ_факт'!BN153,'Потребление ЭЭ_факт'!BZ153,'Потребление ЭЭ_факт'!CL153),IF(BQ153&lt;&gt;0,AVERAGE('Потребление ЭЭ_факт'!BN153,'Потребление ЭЭ_факт'!BZ153,'Потребление ЭЭ_факт'!CL153),0))</f>
        <v>0</v>
      </c>
      <c r="BS153" s="15">
        <f>IF(AND($F153=$BK$4,$I153=BS$5),AVERAGE('Потребление ЭЭ_факт'!BO153,'Потребление ЭЭ_факт'!CA153,'Потребление ЭЭ_факт'!CM153),IF(BR153&lt;&gt;0,AVERAGE('Потребление ЭЭ_факт'!BO153,'Потребление ЭЭ_факт'!CA153,'Потребление ЭЭ_факт'!CM153),0))</f>
        <v>0</v>
      </c>
      <c r="BT153" s="15">
        <f>IF(AND($F153=$BK$4,$I153=BT$5),AVERAGE('Потребление ЭЭ_факт'!BP153,'Потребление ЭЭ_факт'!CB153,'Потребление ЭЭ_факт'!CN153),IF(BS153&lt;&gt;0,AVERAGE('Потребление ЭЭ_факт'!BP153,'Потребление ЭЭ_факт'!CB153,'Потребление ЭЭ_факт'!CN153),0))</f>
        <v>0</v>
      </c>
      <c r="BU153" s="15">
        <f>IF(AND($F153=$BK$4,$I153=BU$5),AVERAGE('Потребление ЭЭ_факт'!BQ153,'Потребление ЭЭ_факт'!CC153,'Потребление ЭЭ_факт'!CO153),IF(BT153&lt;&gt;0,AVERAGE('Потребление ЭЭ_факт'!BQ153,'Потребление ЭЭ_факт'!CC153,'Потребление ЭЭ_факт'!CO153),0))</f>
        <v>0</v>
      </c>
      <c r="BV153" s="16">
        <f>IF(AND($F153=$BK$4,$I153=BV$5),AVERAGE('Потребление ЭЭ_факт'!BR153,'Потребление ЭЭ_факт'!CD153,'Потребление ЭЭ_факт'!CP153),IF(BU153&lt;&gt;0,AVERAGE('Потребление ЭЭ_факт'!BR153,'Потребление ЭЭ_факт'!CD153,'Потребление ЭЭ_факт'!CP153),0))</f>
        <v>0</v>
      </c>
      <c r="BW153" s="14">
        <f>IF(AND($F153=$BW$4,$I153=BW$5),AVERAGE('Потребление ЭЭ_факт'!BS153,'Потребление ЭЭ_факт'!CE153,'Потребление ЭЭ_факт'!CQ153),IF(BV153&lt;&gt;0,AVERAGE('Потребление ЭЭ_факт'!BS153,'Потребление ЭЭ_факт'!CE153,'Потребление ЭЭ_факт'!CQ153),0))</f>
        <v>0</v>
      </c>
      <c r="BX153" s="15">
        <f>IF(AND($F153=$BW$4,$I153=BX$5),AVERAGE('Потребление ЭЭ_факт'!BT153,'Потребление ЭЭ_факт'!CF153,'Потребление ЭЭ_факт'!CR153),IF(BW153&lt;&gt;0,AVERAGE('Потребление ЭЭ_факт'!BT153,'Потребление ЭЭ_факт'!CF153,'Потребление ЭЭ_факт'!CR153),0))</f>
        <v>13262.564255466665</v>
      </c>
      <c r="BY153" s="15">
        <f>IF(AND($F153=$BW$4,$I153=BY$5),AVERAGE('Потребление ЭЭ_факт'!BU153,'Потребление ЭЭ_факт'!CG153,'Потребление ЭЭ_факт'!CS153),IF(BX153&lt;&gt;0,AVERAGE('Потребление ЭЭ_факт'!BU153,'Потребление ЭЭ_факт'!CG153,'Потребление ЭЭ_факт'!CS153),0))</f>
        <v>14447.836367199046</v>
      </c>
      <c r="BZ153" s="15">
        <f>IF(AND($F153=$BW$4,$I153=BZ$5),AVERAGE('Потребление ЭЭ_факт'!BV153,'Потребление ЭЭ_факт'!CH153,'Потребление ЭЭ_факт'!CT153),IF(BY153&lt;&gt;0,AVERAGE('Потребление ЭЭ_факт'!BV153,'Потребление ЭЭ_факт'!CH153,'Потребление ЭЭ_факт'!CT153),0))</f>
        <v>14368.119314857142</v>
      </c>
      <c r="CA153" s="15">
        <f>IF(AND($F153=$BW$4,$I153=CA$5),AVERAGE('Потребление ЭЭ_факт'!BW153,'Потребление ЭЭ_факт'!CI153,'Потребление ЭЭ_факт'!CU153),IF(BZ153&lt;&gt;0,AVERAGE('Потребление ЭЭ_факт'!BW153,'Потребление ЭЭ_факт'!CI153,'Потребление ЭЭ_факт'!CU153),0))</f>
        <v>12787.432504896999</v>
      </c>
      <c r="CB153" s="15">
        <f>IF(AND($F153=$BW$4,$I153=CB$5),AVERAGE('Потребление ЭЭ_факт'!BX153,'Потребление ЭЭ_факт'!CJ153,'Потребление ЭЭ_факт'!CV153),IF(CA153&lt;&gt;0,AVERAGE('Потребление ЭЭ_факт'!BX153,'Потребление ЭЭ_факт'!CJ153,'Потребление ЭЭ_факт'!CV153),0))</f>
        <v>15418.918984800001</v>
      </c>
      <c r="CC153" s="15">
        <f>IF(AND($F153=$BW$4,$I153=CC$5),AVERAGE('Потребление ЭЭ_факт'!BY153,'Потребление ЭЭ_факт'!CK153,'Потребление ЭЭ_факт'!CW153),IF(CB153&lt;&gt;0,AVERAGE('Потребление ЭЭ_факт'!BY153,'Потребление ЭЭ_факт'!CK153,'Потребление ЭЭ_факт'!CW153),0))</f>
        <v>16209.098179181456</v>
      </c>
      <c r="CD153" s="15">
        <f>IF(AND($F153=$BW$4,$I153=CD$5),AVERAGE('Потребление ЭЭ_факт'!BZ153,'Потребление ЭЭ_факт'!CL153,'Потребление ЭЭ_факт'!CX153),IF(CC153&lt;&gt;0,AVERAGE('Потребление ЭЭ_факт'!BZ153,'Потребление ЭЭ_факт'!CL153,'Потребление ЭЭ_факт'!CX153),0))</f>
        <v>16758.567423950502</v>
      </c>
      <c r="CE153" s="15">
        <f>IF(AND($F153=$BW$4,$I153=CE$5),AVERAGE('Потребление ЭЭ_факт'!CA153,'Потребление ЭЭ_факт'!CM153,'Потребление ЭЭ_факт'!CY153),IF(CD153&lt;&gt;0,AVERAGE('Потребление ЭЭ_факт'!CA153,'Потребление ЭЭ_факт'!CM153,'Потребление ЭЭ_факт'!CY153),0))</f>
        <v>15319.529676190476</v>
      </c>
      <c r="CF153" s="15">
        <f>IF(AND($F153=$BW$4,$I153=CF$5),AVERAGE('Потребление ЭЭ_факт'!CB153,'Потребление ЭЭ_факт'!CN153,'Потребление ЭЭ_факт'!CZ153),IF(CE153&lt;&gt;0,AVERAGE('Потребление ЭЭ_факт'!CB153,'Потребление ЭЭ_факт'!CN153,'Потребление ЭЭ_факт'!CZ153),0))</f>
        <v>14830.663865800865</v>
      </c>
      <c r="CG153" s="15">
        <f>IF(AND($F153=$BW$4,$I153=CG$5),AVERAGE('Потребление ЭЭ_факт'!CC153,'Потребление ЭЭ_факт'!CO153,'Потребление ЭЭ_факт'!DA153),IF(CF153&lt;&gt;0,AVERAGE('Потребление ЭЭ_факт'!CC153,'Потребление ЭЭ_факт'!CO153,'Потребление ЭЭ_факт'!DA153),0))</f>
        <v>14949.033673088974</v>
      </c>
      <c r="CH153" s="16">
        <f>IF(AND($F153=$BW$4,$I153=CH$5),AVERAGE('Потребление ЭЭ_факт'!CD153,'Потребление ЭЭ_факт'!CP153,'Потребление ЭЭ_факт'!DB153),IF(CG153&lt;&gt;0,AVERAGE('Потребление ЭЭ_факт'!CD153,'Потребление ЭЭ_факт'!CP153,'Потребление ЭЭ_факт'!DB153),0))</f>
        <v>15740.7528</v>
      </c>
      <c r="CI153" s="14">
        <f>IF(AND($F153=$BW$4,$I153=CI$5),AVERAGE('Потребление ЭЭ_факт'!CE153,'Потребление ЭЭ_факт'!CQ153,'Потребление ЭЭ_факт'!DC153),IF(CH153&lt;&gt;0,AVERAGE('Потребление ЭЭ_факт'!CE153,'Потребление ЭЭ_факт'!CQ153,'Потребление ЭЭ_факт'!DC153),0))</f>
        <v>14454.360809523809</v>
      </c>
      <c r="CJ153" s="31">
        <f t="shared" ref="CJ153" si="712">BX153</f>
        <v>13262.564255466665</v>
      </c>
      <c r="CK153" s="31">
        <f t="shared" ref="CK153:CK154" si="713">BY153</f>
        <v>14447.836367199046</v>
      </c>
      <c r="CL153" s="31">
        <f t="shared" ref="CL153:CL154" si="714">BZ153</f>
        <v>14368.119314857142</v>
      </c>
      <c r="CM153" s="31">
        <f t="shared" ref="CM153:CM154" si="715">CA153</f>
        <v>12787.432504896999</v>
      </c>
      <c r="CN153" s="31">
        <f t="shared" ref="CN153:CN154" si="716">CB153</f>
        <v>15418.918984800001</v>
      </c>
      <c r="CO153" s="31">
        <f t="shared" ref="CO153:CO154" si="717">CC153</f>
        <v>16209.098179181456</v>
      </c>
      <c r="CP153" s="31">
        <f t="shared" ref="CP153:CP154" si="718">CD153</f>
        <v>16758.567423950502</v>
      </c>
      <c r="CQ153" s="31">
        <f t="shared" ref="CQ153:CQ154" si="719">CE153</f>
        <v>15319.529676190476</v>
      </c>
      <c r="CR153" s="31">
        <f t="shared" ref="CR153:CR154" si="720">CF153</f>
        <v>14830.663865800865</v>
      </c>
      <c r="CS153" s="31">
        <f t="shared" ref="CS153:CS154" si="721">CG153</f>
        <v>14949.033673088974</v>
      </c>
      <c r="CT153" s="32">
        <f t="shared" ref="CT153:CT154" si="722">CH153</f>
        <v>15740.7528</v>
      </c>
      <c r="CU153" s="30">
        <f t="shared" ref="CU153:CU154" si="723">CI153</f>
        <v>14454.360809523809</v>
      </c>
      <c r="CV153" s="31">
        <f t="shared" ref="CV153:CV154" si="724">CJ153</f>
        <v>13262.564255466665</v>
      </c>
      <c r="CW153" s="31">
        <f t="shared" ref="CW153:CW154" si="725">CK153</f>
        <v>14447.836367199046</v>
      </c>
      <c r="CX153" s="31">
        <f t="shared" ref="CX153:CX154" si="726">CL153</f>
        <v>14368.119314857142</v>
      </c>
      <c r="CY153" s="31">
        <f t="shared" ref="CY153:CY154" si="727">CM153</f>
        <v>12787.432504896999</v>
      </c>
      <c r="CZ153" s="31">
        <f t="shared" ref="CZ153:CZ154" si="728">CN153</f>
        <v>15418.918984800001</v>
      </c>
      <c r="DA153" s="31">
        <f t="shared" ref="DA153:DA154" si="729">CO153</f>
        <v>16209.098179181456</v>
      </c>
      <c r="DB153" s="31">
        <f t="shared" ref="DB153:DB154" si="730">CP153</f>
        <v>16758.567423950502</v>
      </c>
      <c r="DC153" s="31">
        <f t="shared" ref="DC153:DC154" si="731">CQ153</f>
        <v>15319.529676190476</v>
      </c>
      <c r="DD153" s="31">
        <f t="shared" ref="DD153:DD154" si="732">CR153</f>
        <v>14830.663865800865</v>
      </c>
      <c r="DE153" s="31">
        <f t="shared" ref="DE153:DE154" si="733">CS153</f>
        <v>14949.033673088974</v>
      </c>
      <c r="DF153" s="32">
        <f t="shared" ref="DF153:DF154" si="734">CT153</f>
        <v>15740.7528</v>
      </c>
      <c r="DG153" s="30">
        <f t="shared" ref="DG153:DG154" si="735">CU153</f>
        <v>14454.360809523809</v>
      </c>
      <c r="DH153" s="31">
        <f t="shared" ref="DH153:DH154" si="736">CV153</f>
        <v>13262.564255466665</v>
      </c>
      <c r="DI153" s="31">
        <f t="shared" ref="DI153:DI154" si="737">CW153</f>
        <v>14447.836367199046</v>
      </c>
      <c r="DJ153" s="31">
        <f t="shared" ref="DJ153:DJ154" si="738">CX153</f>
        <v>14368.119314857142</v>
      </c>
      <c r="DK153" s="31">
        <f t="shared" ref="DK153:DK154" si="739">CY153</f>
        <v>12787.432504896999</v>
      </c>
      <c r="DL153" s="31">
        <f t="shared" ref="DL153:DL154" si="740">CZ153</f>
        <v>15418.918984800001</v>
      </c>
      <c r="DM153" s="31">
        <f t="shared" ref="DM153:DM154" si="741">DA153</f>
        <v>16209.098179181456</v>
      </c>
      <c r="DN153" s="31">
        <f t="shared" ref="DN153:DN154" si="742">DB153</f>
        <v>16758.567423950502</v>
      </c>
      <c r="DO153" s="31">
        <f t="shared" ref="DO153:DO154" si="743">DC153</f>
        <v>15319.529676190476</v>
      </c>
      <c r="DP153" s="31">
        <f t="shared" ref="DP153:DP154" si="744">DD153</f>
        <v>14830.663865800865</v>
      </c>
      <c r="DQ153" s="31">
        <f t="shared" ref="DQ153:DQ154" si="745">DE153</f>
        <v>14949.033673088974</v>
      </c>
      <c r="DR153" s="32">
        <f t="shared" ref="DR153:DR154" si="746">DF153</f>
        <v>15740.7528</v>
      </c>
      <c r="DS153" s="30">
        <f t="shared" ref="DS153:DS154" si="747">DG153</f>
        <v>14454.360809523809</v>
      </c>
      <c r="DT153" s="31">
        <f t="shared" ref="DT153:DT154" si="748">DH153</f>
        <v>13262.564255466665</v>
      </c>
      <c r="DU153" s="31">
        <f t="shared" ref="DU153:DU154" si="749">DI153</f>
        <v>14447.836367199046</v>
      </c>
      <c r="DV153" s="31">
        <f t="shared" ref="DV153:DV154" si="750">DJ153</f>
        <v>14368.119314857142</v>
      </c>
      <c r="DW153" s="31">
        <f t="shared" ref="DW153:DW154" si="751">DK153</f>
        <v>12787.432504896999</v>
      </c>
      <c r="DX153" s="31">
        <f t="shared" ref="DX153:DX154" si="752">DL153</f>
        <v>15418.918984800001</v>
      </c>
      <c r="DY153" s="31">
        <f t="shared" ref="DY153:DY154" si="753">DM153</f>
        <v>16209.098179181456</v>
      </c>
      <c r="DZ153" s="31">
        <f t="shared" ref="DZ153:DZ154" si="754">DN153</f>
        <v>16758.567423950502</v>
      </c>
      <c r="EA153" s="31">
        <f t="shared" ref="EA153:EA154" si="755">DO153</f>
        <v>15319.529676190476</v>
      </c>
      <c r="EB153" s="31">
        <f t="shared" ref="EB153:EB154" si="756">DP153</f>
        <v>14830.663865800865</v>
      </c>
      <c r="EC153" s="31">
        <f t="shared" ref="EC153:ED154" si="757">DQ153</f>
        <v>14949.033673088974</v>
      </c>
      <c r="ED153" s="32">
        <f t="shared" si="757"/>
        <v>15740.7528</v>
      </c>
      <c r="EE153" s="30">
        <f t="shared" ref="EE153:EE154" si="758">DS153</f>
        <v>14454.360809523809</v>
      </c>
      <c r="EF153" s="31">
        <f t="shared" ref="EF153:EF154" si="759">DT153</f>
        <v>13262.564255466665</v>
      </c>
      <c r="EG153" s="31">
        <f t="shared" ref="EG153:EG154" si="760">DU153</f>
        <v>14447.836367199046</v>
      </c>
      <c r="EH153" s="31">
        <f t="shared" ref="EH153:EH154" si="761">DV153</f>
        <v>14368.119314857142</v>
      </c>
      <c r="EI153" s="31">
        <f t="shared" ref="EI153:EI154" si="762">DW153</f>
        <v>12787.432504896999</v>
      </c>
      <c r="EJ153" s="31">
        <f t="shared" ref="EJ153:EJ154" si="763">DX153</f>
        <v>15418.918984800001</v>
      </c>
      <c r="EK153" s="31">
        <f t="shared" ref="EK153:EK154" si="764">DY153</f>
        <v>16209.098179181456</v>
      </c>
      <c r="EL153" s="31">
        <f t="shared" ref="EL153:EL154" si="765">DZ153</f>
        <v>16758.567423950502</v>
      </c>
      <c r="EM153" s="31">
        <f t="shared" ref="EM153:EM154" si="766">EA153</f>
        <v>15319.529676190476</v>
      </c>
      <c r="EN153" s="31">
        <f t="shared" ref="EN153:EN154" si="767">EB153</f>
        <v>14830.663865800865</v>
      </c>
      <c r="EO153" s="31">
        <f t="shared" ref="EO153:EO154" si="768">EC153</f>
        <v>14949.033673088974</v>
      </c>
      <c r="EP153" s="32">
        <f t="shared" ref="EP153:EP154" si="769">ED153</f>
        <v>15740.7528</v>
      </c>
      <c r="ES153" s="20"/>
      <c r="ET153" s="18"/>
      <c r="EU153" s="18"/>
      <c r="EV153" s="18"/>
      <c r="EW153" s="18"/>
      <c r="EX153" s="18"/>
      <c r="EY153" s="18"/>
      <c r="EZ153" s="18"/>
      <c r="FA153" s="18"/>
      <c r="FB153" s="18"/>
      <c r="FC153" s="18"/>
      <c r="FD153" s="19"/>
      <c r="FE153" s="20"/>
      <c r="FF153" s="18"/>
      <c r="FG153" s="18"/>
      <c r="FH153" s="18"/>
      <c r="FI153" s="18"/>
      <c r="FJ153" s="18"/>
      <c r="FK153" s="18"/>
      <c r="FL153" s="18"/>
      <c r="FM153" s="18"/>
      <c r="FN153" s="18"/>
      <c r="FO153" s="18"/>
      <c r="FP153" s="19"/>
      <c r="FQ153" s="20"/>
      <c r="FR153" s="18"/>
      <c r="FS153" s="18"/>
      <c r="FT153" s="18"/>
      <c r="FU153" s="18"/>
      <c r="FV153" s="18"/>
      <c r="FW153" s="18"/>
      <c r="FX153" s="18"/>
      <c r="FY153" s="18"/>
      <c r="FZ153" s="18"/>
      <c r="GA153" s="18"/>
      <c r="GB153" s="19"/>
      <c r="GC153" s="20"/>
      <c r="GD153" s="18"/>
      <c r="GE153" s="18">
        <f t="shared" si="582"/>
        <v>14447.836367199046</v>
      </c>
      <c r="GF153" s="18">
        <f t="shared" si="583"/>
        <v>14368.119314857142</v>
      </c>
      <c r="GG153" s="18">
        <f t="shared" si="584"/>
        <v>12787.432504896999</v>
      </c>
      <c r="GH153" s="18">
        <f t="shared" si="585"/>
        <v>15418.918984800001</v>
      </c>
      <c r="GI153" s="18">
        <f t="shared" si="586"/>
        <v>16209.098179181456</v>
      </c>
      <c r="GJ153" s="18">
        <f t="shared" si="587"/>
        <v>16758.567423950502</v>
      </c>
      <c r="GK153" s="18">
        <f t="shared" si="588"/>
        <v>15319.529676190476</v>
      </c>
      <c r="GL153" s="18">
        <f t="shared" si="589"/>
        <v>14830.663865800865</v>
      </c>
      <c r="GM153" s="18">
        <f t="shared" si="590"/>
        <v>14949.033673088974</v>
      </c>
      <c r="GN153" s="19">
        <f t="shared" si="591"/>
        <v>15740.7528</v>
      </c>
      <c r="GO153" s="20">
        <f t="shared" si="592"/>
        <v>14454.360809523809</v>
      </c>
      <c r="GP153" s="18">
        <f t="shared" si="593"/>
        <v>13262.564255466665</v>
      </c>
      <c r="GQ153" s="18">
        <f t="shared" si="594"/>
        <v>14447.836367199046</v>
      </c>
      <c r="GR153" s="18">
        <f t="shared" si="595"/>
        <v>14368.119314857142</v>
      </c>
      <c r="GS153" s="18">
        <f t="shared" si="596"/>
        <v>12787.432504896999</v>
      </c>
      <c r="GT153" s="18">
        <f t="shared" si="597"/>
        <v>15418.918984800001</v>
      </c>
      <c r="GU153" s="18">
        <f t="shared" si="598"/>
        <v>16209.098179181456</v>
      </c>
      <c r="GV153" s="18">
        <f t="shared" si="599"/>
        <v>16758.567423950502</v>
      </c>
      <c r="GW153" s="18">
        <f t="shared" si="600"/>
        <v>15319.529676190476</v>
      </c>
      <c r="GX153" s="18">
        <f t="shared" si="601"/>
        <v>14830.663865800865</v>
      </c>
      <c r="GY153" s="18">
        <f t="shared" si="602"/>
        <v>14949.033673088974</v>
      </c>
      <c r="GZ153" s="19">
        <f t="shared" si="603"/>
        <v>15740.7528</v>
      </c>
      <c r="HA153" s="20">
        <f t="shared" si="604"/>
        <v>14454.360809523809</v>
      </c>
      <c r="HB153" s="18">
        <f t="shared" si="605"/>
        <v>13262.564255466665</v>
      </c>
      <c r="HC153" s="18">
        <f t="shared" si="606"/>
        <v>14447.836367199046</v>
      </c>
      <c r="HD153" s="18">
        <f t="shared" si="607"/>
        <v>14368.119314857142</v>
      </c>
      <c r="HE153" s="18">
        <f t="shared" si="608"/>
        <v>12787.432504896999</v>
      </c>
      <c r="HF153" s="18">
        <f t="shared" si="609"/>
        <v>15418.918984800001</v>
      </c>
      <c r="HG153" s="18">
        <f t="shared" si="610"/>
        <v>16209.098179181456</v>
      </c>
      <c r="HH153" s="18">
        <f t="shared" si="611"/>
        <v>16758.567423950502</v>
      </c>
      <c r="HI153" s="18">
        <f t="shared" si="612"/>
        <v>15319.529676190476</v>
      </c>
      <c r="HJ153" s="18">
        <f t="shared" si="613"/>
        <v>14830.663865800865</v>
      </c>
      <c r="HK153" s="18">
        <f t="shared" si="614"/>
        <v>14949.033673088974</v>
      </c>
      <c r="HL153" s="19">
        <f t="shared" si="615"/>
        <v>15740.7528</v>
      </c>
      <c r="HM153" s="20">
        <f t="shared" si="616"/>
        <v>14454.360809523809</v>
      </c>
      <c r="HN153" s="18">
        <f t="shared" si="617"/>
        <v>13262.564255466665</v>
      </c>
      <c r="HO153" s="18">
        <f t="shared" si="618"/>
        <v>14447.836367199046</v>
      </c>
      <c r="HP153" s="18">
        <f t="shared" si="619"/>
        <v>14368.119314857142</v>
      </c>
      <c r="HQ153" s="18">
        <f t="shared" si="620"/>
        <v>12787.432504896999</v>
      </c>
      <c r="HR153" s="18">
        <f t="shared" si="621"/>
        <v>15418.918984800001</v>
      </c>
      <c r="HS153" s="18">
        <f t="shared" si="622"/>
        <v>16209.098179181456</v>
      </c>
      <c r="HT153" s="18">
        <f t="shared" si="623"/>
        <v>16758.567423950502</v>
      </c>
      <c r="HU153" s="18">
        <f t="shared" si="624"/>
        <v>15319.529676190476</v>
      </c>
      <c r="HV153" s="18">
        <f t="shared" si="625"/>
        <v>14830.663865800865</v>
      </c>
      <c r="HW153" s="18">
        <f t="shared" si="626"/>
        <v>14949.033673088974</v>
      </c>
      <c r="HX153" s="19">
        <f t="shared" si="627"/>
        <v>15740.7528</v>
      </c>
      <c r="HY153" s="20">
        <f t="shared" si="628"/>
        <v>14454.360809523809</v>
      </c>
      <c r="HZ153" s="18">
        <f t="shared" si="629"/>
        <v>13262.564255466665</v>
      </c>
      <c r="IA153" s="18">
        <f t="shared" si="630"/>
        <v>14447.836367199046</v>
      </c>
      <c r="IB153" s="18">
        <f t="shared" si="631"/>
        <v>14368.119314857142</v>
      </c>
      <c r="IC153" s="18">
        <f t="shared" si="632"/>
        <v>12787.432504896999</v>
      </c>
      <c r="ID153" s="18">
        <f t="shared" si="633"/>
        <v>15418.918984800001</v>
      </c>
      <c r="IE153" s="18">
        <f t="shared" si="634"/>
        <v>16209.098179181456</v>
      </c>
      <c r="IF153" s="18">
        <f t="shared" si="648"/>
        <v>16758.567423950502</v>
      </c>
      <c r="IG153" s="18">
        <f t="shared" si="649"/>
        <v>15319.529676190476</v>
      </c>
      <c r="IH153" s="18">
        <f t="shared" si="707"/>
        <v>14830.663865800865</v>
      </c>
      <c r="II153" s="18">
        <f t="shared" si="708"/>
        <v>14949.033673088974</v>
      </c>
      <c r="IJ153" s="19">
        <f t="shared" si="709"/>
        <v>15740.7528</v>
      </c>
      <c r="IK153" s="20">
        <f t="shared" si="710"/>
        <v>14454.360809523809</v>
      </c>
      <c r="IL153" s="18">
        <f t="shared" ref="IL153:IL154" si="770">EF153</f>
        <v>13262.564255466665</v>
      </c>
      <c r="IM153" s="18"/>
      <c r="IN153" s="18"/>
      <c r="IO153" s="18"/>
      <c r="IP153" s="18"/>
      <c r="IQ153" s="18"/>
      <c r="IR153" s="18"/>
      <c r="IS153" s="18"/>
      <c r="IT153" s="18"/>
      <c r="IU153" s="18"/>
      <c r="IV153" s="19"/>
      <c r="IW153" s="29"/>
      <c r="IX153" s="29"/>
      <c r="IY153" s="17"/>
      <c r="IZ153" s="17"/>
      <c r="JA153" s="14">
        <f t="shared" si="635"/>
        <v>0</v>
      </c>
      <c r="JB153" s="15">
        <f t="shared" si="636"/>
        <v>0</v>
      </c>
      <c r="JC153" s="15">
        <f t="shared" si="637"/>
        <v>0</v>
      </c>
      <c r="JD153" s="15">
        <f t="shared" si="638"/>
        <v>150829.95278996546</v>
      </c>
      <c r="JE153" s="15">
        <f t="shared" si="639"/>
        <v>178546.87785495588</v>
      </c>
      <c r="JF153" s="15">
        <f t="shared" si="640"/>
        <v>178546.87785495588</v>
      </c>
      <c r="JG153" s="15">
        <f t="shared" si="641"/>
        <v>178546.87785495588</v>
      </c>
      <c r="JH153" s="15">
        <f t="shared" si="642"/>
        <v>178546.87785495588</v>
      </c>
      <c r="JI153" s="15">
        <f t="shared" si="643"/>
        <v>27716.925064990472</v>
      </c>
      <c r="JJ153" s="14"/>
    </row>
    <row r="154" spans="1:270" x14ac:dyDescent="0.25">
      <c r="A154" s="1" t="s">
        <v>77</v>
      </c>
      <c r="B154" s="2">
        <v>8101</v>
      </c>
      <c r="C154" s="3">
        <v>40544</v>
      </c>
      <c r="D154" s="3" t="s">
        <v>78</v>
      </c>
      <c r="E154" s="4">
        <v>45744</v>
      </c>
      <c r="F154">
        <f>YEAR(E154)</f>
        <v>2025</v>
      </c>
      <c r="G154">
        <f t="shared" si="565"/>
        <v>3</v>
      </c>
      <c r="H154">
        <f>IF(G154&lt;&gt;12,F154-3,F154-2)</f>
        <v>2022</v>
      </c>
      <c r="I154">
        <f t="shared" si="561"/>
        <v>3</v>
      </c>
      <c r="J154">
        <f t="shared" si="711"/>
        <v>2025</v>
      </c>
      <c r="K154">
        <f t="shared" si="572"/>
        <v>4</v>
      </c>
      <c r="L154">
        <f t="shared" si="562"/>
        <v>2030</v>
      </c>
      <c r="M154">
        <f t="shared" si="573"/>
        <v>3</v>
      </c>
      <c r="O154" s="14"/>
      <c r="P154" s="17"/>
      <c r="Q154" s="17"/>
      <c r="R154" s="17"/>
      <c r="S154" s="17"/>
      <c r="T154" s="17"/>
      <c r="U154" s="17"/>
      <c r="V154" s="17">
        <f>IF(AND($F154=O$4,$I154=V$5),AVERAGE('Потребление ЭЭ_факт'!R154,'Потребление ЭЭ_факт'!AD154,'Потребление ЭЭ_факт'!AP154),IF(U154&lt;&gt;0,AVERAGE('Потребление ЭЭ_факт'!R154,'Потребление ЭЭ_факт'!AD154,'Потребление ЭЭ_факт'!AP154),0))</f>
        <v>0</v>
      </c>
      <c r="W154" s="17">
        <f>IF(AND($F154=O$4,$I154=W$5),AVERAGE('Потребление ЭЭ_факт'!S154,'Потребление ЭЭ_факт'!AE154,'Потребление ЭЭ_факт'!AQ154),IF(V154&lt;&gt;0,AVERAGE('Потребление ЭЭ_факт'!S154,'Потребление ЭЭ_факт'!AE154,'Потребление ЭЭ_факт'!AQ154),0))</f>
        <v>0</v>
      </c>
      <c r="X154" s="17">
        <f>IF(AND($F154=O$4,$I154=X$5),AVERAGE('Потребление ЭЭ_факт'!T154,'Потребление ЭЭ_факт'!AF154,'Потребление ЭЭ_факт'!AR154),IF(W154&lt;&gt;0,AVERAGE('Потребление ЭЭ_факт'!T154,'Потребление ЭЭ_факт'!AF154,'Потребление ЭЭ_факт'!AR154),0))</f>
        <v>0</v>
      </c>
      <c r="Y154" s="17">
        <f>IF(AND($F154=O$4,$I154=Y$5),AVERAGE('Потребление ЭЭ_факт'!U154,'Потребление ЭЭ_факт'!AG154,'Потребление ЭЭ_факт'!AS154),IF(X154&lt;&gt;0,AVERAGE('Потребление ЭЭ_факт'!U154,'Потребление ЭЭ_факт'!AG154,'Потребление ЭЭ_факт'!AS154),0))</f>
        <v>0</v>
      </c>
      <c r="Z154" s="17">
        <f>IF(AND($F154=O$4,$I154=Z$5),AVERAGE('Потребление ЭЭ_факт'!V154,'Потребление ЭЭ_факт'!AH154,'Потребление ЭЭ_факт'!AT154),IF(Y154&lt;&gt;0,AVERAGE('Потребление ЭЭ_факт'!V154,'Потребление ЭЭ_факт'!AH154,'Потребление ЭЭ_факт'!AT154),0))</f>
        <v>0</v>
      </c>
      <c r="AA154" s="14">
        <f>IF(AND($F154=AA$4,$I154=AA$5),AVERAGE('Потребление ЭЭ_факт'!W154,'Потребление ЭЭ_факт'!AI154,'Потребление ЭЭ_факт'!AU154),IF(Z154&lt;&gt;0,AVERAGE('Потребление ЭЭ_факт'!W154,'Потребление ЭЭ_факт'!AI154,'Потребление ЭЭ_факт'!AU154),0))</f>
        <v>0</v>
      </c>
      <c r="AB154" s="17">
        <f>IF(AND($F154=AA$4,$I154=AB$5),AVERAGE('Потребление ЭЭ_факт'!X154,'Потребление ЭЭ_факт'!AJ154,'Потребление ЭЭ_факт'!AV154),IF(AA154&lt;&gt;0,AVERAGE('Потребление ЭЭ_факт'!X154,'Потребление ЭЭ_факт'!AJ154,'Потребление ЭЭ_факт'!AV154),0))</f>
        <v>0</v>
      </c>
      <c r="AC154" s="17">
        <f>IF(AND($F154=AA$4,$I154=AC$5),AVERAGE('Потребление ЭЭ_факт'!Y154,'Потребление ЭЭ_факт'!AK154,'Потребление ЭЭ_факт'!AW154),IF(AB154&lt;&gt;0,AVERAGE('Потребление ЭЭ_факт'!Y154,'Потребление ЭЭ_факт'!AK154,'Потребление ЭЭ_факт'!AW154),0))</f>
        <v>0</v>
      </c>
      <c r="AD154" s="17">
        <f>IF(AND($F154=AA$4,$I154=AD$5),AVERAGE('Потребление ЭЭ_факт'!Z154,'Потребление ЭЭ_факт'!AL154,'Потребление ЭЭ_факт'!AX154),IF(AC154&lt;&gt;0,AVERAGE('Потребление ЭЭ_факт'!Z154,'Потребление ЭЭ_факт'!AL154,'Потребление ЭЭ_факт'!AX154),0))</f>
        <v>0</v>
      </c>
      <c r="AE154" s="17">
        <f>IF(AND($F154=AA$4,$I154=AE$5),AVERAGE('Потребление ЭЭ_факт'!AA154,'Потребление ЭЭ_факт'!AM154,'Потребление ЭЭ_факт'!AY154),IF(AD154&lt;&gt;0,AVERAGE('Потребление ЭЭ_факт'!AA154,'Потребление ЭЭ_факт'!AM154,'Потребление ЭЭ_факт'!AY154),0))</f>
        <v>0</v>
      </c>
      <c r="AF154" s="17">
        <f>IF(AND($F154=AA$4,$I154=AF$5),AVERAGE('Потребление ЭЭ_факт'!AB154,'Потребление ЭЭ_факт'!AN154,'Потребление ЭЭ_факт'!AZ154),IF(AE154&lt;&gt;0,AVERAGE('Потребление ЭЭ_факт'!AB154,'Потребление ЭЭ_факт'!AN154,'Потребление ЭЭ_факт'!AZ154),0))</f>
        <v>0</v>
      </c>
      <c r="AG154" s="17">
        <f>IF(AND($F154=AA$4,$I154=AG$5),AVERAGE('Потребление ЭЭ_факт'!AC154,'Потребление ЭЭ_факт'!AO154,'Потребление ЭЭ_факт'!BA154),IF(AF154&lt;&gt;0,AVERAGE('Потребление ЭЭ_факт'!AC154,'Потребление ЭЭ_факт'!AO154,'Потребление ЭЭ_факт'!BA154),0))</f>
        <v>0</v>
      </c>
      <c r="AH154" s="17">
        <f>IF(AND($F154=AA$4,$I154=AH$5),AVERAGE('Потребление ЭЭ_факт'!AD154,'Потребление ЭЭ_факт'!AP154,'Потребление ЭЭ_факт'!BB154),IF(AG154&lt;&gt;0,AVERAGE('Потребление ЭЭ_факт'!AD154,'Потребление ЭЭ_факт'!AP154,'Потребление ЭЭ_факт'!BB154),0))</f>
        <v>0</v>
      </c>
      <c r="AI154" s="17">
        <f>IF(AND($F154=AA$4,$I154=AI$5),AVERAGE('Потребление ЭЭ_факт'!AE154,'Потребление ЭЭ_факт'!AQ154,'Потребление ЭЭ_факт'!BC154),IF(AH154&lt;&gt;0,AVERAGE('Потребление ЭЭ_факт'!AE154,'Потребление ЭЭ_факт'!AQ154,'Потребление ЭЭ_факт'!BC154),0))</f>
        <v>0</v>
      </c>
      <c r="AJ154" s="17">
        <f>IF(AND($F154=AA$4,$I154=AJ$5),AVERAGE('Потребление ЭЭ_факт'!AF154,'Потребление ЭЭ_факт'!AR154,'Потребление ЭЭ_факт'!BD154),IF(AI154&lt;&gt;0,AVERAGE('Потребление ЭЭ_факт'!AF154,'Потребление ЭЭ_факт'!AR154,'Потребление ЭЭ_факт'!BD154),0))</f>
        <v>0</v>
      </c>
      <c r="AK154" s="17">
        <f>IF(AND($F154=AA$4,$I154=AK$5),AVERAGE('Потребление ЭЭ_факт'!AG154,'Потребление ЭЭ_факт'!AS154,'Потребление ЭЭ_факт'!BE154),IF(AJ154&lt;&gt;0,AVERAGE('Потребление ЭЭ_факт'!AG154,'Потребление ЭЭ_факт'!AS154,'Потребление ЭЭ_факт'!BE154),0))</f>
        <v>0</v>
      </c>
      <c r="AL154" s="17">
        <f>IF(AND($F154=AA$4,$I154=AL$5),AVERAGE('Потребление ЭЭ_факт'!AH154,'Потребление ЭЭ_факт'!AT154,'Потребление ЭЭ_факт'!BF154),IF(AK154&lt;&gt;0,AVERAGE('Потребление ЭЭ_факт'!AH154,'Потребление ЭЭ_факт'!AT154,'Потребление ЭЭ_факт'!BF154),0))</f>
        <v>0</v>
      </c>
      <c r="AM154" s="14">
        <f>IF(AND($F154=AM$4,$I154=AM$5),AVERAGE('Потребление ЭЭ_факт'!AI154,'Потребление ЭЭ_факт'!AU154,'Потребление ЭЭ_факт'!BG154),IF(AL154&lt;&gt;0,AVERAGE('Потребление ЭЭ_факт'!AI154,'Потребление ЭЭ_факт'!AU154,'Потребление ЭЭ_факт'!BG154),0))</f>
        <v>0</v>
      </c>
      <c r="AN154" s="15">
        <f>IF(AND($F154=$AM$4,$I154=AN$5),AVERAGE('Потребление ЭЭ_факт'!AJ154,'Потребление ЭЭ_факт'!AV154,'Потребление ЭЭ_факт'!BH154),IF(AM154&lt;&gt;0,AVERAGE('Потребление ЭЭ_факт'!AJ154,'Потребление ЭЭ_факт'!AV154,'Потребление ЭЭ_факт'!BH154),0))</f>
        <v>0</v>
      </c>
      <c r="AO154" s="15">
        <f>IF(AND($F154=$AM$4,$I154=AO$5),AVERAGE('Потребление ЭЭ_факт'!AK154,'Потребление ЭЭ_факт'!AW154,'Потребление ЭЭ_факт'!BI154),IF(AN154&lt;&gt;0,AVERAGE('Потребление ЭЭ_факт'!AK154,'Потребление ЭЭ_факт'!AW154,'Потребление ЭЭ_факт'!BI154),0))</f>
        <v>0</v>
      </c>
      <c r="AP154" s="15">
        <f>IF(AND($F154=$AM$4,$I154=AP$5),AVERAGE('Потребление ЭЭ_факт'!AL154,'Потребление ЭЭ_факт'!AX154,'Потребление ЭЭ_факт'!BJ154),IF(AO154&lt;&gt;0,AVERAGE('Потребление ЭЭ_факт'!AL154,'Потребление ЭЭ_факт'!AX154,'Потребление ЭЭ_факт'!BJ154),0))</f>
        <v>0</v>
      </c>
      <c r="AQ154" s="15">
        <f>IF(AND($F154=$AM$4,$I154=AQ$5),AVERAGE('Потребление ЭЭ_факт'!AM154,'Потребление ЭЭ_факт'!AY154,'Потребление ЭЭ_факт'!BK154),IF(AP154&lt;&gt;0,AVERAGE('Потребление ЭЭ_факт'!AM154,'Потребление ЭЭ_факт'!AY154,'Потребление ЭЭ_факт'!BK154),0))</f>
        <v>0</v>
      </c>
      <c r="AR154" s="15">
        <f>IF(AND($F154=$AM$4,$I154=AR$5),AVERAGE('Потребление ЭЭ_факт'!AN154,'Потребление ЭЭ_факт'!AZ154,'Потребление ЭЭ_факт'!BL154),IF(AQ154&lt;&gt;0,AVERAGE('Потребление ЭЭ_факт'!AN154,'Потребление ЭЭ_факт'!AZ154,'Потребление ЭЭ_факт'!BL154),0))</f>
        <v>0</v>
      </c>
      <c r="AS154" s="15">
        <f>IF(AND($F154=$AM$4,$I154=AS$5),AVERAGE('Потребление ЭЭ_факт'!AO154,'Потребление ЭЭ_факт'!BA154,'Потребление ЭЭ_факт'!BM154),IF(AR154&lt;&gt;0,AVERAGE('Потребление ЭЭ_факт'!AO154,'Потребление ЭЭ_факт'!BA154,'Потребление ЭЭ_факт'!BM154),0))</f>
        <v>0</v>
      </c>
      <c r="AT154" s="15">
        <f>IF(AND($F154=$AM$4,$I154=AT$5),AVERAGE('Потребление ЭЭ_факт'!AP154,'Потребление ЭЭ_факт'!BB154,'Потребление ЭЭ_факт'!BN154),IF(AS154&lt;&gt;0,AVERAGE('Потребление ЭЭ_факт'!AP154,'Потребление ЭЭ_факт'!BB154,'Потребление ЭЭ_факт'!BN154),0))</f>
        <v>0</v>
      </c>
      <c r="AU154" s="15">
        <f>IF(AND($F154=$AM$4,$I154=AU$5),AVERAGE('Потребление ЭЭ_факт'!AQ154,'Потребление ЭЭ_факт'!BC154,'Потребление ЭЭ_факт'!BO154),IF(AT154&lt;&gt;0,AVERAGE('Потребление ЭЭ_факт'!AQ154,'Потребление ЭЭ_факт'!BC154,'Потребление ЭЭ_факт'!BO154),0))</f>
        <v>0</v>
      </c>
      <c r="AV154" s="15">
        <f>IF(AND($F154=$AM$4,$I154=AV$5),AVERAGE('Потребление ЭЭ_факт'!AR154,'Потребление ЭЭ_факт'!BD154,'Потребление ЭЭ_факт'!BP154),IF(AU154&lt;&gt;0,AVERAGE('Потребление ЭЭ_факт'!AR154,'Потребление ЭЭ_факт'!BD154,'Потребление ЭЭ_факт'!BP154),0))</f>
        <v>0</v>
      </c>
      <c r="AW154" s="15">
        <f>IF(AND($F154=$AM$4,$I154=AW$5),AVERAGE('Потребление ЭЭ_факт'!AS154,'Потребление ЭЭ_факт'!BE154,'Потребление ЭЭ_факт'!BQ154),IF(AV154&lt;&gt;0,AVERAGE('Потребление ЭЭ_факт'!AS154,'Потребление ЭЭ_факт'!BE154,'Потребление ЭЭ_факт'!BQ154),0))</f>
        <v>0</v>
      </c>
      <c r="AX154" s="16">
        <f>IF(AND($F154=$AM$4,$I154=AX$5),AVERAGE('Потребление ЭЭ_факт'!AT154,'Потребление ЭЭ_факт'!BF154,'Потребление ЭЭ_факт'!BR154),IF(AW154&lt;&gt;0,AVERAGE('Потребление ЭЭ_факт'!AT154,'Потребление ЭЭ_факт'!BF154,'Потребление ЭЭ_факт'!BR154),0))</f>
        <v>0</v>
      </c>
      <c r="AY154" s="14">
        <f>IF(AND($F154=$AY$4,$I154=AY$5),AVERAGE('Потребление ЭЭ_факт'!AU154,'Потребление ЭЭ_факт'!BG154,'Потребление ЭЭ_факт'!BS154),IF(AX154&lt;&gt;0,AVERAGE('Потребление ЭЭ_факт'!AU154,'Потребление ЭЭ_факт'!BG154,'Потребление ЭЭ_факт'!BS154),0))</f>
        <v>0</v>
      </c>
      <c r="AZ154" s="15">
        <f>IF(AND($F154=$AY$4,$I154=AZ$5),AVERAGE('Потребление ЭЭ_факт'!AV154,'Потребление ЭЭ_факт'!BH154,'Потребление ЭЭ_факт'!BT154),IF(AY154&lt;&gt;0,AVERAGE('Потребление ЭЭ_факт'!AV154,'Потребление ЭЭ_факт'!BH154,'Потребление ЭЭ_факт'!BT154),0))</f>
        <v>0</v>
      </c>
      <c r="BA154" s="15">
        <f>IF(AND($F154=$AY$4,$I154=BA$5),AVERAGE('Потребление ЭЭ_факт'!AW154,'Потребление ЭЭ_факт'!BI154,'Потребление ЭЭ_факт'!BU154),IF(AZ154&lt;&gt;0,AVERAGE('Потребление ЭЭ_факт'!AW154,'Потребление ЭЭ_факт'!BI154,'Потребление ЭЭ_факт'!BU154),0))</f>
        <v>0</v>
      </c>
      <c r="BB154" s="15">
        <f>IF(AND($F154=$AY$4,$I154=BB$5),AVERAGE('Потребление ЭЭ_факт'!AX154,'Потребление ЭЭ_факт'!BJ154,'Потребление ЭЭ_факт'!BV154),IF(BA154&lt;&gt;0,AVERAGE('Потребление ЭЭ_факт'!AX154,'Потребление ЭЭ_факт'!BJ154,'Потребление ЭЭ_факт'!BV154),0))</f>
        <v>0</v>
      </c>
      <c r="BC154" s="15">
        <f>IF(AND($F154=$AY$4,$I154=BC$5),AVERAGE('Потребление ЭЭ_факт'!AY154,'Потребление ЭЭ_факт'!BK154,'Потребление ЭЭ_факт'!BW154),IF(BB154&lt;&gt;0,AVERAGE('Потребление ЭЭ_факт'!AY154,'Потребление ЭЭ_факт'!BK154,'Потребление ЭЭ_факт'!BW154),0))</f>
        <v>0</v>
      </c>
      <c r="BD154" s="15">
        <f>IF(AND($F154=$AY$4,$I154=BD$5),AVERAGE('Потребление ЭЭ_факт'!AZ154,'Потребление ЭЭ_факт'!BL154,'Потребление ЭЭ_факт'!BX154),IF(BC154&lt;&gt;0,AVERAGE('Потребление ЭЭ_факт'!AZ154,'Потребление ЭЭ_факт'!BL154,'Потребление ЭЭ_факт'!BX154),0))</f>
        <v>0</v>
      </c>
      <c r="BE154" s="15">
        <f>IF(AND($F154=$AY$4,$I154=BE$5),AVERAGE('Потребление ЭЭ_факт'!BA154,'Потребление ЭЭ_факт'!BM154,'Потребление ЭЭ_факт'!BY154),IF(BD154&lt;&gt;0,AVERAGE('Потребление ЭЭ_факт'!BA154,'Потребление ЭЭ_факт'!BM154,'Потребление ЭЭ_факт'!BY154),0))</f>
        <v>0</v>
      </c>
      <c r="BF154" s="15">
        <f>IF(AND($F154=$AY$4,$I154=BF$5),AVERAGE('Потребление ЭЭ_факт'!BB154,'Потребление ЭЭ_факт'!BN154,'Потребление ЭЭ_факт'!BZ154),IF(BE154&lt;&gt;0,AVERAGE('Потребление ЭЭ_факт'!BB154,'Потребление ЭЭ_факт'!BN154,'Потребление ЭЭ_факт'!BZ154),0))</f>
        <v>0</v>
      </c>
      <c r="BG154" s="15">
        <f>IF(AND($F154=$AY$4,$I154=BG$5),AVERAGE('Потребление ЭЭ_факт'!BC154,'Потребление ЭЭ_факт'!BO154,'Потребление ЭЭ_факт'!CA154),IF(BF154&lt;&gt;0,AVERAGE('Потребление ЭЭ_факт'!BC154,'Потребление ЭЭ_факт'!BO154,'Потребление ЭЭ_факт'!CA154),0))</f>
        <v>0</v>
      </c>
      <c r="BH154" s="15">
        <f>IF(AND($F154=$AY$4,$I154=BH$5),AVERAGE('Потребление ЭЭ_факт'!BD154,'Потребление ЭЭ_факт'!BP154,'Потребление ЭЭ_факт'!CB154),IF(BG154&lt;&gt;0,AVERAGE('Потребление ЭЭ_факт'!BD154,'Потребление ЭЭ_факт'!BP154,'Потребление ЭЭ_факт'!CB154),0))</f>
        <v>0</v>
      </c>
      <c r="BI154" s="15">
        <f>IF(AND($F154=$AY$4,$I154=BI$5),AVERAGE('Потребление ЭЭ_факт'!BE154,'Потребление ЭЭ_факт'!BQ154,'Потребление ЭЭ_факт'!CC154),IF(BH154&lt;&gt;0,AVERAGE('Потребление ЭЭ_факт'!BE154,'Потребление ЭЭ_факт'!BQ154,'Потребление ЭЭ_факт'!CC154),0))</f>
        <v>0</v>
      </c>
      <c r="BJ154" s="16">
        <f>IF(AND($F154=$AY$4,$I154=BJ$5),AVERAGE('Потребление ЭЭ_факт'!BF154,'Потребление ЭЭ_факт'!BR154,'Потребление ЭЭ_факт'!CD154),IF(BI154&lt;&gt;0,AVERAGE('Потребление ЭЭ_факт'!BF154,'Потребление ЭЭ_факт'!BR154,'Потребление ЭЭ_факт'!CD154),0))</f>
        <v>0</v>
      </c>
      <c r="BK154" s="14">
        <f>IF(AND($F154=$BK$4,$I154=BK$5),AVERAGE('Потребление ЭЭ_факт'!BG154,'Потребление ЭЭ_факт'!BS154,'Потребление ЭЭ_факт'!CE154),IF(BJ154&lt;&gt;0,AVERAGE('Потребление ЭЭ_факт'!BG154,'Потребление ЭЭ_факт'!BS154,'Потребление ЭЭ_факт'!CE154),0))</f>
        <v>0</v>
      </c>
      <c r="BL154" s="15">
        <f>IF(AND($F154=$BK$4,$I154=BL$5),AVERAGE('Потребление ЭЭ_факт'!BH154,'Потребление ЭЭ_факт'!BT154,'Потребление ЭЭ_факт'!CF154),IF(BK154&lt;&gt;0,AVERAGE('Потребление ЭЭ_факт'!BH154,'Потребление ЭЭ_факт'!BT154,'Потребление ЭЭ_факт'!CF154),0))</f>
        <v>0</v>
      </c>
      <c r="BM154" s="15">
        <f>IF(AND($F154=$BK$4,$I154=BM$5),AVERAGE('Потребление ЭЭ_факт'!BI154,'Потребление ЭЭ_факт'!BU154,'Потребление ЭЭ_факт'!CG154),IF(BL154&lt;&gt;0,AVERAGE('Потребление ЭЭ_факт'!BI154,'Потребление ЭЭ_факт'!BU154,'Потребление ЭЭ_факт'!CG154),0))</f>
        <v>0</v>
      </c>
      <c r="BN154" s="15">
        <f>IF(AND($F154=$BK$4,$I154=BN$5),AVERAGE('Потребление ЭЭ_факт'!BJ154,'Потребление ЭЭ_факт'!BV154,'Потребление ЭЭ_факт'!CH154),IF(BM154&lt;&gt;0,AVERAGE('Потребление ЭЭ_факт'!BJ154,'Потребление ЭЭ_факт'!BV154,'Потребление ЭЭ_факт'!CH154),0))</f>
        <v>0</v>
      </c>
      <c r="BO154" s="15">
        <f>IF(AND($F154=$BK$4,$I154=BO$5),AVERAGE('Потребление ЭЭ_факт'!BK154,'Потребление ЭЭ_факт'!BW154,'Потребление ЭЭ_факт'!CI154),IF(BN154&lt;&gt;0,AVERAGE('Потребление ЭЭ_факт'!BK154,'Потребление ЭЭ_факт'!BW154,'Потребление ЭЭ_факт'!CI154),0))</f>
        <v>0</v>
      </c>
      <c r="BP154" s="15">
        <f>IF(AND($F154=$BK$4,$I154=BP$5),AVERAGE('Потребление ЭЭ_факт'!BL154,'Потребление ЭЭ_факт'!BX154,'Потребление ЭЭ_факт'!CJ154),IF(BO154&lt;&gt;0,AVERAGE('Потребление ЭЭ_факт'!BL154,'Потребление ЭЭ_факт'!BX154,'Потребление ЭЭ_факт'!CJ154),0))</f>
        <v>0</v>
      </c>
      <c r="BQ154" s="15">
        <f>IF(AND($F154=$BK$4,$I154=BQ$5),AVERAGE('Потребление ЭЭ_факт'!BM154,'Потребление ЭЭ_факт'!BY154,'Потребление ЭЭ_факт'!CK154),IF(BP154&lt;&gt;0,AVERAGE('Потребление ЭЭ_факт'!BM154,'Потребление ЭЭ_факт'!BY154,'Потребление ЭЭ_факт'!CK154),0))</f>
        <v>0</v>
      </c>
      <c r="BR154" s="15">
        <f>IF(AND($F154=$BK$4,$I154=BR$5),AVERAGE('Потребление ЭЭ_факт'!BN154,'Потребление ЭЭ_факт'!BZ154,'Потребление ЭЭ_факт'!CL154),IF(BQ154&lt;&gt;0,AVERAGE('Потребление ЭЭ_факт'!BN154,'Потребление ЭЭ_факт'!BZ154,'Потребление ЭЭ_факт'!CL154),0))</f>
        <v>0</v>
      </c>
      <c r="BS154" s="15">
        <f>IF(AND($F154=$BK$4,$I154=BS$5),AVERAGE('Потребление ЭЭ_факт'!BO154,'Потребление ЭЭ_факт'!CA154,'Потребление ЭЭ_факт'!CM154),IF(BR154&lt;&gt;0,AVERAGE('Потребление ЭЭ_факт'!BO154,'Потребление ЭЭ_факт'!CA154,'Потребление ЭЭ_факт'!CM154),0))</f>
        <v>0</v>
      </c>
      <c r="BT154" s="15">
        <f>IF(AND($F154=$BK$4,$I154=BT$5),AVERAGE('Потребление ЭЭ_факт'!BP154,'Потребление ЭЭ_факт'!CB154,'Потребление ЭЭ_факт'!CN154),IF(BS154&lt;&gt;0,AVERAGE('Потребление ЭЭ_факт'!BP154,'Потребление ЭЭ_факт'!CB154,'Потребление ЭЭ_факт'!CN154),0))</f>
        <v>0</v>
      </c>
      <c r="BU154" s="15">
        <f>IF(AND($F154=$BK$4,$I154=BU$5),AVERAGE('Потребление ЭЭ_факт'!BQ154,'Потребление ЭЭ_факт'!CC154,'Потребление ЭЭ_факт'!CO154),IF(BT154&lt;&gt;0,AVERAGE('Потребление ЭЭ_факт'!BQ154,'Потребление ЭЭ_факт'!CC154,'Потребление ЭЭ_факт'!CO154),0))</f>
        <v>0</v>
      </c>
      <c r="BV154" s="16">
        <f>IF(AND($F154=$BK$4,$I154=BV$5),AVERAGE('Потребление ЭЭ_факт'!BR154,'Потребление ЭЭ_факт'!CD154,'Потребление ЭЭ_факт'!CP154),IF(BU154&lt;&gt;0,AVERAGE('Потребление ЭЭ_факт'!BR154,'Потребление ЭЭ_факт'!CD154,'Потребление ЭЭ_факт'!CP154),0))</f>
        <v>0</v>
      </c>
      <c r="BW154" s="14">
        <f>IF(AND($F154=$BW$4,$I154=BW$5),AVERAGE('Потребление ЭЭ_факт'!BS154,'Потребление ЭЭ_факт'!CE154,'Потребление ЭЭ_факт'!CQ154),IF(BV154&lt;&gt;0,AVERAGE('Потребление ЭЭ_факт'!BS154,'Потребление ЭЭ_факт'!CE154,'Потребление ЭЭ_факт'!CQ154),0))</f>
        <v>0</v>
      </c>
      <c r="BX154" s="15">
        <f>IF(AND($F154=$BW$4,$I154=BX$5),AVERAGE('Потребление ЭЭ_факт'!BT154,'Потребление ЭЭ_факт'!CF154,'Потребление ЭЭ_факт'!CR154),IF(BW154&lt;&gt;0,AVERAGE('Потребление ЭЭ_факт'!BT154,'Потребление ЭЭ_факт'!CF154,'Потребление ЭЭ_факт'!CR154),0))</f>
        <v>0</v>
      </c>
      <c r="BY154" s="15">
        <f>IF(AND($F154=$BW$4,$I154=BY$5),AVERAGE('Потребление ЭЭ_факт'!BU154,'Потребление ЭЭ_факт'!CG154,'Потребление ЭЭ_факт'!CS154),IF(BX154&lt;&gt;0,AVERAGE('Потребление ЭЭ_факт'!BU154,'Потребление ЭЭ_факт'!CG154,'Потребление ЭЭ_факт'!CS154),0))</f>
        <v>29517.45592619048</v>
      </c>
      <c r="BZ154" s="15">
        <f>IF(AND($F154=$BW$4,$I154=BZ$5),AVERAGE('Потребление ЭЭ_факт'!BV154,'Потребление ЭЭ_факт'!CH154,'Потребление ЭЭ_факт'!CT154),IF(BY154&lt;&gt;0,AVERAGE('Потребление ЭЭ_факт'!BV154,'Потребление ЭЭ_факт'!CH154,'Потребление ЭЭ_факт'!CT154),0))</f>
        <v>26330.420357142855</v>
      </c>
      <c r="CA154" s="15">
        <f>IF(AND($F154=$BW$4,$I154=CA$5),AVERAGE('Потребление ЭЭ_факт'!BW154,'Потребление ЭЭ_факт'!CI154,'Потребление ЭЭ_факт'!CU154),IF(BZ154&lt;&gt;0,AVERAGE('Потребление ЭЭ_факт'!BW154,'Потребление ЭЭ_факт'!CI154,'Потребление ЭЭ_факт'!CU154),0))</f>
        <v>27308.072271428566</v>
      </c>
      <c r="CB154" s="15">
        <f>IF(AND($F154=$BW$4,$I154=CB$5),AVERAGE('Потребление ЭЭ_факт'!BX154,'Потребление ЭЭ_факт'!CJ154,'Потребление ЭЭ_факт'!CV154),IF(CA154&lt;&gt;0,AVERAGE('Потребление ЭЭ_факт'!BX154,'Потребление ЭЭ_факт'!CJ154,'Потребление ЭЭ_факт'!CV154),0))</f>
        <v>28482.146428571428</v>
      </c>
      <c r="CC154" s="15">
        <f>IF(AND($F154=$BW$4,$I154=CC$5),AVERAGE('Потребление ЭЭ_факт'!BY154,'Потребление ЭЭ_факт'!CK154,'Потребление ЭЭ_факт'!CW154),IF(CB154&lt;&gt;0,AVERAGE('Потребление ЭЭ_факт'!BY154,'Потребление ЭЭ_факт'!CK154,'Потребление ЭЭ_факт'!CW154),0))</f>
        <v>31820.166261904767</v>
      </c>
      <c r="CD154" s="15">
        <f>IF(AND($F154=$BW$4,$I154=CD$5),AVERAGE('Потребление ЭЭ_факт'!BZ154,'Потребление ЭЭ_факт'!CL154,'Потребление ЭЭ_факт'!CX154),IF(CC154&lt;&gt;0,AVERAGE('Потребление ЭЭ_факт'!BZ154,'Потребление ЭЭ_факт'!CL154,'Потребление ЭЭ_факт'!CX154),0))</f>
        <v>31264.180597619048</v>
      </c>
      <c r="CE154" s="15">
        <f>IF(AND($F154=$BW$4,$I154=CE$5),AVERAGE('Потребление ЭЭ_факт'!CA154,'Потребление ЭЭ_факт'!CM154,'Потребление ЭЭ_факт'!CY154),IF(CD154&lt;&gt;0,AVERAGE('Потребление ЭЭ_факт'!CA154,'Потребление ЭЭ_факт'!CM154,'Потребление ЭЭ_факт'!CY154),0))</f>
        <v>27399.307107142857</v>
      </c>
      <c r="CF154" s="15">
        <f>IF(AND($F154=$BW$4,$I154=CF$5),AVERAGE('Потребление ЭЭ_факт'!CB154,'Потребление ЭЭ_факт'!CN154,'Потребление ЭЭ_факт'!CZ154),IF(CE154&lt;&gt;0,AVERAGE('Потребление ЭЭ_факт'!CB154,'Потребление ЭЭ_факт'!CN154,'Потребление ЭЭ_факт'!CZ154),0))</f>
        <v>28139.022019047621</v>
      </c>
      <c r="CG154" s="15">
        <f>IF(AND($F154=$BW$4,$I154=CG$5),AVERAGE('Потребление ЭЭ_факт'!CC154,'Потребление ЭЭ_факт'!CO154,'Потребление ЭЭ_факт'!DA154),IF(CF154&lt;&gt;0,AVERAGE('Потребление ЭЭ_факт'!CC154,'Потребление ЭЭ_факт'!CO154,'Потребление ЭЭ_факт'!DA154),0))</f>
        <v>31889.980142857148</v>
      </c>
      <c r="CH154" s="16">
        <f>IF(AND($F154=$BW$4,$I154=CH$5),AVERAGE('Потребление ЭЭ_факт'!CD154,'Потребление ЭЭ_факт'!CP154,'Потребление ЭЭ_факт'!DB154),IF(CG154&lt;&gt;0,AVERAGE('Потребление ЭЭ_факт'!CD154,'Потребление ЭЭ_факт'!CP154,'Потребление ЭЭ_факт'!DB154),0))</f>
        <v>34044.870411904762</v>
      </c>
      <c r="CI154" s="14">
        <f>IF(AND($F154=$BW$4,$I154=CI$5),AVERAGE('Потребление ЭЭ_факт'!CE154,'Потребление ЭЭ_факт'!CQ154,'Потребление ЭЭ_факт'!DC154),IF(CH154&lt;&gt;0,AVERAGE('Потребление ЭЭ_факт'!CE154,'Потребление ЭЭ_факт'!CQ154,'Потребление ЭЭ_факт'!DC154),0))</f>
        <v>34670.927590476189</v>
      </c>
      <c r="CJ154" s="15">
        <f>IF(AND($F154=$BW$4,$I154=CJ$5),AVERAGE('Потребление ЭЭ_факт'!CF154,'Потребление ЭЭ_факт'!CR154,'Потребление ЭЭ_факт'!DD154),IF(CI154&lt;&gt;0,AVERAGE('Потребление ЭЭ_факт'!CF154,'Потребление ЭЭ_факт'!CR154,'Потребление ЭЭ_факт'!DD154),0))</f>
        <v>31132.215742857141</v>
      </c>
      <c r="CK154" s="31">
        <f t="shared" si="713"/>
        <v>29517.45592619048</v>
      </c>
      <c r="CL154" s="31">
        <f t="shared" si="714"/>
        <v>26330.420357142855</v>
      </c>
      <c r="CM154" s="31">
        <f t="shared" si="715"/>
        <v>27308.072271428566</v>
      </c>
      <c r="CN154" s="31">
        <f t="shared" si="716"/>
        <v>28482.146428571428</v>
      </c>
      <c r="CO154" s="31">
        <f t="shared" si="717"/>
        <v>31820.166261904767</v>
      </c>
      <c r="CP154" s="31">
        <f t="shared" si="718"/>
        <v>31264.180597619048</v>
      </c>
      <c r="CQ154" s="31">
        <f t="shared" si="719"/>
        <v>27399.307107142857</v>
      </c>
      <c r="CR154" s="31">
        <f t="shared" si="720"/>
        <v>28139.022019047621</v>
      </c>
      <c r="CS154" s="31">
        <f t="shared" si="721"/>
        <v>31889.980142857148</v>
      </c>
      <c r="CT154" s="32">
        <f t="shared" si="722"/>
        <v>34044.870411904762</v>
      </c>
      <c r="CU154" s="30">
        <f t="shared" si="723"/>
        <v>34670.927590476189</v>
      </c>
      <c r="CV154" s="31">
        <f t="shared" si="724"/>
        <v>31132.215742857141</v>
      </c>
      <c r="CW154" s="31">
        <f t="shared" si="725"/>
        <v>29517.45592619048</v>
      </c>
      <c r="CX154" s="31">
        <f t="shared" si="726"/>
        <v>26330.420357142855</v>
      </c>
      <c r="CY154" s="31">
        <f t="shared" si="727"/>
        <v>27308.072271428566</v>
      </c>
      <c r="CZ154" s="31">
        <f t="shared" si="728"/>
        <v>28482.146428571428</v>
      </c>
      <c r="DA154" s="31">
        <f t="shared" si="729"/>
        <v>31820.166261904767</v>
      </c>
      <c r="DB154" s="31">
        <f t="shared" si="730"/>
        <v>31264.180597619048</v>
      </c>
      <c r="DC154" s="31">
        <f t="shared" si="731"/>
        <v>27399.307107142857</v>
      </c>
      <c r="DD154" s="31">
        <f t="shared" si="732"/>
        <v>28139.022019047621</v>
      </c>
      <c r="DE154" s="31">
        <f t="shared" si="733"/>
        <v>31889.980142857148</v>
      </c>
      <c r="DF154" s="32">
        <f t="shared" si="734"/>
        <v>34044.870411904762</v>
      </c>
      <c r="DG154" s="30">
        <f t="shared" si="735"/>
        <v>34670.927590476189</v>
      </c>
      <c r="DH154" s="31">
        <f t="shared" si="736"/>
        <v>31132.215742857141</v>
      </c>
      <c r="DI154" s="31">
        <f t="shared" si="737"/>
        <v>29517.45592619048</v>
      </c>
      <c r="DJ154" s="31">
        <f t="shared" si="738"/>
        <v>26330.420357142855</v>
      </c>
      <c r="DK154" s="31">
        <f t="shared" si="739"/>
        <v>27308.072271428566</v>
      </c>
      <c r="DL154" s="31">
        <f t="shared" si="740"/>
        <v>28482.146428571428</v>
      </c>
      <c r="DM154" s="31">
        <f t="shared" si="741"/>
        <v>31820.166261904767</v>
      </c>
      <c r="DN154" s="31">
        <f t="shared" si="742"/>
        <v>31264.180597619048</v>
      </c>
      <c r="DO154" s="31">
        <f t="shared" si="743"/>
        <v>27399.307107142857</v>
      </c>
      <c r="DP154" s="31">
        <f t="shared" si="744"/>
        <v>28139.022019047621</v>
      </c>
      <c r="DQ154" s="31">
        <f t="shared" si="745"/>
        <v>31889.980142857148</v>
      </c>
      <c r="DR154" s="32">
        <f t="shared" si="746"/>
        <v>34044.870411904762</v>
      </c>
      <c r="DS154" s="30">
        <f t="shared" si="747"/>
        <v>34670.927590476189</v>
      </c>
      <c r="DT154" s="31">
        <f t="shared" si="748"/>
        <v>31132.215742857141</v>
      </c>
      <c r="DU154" s="31">
        <f t="shared" si="749"/>
        <v>29517.45592619048</v>
      </c>
      <c r="DV154" s="31">
        <f t="shared" si="750"/>
        <v>26330.420357142855</v>
      </c>
      <c r="DW154" s="31">
        <f t="shared" si="751"/>
        <v>27308.072271428566</v>
      </c>
      <c r="DX154" s="31">
        <f t="shared" si="752"/>
        <v>28482.146428571428</v>
      </c>
      <c r="DY154" s="31">
        <f t="shared" si="753"/>
        <v>31820.166261904767</v>
      </c>
      <c r="DZ154" s="31">
        <f t="shared" si="754"/>
        <v>31264.180597619048</v>
      </c>
      <c r="EA154" s="31">
        <f t="shared" si="755"/>
        <v>27399.307107142857</v>
      </c>
      <c r="EB154" s="31">
        <f t="shared" si="756"/>
        <v>28139.022019047621</v>
      </c>
      <c r="EC154" s="31">
        <f t="shared" si="757"/>
        <v>31889.980142857148</v>
      </c>
      <c r="ED154" s="32">
        <f t="shared" si="757"/>
        <v>34044.870411904762</v>
      </c>
      <c r="EE154" s="30">
        <f t="shared" si="758"/>
        <v>34670.927590476189</v>
      </c>
      <c r="EF154" s="31">
        <f t="shared" si="759"/>
        <v>31132.215742857141</v>
      </c>
      <c r="EG154" s="31">
        <f t="shared" si="760"/>
        <v>29517.45592619048</v>
      </c>
      <c r="EH154" s="31">
        <f t="shared" si="761"/>
        <v>26330.420357142855</v>
      </c>
      <c r="EI154" s="31">
        <f t="shared" si="762"/>
        <v>27308.072271428566</v>
      </c>
      <c r="EJ154" s="31">
        <f t="shared" si="763"/>
        <v>28482.146428571428</v>
      </c>
      <c r="EK154" s="31">
        <f t="shared" si="764"/>
        <v>31820.166261904767</v>
      </c>
      <c r="EL154" s="31">
        <f t="shared" si="765"/>
        <v>31264.180597619048</v>
      </c>
      <c r="EM154" s="31">
        <f t="shared" si="766"/>
        <v>27399.307107142857</v>
      </c>
      <c r="EN154" s="31">
        <f t="shared" si="767"/>
        <v>28139.022019047621</v>
      </c>
      <c r="EO154" s="31">
        <f t="shared" si="768"/>
        <v>31889.980142857148</v>
      </c>
      <c r="EP154" s="32">
        <f t="shared" si="769"/>
        <v>34044.870411904762</v>
      </c>
      <c r="ES154" s="20"/>
      <c r="ET154" s="18"/>
      <c r="EU154" s="18"/>
      <c r="EV154" s="18"/>
      <c r="EW154" s="18"/>
      <c r="EX154" s="18"/>
      <c r="EY154" s="18"/>
      <c r="EZ154" s="18"/>
      <c r="FA154" s="18"/>
      <c r="FB154" s="18"/>
      <c r="FC154" s="18"/>
      <c r="FD154" s="19"/>
      <c r="FE154" s="20"/>
      <c r="FF154" s="18"/>
      <c r="FG154" s="18"/>
      <c r="FH154" s="18"/>
      <c r="FI154" s="18"/>
      <c r="FJ154" s="18"/>
      <c r="FK154" s="18"/>
      <c r="FL154" s="18"/>
      <c r="FM154" s="18"/>
      <c r="FN154" s="18"/>
      <c r="FO154" s="18"/>
      <c r="FP154" s="19"/>
      <c r="FQ154" s="20"/>
      <c r="FR154" s="18"/>
      <c r="FS154" s="18"/>
      <c r="FT154" s="18"/>
      <c r="FU154" s="18"/>
      <c r="FV154" s="18"/>
      <c r="FW154" s="18"/>
      <c r="FX154" s="18"/>
      <c r="FY154" s="18"/>
      <c r="FZ154" s="18"/>
      <c r="GA154" s="18"/>
      <c r="GB154" s="19"/>
      <c r="GC154" s="20"/>
      <c r="GD154" s="18"/>
      <c r="GE154" s="18"/>
      <c r="GF154" s="18">
        <f t="shared" si="583"/>
        <v>26330.420357142855</v>
      </c>
      <c r="GG154" s="18">
        <f t="shared" si="584"/>
        <v>27308.072271428566</v>
      </c>
      <c r="GH154" s="18">
        <f t="shared" si="585"/>
        <v>28482.146428571428</v>
      </c>
      <c r="GI154" s="18">
        <f t="shared" si="586"/>
        <v>31820.166261904767</v>
      </c>
      <c r="GJ154" s="18">
        <f t="shared" si="587"/>
        <v>31264.180597619048</v>
      </c>
      <c r="GK154" s="18">
        <f t="shared" si="588"/>
        <v>27399.307107142857</v>
      </c>
      <c r="GL154" s="18">
        <f t="shared" si="589"/>
        <v>28139.022019047621</v>
      </c>
      <c r="GM154" s="18">
        <f t="shared" si="590"/>
        <v>31889.980142857148</v>
      </c>
      <c r="GN154" s="19">
        <f t="shared" si="591"/>
        <v>34044.870411904762</v>
      </c>
      <c r="GO154" s="20">
        <f t="shared" si="592"/>
        <v>34670.927590476189</v>
      </c>
      <c r="GP154" s="18">
        <f t="shared" si="593"/>
        <v>31132.215742857141</v>
      </c>
      <c r="GQ154" s="18">
        <f t="shared" si="594"/>
        <v>29517.45592619048</v>
      </c>
      <c r="GR154" s="18">
        <f t="shared" si="595"/>
        <v>26330.420357142855</v>
      </c>
      <c r="GS154" s="18">
        <f t="shared" si="596"/>
        <v>27308.072271428566</v>
      </c>
      <c r="GT154" s="18">
        <f t="shared" si="597"/>
        <v>28482.146428571428</v>
      </c>
      <c r="GU154" s="18">
        <f t="shared" si="598"/>
        <v>31820.166261904767</v>
      </c>
      <c r="GV154" s="18">
        <f t="shared" si="599"/>
        <v>31264.180597619048</v>
      </c>
      <c r="GW154" s="18">
        <f t="shared" si="600"/>
        <v>27399.307107142857</v>
      </c>
      <c r="GX154" s="18">
        <f t="shared" si="601"/>
        <v>28139.022019047621</v>
      </c>
      <c r="GY154" s="18">
        <f t="shared" si="602"/>
        <v>31889.980142857148</v>
      </c>
      <c r="GZ154" s="19">
        <f t="shared" si="603"/>
        <v>34044.870411904762</v>
      </c>
      <c r="HA154" s="20">
        <f t="shared" si="604"/>
        <v>34670.927590476189</v>
      </c>
      <c r="HB154" s="18">
        <f t="shared" si="605"/>
        <v>31132.215742857141</v>
      </c>
      <c r="HC154" s="18">
        <f t="shared" si="606"/>
        <v>29517.45592619048</v>
      </c>
      <c r="HD154" s="18">
        <f t="shared" si="607"/>
        <v>26330.420357142855</v>
      </c>
      <c r="HE154" s="18">
        <f t="shared" si="608"/>
        <v>27308.072271428566</v>
      </c>
      <c r="HF154" s="18">
        <f t="shared" si="609"/>
        <v>28482.146428571428</v>
      </c>
      <c r="HG154" s="18">
        <f t="shared" si="610"/>
        <v>31820.166261904767</v>
      </c>
      <c r="HH154" s="18">
        <f t="shared" si="611"/>
        <v>31264.180597619048</v>
      </c>
      <c r="HI154" s="18">
        <f t="shared" si="612"/>
        <v>27399.307107142857</v>
      </c>
      <c r="HJ154" s="18">
        <f t="shared" si="613"/>
        <v>28139.022019047621</v>
      </c>
      <c r="HK154" s="18">
        <f t="shared" si="614"/>
        <v>31889.980142857148</v>
      </c>
      <c r="HL154" s="19">
        <f t="shared" si="615"/>
        <v>34044.870411904762</v>
      </c>
      <c r="HM154" s="20">
        <f t="shared" si="616"/>
        <v>34670.927590476189</v>
      </c>
      <c r="HN154" s="18">
        <f t="shared" si="617"/>
        <v>31132.215742857141</v>
      </c>
      <c r="HO154" s="18">
        <f t="shared" si="618"/>
        <v>29517.45592619048</v>
      </c>
      <c r="HP154" s="18">
        <f t="shared" si="619"/>
        <v>26330.420357142855</v>
      </c>
      <c r="HQ154" s="18">
        <f t="shared" si="620"/>
        <v>27308.072271428566</v>
      </c>
      <c r="HR154" s="18">
        <f t="shared" si="621"/>
        <v>28482.146428571428</v>
      </c>
      <c r="HS154" s="18">
        <f t="shared" si="622"/>
        <v>31820.166261904767</v>
      </c>
      <c r="HT154" s="18">
        <f t="shared" si="623"/>
        <v>31264.180597619048</v>
      </c>
      <c r="HU154" s="18">
        <f t="shared" si="624"/>
        <v>27399.307107142857</v>
      </c>
      <c r="HV154" s="18">
        <f t="shared" si="625"/>
        <v>28139.022019047621</v>
      </c>
      <c r="HW154" s="18">
        <f t="shared" si="626"/>
        <v>31889.980142857148</v>
      </c>
      <c r="HX154" s="19">
        <f t="shared" si="627"/>
        <v>34044.870411904762</v>
      </c>
      <c r="HY154" s="20">
        <f t="shared" si="628"/>
        <v>34670.927590476189</v>
      </c>
      <c r="HZ154" s="18">
        <f t="shared" si="629"/>
        <v>31132.215742857141</v>
      </c>
      <c r="IA154" s="18">
        <f t="shared" si="630"/>
        <v>29517.45592619048</v>
      </c>
      <c r="IB154" s="18">
        <f t="shared" si="631"/>
        <v>26330.420357142855</v>
      </c>
      <c r="IC154" s="18">
        <f t="shared" si="632"/>
        <v>27308.072271428566</v>
      </c>
      <c r="ID154" s="18">
        <f t="shared" si="633"/>
        <v>28482.146428571428</v>
      </c>
      <c r="IE154" s="18">
        <f t="shared" si="634"/>
        <v>31820.166261904767</v>
      </c>
      <c r="IF154" s="18">
        <f t="shared" si="648"/>
        <v>31264.180597619048</v>
      </c>
      <c r="IG154" s="18">
        <f t="shared" si="649"/>
        <v>27399.307107142857</v>
      </c>
      <c r="IH154" s="18">
        <f t="shared" si="707"/>
        <v>28139.022019047621</v>
      </c>
      <c r="II154" s="18">
        <f t="shared" si="708"/>
        <v>31889.980142857148</v>
      </c>
      <c r="IJ154" s="19">
        <f t="shared" si="709"/>
        <v>34044.870411904762</v>
      </c>
      <c r="IK154" s="20">
        <f t="shared" si="710"/>
        <v>34670.927590476189</v>
      </c>
      <c r="IL154" s="18">
        <f t="shared" si="770"/>
        <v>31132.215742857141</v>
      </c>
      <c r="IM154" s="18">
        <f t="shared" ref="IM154" si="771">EG154</f>
        <v>29517.45592619048</v>
      </c>
      <c r="IN154" s="18"/>
      <c r="IO154" s="18"/>
      <c r="IP154" s="18"/>
      <c r="IQ154" s="18"/>
      <c r="IR154" s="18"/>
      <c r="IS154" s="18"/>
      <c r="IT154" s="18"/>
      <c r="IU154" s="18"/>
      <c r="IV154" s="19"/>
      <c r="IW154" s="29"/>
      <c r="IX154" s="29"/>
      <c r="IY154" s="17"/>
      <c r="IZ154" s="17"/>
      <c r="JA154" s="14">
        <f t="shared" si="635"/>
        <v>0</v>
      </c>
      <c r="JB154" s="15">
        <f t="shared" si="636"/>
        <v>0</v>
      </c>
      <c r="JC154" s="15">
        <f t="shared" si="637"/>
        <v>0</v>
      </c>
      <c r="JD154" s="15">
        <f t="shared" si="638"/>
        <v>266678.16559761902</v>
      </c>
      <c r="JE154" s="15">
        <f t="shared" si="639"/>
        <v>361998.76485714281</v>
      </c>
      <c r="JF154" s="15">
        <f t="shared" si="640"/>
        <v>361998.76485714281</v>
      </c>
      <c r="JG154" s="15">
        <f t="shared" si="641"/>
        <v>361998.76485714281</v>
      </c>
      <c r="JH154" s="15">
        <f t="shared" si="642"/>
        <v>361998.76485714281</v>
      </c>
      <c r="JI154" s="15">
        <f t="shared" si="643"/>
        <v>95320.599259523806</v>
      </c>
      <c r="JJ154" s="14"/>
    </row>
    <row r="155" spans="1:270" x14ac:dyDescent="0.25"/>
    <row r="156" spans="1:270" x14ac:dyDescent="0.25"/>
    <row r="157" spans="1:270" hidden="1" x14ac:dyDescent="0.25"/>
    <row r="158" spans="1:270" hidden="1" x14ac:dyDescent="0.25"/>
    <row r="159" spans="1:270" hidden="1" x14ac:dyDescent="0.25"/>
    <row r="160" spans="1:27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x14ac:dyDescent="0.25"/>
  </sheetData>
  <mergeCells count="55">
    <mergeCell ref="DS1:ED2"/>
    <mergeCell ref="BW1:CB1"/>
    <mergeCell ref="IY4:IY5"/>
    <mergeCell ref="IZ4:IZ5"/>
    <mergeCell ref="CU4:DF4"/>
    <mergeCell ref="DG4:DR4"/>
    <mergeCell ref="DS4:ED4"/>
    <mergeCell ref="EE4:EP4"/>
    <mergeCell ref="CI1:CT2"/>
    <mergeCell ref="CI4:CT4"/>
    <mergeCell ref="EE1:EP2"/>
    <mergeCell ref="BW4:CH4"/>
    <mergeCell ref="CU1:DF2"/>
    <mergeCell ref="DS3:ED3"/>
    <mergeCell ref="EE3:EP3"/>
    <mergeCell ref="ES3:FD3"/>
    <mergeCell ref="H4:I4"/>
    <mergeCell ref="DG1:DR2"/>
    <mergeCell ref="AY1:BJ2"/>
    <mergeCell ref="BK1:BV2"/>
    <mergeCell ref="O4:Z4"/>
    <mergeCell ref="AA4:AL4"/>
    <mergeCell ref="AM4:AX4"/>
    <mergeCell ref="AY4:BJ4"/>
    <mergeCell ref="O1:Z2"/>
    <mergeCell ref="AA1:AL2"/>
    <mergeCell ref="AM1:AX2"/>
    <mergeCell ref="BK4:BV4"/>
    <mergeCell ref="BW3:CH3"/>
    <mergeCell ref="CI3:CT3"/>
    <mergeCell ref="CU3:DF3"/>
    <mergeCell ref="DG3:DR3"/>
    <mergeCell ref="AA3:AL3"/>
    <mergeCell ref="AM3:AX3"/>
    <mergeCell ref="AY3:BJ3"/>
    <mergeCell ref="BK3:BV3"/>
    <mergeCell ref="J4:M4"/>
    <mergeCell ref="ES4:FD4"/>
    <mergeCell ref="FE4:FP4"/>
    <mergeCell ref="FQ4:GB4"/>
    <mergeCell ref="GC4:GN4"/>
    <mergeCell ref="GO4:GZ4"/>
    <mergeCell ref="HM3:HX3"/>
    <mergeCell ref="HY3:IJ3"/>
    <mergeCell ref="FE3:FP3"/>
    <mergeCell ref="FQ3:GB3"/>
    <mergeCell ref="JA4:JI4"/>
    <mergeCell ref="IK3:IV3"/>
    <mergeCell ref="HA4:HL4"/>
    <mergeCell ref="HM4:HX4"/>
    <mergeCell ref="HY4:IJ4"/>
    <mergeCell ref="IK4:IV4"/>
    <mergeCell ref="GC3:GN3"/>
    <mergeCell ref="GO3:GZ3"/>
    <mergeCell ref="HA3:HL3"/>
  </mergeCells>
  <conditionalFormatting sqref="A5:A154">
    <cfRule type="duplicateValues" dxfId="245" priority="2978"/>
    <cfRule type="duplicateValues" dxfId="244" priority="2979"/>
    <cfRule type="duplicateValues" dxfId="243" priority="2980"/>
    <cfRule type="duplicateValues" dxfId="242" priority="2981"/>
  </conditionalFormatting>
  <conditionalFormatting sqref="A5:A154">
    <cfRule type="duplicateValues" dxfId="241" priority="2986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F156"/>
  <sheetViews>
    <sheetView zoomScale="70" zoomScaleNormal="70" workbookViewId="0">
      <pane xSplit="11" ySplit="5" topLeftCell="IR15" activePane="bottomRight" state="frozen"/>
      <selection pane="topRight" activeCell="J1" sqref="J1"/>
      <selection pane="bottomLeft" activeCell="A5" sqref="A5"/>
      <selection pane="bottomRight" activeCell="JT15" sqref="JT15"/>
    </sheetView>
  </sheetViews>
  <sheetFormatPr defaultColWidth="0" defaultRowHeight="0" customHeight="1" zeroHeight="1" outlineLevelCol="1" x14ac:dyDescent="0.25"/>
  <cols>
    <col min="1" max="1" width="9.7109375" bestFit="1" customWidth="1"/>
    <col min="2" max="2" width="61" customWidth="1" outlineLevel="1"/>
    <col min="3" max="3" width="11.7109375" customWidth="1"/>
    <col min="4" max="5" width="10.140625" customWidth="1"/>
    <col min="6" max="11" width="8" customWidth="1"/>
    <col min="12" max="12" width="8.85546875" customWidth="1"/>
    <col min="13" max="84" width="7.28515625" hidden="1" customWidth="1" outlineLevel="1"/>
    <col min="85" max="90" width="7.140625" hidden="1" customWidth="1" outlineLevel="1"/>
    <col min="91" max="144" width="8.85546875" hidden="1" customWidth="1" outlineLevel="1"/>
    <col min="145" max="145" width="8.85546875" hidden="1" customWidth="1" collapsed="1"/>
    <col min="146" max="156" width="8.85546875" hidden="1" customWidth="1"/>
    <col min="157" max="158" width="3.42578125" customWidth="1"/>
    <col min="159" max="266" width="7.7109375" customWidth="1"/>
    <col min="267" max="267" width="3.42578125" customWidth="1"/>
    <col min="268" max="278" width="8.28515625" bestFit="1" customWidth="1"/>
    <col min="279" max="280" width="3.42578125" customWidth="1"/>
    <col min="281" max="370" width="0" hidden="1" customWidth="1"/>
    <col min="371" max="16384" width="8.85546875" hidden="1"/>
  </cols>
  <sheetData>
    <row r="1" spans="1:278" ht="12.75" customHeight="1" x14ac:dyDescent="0.25">
      <c r="M1" s="132" t="s">
        <v>626</v>
      </c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 t="s">
        <v>626</v>
      </c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 t="s">
        <v>626</v>
      </c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 t="s">
        <v>626</v>
      </c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 t="s">
        <v>626</v>
      </c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 t="s">
        <v>626</v>
      </c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 t="s">
        <v>626</v>
      </c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 t="s">
        <v>626</v>
      </c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 t="s">
        <v>626</v>
      </c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 t="s">
        <v>626</v>
      </c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 t="s">
        <v>626</v>
      </c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FC1" s="132" t="s">
        <v>312</v>
      </c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 t="s">
        <v>312</v>
      </c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 t="s">
        <v>312</v>
      </c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 t="s">
        <v>312</v>
      </c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 t="s">
        <v>312</v>
      </c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 t="s">
        <v>312</v>
      </c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 t="s">
        <v>312</v>
      </c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 t="s">
        <v>312</v>
      </c>
      <c r="IJ1" s="132"/>
      <c r="IK1" s="132"/>
      <c r="IL1" s="132"/>
      <c r="IM1" s="132"/>
      <c r="IN1" s="132"/>
      <c r="IO1" s="132"/>
      <c r="IP1" s="132"/>
      <c r="IQ1" s="132"/>
      <c r="IR1" s="132"/>
      <c r="IS1" s="132"/>
      <c r="IT1" s="132"/>
      <c r="IU1" s="132" t="s">
        <v>312</v>
      </c>
      <c r="IV1" s="132"/>
      <c r="IW1" s="132"/>
      <c r="IX1" s="132"/>
      <c r="IY1" s="132"/>
      <c r="IZ1" s="132"/>
      <c r="JA1" s="132"/>
      <c r="JB1" s="132"/>
      <c r="JC1" s="132"/>
      <c r="JD1" s="132"/>
      <c r="JE1" s="132"/>
      <c r="JF1" s="132"/>
    </row>
    <row r="2" spans="1:278" ht="12.75" customHeight="1" x14ac:dyDescent="0.25">
      <c r="M2" s="124" t="s">
        <v>308</v>
      </c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6"/>
      <c r="Y2" s="124" t="s">
        <v>308</v>
      </c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6"/>
      <c r="AK2" s="124" t="s">
        <v>308</v>
      </c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6"/>
      <c r="AW2" s="124" t="s">
        <v>308</v>
      </c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6"/>
      <c r="BI2" s="124" t="s">
        <v>308</v>
      </c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6"/>
      <c r="BU2" s="124" t="s">
        <v>308</v>
      </c>
      <c r="BV2" s="125"/>
      <c r="BW2" s="125"/>
      <c r="BX2" s="125"/>
      <c r="BY2" s="125"/>
      <c r="BZ2" s="125"/>
      <c r="CA2" s="125" t="s">
        <v>311</v>
      </c>
      <c r="CB2" s="125"/>
      <c r="CC2" s="125"/>
      <c r="CD2" s="125"/>
      <c r="CE2" s="125"/>
      <c r="CF2" s="126"/>
      <c r="CG2" s="124" t="s">
        <v>311</v>
      </c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6"/>
      <c r="CS2" s="124" t="s">
        <v>311</v>
      </c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6"/>
      <c r="DE2" s="124" t="s">
        <v>311</v>
      </c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6"/>
      <c r="DQ2" s="124" t="s">
        <v>311</v>
      </c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6"/>
      <c r="EC2" s="124" t="s">
        <v>311</v>
      </c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6"/>
      <c r="EO2" s="124" t="s">
        <v>311</v>
      </c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6"/>
      <c r="FC2" s="124" t="s">
        <v>308</v>
      </c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6"/>
      <c r="FO2" s="124" t="s">
        <v>308</v>
      </c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6"/>
      <c r="GA2" s="124" t="s">
        <v>308</v>
      </c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6"/>
      <c r="GM2" s="124" t="s">
        <v>308</v>
      </c>
      <c r="GN2" s="125"/>
      <c r="GO2" s="125"/>
      <c r="GP2" s="125"/>
      <c r="GQ2" s="125"/>
      <c r="GR2" s="125"/>
      <c r="GS2" s="125" t="s">
        <v>311</v>
      </c>
      <c r="GT2" s="125"/>
      <c r="GU2" s="125"/>
      <c r="GV2" s="125"/>
      <c r="GW2" s="125"/>
      <c r="GX2" s="126"/>
      <c r="GY2" s="124" t="s">
        <v>311</v>
      </c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6"/>
      <c r="HK2" s="124" t="s">
        <v>311</v>
      </c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6"/>
      <c r="HW2" s="124" t="s">
        <v>311</v>
      </c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6"/>
      <c r="II2" s="124" t="s">
        <v>311</v>
      </c>
      <c r="IJ2" s="125"/>
      <c r="IK2" s="125"/>
      <c r="IL2" s="125"/>
      <c r="IM2" s="125"/>
      <c r="IN2" s="125"/>
      <c r="IO2" s="125"/>
      <c r="IP2" s="125"/>
      <c r="IQ2" s="125"/>
      <c r="IR2" s="125"/>
      <c r="IS2" s="125"/>
      <c r="IT2" s="126"/>
      <c r="IU2" s="124" t="s">
        <v>311</v>
      </c>
      <c r="IV2" s="125"/>
      <c r="IW2" s="125"/>
      <c r="IX2" s="125"/>
      <c r="IY2" s="125"/>
      <c r="IZ2" s="125"/>
      <c r="JA2" s="125"/>
      <c r="JB2" s="125"/>
      <c r="JC2" s="125"/>
      <c r="JD2" s="125"/>
      <c r="JE2" s="125"/>
      <c r="JF2" s="126"/>
    </row>
    <row r="3" spans="1:278" ht="12.75" customHeight="1" x14ac:dyDescent="0.25">
      <c r="M3" s="124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6"/>
      <c r="Y3" s="124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6"/>
      <c r="AK3" s="124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6"/>
      <c r="AW3" s="124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6"/>
      <c r="BI3" s="124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6"/>
      <c r="BU3" s="25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5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7"/>
      <c r="CS3" s="124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6"/>
      <c r="DE3" s="124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6"/>
      <c r="DQ3" s="124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6"/>
      <c r="EC3" s="124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6"/>
      <c r="EO3" s="124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6"/>
      <c r="FC3" s="124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6"/>
      <c r="FO3" s="124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6"/>
      <c r="GA3" s="124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6"/>
      <c r="GM3" s="25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5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7"/>
      <c r="HK3" s="124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6"/>
      <c r="HW3" s="124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6"/>
      <c r="II3" s="124"/>
      <c r="IJ3" s="125"/>
      <c r="IK3" s="125"/>
      <c r="IL3" s="125"/>
      <c r="IM3" s="125"/>
      <c r="IN3" s="125"/>
      <c r="IO3" s="125"/>
      <c r="IP3" s="125"/>
      <c r="IQ3" s="125"/>
      <c r="IR3" s="125"/>
      <c r="IS3" s="125"/>
      <c r="IT3" s="126"/>
      <c r="IU3" s="124"/>
      <c r="IV3" s="125"/>
      <c r="IW3" s="125"/>
      <c r="IX3" s="125"/>
      <c r="IY3" s="125"/>
      <c r="IZ3" s="125"/>
      <c r="JA3" s="125"/>
      <c r="JB3" s="125"/>
      <c r="JC3" s="125"/>
      <c r="JD3" s="125"/>
      <c r="JE3" s="125"/>
      <c r="JF3" s="126"/>
    </row>
    <row r="4" spans="1:278" ht="12.75" customHeight="1" x14ac:dyDescent="0.25">
      <c r="A4" s="7"/>
      <c r="B4" s="7"/>
      <c r="C4" s="7"/>
      <c r="F4" s="133" t="s">
        <v>625</v>
      </c>
      <c r="G4" s="133"/>
      <c r="H4" s="132" t="s">
        <v>620</v>
      </c>
      <c r="I4" s="132"/>
      <c r="J4" s="132"/>
      <c r="K4" s="132"/>
      <c r="M4" s="127">
        <v>2020</v>
      </c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9"/>
      <c r="Y4" s="127">
        <v>2021</v>
      </c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9"/>
      <c r="AK4" s="127">
        <v>2022</v>
      </c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W4" s="127">
        <v>2023</v>
      </c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9"/>
      <c r="BI4" s="127">
        <v>2024</v>
      </c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9"/>
      <c r="BU4" s="127">
        <v>2025</v>
      </c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7">
        <v>2026</v>
      </c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9"/>
      <c r="CS4" s="127">
        <v>2027</v>
      </c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9"/>
      <c r="DE4" s="127">
        <v>2028</v>
      </c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9"/>
      <c r="DQ4" s="127">
        <v>2029</v>
      </c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9"/>
      <c r="EC4" s="127">
        <v>2030</v>
      </c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9"/>
      <c r="EO4" s="127">
        <v>2031</v>
      </c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9"/>
      <c r="FC4" s="127">
        <v>2022</v>
      </c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9"/>
      <c r="FO4" s="127">
        <v>2023</v>
      </c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9"/>
      <c r="GA4" s="127">
        <v>2024</v>
      </c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9"/>
      <c r="GM4" s="127">
        <v>2025</v>
      </c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7">
        <v>2026</v>
      </c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9"/>
      <c r="HK4" s="127">
        <v>2027</v>
      </c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9"/>
      <c r="HW4" s="127">
        <v>2028</v>
      </c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9"/>
      <c r="II4" s="127">
        <v>2029</v>
      </c>
      <c r="IJ4" s="128"/>
      <c r="IK4" s="128"/>
      <c r="IL4" s="128"/>
      <c r="IM4" s="128"/>
      <c r="IN4" s="128"/>
      <c r="IO4" s="128"/>
      <c r="IP4" s="128"/>
      <c r="IQ4" s="128"/>
      <c r="IR4" s="128"/>
      <c r="IS4" s="128"/>
      <c r="IT4" s="129"/>
      <c r="IU4" s="127">
        <v>2030</v>
      </c>
      <c r="IV4" s="128"/>
      <c r="IW4" s="128"/>
      <c r="IX4" s="128"/>
      <c r="IY4" s="128"/>
      <c r="IZ4" s="128"/>
      <c r="JA4" s="128"/>
      <c r="JB4" s="128"/>
      <c r="JC4" s="128"/>
      <c r="JD4" s="128"/>
      <c r="JE4" s="128"/>
      <c r="JF4" s="129"/>
      <c r="JH4" s="120"/>
      <c r="JI4" s="130" t="s">
        <v>312</v>
      </c>
      <c r="JJ4" s="131"/>
      <c r="JK4" s="131"/>
      <c r="JL4" s="131"/>
      <c r="JM4" s="131"/>
      <c r="JN4" s="131"/>
      <c r="JO4" s="131"/>
      <c r="JP4" s="131"/>
      <c r="JQ4" s="131"/>
      <c r="JR4" s="117"/>
    </row>
    <row r="5" spans="1:278" ht="12.75" customHeight="1" x14ac:dyDescent="0.25">
      <c r="A5" s="8" t="s">
        <v>0</v>
      </c>
      <c r="B5" s="9" t="s">
        <v>3</v>
      </c>
      <c r="C5" s="11" t="s">
        <v>4</v>
      </c>
      <c r="D5" s="24" t="s">
        <v>305</v>
      </c>
      <c r="E5" s="24" t="s">
        <v>306</v>
      </c>
      <c r="F5" s="22" t="s">
        <v>621</v>
      </c>
      <c r="G5" s="111" t="s">
        <v>622</v>
      </c>
      <c r="H5" s="111" t="s">
        <v>621</v>
      </c>
      <c r="I5" s="111" t="s">
        <v>622</v>
      </c>
      <c r="J5" s="111" t="s">
        <v>623</v>
      </c>
      <c r="K5" s="111" t="s">
        <v>624</v>
      </c>
      <c r="M5" s="24">
        <v>1</v>
      </c>
      <c r="N5" s="22">
        <f>M5+1</f>
        <v>2</v>
      </c>
      <c r="O5" s="22">
        <f t="shared" ref="O5:X5" si="0">N5+1</f>
        <v>3</v>
      </c>
      <c r="P5" s="22">
        <f t="shared" si="0"/>
        <v>4</v>
      </c>
      <c r="Q5" s="22">
        <f t="shared" si="0"/>
        <v>5</v>
      </c>
      <c r="R5" s="22">
        <f t="shared" si="0"/>
        <v>6</v>
      </c>
      <c r="S5" s="22">
        <f t="shared" si="0"/>
        <v>7</v>
      </c>
      <c r="T5" s="22">
        <f t="shared" si="0"/>
        <v>8</v>
      </c>
      <c r="U5" s="22">
        <f t="shared" si="0"/>
        <v>9</v>
      </c>
      <c r="V5" s="22">
        <f t="shared" si="0"/>
        <v>10</v>
      </c>
      <c r="W5" s="22">
        <f t="shared" si="0"/>
        <v>11</v>
      </c>
      <c r="X5" s="23">
        <f t="shared" si="0"/>
        <v>12</v>
      </c>
      <c r="Y5" s="24">
        <f>M5</f>
        <v>1</v>
      </c>
      <c r="Z5" s="22">
        <f t="shared" ref="Z5:AJ5" si="1">N5</f>
        <v>2</v>
      </c>
      <c r="AA5" s="22">
        <f t="shared" si="1"/>
        <v>3</v>
      </c>
      <c r="AB5" s="22">
        <f t="shared" si="1"/>
        <v>4</v>
      </c>
      <c r="AC5" s="22">
        <f t="shared" si="1"/>
        <v>5</v>
      </c>
      <c r="AD5" s="22">
        <f t="shared" si="1"/>
        <v>6</v>
      </c>
      <c r="AE5" s="22">
        <f t="shared" si="1"/>
        <v>7</v>
      </c>
      <c r="AF5" s="22">
        <f t="shared" si="1"/>
        <v>8</v>
      </c>
      <c r="AG5" s="22">
        <f t="shared" si="1"/>
        <v>9</v>
      </c>
      <c r="AH5" s="22">
        <f t="shared" si="1"/>
        <v>10</v>
      </c>
      <c r="AI5" s="22">
        <f t="shared" si="1"/>
        <v>11</v>
      </c>
      <c r="AJ5" s="23">
        <f t="shared" si="1"/>
        <v>12</v>
      </c>
      <c r="AK5" s="24">
        <f>Y5</f>
        <v>1</v>
      </c>
      <c r="AL5" s="22">
        <f t="shared" ref="AL5:AV5" si="2">Z5</f>
        <v>2</v>
      </c>
      <c r="AM5" s="22">
        <f t="shared" si="2"/>
        <v>3</v>
      </c>
      <c r="AN5" s="22">
        <f t="shared" si="2"/>
        <v>4</v>
      </c>
      <c r="AO5" s="22">
        <f t="shared" si="2"/>
        <v>5</v>
      </c>
      <c r="AP5" s="22">
        <f t="shared" si="2"/>
        <v>6</v>
      </c>
      <c r="AQ5" s="22">
        <f t="shared" si="2"/>
        <v>7</v>
      </c>
      <c r="AR5" s="22">
        <f t="shared" si="2"/>
        <v>8</v>
      </c>
      <c r="AS5" s="22">
        <f t="shared" si="2"/>
        <v>9</v>
      </c>
      <c r="AT5" s="22">
        <f t="shared" si="2"/>
        <v>10</v>
      </c>
      <c r="AU5" s="22">
        <f t="shared" si="2"/>
        <v>11</v>
      </c>
      <c r="AV5" s="23">
        <f t="shared" si="2"/>
        <v>12</v>
      </c>
      <c r="AW5" s="24">
        <f>AK5</f>
        <v>1</v>
      </c>
      <c r="AX5" s="22">
        <f t="shared" ref="AX5:BH5" si="3">AL5</f>
        <v>2</v>
      </c>
      <c r="AY5" s="22">
        <f t="shared" si="3"/>
        <v>3</v>
      </c>
      <c r="AZ5" s="22">
        <f t="shared" si="3"/>
        <v>4</v>
      </c>
      <c r="BA5" s="22">
        <f t="shared" si="3"/>
        <v>5</v>
      </c>
      <c r="BB5" s="22">
        <f t="shared" si="3"/>
        <v>6</v>
      </c>
      <c r="BC5" s="22">
        <f t="shared" si="3"/>
        <v>7</v>
      </c>
      <c r="BD5" s="22">
        <f t="shared" si="3"/>
        <v>8</v>
      </c>
      <c r="BE5" s="22">
        <f t="shared" si="3"/>
        <v>9</v>
      </c>
      <c r="BF5" s="22">
        <f t="shared" si="3"/>
        <v>10</v>
      </c>
      <c r="BG5" s="22">
        <f t="shared" si="3"/>
        <v>11</v>
      </c>
      <c r="BH5" s="23">
        <f t="shared" si="3"/>
        <v>12</v>
      </c>
      <c r="BI5" s="24">
        <f>AW5</f>
        <v>1</v>
      </c>
      <c r="BJ5" s="22">
        <f t="shared" ref="BJ5:BT5" si="4">AX5</f>
        <v>2</v>
      </c>
      <c r="BK5" s="22">
        <f t="shared" si="4"/>
        <v>3</v>
      </c>
      <c r="BL5" s="22">
        <f t="shared" si="4"/>
        <v>4</v>
      </c>
      <c r="BM5" s="22">
        <f t="shared" si="4"/>
        <v>5</v>
      </c>
      <c r="BN5" s="22">
        <f t="shared" si="4"/>
        <v>6</v>
      </c>
      <c r="BO5" s="22">
        <f t="shared" si="4"/>
        <v>7</v>
      </c>
      <c r="BP5" s="22">
        <f t="shared" si="4"/>
        <v>8</v>
      </c>
      <c r="BQ5" s="22">
        <f t="shared" si="4"/>
        <v>9</v>
      </c>
      <c r="BR5" s="22">
        <f t="shared" si="4"/>
        <v>10</v>
      </c>
      <c r="BS5" s="22">
        <f t="shared" si="4"/>
        <v>11</v>
      </c>
      <c r="BT5" s="23">
        <f t="shared" si="4"/>
        <v>12</v>
      </c>
      <c r="BU5" s="24">
        <f>BI5</f>
        <v>1</v>
      </c>
      <c r="BV5" s="22">
        <f t="shared" ref="BV5:CG5" si="5">BJ5</f>
        <v>2</v>
      </c>
      <c r="BW5" s="22">
        <f t="shared" si="5"/>
        <v>3</v>
      </c>
      <c r="BX5" s="22">
        <f t="shared" si="5"/>
        <v>4</v>
      </c>
      <c r="BY5" s="22">
        <f t="shared" si="5"/>
        <v>5</v>
      </c>
      <c r="BZ5" s="22">
        <f t="shared" si="5"/>
        <v>6</v>
      </c>
      <c r="CA5" s="22">
        <f t="shared" si="5"/>
        <v>7</v>
      </c>
      <c r="CB5" s="22">
        <f t="shared" si="5"/>
        <v>8</v>
      </c>
      <c r="CC5" s="22">
        <f t="shared" si="5"/>
        <v>9</v>
      </c>
      <c r="CD5" s="22">
        <f t="shared" si="5"/>
        <v>10</v>
      </c>
      <c r="CE5" s="22">
        <f t="shared" si="5"/>
        <v>11</v>
      </c>
      <c r="CF5" s="22">
        <f t="shared" si="5"/>
        <v>12</v>
      </c>
      <c r="CG5" s="24">
        <f t="shared" si="5"/>
        <v>1</v>
      </c>
      <c r="CH5" s="22">
        <f t="shared" ref="CH5:CS20" si="6">BV5</f>
        <v>2</v>
      </c>
      <c r="CI5" s="22">
        <f t="shared" si="6"/>
        <v>3</v>
      </c>
      <c r="CJ5" s="22">
        <f t="shared" si="6"/>
        <v>4</v>
      </c>
      <c r="CK5" s="22">
        <f t="shared" si="6"/>
        <v>5</v>
      </c>
      <c r="CL5" s="22">
        <f t="shared" si="6"/>
        <v>6</v>
      </c>
      <c r="CM5" s="22">
        <f t="shared" si="6"/>
        <v>7</v>
      </c>
      <c r="CN5" s="22">
        <f t="shared" si="6"/>
        <v>8</v>
      </c>
      <c r="CO5" s="22">
        <f t="shared" si="6"/>
        <v>9</v>
      </c>
      <c r="CP5" s="22">
        <f t="shared" si="6"/>
        <v>10</v>
      </c>
      <c r="CQ5" s="22">
        <f t="shared" si="6"/>
        <v>11</v>
      </c>
      <c r="CR5" s="23">
        <f t="shared" si="6"/>
        <v>12</v>
      </c>
      <c r="CS5" s="24">
        <f t="shared" si="6"/>
        <v>1</v>
      </c>
      <c r="CT5" s="22">
        <f t="shared" ref="CT5:DY20" si="7">CH5</f>
        <v>2</v>
      </c>
      <c r="CU5" s="22">
        <f t="shared" si="7"/>
        <v>3</v>
      </c>
      <c r="CV5" s="22">
        <f t="shared" si="7"/>
        <v>4</v>
      </c>
      <c r="CW5" s="22">
        <f t="shared" si="7"/>
        <v>5</v>
      </c>
      <c r="CX5" s="22">
        <f t="shared" si="7"/>
        <v>6</v>
      </c>
      <c r="CY5" s="22">
        <f t="shared" si="7"/>
        <v>7</v>
      </c>
      <c r="CZ5" s="22">
        <f t="shared" si="7"/>
        <v>8</v>
      </c>
      <c r="DA5" s="22">
        <f t="shared" si="7"/>
        <v>9</v>
      </c>
      <c r="DB5" s="22">
        <f t="shared" si="7"/>
        <v>10</v>
      </c>
      <c r="DC5" s="22">
        <f t="shared" si="7"/>
        <v>11</v>
      </c>
      <c r="DD5" s="23">
        <f t="shared" si="7"/>
        <v>12</v>
      </c>
      <c r="DE5" s="24">
        <f t="shared" si="7"/>
        <v>1</v>
      </c>
      <c r="DF5" s="22">
        <f t="shared" si="7"/>
        <v>2</v>
      </c>
      <c r="DG5" s="22">
        <f t="shared" si="7"/>
        <v>3</v>
      </c>
      <c r="DH5" s="22">
        <f t="shared" si="7"/>
        <v>4</v>
      </c>
      <c r="DI5" s="22">
        <f t="shared" si="7"/>
        <v>5</v>
      </c>
      <c r="DJ5" s="22">
        <f t="shared" si="7"/>
        <v>6</v>
      </c>
      <c r="DK5" s="22">
        <f t="shared" si="7"/>
        <v>7</v>
      </c>
      <c r="DL5" s="22">
        <f t="shared" si="7"/>
        <v>8</v>
      </c>
      <c r="DM5" s="22">
        <f t="shared" si="7"/>
        <v>9</v>
      </c>
      <c r="DN5" s="22">
        <f t="shared" si="7"/>
        <v>10</v>
      </c>
      <c r="DO5" s="22">
        <f t="shared" si="7"/>
        <v>11</v>
      </c>
      <c r="DP5" s="23">
        <f t="shared" si="7"/>
        <v>12</v>
      </c>
      <c r="DQ5" s="24">
        <f t="shared" si="7"/>
        <v>1</v>
      </c>
      <c r="DR5" s="22">
        <f t="shared" si="7"/>
        <v>2</v>
      </c>
      <c r="DS5" s="22">
        <f t="shared" si="7"/>
        <v>3</v>
      </c>
      <c r="DT5" s="22">
        <f t="shared" si="7"/>
        <v>4</v>
      </c>
      <c r="DU5" s="22">
        <f t="shared" si="7"/>
        <v>5</v>
      </c>
      <c r="DV5" s="22">
        <f t="shared" si="7"/>
        <v>6</v>
      </c>
      <c r="DW5" s="22">
        <f t="shared" si="7"/>
        <v>7</v>
      </c>
      <c r="DX5" s="22">
        <f t="shared" si="7"/>
        <v>8</v>
      </c>
      <c r="DY5" s="22">
        <f t="shared" si="7"/>
        <v>9</v>
      </c>
      <c r="DZ5" s="22">
        <f t="shared" ref="DZ5:EZ20" si="8">DN5</f>
        <v>10</v>
      </c>
      <c r="EA5" s="22">
        <f t="shared" si="8"/>
        <v>11</v>
      </c>
      <c r="EB5" s="23">
        <f t="shared" si="8"/>
        <v>12</v>
      </c>
      <c r="EC5" s="24">
        <f t="shared" si="8"/>
        <v>1</v>
      </c>
      <c r="ED5" s="22">
        <f t="shared" si="8"/>
        <v>2</v>
      </c>
      <c r="EE5" s="22">
        <f t="shared" si="8"/>
        <v>3</v>
      </c>
      <c r="EF5" s="22">
        <f t="shared" si="8"/>
        <v>4</v>
      </c>
      <c r="EG5" s="22">
        <f t="shared" si="8"/>
        <v>5</v>
      </c>
      <c r="EH5" s="22">
        <f t="shared" si="8"/>
        <v>6</v>
      </c>
      <c r="EI5" s="22">
        <f t="shared" si="8"/>
        <v>7</v>
      </c>
      <c r="EJ5" s="22">
        <f t="shared" si="8"/>
        <v>8</v>
      </c>
      <c r="EK5" s="22">
        <f t="shared" si="8"/>
        <v>9</v>
      </c>
      <c r="EL5" s="22">
        <f t="shared" si="8"/>
        <v>10</v>
      </c>
      <c r="EM5" s="22">
        <f t="shared" si="8"/>
        <v>11</v>
      </c>
      <c r="EN5" s="23">
        <f t="shared" si="8"/>
        <v>12</v>
      </c>
      <c r="EO5" s="24">
        <f t="shared" si="8"/>
        <v>1</v>
      </c>
      <c r="EP5" s="22">
        <f t="shared" si="8"/>
        <v>2</v>
      </c>
      <c r="EQ5" s="22">
        <f t="shared" si="8"/>
        <v>3</v>
      </c>
      <c r="ER5" s="22">
        <f t="shared" si="8"/>
        <v>4</v>
      </c>
      <c r="ES5" s="22">
        <f t="shared" si="8"/>
        <v>5</v>
      </c>
      <c r="ET5" s="22">
        <f t="shared" si="8"/>
        <v>6</v>
      </c>
      <c r="EU5" s="22">
        <f t="shared" si="8"/>
        <v>7</v>
      </c>
      <c r="EV5" s="22">
        <f t="shared" si="8"/>
        <v>8</v>
      </c>
      <c r="EW5" s="22">
        <f t="shared" si="8"/>
        <v>9</v>
      </c>
      <c r="EX5" s="22">
        <f t="shared" si="8"/>
        <v>10</v>
      </c>
      <c r="EY5" s="22">
        <f t="shared" si="8"/>
        <v>11</v>
      </c>
      <c r="EZ5" s="23">
        <f t="shared" si="8"/>
        <v>12</v>
      </c>
      <c r="FC5" s="110">
        <v>1</v>
      </c>
      <c r="FD5" s="111">
        <f>FC5+1</f>
        <v>2</v>
      </c>
      <c r="FE5" s="111">
        <f t="shared" ref="FE5:FN5" si="9">FD5+1</f>
        <v>3</v>
      </c>
      <c r="FF5" s="111">
        <f t="shared" si="9"/>
        <v>4</v>
      </c>
      <c r="FG5" s="111">
        <f t="shared" si="9"/>
        <v>5</v>
      </c>
      <c r="FH5" s="111">
        <f t="shared" si="9"/>
        <v>6</v>
      </c>
      <c r="FI5" s="111">
        <f t="shared" si="9"/>
        <v>7</v>
      </c>
      <c r="FJ5" s="111">
        <f t="shared" si="9"/>
        <v>8</v>
      </c>
      <c r="FK5" s="111">
        <f t="shared" si="9"/>
        <v>9</v>
      </c>
      <c r="FL5" s="111">
        <f t="shared" si="9"/>
        <v>10</v>
      </c>
      <c r="FM5" s="111">
        <f t="shared" si="9"/>
        <v>11</v>
      </c>
      <c r="FN5" s="112">
        <f t="shared" si="9"/>
        <v>12</v>
      </c>
      <c r="FO5" s="110">
        <f>FC5</f>
        <v>1</v>
      </c>
      <c r="FP5" s="111">
        <f t="shared" ref="FP5" si="10">FD5</f>
        <v>2</v>
      </c>
      <c r="FQ5" s="111">
        <f t="shared" ref="FQ5" si="11">FE5</f>
        <v>3</v>
      </c>
      <c r="FR5" s="111">
        <f t="shared" ref="FR5" si="12">FF5</f>
        <v>4</v>
      </c>
      <c r="FS5" s="111">
        <f t="shared" ref="FS5" si="13">FG5</f>
        <v>5</v>
      </c>
      <c r="FT5" s="111">
        <f t="shared" ref="FT5" si="14">FH5</f>
        <v>6</v>
      </c>
      <c r="FU5" s="111">
        <f t="shared" ref="FU5" si="15">FI5</f>
        <v>7</v>
      </c>
      <c r="FV5" s="111">
        <f t="shared" ref="FV5" si="16">FJ5</f>
        <v>8</v>
      </c>
      <c r="FW5" s="111">
        <f t="shared" ref="FW5" si="17">FK5</f>
        <v>9</v>
      </c>
      <c r="FX5" s="111">
        <f t="shared" ref="FX5" si="18">FL5</f>
        <v>10</v>
      </c>
      <c r="FY5" s="111">
        <f t="shared" ref="FY5" si="19">FM5</f>
        <v>11</v>
      </c>
      <c r="FZ5" s="112">
        <f t="shared" ref="FZ5" si="20">FN5</f>
        <v>12</v>
      </c>
      <c r="GA5" s="110">
        <f>FO5</f>
        <v>1</v>
      </c>
      <c r="GB5" s="111">
        <f t="shared" ref="GB5" si="21">FP5</f>
        <v>2</v>
      </c>
      <c r="GC5" s="111">
        <f t="shared" ref="GC5" si="22">FQ5</f>
        <v>3</v>
      </c>
      <c r="GD5" s="111">
        <f t="shared" ref="GD5" si="23">FR5</f>
        <v>4</v>
      </c>
      <c r="GE5" s="111">
        <f t="shared" ref="GE5" si="24">FS5</f>
        <v>5</v>
      </c>
      <c r="GF5" s="111">
        <f t="shared" ref="GF5" si="25">FT5</f>
        <v>6</v>
      </c>
      <c r="GG5" s="111">
        <f t="shared" ref="GG5" si="26">FU5</f>
        <v>7</v>
      </c>
      <c r="GH5" s="111">
        <f t="shared" ref="GH5" si="27">FV5</f>
        <v>8</v>
      </c>
      <c r="GI5" s="111">
        <f t="shared" ref="GI5" si="28">FW5</f>
        <v>9</v>
      </c>
      <c r="GJ5" s="111">
        <f t="shared" ref="GJ5" si="29">FX5</f>
        <v>10</v>
      </c>
      <c r="GK5" s="111">
        <f t="shared" ref="GK5" si="30">FY5</f>
        <v>11</v>
      </c>
      <c r="GL5" s="112">
        <f t="shared" ref="GL5" si="31">FZ5</f>
        <v>12</v>
      </c>
      <c r="GM5" s="110">
        <f>GA5</f>
        <v>1</v>
      </c>
      <c r="GN5" s="111">
        <f t="shared" ref="GN5" si="32">GB5</f>
        <v>2</v>
      </c>
      <c r="GO5" s="111">
        <f t="shared" ref="GO5" si="33">GC5</f>
        <v>3</v>
      </c>
      <c r="GP5" s="111">
        <f t="shared" ref="GP5" si="34">GD5</f>
        <v>4</v>
      </c>
      <c r="GQ5" s="111">
        <f t="shared" ref="GQ5" si="35">GE5</f>
        <v>5</v>
      </c>
      <c r="GR5" s="111">
        <f t="shared" ref="GR5" si="36">GF5</f>
        <v>6</v>
      </c>
      <c r="GS5" s="111">
        <f t="shared" ref="GS5" si="37">GG5</f>
        <v>7</v>
      </c>
      <c r="GT5" s="111">
        <f t="shared" ref="GT5" si="38">GH5</f>
        <v>8</v>
      </c>
      <c r="GU5" s="111">
        <f t="shared" ref="GU5" si="39">GI5</f>
        <v>9</v>
      </c>
      <c r="GV5" s="111">
        <f t="shared" ref="GV5" si="40">GJ5</f>
        <v>10</v>
      </c>
      <c r="GW5" s="111">
        <f t="shared" ref="GW5" si="41">GK5</f>
        <v>11</v>
      </c>
      <c r="GX5" s="111">
        <f t="shared" ref="GX5" si="42">GL5</f>
        <v>12</v>
      </c>
      <c r="GY5" s="110">
        <f t="shared" ref="GY5" si="43">GM5</f>
        <v>1</v>
      </c>
      <c r="GZ5" s="111">
        <f t="shared" ref="GZ5" si="44">GN5</f>
        <v>2</v>
      </c>
      <c r="HA5" s="111">
        <f t="shared" ref="HA5" si="45">GO5</f>
        <v>3</v>
      </c>
      <c r="HB5" s="111">
        <f t="shared" ref="HB5" si="46">GP5</f>
        <v>4</v>
      </c>
      <c r="HC5" s="111">
        <f t="shared" ref="HC5" si="47">GQ5</f>
        <v>5</v>
      </c>
      <c r="HD5" s="111">
        <f t="shared" ref="HD5" si="48">GR5</f>
        <v>6</v>
      </c>
      <c r="HE5" s="111">
        <f t="shared" ref="HE5" si="49">GS5</f>
        <v>7</v>
      </c>
      <c r="HF5" s="111">
        <f t="shared" ref="HF5" si="50">GT5</f>
        <v>8</v>
      </c>
      <c r="HG5" s="111">
        <f t="shared" ref="HG5" si="51">GU5</f>
        <v>9</v>
      </c>
      <c r="HH5" s="111">
        <f t="shared" ref="HH5" si="52">GV5</f>
        <v>10</v>
      </c>
      <c r="HI5" s="111">
        <f t="shared" ref="HI5" si="53">GW5</f>
        <v>11</v>
      </c>
      <c r="HJ5" s="112">
        <f t="shared" ref="HJ5" si="54">GX5</f>
        <v>12</v>
      </c>
      <c r="HK5" s="110">
        <f t="shared" ref="HK5:HV5" si="55">GY5</f>
        <v>1</v>
      </c>
      <c r="HL5" s="111">
        <f t="shared" si="55"/>
        <v>2</v>
      </c>
      <c r="HM5" s="111">
        <f t="shared" si="55"/>
        <v>3</v>
      </c>
      <c r="HN5" s="111">
        <f t="shared" si="55"/>
        <v>4</v>
      </c>
      <c r="HO5" s="111">
        <f t="shared" si="55"/>
        <v>5</v>
      </c>
      <c r="HP5" s="111">
        <f t="shared" si="55"/>
        <v>6</v>
      </c>
      <c r="HQ5" s="111">
        <f t="shared" si="55"/>
        <v>7</v>
      </c>
      <c r="HR5" s="111">
        <f t="shared" si="55"/>
        <v>8</v>
      </c>
      <c r="HS5" s="111">
        <f t="shared" si="55"/>
        <v>9</v>
      </c>
      <c r="HT5" s="111">
        <f t="shared" si="55"/>
        <v>10</v>
      </c>
      <c r="HU5" s="111">
        <f t="shared" si="55"/>
        <v>11</v>
      </c>
      <c r="HV5" s="112">
        <f t="shared" si="55"/>
        <v>12</v>
      </c>
      <c r="HW5" s="110">
        <f t="shared" ref="HW5" si="56">HK5</f>
        <v>1</v>
      </c>
      <c r="HX5" s="111">
        <f t="shared" ref="HX5" si="57">HL5</f>
        <v>2</v>
      </c>
      <c r="HY5" s="111">
        <f t="shared" ref="HY5" si="58">HM5</f>
        <v>3</v>
      </c>
      <c r="HZ5" s="111">
        <f t="shared" ref="HZ5" si="59">HN5</f>
        <v>4</v>
      </c>
      <c r="IA5" s="111">
        <f t="shared" ref="IA5" si="60">HO5</f>
        <v>5</v>
      </c>
      <c r="IB5" s="111">
        <f t="shared" ref="IB5" si="61">HP5</f>
        <v>6</v>
      </c>
      <c r="IC5" s="111">
        <f t="shared" ref="IC5" si="62">HQ5</f>
        <v>7</v>
      </c>
      <c r="ID5" s="111">
        <f t="shared" ref="ID5" si="63">HR5</f>
        <v>8</v>
      </c>
      <c r="IE5" s="111">
        <f t="shared" ref="IE5" si="64">HS5</f>
        <v>9</v>
      </c>
      <c r="IF5" s="111">
        <f t="shared" ref="IF5" si="65">HT5</f>
        <v>10</v>
      </c>
      <c r="IG5" s="111">
        <f t="shared" ref="IG5" si="66">HU5</f>
        <v>11</v>
      </c>
      <c r="IH5" s="112">
        <f t="shared" ref="IH5" si="67">HV5</f>
        <v>12</v>
      </c>
      <c r="II5" s="110">
        <f t="shared" ref="II5" si="68">HW5</f>
        <v>1</v>
      </c>
      <c r="IJ5" s="111">
        <f t="shared" ref="IJ5" si="69">HX5</f>
        <v>2</v>
      </c>
      <c r="IK5" s="111">
        <f t="shared" ref="IK5" si="70">HY5</f>
        <v>3</v>
      </c>
      <c r="IL5" s="111">
        <f t="shared" ref="IL5" si="71">HZ5</f>
        <v>4</v>
      </c>
      <c r="IM5" s="111">
        <f t="shared" ref="IM5" si="72">IA5</f>
        <v>5</v>
      </c>
      <c r="IN5" s="111">
        <f t="shared" ref="IN5" si="73">IB5</f>
        <v>6</v>
      </c>
      <c r="IO5" s="111">
        <f t="shared" ref="IO5" si="74">IC5</f>
        <v>7</v>
      </c>
      <c r="IP5" s="111">
        <f t="shared" ref="IP5" si="75">ID5</f>
        <v>8</v>
      </c>
      <c r="IQ5" s="111">
        <f t="shared" ref="IQ5" si="76">IE5</f>
        <v>9</v>
      </c>
      <c r="IR5" s="111">
        <f t="shared" ref="IR5" si="77">IF5</f>
        <v>10</v>
      </c>
      <c r="IS5" s="111">
        <f t="shared" ref="IS5" si="78">IG5</f>
        <v>11</v>
      </c>
      <c r="IT5" s="112">
        <f t="shared" ref="IT5" si="79">IH5</f>
        <v>12</v>
      </c>
      <c r="IU5" s="110">
        <f t="shared" ref="IU5" si="80">II5</f>
        <v>1</v>
      </c>
      <c r="IV5" s="111">
        <f t="shared" ref="IV5" si="81">IJ5</f>
        <v>2</v>
      </c>
      <c r="IW5" s="111">
        <f t="shared" ref="IW5" si="82">IK5</f>
        <v>3</v>
      </c>
      <c r="IX5" s="111">
        <f t="shared" ref="IX5" si="83">IL5</f>
        <v>4</v>
      </c>
      <c r="IY5" s="111">
        <f t="shared" ref="IY5" si="84">IM5</f>
        <v>5</v>
      </c>
      <c r="IZ5" s="111">
        <f t="shared" ref="IZ5" si="85">IN5</f>
        <v>6</v>
      </c>
      <c r="JA5" s="111">
        <f t="shared" ref="JA5" si="86">IO5</f>
        <v>7</v>
      </c>
      <c r="JB5" s="111">
        <f t="shared" ref="JB5" si="87">IP5</f>
        <v>8</v>
      </c>
      <c r="JC5" s="111">
        <f t="shared" ref="JC5" si="88">IQ5</f>
        <v>9</v>
      </c>
      <c r="JD5" s="111">
        <f t="shared" ref="JD5" si="89">IR5</f>
        <v>10</v>
      </c>
      <c r="JE5" s="111">
        <f t="shared" ref="JE5" si="90">IS5</f>
        <v>11</v>
      </c>
      <c r="JF5" s="112">
        <f t="shared" ref="JF5" si="91">IT5</f>
        <v>12</v>
      </c>
      <c r="JH5" s="120"/>
      <c r="JI5" s="34">
        <v>2022</v>
      </c>
      <c r="JJ5" s="35">
        <f t="shared" ref="JJ5:JQ5" si="92">JI5+1</f>
        <v>2023</v>
      </c>
      <c r="JK5" s="35">
        <f t="shared" si="92"/>
        <v>2024</v>
      </c>
      <c r="JL5" s="35">
        <f t="shared" si="92"/>
        <v>2025</v>
      </c>
      <c r="JM5" s="35">
        <f t="shared" si="92"/>
        <v>2026</v>
      </c>
      <c r="JN5" s="35">
        <f t="shared" si="92"/>
        <v>2027</v>
      </c>
      <c r="JO5" s="35">
        <f t="shared" si="92"/>
        <v>2028</v>
      </c>
      <c r="JP5" s="35">
        <f t="shared" si="92"/>
        <v>2029</v>
      </c>
      <c r="JQ5" s="35">
        <f t="shared" si="92"/>
        <v>2030</v>
      </c>
      <c r="JR5" s="116"/>
    </row>
    <row r="6" spans="1:278" ht="12.75" customHeight="1" x14ac:dyDescent="0.25">
      <c r="A6" s="5" t="s">
        <v>33</v>
      </c>
      <c r="B6" s="3" t="s">
        <v>34</v>
      </c>
      <c r="C6" s="4">
        <v>44225</v>
      </c>
      <c r="D6">
        <f t="shared" ref="D6:D33" si="93">YEAR(C6)</f>
        <v>2021</v>
      </c>
      <c r="E6">
        <f t="shared" ref="E6:E33" si="94">MONTH(C6)</f>
        <v>1</v>
      </c>
      <c r="F6">
        <f t="shared" ref="F6:F33" si="95">IF(E6&lt;&gt;12,D6-3,D6-2)</f>
        <v>2018</v>
      </c>
      <c r="G6">
        <f t="shared" ref="G6:G33" si="96">IF(E6&lt;&gt;12,E6,1)</f>
        <v>1</v>
      </c>
      <c r="H6">
        <f>IF(D6=2021,2022,IF(E6=12,D6+1,D6))</f>
        <v>2022</v>
      </c>
      <c r="I6">
        <f>IF(D6=2021,1,IF(E6&lt;&gt;12,E6+1,1))</f>
        <v>1</v>
      </c>
      <c r="J6">
        <f>IF(D6=2021,2026,IF(E6=1,D6+4,D6+5))</f>
        <v>2026</v>
      </c>
      <c r="K6">
        <f>IF(D6=2021,12,E6)</f>
        <v>12</v>
      </c>
      <c r="M6" s="28">
        <f>IF(AND($D6=$M$4,$E6=M$5),VLOOKUP($A6,'Потребление ЭЭ_факт'!$A$5:$DH$154,47+'Потребление ЭЭ_факт'!AU$4-1,FALSE),IF(L6&lt;&gt;0,VLOOKUP($A6,'Потребление ЭЭ_факт'!$A$5:$DH$154,47+'Потребление ЭЭ_факт'!AU$4-1,FALSE),0))</f>
        <v>0</v>
      </c>
      <c r="N6" s="17">
        <f>IF(AND($D6=$M$4,$E6=N$5),VLOOKUP($A6,'Потребление ЭЭ_факт'!$A$5:$DH$154,47+'Потребление ЭЭ_факт'!AV$4-1,FALSE),IF(M6&lt;&gt;0,VLOOKUP($A6,'Потребление ЭЭ_факт'!$A$5:$DH$154,47+'Потребление ЭЭ_факт'!AV$4-1,FALSE),0))</f>
        <v>0</v>
      </c>
      <c r="O6" s="17">
        <f>IF(AND($D6=$M$4,$E6=O$5),VLOOKUP($A6,'Потребление ЭЭ_факт'!$A$5:$DH$154,47+'Потребление ЭЭ_факт'!AW$4-1,FALSE),IF(N6&lt;&gt;0,VLOOKUP($A6,'Потребление ЭЭ_факт'!$A$5:$DH$154,47+'Потребление ЭЭ_факт'!AW$4-1,FALSE),0))</f>
        <v>0</v>
      </c>
      <c r="P6" s="17">
        <f>IF(AND($D6=$M$4,$E6=P$5),VLOOKUP($A6,'Потребление ЭЭ_факт'!$A$5:$DH$154,47+'Потребление ЭЭ_факт'!AX$4-1,FALSE),IF(O6&lt;&gt;0,VLOOKUP($A6,'Потребление ЭЭ_факт'!$A$5:$DH$154,47+'Потребление ЭЭ_факт'!AX$4-1,FALSE),0))</f>
        <v>0</v>
      </c>
      <c r="Q6" s="17">
        <f>IF(AND($D6=$M$4,$E6=Q$5),VLOOKUP($A6,'Потребление ЭЭ_факт'!$A$5:$DH$154,47+'Потребление ЭЭ_факт'!AY$4-1,FALSE),IF(P6&lt;&gt;0,VLOOKUP($A6,'Потребление ЭЭ_факт'!$A$5:$DH$154,47+'Потребление ЭЭ_факт'!AY$4-1,FALSE),0))</f>
        <v>0</v>
      </c>
      <c r="R6" s="17">
        <f>IF(AND($D6=$M$4,$E6=R$5),VLOOKUP($A6,'Потребление ЭЭ_факт'!$A$5:$DH$154,47+'Потребление ЭЭ_факт'!AZ$4-1,FALSE),IF(Q6&lt;&gt;0,VLOOKUP($A6,'Потребление ЭЭ_факт'!$A$5:$DH$154,47+'Потребление ЭЭ_факт'!AZ$4-1,FALSE),0))</f>
        <v>0</v>
      </c>
      <c r="S6" s="17">
        <f>IF(AND($D6=$M$4,$E6=S$5),VLOOKUP($A6,'Потребление ЭЭ_факт'!$A$5:$DH$154,47+'Потребление ЭЭ_факт'!BA$4-1,FALSE),IF(R6&lt;&gt;0,VLOOKUP($A6,'Потребление ЭЭ_факт'!$A$5:$DH$154,47+'Потребление ЭЭ_факт'!BA$4-1,FALSE),0))</f>
        <v>0</v>
      </c>
      <c r="T6" s="17">
        <f>IF(AND($D6=$M$4,$E6=T$5),VLOOKUP($A6,'Потребление ЭЭ_факт'!$A$5:$DH$154,47+'Потребление ЭЭ_факт'!BB$4-1,FALSE),IF(S6&lt;&gt;0,VLOOKUP($A6,'Потребление ЭЭ_факт'!$A$5:$DH$154,47+'Потребление ЭЭ_факт'!BB$4-1,FALSE),0))</f>
        <v>0</v>
      </c>
      <c r="U6" s="17">
        <f>IF(AND($D6=$M$4,$E6=U$5),VLOOKUP($A6,'Потребление ЭЭ_факт'!$A$5:$DH$154,47+'Потребление ЭЭ_факт'!BC$4-1,FALSE),IF(T6&lt;&gt;0,VLOOKUP($A6,'Потребление ЭЭ_факт'!$A$5:$DH$154,47+'Потребление ЭЭ_факт'!BC$4-1,FALSE),0))</f>
        <v>0</v>
      </c>
      <c r="V6" s="17">
        <f>IF(AND($D6=$M$4,$E6=V$5),VLOOKUP($A6,'Потребление ЭЭ_факт'!$A$5:$DH$154,47+'Потребление ЭЭ_факт'!BD$4-1,FALSE),IF(U6&lt;&gt;0,VLOOKUP($A6,'Потребление ЭЭ_факт'!$A$5:$DH$154,47+'Потребление ЭЭ_факт'!BD$4-1,FALSE),0))</f>
        <v>0</v>
      </c>
      <c r="W6" s="17">
        <f>IF(AND($D6=$M$4,$E6=W$5),VLOOKUP($A6,'Потребление ЭЭ_факт'!$A$5:$DH$154,47+'Потребление ЭЭ_факт'!BE$4-1,FALSE),IF(V6&lt;&gt;0,VLOOKUP($A6,'Потребление ЭЭ_факт'!$A$5:$DH$154,47+'Потребление ЭЭ_факт'!BE$4-1,FALSE),0))</f>
        <v>0</v>
      </c>
      <c r="X6" s="17">
        <f>IF(AND($D6=$M$4,$E6=X$5),VLOOKUP($A6,'Потребление ЭЭ_факт'!$A$5:$DH$154,47+'Потребление ЭЭ_факт'!BF$4-1,FALSE),IF(W6&lt;&gt;0,VLOOKUP($A6,'Потребление ЭЭ_факт'!$A$5:$DH$154,47+'Потребление ЭЭ_факт'!BF$4-1,FALSE),0))</f>
        <v>0</v>
      </c>
      <c r="Y6" s="14">
        <f>IF(AND($D6=$Y$4,$E6=Y$5),VLOOKUP($A6,'Потребление ЭЭ_факт'!$A$5:$DH$154,47+'Потребление ЭЭ_факт'!BG$4+11,FALSE),IF(X6&lt;&gt;0,VLOOKUP($A6,'Потребление ЭЭ_факт'!$A$5:$DH$154,47+'Потребление ЭЭ_факт'!BG$4+11,FALSE),0))</f>
        <v>9020.68</v>
      </c>
      <c r="Z6" s="17">
        <f>IF(AND($D6=$Y$4,$E6=Z$5),VLOOKUP($A6,'Потребление ЭЭ_факт'!$A$5:$DH$154,47+'Потребление ЭЭ_факт'!BH$4+11,FALSE),IF(Y6&lt;&gt;0,VLOOKUP($A6,'Потребление ЭЭ_факт'!$A$5:$DH$154,47+'Потребление ЭЭ_факт'!BH$4+11,FALSE),0))</f>
        <v>7447.8200000000006</v>
      </c>
      <c r="AA6" s="17">
        <f>IF(AND($D6=$Y$4,$E6=AA$5),VLOOKUP($A6,'Потребление ЭЭ_факт'!$A$5:$DH$154,47+'Потребление ЭЭ_факт'!BI$4+11,FALSE),IF(Z6&lt;&gt;0,VLOOKUP($A6,'Потребление ЭЭ_факт'!$A$5:$DH$154,47+'Потребление ЭЭ_факт'!BI$4+11,FALSE),0))</f>
        <v>7780.5571428571429</v>
      </c>
      <c r="AB6" s="17">
        <f>IF(AND($D6=$Y$4,$E6=AB$5),VLOOKUP($A6,'Потребление ЭЭ_факт'!$A$5:$DH$154,47+'Потребление ЭЭ_факт'!BJ$4+11,FALSE),IF(AA6&lt;&gt;0,VLOOKUP($A6,'Потребление ЭЭ_факт'!$A$5:$DH$154,47+'Потребление ЭЭ_факт'!BJ$4+11,FALSE),0))</f>
        <v>8048.96</v>
      </c>
      <c r="AC6" s="17">
        <f>IF(AND($D6=$Y$4,$E6=AC$5),VLOOKUP($A6,'Потребление ЭЭ_факт'!$A$5:$DH$154,47+'Потребление ЭЭ_факт'!BK$4+11,FALSE),IF(AB6&lt;&gt;0,VLOOKUP($A6,'Потребление ЭЭ_факт'!$A$5:$DH$154,47+'Потребление ЭЭ_факт'!BK$4+11,FALSE),0))</f>
        <v>9327.7828571428581</v>
      </c>
      <c r="AD6" s="17">
        <f>IF(AND($D6=$Y$4,$E6=AD$5),VLOOKUP($A6,'Потребление ЭЭ_факт'!$A$5:$DH$154,47+'Потребление ЭЭ_факт'!BL$4+11,FALSE),IF(AC6&lt;&gt;0,VLOOKUP($A6,'Потребление ЭЭ_факт'!$A$5:$DH$154,47+'Потребление ЭЭ_факт'!BL$4+11,FALSE),0))</f>
        <v>9847.58</v>
      </c>
      <c r="AE6" s="17">
        <f>IF(AND($D6=$Y$4,$E6=AE$5),VLOOKUP($A6,'Потребление ЭЭ_факт'!$A$5:$DH$154,47+'Потребление ЭЭ_факт'!BM$4+11,FALSE),IF(AD6&lt;&gt;0,VLOOKUP($A6,'Потребление ЭЭ_факт'!$A$5:$DH$154,47+'Потребление ЭЭ_факт'!BM$4+11,FALSE),0))</f>
        <v>10345.339999999998</v>
      </c>
      <c r="AF6" s="17">
        <f>IF(AND($D6=$Y$4,$E6=AF$5),VLOOKUP($A6,'Потребление ЭЭ_факт'!$A$5:$DH$154,47+'Потребление ЭЭ_факт'!BN$4+11,FALSE),IF(AE6&lt;&gt;0,VLOOKUP($A6,'Потребление ЭЭ_факт'!$A$5:$DH$154,47+'Потребление ЭЭ_факт'!BN$4+11,FALSE),0))</f>
        <v>10510.34</v>
      </c>
      <c r="AG6" s="17">
        <f>IF(AND($D6=$Y$4,$E6=AG$5),VLOOKUP($A6,'Потребление ЭЭ_факт'!$A$5:$DH$154,47+'Потребление ЭЭ_факт'!BO$4+11,FALSE),IF(AF6&lt;&gt;0,VLOOKUP($A6,'Потребление ЭЭ_факт'!$A$5:$DH$154,47+'Потребление ЭЭ_факт'!BO$4+11,FALSE),0))</f>
        <v>8170.56</v>
      </c>
      <c r="AH6" s="17">
        <f>IF(AND($D6=$Y$4,$E6=AH$5),VLOOKUP($A6,'Потребление ЭЭ_факт'!$A$5:$DH$154,47+'Потребление ЭЭ_факт'!BP$4+11,FALSE),IF(AG6&lt;&gt;0,VLOOKUP($A6,'Потребление ЭЭ_факт'!$A$5:$DH$154,47+'Потребление ЭЭ_факт'!BP$4+11,FALSE),0))</f>
        <v>8764.2199999999993</v>
      </c>
      <c r="AI6" s="17">
        <f>IF(AND($D6=$Y$4,$E6=AI$5),VLOOKUP($A6,'Потребление ЭЭ_факт'!$A$5:$DH$154,47+'Потребление ЭЭ_факт'!BQ$4+11,FALSE),IF(AH6&lt;&gt;0,VLOOKUP($A6,'Потребление ЭЭ_факт'!$A$5:$DH$154,47+'Потребление ЭЭ_факт'!BQ$4+11,FALSE),0))</f>
        <v>8179.7357142857145</v>
      </c>
      <c r="AJ6" s="17">
        <f>IF(AND($D6=$Y$4,$E6=AJ$5),VLOOKUP($A6,'Потребление ЭЭ_факт'!$A$5:$DH$154,47+'Потребление ЭЭ_факт'!BR$4+11,FALSE),IF(AI6&lt;&gt;0,VLOOKUP($A6,'Потребление ЭЭ_факт'!$A$5:$DH$154,47+'Потребление ЭЭ_факт'!BR$4+11,FALSE),0))</f>
        <v>8354.7857142857138</v>
      </c>
      <c r="AK6" s="14">
        <f>IF(AND($D6=$AK$4,$E6=AK$5),VLOOKUP($A6,'Потребление ЭЭ_факт'!$A$5:$DH$154,47+'Потребление ЭЭ_факт'!BS$4+23,FALSE),IF(AJ6&lt;&gt;0,VLOOKUP($A6,'Потребление ЭЭ_факт'!$A$5:$DH$154,47+'Потребление ЭЭ_факт'!BS$4+23,FALSE),0))</f>
        <v>8839.92</v>
      </c>
      <c r="AL6" s="17">
        <f>IF(AND($D6=$AK$4,$E6=AL$5),VLOOKUP($A6,'Потребление ЭЭ_факт'!$A$5:$DH$154,47+'Потребление ЭЭ_факт'!BT$4+23,FALSE),IF(AK6&lt;&gt;0,VLOOKUP($A6,'Потребление ЭЭ_факт'!$A$5:$DH$154,47+'Потребление ЭЭ_факт'!BT$4+23,FALSE),0))</f>
        <v>7839.1885714285709</v>
      </c>
      <c r="AM6" s="17">
        <f>IF(AND($D6=$AK$4,$E6=AM$5),VLOOKUP($A6,'Потребление ЭЭ_факт'!$A$5:$DH$154,47+'Потребление ЭЭ_факт'!BU$4+23,FALSE),IF(AL6&lt;&gt;0,VLOOKUP($A6,'Потребление ЭЭ_факт'!$A$5:$DH$154,47+'Потребление ЭЭ_факт'!BU$4+23,FALSE),0))</f>
        <v>8688.7285714285717</v>
      </c>
      <c r="AN6" s="17">
        <f>IF(AND($D6=$AK$4,$E6=AN$5),VLOOKUP($A6,'Потребление ЭЭ_факт'!$A$5:$DH$154,47+'Потребление ЭЭ_факт'!BV$4+23,FALSE),IF(AM6&lt;&gt;0,VLOOKUP($A6,'Потребление ЭЭ_факт'!$A$5:$DH$154,47+'Потребление ЭЭ_факт'!BV$4+23,FALSE),0))</f>
        <v>9251.8285714285721</v>
      </c>
      <c r="AO6" s="17">
        <f>IF(AND($D6=$AK$4,$E6=AO$5),VLOOKUP($A6,'Потребление ЭЭ_факт'!$A$5:$DH$154,47+'Потребление ЭЭ_факт'!BW$4+23,FALSE),IF(AN6&lt;&gt;0,VLOOKUP($A6,'Потребление ЭЭ_факт'!$A$5:$DH$154,47+'Потребление ЭЭ_факт'!BW$4+23,FALSE),0))</f>
        <v>8726.9790909090898</v>
      </c>
      <c r="AP6" s="17">
        <f>IF(AND($D6=$AK$4,$E6=AP$5),VLOOKUP($A6,'Потребление ЭЭ_факт'!$A$5:$DH$154,47+'Потребление ЭЭ_факт'!BX$4+23,FALSE),IF(AO6&lt;&gt;0,VLOOKUP($A6,'Потребление ЭЭ_факт'!$A$5:$DH$154,47+'Потребление ЭЭ_факт'!BX$4+23,FALSE),0))</f>
        <v>10148.540000000001</v>
      </c>
      <c r="AQ6" s="17">
        <f>IF(AND($D6=$AK$4,$E6=AQ$5),VLOOKUP($A6,'Потребление ЭЭ_факт'!$A$5:$DH$154,47+'Потребление ЭЭ_факт'!BY$4+23,FALSE),IF(AP6&lt;&gt;0,VLOOKUP($A6,'Потребление ЭЭ_факт'!$A$5:$DH$154,47+'Потребление ЭЭ_факт'!BY$4+23,FALSE),0))</f>
        <v>10771.92</v>
      </c>
      <c r="AR6" s="17">
        <f>IF(AND($D6=$AK$4,$E6=AR$5),VLOOKUP($A6,'Потребление ЭЭ_факт'!$A$5:$DH$154,47+'Потребление ЭЭ_факт'!BZ$4+23,FALSE),IF(AQ6&lt;&gt;0,VLOOKUP($A6,'Потребление ЭЭ_факт'!$A$5:$DH$154,47+'Потребление ЭЭ_факт'!BZ$4+23,FALSE),0))</f>
        <v>10937.184285714286</v>
      </c>
      <c r="AS6" s="17">
        <f>IF(AND($D6=$AK$4,$E6=AS$5),VLOOKUP($A6,'Потребление ЭЭ_факт'!$A$5:$DH$154,47+'Потребление ЭЭ_факт'!CA$4+23,FALSE),IF(AR6&lt;&gt;0,VLOOKUP($A6,'Потребление ЭЭ_факт'!$A$5:$DH$154,47+'Потребление ЭЭ_факт'!CA$4+23,FALSE),0))</f>
        <v>9148.4599999999991</v>
      </c>
      <c r="AT6" s="17">
        <f>IF(AND($D6=$AK$4,$E6=AT$5),VLOOKUP($A6,'Потребление ЭЭ_факт'!$A$5:$DH$154,47+'Потребление ЭЭ_факт'!CB$4+23,FALSE),IF(AS6&lt;&gt;0,VLOOKUP($A6,'Потребление ЭЭ_факт'!$A$5:$DH$154,47+'Потребление ЭЭ_факт'!CB$4+23,FALSE),0))</f>
        <v>9582.34</v>
      </c>
      <c r="AU6" s="17">
        <f>IF(AND($D6=$AK$4,$E6=AU$5),VLOOKUP($A6,'Потребление ЭЭ_факт'!$A$5:$DH$154,47+'Потребление ЭЭ_факт'!CC$4+23,FALSE),IF(AT6&lt;&gt;0,VLOOKUP($A6,'Потребление ЭЭ_факт'!$A$5:$DH$154,47+'Потребление ЭЭ_факт'!CC$4+23,FALSE),0))</f>
        <v>8909.3799999999992</v>
      </c>
      <c r="AV6" s="17">
        <f>IF(AND($D6=$AK$4,$E6=AV$5),VLOOKUP($A6,'Потребление ЭЭ_факт'!$A$5:$DH$154,47+'Потребление ЭЭ_факт'!CD$4+23,FALSE),IF(AU6&lt;&gt;0,VLOOKUP($A6,'Потребление ЭЭ_факт'!$A$5:$DH$154,47+'Потребление ЭЭ_факт'!CD$4+23,FALSE),0))</f>
        <v>9697.86</v>
      </c>
      <c r="AW6" s="14">
        <f>IF(AND($D6=$AW$4,$E6=AW$5),VLOOKUP($A6,'Потребление ЭЭ_факт'!$A$5:$DH$154,47+'Потребление ЭЭ_факт'!CE$4+35,FALSE),IF(AV6&lt;&gt;0,VLOOKUP($A6,'Потребление ЭЭ_факт'!$A$5:$DH$154,47+'Потребление ЭЭ_факт'!CE$4+35,FALSE),0))</f>
        <v>9944.7800000000007</v>
      </c>
      <c r="AX6" s="17">
        <f>IF(AND($D6=$AW$4,$E6=AX$5),VLOOKUP($A6,'Потребление ЭЭ_факт'!$A$5:$DH$154,47+'Потребление ЭЭ_факт'!CF$4+35,FALSE),IF(AW6&lt;&gt;0,VLOOKUP($A6,'Потребление ЭЭ_факт'!$A$5:$DH$154,47+'Потребление ЭЭ_факт'!CF$4+35,FALSE),0))</f>
        <v>8676.7000000000007</v>
      </c>
      <c r="AY6" s="17">
        <f>IF(AND($D6=$AW$4,$E6=AY$5),VLOOKUP($A6,'Потребление ЭЭ_факт'!$A$5:$DH$154,47+'Потребление ЭЭ_факт'!CG$4+35,FALSE),IF(AX6&lt;&gt;0,VLOOKUP($A6,'Потребление ЭЭ_факт'!$A$5:$DH$154,47+'Потребление ЭЭ_факт'!CG$4+35,FALSE),0))</f>
        <v>9374.18</v>
      </c>
      <c r="AZ6" s="17">
        <f>IF(AND($D6=$AW$4,$E6=AZ$5),VLOOKUP($A6,'Потребление ЭЭ_факт'!$A$5:$DH$154,47+'Потребление ЭЭ_факт'!CH$4+35,FALSE),IF(AY6&lt;&gt;0,VLOOKUP($A6,'Потребление ЭЭ_факт'!$A$5:$DH$154,47+'Потребление ЭЭ_факт'!CH$4+35,FALSE),0))</f>
        <v>9312.76</v>
      </c>
      <c r="BA6" s="17">
        <f>IF(AND($D6=$AW$4,$E6=BA$5),VLOOKUP($A6,'Потребление ЭЭ_факт'!$A$5:$DH$154,47+'Потребление ЭЭ_факт'!CI$4+35,FALSE),IF(AZ6&lt;&gt;0,VLOOKUP($A6,'Потребление ЭЭ_факт'!$A$5:$DH$154,47+'Потребление ЭЭ_факт'!CI$4+35,FALSE),0))</f>
        <v>9466.6200000000008</v>
      </c>
      <c r="BB6" s="17">
        <f>IF(AND($D6=$AW$4,$E6=BB$5),VLOOKUP($A6,'Потребление ЭЭ_факт'!$A$5:$DH$154,47+'Потребление ЭЭ_факт'!CJ$4+35,FALSE),IF(BA6&lt;&gt;0,VLOOKUP($A6,'Потребление ЭЭ_факт'!$A$5:$DH$154,47+'Потребление ЭЭ_факт'!CJ$4+35,FALSE),0))</f>
        <v>8704.3799999999992</v>
      </c>
      <c r="BC6" s="17">
        <f>IF(AND($D6=$AW$4,$E6=BC$5),VLOOKUP($A6,'Потребление ЭЭ_факт'!$A$5:$DH$154,47+'Потребление ЭЭ_факт'!CK$4+35,FALSE),IF(BB6&lt;&gt;0,VLOOKUP($A6,'Потребление ЭЭ_факт'!$A$5:$DH$154,47+'Потребление ЭЭ_факт'!CK$4+35,FALSE),0))</f>
        <v>9665.02</v>
      </c>
      <c r="BD6" s="17">
        <f>IF(AND($D6=$AW$4,$E6=BD$5),VLOOKUP($A6,'Потребление ЭЭ_факт'!$A$5:$DH$154,47+'Потребление ЭЭ_факт'!CL$4+35,FALSE),IF(BC6&lt;&gt;0,VLOOKUP($A6,'Потребление ЭЭ_факт'!$A$5:$DH$154,47+'Потребление ЭЭ_факт'!CL$4+35,FALSE),0))</f>
        <v>9496.52</v>
      </c>
      <c r="BE6" s="17">
        <f>IF(AND($D6=$AW$4,$E6=BE$5),VLOOKUP($A6,'Потребление ЭЭ_факт'!$A$5:$DH$154,47+'Потребление ЭЭ_факт'!CM$4+35,FALSE),IF(BD6&lt;&gt;0,VLOOKUP($A6,'Потребление ЭЭ_факт'!$A$5:$DH$154,47+'Потребление ЭЭ_факт'!CM$4+35,FALSE),0))</f>
        <v>8061.44</v>
      </c>
      <c r="BF6" s="17">
        <f>IF(AND($D6=$AW$4,$E6=BF$5),VLOOKUP($A6,'Потребление ЭЭ_факт'!$A$5:$DH$154,47+'Потребление ЭЭ_факт'!CN$4+35,FALSE),IF(BE6&lt;&gt;0,VLOOKUP($A6,'Потребление ЭЭ_факт'!$A$5:$DH$154,47+'Потребление ЭЭ_факт'!CN$4+35,FALSE),0))</f>
        <v>7790.54</v>
      </c>
      <c r="BG6" s="17">
        <f>IF(AND($D6=$AW$4,$E6=BG$5),VLOOKUP($A6,'Потребление ЭЭ_факт'!$A$5:$DH$154,47+'Потребление ЭЭ_факт'!CO$4+35,FALSE),IF(BF6&lt;&gt;0,VLOOKUP($A6,'Потребление ЭЭ_факт'!$A$5:$DH$154,47+'Потребление ЭЭ_факт'!CO$4+35,FALSE),0))</f>
        <v>8032.18</v>
      </c>
      <c r="BH6" s="17">
        <f>IF(AND($D6=$AW$4,$E6=BH$5),VLOOKUP($A6,'Потребление ЭЭ_факт'!$A$5:$DH$154,47+'Потребление ЭЭ_факт'!CP$4+35,FALSE),IF(BG6&lt;&gt;0,VLOOKUP($A6,'Потребление ЭЭ_факт'!$A$5:$DH$154,47+'Потребление ЭЭ_факт'!CP$4+35,FALSE),0))</f>
        <v>8999.52</v>
      </c>
      <c r="BI6" s="14">
        <f>IF(AND($D6=$BI$4,$E6=BI$5),VLOOKUP($A6,'Потребление ЭЭ_факт'!$A$5:$DH$154,47+'Потребление ЭЭ_факт'!CQ$4+47,FALSE),IF(BH6&lt;&gt;0,VLOOKUP($A6,'Потребление ЭЭ_факт'!$A$5:$DH$154,47+'Потребление ЭЭ_факт'!CQ$4+47,FALSE),0))</f>
        <v>9427.6</v>
      </c>
      <c r="BJ6" s="17">
        <f>IF(AND($D6=$BI$4,$E6=BJ$5),VLOOKUP($A6,'Потребление ЭЭ_факт'!$A$5:$DH$154,47+'Потребление ЭЭ_факт'!CR$4+47,FALSE),IF(BI6&lt;&gt;0,VLOOKUP($A6,'Потребление ЭЭ_факт'!$A$5:$DH$154,47+'Потребление ЭЭ_факт'!CR$4+47,FALSE),0))</f>
        <v>7820.36</v>
      </c>
      <c r="BK6" s="17">
        <f>IF(AND($D6=$BI$4,$E6=BK$5),VLOOKUP($A6,'Потребление ЭЭ_факт'!$A$5:$DH$154,47+'Потребление ЭЭ_факт'!CS$4+47,FALSE),IF(BJ6&lt;&gt;0,VLOOKUP($A6,'Потребление ЭЭ_факт'!$A$5:$DH$154,47+'Потребление ЭЭ_факт'!CS$4+47,FALSE),0))</f>
        <v>7695.96</v>
      </c>
      <c r="BL6" s="17">
        <f>IF(AND($D6=$BI$4,$E6=BL$5),VLOOKUP($A6,'Потребление ЭЭ_факт'!$A$5:$DH$154,47+'Потребление ЭЭ_факт'!CT$4+47,FALSE),IF(BK6&lt;&gt;0,VLOOKUP($A6,'Потребление ЭЭ_факт'!$A$5:$DH$154,47+'Потребление ЭЭ_факт'!CT$4+47,FALSE),0))</f>
        <v>8341.82</v>
      </c>
      <c r="BM6" s="17">
        <f>IF(AND($D6=$BI$4,$E6=BM$5),VLOOKUP($A6,'Потребление ЭЭ_факт'!$A$5:$DH$154,47+'Потребление ЭЭ_факт'!CU$4+47,FALSE),IF(BL6&lt;&gt;0,VLOOKUP($A6,'Потребление ЭЭ_факт'!$A$5:$DH$154,47+'Потребление ЭЭ_факт'!CU$4+47,FALSE),0))</f>
        <v>7424.82</v>
      </c>
      <c r="BN6" s="17">
        <f>IF(AND($D6=$BI$4,$E6=BN$5),VLOOKUP($A6,'Потребление ЭЭ_факт'!$A$5:$DH$154,47+'Потребление ЭЭ_факт'!CV$4+47,FALSE),IF(BM6&lt;&gt;0,VLOOKUP($A6,'Потребление ЭЭ_факт'!$A$5:$DH$154,47+'Потребление ЭЭ_факт'!CV$4+47,FALSE),0))</f>
        <v>8773.7999999999993</v>
      </c>
      <c r="BO6" s="17">
        <f>IF(AND($D6=$BI$4,$E6=BO$5),VLOOKUP($A6,'Потребление ЭЭ_факт'!$A$5:$DH$154,47+'Потребление ЭЭ_факт'!CW$4+47,FALSE),IF(BN6&lt;&gt;0,VLOOKUP($A6,'Потребление ЭЭ_факт'!$A$5:$DH$154,47+'Потребление ЭЭ_факт'!CW$4+47,FALSE),0))</f>
        <v>9210.6200000000008</v>
      </c>
      <c r="BP6" s="17">
        <f>IF(AND($D6=$BI$4,$E6=BP$5),VLOOKUP($A6,'Потребление ЭЭ_факт'!$A$5:$DH$154,47+'Потребление ЭЭ_факт'!CX$4+47,FALSE),IF(BO6&lt;&gt;0,VLOOKUP($A6,'Потребление ЭЭ_факт'!$A$5:$DH$154,47+'Потребление ЭЭ_факт'!CX$4+47,FALSE),0))</f>
        <v>8452.42</v>
      </c>
      <c r="BQ6" s="17">
        <f>IF(AND($D6=$BI$4,$E6=BQ$5),VLOOKUP($A6,'Потребление ЭЭ_факт'!$A$5:$DH$154,47+'Потребление ЭЭ_факт'!CY$4+47,FALSE),IF(BP6&lt;&gt;0,VLOOKUP($A6,'Потребление ЭЭ_факт'!$A$5:$DH$154,47+'Потребление ЭЭ_факт'!CY$4+47,FALSE),0))</f>
        <v>7691.7</v>
      </c>
      <c r="BR6" s="17">
        <f>IF(AND($D6=$BI$4,$E6=BR$5),VLOOKUP($A6,'Потребление ЭЭ_факт'!$A$5:$DH$154,47+'Потребление ЭЭ_факт'!CZ$4+47,FALSE),IF(BQ6&lt;&gt;0,VLOOKUP($A6,'Потребление ЭЭ_факт'!$A$5:$DH$154,47+'Потребление ЭЭ_факт'!CZ$4+47,FALSE),0))</f>
        <v>7584.4</v>
      </c>
      <c r="BS6" s="17">
        <f>IF(AND($D6=$BI$4,$E6=BS$5),VLOOKUP($A6,'Потребление ЭЭ_факт'!$A$5:$DH$154,47+'Потребление ЭЭ_факт'!DA$4+47,FALSE),IF(BR6&lt;&gt;0,VLOOKUP($A6,'Потребление ЭЭ_факт'!$A$5:$DH$154,47+'Потребление ЭЭ_факт'!DA$4+47,FALSE),0))</f>
        <v>7958.99</v>
      </c>
      <c r="BT6" s="17">
        <f>IF(AND($D6=$BI$4,$E6=BT$5),VLOOKUP($A6,'Потребление ЭЭ_факт'!$A$5:$DH$154,47+'Потребление ЭЭ_факт'!DB$4+47,FALSE),IF(BS6&lt;&gt;0,VLOOKUP($A6,'Потребление ЭЭ_факт'!$A$5:$DH$154,47+'Потребление ЭЭ_факт'!DB$4+47,FALSE),0))</f>
        <v>8478.6</v>
      </c>
      <c r="BU6" s="14">
        <f>IF(AND($D6=$BU$4,$E6=BU$5),VLOOKUP($A6,'Потребление ЭЭ_факт'!$A$5:$DH$154,59+'Потребление ЭЭ_факт'!DC$4+47,FALSE),IF(BT6&lt;&gt;0,VLOOKUP($A6,'Потребление ЭЭ_факт'!$A$5:$DH$154,47+'Потребление ЭЭ_факт'!DC$4+59,FALSE),0))</f>
        <v>7498</v>
      </c>
      <c r="BV6" s="17">
        <f>IF(AND($D6=$BU$4,$E6=BV$5),VLOOKUP($A6,'Потребление ЭЭ_факт'!$A$5:$DH$154,59+'Потребление ЭЭ_факт'!DD$4+47,FALSE),IF(BU6&lt;&gt;0,VLOOKUP($A6,'Потребление ЭЭ_факт'!$A$5:$DH$154,47+'Потребление ЭЭ_факт'!DD$4+59,FALSE),0))</f>
        <v>6944.36</v>
      </c>
      <c r="BW6" s="17">
        <f>IF(AND($D6=$BU$4,$E6=BW$5),VLOOKUP($A6,'Потребление ЭЭ_факт'!$A$5:$DH$154,59+'Потребление ЭЭ_факт'!DE$4+47,FALSE),IF(BV6&lt;&gt;0,VLOOKUP($A6,'Потребление ЭЭ_факт'!$A$5:$DH$154,47+'Потребление ЭЭ_факт'!DE$4+59,FALSE),0))</f>
        <v>7469.5</v>
      </c>
      <c r="BX6" s="17">
        <f>IF(AND($D6=$BU$4,$E6=BX$5),VLOOKUP($A6,'Потребление ЭЭ_факт'!$A$5:$DH$154,59+'Потребление ЭЭ_факт'!DF$4+47,FALSE),IF(BW6&lt;&gt;0,VLOOKUP($A6,'Потребление ЭЭ_факт'!$A$5:$DH$154,47+'Потребление ЭЭ_факт'!DF$4+59,FALSE),0))</f>
        <v>7467.7</v>
      </c>
      <c r="BY6" s="17">
        <f>IF(AND($D6=$BU$4,$E6=BY$5),VLOOKUP($A6,'Потребление ЭЭ_факт'!$A$5:$DH$154,59+'Потребление ЭЭ_факт'!DG$4+47,FALSE),IF(BX6&lt;&gt;0,VLOOKUP($A6,'Потребление ЭЭ_факт'!$A$5:$DH$154,47+'Потребление ЭЭ_факт'!DG$4+59,FALSE),0))</f>
        <v>7696.89</v>
      </c>
      <c r="BZ6" s="17">
        <f>IF(AND($D6=$BU$4,$E6=BZ$5),VLOOKUP($A6,'Потребление ЭЭ_факт'!$A$5:$DH$154,59+'Потребление ЭЭ_факт'!DH$4+47,FALSE),IF(BY6&lt;&gt;0,VLOOKUP($A6,'Потребление ЭЭ_факт'!$A$5:$DH$154,47+'Потребление ЭЭ_факт'!DH$4+59,FALSE),0))</f>
        <v>8628.48</v>
      </c>
      <c r="CA6" s="15">
        <f t="shared" ref="CA6:CA36" si="97">AVERAGE(BO6,BC6,AE6,AQ6)</f>
        <v>9998.2249999999985</v>
      </c>
      <c r="CB6" s="12">
        <f t="shared" ref="CB6:CG11" si="98">AVERAGE(BP6,BD6,AF6,AR6)</f>
        <v>9849.1160714285725</v>
      </c>
      <c r="CC6" s="12">
        <f t="shared" si="98"/>
        <v>8268.0400000000009</v>
      </c>
      <c r="CD6" s="12">
        <f t="shared" si="98"/>
        <v>8430.375</v>
      </c>
      <c r="CE6" s="12">
        <f t="shared" si="98"/>
        <v>8270.0714285714275</v>
      </c>
      <c r="CF6" s="12">
        <f t="shared" si="98"/>
        <v>8882.6914285714302</v>
      </c>
      <c r="CG6" s="14">
        <f t="shared" ref="CG6:CG10" si="99">AVERAGE(BU6,BI6,AK6,AW6)</f>
        <v>8927.5749999999989</v>
      </c>
      <c r="CH6" s="15">
        <f t="shared" ref="CH6:CH13" si="100">AVERAGE(BV6,BJ6,AL6,AX6)</f>
        <v>7820.1521428571423</v>
      </c>
      <c r="CI6" s="15">
        <f t="shared" ref="CI6:CI17" si="101">AVERAGE(BW6,BK6,AM6,AY6)</f>
        <v>8307.0921428571419</v>
      </c>
      <c r="CJ6" s="15">
        <f t="shared" ref="CJ6:CJ29" si="102">AVERAGE(BX6,BL6,AN6,AZ6)</f>
        <v>8593.5271428571432</v>
      </c>
      <c r="CK6" s="15">
        <f t="shared" ref="CK6:CK32" si="103">AVERAGE(BY6,BM6,AO6,BA6)</f>
        <v>8328.8272727272724</v>
      </c>
      <c r="CL6" s="15">
        <f t="shared" ref="CL6:CL36" si="104">AVERAGE(BZ6,BN6,AP6,BB6)</f>
        <v>9063.7999999999993</v>
      </c>
      <c r="CM6" s="15">
        <f>CA6</f>
        <v>9998.2249999999985</v>
      </c>
      <c r="CN6" s="15">
        <f t="shared" si="6"/>
        <v>9849.1160714285725</v>
      </c>
      <c r="CO6" s="15">
        <f t="shared" si="6"/>
        <v>8268.0400000000009</v>
      </c>
      <c r="CP6" s="15">
        <f t="shared" si="6"/>
        <v>8430.375</v>
      </c>
      <c r="CQ6" s="15">
        <f t="shared" si="6"/>
        <v>8270.0714285714275</v>
      </c>
      <c r="CR6" s="16">
        <f t="shared" si="6"/>
        <v>8882.6914285714302</v>
      </c>
      <c r="CS6" s="14">
        <f t="shared" si="6"/>
        <v>8927.5749999999989</v>
      </c>
      <c r="CT6" s="15">
        <f t="shared" si="7"/>
        <v>7820.1521428571423</v>
      </c>
      <c r="CU6" s="15">
        <f t="shared" si="7"/>
        <v>8307.0921428571419</v>
      </c>
      <c r="CV6" s="15">
        <f t="shared" si="7"/>
        <v>8593.5271428571432</v>
      </c>
      <c r="CW6" s="15">
        <f t="shared" si="7"/>
        <v>8328.8272727272724</v>
      </c>
      <c r="CX6" s="15">
        <f t="shared" si="7"/>
        <v>9063.7999999999993</v>
      </c>
      <c r="CY6" s="15">
        <f t="shared" si="7"/>
        <v>9998.2249999999985</v>
      </c>
      <c r="CZ6" s="15">
        <f t="shared" si="7"/>
        <v>9849.1160714285725</v>
      </c>
      <c r="DA6" s="15">
        <f t="shared" si="7"/>
        <v>8268.0400000000009</v>
      </c>
      <c r="DB6" s="15">
        <f t="shared" si="7"/>
        <v>8430.375</v>
      </c>
      <c r="DC6" s="15">
        <f t="shared" si="7"/>
        <v>8270.0714285714275</v>
      </c>
      <c r="DD6" s="16">
        <f t="shared" si="7"/>
        <v>8882.6914285714302</v>
      </c>
      <c r="DE6" s="14">
        <f t="shared" si="7"/>
        <v>8927.5749999999989</v>
      </c>
      <c r="DF6" s="15">
        <f t="shared" si="7"/>
        <v>7820.1521428571423</v>
      </c>
      <c r="DG6" s="15">
        <f t="shared" si="7"/>
        <v>8307.0921428571419</v>
      </c>
      <c r="DH6" s="15">
        <f t="shared" si="7"/>
        <v>8593.5271428571432</v>
      </c>
      <c r="DI6" s="15">
        <f t="shared" si="7"/>
        <v>8328.8272727272724</v>
      </c>
      <c r="DJ6" s="15">
        <f t="shared" si="7"/>
        <v>9063.7999999999993</v>
      </c>
      <c r="DK6" s="15">
        <f t="shared" si="7"/>
        <v>9998.2249999999985</v>
      </c>
      <c r="DL6" s="15">
        <f t="shared" si="7"/>
        <v>9849.1160714285725</v>
      </c>
      <c r="DM6" s="15">
        <f t="shared" si="7"/>
        <v>8268.0400000000009</v>
      </c>
      <c r="DN6" s="15">
        <f t="shared" si="7"/>
        <v>8430.375</v>
      </c>
      <c r="DO6" s="15">
        <f t="shared" si="7"/>
        <v>8270.0714285714275</v>
      </c>
      <c r="DP6" s="16">
        <f t="shared" si="7"/>
        <v>8882.6914285714302</v>
      </c>
      <c r="DQ6" s="14">
        <f t="shared" ref="DQ6:DQ69" si="105">DE6</f>
        <v>8927.5749999999989</v>
      </c>
      <c r="DR6" s="15">
        <f t="shared" ref="DR6:DR69" si="106">DF6</f>
        <v>7820.1521428571423</v>
      </c>
      <c r="DS6" s="15">
        <f t="shared" ref="DS6:DS69" si="107">DG6</f>
        <v>8307.0921428571419</v>
      </c>
      <c r="DT6" s="15">
        <f t="shared" ref="DT6:DT69" si="108">DH6</f>
        <v>8593.5271428571432</v>
      </c>
      <c r="DU6" s="15">
        <f t="shared" ref="DU6:DU69" si="109">DI6</f>
        <v>8328.8272727272724</v>
      </c>
      <c r="DV6" s="15">
        <f t="shared" ref="DV6:DV69" si="110">DJ6</f>
        <v>9063.7999999999993</v>
      </c>
      <c r="DW6" s="15">
        <f t="shared" ref="DW6:DW69" si="111">DK6</f>
        <v>9998.2249999999985</v>
      </c>
      <c r="DX6" s="15">
        <f t="shared" ref="DX6:DX69" si="112">DL6</f>
        <v>9849.1160714285725</v>
      </c>
      <c r="DY6" s="15">
        <f t="shared" ref="DY6:DY69" si="113">DM6</f>
        <v>8268.0400000000009</v>
      </c>
      <c r="DZ6" s="15">
        <f t="shared" si="8"/>
        <v>8430.375</v>
      </c>
      <c r="EA6" s="15">
        <f t="shared" si="8"/>
        <v>8270.0714285714275</v>
      </c>
      <c r="EB6" s="16">
        <f t="shared" si="8"/>
        <v>8882.6914285714302</v>
      </c>
      <c r="EC6" s="14">
        <f t="shared" si="8"/>
        <v>8927.5749999999989</v>
      </c>
      <c r="ED6" s="15">
        <f t="shared" si="8"/>
        <v>7820.1521428571423</v>
      </c>
      <c r="EE6" s="15">
        <f t="shared" si="8"/>
        <v>8307.0921428571419</v>
      </c>
      <c r="EF6" s="15">
        <f t="shared" si="8"/>
        <v>8593.5271428571432</v>
      </c>
      <c r="EG6" s="15">
        <f t="shared" si="8"/>
        <v>8328.8272727272724</v>
      </c>
      <c r="EH6" s="15">
        <f t="shared" si="8"/>
        <v>9063.7999999999993</v>
      </c>
      <c r="EI6" s="15">
        <f t="shared" si="8"/>
        <v>9998.2249999999985</v>
      </c>
      <c r="EJ6" s="15">
        <f t="shared" si="8"/>
        <v>9849.1160714285725</v>
      </c>
      <c r="EK6" s="15">
        <f t="shared" si="8"/>
        <v>8268.0400000000009</v>
      </c>
      <c r="EL6" s="15">
        <f t="shared" si="8"/>
        <v>8430.375</v>
      </c>
      <c r="EM6" s="15">
        <f t="shared" si="8"/>
        <v>8270.0714285714275</v>
      </c>
      <c r="EN6" s="16">
        <f t="shared" si="8"/>
        <v>8882.6914285714302</v>
      </c>
      <c r="EO6" s="14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6"/>
      <c r="FC6" s="14">
        <f>AK6</f>
        <v>8839.92</v>
      </c>
      <c r="FD6" s="17">
        <f t="shared" ref="FD6:FD52" si="114">AL6</f>
        <v>7839.1885714285709</v>
      </c>
      <c r="FE6" s="17">
        <f t="shared" ref="FE6:FE53" si="115">AM6</f>
        <v>8688.7285714285717</v>
      </c>
      <c r="FF6" s="17">
        <f t="shared" ref="FF6:FF60" si="116">AN6</f>
        <v>9251.8285714285721</v>
      </c>
      <c r="FG6" s="17">
        <f t="shared" ref="FG6:FG61" si="117">AO6</f>
        <v>8726.9790909090898</v>
      </c>
      <c r="FH6" s="17">
        <f t="shared" ref="FH6:FH61" si="118">AP6</f>
        <v>10148.540000000001</v>
      </c>
      <c r="FI6" s="17">
        <f t="shared" ref="FI6:FI61" si="119">AQ6</f>
        <v>10771.92</v>
      </c>
      <c r="FJ6" s="17">
        <f t="shared" ref="FJ6:FJ61" si="120">AR6</f>
        <v>10937.184285714286</v>
      </c>
      <c r="FK6" s="17">
        <f t="shared" ref="FK6:FK62" si="121">AS6</f>
        <v>9148.4599999999991</v>
      </c>
      <c r="FL6" s="17">
        <f t="shared" ref="FL6:FL62" si="122">AT6</f>
        <v>9582.34</v>
      </c>
      <c r="FM6" s="17">
        <f t="shared" ref="FM6:FM62" si="123">AU6</f>
        <v>8909.3799999999992</v>
      </c>
      <c r="FN6" s="17">
        <f t="shared" ref="FN6:FN62" si="124">AV6</f>
        <v>9697.86</v>
      </c>
      <c r="FO6" s="14">
        <f t="shared" ref="FO6:FO62" si="125">AW6</f>
        <v>9944.7800000000007</v>
      </c>
      <c r="FP6" s="17">
        <f t="shared" ref="FP6:FP62" si="126">AX6</f>
        <v>8676.7000000000007</v>
      </c>
      <c r="FQ6" s="17">
        <f t="shared" ref="FQ6:FQ64" si="127">AY6</f>
        <v>9374.18</v>
      </c>
      <c r="FR6" s="17">
        <f t="shared" ref="FR6:FR64" si="128">AZ6</f>
        <v>9312.76</v>
      </c>
      <c r="FS6" s="17">
        <f t="shared" ref="FS6:FS64" si="129">BA6</f>
        <v>9466.6200000000008</v>
      </c>
      <c r="FT6" s="17">
        <f t="shared" ref="FT6:FT65" si="130">BB6</f>
        <v>8704.3799999999992</v>
      </c>
      <c r="FU6" s="17">
        <f t="shared" ref="FU6:FU65" si="131">BC6</f>
        <v>9665.02</v>
      </c>
      <c r="FV6" s="17">
        <f t="shared" ref="FV6:FV65" si="132">BD6</f>
        <v>9496.52</v>
      </c>
      <c r="FW6" s="17">
        <f t="shared" ref="FW6:FW65" si="133">BE6</f>
        <v>8061.44</v>
      </c>
      <c r="FX6" s="17">
        <f t="shared" ref="FX6:FX65" si="134">BF6</f>
        <v>7790.54</v>
      </c>
      <c r="FY6" s="17">
        <f t="shared" ref="FY6:FY65" si="135">BG6</f>
        <v>8032.18</v>
      </c>
      <c r="FZ6" s="17">
        <f t="shared" ref="FZ6:FZ65" si="136">BH6</f>
        <v>8999.52</v>
      </c>
      <c r="GA6" s="14">
        <f t="shared" ref="GA6:GA65" si="137">BI6</f>
        <v>9427.6</v>
      </c>
      <c r="GB6" s="17">
        <f t="shared" ref="GB6:GB69" si="138">BJ6</f>
        <v>7820.36</v>
      </c>
      <c r="GC6" s="17">
        <f t="shared" ref="GC6:GC69" si="139">BK6</f>
        <v>7695.96</v>
      </c>
      <c r="GD6" s="17">
        <f t="shared" ref="GD6:GD69" si="140">BL6</f>
        <v>8341.82</v>
      </c>
      <c r="GE6" s="17">
        <f t="shared" ref="GE6:GE69" si="141">BM6</f>
        <v>7424.82</v>
      </c>
      <c r="GF6" s="17">
        <f t="shared" ref="GF6:GF69" si="142">BN6</f>
        <v>8773.7999999999993</v>
      </c>
      <c r="GG6" s="17">
        <f t="shared" ref="GG6:GG69" si="143">BO6</f>
        <v>9210.6200000000008</v>
      </c>
      <c r="GH6" s="17">
        <f t="shared" ref="GH6:GH69" si="144">BP6</f>
        <v>8452.42</v>
      </c>
      <c r="GI6" s="17">
        <f t="shared" ref="GI6:GI69" si="145">BQ6</f>
        <v>7691.7</v>
      </c>
      <c r="GJ6" s="17">
        <f t="shared" ref="GJ6:GJ69" si="146">BR6</f>
        <v>7584.4</v>
      </c>
      <c r="GK6" s="17">
        <f t="shared" ref="GK6:GK69" si="147">BS6</f>
        <v>7958.99</v>
      </c>
      <c r="GL6" s="17">
        <f t="shared" ref="GL6:GL69" si="148">BT6</f>
        <v>8478.6</v>
      </c>
      <c r="GM6" s="14">
        <f t="shared" ref="GM6:GM69" si="149">BU6</f>
        <v>7498</v>
      </c>
      <c r="GN6" s="17">
        <f t="shared" ref="GN6:GN69" si="150">BV6</f>
        <v>6944.36</v>
      </c>
      <c r="GO6" s="17">
        <f t="shared" ref="GO6:GO69" si="151">BW6</f>
        <v>7469.5</v>
      </c>
      <c r="GP6" s="17">
        <f t="shared" ref="GP6:GP69" si="152">BX6</f>
        <v>7467.7</v>
      </c>
      <c r="GQ6" s="17">
        <f t="shared" ref="GQ6:GQ69" si="153">BY6</f>
        <v>7696.89</v>
      </c>
      <c r="GR6" s="17">
        <f t="shared" ref="GR6:GR69" si="154">BZ6</f>
        <v>8628.48</v>
      </c>
      <c r="GS6" s="15">
        <f t="shared" ref="GS6:GS69" si="155">CA6</f>
        <v>9998.2249999999985</v>
      </c>
      <c r="GT6" s="12">
        <f t="shared" ref="GT6:GT69" si="156">CB6</f>
        <v>9849.1160714285725</v>
      </c>
      <c r="GU6" s="12">
        <f t="shared" ref="GU6:GU69" si="157">CC6</f>
        <v>8268.0400000000009</v>
      </c>
      <c r="GV6" s="12">
        <f t="shared" ref="GV6:GV69" si="158">CD6</f>
        <v>8430.375</v>
      </c>
      <c r="GW6" s="12">
        <f t="shared" ref="GW6:GW69" si="159">CE6</f>
        <v>8270.0714285714275</v>
      </c>
      <c r="GX6" s="12">
        <f t="shared" ref="GX6:GX69" si="160">CF6</f>
        <v>8882.6914285714302</v>
      </c>
      <c r="GY6" s="14">
        <f t="shared" ref="GY6:GY69" si="161">CG6</f>
        <v>8927.5749999999989</v>
      </c>
      <c r="GZ6" s="15">
        <f t="shared" ref="GZ6:GZ69" si="162">CH6</f>
        <v>7820.1521428571423</v>
      </c>
      <c r="HA6" s="15">
        <f t="shared" ref="HA6:HA69" si="163">CI6</f>
        <v>8307.0921428571419</v>
      </c>
      <c r="HB6" s="15">
        <f t="shared" ref="HB6:HB69" si="164">CJ6</f>
        <v>8593.5271428571432</v>
      </c>
      <c r="HC6" s="15">
        <f t="shared" ref="HC6:HC69" si="165">CK6</f>
        <v>8328.8272727272724</v>
      </c>
      <c r="HD6" s="15">
        <f t="shared" ref="HD6:HD69" si="166">CL6</f>
        <v>9063.7999999999993</v>
      </c>
      <c r="HE6" s="15">
        <f t="shared" ref="HE6:HE69" si="167">CM6</f>
        <v>9998.2249999999985</v>
      </c>
      <c r="HF6" s="15">
        <f t="shared" ref="HF6:HF69" si="168">CN6</f>
        <v>9849.1160714285725</v>
      </c>
      <c r="HG6" s="15">
        <f t="shared" ref="HG6:HG69" si="169">CO6</f>
        <v>8268.0400000000009</v>
      </c>
      <c r="HH6" s="15">
        <f t="shared" ref="HH6:HH69" si="170">CP6</f>
        <v>8430.375</v>
      </c>
      <c r="HI6" s="15">
        <f t="shared" ref="HI6:HI69" si="171">CQ6</f>
        <v>8270.0714285714275</v>
      </c>
      <c r="HJ6" s="16">
        <f t="shared" ref="HJ6:HJ69" si="172">CR6</f>
        <v>8882.6914285714302</v>
      </c>
      <c r="HK6" s="14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6"/>
      <c r="HW6" s="14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6"/>
      <c r="II6" s="14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6"/>
      <c r="IU6" s="14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6"/>
      <c r="JH6" s="17"/>
      <c r="JI6" s="14">
        <f>SUM(FC6:FN6)</f>
        <v>112542.32909090909</v>
      </c>
      <c r="JJ6" s="15">
        <f>SUM(FO6:FZ6)</f>
        <v>107524.64</v>
      </c>
      <c r="JK6" s="15">
        <f>SUM(GA6:GL6)</f>
        <v>98861.090000000011</v>
      </c>
      <c r="JL6" s="15">
        <f>SUM(GM6:GX6)</f>
        <v>99403.448928571437</v>
      </c>
      <c r="JM6" s="15">
        <f>SUM(GY6:HJ6)</f>
        <v>104739.49262987012</v>
      </c>
      <c r="JN6" s="15">
        <f>SUM(HK6:HV6)</f>
        <v>0</v>
      </c>
      <c r="JO6" s="15">
        <f>SUM(HW6:IH6)</f>
        <v>0</v>
      </c>
      <c r="JP6" s="15">
        <f>SUM(II6:IT6)</f>
        <v>0</v>
      </c>
      <c r="JQ6" s="15">
        <f>SUM(IU6:JF6)</f>
        <v>0</v>
      </c>
      <c r="JR6" s="14"/>
    </row>
    <row r="7" spans="1:278" ht="12.75" customHeight="1" x14ac:dyDescent="0.25">
      <c r="A7" s="5" t="s">
        <v>165</v>
      </c>
      <c r="B7" s="3" t="s">
        <v>166</v>
      </c>
      <c r="C7" s="4">
        <v>44226</v>
      </c>
      <c r="D7">
        <f t="shared" si="93"/>
        <v>2021</v>
      </c>
      <c r="E7">
        <f t="shared" si="94"/>
        <v>1</v>
      </c>
      <c r="F7">
        <f t="shared" si="95"/>
        <v>2018</v>
      </c>
      <c r="G7">
        <f t="shared" si="96"/>
        <v>1</v>
      </c>
      <c r="H7">
        <f t="shared" ref="H7:H70" si="173">IF(D7=2021,2022,IF(E7=12,D7+1,D7))</f>
        <v>2022</v>
      </c>
      <c r="I7">
        <f t="shared" ref="I7:I70" si="174">IF(D7=2021,1,IF(E7&lt;&gt;12,E7+1,1))</f>
        <v>1</v>
      </c>
      <c r="J7">
        <f t="shared" ref="J7:J70" si="175">IF(D7=2021,2026,IF(E7=1,D7+4,D7+5))</f>
        <v>2026</v>
      </c>
      <c r="K7">
        <f t="shared" ref="K7:K70" si="176">IF(D7=2021,12,E7)</f>
        <v>12</v>
      </c>
      <c r="M7" s="28">
        <f>IF(AND($D7=$M$4,$E7=M$5),VLOOKUP($A7,'Потребление ЭЭ_факт'!$A$5:$DH$154,47+'Потребление ЭЭ_факт'!AU$4-1,FALSE),IF(L7&lt;&gt;0,VLOOKUP($A7,'Потребление ЭЭ_факт'!$A$5:$DH$154,47+'Потребление ЭЭ_факт'!AU$4-1,FALSE),0))</f>
        <v>0</v>
      </c>
      <c r="N7" s="17">
        <f>IF(AND($D7=$M$4,$E7=N$5),VLOOKUP($A7,'Потребление ЭЭ_факт'!$A$5:$DH$154,47+'Потребление ЭЭ_факт'!AV$4-1,FALSE),IF(M7&lt;&gt;0,VLOOKUP($A7,'Потребление ЭЭ_факт'!$A$5:$DH$154,47+'Потребление ЭЭ_факт'!AV$4-1,FALSE),0))</f>
        <v>0</v>
      </c>
      <c r="O7" s="17">
        <f>IF(AND($D7=$M$4,$E7=O$5),VLOOKUP($A7,'Потребление ЭЭ_факт'!$A$5:$DH$154,47+'Потребление ЭЭ_факт'!AW$4-1,FALSE),IF(N7&lt;&gt;0,VLOOKUP($A7,'Потребление ЭЭ_факт'!$A$5:$DH$154,47+'Потребление ЭЭ_факт'!AW$4-1,FALSE),0))</f>
        <v>0</v>
      </c>
      <c r="P7" s="17">
        <f>IF(AND($D7=$M$4,$E7=P$5),VLOOKUP($A7,'Потребление ЭЭ_факт'!$A$5:$DH$154,47+'Потребление ЭЭ_факт'!AX$4-1,FALSE),IF(O7&lt;&gt;0,VLOOKUP($A7,'Потребление ЭЭ_факт'!$A$5:$DH$154,47+'Потребление ЭЭ_факт'!AX$4-1,FALSE),0))</f>
        <v>0</v>
      </c>
      <c r="Q7" s="17">
        <f>IF(AND($D7=$M$4,$E7=Q$5),VLOOKUP($A7,'Потребление ЭЭ_факт'!$A$5:$DH$154,47+'Потребление ЭЭ_факт'!AY$4-1,FALSE),IF(P7&lt;&gt;0,VLOOKUP($A7,'Потребление ЭЭ_факт'!$A$5:$DH$154,47+'Потребление ЭЭ_факт'!AY$4-1,FALSE),0))</f>
        <v>0</v>
      </c>
      <c r="R7" s="17">
        <f>IF(AND($D7=$M$4,$E7=R$5),VLOOKUP($A7,'Потребление ЭЭ_факт'!$A$5:$DH$154,47+'Потребление ЭЭ_факт'!AZ$4-1,FALSE),IF(Q7&lt;&gt;0,VLOOKUP($A7,'Потребление ЭЭ_факт'!$A$5:$DH$154,47+'Потребление ЭЭ_факт'!AZ$4-1,FALSE),0))</f>
        <v>0</v>
      </c>
      <c r="S7" s="17">
        <f>IF(AND($D7=$M$4,$E7=S$5),VLOOKUP($A7,'Потребление ЭЭ_факт'!$A$5:$DH$154,47+'Потребление ЭЭ_факт'!BA$4-1,FALSE),IF(R7&lt;&gt;0,VLOOKUP($A7,'Потребление ЭЭ_факт'!$A$5:$DH$154,47+'Потребление ЭЭ_факт'!BA$4-1,FALSE),0))</f>
        <v>0</v>
      </c>
      <c r="T7" s="17">
        <f>IF(AND($D7=$M$4,$E7=T$5),VLOOKUP($A7,'Потребление ЭЭ_факт'!$A$5:$DH$154,47+'Потребление ЭЭ_факт'!BB$4-1,FALSE),IF(S7&lt;&gt;0,VLOOKUP($A7,'Потребление ЭЭ_факт'!$A$5:$DH$154,47+'Потребление ЭЭ_факт'!BB$4-1,FALSE),0))</f>
        <v>0</v>
      </c>
      <c r="U7" s="17">
        <f>IF(AND($D7=$M$4,$E7=U$5),VLOOKUP($A7,'Потребление ЭЭ_факт'!$A$5:$DH$154,47+'Потребление ЭЭ_факт'!BC$4-1,FALSE),IF(T7&lt;&gt;0,VLOOKUP($A7,'Потребление ЭЭ_факт'!$A$5:$DH$154,47+'Потребление ЭЭ_факт'!BC$4-1,FALSE),0))</f>
        <v>0</v>
      </c>
      <c r="V7" s="17">
        <f>IF(AND($D7=$M$4,$E7=V$5),VLOOKUP($A7,'Потребление ЭЭ_факт'!$A$5:$DH$154,47+'Потребление ЭЭ_факт'!BD$4-1,FALSE),IF(U7&lt;&gt;0,VLOOKUP($A7,'Потребление ЭЭ_факт'!$A$5:$DH$154,47+'Потребление ЭЭ_факт'!BD$4-1,FALSE),0))</f>
        <v>0</v>
      </c>
      <c r="W7" s="17">
        <f>IF(AND($D7=$M$4,$E7=W$5),VLOOKUP($A7,'Потребление ЭЭ_факт'!$A$5:$DH$154,47+'Потребление ЭЭ_факт'!BE$4-1,FALSE),IF(V7&lt;&gt;0,VLOOKUP($A7,'Потребление ЭЭ_факт'!$A$5:$DH$154,47+'Потребление ЭЭ_факт'!BE$4-1,FALSE),0))</f>
        <v>0</v>
      </c>
      <c r="X7" s="17">
        <f>IF(AND($D7=$M$4,$E7=X$5),VLOOKUP($A7,'Потребление ЭЭ_факт'!$A$5:$DH$154,47+'Потребление ЭЭ_факт'!BF$4-1,FALSE),IF(W7&lt;&gt;0,VLOOKUP($A7,'Потребление ЭЭ_факт'!$A$5:$DH$154,47+'Потребление ЭЭ_факт'!BF$4-1,FALSE),0))</f>
        <v>0</v>
      </c>
      <c r="Y7" s="14">
        <f>IF(AND($D7=$Y$4,$E7=Y$5),VLOOKUP($A7,'Потребление ЭЭ_факт'!$A$5:$DH$154,47+'Потребление ЭЭ_факт'!BG$4+11,FALSE),IF(X7&lt;&gt;0,VLOOKUP($A7,'Потребление ЭЭ_факт'!$A$5:$DH$154,47+'Потребление ЭЭ_факт'!BG$4+11,FALSE),0))</f>
        <v>16611.571428571431</v>
      </c>
      <c r="Z7" s="17">
        <f>IF(AND($D7=$Y$4,$E7=Z$5),VLOOKUP($A7,'Потребление ЭЭ_факт'!$A$5:$DH$154,47+'Потребление ЭЭ_факт'!BH$4+11,FALSE),IF(Y7&lt;&gt;0,VLOOKUP($A7,'Потребление ЭЭ_факт'!$A$5:$DH$154,47+'Потребление ЭЭ_факт'!BH$4+11,FALSE),0))</f>
        <v>30082.800000000003</v>
      </c>
      <c r="AA7" s="17">
        <f>IF(AND($D7=$Y$4,$E7=AA$5),VLOOKUP($A7,'Потребление ЭЭ_факт'!$A$5:$DH$154,47+'Потребление ЭЭ_факт'!BI$4+11,FALSE),IF(Z7&lt;&gt;0,VLOOKUP($A7,'Потребление ЭЭ_факт'!$A$5:$DH$154,47+'Потребление ЭЭ_факт'!BI$4+11,FALSE),0))</f>
        <v>29080.809928571427</v>
      </c>
      <c r="AB7" s="17">
        <f>IF(AND($D7=$Y$4,$E7=AB$5),VLOOKUP($A7,'Потребление ЭЭ_факт'!$A$5:$DH$154,47+'Потребление ЭЭ_факт'!BJ$4+11,FALSE),IF(AA7&lt;&gt;0,VLOOKUP($A7,'Потребление ЭЭ_факт'!$A$5:$DH$154,47+'Потребление ЭЭ_факт'!BJ$4+11,FALSE),0))</f>
        <v>20262.384000000002</v>
      </c>
      <c r="AC7" s="17">
        <f>IF(AND($D7=$Y$4,$E7=AC$5),VLOOKUP($A7,'Потребление ЭЭ_факт'!$A$5:$DH$154,47+'Потребление ЭЭ_факт'!BK$4+11,FALSE),IF(AB7&lt;&gt;0,VLOOKUP($A7,'Потребление ЭЭ_факт'!$A$5:$DH$154,47+'Потребление ЭЭ_факт'!BK$4+11,FALSE),0))</f>
        <v>20808.862928571427</v>
      </c>
      <c r="AD7" s="17">
        <f>IF(AND($D7=$Y$4,$E7=AD$5),VLOOKUP($A7,'Потребление ЭЭ_факт'!$A$5:$DH$154,47+'Потребление ЭЭ_факт'!BL$4+11,FALSE),IF(AC7&lt;&gt;0,VLOOKUP($A7,'Потребление ЭЭ_факт'!$A$5:$DH$154,47+'Потребление ЭЭ_факт'!BL$4+11,FALSE),0))</f>
        <v>21956.425714285717</v>
      </c>
      <c r="AE7" s="17">
        <f>IF(AND($D7=$Y$4,$E7=AE$5),VLOOKUP($A7,'Потребление ЭЭ_факт'!$A$5:$DH$154,47+'Потребление ЭЭ_факт'!BM$4+11,FALSE),IF(AD7&lt;&gt;0,VLOOKUP($A7,'Потребление ЭЭ_факт'!$A$5:$DH$154,47+'Потребление ЭЭ_факт'!BM$4+11,FALSE),0))</f>
        <v>23579.900228571427</v>
      </c>
      <c r="AF7" s="17">
        <f>IF(AND($D7=$Y$4,$E7=AF$5),VLOOKUP($A7,'Потребление ЭЭ_факт'!$A$5:$DH$154,47+'Потребление ЭЭ_факт'!BN$4+11,FALSE),IF(AE7&lt;&gt;0,VLOOKUP($A7,'Потребление ЭЭ_факт'!$A$5:$DH$154,47+'Потребление ЭЭ_факт'!BN$4+11,FALSE),0))</f>
        <v>20889.806142857142</v>
      </c>
      <c r="AG7" s="17">
        <f>IF(AND($D7=$Y$4,$E7=AG$5),VLOOKUP($A7,'Потребление ЭЭ_факт'!$A$5:$DH$154,47+'Потребление ЭЭ_факт'!BO$4+11,FALSE),IF(AF7&lt;&gt;0,VLOOKUP($A7,'Потребление ЭЭ_факт'!$A$5:$DH$154,47+'Потребление ЭЭ_факт'!BO$4+11,FALSE),0))</f>
        <v>20011.731428571431</v>
      </c>
      <c r="AH7" s="17">
        <f>IF(AND($D7=$Y$4,$E7=AH$5),VLOOKUP($A7,'Потребление ЭЭ_факт'!$A$5:$DH$154,47+'Потребление ЭЭ_факт'!BP$4+11,FALSE),IF(AG7&lt;&gt;0,VLOOKUP($A7,'Потребление ЭЭ_факт'!$A$5:$DH$154,47+'Потребление ЭЭ_факт'!BP$4+11,FALSE),0))</f>
        <v>20609.155392857141</v>
      </c>
      <c r="AI7" s="17">
        <f>IF(AND($D7=$Y$4,$E7=AI$5),VLOOKUP($A7,'Потребление ЭЭ_факт'!$A$5:$DH$154,47+'Потребление ЭЭ_факт'!BQ$4+11,FALSE),IF(AH7&lt;&gt;0,VLOOKUP($A7,'Потребление ЭЭ_факт'!$A$5:$DH$154,47+'Потребление ЭЭ_факт'!BQ$4+11,FALSE),0))</f>
        <v>19729.787142857142</v>
      </c>
      <c r="AJ7" s="17">
        <f>IF(AND($D7=$Y$4,$E7=AJ$5),VLOOKUP($A7,'Потребление ЭЭ_факт'!$A$5:$DH$154,47+'Потребление ЭЭ_факт'!BR$4+11,FALSE),IF(AI7&lt;&gt;0,VLOOKUP($A7,'Потребление ЭЭ_факт'!$A$5:$DH$154,47+'Потребление ЭЭ_факт'!BR$4+11,FALSE),0))</f>
        <v>24576.187971428575</v>
      </c>
      <c r="AK7" s="14">
        <f>IF(AND($D7=$AK$4,$E7=AK$5),VLOOKUP($A7,'Потребление ЭЭ_факт'!$A$5:$DH$154,47+'Потребление ЭЭ_факт'!BS$4+23,FALSE),IF(AJ7&lt;&gt;0,VLOOKUP($A7,'Потребление ЭЭ_факт'!$A$5:$DH$154,47+'Потребление ЭЭ_факт'!BS$4+23,FALSE),0))</f>
        <v>25028.5785</v>
      </c>
      <c r="AL7" s="17">
        <f>IF(AND($D7=$AK$4,$E7=AL$5),VLOOKUP($A7,'Потребление ЭЭ_факт'!$A$5:$DH$154,47+'Потребление ЭЭ_факт'!BT$4+23,FALSE),IF(AK7&lt;&gt;0,VLOOKUP($A7,'Потребление ЭЭ_факт'!$A$5:$DH$154,47+'Потребление ЭЭ_факт'!BT$4+23,FALSE),0))</f>
        <v>22987.710000000003</v>
      </c>
      <c r="AM7" s="17">
        <f>IF(AND($D7=$AK$4,$E7=AM$5),VLOOKUP($A7,'Потребление ЭЭ_факт'!$A$5:$DH$154,47+'Потребление ЭЭ_факт'!BU$4+23,FALSE),IF(AL7&lt;&gt;0,VLOOKUP($A7,'Потребление ЭЭ_факт'!$A$5:$DH$154,47+'Потребление ЭЭ_факт'!BU$4+23,FALSE),0))</f>
        <v>22709.080114285713</v>
      </c>
      <c r="AN7" s="17">
        <f>IF(AND($D7=$AK$4,$E7=AN$5),VLOOKUP($A7,'Потребление ЭЭ_факт'!$A$5:$DH$154,47+'Потребление ЭЭ_факт'!BV$4+23,FALSE),IF(AM7&lt;&gt;0,VLOOKUP($A7,'Потребление ЭЭ_факт'!$A$5:$DH$154,47+'Потребление ЭЭ_факт'!BV$4+23,FALSE),0))</f>
        <v>19707.174642857142</v>
      </c>
      <c r="AO7" s="17">
        <f>IF(AND($D7=$AK$4,$E7=AO$5),VLOOKUP($A7,'Потребление ЭЭ_факт'!$A$5:$DH$154,47+'Потребление ЭЭ_факт'!BW$4+23,FALSE),IF(AN7&lt;&gt;0,VLOOKUP($A7,'Потребление ЭЭ_факт'!$A$5:$DH$154,47+'Потребление ЭЭ_факт'!BW$4+23,FALSE),0))</f>
        <v>20821.338214285715</v>
      </c>
      <c r="AP7" s="17">
        <f>IF(AND($D7=$AK$4,$E7=AP$5),VLOOKUP($A7,'Потребление ЭЭ_факт'!$A$5:$DH$154,47+'Потребление ЭЭ_факт'!BX$4+23,FALSE),IF(AO7&lt;&gt;0,VLOOKUP($A7,'Потребление ЭЭ_факт'!$A$5:$DH$154,47+'Потребление ЭЭ_факт'!BX$4+23,FALSE),0))</f>
        <v>22186.604571428572</v>
      </c>
      <c r="AQ7" s="17">
        <f>IF(AND($D7=$AK$4,$E7=AQ$5),VLOOKUP($A7,'Потребление ЭЭ_факт'!$A$5:$DH$154,47+'Потребление ЭЭ_факт'!BY$4+23,FALSE),IF(AP7&lt;&gt;0,VLOOKUP($A7,'Потребление ЭЭ_факт'!$A$5:$DH$154,47+'Потребление ЭЭ_факт'!BY$4+23,FALSE),0))</f>
        <v>23228.776071428572</v>
      </c>
      <c r="AR7" s="17">
        <f>IF(AND($D7=$AK$4,$E7=AR$5),VLOOKUP($A7,'Потребление ЭЭ_факт'!$A$5:$DH$154,47+'Потребление ЭЭ_факт'!BZ$4+23,FALSE),IF(AQ7&lt;&gt;0,VLOOKUP($A7,'Потребление ЭЭ_факт'!$A$5:$DH$154,47+'Потребление ЭЭ_факт'!BZ$4+23,FALSE),0))</f>
        <v>23838.510642857142</v>
      </c>
      <c r="AS7" s="17">
        <f>IF(AND($D7=$AK$4,$E7=AS$5),VLOOKUP($A7,'Потребление ЭЭ_факт'!$A$5:$DH$154,47+'Потребление ЭЭ_факт'!CA$4+23,FALSE),IF(AR7&lt;&gt;0,VLOOKUP($A7,'Потребление ЭЭ_факт'!$A$5:$DH$154,47+'Потребление ЭЭ_факт'!CA$4+23,FALSE),0))</f>
        <v>20432.529642857146</v>
      </c>
      <c r="AT7" s="17">
        <f>IF(AND($D7=$AK$4,$E7=AT$5),VLOOKUP($A7,'Потребление ЭЭ_факт'!$A$5:$DH$154,47+'Потребление ЭЭ_факт'!CB$4+23,FALSE),IF(AS7&lt;&gt;0,VLOOKUP($A7,'Потребление ЭЭ_факт'!$A$5:$DH$154,47+'Потребление ЭЭ_факт'!CB$4+23,FALSE),0))</f>
        <v>21137.454000000002</v>
      </c>
      <c r="AU7" s="17">
        <f>IF(AND($D7=$AK$4,$E7=AU$5),VLOOKUP($A7,'Потребление ЭЭ_факт'!$A$5:$DH$154,47+'Потребление ЭЭ_факт'!CC$4+23,FALSE),IF(AT7&lt;&gt;0,VLOOKUP($A7,'Потребление ЭЭ_факт'!$A$5:$DH$154,47+'Потребление ЭЭ_факт'!CC$4+23,FALSE),0))</f>
        <v>20261.580000000002</v>
      </c>
      <c r="AV7" s="17">
        <f>IF(AND($D7=$AK$4,$E7=AV$5),VLOOKUP($A7,'Потребление ЭЭ_факт'!$A$5:$DH$154,47+'Потребление ЭЭ_факт'!CD$4+23,FALSE),IF(AU7&lt;&gt;0,VLOOKUP($A7,'Потребление ЭЭ_факт'!$A$5:$DH$154,47+'Потребление ЭЭ_факт'!CD$4+23,FALSE),0))</f>
        <v>24096.555660000002</v>
      </c>
      <c r="AW7" s="14">
        <f>IF(AND($D7=$AW$4,$E7=AW$5),VLOOKUP($A7,'Потребление ЭЭ_факт'!$A$5:$DH$154,47+'Потребление ЭЭ_факт'!CE$4+35,FALSE),IF(AV7&lt;&gt;0,VLOOKUP($A7,'Потребление ЭЭ_факт'!$A$5:$DH$154,47+'Потребление ЭЭ_факт'!CE$4+35,FALSE),0))</f>
        <v>24478.539000000001</v>
      </c>
      <c r="AX7" s="17">
        <f>IF(AND($D7=$AW$4,$E7=AX$5),VLOOKUP($A7,'Потребление ЭЭ_факт'!$A$5:$DH$154,47+'Потребление ЭЭ_факт'!CF$4+35,FALSE),IF(AW7&lt;&gt;0,VLOOKUP($A7,'Потребление ЭЭ_факт'!$A$5:$DH$154,47+'Потребление ЭЭ_факт'!CF$4+35,FALSE),0))</f>
        <v>20294.816796000003</v>
      </c>
      <c r="AY7" s="17">
        <f>IF(AND($D7=$AW$4,$E7=AY$5),VLOOKUP($A7,'Потребление ЭЭ_факт'!$A$5:$DH$154,47+'Потребление ЭЭ_факт'!CG$4+35,FALSE),IF(AX7&lt;&gt;0,VLOOKUP($A7,'Потребление ЭЭ_факт'!$A$5:$DH$154,47+'Потребление ЭЭ_факт'!CG$4+35,FALSE),0))</f>
        <v>20035.663459785101</v>
      </c>
      <c r="AZ7" s="17">
        <f>IF(AND($D7=$AW$4,$E7=AZ$5),VLOOKUP($A7,'Потребление ЭЭ_факт'!$A$5:$DH$154,47+'Потребление ЭЭ_факт'!CH$4+35,FALSE),IF(AY7&lt;&gt;0,VLOOKUP($A7,'Потребление ЭЭ_факт'!$A$5:$DH$154,47+'Потребление ЭЭ_факт'!CH$4+35,FALSE),0))</f>
        <v>21164.072142857145</v>
      </c>
      <c r="BA7" s="17">
        <f>IF(AND($D7=$AW$4,$E7=BA$5),VLOOKUP($A7,'Потребление ЭЭ_факт'!$A$5:$DH$154,47+'Потребление ЭЭ_факт'!CI$4+35,FALSE),IF(AZ7&lt;&gt;0,VLOOKUP($A7,'Потребление ЭЭ_факт'!$A$5:$DH$154,47+'Потребление ЭЭ_факт'!CI$4+35,FALSE),0))</f>
        <v>22471.932000000001</v>
      </c>
      <c r="BB7" s="17">
        <f>IF(AND($D7=$AW$4,$E7=BB$5),VLOOKUP($A7,'Потребление ЭЭ_факт'!$A$5:$DH$154,47+'Потребление ЭЭ_факт'!CJ$4+35,FALSE),IF(BA7&lt;&gt;0,VLOOKUP($A7,'Потребление ЭЭ_факт'!$A$5:$DH$154,47+'Потребление ЭЭ_факт'!CJ$4+35,FALSE),0))</f>
        <v>22250.807350184281</v>
      </c>
      <c r="BC7" s="17">
        <f>IF(AND($D7=$AW$4,$E7=BC$5),VLOOKUP($A7,'Потребление ЭЭ_факт'!$A$5:$DH$154,47+'Потребление ЭЭ_факт'!CK$4+35,FALSE),IF(BB7&lt;&gt;0,VLOOKUP($A7,'Потребление ЭЭ_факт'!$A$5:$DH$154,47+'Потребление ЭЭ_факт'!CK$4+35,FALSE),0))</f>
        <v>24108.209142857144</v>
      </c>
      <c r="BD7" s="17">
        <f>IF(AND($D7=$AW$4,$E7=BD$5),VLOOKUP($A7,'Потребление ЭЭ_факт'!$A$5:$DH$154,47+'Потребление ЭЭ_факт'!CL$4+35,FALSE),IF(BC7&lt;&gt;0,VLOOKUP($A7,'Потребление ЭЭ_факт'!$A$5:$DH$154,47+'Потребление ЭЭ_факт'!CL$4+35,FALSE),0))</f>
        <v>23240.775961701245</v>
      </c>
      <c r="BE7" s="17">
        <f>IF(AND($D7=$AW$4,$E7=BE$5),VLOOKUP($A7,'Потребление ЭЭ_факт'!$A$5:$DH$154,47+'Потребление ЭЭ_факт'!CM$4+35,FALSE),IF(BD7&lt;&gt;0,VLOOKUP($A7,'Потребление ЭЭ_факт'!$A$5:$DH$154,47+'Потребление ЭЭ_факт'!CM$4+35,FALSE),0))</f>
        <v>20455.179</v>
      </c>
      <c r="BF7" s="17">
        <f>IF(AND($D7=$AW$4,$E7=BF$5),VLOOKUP($A7,'Потребление ЭЭ_факт'!$A$5:$DH$154,47+'Потребление ЭЭ_факт'!CN$4+35,FALSE),IF(BE7&lt;&gt;0,VLOOKUP($A7,'Потребление ЭЭ_факт'!$A$5:$DH$154,47+'Потребление ЭЭ_факт'!CN$4+35,FALSE),0))</f>
        <v>20079.096571472586</v>
      </c>
      <c r="BG7" s="17">
        <f>IF(AND($D7=$AW$4,$E7=BG$5),VLOOKUP($A7,'Потребление ЭЭ_факт'!$A$5:$DH$154,47+'Потребление ЭЭ_факт'!CO$4+35,FALSE),IF(BF7&lt;&gt;0,VLOOKUP($A7,'Потребление ЭЭ_факт'!$A$5:$DH$154,47+'Потребление ЭЭ_факт'!CO$4+35,FALSE),0))</f>
        <v>21061.442999999999</v>
      </c>
      <c r="BH7" s="17">
        <f>IF(AND($D7=$AW$4,$E7=BH$5),VLOOKUP($A7,'Потребление ЭЭ_факт'!$A$5:$DH$154,47+'Потребление ЭЭ_факт'!CP$4+35,FALSE),IF(BG7&lt;&gt;0,VLOOKUP($A7,'Потребление ЭЭ_факт'!$A$5:$DH$154,47+'Потребление ЭЭ_факт'!CP$4+35,FALSE),0))</f>
        <v>23881.56642857143</v>
      </c>
      <c r="BI7" s="14">
        <f>IF(AND($D7=$BI$4,$E7=BI$5),VLOOKUP($A7,'Потребление ЭЭ_факт'!$A$5:$DH$154,47+'Потребление ЭЭ_факт'!CQ$4+47,FALSE),IF(BH7&lt;&gt;0,VLOOKUP($A7,'Потребление ЭЭ_факт'!$A$5:$DH$154,47+'Потребление ЭЭ_факт'!CQ$4+47,FALSE),0))</f>
        <v>22969.223999999998</v>
      </c>
      <c r="BJ7" s="17">
        <f>IF(AND($D7=$BI$4,$E7=BJ$5),VLOOKUP($A7,'Потребление ЭЭ_факт'!$A$5:$DH$154,47+'Потребление ЭЭ_факт'!CR$4+47,FALSE),IF(BI7&lt;&gt;0,VLOOKUP($A7,'Потребление ЭЭ_факт'!$A$5:$DH$154,47+'Потребление ЭЭ_факт'!CR$4+47,FALSE),0))</f>
        <v>20674.440749999998</v>
      </c>
      <c r="BK7" s="17">
        <f>IF(AND($D7=$BI$4,$E7=BK$5),VLOOKUP($A7,'Потребление ЭЭ_факт'!$A$5:$DH$154,47+'Потребление ЭЭ_факт'!CS$4+47,FALSE),IF(BJ7&lt;&gt;0,VLOOKUP($A7,'Потребление ЭЭ_факт'!$A$5:$DH$154,47+'Потребление ЭЭ_факт'!CS$4+47,FALSE),0))</f>
        <v>22231.794000000002</v>
      </c>
      <c r="BL7" s="17">
        <f>IF(AND($D7=$BI$4,$E7=BL$5),VLOOKUP($A7,'Потребление ЭЭ_факт'!$A$5:$DH$154,47+'Потребление ЭЭ_факт'!CT$4+47,FALSE),IF(BK7&lt;&gt;0,VLOOKUP($A7,'Потребление ЭЭ_факт'!$A$5:$DH$154,47+'Потребление ЭЭ_факт'!CT$4+47,FALSE),0))</f>
        <v>19888.045714285712</v>
      </c>
      <c r="BM7" s="17">
        <f>IF(AND($D7=$BI$4,$E7=BM$5),VLOOKUP($A7,'Потребление ЭЭ_факт'!$A$5:$DH$154,47+'Потребление ЭЭ_факт'!CU$4+47,FALSE),IF(BL7&lt;&gt;0,VLOOKUP($A7,'Потребление ЭЭ_факт'!$A$5:$DH$154,47+'Потребление ЭЭ_факт'!CU$4+47,FALSE),0))</f>
        <v>22640.846999999998</v>
      </c>
      <c r="BN7" s="17">
        <f>IF(AND($D7=$BI$4,$E7=BN$5),VLOOKUP($A7,'Потребление ЭЭ_факт'!$A$5:$DH$154,47+'Потребление ЭЭ_факт'!CV$4+47,FALSE),IF(BM7&lt;&gt;0,VLOOKUP($A7,'Потребление ЭЭ_факт'!$A$5:$DH$154,47+'Потребление ЭЭ_факт'!CV$4+47,FALSE),0))</f>
        <v>22096.200000000004</v>
      </c>
      <c r="BO7" s="17">
        <f>IF(AND($D7=$BI$4,$E7=BO$5),VLOOKUP($A7,'Потребление ЭЭ_факт'!$A$5:$DH$154,47+'Потребление ЭЭ_факт'!CW$4+47,FALSE),IF(BN7&lt;&gt;0,VLOOKUP($A7,'Потребление ЭЭ_факт'!$A$5:$DH$154,47+'Потребление ЭЭ_факт'!CW$4+47,FALSE),0))</f>
        <v>24460.010142857143</v>
      </c>
      <c r="BP7" s="17">
        <f>IF(AND($D7=$BI$4,$E7=BP$5),VLOOKUP($A7,'Потребление ЭЭ_факт'!$A$5:$DH$154,47+'Потребление ЭЭ_факт'!CX$4+47,FALSE),IF(BO7&lt;&gt;0,VLOOKUP($A7,'Потребление ЭЭ_факт'!$A$5:$DH$154,47+'Потребление ЭЭ_факт'!CX$4+47,FALSE),0))</f>
        <v>23377.221000000001</v>
      </c>
      <c r="BQ7" s="17">
        <f>IF(AND($D7=$BI$4,$E7=BQ$5),VLOOKUP($A7,'Потребление ЭЭ_факт'!$A$5:$DH$154,47+'Потребление ЭЭ_факт'!CY$4+47,FALSE),IF(BP7&lt;&gt;0,VLOOKUP($A7,'Потребление ЭЭ_факт'!$A$5:$DH$154,47+'Потребление ЭЭ_факт'!CY$4+47,FALSE),0))</f>
        <v>21241.113000000001</v>
      </c>
      <c r="BR7" s="17">
        <f>IF(AND($D7=$BI$4,$E7=BR$5),VLOOKUP($A7,'Потребление ЭЭ_факт'!$A$5:$DH$154,47+'Потребление ЭЭ_факт'!CZ$4+47,FALSE),IF(BQ7&lt;&gt;0,VLOOKUP($A7,'Потребление ЭЭ_факт'!$A$5:$DH$154,47+'Потребление ЭЭ_факт'!CZ$4+47,FALSE),0))</f>
        <v>21909.902999999998</v>
      </c>
      <c r="BS7" s="17">
        <f>IF(AND($D7=$BI$4,$E7=BS$5),VLOOKUP($A7,'Потребление ЭЭ_факт'!$A$5:$DH$154,47+'Потребление ЭЭ_факт'!DA$4+47,FALSE),IF(BR7&lt;&gt;0,VLOOKUP($A7,'Потребление ЭЭ_факт'!$A$5:$DH$154,47+'Потребление ЭЭ_факт'!DA$4+47,FALSE),0))</f>
        <v>22031.112000000001</v>
      </c>
      <c r="BT7" s="17">
        <f>IF(AND($D7=$BI$4,$E7=BT$5),VLOOKUP($A7,'Потребление ЭЭ_факт'!$A$5:$DH$154,47+'Потребление ЭЭ_факт'!DB$4+47,FALSE),IF(BS7&lt;&gt;0,VLOOKUP($A7,'Потребление ЭЭ_факт'!$A$5:$DH$154,47+'Потребление ЭЭ_факт'!DB$4+47,FALSE),0))</f>
        <v>23055.213</v>
      </c>
      <c r="BU7" s="14">
        <f>IF(AND($D7=$BU$4,$E7=BU$5),VLOOKUP($A7,'Потребление ЭЭ_факт'!$A$5:$DH$154,59+'Потребление ЭЭ_факт'!DC$4+47,FALSE),IF(BT7&lt;&gt;0,VLOOKUP($A7,'Потребление ЭЭ_факт'!$A$5:$DH$154,47+'Потребление ЭЭ_факт'!DC$4+59,FALSE),0))</f>
        <v>24473.736000000001</v>
      </c>
      <c r="BV7" s="17">
        <f>IF(AND($D7=$BU$4,$E7=BV$5),VLOOKUP($A7,'Потребление ЭЭ_факт'!$A$5:$DH$154,59+'Потребление ЭЭ_факт'!DD$4+47,FALSE),IF(BU7&lt;&gt;0,VLOOKUP($A7,'Потребление ЭЭ_факт'!$A$5:$DH$154,47+'Потребление ЭЭ_факт'!DD$4+59,FALSE),0))</f>
        <v>20578.398000000001</v>
      </c>
      <c r="BW7" s="17">
        <f>IF(AND($D7=$BU$4,$E7=BW$5),VLOOKUP($A7,'Потребление ЭЭ_факт'!$A$5:$DH$154,59+'Потребление ЭЭ_факт'!DE$4+47,FALSE),IF(BV7&lt;&gt;0,VLOOKUP($A7,'Потребление ЭЭ_факт'!$A$5:$DH$154,47+'Потребление ЭЭ_факт'!DE$4+59,FALSE),0))</f>
        <v>22208.793000000001</v>
      </c>
      <c r="BX7" s="17">
        <f>IF(AND($D7=$BU$4,$E7=BX$5),VLOOKUP($A7,'Потребление ЭЭ_факт'!$A$5:$DH$154,59+'Потребление ЭЭ_факт'!DF$4+47,FALSE),IF(BW7&lt;&gt;0,VLOOKUP($A7,'Потребление ЭЭ_факт'!$A$5:$DH$154,47+'Потребление ЭЭ_факт'!DF$4+59,FALSE),0))</f>
        <v>21446.337</v>
      </c>
      <c r="BY7" s="17">
        <f>IF(AND($D7=$BU$4,$E7=BY$5),VLOOKUP($A7,'Потребление ЭЭ_факт'!$A$5:$DH$154,59+'Потребление ЭЭ_факт'!DG$4+47,FALSE),IF(BX7&lt;&gt;0,VLOOKUP($A7,'Потребление ЭЭ_факт'!$A$5:$DH$154,47+'Потребление ЭЭ_факт'!DG$4+59,FALSE),0))</f>
        <v>20806.971000000001</v>
      </c>
      <c r="BZ7" s="17">
        <f>IF(AND($D7=$BU$4,$E7=BZ$5),VLOOKUP($A7,'Потребление ЭЭ_факт'!$A$5:$DH$154,59+'Потребление ЭЭ_факт'!DH$4+47,FALSE),IF(BY7&lt;&gt;0,VLOOKUP($A7,'Потребление ЭЭ_факт'!$A$5:$DH$154,47+'Потребление ЭЭ_факт'!DH$4+59,FALSE),0))</f>
        <v>19013.423999999999</v>
      </c>
      <c r="CA7" s="15">
        <f t="shared" si="97"/>
        <v>23844.223896428572</v>
      </c>
      <c r="CB7" s="12">
        <f t="shared" si="98"/>
        <v>22836.578436853884</v>
      </c>
      <c r="CC7" s="12">
        <f t="shared" si="98"/>
        <v>20535.138267857146</v>
      </c>
      <c r="CD7" s="12">
        <f t="shared" si="98"/>
        <v>20933.902241082429</v>
      </c>
      <c r="CE7" s="12">
        <f t="shared" si="98"/>
        <v>20770.980535714287</v>
      </c>
      <c r="CF7" s="12">
        <f t="shared" si="98"/>
        <v>23902.380765000002</v>
      </c>
      <c r="CG7" s="14">
        <f t="shared" si="99"/>
        <v>24237.519375</v>
      </c>
      <c r="CH7" s="15">
        <f t="shared" si="100"/>
        <v>21133.8413865</v>
      </c>
      <c r="CI7" s="15">
        <f t="shared" si="101"/>
        <v>21796.3326435177</v>
      </c>
      <c r="CJ7" s="15">
        <f t="shared" si="102"/>
        <v>20551.407374999999</v>
      </c>
      <c r="CK7" s="15">
        <f t="shared" si="103"/>
        <v>21685.272053571429</v>
      </c>
      <c r="CL7" s="15">
        <f t="shared" si="104"/>
        <v>21386.758980403214</v>
      </c>
      <c r="CM7" s="15">
        <f t="shared" ref="CM7:CM42" si="177">CA7</f>
        <v>23844.223896428572</v>
      </c>
      <c r="CN7" s="15">
        <f t="shared" si="6"/>
        <v>22836.578436853884</v>
      </c>
      <c r="CO7" s="15">
        <f t="shared" si="6"/>
        <v>20535.138267857146</v>
      </c>
      <c r="CP7" s="15">
        <f t="shared" si="6"/>
        <v>20933.902241082429</v>
      </c>
      <c r="CQ7" s="15">
        <f t="shared" si="6"/>
        <v>20770.980535714287</v>
      </c>
      <c r="CR7" s="16">
        <f t="shared" si="6"/>
        <v>23902.380765000002</v>
      </c>
      <c r="CS7" s="14">
        <f t="shared" si="6"/>
        <v>24237.519375</v>
      </c>
      <c r="CT7" s="15">
        <f t="shared" si="7"/>
        <v>21133.8413865</v>
      </c>
      <c r="CU7" s="15">
        <f t="shared" si="7"/>
        <v>21796.3326435177</v>
      </c>
      <c r="CV7" s="15">
        <f t="shared" si="7"/>
        <v>20551.407374999999</v>
      </c>
      <c r="CW7" s="15">
        <f t="shared" si="7"/>
        <v>21685.272053571429</v>
      </c>
      <c r="CX7" s="15">
        <f t="shared" si="7"/>
        <v>21386.758980403214</v>
      </c>
      <c r="CY7" s="15">
        <f t="shared" si="7"/>
        <v>23844.223896428572</v>
      </c>
      <c r="CZ7" s="15">
        <f t="shared" si="7"/>
        <v>22836.578436853884</v>
      </c>
      <c r="DA7" s="15">
        <f t="shared" si="7"/>
        <v>20535.138267857146</v>
      </c>
      <c r="DB7" s="15">
        <f t="shared" si="7"/>
        <v>20933.902241082429</v>
      </c>
      <c r="DC7" s="15">
        <f t="shared" si="7"/>
        <v>20770.980535714287</v>
      </c>
      <c r="DD7" s="16">
        <f t="shared" si="7"/>
        <v>23902.380765000002</v>
      </c>
      <c r="DE7" s="14">
        <f t="shared" si="7"/>
        <v>24237.519375</v>
      </c>
      <c r="DF7" s="15">
        <f t="shared" si="7"/>
        <v>21133.8413865</v>
      </c>
      <c r="DG7" s="15">
        <f t="shared" si="7"/>
        <v>21796.3326435177</v>
      </c>
      <c r="DH7" s="15">
        <f t="shared" si="7"/>
        <v>20551.407374999999</v>
      </c>
      <c r="DI7" s="15">
        <f t="shared" si="7"/>
        <v>21685.272053571429</v>
      </c>
      <c r="DJ7" s="15">
        <f t="shared" si="7"/>
        <v>21386.758980403214</v>
      </c>
      <c r="DK7" s="15">
        <f t="shared" si="7"/>
        <v>23844.223896428572</v>
      </c>
      <c r="DL7" s="15">
        <f t="shared" si="7"/>
        <v>22836.578436853884</v>
      </c>
      <c r="DM7" s="15">
        <f t="shared" si="7"/>
        <v>20535.138267857146</v>
      </c>
      <c r="DN7" s="15">
        <f t="shared" si="7"/>
        <v>20933.902241082429</v>
      </c>
      <c r="DO7" s="15">
        <f t="shared" si="7"/>
        <v>20770.980535714287</v>
      </c>
      <c r="DP7" s="16">
        <f t="shared" si="7"/>
        <v>23902.380765000002</v>
      </c>
      <c r="DQ7" s="14">
        <f t="shared" si="105"/>
        <v>24237.519375</v>
      </c>
      <c r="DR7" s="15">
        <f t="shared" si="106"/>
        <v>21133.8413865</v>
      </c>
      <c r="DS7" s="15">
        <f t="shared" si="107"/>
        <v>21796.3326435177</v>
      </c>
      <c r="DT7" s="15">
        <f t="shared" si="108"/>
        <v>20551.407374999999</v>
      </c>
      <c r="DU7" s="15">
        <f t="shared" si="109"/>
        <v>21685.272053571429</v>
      </c>
      <c r="DV7" s="15">
        <f t="shared" si="110"/>
        <v>21386.758980403214</v>
      </c>
      <c r="DW7" s="15">
        <f t="shared" si="111"/>
        <v>23844.223896428572</v>
      </c>
      <c r="DX7" s="15">
        <f t="shared" si="112"/>
        <v>22836.578436853884</v>
      </c>
      <c r="DY7" s="15">
        <f t="shared" si="113"/>
        <v>20535.138267857146</v>
      </c>
      <c r="DZ7" s="15">
        <f t="shared" si="8"/>
        <v>20933.902241082429</v>
      </c>
      <c r="EA7" s="15">
        <f t="shared" si="8"/>
        <v>20770.980535714287</v>
      </c>
      <c r="EB7" s="16">
        <f t="shared" si="8"/>
        <v>23902.380765000002</v>
      </c>
      <c r="EC7" s="14">
        <f t="shared" si="8"/>
        <v>24237.519375</v>
      </c>
      <c r="ED7" s="15">
        <f t="shared" si="8"/>
        <v>21133.8413865</v>
      </c>
      <c r="EE7" s="15">
        <f t="shared" si="8"/>
        <v>21796.3326435177</v>
      </c>
      <c r="EF7" s="15">
        <f t="shared" si="8"/>
        <v>20551.407374999999</v>
      </c>
      <c r="EG7" s="15">
        <f t="shared" si="8"/>
        <v>21685.272053571429</v>
      </c>
      <c r="EH7" s="15">
        <f t="shared" si="8"/>
        <v>21386.758980403214</v>
      </c>
      <c r="EI7" s="15">
        <f t="shared" si="8"/>
        <v>23844.223896428572</v>
      </c>
      <c r="EJ7" s="15">
        <f t="shared" si="8"/>
        <v>22836.578436853884</v>
      </c>
      <c r="EK7" s="15">
        <f t="shared" si="8"/>
        <v>20535.138267857146</v>
      </c>
      <c r="EL7" s="15">
        <f t="shared" si="8"/>
        <v>20933.902241082429</v>
      </c>
      <c r="EM7" s="15">
        <f t="shared" si="8"/>
        <v>20770.980535714287</v>
      </c>
      <c r="EN7" s="16">
        <f t="shared" si="8"/>
        <v>23902.380765000002</v>
      </c>
      <c r="EO7" s="14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6"/>
      <c r="FC7" s="14">
        <f t="shared" ref="FC7:FC49" si="178">AK7</f>
        <v>25028.5785</v>
      </c>
      <c r="FD7" s="17">
        <f t="shared" si="114"/>
        <v>22987.710000000003</v>
      </c>
      <c r="FE7" s="17">
        <f t="shared" si="115"/>
        <v>22709.080114285713</v>
      </c>
      <c r="FF7" s="17">
        <f t="shared" si="116"/>
        <v>19707.174642857142</v>
      </c>
      <c r="FG7" s="17">
        <f t="shared" si="117"/>
        <v>20821.338214285715</v>
      </c>
      <c r="FH7" s="17">
        <f t="shared" si="118"/>
        <v>22186.604571428572</v>
      </c>
      <c r="FI7" s="17">
        <f t="shared" si="119"/>
        <v>23228.776071428572</v>
      </c>
      <c r="FJ7" s="17">
        <f t="shared" si="120"/>
        <v>23838.510642857142</v>
      </c>
      <c r="FK7" s="17">
        <f t="shared" si="121"/>
        <v>20432.529642857146</v>
      </c>
      <c r="FL7" s="17">
        <f t="shared" si="122"/>
        <v>21137.454000000002</v>
      </c>
      <c r="FM7" s="17">
        <f t="shared" si="123"/>
        <v>20261.580000000002</v>
      </c>
      <c r="FN7" s="17">
        <f t="shared" si="124"/>
        <v>24096.555660000002</v>
      </c>
      <c r="FO7" s="14">
        <f t="shared" si="125"/>
        <v>24478.539000000001</v>
      </c>
      <c r="FP7" s="17">
        <f t="shared" si="126"/>
        <v>20294.816796000003</v>
      </c>
      <c r="FQ7" s="17">
        <f t="shared" si="127"/>
        <v>20035.663459785101</v>
      </c>
      <c r="FR7" s="17">
        <f t="shared" si="128"/>
        <v>21164.072142857145</v>
      </c>
      <c r="FS7" s="17">
        <f t="shared" si="129"/>
        <v>22471.932000000001</v>
      </c>
      <c r="FT7" s="17">
        <f t="shared" si="130"/>
        <v>22250.807350184281</v>
      </c>
      <c r="FU7" s="17">
        <f t="shared" si="131"/>
        <v>24108.209142857144</v>
      </c>
      <c r="FV7" s="17">
        <f t="shared" si="132"/>
        <v>23240.775961701245</v>
      </c>
      <c r="FW7" s="17">
        <f t="shared" si="133"/>
        <v>20455.179</v>
      </c>
      <c r="FX7" s="17">
        <f t="shared" si="134"/>
        <v>20079.096571472586</v>
      </c>
      <c r="FY7" s="17">
        <f t="shared" si="135"/>
        <v>21061.442999999999</v>
      </c>
      <c r="FZ7" s="17">
        <f t="shared" si="136"/>
        <v>23881.56642857143</v>
      </c>
      <c r="GA7" s="14">
        <f t="shared" si="137"/>
        <v>22969.223999999998</v>
      </c>
      <c r="GB7" s="17">
        <f t="shared" si="138"/>
        <v>20674.440749999998</v>
      </c>
      <c r="GC7" s="17">
        <f t="shared" si="139"/>
        <v>22231.794000000002</v>
      </c>
      <c r="GD7" s="17">
        <f t="shared" si="140"/>
        <v>19888.045714285712</v>
      </c>
      <c r="GE7" s="17">
        <f t="shared" si="141"/>
        <v>22640.846999999998</v>
      </c>
      <c r="GF7" s="17">
        <f t="shared" si="142"/>
        <v>22096.200000000004</v>
      </c>
      <c r="GG7" s="17">
        <f t="shared" si="143"/>
        <v>24460.010142857143</v>
      </c>
      <c r="GH7" s="17">
        <f t="shared" si="144"/>
        <v>23377.221000000001</v>
      </c>
      <c r="GI7" s="17">
        <f t="shared" si="145"/>
        <v>21241.113000000001</v>
      </c>
      <c r="GJ7" s="17">
        <f t="shared" si="146"/>
        <v>21909.902999999998</v>
      </c>
      <c r="GK7" s="17">
        <f t="shared" si="147"/>
        <v>22031.112000000001</v>
      </c>
      <c r="GL7" s="17">
        <f t="shared" si="148"/>
        <v>23055.213</v>
      </c>
      <c r="GM7" s="14">
        <f t="shared" si="149"/>
        <v>24473.736000000001</v>
      </c>
      <c r="GN7" s="17">
        <f t="shared" si="150"/>
        <v>20578.398000000001</v>
      </c>
      <c r="GO7" s="17">
        <f t="shared" si="151"/>
        <v>22208.793000000001</v>
      </c>
      <c r="GP7" s="17">
        <f t="shared" si="152"/>
        <v>21446.337</v>
      </c>
      <c r="GQ7" s="17">
        <f t="shared" si="153"/>
        <v>20806.971000000001</v>
      </c>
      <c r="GR7" s="17">
        <f t="shared" si="154"/>
        <v>19013.423999999999</v>
      </c>
      <c r="GS7" s="15">
        <f t="shared" si="155"/>
        <v>23844.223896428572</v>
      </c>
      <c r="GT7" s="12">
        <f t="shared" si="156"/>
        <v>22836.578436853884</v>
      </c>
      <c r="GU7" s="12">
        <f t="shared" si="157"/>
        <v>20535.138267857146</v>
      </c>
      <c r="GV7" s="12">
        <f t="shared" si="158"/>
        <v>20933.902241082429</v>
      </c>
      <c r="GW7" s="12">
        <f t="shared" si="159"/>
        <v>20770.980535714287</v>
      </c>
      <c r="GX7" s="12">
        <f t="shared" si="160"/>
        <v>23902.380765000002</v>
      </c>
      <c r="GY7" s="14">
        <f t="shared" si="161"/>
        <v>24237.519375</v>
      </c>
      <c r="GZ7" s="15">
        <f t="shared" si="162"/>
        <v>21133.8413865</v>
      </c>
      <c r="HA7" s="15">
        <f t="shared" si="163"/>
        <v>21796.3326435177</v>
      </c>
      <c r="HB7" s="15">
        <f t="shared" si="164"/>
        <v>20551.407374999999</v>
      </c>
      <c r="HC7" s="15">
        <f t="shared" si="165"/>
        <v>21685.272053571429</v>
      </c>
      <c r="HD7" s="15">
        <f t="shared" si="166"/>
        <v>21386.758980403214</v>
      </c>
      <c r="HE7" s="15">
        <f t="shared" si="167"/>
        <v>23844.223896428572</v>
      </c>
      <c r="HF7" s="15">
        <f t="shared" si="168"/>
        <v>22836.578436853884</v>
      </c>
      <c r="HG7" s="15">
        <f t="shared" si="169"/>
        <v>20535.138267857146</v>
      </c>
      <c r="HH7" s="15">
        <f t="shared" si="170"/>
        <v>20933.902241082429</v>
      </c>
      <c r="HI7" s="15">
        <f t="shared" si="171"/>
        <v>20770.980535714287</v>
      </c>
      <c r="HJ7" s="16">
        <f t="shared" si="172"/>
        <v>23902.380765000002</v>
      </c>
      <c r="HK7" s="14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6"/>
      <c r="HW7" s="14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6"/>
      <c r="II7" s="14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6"/>
      <c r="IU7" s="14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6"/>
      <c r="JH7" s="17"/>
      <c r="JI7" s="14">
        <f t="shared" ref="JI7:JI70" si="179">SUM(FC7:FN7)</f>
        <v>266435.89206000004</v>
      </c>
      <c r="JJ7" s="15">
        <f t="shared" ref="JJ7:JJ70" si="180">SUM(FO7:FZ7)</f>
        <v>263522.10085342894</v>
      </c>
      <c r="JK7" s="15">
        <f t="shared" ref="JK7:JK70" si="181">SUM(GA7:GL7)</f>
        <v>266575.12360714283</v>
      </c>
      <c r="JL7" s="15">
        <f t="shared" ref="JL7:JL70" si="182">SUM(GM7:GX7)</f>
        <v>261350.86314293632</v>
      </c>
      <c r="JM7" s="15">
        <f t="shared" ref="JM7:JM70" si="183">SUM(GY7:HJ7)</f>
        <v>263614.33595692861</v>
      </c>
      <c r="JN7" s="15">
        <f t="shared" ref="JN7:JN70" si="184">SUM(HK7:HV7)</f>
        <v>0</v>
      </c>
      <c r="JO7" s="15">
        <f t="shared" ref="JO7:JO70" si="185">SUM(HW7:IH7)</f>
        <v>0</v>
      </c>
      <c r="JP7" s="15">
        <f t="shared" ref="JP7:JP70" si="186">SUM(II7:IT7)</f>
        <v>0</v>
      </c>
      <c r="JQ7" s="15">
        <f t="shared" ref="JQ7:JQ70" si="187">SUM(IU7:JF7)</f>
        <v>0</v>
      </c>
      <c r="JR7" s="14"/>
    </row>
    <row r="8" spans="1:278" ht="12.75" customHeight="1" x14ac:dyDescent="0.25">
      <c r="A8" s="5" t="s">
        <v>299</v>
      </c>
      <c r="B8" s="3" t="s">
        <v>300</v>
      </c>
      <c r="C8" s="4">
        <v>44227</v>
      </c>
      <c r="D8">
        <f t="shared" si="93"/>
        <v>2021</v>
      </c>
      <c r="E8">
        <f t="shared" si="94"/>
        <v>1</v>
      </c>
      <c r="F8">
        <f t="shared" si="95"/>
        <v>2018</v>
      </c>
      <c r="G8">
        <f t="shared" si="96"/>
        <v>1</v>
      </c>
      <c r="H8">
        <f t="shared" si="173"/>
        <v>2022</v>
      </c>
      <c r="I8">
        <f t="shared" si="174"/>
        <v>1</v>
      </c>
      <c r="J8">
        <f t="shared" si="175"/>
        <v>2026</v>
      </c>
      <c r="K8">
        <f t="shared" si="176"/>
        <v>12</v>
      </c>
      <c r="M8" s="28">
        <f>IF(AND($D8=$M$4,$E8=M$5),VLOOKUP($A8,'Потребление ЭЭ_факт'!$A$5:$DH$154,47+'Потребление ЭЭ_факт'!AU$4-1,FALSE),IF(L8&lt;&gt;0,VLOOKUP($A8,'Потребление ЭЭ_факт'!$A$5:$DH$154,47+'Потребление ЭЭ_факт'!AU$4-1,FALSE),0))</f>
        <v>0</v>
      </c>
      <c r="N8" s="17">
        <f>IF(AND($D8=$M$4,$E8=N$5),VLOOKUP($A8,'Потребление ЭЭ_факт'!$A$5:$DH$154,47+'Потребление ЭЭ_факт'!AV$4-1,FALSE),IF(M8&lt;&gt;0,VLOOKUP($A8,'Потребление ЭЭ_факт'!$A$5:$DH$154,47+'Потребление ЭЭ_факт'!AV$4-1,FALSE),0))</f>
        <v>0</v>
      </c>
      <c r="O8" s="17">
        <f>IF(AND($D8=$M$4,$E8=O$5),VLOOKUP($A8,'Потребление ЭЭ_факт'!$A$5:$DH$154,47+'Потребление ЭЭ_факт'!AW$4-1,FALSE),IF(N8&lt;&gt;0,VLOOKUP($A8,'Потребление ЭЭ_факт'!$A$5:$DH$154,47+'Потребление ЭЭ_факт'!AW$4-1,FALSE),0))</f>
        <v>0</v>
      </c>
      <c r="P8" s="17">
        <f>IF(AND($D8=$M$4,$E8=P$5),VLOOKUP($A8,'Потребление ЭЭ_факт'!$A$5:$DH$154,47+'Потребление ЭЭ_факт'!AX$4-1,FALSE),IF(O8&lt;&gt;0,VLOOKUP($A8,'Потребление ЭЭ_факт'!$A$5:$DH$154,47+'Потребление ЭЭ_факт'!AX$4-1,FALSE),0))</f>
        <v>0</v>
      </c>
      <c r="Q8" s="17">
        <f>IF(AND($D8=$M$4,$E8=Q$5),VLOOKUP($A8,'Потребление ЭЭ_факт'!$A$5:$DH$154,47+'Потребление ЭЭ_факт'!AY$4-1,FALSE),IF(P8&lt;&gt;0,VLOOKUP($A8,'Потребление ЭЭ_факт'!$A$5:$DH$154,47+'Потребление ЭЭ_факт'!AY$4-1,FALSE),0))</f>
        <v>0</v>
      </c>
      <c r="R8" s="17">
        <f>IF(AND($D8=$M$4,$E8=R$5),VLOOKUP($A8,'Потребление ЭЭ_факт'!$A$5:$DH$154,47+'Потребление ЭЭ_факт'!AZ$4-1,FALSE),IF(Q8&lt;&gt;0,VLOOKUP($A8,'Потребление ЭЭ_факт'!$A$5:$DH$154,47+'Потребление ЭЭ_факт'!AZ$4-1,FALSE),0))</f>
        <v>0</v>
      </c>
      <c r="S8" s="17">
        <f>IF(AND($D8=$M$4,$E8=S$5),VLOOKUP($A8,'Потребление ЭЭ_факт'!$A$5:$DH$154,47+'Потребление ЭЭ_факт'!BA$4-1,FALSE),IF(R8&lt;&gt;0,VLOOKUP($A8,'Потребление ЭЭ_факт'!$A$5:$DH$154,47+'Потребление ЭЭ_факт'!BA$4-1,FALSE),0))</f>
        <v>0</v>
      </c>
      <c r="T8" s="17">
        <f>IF(AND($D8=$M$4,$E8=T$5),VLOOKUP($A8,'Потребление ЭЭ_факт'!$A$5:$DH$154,47+'Потребление ЭЭ_факт'!BB$4-1,FALSE),IF(S8&lt;&gt;0,VLOOKUP($A8,'Потребление ЭЭ_факт'!$A$5:$DH$154,47+'Потребление ЭЭ_факт'!BB$4-1,FALSE),0))</f>
        <v>0</v>
      </c>
      <c r="U8" s="17">
        <f>IF(AND($D8=$M$4,$E8=U$5),VLOOKUP($A8,'Потребление ЭЭ_факт'!$A$5:$DH$154,47+'Потребление ЭЭ_факт'!BC$4-1,FALSE),IF(T8&lt;&gt;0,VLOOKUP($A8,'Потребление ЭЭ_факт'!$A$5:$DH$154,47+'Потребление ЭЭ_факт'!BC$4-1,FALSE),0))</f>
        <v>0</v>
      </c>
      <c r="V8" s="17">
        <f>IF(AND($D8=$M$4,$E8=V$5),VLOOKUP($A8,'Потребление ЭЭ_факт'!$A$5:$DH$154,47+'Потребление ЭЭ_факт'!BD$4-1,FALSE),IF(U8&lt;&gt;0,VLOOKUP($A8,'Потребление ЭЭ_факт'!$A$5:$DH$154,47+'Потребление ЭЭ_факт'!BD$4-1,FALSE),0))</f>
        <v>0</v>
      </c>
      <c r="W8" s="17">
        <f>IF(AND($D8=$M$4,$E8=W$5),VLOOKUP($A8,'Потребление ЭЭ_факт'!$A$5:$DH$154,47+'Потребление ЭЭ_факт'!BE$4-1,FALSE),IF(V8&lt;&gt;0,VLOOKUP($A8,'Потребление ЭЭ_факт'!$A$5:$DH$154,47+'Потребление ЭЭ_факт'!BE$4-1,FALSE),0))</f>
        <v>0</v>
      </c>
      <c r="X8" s="17">
        <f>IF(AND($D8=$M$4,$E8=X$5),VLOOKUP($A8,'Потребление ЭЭ_факт'!$A$5:$DH$154,47+'Потребление ЭЭ_факт'!BF$4-1,FALSE),IF(W8&lt;&gt;0,VLOOKUP($A8,'Потребление ЭЭ_факт'!$A$5:$DH$154,47+'Потребление ЭЭ_факт'!BF$4-1,FALSE),0))</f>
        <v>0</v>
      </c>
      <c r="Y8" s="14">
        <f>IF(AND($D8=$Y$4,$E8=Y$5),VLOOKUP($A8,'Потребление ЭЭ_факт'!$A$5:$DH$154,47+'Потребление ЭЭ_факт'!BG$4+11,FALSE),IF(X8&lt;&gt;0,VLOOKUP($A8,'Потребление ЭЭ_факт'!$A$5:$DH$154,47+'Потребление ЭЭ_факт'!BG$4+11,FALSE),0))</f>
        <v>14602</v>
      </c>
      <c r="Z8" s="17">
        <f>IF(AND($D8=$Y$4,$E8=Z$5),VLOOKUP($A8,'Потребление ЭЭ_факт'!$A$5:$DH$154,47+'Потребление ЭЭ_факт'!BH$4+11,FALSE),IF(Y8&lt;&gt;0,VLOOKUP($A8,'Потребление ЭЭ_факт'!$A$5:$DH$154,47+'Потребление ЭЭ_факт'!BH$4+11,FALSE),0))</f>
        <v>16451.080000000002</v>
      </c>
      <c r="AA8" s="17">
        <f>IF(AND($D8=$Y$4,$E8=AA$5),VLOOKUP($A8,'Потребление ЭЭ_факт'!$A$5:$DH$154,47+'Потребление ЭЭ_факт'!BI$4+11,FALSE),IF(Z8&lt;&gt;0,VLOOKUP($A8,'Потребление ЭЭ_факт'!$A$5:$DH$154,47+'Потребление ЭЭ_факт'!BI$4+11,FALSE),0))</f>
        <v>16930.354411037828</v>
      </c>
      <c r="AB8" s="17">
        <f>IF(AND($D8=$Y$4,$E8=AB$5),VLOOKUP($A8,'Потребление ЭЭ_факт'!$A$5:$DH$154,47+'Потребление ЭЭ_факт'!BJ$4+11,FALSE),IF(AA8&lt;&gt;0,VLOOKUP($A8,'Потребление ЭЭ_факт'!$A$5:$DH$154,47+'Потребление ЭЭ_факт'!BJ$4+11,FALSE),0))</f>
        <v>14851</v>
      </c>
      <c r="AC8" s="17">
        <f>IF(AND($D8=$Y$4,$E8=AC$5),VLOOKUP($A8,'Потребление ЭЭ_факт'!$A$5:$DH$154,47+'Потребление ЭЭ_факт'!BK$4+11,FALSE),IF(AB8&lt;&gt;0,VLOOKUP($A8,'Потребление ЭЭ_факт'!$A$5:$DH$154,47+'Потребление ЭЭ_факт'!BK$4+11,FALSE),0))</f>
        <v>17187</v>
      </c>
      <c r="AD8" s="17">
        <f>IF(AND($D8=$Y$4,$E8=AD$5),VLOOKUP($A8,'Потребление ЭЭ_факт'!$A$5:$DH$154,47+'Потребление ЭЭ_факт'!BL$4+11,FALSE),IF(AC8&lt;&gt;0,VLOOKUP($A8,'Потребление ЭЭ_факт'!$A$5:$DH$154,47+'Потребление ЭЭ_факт'!BL$4+11,FALSE),0))</f>
        <v>18938</v>
      </c>
      <c r="AE8" s="17">
        <f>IF(AND($D8=$Y$4,$E8=AE$5),VLOOKUP($A8,'Потребление ЭЭ_факт'!$A$5:$DH$154,47+'Потребление ЭЭ_факт'!BM$4+11,FALSE),IF(AD8&lt;&gt;0,VLOOKUP($A8,'Потребление ЭЭ_факт'!$A$5:$DH$154,47+'Потребление ЭЭ_факт'!BM$4+11,FALSE),0))</f>
        <v>21462</v>
      </c>
      <c r="AF8" s="17">
        <f>IF(AND($D8=$Y$4,$E8=AF$5),VLOOKUP($A8,'Потребление ЭЭ_факт'!$A$5:$DH$154,47+'Потребление ЭЭ_факт'!BN$4+11,FALSE),IF(AE8&lt;&gt;0,VLOOKUP($A8,'Потребление ЭЭ_факт'!$A$5:$DH$154,47+'Потребление ЭЭ_факт'!BN$4+11,FALSE),0))</f>
        <v>15893</v>
      </c>
      <c r="AG8" s="17">
        <f>IF(AND($D8=$Y$4,$E8=AG$5),VLOOKUP($A8,'Потребление ЭЭ_факт'!$A$5:$DH$154,47+'Потребление ЭЭ_факт'!BO$4+11,FALSE),IF(AF8&lt;&gt;0,VLOOKUP($A8,'Потребление ЭЭ_факт'!$A$5:$DH$154,47+'Потребление ЭЭ_факт'!BO$4+11,FALSE),0))</f>
        <v>12041</v>
      </c>
      <c r="AH8" s="17">
        <f>IF(AND($D8=$Y$4,$E8=AH$5),VLOOKUP($A8,'Потребление ЭЭ_факт'!$A$5:$DH$154,47+'Потребление ЭЭ_факт'!BP$4+11,FALSE),IF(AG8&lt;&gt;0,VLOOKUP($A8,'Потребление ЭЭ_факт'!$A$5:$DH$154,47+'Потребление ЭЭ_факт'!BP$4+11,FALSE),0))</f>
        <v>11668</v>
      </c>
      <c r="AI8" s="17">
        <f>IF(AND($D8=$Y$4,$E8=AI$5),VLOOKUP($A8,'Потребление ЭЭ_факт'!$A$5:$DH$154,47+'Потребление ЭЭ_факт'!BQ$4+11,FALSE),IF(AH8&lt;&gt;0,VLOOKUP($A8,'Потребление ЭЭ_факт'!$A$5:$DH$154,47+'Потребление ЭЭ_факт'!BQ$4+11,FALSE),0))</f>
        <v>11941</v>
      </c>
      <c r="AJ8" s="17">
        <f>IF(AND($D8=$Y$4,$E8=AJ$5),VLOOKUP($A8,'Потребление ЭЭ_факт'!$A$5:$DH$154,47+'Потребление ЭЭ_факт'!BR$4+11,FALSE),IF(AI8&lt;&gt;0,VLOOKUP($A8,'Потребление ЭЭ_факт'!$A$5:$DH$154,47+'Потребление ЭЭ_факт'!BR$4+11,FALSE),0))</f>
        <v>13370</v>
      </c>
      <c r="AK8" s="14">
        <f>IF(AND($D8=$AK$4,$E8=AK$5),VLOOKUP($A8,'Потребление ЭЭ_факт'!$A$5:$DH$154,47+'Потребление ЭЭ_факт'!BS$4+23,FALSE),IF(AJ8&lt;&gt;0,VLOOKUP($A8,'Потребление ЭЭ_факт'!$A$5:$DH$154,47+'Потребление ЭЭ_факт'!BS$4+23,FALSE),0))</f>
        <v>13947</v>
      </c>
      <c r="AL8" s="17">
        <f>IF(AND($D8=$AK$4,$E8=AL$5),VLOOKUP($A8,'Потребление ЭЭ_факт'!$A$5:$DH$154,47+'Потребление ЭЭ_факт'!BT$4+23,FALSE),IF(AK8&lt;&gt;0,VLOOKUP($A8,'Потребление ЭЭ_факт'!$A$5:$DH$154,47+'Потребление ЭЭ_факт'!BT$4+23,FALSE),0))</f>
        <v>12319</v>
      </c>
      <c r="AM8" s="17">
        <f>IF(AND($D8=$AK$4,$E8=AM$5),VLOOKUP($A8,'Потребление ЭЭ_факт'!$A$5:$DH$154,47+'Потребление ЭЭ_факт'!BU$4+23,FALSE),IF(AL8&lt;&gt;0,VLOOKUP($A8,'Потребление ЭЭ_факт'!$A$5:$DH$154,47+'Потребление ЭЭ_факт'!BU$4+23,FALSE),0))</f>
        <v>12657</v>
      </c>
      <c r="AN8" s="17">
        <f>IF(AND($D8=$AK$4,$E8=AN$5),VLOOKUP($A8,'Потребление ЭЭ_факт'!$A$5:$DH$154,47+'Потребление ЭЭ_факт'!BV$4+23,FALSE),IF(AM8&lt;&gt;0,VLOOKUP($A8,'Потребление ЭЭ_факт'!$A$5:$DH$154,47+'Потребление ЭЭ_факт'!BV$4+23,FALSE),0))</f>
        <v>11306</v>
      </c>
      <c r="AO8" s="17">
        <f>IF(AND($D8=$AK$4,$E8=AO$5),VLOOKUP($A8,'Потребление ЭЭ_факт'!$A$5:$DH$154,47+'Потребление ЭЭ_факт'!BW$4+23,FALSE),IF(AN8&lt;&gt;0,VLOOKUP($A8,'Потребление ЭЭ_факт'!$A$5:$DH$154,47+'Потребление ЭЭ_факт'!BW$4+23,FALSE),0))</f>
        <v>11352</v>
      </c>
      <c r="AP8" s="17">
        <f>IF(AND($D8=$AK$4,$E8=AP$5),VLOOKUP($A8,'Потребление ЭЭ_факт'!$A$5:$DH$154,47+'Потребление ЭЭ_факт'!BX$4+23,FALSE),IF(AO8&lt;&gt;0,VLOOKUP($A8,'Потребление ЭЭ_факт'!$A$5:$DH$154,47+'Потребление ЭЭ_факт'!BX$4+23,FALSE),0))</f>
        <v>13136</v>
      </c>
      <c r="AQ8" s="17">
        <f>IF(AND($D8=$AK$4,$E8=AQ$5),VLOOKUP($A8,'Потребление ЭЭ_факт'!$A$5:$DH$154,47+'Потребление ЭЭ_факт'!BY$4+23,FALSE),IF(AP8&lt;&gt;0,VLOOKUP($A8,'Потребление ЭЭ_факт'!$A$5:$DH$154,47+'Потребление ЭЭ_факт'!BY$4+23,FALSE),0))</f>
        <v>13764</v>
      </c>
      <c r="AR8" s="17">
        <f>IF(AND($D8=$AK$4,$E8=AR$5),VLOOKUP($A8,'Потребление ЭЭ_факт'!$A$5:$DH$154,47+'Потребление ЭЭ_факт'!BZ$4+23,FALSE),IF(AQ8&lt;&gt;0,VLOOKUP($A8,'Потребление ЭЭ_факт'!$A$5:$DH$154,47+'Потребление ЭЭ_факт'!BZ$4+23,FALSE),0))</f>
        <v>13682.22</v>
      </c>
      <c r="AS8" s="17">
        <f>IF(AND($D8=$AK$4,$E8=AS$5),VLOOKUP($A8,'Потребление ЭЭ_факт'!$A$5:$DH$154,47+'Потребление ЭЭ_факт'!CA$4+23,FALSE),IF(AR8&lt;&gt;0,VLOOKUP($A8,'Потребление ЭЭ_факт'!$A$5:$DH$154,47+'Потребление ЭЭ_факт'!CA$4+23,FALSE),0))</f>
        <v>10527.12</v>
      </c>
      <c r="AT8" s="17">
        <f>IF(AND($D8=$AK$4,$E8=AT$5),VLOOKUP($A8,'Потребление ЭЭ_факт'!$A$5:$DH$154,47+'Потребление ЭЭ_факт'!CB$4+23,FALSE),IF(AS8&lt;&gt;0,VLOOKUP($A8,'Потребление ЭЭ_факт'!$A$5:$DH$154,47+'Потребление ЭЭ_факт'!CB$4+23,FALSE),0))</f>
        <v>11770.17</v>
      </c>
      <c r="AU8" s="17">
        <f>IF(AND($D8=$AK$4,$E8=AU$5),VLOOKUP($A8,'Потребление ЭЭ_факт'!$A$5:$DH$154,47+'Потребление ЭЭ_факт'!CC$4+23,FALSE),IF(AT8&lt;&gt;0,VLOOKUP($A8,'Потребление ЭЭ_факт'!$A$5:$DH$154,47+'Потребление ЭЭ_факт'!CC$4+23,FALSE),0))</f>
        <v>15167.19</v>
      </c>
      <c r="AV8" s="17">
        <f>IF(AND($D8=$AK$4,$E8=AV$5),VLOOKUP($A8,'Потребление ЭЭ_факт'!$A$5:$DH$154,47+'Потребление ЭЭ_факт'!CD$4+23,FALSE),IF(AU8&lt;&gt;0,VLOOKUP($A8,'Потребление ЭЭ_факт'!$A$5:$DH$154,47+'Потребление ЭЭ_факт'!CD$4+23,FALSE),0))</f>
        <v>15020.91</v>
      </c>
      <c r="AW8" s="14">
        <f>IF(AND($D8=$AW$4,$E8=AW$5),VLOOKUP($A8,'Потребление ЭЭ_факт'!$A$5:$DH$154,47+'Потребление ЭЭ_факт'!CE$4+35,FALSE),IF(AV8&lt;&gt;0,VLOOKUP($A8,'Потребление ЭЭ_факт'!$A$5:$DH$154,47+'Потребление ЭЭ_факт'!CE$4+35,FALSE),0))</f>
        <v>16315.44</v>
      </c>
      <c r="AX8" s="17">
        <f>IF(AND($D8=$AW$4,$E8=AX$5),VLOOKUP($A8,'Потребление ЭЭ_факт'!$A$5:$DH$154,47+'Потребление ЭЭ_факт'!CF$4+35,FALSE),IF(AW8&lt;&gt;0,VLOOKUP($A8,'Потребление ЭЭ_факт'!$A$5:$DH$154,47+'Потребление ЭЭ_факт'!CF$4+35,FALSE),0))</f>
        <v>14106.87</v>
      </c>
      <c r="AY8" s="17">
        <f>IF(AND($D8=$AW$4,$E8=AY$5),VLOOKUP($A8,'Потребление ЭЭ_факт'!$A$5:$DH$154,47+'Потребление ЭЭ_факт'!CG$4+35,FALSE),IF(AX8&lt;&gt;0,VLOOKUP($A8,'Потребление ЭЭ_факт'!$A$5:$DH$154,47+'Потребление ЭЭ_факт'!CG$4+35,FALSE),0))</f>
        <v>14130.93</v>
      </c>
      <c r="AZ8" s="17">
        <f>IF(AND($D8=$AW$4,$E8=AZ$5),VLOOKUP($A8,'Потребление ЭЭ_факт'!$A$5:$DH$154,47+'Потребление ЭЭ_факт'!CH$4+35,FALSE),IF(AY8&lt;&gt;0,VLOOKUP($A8,'Потребление ЭЭ_факт'!$A$5:$DH$154,47+'Потребление ЭЭ_факт'!CH$4+35,FALSE),0))</f>
        <v>9863.76</v>
      </c>
      <c r="BA8" s="17">
        <f>IF(AND($D8=$AW$4,$E8=BA$5),VLOOKUP($A8,'Потребление ЭЭ_факт'!$A$5:$DH$154,47+'Потребление ЭЭ_факт'!CI$4+35,FALSE),IF(AZ8&lt;&gt;0,VLOOKUP($A8,'Потребление ЭЭ_факт'!$A$5:$DH$154,47+'Потребление ЭЭ_факт'!CI$4+35,FALSE),0))</f>
        <v>9235.6200000000008</v>
      </c>
      <c r="BB8" s="17">
        <f>IF(AND($D8=$AW$4,$E8=BB$5),VLOOKUP($A8,'Потребление ЭЭ_факт'!$A$5:$DH$154,47+'Потребление ЭЭ_факт'!CJ$4+35,FALSE),IF(BA8&lt;&gt;0,VLOOKUP($A8,'Потребление ЭЭ_факт'!$A$5:$DH$154,47+'Потребление ЭЭ_факт'!CJ$4+35,FALSE),0))</f>
        <v>9327.24</v>
      </c>
      <c r="BC8" s="17">
        <f>IF(AND($D8=$AW$4,$E8=BC$5),VLOOKUP($A8,'Потребление ЭЭ_факт'!$A$5:$DH$154,47+'Потребление ЭЭ_факт'!CK$4+35,FALSE),IF(BB8&lt;&gt;0,VLOOKUP($A8,'Потребление ЭЭ_факт'!$A$5:$DH$154,47+'Потребление ЭЭ_факт'!CK$4+35,FALSE),0))</f>
        <v>10410.24</v>
      </c>
      <c r="BD8" s="17">
        <f>IF(AND($D8=$AW$4,$E8=BD$5),VLOOKUP($A8,'Потребление ЭЭ_факт'!$A$5:$DH$154,47+'Потребление ЭЭ_факт'!CL$4+35,FALSE),IF(BC8&lt;&gt;0,VLOOKUP($A8,'Потребление ЭЭ_факт'!$A$5:$DH$154,47+'Потребление ЭЭ_факт'!CL$4+35,FALSE),0))</f>
        <v>10468.11</v>
      </c>
      <c r="BE8" s="17">
        <f>IF(AND($D8=$AW$4,$E8=BE$5),VLOOKUP($A8,'Потребление ЭЭ_факт'!$A$5:$DH$154,47+'Потребление ЭЭ_факт'!CM$4+35,FALSE),IF(BD8&lt;&gt;0,VLOOKUP($A8,'Потребление ЭЭ_факт'!$A$5:$DH$154,47+'Потребление ЭЭ_факт'!CM$4+35,FALSE),0))</f>
        <v>8554.98</v>
      </c>
      <c r="BF8" s="17">
        <f>IF(AND($D8=$AW$4,$E8=BF$5),VLOOKUP($A8,'Потребление ЭЭ_факт'!$A$5:$DH$154,47+'Потребление ЭЭ_факт'!CN$4+35,FALSE),IF(BE8&lt;&gt;0,VLOOKUP($A8,'Потребление ЭЭ_факт'!$A$5:$DH$154,47+'Потребление ЭЭ_факт'!CN$4+35,FALSE),0))</f>
        <v>8269.59</v>
      </c>
      <c r="BG8" s="17">
        <f>IF(AND($D8=$AW$4,$E8=BG$5),VLOOKUP($A8,'Потребление ЭЭ_факт'!$A$5:$DH$154,47+'Потребление ЭЭ_факт'!CO$4+35,FALSE),IF(BF8&lt;&gt;0,VLOOKUP($A8,'Потребление ЭЭ_факт'!$A$5:$DH$154,47+'Потребление ЭЭ_факт'!CO$4+35,FALSE),0))</f>
        <v>9048.06</v>
      </c>
      <c r="BH8" s="17">
        <f>IF(AND($D8=$AW$4,$E8=BH$5),VLOOKUP($A8,'Потребление ЭЭ_факт'!$A$5:$DH$154,47+'Потребление ЭЭ_факт'!CP$4+35,FALSE),IF(BG8&lt;&gt;0,VLOOKUP($A8,'Потребление ЭЭ_факт'!$A$5:$DH$154,47+'Потребление ЭЭ_факт'!CP$4+35,FALSE),0))</f>
        <v>10216.5</v>
      </c>
      <c r="BI8" s="14">
        <f>IF(AND($D8=$BI$4,$E8=BI$5),VLOOKUP($A8,'Потребление ЭЭ_факт'!$A$5:$DH$154,47+'Потребление ЭЭ_факт'!CQ$4+47,FALSE),IF(BH8&lt;&gt;0,VLOOKUP($A8,'Потребление ЭЭ_факт'!$A$5:$DH$154,47+'Потребление ЭЭ_факт'!CQ$4+47,FALSE),0))</f>
        <v>10460.67</v>
      </c>
      <c r="BJ8" s="17">
        <f>IF(AND($D8=$BI$4,$E8=BJ$5),VLOOKUP($A8,'Потребление ЭЭ_факт'!$A$5:$DH$154,47+'Потребление ЭЭ_факт'!CR$4+47,FALSE),IF(BI8&lt;&gt;0,VLOOKUP($A8,'Потребление ЭЭ_факт'!$A$5:$DH$154,47+'Потребление ЭЭ_факт'!CR$4+47,FALSE),0))</f>
        <v>9547.14</v>
      </c>
      <c r="BK8" s="17">
        <f>IF(AND($D8=$BI$4,$E8=BK$5),VLOOKUP($A8,'Потребление ЭЭ_факт'!$A$5:$DH$154,47+'Потребление ЭЭ_факт'!CS$4+47,FALSE),IF(BJ8&lt;&gt;0,VLOOKUP($A8,'Потребление ЭЭ_факт'!$A$5:$DH$154,47+'Потребление ЭЭ_факт'!CS$4+47,FALSE),0))</f>
        <v>9309.9</v>
      </c>
      <c r="BL8" s="17">
        <f>IF(AND($D8=$BI$4,$E8=BL$5),VLOOKUP($A8,'Потребление ЭЭ_факт'!$A$5:$DH$154,47+'Потребление ЭЭ_факт'!CT$4+47,FALSE),IF(BK8&lt;&gt;0,VLOOKUP($A8,'Потребление ЭЭ_факт'!$A$5:$DH$154,47+'Потребление ЭЭ_факт'!CT$4+47,FALSE),0))</f>
        <v>8482.56</v>
      </c>
      <c r="BM8" s="17">
        <f>IF(AND($D8=$BI$4,$E8=BM$5),VLOOKUP($A8,'Потребление ЭЭ_факт'!$A$5:$DH$154,47+'Потребление ЭЭ_факт'!CU$4+47,FALSE),IF(BL8&lt;&gt;0,VLOOKUP($A8,'Потребление ЭЭ_факт'!$A$5:$DH$154,47+'Потребление ЭЭ_факт'!CU$4+47,FALSE),0))</f>
        <v>8170.5450000000001</v>
      </c>
      <c r="BN8" s="17">
        <f>IF(AND($D8=$BI$4,$E8=BN$5),VLOOKUP($A8,'Потребление ЭЭ_факт'!$A$5:$DH$154,47+'Потребление ЭЭ_факт'!CV$4+47,FALSE),IF(BM8&lt;&gt;0,VLOOKUP($A8,'Потребление ЭЭ_факт'!$A$5:$DH$154,47+'Потребление ЭЭ_факт'!CV$4+47,FALSE),0))</f>
        <v>9393.4500000000007</v>
      </c>
      <c r="BO8" s="17">
        <f>IF(AND($D8=$BI$4,$E8=BO$5),VLOOKUP($A8,'Потребление ЭЭ_факт'!$A$5:$DH$154,47+'Потребление ЭЭ_факт'!CW$4+47,FALSE),IF(BN8&lt;&gt;0,VLOOKUP($A8,'Потребление ЭЭ_факт'!$A$5:$DH$154,47+'Потребление ЭЭ_факт'!CW$4+47,FALSE),0))</f>
        <v>15179</v>
      </c>
      <c r="BP8" s="17">
        <f>IF(AND($D8=$BI$4,$E8=BP$5),VLOOKUP($A8,'Потребление ЭЭ_факт'!$A$5:$DH$154,47+'Потребление ЭЭ_факт'!CX$4+47,FALSE),IF(BO8&lt;&gt;0,VLOOKUP($A8,'Потребление ЭЭ_факт'!$A$5:$DH$154,47+'Потребление ЭЭ_факт'!CX$4+47,FALSE),0))</f>
        <v>14281.8</v>
      </c>
      <c r="BQ8" s="17">
        <f>IF(AND($D8=$BI$4,$E8=BQ$5),VLOOKUP($A8,'Потребление ЭЭ_факт'!$A$5:$DH$154,47+'Потребление ЭЭ_факт'!CY$4+47,FALSE),IF(BP8&lt;&gt;0,VLOOKUP($A8,'Потребление ЭЭ_факт'!$A$5:$DH$154,47+'Потребление ЭЭ_факт'!CY$4+47,FALSE),0))</f>
        <v>12878.91</v>
      </c>
      <c r="BR8" s="17">
        <f>IF(AND($D8=$BI$4,$E8=BR$5),VLOOKUP($A8,'Потребление ЭЭ_факт'!$A$5:$DH$154,47+'Потребление ЭЭ_факт'!CZ$4+47,FALSE),IF(BQ8&lt;&gt;0,VLOOKUP($A8,'Потребление ЭЭ_факт'!$A$5:$DH$154,47+'Потребление ЭЭ_факт'!CZ$4+47,FALSE),0))</f>
        <v>11999.82</v>
      </c>
      <c r="BS8" s="17">
        <f>IF(AND($D8=$BI$4,$E8=BS$5),VLOOKUP($A8,'Потребление ЭЭ_факт'!$A$5:$DH$154,47+'Потребление ЭЭ_факт'!DA$4+47,FALSE),IF(BR8&lt;&gt;0,VLOOKUP($A8,'Потребление ЭЭ_факт'!$A$5:$DH$154,47+'Потребление ЭЭ_факт'!DA$4+47,FALSE),0))</f>
        <v>12586.59</v>
      </c>
      <c r="BT8" s="17">
        <f>IF(AND($D8=$BI$4,$E8=BT$5),VLOOKUP($A8,'Потребление ЭЭ_факт'!$A$5:$DH$154,47+'Потребление ЭЭ_факт'!DB$4+47,FALSE),IF(BS8&lt;&gt;0,VLOOKUP($A8,'Потребление ЭЭ_факт'!$A$5:$DH$154,47+'Потребление ЭЭ_факт'!DB$4+47,FALSE),0))</f>
        <v>13624.59</v>
      </c>
      <c r="BU8" s="14">
        <f>IF(AND($D8=$BU$4,$E8=BU$5),VLOOKUP($A8,'Потребление ЭЭ_факт'!$A$5:$DH$154,59+'Потребление ЭЭ_факт'!DC$4+47,FALSE),IF(BT8&lt;&gt;0,VLOOKUP($A8,'Потребление ЭЭ_факт'!$A$5:$DH$154,47+'Потребление ЭЭ_факт'!DC$4+59,FALSE),0))</f>
        <v>13342.98</v>
      </c>
      <c r="BV8" s="17">
        <f>IF(AND($D8=$BU$4,$E8=BV$5),VLOOKUP($A8,'Потребление ЭЭ_факт'!$A$5:$DH$154,59+'Потребление ЭЭ_факт'!DD$4+47,FALSE),IF(BU8&lt;&gt;0,VLOOKUP($A8,'Потребление ЭЭ_факт'!$A$5:$DH$154,47+'Потребление ЭЭ_факт'!DD$4+59,FALSE),0))</f>
        <v>12133.92</v>
      </c>
      <c r="BW8" s="17">
        <f>IF(AND($D8=$BU$4,$E8=BW$5),VLOOKUP($A8,'Потребление ЭЭ_факт'!$A$5:$DH$154,59+'Потребление ЭЭ_факт'!DE$4+47,FALSE),IF(BV8&lt;&gt;0,VLOOKUP($A8,'Потребление ЭЭ_факт'!$A$5:$DH$154,47+'Потребление ЭЭ_факт'!DE$4+59,FALSE),0))</f>
        <v>12772.35</v>
      </c>
      <c r="BX8" s="17">
        <f>IF(AND($D8=$BU$4,$E8=BX$5),VLOOKUP($A8,'Потребление ЭЭ_факт'!$A$5:$DH$154,59+'Потребление ЭЭ_факт'!DF$4+47,FALSE),IF(BW8&lt;&gt;0,VLOOKUP($A8,'Потребление ЭЭ_факт'!$A$5:$DH$154,47+'Потребление ЭЭ_факт'!DF$4+59,FALSE),0))</f>
        <v>12310.395</v>
      </c>
      <c r="BY8" s="17">
        <f>IF(AND($D8=$BU$4,$E8=BY$5),VLOOKUP($A8,'Потребление ЭЭ_факт'!$A$5:$DH$154,59+'Потребление ЭЭ_факт'!DG$4+47,FALSE),IF(BX8&lt;&gt;0,VLOOKUP($A8,'Потребление ЭЭ_факт'!$A$5:$DH$154,47+'Потребление ЭЭ_факт'!DG$4+59,FALSE),0))</f>
        <v>13787.25</v>
      </c>
      <c r="BZ8" s="17">
        <f>IF(AND($D8=$BU$4,$E8=BZ$5),VLOOKUP($A8,'Потребление ЭЭ_факт'!$A$5:$DH$154,59+'Потребление ЭЭ_факт'!DH$4+47,FALSE),IF(BY8&lt;&gt;0,VLOOKUP($A8,'Потребление ЭЭ_факт'!$A$5:$DH$154,47+'Потребление ЭЭ_факт'!DH$4+59,FALSE),0))</f>
        <v>13971.24</v>
      </c>
      <c r="CA8" s="15">
        <f t="shared" si="97"/>
        <v>15203.81</v>
      </c>
      <c r="CB8" s="12">
        <f t="shared" si="98"/>
        <v>13581.282500000001</v>
      </c>
      <c r="CC8" s="12">
        <f t="shared" si="98"/>
        <v>11000.502500000001</v>
      </c>
      <c r="CD8" s="12">
        <f t="shared" si="98"/>
        <v>10926.895</v>
      </c>
      <c r="CE8" s="12">
        <f t="shared" si="98"/>
        <v>12185.710000000001</v>
      </c>
      <c r="CF8" s="12">
        <f t="shared" si="98"/>
        <v>13058</v>
      </c>
      <c r="CG8" s="14">
        <f t="shared" si="99"/>
        <v>13516.522500000001</v>
      </c>
      <c r="CH8" s="15">
        <f t="shared" si="100"/>
        <v>12026.7325</v>
      </c>
      <c r="CI8" s="15">
        <f t="shared" si="101"/>
        <v>12217.545</v>
      </c>
      <c r="CJ8" s="15">
        <f t="shared" si="102"/>
        <v>10490.678750000001</v>
      </c>
      <c r="CK8" s="15">
        <f t="shared" si="103"/>
        <v>10636.35375</v>
      </c>
      <c r="CL8" s="15">
        <f t="shared" si="104"/>
        <v>11456.9825</v>
      </c>
      <c r="CM8" s="15">
        <f t="shared" si="177"/>
        <v>15203.81</v>
      </c>
      <c r="CN8" s="15">
        <f t="shared" si="6"/>
        <v>13581.282500000001</v>
      </c>
      <c r="CO8" s="15">
        <f t="shared" si="6"/>
        <v>11000.502500000001</v>
      </c>
      <c r="CP8" s="15">
        <f t="shared" si="6"/>
        <v>10926.895</v>
      </c>
      <c r="CQ8" s="15">
        <f t="shared" si="6"/>
        <v>12185.710000000001</v>
      </c>
      <c r="CR8" s="16">
        <f t="shared" si="6"/>
        <v>13058</v>
      </c>
      <c r="CS8" s="14">
        <f t="shared" si="6"/>
        <v>13516.522500000001</v>
      </c>
      <c r="CT8" s="15">
        <f t="shared" si="7"/>
        <v>12026.7325</v>
      </c>
      <c r="CU8" s="15">
        <f t="shared" si="7"/>
        <v>12217.545</v>
      </c>
      <c r="CV8" s="15">
        <f t="shared" si="7"/>
        <v>10490.678750000001</v>
      </c>
      <c r="CW8" s="15">
        <f t="shared" si="7"/>
        <v>10636.35375</v>
      </c>
      <c r="CX8" s="15">
        <f t="shared" si="7"/>
        <v>11456.9825</v>
      </c>
      <c r="CY8" s="15">
        <f t="shared" si="7"/>
        <v>15203.81</v>
      </c>
      <c r="CZ8" s="15">
        <f t="shared" si="7"/>
        <v>13581.282500000001</v>
      </c>
      <c r="DA8" s="15">
        <f t="shared" si="7"/>
        <v>11000.502500000001</v>
      </c>
      <c r="DB8" s="15">
        <f t="shared" si="7"/>
        <v>10926.895</v>
      </c>
      <c r="DC8" s="15">
        <f t="shared" si="7"/>
        <v>12185.710000000001</v>
      </c>
      <c r="DD8" s="16">
        <f t="shared" si="7"/>
        <v>13058</v>
      </c>
      <c r="DE8" s="14">
        <f t="shared" si="7"/>
        <v>13516.522500000001</v>
      </c>
      <c r="DF8" s="15">
        <f t="shared" si="7"/>
        <v>12026.7325</v>
      </c>
      <c r="DG8" s="15">
        <f t="shared" si="7"/>
        <v>12217.545</v>
      </c>
      <c r="DH8" s="15">
        <f t="shared" si="7"/>
        <v>10490.678750000001</v>
      </c>
      <c r="DI8" s="15">
        <f t="shared" si="7"/>
        <v>10636.35375</v>
      </c>
      <c r="DJ8" s="15">
        <f t="shared" si="7"/>
        <v>11456.9825</v>
      </c>
      <c r="DK8" s="15">
        <f t="shared" si="7"/>
        <v>15203.81</v>
      </c>
      <c r="DL8" s="15">
        <f t="shared" si="7"/>
        <v>13581.282500000001</v>
      </c>
      <c r="DM8" s="15">
        <f t="shared" si="7"/>
        <v>11000.502500000001</v>
      </c>
      <c r="DN8" s="15">
        <f t="shared" si="7"/>
        <v>10926.895</v>
      </c>
      <c r="DO8" s="15">
        <f t="shared" si="7"/>
        <v>12185.710000000001</v>
      </c>
      <c r="DP8" s="16">
        <f t="shared" si="7"/>
        <v>13058</v>
      </c>
      <c r="DQ8" s="14">
        <f t="shared" si="105"/>
        <v>13516.522500000001</v>
      </c>
      <c r="DR8" s="15">
        <f t="shared" si="106"/>
        <v>12026.7325</v>
      </c>
      <c r="DS8" s="15">
        <f t="shared" si="107"/>
        <v>12217.545</v>
      </c>
      <c r="DT8" s="15">
        <f t="shared" si="108"/>
        <v>10490.678750000001</v>
      </c>
      <c r="DU8" s="15">
        <f t="shared" si="109"/>
        <v>10636.35375</v>
      </c>
      <c r="DV8" s="15">
        <f t="shared" si="110"/>
        <v>11456.9825</v>
      </c>
      <c r="DW8" s="15">
        <f t="shared" si="111"/>
        <v>15203.81</v>
      </c>
      <c r="DX8" s="15">
        <f t="shared" si="112"/>
        <v>13581.282500000001</v>
      </c>
      <c r="DY8" s="15">
        <f t="shared" si="113"/>
        <v>11000.502500000001</v>
      </c>
      <c r="DZ8" s="15">
        <f t="shared" si="8"/>
        <v>10926.895</v>
      </c>
      <c r="EA8" s="15">
        <f t="shared" si="8"/>
        <v>12185.710000000001</v>
      </c>
      <c r="EB8" s="16">
        <f t="shared" si="8"/>
        <v>13058</v>
      </c>
      <c r="EC8" s="14">
        <f t="shared" si="8"/>
        <v>13516.522500000001</v>
      </c>
      <c r="ED8" s="15">
        <f t="shared" si="8"/>
        <v>12026.7325</v>
      </c>
      <c r="EE8" s="15">
        <f t="shared" si="8"/>
        <v>12217.545</v>
      </c>
      <c r="EF8" s="15">
        <f t="shared" si="8"/>
        <v>10490.678750000001</v>
      </c>
      <c r="EG8" s="15">
        <f t="shared" si="8"/>
        <v>10636.35375</v>
      </c>
      <c r="EH8" s="15">
        <f t="shared" si="8"/>
        <v>11456.9825</v>
      </c>
      <c r="EI8" s="15">
        <f t="shared" si="8"/>
        <v>15203.81</v>
      </c>
      <c r="EJ8" s="15">
        <f t="shared" si="8"/>
        <v>13581.282500000001</v>
      </c>
      <c r="EK8" s="15">
        <f t="shared" si="8"/>
        <v>11000.502500000001</v>
      </c>
      <c r="EL8" s="15">
        <f t="shared" si="8"/>
        <v>10926.895</v>
      </c>
      <c r="EM8" s="15">
        <f t="shared" si="8"/>
        <v>12185.710000000001</v>
      </c>
      <c r="EN8" s="16">
        <f t="shared" si="8"/>
        <v>13058</v>
      </c>
      <c r="EO8" s="14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6"/>
      <c r="FC8" s="14">
        <f t="shared" si="178"/>
        <v>13947</v>
      </c>
      <c r="FD8" s="17">
        <f t="shared" si="114"/>
        <v>12319</v>
      </c>
      <c r="FE8" s="17">
        <f t="shared" si="115"/>
        <v>12657</v>
      </c>
      <c r="FF8" s="17">
        <f t="shared" si="116"/>
        <v>11306</v>
      </c>
      <c r="FG8" s="17">
        <f t="shared" si="117"/>
        <v>11352</v>
      </c>
      <c r="FH8" s="17">
        <f t="shared" si="118"/>
        <v>13136</v>
      </c>
      <c r="FI8" s="17">
        <f t="shared" si="119"/>
        <v>13764</v>
      </c>
      <c r="FJ8" s="17">
        <f t="shared" si="120"/>
        <v>13682.22</v>
      </c>
      <c r="FK8" s="17">
        <f t="shared" si="121"/>
        <v>10527.12</v>
      </c>
      <c r="FL8" s="17">
        <f t="shared" si="122"/>
        <v>11770.17</v>
      </c>
      <c r="FM8" s="17">
        <f t="shared" si="123"/>
        <v>15167.19</v>
      </c>
      <c r="FN8" s="17">
        <f t="shared" si="124"/>
        <v>15020.91</v>
      </c>
      <c r="FO8" s="14">
        <f t="shared" si="125"/>
        <v>16315.44</v>
      </c>
      <c r="FP8" s="17">
        <f t="shared" si="126"/>
        <v>14106.87</v>
      </c>
      <c r="FQ8" s="17">
        <f t="shared" si="127"/>
        <v>14130.93</v>
      </c>
      <c r="FR8" s="17">
        <f t="shared" si="128"/>
        <v>9863.76</v>
      </c>
      <c r="FS8" s="17">
        <f t="shared" si="129"/>
        <v>9235.6200000000008</v>
      </c>
      <c r="FT8" s="17">
        <f t="shared" si="130"/>
        <v>9327.24</v>
      </c>
      <c r="FU8" s="17">
        <f t="shared" si="131"/>
        <v>10410.24</v>
      </c>
      <c r="FV8" s="17">
        <f t="shared" si="132"/>
        <v>10468.11</v>
      </c>
      <c r="FW8" s="17">
        <f t="shared" si="133"/>
        <v>8554.98</v>
      </c>
      <c r="FX8" s="17">
        <f t="shared" si="134"/>
        <v>8269.59</v>
      </c>
      <c r="FY8" s="17">
        <f t="shared" si="135"/>
        <v>9048.06</v>
      </c>
      <c r="FZ8" s="17">
        <f t="shared" si="136"/>
        <v>10216.5</v>
      </c>
      <c r="GA8" s="14">
        <f t="shared" si="137"/>
        <v>10460.67</v>
      </c>
      <c r="GB8" s="17">
        <f t="shared" si="138"/>
        <v>9547.14</v>
      </c>
      <c r="GC8" s="17">
        <f t="shared" si="139"/>
        <v>9309.9</v>
      </c>
      <c r="GD8" s="17">
        <f t="shared" si="140"/>
        <v>8482.56</v>
      </c>
      <c r="GE8" s="17">
        <f t="shared" si="141"/>
        <v>8170.5450000000001</v>
      </c>
      <c r="GF8" s="17">
        <f t="shared" si="142"/>
        <v>9393.4500000000007</v>
      </c>
      <c r="GG8" s="17">
        <f t="shared" si="143"/>
        <v>15179</v>
      </c>
      <c r="GH8" s="17">
        <f t="shared" si="144"/>
        <v>14281.8</v>
      </c>
      <c r="GI8" s="17">
        <f t="shared" si="145"/>
        <v>12878.91</v>
      </c>
      <c r="GJ8" s="17">
        <f t="shared" si="146"/>
        <v>11999.82</v>
      </c>
      <c r="GK8" s="17">
        <f t="shared" si="147"/>
        <v>12586.59</v>
      </c>
      <c r="GL8" s="17">
        <f t="shared" si="148"/>
        <v>13624.59</v>
      </c>
      <c r="GM8" s="14">
        <f t="shared" si="149"/>
        <v>13342.98</v>
      </c>
      <c r="GN8" s="17">
        <f t="shared" si="150"/>
        <v>12133.92</v>
      </c>
      <c r="GO8" s="17">
        <f t="shared" si="151"/>
        <v>12772.35</v>
      </c>
      <c r="GP8" s="17">
        <f t="shared" si="152"/>
        <v>12310.395</v>
      </c>
      <c r="GQ8" s="17">
        <f t="shared" si="153"/>
        <v>13787.25</v>
      </c>
      <c r="GR8" s="17">
        <f t="shared" si="154"/>
        <v>13971.24</v>
      </c>
      <c r="GS8" s="15">
        <f t="shared" si="155"/>
        <v>15203.81</v>
      </c>
      <c r="GT8" s="12">
        <f t="shared" si="156"/>
        <v>13581.282500000001</v>
      </c>
      <c r="GU8" s="12">
        <f t="shared" si="157"/>
        <v>11000.502500000001</v>
      </c>
      <c r="GV8" s="12">
        <f t="shared" si="158"/>
        <v>10926.895</v>
      </c>
      <c r="GW8" s="12">
        <f t="shared" si="159"/>
        <v>12185.710000000001</v>
      </c>
      <c r="GX8" s="12">
        <f t="shared" si="160"/>
        <v>13058</v>
      </c>
      <c r="GY8" s="14">
        <f t="shared" si="161"/>
        <v>13516.522500000001</v>
      </c>
      <c r="GZ8" s="15">
        <f t="shared" si="162"/>
        <v>12026.7325</v>
      </c>
      <c r="HA8" s="15">
        <f t="shared" si="163"/>
        <v>12217.545</v>
      </c>
      <c r="HB8" s="15">
        <f t="shared" si="164"/>
        <v>10490.678750000001</v>
      </c>
      <c r="HC8" s="15">
        <f t="shared" si="165"/>
        <v>10636.35375</v>
      </c>
      <c r="HD8" s="15">
        <f t="shared" si="166"/>
        <v>11456.9825</v>
      </c>
      <c r="HE8" s="15">
        <f t="shared" si="167"/>
        <v>15203.81</v>
      </c>
      <c r="HF8" s="15">
        <f t="shared" si="168"/>
        <v>13581.282500000001</v>
      </c>
      <c r="HG8" s="15">
        <f t="shared" si="169"/>
        <v>11000.502500000001</v>
      </c>
      <c r="HH8" s="15">
        <f t="shared" si="170"/>
        <v>10926.895</v>
      </c>
      <c r="HI8" s="15">
        <f t="shared" si="171"/>
        <v>12185.710000000001</v>
      </c>
      <c r="HJ8" s="16">
        <f t="shared" si="172"/>
        <v>13058</v>
      </c>
      <c r="HK8" s="14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6"/>
      <c r="HW8" s="14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6"/>
      <c r="II8" s="14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6"/>
      <c r="IU8" s="14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6"/>
      <c r="JH8" s="17"/>
      <c r="JI8" s="14">
        <f t="shared" si="179"/>
        <v>154648.60999999999</v>
      </c>
      <c r="JJ8" s="15">
        <f t="shared" si="180"/>
        <v>129947.34000000001</v>
      </c>
      <c r="JK8" s="15">
        <f t="shared" si="181"/>
        <v>135914.97500000001</v>
      </c>
      <c r="JL8" s="15">
        <f t="shared" si="182"/>
        <v>154274.33500000002</v>
      </c>
      <c r="JM8" s="15">
        <f t="shared" si="183"/>
        <v>146301.01500000001</v>
      </c>
      <c r="JN8" s="15">
        <f t="shared" si="184"/>
        <v>0</v>
      </c>
      <c r="JO8" s="15">
        <f t="shared" si="185"/>
        <v>0</v>
      </c>
      <c r="JP8" s="15">
        <f t="shared" si="186"/>
        <v>0</v>
      </c>
      <c r="JQ8" s="15">
        <f t="shared" si="187"/>
        <v>0</v>
      </c>
      <c r="JR8" s="14"/>
    </row>
    <row r="9" spans="1:278" ht="12.75" customHeight="1" x14ac:dyDescent="0.25">
      <c r="A9" s="5" t="s">
        <v>229</v>
      </c>
      <c r="B9" s="3" t="s">
        <v>230</v>
      </c>
      <c r="C9" s="4">
        <v>44225</v>
      </c>
      <c r="D9">
        <f t="shared" si="93"/>
        <v>2021</v>
      </c>
      <c r="E9">
        <f t="shared" si="94"/>
        <v>1</v>
      </c>
      <c r="F9">
        <f t="shared" si="95"/>
        <v>2018</v>
      </c>
      <c r="G9">
        <f t="shared" si="96"/>
        <v>1</v>
      </c>
      <c r="H9">
        <f t="shared" si="173"/>
        <v>2022</v>
      </c>
      <c r="I9">
        <f t="shared" si="174"/>
        <v>1</v>
      </c>
      <c r="J9">
        <f t="shared" si="175"/>
        <v>2026</v>
      </c>
      <c r="K9">
        <f t="shared" si="176"/>
        <v>12</v>
      </c>
      <c r="M9" s="28">
        <f>IF(AND($D9=$M$4,$E9=M$5),VLOOKUP($A9,'Потребление ЭЭ_факт'!$A$5:$DH$154,47+'Потребление ЭЭ_факт'!AU$4-1,FALSE),IF(L9&lt;&gt;0,VLOOKUP($A9,'Потребление ЭЭ_факт'!$A$5:$DH$154,47+'Потребление ЭЭ_факт'!AU$4-1,FALSE),0))</f>
        <v>0</v>
      </c>
      <c r="N9" s="17">
        <f>IF(AND($D9=$M$4,$E9=N$5),VLOOKUP($A9,'Потребление ЭЭ_факт'!$A$5:$DH$154,47+'Потребление ЭЭ_факт'!AV$4-1,FALSE),IF(M9&lt;&gt;0,VLOOKUP($A9,'Потребление ЭЭ_факт'!$A$5:$DH$154,47+'Потребление ЭЭ_факт'!AV$4-1,FALSE),0))</f>
        <v>0</v>
      </c>
      <c r="O9" s="17">
        <f>IF(AND($D9=$M$4,$E9=O$5),VLOOKUP($A9,'Потребление ЭЭ_факт'!$A$5:$DH$154,47+'Потребление ЭЭ_факт'!AW$4-1,FALSE),IF(N9&lt;&gt;0,VLOOKUP($A9,'Потребление ЭЭ_факт'!$A$5:$DH$154,47+'Потребление ЭЭ_факт'!AW$4-1,FALSE),0))</f>
        <v>0</v>
      </c>
      <c r="P9" s="17">
        <f>IF(AND($D9=$M$4,$E9=P$5),VLOOKUP($A9,'Потребление ЭЭ_факт'!$A$5:$DH$154,47+'Потребление ЭЭ_факт'!AX$4-1,FALSE),IF(O9&lt;&gt;0,VLOOKUP($A9,'Потребление ЭЭ_факт'!$A$5:$DH$154,47+'Потребление ЭЭ_факт'!AX$4-1,FALSE),0))</f>
        <v>0</v>
      </c>
      <c r="Q9" s="17">
        <f>IF(AND($D9=$M$4,$E9=Q$5),VLOOKUP($A9,'Потребление ЭЭ_факт'!$A$5:$DH$154,47+'Потребление ЭЭ_факт'!AY$4-1,FALSE),IF(P9&lt;&gt;0,VLOOKUP($A9,'Потребление ЭЭ_факт'!$A$5:$DH$154,47+'Потребление ЭЭ_факт'!AY$4-1,FALSE),0))</f>
        <v>0</v>
      </c>
      <c r="R9" s="17">
        <f>IF(AND($D9=$M$4,$E9=R$5),VLOOKUP($A9,'Потребление ЭЭ_факт'!$A$5:$DH$154,47+'Потребление ЭЭ_факт'!AZ$4-1,FALSE),IF(Q9&lt;&gt;0,VLOOKUP($A9,'Потребление ЭЭ_факт'!$A$5:$DH$154,47+'Потребление ЭЭ_факт'!AZ$4-1,FALSE),0))</f>
        <v>0</v>
      </c>
      <c r="S9" s="17">
        <f>IF(AND($D9=$M$4,$E9=S$5),VLOOKUP($A9,'Потребление ЭЭ_факт'!$A$5:$DH$154,47+'Потребление ЭЭ_факт'!BA$4-1,FALSE),IF(R9&lt;&gt;0,VLOOKUP($A9,'Потребление ЭЭ_факт'!$A$5:$DH$154,47+'Потребление ЭЭ_факт'!BA$4-1,FALSE),0))</f>
        <v>0</v>
      </c>
      <c r="T9" s="17">
        <f>IF(AND($D9=$M$4,$E9=T$5),VLOOKUP($A9,'Потребление ЭЭ_факт'!$A$5:$DH$154,47+'Потребление ЭЭ_факт'!BB$4-1,FALSE),IF(S9&lt;&gt;0,VLOOKUP($A9,'Потребление ЭЭ_факт'!$A$5:$DH$154,47+'Потребление ЭЭ_факт'!BB$4-1,FALSE),0))</f>
        <v>0</v>
      </c>
      <c r="U9" s="17">
        <f>IF(AND($D9=$M$4,$E9=U$5),VLOOKUP($A9,'Потребление ЭЭ_факт'!$A$5:$DH$154,47+'Потребление ЭЭ_факт'!BC$4-1,FALSE),IF(T9&lt;&gt;0,VLOOKUP($A9,'Потребление ЭЭ_факт'!$A$5:$DH$154,47+'Потребление ЭЭ_факт'!BC$4-1,FALSE),0))</f>
        <v>0</v>
      </c>
      <c r="V9" s="17">
        <f>IF(AND($D9=$M$4,$E9=V$5),VLOOKUP($A9,'Потребление ЭЭ_факт'!$A$5:$DH$154,47+'Потребление ЭЭ_факт'!BD$4-1,FALSE),IF(U9&lt;&gt;0,VLOOKUP($A9,'Потребление ЭЭ_факт'!$A$5:$DH$154,47+'Потребление ЭЭ_факт'!BD$4-1,FALSE),0))</f>
        <v>0</v>
      </c>
      <c r="W9" s="17">
        <f>IF(AND($D9=$M$4,$E9=W$5),VLOOKUP($A9,'Потребление ЭЭ_факт'!$A$5:$DH$154,47+'Потребление ЭЭ_факт'!BE$4-1,FALSE),IF(V9&lt;&gt;0,VLOOKUP($A9,'Потребление ЭЭ_факт'!$A$5:$DH$154,47+'Потребление ЭЭ_факт'!BE$4-1,FALSE),0))</f>
        <v>0</v>
      </c>
      <c r="X9" s="17">
        <f>IF(AND($D9=$M$4,$E9=X$5),VLOOKUP($A9,'Потребление ЭЭ_факт'!$A$5:$DH$154,47+'Потребление ЭЭ_факт'!BF$4-1,FALSE),IF(W9&lt;&gt;0,VLOOKUP($A9,'Потребление ЭЭ_факт'!$A$5:$DH$154,47+'Потребление ЭЭ_факт'!BF$4-1,FALSE),0))</f>
        <v>0</v>
      </c>
      <c r="Y9" s="14">
        <f>IF(AND($D9=$Y$4,$E9=Y$5),VLOOKUP($A9,'Потребление ЭЭ_факт'!$A$5:$DH$154,47+'Потребление ЭЭ_факт'!BG$4+11,FALSE),IF(X9&lt;&gt;0,VLOOKUP($A9,'Потребление ЭЭ_факт'!$A$5:$DH$154,47+'Потребление ЭЭ_факт'!BG$4+11,FALSE),0))</f>
        <v>7441.9322040000006</v>
      </c>
      <c r="Z9" s="17">
        <f>IF(AND($D9=$Y$4,$E9=Z$5),VLOOKUP($A9,'Потребление ЭЭ_факт'!$A$5:$DH$154,47+'Потребление ЭЭ_факт'!BH$4+11,FALSE),IF(Y9&lt;&gt;0,VLOOKUP($A9,'Потребление ЭЭ_факт'!$A$5:$DH$154,47+'Потребление ЭЭ_факт'!BH$4+11,FALSE),0))</f>
        <v>18451.57</v>
      </c>
      <c r="AA9" s="17">
        <f>IF(AND($D9=$Y$4,$E9=AA$5),VLOOKUP($A9,'Потребление ЭЭ_факт'!$A$5:$DH$154,47+'Потребление ЭЭ_факт'!BI$4+11,FALSE),IF(Z9&lt;&gt;0,VLOOKUP($A9,'Потребление ЭЭ_факт'!$A$5:$DH$154,47+'Потребление ЭЭ_факт'!BI$4+11,FALSE),0))</f>
        <v>20220.547142857144</v>
      </c>
      <c r="AB9" s="17">
        <f>IF(AND($D9=$Y$4,$E9=AB$5),VLOOKUP($A9,'Потребление ЭЭ_факт'!$A$5:$DH$154,47+'Потребление ЭЭ_факт'!BJ$4+11,FALSE),IF(AA9&lt;&gt;0,VLOOKUP($A9,'Потребление ЭЭ_факт'!$A$5:$DH$154,47+'Потребление ЭЭ_факт'!BJ$4+11,FALSE),0))</f>
        <v>19242.489000000001</v>
      </c>
      <c r="AC9" s="17">
        <f>IF(AND($D9=$Y$4,$E9=AC$5),VLOOKUP($A9,'Потребление ЭЭ_факт'!$A$5:$DH$154,47+'Потребление ЭЭ_факт'!BK$4+11,FALSE),IF(AB9&lt;&gt;0,VLOOKUP($A9,'Потребление ЭЭ_факт'!$A$5:$DH$154,47+'Потребление ЭЭ_факт'!BK$4+11,FALSE),0))</f>
        <v>20242.104875000001</v>
      </c>
      <c r="AD9" s="17">
        <f>IF(AND($D9=$Y$4,$E9=AD$5),VLOOKUP($A9,'Потребление ЭЭ_факт'!$A$5:$DH$154,47+'Потребление ЭЭ_факт'!BL$4+11,FALSE),IF(AC9&lt;&gt;0,VLOOKUP($A9,'Потребление ЭЭ_факт'!$A$5:$DH$154,47+'Потребление ЭЭ_факт'!BL$4+11,FALSE),0))</f>
        <v>20455.135999999999</v>
      </c>
      <c r="AE9" s="17">
        <f>IF(AND($D9=$Y$4,$E9=AE$5),VLOOKUP($A9,'Потребление ЭЭ_факт'!$A$5:$DH$154,47+'Потребление ЭЭ_факт'!BM$4+11,FALSE),IF(AD9&lt;&gt;0,VLOOKUP($A9,'Потребление ЭЭ_факт'!$A$5:$DH$154,47+'Потребление ЭЭ_факт'!BM$4+11,FALSE),0))</f>
        <v>23535.4728</v>
      </c>
      <c r="AF9" s="17">
        <f>IF(AND($D9=$Y$4,$E9=AF$5),VLOOKUP($A9,'Потребление ЭЭ_факт'!$A$5:$DH$154,47+'Потребление ЭЭ_факт'!BN$4+11,FALSE),IF(AE9&lt;&gt;0,VLOOKUP($A9,'Потребление ЭЭ_факт'!$A$5:$DH$154,47+'Потребление ЭЭ_факт'!BN$4+11,FALSE),0))</f>
        <v>22577.042035714287</v>
      </c>
      <c r="AG9" s="17">
        <f>IF(AND($D9=$Y$4,$E9=AG$5),VLOOKUP($A9,'Потребление ЭЭ_факт'!$A$5:$DH$154,47+'Потребление ЭЭ_факт'!BO$4+11,FALSE),IF(AF9&lt;&gt;0,VLOOKUP($A9,'Потребление ЭЭ_факт'!$A$5:$DH$154,47+'Потребление ЭЭ_факт'!BO$4+11,FALSE),0))</f>
        <v>16441.415357142858</v>
      </c>
      <c r="AH9" s="17">
        <f>IF(AND($D9=$Y$4,$E9=AH$5),VLOOKUP($A9,'Потребление ЭЭ_факт'!$A$5:$DH$154,47+'Потребление ЭЭ_факт'!BP$4+11,FALSE),IF(AG9&lt;&gt;0,VLOOKUP($A9,'Потребление ЭЭ_факт'!$A$5:$DH$154,47+'Потребление ЭЭ_факт'!BP$4+11,FALSE),0))</f>
        <v>17579.559944571432</v>
      </c>
      <c r="AI9" s="17">
        <f>IF(AND($D9=$Y$4,$E9=AI$5),VLOOKUP($A9,'Потребление ЭЭ_факт'!$A$5:$DH$154,47+'Потребление ЭЭ_факт'!BQ$4+11,FALSE),IF(AH9&lt;&gt;0,VLOOKUP($A9,'Потребление ЭЭ_факт'!$A$5:$DH$154,47+'Потребление ЭЭ_факт'!BQ$4+11,FALSE),0))</f>
        <v>17757.764897142861</v>
      </c>
      <c r="AJ9" s="17">
        <f>IF(AND($D9=$Y$4,$E9=AJ$5),VLOOKUP($A9,'Потребление ЭЭ_факт'!$A$5:$DH$154,47+'Потребление ЭЭ_факт'!BR$4+11,FALSE),IF(AI9&lt;&gt;0,VLOOKUP($A9,'Потребление ЭЭ_факт'!$A$5:$DH$154,47+'Потребление ЭЭ_факт'!BR$4+11,FALSE),0))</f>
        <v>17372.576485384619</v>
      </c>
      <c r="AK9" s="14">
        <f>IF(AND($D9=$AK$4,$E9=AK$5),VLOOKUP($A9,'Потребление ЭЭ_факт'!$A$5:$DH$154,47+'Потребление ЭЭ_факт'!BS$4+23,FALSE),IF(AJ9&lt;&gt;0,VLOOKUP($A9,'Потребление ЭЭ_факт'!$A$5:$DH$154,47+'Потребление ЭЭ_факт'!BS$4+23,FALSE),0))</f>
        <v>18771.459184285715</v>
      </c>
      <c r="AL9" s="17">
        <f>IF(AND($D9=$AK$4,$E9=AL$5),VLOOKUP($A9,'Потребление ЭЭ_факт'!$A$5:$DH$154,47+'Потребление ЭЭ_факт'!BT$4+23,FALSE),IF(AK9&lt;&gt;0,VLOOKUP($A9,'Потребление ЭЭ_факт'!$A$5:$DH$154,47+'Потребление ЭЭ_факт'!BT$4+23,FALSE),0))</f>
        <v>16324.901100000001</v>
      </c>
      <c r="AM9" s="17">
        <f>IF(AND($D9=$AK$4,$E9=AM$5),VLOOKUP($A9,'Потребление ЭЭ_факт'!$A$5:$DH$154,47+'Потребление ЭЭ_факт'!BU$4+23,FALSE),IF(AL9&lt;&gt;0,VLOOKUP($A9,'Потребление ЭЭ_факт'!$A$5:$DH$154,47+'Потребление ЭЭ_факт'!BU$4+23,FALSE),0))</f>
        <v>18509.938963312059</v>
      </c>
      <c r="AN9" s="17">
        <f>IF(AND($D9=$AK$4,$E9=AN$5),VLOOKUP($A9,'Потребление ЭЭ_факт'!$A$5:$DH$154,47+'Потребление ЭЭ_факт'!BV$4+23,FALSE),IF(AM9&lt;&gt;0,VLOOKUP($A9,'Потребление ЭЭ_факт'!$A$5:$DH$154,47+'Потребление ЭЭ_факт'!BV$4+23,FALSE),0))</f>
        <v>16705.519199999999</v>
      </c>
      <c r="AO9" s="17">
        <f>IF(AND($D9=$AK$4,$E9=AO$5),VLOOKUP($A9,'Потребление ЭЭ_факт'!$A$5:$DH$154,47+'Потребление ЭЭ_факт'!BW$4+23,FALSE),IF(AN9&lt;&gt;0,VLOOKUP($A9,'Потребление ЭЭ_факт'!$A$5:$DH$154,47+'Потребление ЭЭ_факт'!BW$4+23,FALSE),0))</f>
        <v>16717.2696</v>
      </c>
      <c r="AP9" s="17">
        <f>IF(AND($D9=$AK$4,$E9=AP$5),VLOOKUP($A9,'Потребление ЭЭ_факт'!$A$5:$DH$154,47+'Потребление ЭЭ_факт'!BX$4+23,FALSE),IF(AO9&lt;&gt;0,VLOOKUP($A9,'Потребление ЭЭ_факт'!$A$5:$DH$154,47+'Потребление ЭЭ_факт'!BX$4+23,FALSE),0))</f>
        <v>18961.283879999999</v>
      </c>
      <c r="AQ9" s="17">
        <f>IF(AND($D9=$AK$4,$E9=AQ$5),VLOOKUP($A9,'Потребление ЭЭ_факт'!$A$5:$DH$154,47+'Потребление ЭЭ_факт'!BY$4+23,FALSE),IF(AP9&lt;&gt;0,VLOOKUP($A9,'Потребление ЭЭ_факт'!$A$5:$DH$154,47+'Потребление ЭЭ_факт'!BY$4+23,FALSE),0))</f>
        <v>21399.6204</v>
      </c>
      <c r="AR9" s="17">
        <f>IF(AND($D9=$AK$4,$E9=AR$5),VLOOKUP($A9,'Потребление ЭЭ_факт'!$A$5:$DH$154,47+'Потребление ЭЭ_факт'!BZ$4+23,FALSE),IF(AQ9&lt;&gt;0,VLOOKUP($A9,'Потребление ЭЭ_факт'!$A$5:$DH$154,47+'Потребление ЭЭ_факт'!BZ$4+23,FALSE),0))</f>
        <v>23095.166399999998</v>
      </c>
      <c r="AS9" s="17">
        <f>IF(AND($D9=$AK$4,$E9=AS$5),VLOOKUP($A9,'Потребление ЭЭ_факт'!$A$5:$DH$154,47+'Потребление ЭЭ_факт'!CA$4+23,FALSE),IF(AR9&lt;&gt;0,VLOOKUP($A9,'Потребление ЭЭ_факт'!$A$5:$DH$154,47+'Потребление ЭЭ_факт'!CA$4+23,FALSE),0))</f>
        <v>16265.124000000002</v>
      </c>
      <c r="AT9" s="17">
        <f>IF(AND($D9=$AK$4,$E9=AT$5),VLOOKUP($A9,'Потребление ЭЭ_факт'!$A$5:$DH$154,47+'Потребление ЭЭ_факт'!CB$4+23,FALSE),IF(AS9&lt;&gt;0,VLOOKUP($A9,'Потребление ЭЭ_факт'!$A$5:$DH$154,47+'Потребление ЭЭ_факт'!CB$4+23,FALSE),0))</f>
        <v>17194.6908</v>
      </c>
      <c r="AU9" s="17">
        <f>IF(AND($D9=$AK$4,$E9=AU$5),VLOOKUP($A9,'Потребление ЭЭ_факт'!$A$5:$DH$154,47+'Потребление ЭЭ_факт'!CC$4+23,FALSE),IF(AT9&lt;&gt;0,VLOOKUP($A9,'Потребление ЭЭ_факт'!$A$5:$DH$154,47+'Потребление ЭЭ_факт'!CC$4+23,FALSE),0))</f>
        <v>17398.425599999999</v>
      </c>
      <c r="AV9" s="17">
        <f>IF(AND($D9=$AK$4,$E9=AV$5),VLOOKUP($A9,'Потребление ЭЭ_факт'!$A$5:$DH$154,47+'Потребление ЭЭ_факт'!CD$4+23,FALSE),IF(AU9&lt;&gt;0,VLOOKUP($A9,'Потребление ЭЭ_факт'!$A$5:$DH$154,47+'Потребление ЭЭ_факт'!CD$4+23,FALSE),0))</f>
        <v>18058.2228</v>
      </c>
      <c r="AW9" s="14">
        <f>IF(AND($D9=$AW$4,$E9=AW$5),VLOOKUP($A9,'Потребление ЭЭ_факт'!$A$5:$DH$154,47+'Потребление ЭЭ_факт'!CE$4+35,FALSE),IF(AV9&lt;&gt;0,VLOOKUP($A9,'Потребление ЭЭ_факт'!$A$5:$DH$154,47+'Потребление ЭЭ_факт'!CE$4+35,FALSE),0))</f>
        <v>17738.513999999999</v>
      </c>
      <c r="AX9" s="17">
        <f>IF(AND($D9=$AW$4,$E9=AX$5),VLOOKUP($A9,'Потребление ЭЭ_факт'!$A$5:$DH$154,47+'Потребление ЭЭ_факт'!CF$4+35,FALSE),IF(AW9&lt;&gt;0,VLOOKUP($A9,'Потребление ЭЭ_факт'!$A$5:$DH$154,47+'Потребление ЭЭ_факт'!CF$4+35,FALSE),0))</f>
        <v>15044.4288</v>
      </c>
      <c r="AY9" s="17">
        <f>IF(AND($D9=$AW$4,$E9=AY$5),VLOOKUP($A9,'Потребление ЭЭ_факт'!$A$5:$DH$154,47+'Потребление ЭЭ_факт'!CG$4+35,FALSE),IF(AX9&lt;&gt;0,VLOOKUP($A9,'Потребление ЭЭ_факт'!$A$5:$DH$154,47+'Потребление ЭЭ_факт'!CG$4+35,FALSE),0))</f>
        <v>17119.720799999999</v>
      </c>
      <c r="AZ9" s="17">
        <f>IF(AND($D9=$AW$4,$E9=AZ$5),VLOOKUP($A9,'Потребление ЭЭ_факт'!$A$5:$DH$154,47+'Потребление ЭЭ_факт'!CH$4+35,FALSE),IF(AY9&lt;&gt;0,VLOOKUP($A9,'Потребление ЭЭ_факт'!$A$5:$DH$154,47+'Потребление ЭЭ_факт'!CH$4+35,FALSE),0))</f>
        <v>17603.506799999999</v>
      </c>
      <c r="BA9" s="17">
        <f>IF(AND($D9=$AW$4,$E9=BA$5),VLOOKUP($A9,'Потребление ЭЭ_факт'!$A$5:$DH$154,47+'Потребление ЭЭ_факт'!CI$4+35,FALSE),IF(AZ9&lt;&gt;0,VLOOKUP($A9,'Потребление ЭЭ_факт'!$A$5:$DH$154,47+'Потребление ЭЭ_факт'!CI$4+35,FALSE),0))</f>
        <v>18229.031999999999</v>
      </c>
      <c r="BB9" s="17">
        <f>IF(AND($D9=$AW$4,$E9=BB$5),VLOOKUP($A9,'Потребление ЭЭ_факт'!$A$5:$DH$154,47+'Потребление ЭЭ_факт'!CJ$4+35,FALSE),IF(BA9&lt;&gt;0,VLOOKUP($A9,'Потребление ЭЭ_факт'!$A$5:$DH$154,47+'Потребление ЭЭ_факт'!CJ$4+35,FALSE),0))</f>
        <v>18670.7736</v>
      </c>
      <c r="BC9" s="17">
        <f>IF(AND($D9=$AW$4,$E9=BC$5),VLOOKUP($A9,'Потребление ЭЭ_факт'!$A$5:$DH$154,47+'Потребление ЭЭ_факт'!CK$4+35,FALSE),IF(BB9&lt;&gt;0,VLOOKUP($A9,'Потребление ЭЭ_факт'!$A$5:$DH$154,47+'Потребление ЭЭ_факт'!CK$4+35,FALSE),0))</f>
        <v>19894.4064</v>
      </c>
      <c r="BD9" s="17">
        <f>IF(AND($D9=$AW$4,$E9=BD$5),VLOOKUP($A9,'Потребление ЭЭ_факт'!$A$5:$DH$154,47+'Потребление ЭЭ_факт'!CL$4+35,FALSE),IF(BC9&lt;&gt;0,VLOOKUP($A9,'Потребление ЭЭ_факт'!$A$5:$DH$154,47+'Потребление ЭЭ_факт'!CL$4+35,FALSE),0))</f>
        <v>20673.788399999998</v>
      </c>
      <c r="BE9" s="17">
        <f>IF(AND($D9=$AW$4,$E9=BE$5),VLOOKUP($A9,'Потребление ЭЭ_факт'!$A$5:$DH$154,47+'Потребление ЭЭ_факт'!CM$4+35,FALSE),IF(BD9&lt;&gt;0,VLOOKUP($A9,'Потребление ЭЭ_факт'!$A$5:$DH$154,47+'Потребление ЭЭ_факт'!CM$4+35,FALSE),0))</f>
        <v>17411.032800000001</v>
      </c>
      <c r="BF9" s="17">
        <f>IF(AND($D9=$AW$4,$E9=BF$5),VLOOKUP($A9,'Потребление ЭЭ_факт'!$A$5:$DH$154,47+'Потребление ЭЭ_факт'!CN$4+35,FALSE),IF(BE9&lt;&gt;0,VLOOKUP($A9,'Потребление ЭЭ_факт'!$A$5:$DH$154,47+'Потребление ЭЭ_факт'!CN$4+35,FALSE),0))</f>
        <v>17936.802</v>
      </c>
      <c r="BG9" s="17">
        <f>IF(AND($D9=$AW$4,$E9=BG$5),VLOOKUP($A9,'Потребление ЭЭ_факт'!$A$5:$DH$154,47+'Потребление ЭЭ_факт'!CO$4+35,FALSE),IF(BF9&lt;&gt;0,VLOOKUP($A9,'Потребление ЭЭ_факт'!$A$5:$DH$154,47+'Потребление ЭЭ_факт'!CO$4+35,FALSE),0))</f>
        <v>17665.747200000002</v>
      </c>
      <c r="BH9" s="17">
        <f>IF(AND($D9=$AW$4,$E9=BH$5),VLOOKUP($A9,'Потребление ЭЭ_факт'!$A$5:$DH$154,47+'Потребление ЭЭ_факт'!CP$4+35,FALSE),IF(BG9&lt;&gt;0,VLOOKUP($A9,'Потребление ЭЭ_факт'!$A$5:$DH$154,47+'Потребление ЭЭ_факт'!CP$4+35,FALSE),0))</f>
        <v>18056.0196</v>
      </c>
      <c r="BI9" s="14">
        <f>IF(AND($D9=$BI$4,$E9=BI$5),VLOOKUP($A9,'Потребление ЭЭ_факт'!$A$5:$DH$154,47+'Потребление ЭЭ_факт'!CQ$4+47,FALSE),IF(BH9&lt;&gt;0,VLOOKUP($A9,'Потребление ЭЭ_факт'!$A$5:$DH$154,47+'Потребление ЭЭ_факт'!CQ$4+47,FALSE),0))</f>
        <v>18497.822399999997</v>
      </c>
      <c r="BJ9" s="17">
        <f>IF(AND($D9=$BI$4,$E9=BJ$5),VLOOKUP($A9,'Потребление ЭЭ_факт'!$A$5:$DH$154,47+'Потребление ЭЭ_факт'!CR$4+47,FALSE),IF(BI9&lt;&gt;0,VLOOKUP($A9,'Потребление ЭЭ_факт'!$A$5:$DH$154,47+'Потребление ЭЭ_факт'!CR$4+47,FALSE),0))</f>
        <v>16607.0484</v>
      </c>
      <c r="BK9" s="17">
        <f>IF(AND($D9=$BI$4,$E9=BK$5),VLOOKUP($A9,'Потребление ЭЭ_факт'!$A$5:$DH$154,47+'Потребление ЭЭ_факт'!CS$4+47,FALSE),IF(BJ9&lt;&gt;0,VLOOKUP($A9,'Потребление ЭЭ_факт'!$A$5:$DH$154,47+'Потребление ЭЭ_факт'!CS$4+47,FALSE),0))</f>
        <v>17325.536400000001</v>
      </c>
      <c r="BL9" s="17">
        <f>IF(AND($D9=$BI$4,$E9=BL$5),VLOOKUP($A9,'Потребление ЭЭ_факт'!$A$5:$DH$154,47+'Потребление ЭЭ_факт'!CT$4+47,FALSE),IF(BK9&lt;&gt;0,VLOOKUP($A9,'Потребление ЭЭ_факт'!$A$5:$DH$154,47+'Потребление ЭЭ_факт'!CT$4+47,FALSE),0))</f>
        <v>16730.400000000001</v>
      </c>
      <c r="BM9" s="17">
        <f>IF(AND($D9=$BI$4,$E9=BM$5),VLOOKUP($A9,'Потребление ЭЭ_факт'!$A$5:$DH$154,47+'Потребление ЭЭ_факт'!CU$4+47,FALSE),IF(BL9&lt;&gt;0,VLOOKUP($A9,'Потребление ЭЭ_факт'!$A$5:$DH$154,47+'Потребление ЭЭ_факт'!CU$4+47,FALSE),0))</f>
        <v>17088.7536</v>
      </c>
      <c r="BN9" s="17">
        <f>IF(AND($D9=$BI$4,$E9=BN$5),VLOOKUP($A9,'Потребление ЭЭ_факт'!$A$5:$DH$154,47+'Потребление ЭЭ_факт'!CV$4+47,FALSE),IF(BM9&lt;&gt;0,VLOOKUP($A9,'Потребление ЭЭ_факт'!$A$5:$DH$154,47+'Потребление ЭЭ_факт'!CV$4+47,FALSE),0))</f>
        <v>19607.623199999998</v>
      </c>
      <c r="BO9" s="17">
        <f>IF(AND($D9=$BI$4,$E9=BO$5),VLOOKUP($A9,'Потребление ЭЭ_факт'!$A$5:$DH$154,47+'Потребление ЭЭ_факт'!CW$4+47,FALSE),IF(BN9&lt;&gt;0,VLOOKUP($A9,'Потребление ЭЭ_факт'!$A$5:$DH$154,47+'Потребление ЭЭ_факт'!CW$4+47,FALSE),0))</f>
        <v>21501.2736</v>
      </c>
      <c r="BP9" s="17">
        <f>IF(AND($D9=$BI$4,$E9=BP$5),VLOOKUP($A9,'Потребление ЭЭ_факт'!$A$5:$DH$154,47+'Потребление ЭЭ_факт'!CX$4+47,FALSE),IF(BO9&lt;&gt;0,VLOOKUP($A9,'Потребление ЭЭ_факт'!$A$5:$DH$154,47+'Потребление ЭЭ_факт'!CX$4+47,FALSE),0))</f>
        <v>19702.789199999999</v>
      </c>
      <c r="BQ9" s="17">
        <f>IF(AND($D9=$BI$4,$E9=BQ$5),VLOOKUP($A9,'Потребление ЭЭ_факт'!$A$5:$DH$154,47+'Потребление ЭЭ_факт'!CY$4+47,FALSE),IF(BP9&lt;&gt;0,VLOOKUP($A9,'Потребление ЭЭ_факт'!$A$5:$DH$154,47+'Потребление ЭЭ_факт'!CY$4+47,FALSE),0))</f>
        <v>17998.308000000001</v>
      </c>
      <c r="BR9" s="17">
        <f>IF(AND($D9=$BI$4,$E9=BR$5),VLOOKUP($A9,'Потребление ЭЭ_факт'!$A$5:$DH$154,47+'Потребление ЭЭ_факт'!CZ$4+47,FALSE),IF(BQ9&lt;&gt;0,VLOOKUP($A9,'Потребление ЭЭ_факт'!$A$5:$DH$154,47+'Потребление ЭЭ_факт'!CZ$4+47,FALSE),0))</f>
        <v>17174.444243478261</v>
      </c>
      <c r="BS9" s="17">
        <f>IF(AND($D9=$BI$4,$E9=BS$5),VLOOKUP($A9,'Потребление ЭЭ_факт'!$A$5:$DH$154,47+'Потребление ЭЭ_факт'!DA$4+47,FALSE),IF(BR9&lt;&gt;0,VLOOKUP($A9,'Потребление ЭЭ_факт'!$A$5:$DH$154,47+'Потребление ЭЭ_факт'!DA$4+47,FALSE),0))</f>
        <v>17292.549599999998</v>
      </c>
      <c r="BT9" s="17">
        <f>IF(AND($D9=$BI$4,$E9=BT$5),VLOOKUP($A9,'Потребление ЭЭ_факт'!$A$5:$DH$154,47+'Потребление ЭЭ_факт'!DB$4+47,FALSE),IF(BS9&lt;&gt;0,VLOOKUP($A9,'Потребление ЭЭ_факт'!$A$5:$DH$154,47+'Потребление ЭЭ_факт'!DB$4+47,FALSE),0))</f>
        <v>17510.238000000001</v>
      </c>
      <c r="BU9" s="14">
        <f>IF(AND($D9=$BU$4,$E9=BU$5),VLOOKUP($A9,'Потребление ЭЭ_факт'!$A$5:$DH$154,59+'Потребление ЭЭ_факт'!DC$4+47,FALSE),IF(BT9&lt;&gt;0,VLOOKUP($A9,'Потребление ЭЭ_факт'!$A$5:$DH$154,47+'Потребление ЭЭ_факт'!DC$4+59,FALSE),0))</f>
        <v>17771.072399999997</v>
      </c>
      <c r="BV9" s="17">
        <f>IF(AND($D9=$BU$4,$E9=BV$5),VLOOKUP($A9,'Потребление ЭЭ_факт'!$A$5:$DH$154,59+'Потребление ЭЭ_факт'!DD$4+47,FALSE),IF(BU9&lt;&gt;0,VLOOKUP($A9,'Потребление ЭЭ_факт'!$A$5:$DH$154,47+'Потребление ЭЭ_факт'!DD$4+59,FALSE),0))</f>
        <v>17017.639199999998</v>
      </c>
      <c r="BW9" s="17">
        <f>IF(AND($D9=$BU$4,$E9=BW$5),VLOOKUP($A9,'Потребление ЭЭ_факт'!$A$5:$DH$154,59+'Потребление ЭЭ_факт'!DE$4+47,FALSE),IF(BV9&lt;&gt;0,VLOOKUP($A9,'Потребление ЭЭ_факт'!$A$5:$DH$154,47+'Потребление ЭЭ_факт'!DE$4+59,FALSE),0))</f>
        <v>18166.4856</v>
      </c>
      <c r="BX9" s="17">
        <f>IF(AND($D9=$BU$4,$E9=BX$5),VLOOKUP($A9,'Потребление ЭЭ_факт'!$A$5:$DH$154,59+'Потребление ЭЭ_факт'!DF$4+47,FALSE),IF(BW9&lt;&gt;0,VLOOKUP($A9,'Потребление ЭЭ_факт'!$A$5:$DH$154,47+'Потребление ЭЭ_факт'!DF$4+59,FALSE),0))</f>
        <v>16820.513999999999</v>
      </c>
      <c r="BY9" s="17">
        <f>IF(AND($D9=$BU$4,$E9=BY$5),VLOOKUP($A9,'Потребление ЭЭ_факт'!$A$5:$DH$154,59+'Потребление ЭЭ_факт'!DG$4+47,FALSE),IF(BX9&lt;&gt;0,VLOOKUP($A9,'Потребление ЭЭ_факт'!$A$5:$DH$154,47+'Потребление ЭЭ_факт'!DG$4+59,FALSE),0))</f>
        <v>17122.046399999999</v>
      </c>
      <c r="BZ9" s="17">
        <f>IF(AND($D9=$BU$4,$E9=BZ$5),VLOOKUP($A9,'Потребление ЭЭ_факт'!$A$5:$DH$154,59+'Потребление ЭЭ_факт'!DH$4+47,FALSE),IF(BY9&lt;&gt;0,VLOOKUP($A9,'Потребление ЭЭ_факт'!$A$5:$DH$154,47+'Потребление ЭЭ_факт'!DH$4+59,FALSE),0))</f>
        <v>18081.882720000001</v>
      </c>
      <c r="CA9" s="15">
        <f t="shared" si="97"/>
        <v>21582.693299999999</v>
      </c>
      <c r="CB9" s="12">
        <f t="shared" si="98"/>
        <v>21512.19650892857</v>
      </c>
      <c r="CC9" s="12">
        <f t="shared" si="98"/>
        <v>17028.970039285716</v>
      </c>
      <c r="CD9" s="12">
        <f t="shared" si="98"/>
        <v>17471.374247012423</v>
      </c>
      <c r="CE9" s="12">
        <f t="shared" si="98"/>
        <v>17528.621824285714</v>
      </c>
      <c r="CF9" s="12">
        <f t="shared" si="98"/>
        <v>17749.264221346155</v>
      </c>
      <c r="CG9" s="14">
        <f t="shared" si="99"/>
        <v>18194.716996071427</v>
      </c>
      <c r="CH9" s="15">
        <f t="shared" si="100"/>
        <v>16248.504375</v>
      </c>
      <c r="CI9" s="15">
        <f t="shared" si="101"/>
        <v>17780.420440828013</v>
      </c>
      <c r="CJ9" s="15">
        <f t="shared" si="102"/>
        <v>16964.985000000001</v>
      </c>
      <c r="CK9" s="15">
        <f t="shared" si="103"/>
        <v>17289.275399999999</v>
      </c>
      <c r="CL9" s="15">
        <f t="shared" si="104"/>
        <v>18830.39085</v>
      </c>
      <c r="CM9" s="15">
        <f t="shared" si="177"/>
        <v>21582.693299999999</v>
      </c>
      <c r="CN9" s="15">
        <f t="shared" si="6"/>
        <v>21512.19650892857</v>
      </c>
      <c r="CO9" s="15">
        <f t="shared" si="6"/>
        <v>17028.970039285716</v>
      </c>
      <c r="CP9" s="15">
        <f t="shared" si="6"/>
        <v>17471.374247012423</v>
      </c>
      <c r="CQ9" s="15">
        <f t="shared" si="6"/>
        <v>17528.621824285714</v>
      </c>
      <c r="CR9" s="16">
        <f t="shared" si="6"/>
        <v>17749.264221346155</v>
      </c>
      <c r="CS9" s="14">
        <f t="shared" si="6"/>
        <v>18194.716996071427</v>
      </c>
      <c r="CT9" s="15">
        <f t="shared" si="7"/>
        <v>16248.504375</v>
      </c>
      <c r="CU9" s="15">
        <f t="shared" si="7"/>
        <v>17780.420440828013</v>
      </c>
      <c r="CV9" s="15">
        <f t="shared" si="7"/>
        <v>16964.985000000001</v>
      </c>
      <c r="CW9" s="15">
        <f t="shared" si="7"/>
        <v>17289.275399999999</v>
      </c>
      <c r="CX9" s="15">
        <f t="shared" si="7"/>
        <v>18830.39085</v>
      </c>
      <c r="CY9" s="15">
        <f t="shared" si="7"/>
        <v>21582.693299999999</v>
      </c>
      <c r="CZ9" s="15">
        <f t="shared" si="7"/>
        <v>21512.19650892857</v>
      </c>
      <c r="DA9" s="15">
        <f t="shared" si="7"/>
        <v>17028.970039285716</v>
      </c>
      <c r="DB9" s="15">
        <f t="shared" si="7"/>
        <v>17471.374247012423</v>
      </c>
      <c r="DC9" s="15">
        <f t="shared" si="7"/>
        <v>17528.621824285714</v>
      </c>
      <c r="DD9" s="16">
        <f t="shared" si="7"/>
        <v>17749.264221346155</v>
      </c>
      <c r="DE9" s="14">
        <f t="shared" si="7"/>
        <v>18194.716996071427</v>
      </c>
      <c r="DF9" s="15">
        <f t="shared" si="7"/>
        <v>16248.504375</v>
      </c>
      <c r="DG9" s="15">
        <f t="shared" si="7"/>
        <v>17780.420440828013</v>
      </c>
      <c r="DH9" s="15">
        <f t="shared" si="7"/>
        <v>16964.985000000001</v>
      </c>
      <c r="DI9" s="15">
        <f t="shared" si="7"/>
        <v>17289.275399999999</v>
      </c>
      <c r="DJ9" s="15">
        <f t="shared" si="7"/>
        <v>18830.39085</v>
      </c>
      <c r="DK9" s="15">
        <f t="shared" si="7"/>
        <v>21582.693299999999</v>
      </c>
      <c r="DL9" s="15">
        <f t="shared" si="7"/>
        <v>21512.19650892857</v>
      </c>
      <c r="DM9" s="15">
        <f t="shared" si="7"/>
        <v>17028.970039285716</v>
      </c>
      <c r="DN9" s="15">
        <f t="shared" si="7"/>
        <v>17471.374247012423</v>
      </c>
      <c r="DO9" s="15">
        <f t="shared" si="7"/>
        <v>17528.621824285714</v>
      </c>
      <c r="DP9" s="16">
        <f t="shared" si="7"/>
        <v>17749.264221346155</v>
      </c>
      <c r="DQ9" s="14">
        <f t="shared" si="105"/>
        <v>18194.716996071427</v>
      </c>
      <c r="DR9" s="15">
        <f t="shared" si="106"/>
        <v>16248.504375</v>
      </c>
      <c r="DS9" s="15">
        <f t="shared" si="107"/>
        <v>17780.420440828013</v>
      </c>
      <c r="DT9" s="15">
        <f t="shared" si="108"/>
        <v>16964.985000000001</v>
      </c>
      <c r="DU9" s="15">
        <f t="shared" si="109"/>
        <v>17289.275399999999</v>
      </c>
      <c r="DV9" s="15">
        <f t="shared" si="110"/>
        <v>18830.39085</v>
      </c>
      <c r="DW9" s="15">
        <f t="shared" si="111"/>
        <v>21582.693299999999</v>
      </c>
      <c r="DX9" s="15">
        <f t="shared" si="112"/>
        <v>21512.19650892857</v>
      </c>
      <c r="DY9" s="15">
        <f t="shared" si="113"/>
        <v>17028.970039285716</v>
      </c>
      <c r="DZ9" s="15">
        <f t="shared" si="8"/>
        <v>17471.374247012423</v>
      </c>
      <c r="EA9" s="15">
        <f t="shared" si="8"/>
        <v>17528.621824285714</v>
      </c>
      <c r="EB9" s="16">
        <f t="shared" si="8"/>
        <v>17749.264221346155</v>
      </c>
      <c r="EC9" s="14">
        <f t="shared" si="8"/>
        <v>18194.716996071427</v>
      </c>
      <c r="ED9" s="15">
        <f t="shared" si="8"/>
        <v>16248.504375</v>
      </c>
      <c r="EE9" s="15">
        <f t="shared" si="8"/>
        <v>17780.420440828013</v>
      </c>
      <c r="EF9" s="15">
        <f t="shared" si="8"/>
        <v>16964.985000000001</v>
      </c>
      <c r="EG9" s="15">
        <f t="shared" si="8"/>
        <v>17289.275399999999</v>
      </c>
      <c r="EH9" s="15">
        <f t="shared" si="8"/>
        <v>18830.39085</v>
      </c>
      <c r="EI9" s="15">
        <f t="shared" si="8"/>
        <v>21582.693299999999</v>
      </c>
      <c r="EJ9" s="15">
        <f t="shared" si="8"/>
        <v>21512.19650892857</v>
      </c>
      <c r="EK9" s="15">
        <f t="shared" si="8"/>
        <v>17028.970039285716</v>
      </c>
      <c r="EL9" s="15">
        <f t="shared" si="8"/>
        <v>17471.374247012423</v>
      </c>
      <c r="EM9" s="15">
        <f t="shared" si="8"/>
        <v>17528.621824285714</v>
      </c>
      <c r="EN9" s="16">
        <f t="shared" si="8"/>
        <v>17749.264221346155</v>
      </c>
      <c r="EO9" s="14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6"/>
      <c r="FC9" s="14">
        <f t="shared" si="178"/>
        <v>18771.459184285715</v>
      </c>
      <c r="FD9" s="17">
        <f t="shared" si="114"/>
        <v>16324.901100000001</v>
      </c>
      <c r="FE9" s="17">
        <f t="shared" si="115"/>
        <v>18509.938963312059</v>
      </c>
      <c r="FF9" s="17">
        <f t="shared" si="116"/>
        <v>16705.519199999999</v>
      </c>
      <c r="FG9" s="17">
        <f t="shared" si="117"/>
        <v>16717.2696</v>
      </c>
      <c r="FH9" s="17">
        <f t="shared" si="118"/>
        <v>18961.283879999999</v>
      </c>
      <c r="FI9" s="17">
        <f t="shared" si="119"/>
        <v>21399.6204</v>
      </c>
      <c r="FJ9" s="17">
        <f t="shared" si="120"/>
        <v>23095.166399999998</v>
      </c>
      <c r="FK9" s="17">
        <f t="shared" si="121"/>
        <v>16265.124000000002</v>
      </c>
      <c r="FL9" s="17">
        <f t="shared" si="122"/>
        <v>17194.6908</v>
      </c>
      <c r="FM9" s="17">
        <f t="shared" si="123"/>
        <v>17398.425599999999</v>
      </c>
      <c r="FN9" s="17">
        <f t="shared" si="124"/>
        <v>18058.2228</v>
      </c>
      <c r="FO9" s="14">
        <f t="shared" si="125"/>
        <v>17738.513999999999</v>
      </c>
      <c r="FP9" s="17">
        <f t="shared" si="126"/>
        <v>15044.4288</v>
      </c>
      <c r="FQ9" s="17">
        <f t="shared" si="127"/>
        <v>17119.720799999999</v>
      </c>
      <c r="FR9" s="17">
        <f t="shared" si="128"/>
        <v>17603.506799999999</v>
      </c>
      <c r="FS9" s="17">
        <f t="shared" si="129"/>
        <v>18229.031999999999</v>
      </c>
      <c r="FT9" s="17">
        <f t="shared" si="130"/>
        <v>18670.7736</v>
      </c>
      <c r="FU9" s="17">
        <f t="shared" si="131"/>
        <v>19894.4064</v>
      </c>
      <c r="FV9" s="17">
        <f t="shared" si="132"/>
        <v>20673.788399999998</v>
      </c>
      <c r="FW9" s="17">
        <f t="shared" si="133"/>
        <v>17411.032800000001</v>
      </c>
      <c r="FX9" s="17">
        <f t="shared" si="134"/>
        <v>17936.802</v>
      </c>
      <c r="FY9" s="17">
        <f t="shared" si="135"/>
        <v>17665.747200000002</v>
      </c>
      <c r="FZ9" s="17">
        <f t="shared" si="136"/>
        <v>18056.0196</v>
      </c>
      <c r="GA9" s="14">
        <f t="shared" si="137"/>
        <v>18497.822399999997</v>
      </c>
      <c r="GB9" s="17">
        <f t="shared" si="138"/>
        <v>16607.0484</v>
      </c>
      <c r="GC9" s="17">
        <f t="shared" si="139"/>
        <v>17325.536400000001</v>
      </c>
      <c r="GD9" s="17">
        <f t="shared" si="140"/>
        <v>16730.400000000001</v>
      </c>
      <c r="GE9" s="17">
        <f t="shared" si="141"/>
        <v>17088.7536</v>
      </c>
      <c r="GF9" s="17">
        <f t="shared" si="142"/>
        <v>19607.623199999998</v>
      </c>
      <c r="GG9" s="17">
        <f t="shared" si="143"/>
        <v>21501.2736</v>
      </c>
      <c r="GH9" s="17">
        <f t="shared" si="144"/>
        <v>19702.789199999999</v>
      </c>
      <c r="GI9" s="17">
        <f t="shared" si="145"/>
        <v>17998.308000000001</v>
      </c>
      <c r="GJ9" s="17">
        <f t="shared" si="146"/>
        <v>17174.444243478261</v>
      </c>
      <c r="GK9" s="17">
        <f t="shared" si="147"/>
        <v>17292.549599999998</v>
      </c>
      <c r="GL9" s="17">
        <f t="shared" si="148"/>
        <v>17510.238000000001</v>
      </c>
      <c r="GM9" s="14">
        <f t="shared" si="149"/>
        <v>17771.072399999997</v>
      </c>
      <c r="GN9" s="17">
        <f t="shared" si="150"/>
        <v>17017.639199999998</v>
      </c>
      <c r="GO9" s="17">
        <f t="shared" si="151"/>
        <v>18166.4856</v>
      </c>
      <c r="GP9" s="17">
        <f t="shared" si="152"/>
        <v>16820.513999999999</v>
      </c>
      <c r="GQ9" s="17">
        <f t="shared" si="153"/>
        <v>17122.046399999999</v>
      </c>
      <c r="GR9" s="17">
        <f t="shared" si="154"/>
        <v>18081.882720000001</v>
      </c>
      <c r="GS9" s="15">
        <f t="shared" si="155"/>
        <v>21582.693299999999</v>
      </c>
      <c r="GT9" s="12">
        <f t="shared" si="156"/>
        <v>21512.19650892857</v>
      </c>
      <c r="GU9" s="12">
        <f t="shared" si="157"/>
        <v>17028.970039285716</v>
      </c>
      <c r="GV9" s="12">
        <f t="shared" si="158"/>
        <v>17471.374247012423</v>
      </c>
      <c r="GW9" s="12">
        <f t="shared" si="159"/>
        <v>17528.621824285714</v>
      </c>
      <c r="GX9" s="12">
        <f t="shared" si="160"/>
        <v>17749.264221346155</v>
      </c>
      <c r="GY9" s="14">
        <f t="shared" si="161"/>
        <v>18194.716996071427</v>
      </c>
      <c r="GZ9" s="15">
        <f t="shared" si="162"/>
        <v>16248.504375</v>
      </c>
      <c r="HA9" s="15">
        <f t="shared" si="163"/>
        <v>17780.420440828013</v>
      </c>
      <c r="HB9" s="15">
        <f t="shared" si="164"/>
        <v>16964.985000000001</v>
      </c>
      <c r="HC9" s="15">
        <f t="shared" si="165"/>
        <v>17289.275399999999</v>
      </c>
      <c r="HD9" s="15">
        <f t="shared" si="166"/>
        <v>18830.39085</v>
      </c>
      <c r="HE9" s="15">
        <f t="shared" si="167"/>
        <v>21582.693299999999</v>
      </c>
      <c r="HF9" s="15">
        <f t="shared" si="168"/>
        <v>21512.19650892857</v>
      </c>
      <c r="HG9" s="15">
        <f t="shared" si="169"/>
        <v>17028.970039285716</v>
      </c>
      <c r="HH9" s="15">
        <f t="shared" si="170"/>
        <v>17471.374247012423</v>
      </c>
      <c r="HI9" s="15">
        <f t="shared" si="171"/>
        <v>17528.621824285714</v>
      </c>
      <c r="HJ9" s="16">
        <f t="shared" si="172"/>
        <v>17749.264221346155</v>
      </c>
      <c r="HK9" s="14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6"/>
      <c r="HW9" s="14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6"/>
      <c r="II9" s="14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6"/>
      <c r="IU9" s="14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6"/>
      <c r="JH9" s="17"/>
      <c r="JI9" s="14">
        <f t="shared" si="179"/>
        <v>219401.62192759776</v>
      </c>
      <c r="JJ9" s="15">
        <f t="shared" si="180"/>
        <v>216043.77240000002</v>
      </c>
      <c r="JK9" s="15">
        <f t="shared" si="181"/>
        <v>217036.78664347829</v>
      </c>
      <c r="JL9" s="15">
        <f t="shared" si="182"/>
        <v>217852.76046085855</v>
      </c>
      <c r="JM9" s="15">
        <f t="shared" si="183"/>
        <v>218181.41320275803</v>
      </c>
      <c r="JN9" s="15">
        <f t="shared" si="184"/>
        <v>0</v>
      </c>
      <c r="JO9" s="15">
        <f t="shared" si="185"/>
        <v>0</v>
      </c>
      <c r="JP9" s="15">
        <f t="shared" si="186"/>
        <v>0</v>
      </c>
      <c r="JQ9" s="15">
        <f t="shared" si="187"/>
        <v>0</v>
      </c>
      <c r="JR9" s="14"/>
    </row>
    <row r="10" spans="1:278" ht="12.75" customHeight="1" x14ac:dyDescent="0.25">
      <c r="A10" s="5" t="s">
        <v>291</v>
      </c>
      <c r="B10" s="3" t="s">
        <v>292</v>
      </c>
      <c r="C10" s="4">
        <v>44227</v>
      </c>
      <c r="D10">
        <f t="shared" si="93"/>
        <v>2021</v>
      </c>
      <c r="E10">
        <f t="shared" si="94"/>
        <v>1</v>
      </c>
      <c r="F10">
        <f t="shared" si="95"/>
        <v>2018</v>
      </c>
      <c r="G10">
        <f t="shared" si="96"/>
        <v>1</v>
      </c>
      <c r="H10">
        <f t="shared" si="173"/>
        <v>2022</v>
      </c>
      <c r="I10">
        <f t="shared" si="174"/>
        <v>1</v>
      </c>
      <c r="J10">
        <f t="shared" si="175"/>
        <v>2026</v>
      </c>
      <c r="K10">
        <f t="shared" si="176"/>
        <v>12</v>
      </c>
      <c r="M10" s="28">
        <f>IF(AND($D10=$M$4,$E10=M$5),VLOOKUP($A10,'Потребление ЭЭ_факт'!$A$5:$DH$154,47+'Потребление ЭЭ_факт'!AU$4-1,FALSE),IF(L10&lt;&gt;0,VLOOKUP($A10,'Потребление ЭЭ_факт'!$A$5:$DH$154,47+'Потребление ЭЭ_факт'!AU$4-1,FALSE),0))</f>
        <v>0</v>
      </c>
      <c r="N10" s="17">
        <f>IF(AND($D10=$M$4,$E10=N$5),VLOOKUP($A10,'Потребление ЭЭ_факт'!$A$5:$DH$154,47+'Потребление ЭЭ_факт'!AV$4-1,FALSE),IF(M10&lt;&gt;0,VLOOKUP($A10,'Потребление ЭЭ_факт'!$A$5:$DH$154,47+'Потребление ЭЭ_факт'!AV$4-1,FALSE),0))</f>
        <v>0</v>
      </c>
      <c r="O10" s="17">
        <f>IF(AND($D10=$M$4,$E10=O$5),VLOOKUP($A10,'Потребление ЭЭ_факт'!$A$5:$DH$154,47+'Потребление ЭЭ_факт'!AW$4-1,FALSE),IF(N10&lt;&gt;0,VLOOKUP($A10,'Потребление ЭЭ_факт'!$A$5:$DH$154,47+'Потребление ЭЭ_факт'!AW$4-1,FALSE),0))</f>
        <v>0</v>
      </c>
      <c r="P10" s="17">
        <f>IF(AND($D10=$M$4,$E10=P$5),VLOOKUP($A10,'Потребление ЭЭ_факт'!$A$5:$DH$154,47+'Потребление ЭЭ_факт'!AX$4-1,FALSE),IF(O10&lt;&gt;0,VLOOKUP($A10,'Потребление ЭЭ_факт'!$A$5:$DH$154,47+'Потребление ЭЭ_факт'!AX$4-1,FALSE),0))</f>
        <v>0</v>
      </c>
      <c r="Q10" s="17">
        <f>IF(AND($D10=$M$4,$E10=Q$5),VLOOKUP($A10,'Потребление ЭЭ_факт'!$A$5:$DH$154,47+'Потребление ЭЭ_факт'!AY$4-1,FALSE),IF(P10&lt;&gt;0,VLOOKUP($A10,'Потребление ЭЭ_факт'!$A$5:$DH$154,47+'Потребление ЭЭ_факт'!AY$4-1,FALSE),0))</f>
        <v>0</v>
      </c>
      <c r="R10" s="17">
        <f>IF(AND($D10=$M$4,$E10=R$5),VLOOKUP($A10,'Потребление ЭЭ_факт'!$A$5:$DH$154,47+'Потребление ЭЭ_факт'!AZ$4-1,FALSE),IF(Q10&lt;&gt;0,VLOOKUP($A10,'Потребление ЭЭ_факт'!$A$5:$DH$154,47+'Потребление ЭЭ_факт'!AZ$4-1,FALSE),0))</f>
        <v>0</v>
      </c>
      <c r="S10" s="17">
        <f>IF(AND($D10=$M$4,$E10=S$5),VLOOKUP($A10,'Потребление ЭЭ_факт'!$A$5:$DH$154,47+'Потребление ЭЭ_факт'!BA$4-1,FALSE),IF(R10&lt;&gt;0,VLOOKUP($A10,'Потребление ЭЭ_факт'!$A$5:$DH$154,47+'Потребление ЭЭ_факт'!BA$4-1,FALSE),0))</f>
        <v>0</v>
      </c>
      <c r="T10" s="17">
        <f>IF(AND($D10=$M$4,$E10=T$5),VLOOKUP($A10,'Потребление ЭЭ_факт'!$A$5:$DH$154,47+'Потребление ЭЭ_факт'!BB$4-1,FALSE),IF(S10&lt;&gt;0,VLOOKUP($A10,'Потребление ЭЭ_факт'!$A$5:$DH$154,47+'Потребление ЭЭ_факт'!BB$4-1,FALSE),0))</f>
        <v>0</v>
      </c>
      <c r="U10" s="17">
        <f>IF(AND($D10=$M$4,$E10=U$5),VLOOKUP($A10,'Потребление ЭЭ_факт'!$A$5:$DH$154,47+'Потребление ЭЭ_факт'!BC$4-1,FALSE),IF(T10&lt;&gt;0,VLOOKUP($A10,'Потребление ЭЭ_факт'!$A$5:$DH$154,47+'Потребление ЭЭ_факт'!BC$4-1,FALSE),0))</f>
        <v>0</v>
      </c>
      <c r="V10" s="17">
        <f>IF(AND($D10=$M$4,$E10=V$5),VLOOKUP($A10,'Потребление ЭЭ_факт'!$A$5:$DH$154,47+'Потребление ЭЭ_факт'!BD$4-1,FALSE),IF(U10&lt;&gt;0,VLOOKUP($A10,'Потребление ЭЭ_факт'!$A$5:$DH$154,47+'Потребление ЭЭ_факт'!BD$4-1,FALSE),0))</f>
        <v>0</v>
      </c>
      <c r="W10" s="17">
        <f>IF(AND($D10=$M$4,$E10=W$5),VLOOKUP($A10,'Потребление ЭЭ_факт'!$A$5:$DH$154,47+'Потребление ЭЭ_факт'!BE$4-1,FALSE),IF(V10&lt;&gt;0,VLOOKUP($A10,'Потребление ЭЭ_факт'!$A$5:$DH$154,47+'Потребление ЭЭ_факт'!BE$4-1,FALSE),0))</f>
        <v>0</v>
      </c>
      <c r="X10" s="17">
        <f>IF(AND($D10=$M$4,$E10=X$5),VLOOKUP($A10,'Потребление ЭЭ_факт'!$A$5:$DH$154,47+'Потребление ЭЭ_факт'!BF$4-1,FALSE),IF(W10&lt;&gt;0,VLOOKUP($A10,'Потребление ЭЭ_факт'!$A$5:$DH$154,47+'Потребление ЭЭ_факт'!BF$4-1,FALSE),0))</f>
        <v>0</v>
      </c>
      <c r="Y10" s="14">
        <f>IF(AND($D10=$Y$4,$E10=Y$5),VLOOKUP($A10,'Потребление ЭЭ_факт'!$A$5:$DH$154,47+'Потребление ЭЭ_факт'!BG$4+11,FALSE),IF(X10&lt;&gt;0,VLOOKUP($A10,'Потребление ЭЭ_факт'!$A$5:$DH$154,47+'Потребление ЭЭ_факт'!BG$4+11,FALSE),0))</f>
        <v>6344</v>
      </c>
      <c r="Z10" s="17">
        <f>IF(AND($D10=$Y$4,$E10=Z$5),VLOOKUP($A10,'Потребление ЭЭ_факт'!$A$5:$DH$154,47+'Потребление ЭЭ_факт'!BH$4+11,FALSE),IF(Y10&lt;&gt;0,VLOOKUP($A10,'Потребление ЭЭ_факт'!$A$5:$DH$154,47+'Потребление ЭЭ_факт'!BH$4+11,FALSE),0))</f>
        <v>9469.44</v>
      </c>
      <c r="AA10" s="17">
        <f>IF(AND($D10=$Y$4,$E10=AA$5),VLOOKUP($A10,'Потребление ЭЭ_факт'!$A$5:$DH$154,47+'Потребление ЭЭ_факт'!BI$4+11,FALSE),IF(Z10&lt;&gt;0,VLOOKUP($A10,'Потребление ЭЭ_факт'!$A$5:$DH$154,47+'Потребление ЭЭ_факт'!BI$4+11,FALSE),0))</f>
        <v>10095.869642857144</v>
      </c>
      <c r="AB10" s="17">
        <f>IF(AND($D10=$Y$4,$E10=AB$5),VLOOKUP($A10,'Потребление ЭЭ_факт'!$A$5:$DH$154,47+'Потребление ЭЭ_факт'!BJ$4+11,FALSE),IF(AA10&lt;&gt;0,VLOOKUP($A10,'Потребление ЭЭ_факт'!$A$5:$DH$154,47+'Потребление ЭЭ_факт'!BJ$4+11,FALSE),0))</f>
        <v>10052</v>
      </c>
      <c r="AC10" s="17">
        <f>IF(AND($D10=$Y$4,$E10=AC$5),VLOOKUP($A10,'Потребление ЭЭ_факт'!$A$5:$DH$154,47+'Потребление ЭЭ_факт'!BK$4+11,FALSE),IF(AB10&lt;&gt;0,VLOOKUP($A10,'Потребление ЭЭ_факт'!$A$5:$DH$154,47+'Потребление ЭЭ_факт'!BK$4+11,FALSE),0))</f>
        <v>11483</v>
      </c>
      <c r="AD10" s="17">
        <f>IF(AND($D10=$Y$4,$E10=AD$5),VLOOKUP($A10,'Потребление ЭЭ_факт'!$A$5:$DH$154,47+'Потребление ЭЭ_факт'!BL$4+11,FALSE),IF(AC10&lt;&gt;0,VLOOKUP($A10,'Потребление ЭЭ_факт'!$A$5:$DH$154,47+'Потребление ЭЭ_факт'!BL$4+11,FALSE),0))</f>
        <v>13024</v>
      </c>
      <c r="AE10" s="17">
        <f>IF(AND($D10=$Y$4,$E10=AE$5),VLOOKUP($A10,'Потребление ЭЭ_факт'!$A$5:$DH$154,47+'Потребление ЭЭ_факт'!BM$4+11,FALSE),IF(AD10&lt;&gt;0,VLOOKUP($A10,'Потребление ЭЭ_факт'!$A$5:$DH$154,47+'Потребление ЭЭ_факт'!BM$4+11,FALSE),0))</f>
        <v>14658</v>
      </c>
      <c r="AF10" s="17">
        <f>IF(AND($D10=$Y$4,$E10=AF$5),VLOOKUP($A10,'Потребление ЭЭ_факт'!$A$5:$DH$154,47+'Потребление ЭЭ_факт'!BN$4+11,FALSE),IF(AE10&lt;&gt;0,VLOOKUP($A10,'Потребление ЭЭ_факт'!$A$5:$DH$154,47+'Потребление ЭЭ_факт'!BN$4+11,FALSE),0))</f>
        <v>14581</v>
      </c>
      <c r="AG10" s="17">
        <f>IF(AND($D10=$Y$4,$E10=AG$5),VLOOKUP($A10,'Потребление ЭЭ_факт'!$A$5:$DH$154,47+'Потребление ЭЭ_факт'!BO$4+11,FALSE),IF(AF10&lt;&gt;0,VLOOKUP($A10,'Потребление ЭЭ_факт'!$A$5:$DH$154,47+'Потребление ЭЭ_факт'!BO$4+11,FALSE),0))</f>
        <v>10121</v>
      </c>
      <c r="AH10" s="17">
        <f>IF(AND($D10=$Y$4,$E10=AH$5),VLOOKUP($A10,'Потребление ЭЭ_факт'!$A$5:$DH$154,47+'Потребление ЭЭ_факт'!BP$4+11,FALSE),IF(AG10&lt;&gt;0,VLOOKUP($A10,'Потребление ЭЭ_факт'!$A$5:$DH$154,47+'Потребление ЭЭ_факт'!BP$4+11,FALSE),0))</f>
        <v>10270</v>
      </c>
      <c r="AI10" s="17">
        <f>IF(AND($D10=$Y$4,$E10=AI$5),VLOOKUP($A10,'Потребление ЭЭ_факт'!$A$5:$DH$154,47+'Потребление ЭЭ_факт'!BQ$4+11,FALSE),IF(AH10&lt;&gt;0,VLOOKUP($A10,'Потребление ЭЭ_факт'!$A$5:$DH$154,47+'Потребление ЭЭ_факт'!BQ$4+11,FALSE),0))</f>
        <v>10358</v>
      </c>
      <c r="AJ10" s="17">
        <f>IF(AND($D10=$Y$4,$E10=AJ$5),VLOOKUP($A10,'Потребление ЭЭ_факт'!$A$5:$DH$154,47+'Потребление ЭЭ_факт'!BR$4+11,FALSE),IF(AI10&lt;&gt;0,VLOOKUP($A10,'Потребление ЭЭ_факт'!$A$5:$DH$154,47+'Потребление ЭЭ_факт'!BR$4+11,FALSE),0))</f>
        <v>10916</v>
      </c>
      <c r="AK10" s="14">
        <f>IF(AND($D10=$AK$4,$E10=AK$5),VLOOKUP($A10,'Потребление ЭЭ_факт'!$A$5:$DH$154,47+'Потребление ЭЭ_факт'!BS$4+23,FALSE),IF(AJ10&lt;&gt;0,VLOOKUP($A10,'Потребление ЭЭ_факт'!$A$5:$DH$154,47+'Потребление ЭЭ_факт'!BS$4+23,FALSE),0))</f>
        <v>11429</v>
      </c>
      <c r="AL10" s="17">
        <f>IF(AND($D10=$AK$4,$E10=AL$5),VLOOKUP($A10,'Потребление ЭЭ_факт'!$A$5:$DH$154,47+'Потребление ЭЭ_факт'!BT$4+23,FALSE),IF(AK10&lt;&gt;0,VLOOKUP($A10,'Потребление ЭЭ_факт'!$A$5:$DH$154,47+'Потребление ЭЭ_факт'!BT$4+23,FALSE),0))</f>
        <v>10171</v>
      </c>
      <c r="AM10" s="17">
        <f>IF(AND($D10=$AK$4,$E10=AM$5),VLOOKUP($A10,'Потребление ЭЭ_факт'!$A$5:$DH$154,47+'Потребление ЭЭ_факт'!BU$4+23,FALSE),IF(AL10&lt;&gt;0,VLOOKUP($A10,'Потребление ЭЭ_факт'!$A$5:$DH$154,47+'Потребление ЭЭ_факт'!BU$4+23,FALSE),0))</f>
        <v>10813</v>
      </c>
      <c r="AN10" s="17">
        <f>IF(AND($D10=$AK$4,$E10=AN$5),VLOOKUP($A10,'Потребление ЭЭ_факт'!$A$5:$DH$154,47+'Потребление ЭЭ_факт'!BV$4+23,FALSE),IF(AM10&lt;&gt;0,VLOOKUP($A10,'Потребление ЭЭ_факт'!$A$5:$DH$154,47+'Потребление ЭЭ_факт'!BV$4+23,FALSE),0))</f>
        <v>10276</v>
      </c>
      <c r="AO10" s="17">
        <f>IF(AND($D10=$AK$4,$E10=AO$5),VLOOKUP($A10,'Потребление ЭЭ_факт'!$A$5:$DH$154,47+'Потребление ЭЭ_факт'!BW$4+23,FALSE),IF(AN10&lt;&gt;0,VLOOKUP($A10,'Потребление ЭЭ_факт'!$A$5:$DH$154,47+'Потребление ЭЭ_факт'!BW$4+23,FALSE),0))</f>
        <v>9930</v>
      </c>
      <c r="AP10" s="17">
        <f>IF(AND($D10=$AK$4,$E10=AP$5),VLOOKUP($A10,'Потребление ЭЭ_факт'!$A$5:$DH$154,47+'Потребление ЭЭ_факт'!BX$4+23,FALSE),IF(AO10&lt;&gt;0,VLOOKUP($A10,'Потребление ЭЭ_факт'!$A$5:$DH$154,47+'Потребление ЭЭ_факт'!BX$4+23,FALSE),0))</f>
        <v>12224</v>
      </c>
      <c r="AQ10" s="17">
        <f>IF(AND($D10=$AK$4,$E10=AQ$5),VLOOKUP($A10,'Потребление ЭЭ_факт'!$A$5:$DH$154,47+'Потребление ЭЭ_факт'!BY$4+23,FALSE),IF(AP10&lt;&gt;0,VLOOKUP($A10,'Потребление ЭЭ_факт'!$A$5:$DH$154,47+'Потребление ЭЭ_факт'!BY$4+23,FALSE),0))</f>
        <v>13203</v>
      </c>
      <c r="AR10" s="17">
        <f>IF(AND($D10=$AK$4,$E10=AR$5),VLOOKUP($A10,'Потребление ЭЭ_факт'!$A$5:$DH$154,47+'Потребление ЭЭ_факт'!BZ$4+23,FALSE),IF(AQ10&lt;&gt;0,VLOOKUP($A10,'Потребление ЭЭ_факт'!$A$5:$DH$154,47+'Потребление ЭЭ_факт'!BZ$4+23,FALSE),0))</f>
        <v>14238.99</v>
      </c>
      <c r="AS10" s="17">
        <f>IF(AND($D10=$AK$4,$E10=AS$5),VLOOKUP($A10,'Потребление ЭЭ_факт'!$A$5:$DH$154,47+'Потребление ЭЭ_факт'!CA$4+23,FALSE),IF(AR10&lt;&gt;0,VLOOKUP($A10,'Потребление ЭЭ_факт'!$A$5:$DH$154,47+'Потребление ЭЭ_факт'!CA$4+23,FALSE),0))</f>
        <v>10210.5</v>
      </c>
      <c r="AT10" s="17">
        <f>IF(AND($D10=$AK$4,$E10=AT$5),VLOOKUP($A10,'Потребление ЭЭ_факт'!$A$5:$DH$154,47+'Потребление ЭЭ_факт'!CB$4+23,FALSE),IF(AS10&lt;&gt;0,VLOOKUP($A10,'Потребление ЭЭ_факт'!$A$5:$DH$154,47+'Потребление ЭЭ_факт'!CB$4+23,FALSE),0))</f>
        <v>9730.35</v>
      </c>
      <c r="AU10" s="17">
        <f>IF(AND($D10=$AK$4,$E10=AU$5),VLOOKUP($A10,'Потребление ЭЭ_факт'!$A$5:$DH$154,47+'Потребление ЭЭ_факт'!CC$4+23,FALSE),IF(AT10&lt;&gt;0,VLOOKUP($A10,'Потребление ЭЭ_факт'!$A$5:$DH$154,47+'Потребление ЭЭ_факт'!CC$4+23,FALSE),0))</f>
        <v>9890.82</v>
      </c>
      <c r="AV10" s="17">
        <f>IF(AND($D10=$AK$4,$E10=AV$5),VLOOKUP($A10,'Потребление ЭЭ_факт'!$A$5:$DH$154,47+'Потребление ЭЭ_факт'!CD$4+23,FALSE),IF(AU10&lt;&gt;0,VLOOKUP($A10,'Потребление ЭЭ_факт'!$A$5:$DH$154,47+'Потребление ЭЭ_факт'!CD$4+23,FALSE),0))</f>
        <v>10265.219999999999</v>
      </c>
      <c r="AW10" s="14">
        <f>IF(AND($D10=$AW$4,$E10=AW$5),VLOOKUP($A10,'Потребление ЭЭ_факт'!$A$5:$DH$154,47+'Потребление ЭЭ_факт'!CE$4+35,FALSE),IF(AV10&lt;&gt;0,VLOOKUP($A10,'Потребление ЭЭ_факт'!$A$5:$DH$154,47+'Потребление ЭЭ_факт'!CE$4+35,FALSE),0))</f>
        <v>10597.74</v>
      </c>
      <c r="AX10" s="17">
        <f>IF(AND($D10=$AW$4,$E10=AX$5),VLOOKUP($A10,'Потребление ЭЭ_факт'!$A$5:$DH$154,47+'Потребление ЭЭ_факт'!CF$4+35,FALSE),IF(AW10&lt;&gt;0,VLOOKUP($A10,'Потребление ЭЭ_факт'!$A$5:$DH$154,47+'Потребление ЭЭ_факт'!CF$4+35,FALSE),0))</f>
        <v>9709.32</v>
      </c>
      <c r="AY10" s="17">
        <f>IF(AND($D10=$AW$4,$E10=AY$5),VLOOKUP($A10,'Потребление ЭЭ_факт'!$A$5:$DH$154,47+'Потребление ЭЭ_факт'!CG$4+35,FALSE),IF(AX10&lt;&gt;0,VLOOKUP($A10,'Потребление ЭЭ_факт'!$A$5:$DH$154,47+'Потребление ЭЭ_факт'!CG$4+35,FALSE),0))</f>
        <v>10493.97</v>
      </c>
      <c r="AZ10" s="17">
        <f>IF(AND($D10=$AW$4,$E10=AZ$5),VLOOKUP($A10,'Потребление ЭЭ_факт'!$A$5:$DH$154,47+'Потребление ЭЭ_факт'!CH$4+35,FALSE),IF(AY10&lt;&gt;0,VLOOKUP($A10,'Потребление ЭЭ_факт'!$A$5:$DH$154,47+'Потребление ЭЭ_факт'!CH$4+35,FALSE),0))</f>
        <v>9520.23</v>
      </c>
      <c r="BA10" s="17">
        <f>IF(AND($D10=$AW$4,$E10=BA$5),VLOOKUP($A10,'Потребление ЭЭ_факт'!$A$5:$DH$154,47+'Потребление ЭЭ_факт'!CI$4+35,FALSE),IF(AZ10&lt;&gt;0,VLOOKUP($A10,'Потребление ЭЭ_факт'!$A$5:$DH$154,47+'Потребление ЭЭ_факт'!CI$4+35,FALSE),0))</f>
        <v>10035.93</v>
      </c>
      <c r="BB10" s="17">
        <f>IF(AND($D10=$AW$4,$E10=BB$5),VLOOKUP($A10,'Потребление ЭЭ_факт'!$A$5:$DH$154,47+'Потребление ЭЭ_факт'!CJ$4+35,FALSE),IF(BA10&lt;&gt;0,VLOOKUP($A10,'Потребление ЭЭ_факт'!$A$5:$DH$154,47+'Потребление ЭЭ_факт'!CJ$4+35,FALSE),0))</f>
        <v>10137.75</v>
      </c>
      <c r="BC10" s="17">
        <f>IF(AND($D10=$AW$4,$E10=BC$5),VLOOKUP($A10,'Потребление ЭЭ_факт'!$A$5:$DH$154,47+'Потребление ЭЭ_факт'!CK$4+35,FALSE),IF(BB10&lt;&gt;0,VLOOKUP($A10,'Потребление ЭЭ_факт'!$A$5:$DH$154,47+'Потребление ЭЭ_факт'!CK$4+35,FALSE),0))</f>
        <v>11213.94</v>
      </c>
      <c r="BD10" s="17">
        <f>IF(AND($D10=$AW$4,$E10=BD$5),VLOOKUP($A10,'Потребление ЭЭ_факт'!$A$5:$DH$154,47+'Потребление ЭЭ_факт'!CL$4+35,FALSE),IF(BC10&lt;&gt;0,VLOOKUP($A10,'Потребление ЭЭ_факт'!$A$5:$DH$154,47+'Потребление ЭЭ_факт'!CL$4+35,FALSE),0))</f>
        <v>11967.33</v>
      </c>
      <c r="BE10" s="17">
        <f>IF(AND($D10=$AW$4,$E10=BE$5),VLOOKUP($A10,'Потребление ЭЭ_факт'!$A$5:$DH$154,47+'Потребление ЭЭ_факт'!CM$4+35,FALSE),IF(BD10&lt;&gt;0,VLOOKUP($A10,'Потребление ЭЭ_факт'!$A$5:$DH$154,47+'Потребление ЭЭ_факт'!CM$4+35,FALSE),0))</f>
        <v>9859.2900000000009</v>
      </c>
      <c r="BF10" s="17">
        <f>IF(AND($D10=$AW$4,$E10=BF$5),VLOOKUP($A10,'Потребление ЭЭ_факт'!$A$5:$DH$154,47+'Потребление ЭЭ_факт'!CN$4+35,FALSE),IF(BE10&lt;&gt;0,VLOOKUP($A10,'Потребление ЭЭ_факт'!$A$5:$DH$154,47+'Потребление ЭЭ_факт'!CN$4+35,FALSE),0))</f>
        <v>9526.83</v>
      </c>
      <c r="BG10" s="17">
        <f>IF(AND($D10=$AW$4,$E10=BG$5),VLOOKUP($A10,'Потребление ЭЭ_факт'!$A$5:$DH$154,47+'Потребление ЭЭ_факт'!CO$4+35,FALSE),IF(BF10&lt;&gt;0,VLOOKUP($A10,'Потребление ЭЭ_факт'!$A$5:$DH$154,47+'Потребление ЭЭ_факт'!CO$4+35,FALSE),0))</f>
        <v>9901.32</v>
      </c>
      <c r="BH10" s="17">
        <f>IF(AND($D10=$AW$4,$E10=BH$5),VLOOKUP($A10,'Потребление ЭЭ_факт'!$A$5:$DH$154,47+'Потребление ЭЭ_факт'!CP$4+35,FALSE),IF(BG10&lt;&gt;0,VLOOKUP($A10,'Потребление ЭЭ_факт'!$A$5:$DH$154,47+'Потребление ЭЭ_факт'!CP$4+35,FALSE),0))</f>
        <v>10287.18</v>
      </c>
      <c r="BI10" s="14">
        <f>IF(AND($D10=$BI$4,$E10=BI$5),VLOOKUP($A10,'Потребление ЭЭ_факт'!$A$5:$DH$154,47+'Потребление ЭЭ_факт'!CQ$4+47,FALSE),IF(BH10&lt;&gt;0,VLOOKUP($A10,'Потребление ЭЭ_факт'!$A$5:$DH$154,47+'Потребление ЭЭ_факт'!CQ$4+47,FALSE),0))</f>
        <v>10294.68</v>
      </c>
      <c r="BJ10" s="17">
        <f>IF(AND($D10=$BI$4,$E10=BJ$5),VLOOKUP($A10,'Потребление ЭЭ_факт'!$A$5:$DH$154,47+'Потребление ЭЭ_факт'!CR$4+47,FALSE),IF(BI10&lt;&gt;0,VLOOKUP($A10,'Потребление ЭЭ_факт'!$A$5:$DH$154,47+'Потребление ЭЭ_факт'!CR$4+47,FALSE),0))</f>
        <v>9667.65</v>
      </c>
      <c r="BK10" s="17">
        <f>IF(AND($D10=$BI$4,$E10=BK$5),VLOOKUP($A10,'Потребление ЭЭ_факт'!$A$5:$DH$154,47+'Потребление ЭЭ_факт'!CS$4+47,FALSE),IF(BJ10&lt;&gt;0,VLOOKUP($A10,'Потребление ЭЭ_факт'!$A$5:$DH$154,47+'Потребление ЭЭ_факт'!CS$4+47,FALSE),0))</f>
        <v>10025.73</v>
      </c>
      <c r="BL10" s="17">
        <f>IF(AND($D10=$BI$4,$E10=BL$5),VLOOKUP($A10,'Потребление ЭЭ_факт'!$A$5:$DH$154,47+'Потребление ЭЭ_факт'!CT$4+47,FALSE),IF(BK10&lt;&gt;0,VLOOKUP($A10,'Потребление ЭЭ_факт'!$A$5:$DH$154,47+'Потребление ЭЭ_факт'!CT$4+47,FALSE),0))</f>
        <v>9669.27</v>
      </c>
      <c r="BM10" s="17">
        <f>IF(AND($D10=$BI$4,$E10=BM$5),VLOOKUP($A10,'Потребление ЭЭ_факт'!$A$5:$DH$154,47+'Потребление ЭЭ_факт'!CU$4+47,FALSE),IF(BL10&lt;&gt;0,VLOOKUP($A10,'Потребление ЭЭ_факт'!$A$5:$DH$154,47+'Потребление ЭЭ_факт'!CU$4+47,FALSE),0))</f>
        <v>13122.9</v>
      </c>
      <c r="BN10" s="17">
        <f>IF(AND($D10=$BI$4,$E10=BN$5),VLOOKUP($A10,'Потребление ЭЭ_факт'!$A$5:$DH$154,47+'Потребление ЭЭ_факт'!CV$4+47,FALSE),IF(BM10&lt;&gt;0,VLOOKUP($A10,'Потребление ЭЭ_факт'!$A$5:$DH$154,47+'Потребление ЭЭ_факт'!CV$4+47,FALSE),0))</f>
        <v>15021.92</v>
      </c>
      <c r="BO10" s="17">
        <f>IF(AND($D10=$BI$4,$E10=BO$5),VLOOKUP($A10,'Потребление ЭЭ_факт'!$A$5:$DH$154,47+'Потребление ЭЭ_факт'!CW$4+47,FALSE),IF(BN10&lt;&gt;0,VLOOKUP($A10,'Потребление ЭЭ_факт'!$A$5:$DH$154,47+'Потребление ЭЭ_факт'!CW$4+47,FALSE),0))</f>
        <v>16470.32</v>
      </c>
      <c r="BP10" s="17">
        <f>IF(AND($D10=$BI$4,$E10=BP$5),VLOOKUP($A10,'Потребление ЭЭ_факт'!$A$5:$DH$154,47+'Потребление ЭЭ_факт'!CX$4+47,FALSE),IF(BO10&lt;&gt;0,VLOOKUP($A10,'Потребление ЭЭ_факт'!$A$5:$DH$154,47+'Потребление ЭЭ_факт'!CX$4+47,FALSE),0))</f>
        <v>15304.68</v>
      </c>
      <c r="BQ10" s="17">
        <f>IF(AND($D10=$BI$4,$E10=BQ$5),VLOOKUP($A10,'Потребление ЭЭ_факт'!$A$5:$DH$154,47+'Потребление ЭЭ_факт'!CY$4+47,FALSE),IF(BP10&lt;&gt;0,VLOOKUP($A10,'Потребление ЭЭ_факт'!$A$5:$DH$154,47+'Потребление ЭЭ_факт'!CY$4+47,FALSE),0))</f>
        <v>13452.78</v>
      </c>
      <c r="BR10" s="17">
        <f>IF(AND($D10=$BI$4,$E10=BR$5),VLOOKUP($A10,'Потребление ЭЭ_факт'!$A$5:$DH$154,47+'Потребление ЭЭ_факт'!CZ$4+47,FALSE),IF(BQ10&lt;&gt;0,VLOOKUP($A10,'Потребление ЭЭ_факт'!$A$5:$DH$154,47+'Потребление ЭЭ_факт'!CZ$4+47,FALSE),0))</f>
        <v>12885.72</v>
      </c>
      <c r="BS10" s="17">
        <f>IF(AND($D10=$BI$4,$E10=BS$5),VLOOKUP($A10,'Потребление ЭЭ_факт'!$A$5:$DH$154,47+'Потребление ЭЭ_факт'!DA$4+47,FALSE),IF(BR10&lt;&gt;0,VLOOKUP($A10,'Потребление ЭЭ_факт'!$A$5:$DH$154,47+'Потребление ЭЭ_факт'!DA$4+47,FALSE),0))</f>
        <v>12524.28</v>
      </c>
      <c r="BT10" s="17">
        <f>IF(AND($D10=$BI$4,$E10=BT$5),VLOOKUP($A10,'Потребление ЭЭ_факт'!$A$5:$DH$154,47+'Потребление ЭЭ_факт'!DB$4+47,FALSE),IF(BS10&lt;&gt;0,VLOOKUP($A10,'Потребление ЭЭ_факт'!$A$5:$DH$154,47+'Потребление ЭЭ_факт'!DB$4+47,FALSE),0))</f>
        <v>12689.68</v>
      </c>
      <c r="BU10" s="14">
        <f>IF(AND($D10=$BU$4,$E10=BU$5),VLOOKUP($A10,'Потребление ЭЭ_факт'!$A$5:$DH$154,59+'Потребление ЭЭ_факт'!DC$4+47,FALSE),IF(BT10&lt;&gt;0,VLOOKUP($A10,'Потребление ЭЭ_факт'!$A$5:$DH$154,47+'Потребление ЭЭ_факт'!DC$4+59,FALSE),0))</f>
        <v>12943.6</v>
      </c>
      <c r="BV10" s="17">
        <f>IF(AND($D10=$BU$4,$E10=BV$5),VLOOKUP($A10,'Потребление ЭЭ_факт'!$A$5:$DH$154,59+'Потребление ЭЭ_факт'!DD$4+47,FALSE),IF(BU10&lt;&gt;0,VLOOKUP($A10,'Потребление ЭЭ_факт'!$A$5:$DH$154,47+'Потребление ЭЭ_факт'!DD$4+59,FALSE),0))</f>
        <v>12095</v>
      </c>
      <c r="BW10" s="17">
        <f>IF(AND($D10=$BU$4,$E10=BW$5),VLOOKUP($A10,'Потребление ЭЭ_факт'!$A$5:$DH$154,59+'Потребление ЭЭ_факт'!DE$4+47,FALSE),IF(BV10&lt;&gt;0,VLOOKUP($A10,'Потребление ЭЭ_факт'!$A$5:$DH$154,47+'Потребление ЭЭ_факт'!DE$4+59,FALSE),0))</f>
        <v>13945.48</v>
      </c>
      <c r="BX10" s="17">
        <f>IF(AND($D10=$BU$4,$E10=BX$5),VLOOKUP($A10,'Потребление ЭЭ_факт'!$A$5:$DH$154,59+'Потребление ЭЭ_факт'!DF$4+47,FALSE),IF(BW10&lt;&gt;0,VLOOKUP($A10,'Потребление ЭЭ_факт'!$A$5:$DH$154,47+'Потребление ЭЭ_факт'!DF$4+59,FALSE),0))</f>
        <v>12946.22</v>
      </c>
      <c r="BY10" s="17">
        <f>IF(AND($D10=$BU$4,$E10=BY$5),VLOOKUP($A10,'Потребление ЭЭ_факт'!$A$5:$DH$154,59+'Потребление ЭЭ_факт'!DG$4+47,FALSE),IF(BX10&lt;&gt;0,VLOOKUP($A10,'Потребление ЭЭ_факт'!$A$5:$DH$154,47+'Потребление ЭЭ_факт'!DG$4+59,FALSE),0))</f>
        <v>13658.12</v>
      </c>
      <c r="BZ10" s="17">
        <f>IF(AND($D10=$BU$4,$E10=BZ$5),VLOOKUP($A10,'Потребление ЭЭ_факт'!$A$5:$DH$154,59+'Потребление ЭЭ_факт'!DH$4+47,FALSE),IF(BY10&lt;&gt;0,VLOOKUP($A10,'Потребление ЭЭ_факт'!$A$5:$DH$154,47+'Потребление ЭЭ_факт'!DH$4+59,FALSE),0))</f>
        <v>14025.2</v>
      </c>
      <c r="CA10" s="15">
        <f t="shared" si="97"/>
        <v>13886.315000000001</v>
      </c>
      <c r="CB10" s="12">
        <f t="shared" si="98"/>
        <v>14023</v>
      </c>
      <c r="CC10" s="12">
        <f t="shared" si="98"/>
        <v>10910.8925</v>
      </c>
      <c r="CD10" s="12">
        <f t="shared" si="98"/>
        <v>10603.225</v>
      </c>
      <c r="CE10" s="12">
        <f t="shared" si="98"/>
        <v>10668.605</v>
      </c>
      <c r="CF10" s="12">
        <f t="shared" si="98"/>
        <v>11039.52</v>
      </c>
      <c r="CG10" s="14">
        <f t="shared" si="99"/>
        <v>11316.254999999999</v>
      </c>
      <c r="CH10" s="15">
        <f t="shared" si="100"/>
        <v>10410.7425</v>
      </c>
      <c r="CI10" s="15">
        <f t="shared" si="101"/>
        <v>11319.545</v>
      </c>
      <c r="CJ10" s="15">
        <f t="shared" si="102"/>
        <v>10602.93</v>
      </c>
      <c r="CK10" s="15">
        <f t="shared" si="103"/>
        <v>11686.737500000001</v>
      </c>
      <c r="CL10" s="15">
        <f t="shared" si="104"/>
        <v>12852.217500000001</v>
      </c>
      <c r="CM10" s="15">
        <f t="shared" si="177"/>
        <v>13886.315000000001</v>
      </c>
      <c r="CN10" s="15">
        <f t="shared" si="6"/>
        <v>14023</v>
      </c>
      <c r="CO10" s="15">
        <f t="shared" si="6"/>
        <v>10910.8925</v>
      </c>
      <c r="CP10" s="15">
        <f t="shared" si="6"/>
        <v>10603.225</v>
      </c>
      <c r="CQ10" s="15">
        <f t="shared" si="6"/>
        <v>10668.605</v>
      </c>
      <c r="CR10" s="16">
        <f t="shared" si="6"/>
        <v>11039.52</v>
      </c>
      <c r="CS10" s="14">
        <f t="shared" si="6"/>
        <v>11316.254999999999</v>
      </c>
      <c r="CT10" s="15">
        <f t="shared" si="7"/>
        <v>10410.7425</v>
      </c>
      <c r="CU10" s="15">
        <f t="shared" si="7"/>
        <v>11319.545</v>
      </c>
      <c r="CV10" s="15">
        <f t="shared" si="7"/>
        <v>10602.93</v>
      </c>
      <c r="CW10" s="15">
        <f t="shared" si="7"/>
        <v>11686.737500000001</v>
      </c>
      <c r="CX10" s="15">
        <f t="shared" si="7"/>
        <v>12852.217500000001</v>
      </c>
      <c r="CY10" s="15">
        <f t="shared" si="7"/>
        <v>13886.315000000001</v>
      </c>
      <c r="CZ10" s="15">
        <f t="shared" si="7"/>
        <v>14023</v>
      </c>
      <c r="DA10" s="15">
        <f t="shared" si="7"/>
        <v>10910.8925</v>
      </c>
      <c r="DB10" s="15">
        <f t="shared" si="7"/>
        <v>10603.225</v>
      </c>
      <c r="DC10" s="15">
        <f t="shared" si="7"/>
        <v>10668.605</v>
      </c>
      <c r="DD10" s="16">
        <f t="shared" si="7"/>
        <v>11039.52</v>
      </c>
      <c r="DE10" s="14">
        <f t="shared" si="7"/>
        <v>11316.254999999999</v>
      </c>
      <c r="DF10" s="15">
        <f t="shared" si="7"/>
        <v>10410.7425</v>
      </c>
      <c r="DG10" s="15">
        <f t="shared" si="7"/>
        <v>11319.545</v>
      </c>
      <c r="DH10" s="15">
        <f t="shared" si="7"/>
        <v>10602.93</v>
      </c>
      <c r="DI10" s="15">
        <f t="shared" si="7"/>
        <v>11686.737500000001</v>
      </c>
      <c r="DJ10" s="15">
        <f t="shared" si="7"/>
        <v>12852.217500000001</v>
      </c>
      <c r="DK10" s="15">
        <f t="shared" si="7"/>
        <v>13886.315000000001</v>
      </c>
      <c r="DL10" s="15">
        <f t="shared" si="7"/>
        <v>14023</v>
      </c>
      <c r="DM10" s="15">
        <f t="shared" si="7"/>
        <v>10910.8925</v>
      </c>
      <c r="DN10" s="15">
        <f t="shared" si="7"/>
        <v>10603.225</v>
      </c>
      <c r="DO10" s="15">
        <f t="shared" ref="DO10:DO65" si="188">DC10</f>
        <v>10668.605</v>
      </c>
      <c r="DP10" s="16">
        <f t="shared" ref="DP10:DP65" si="189">DD10</f>
        <v>11039.52</v>
      </c>
      <c r="DQ10" s="14">
        <f t="shared" si="105"/>
        <v>11316.254999999999</v>
      </c>
      <c r="DR10" s="15">
        <f t="shared" si="106"/>
        <v>10410.7425</v>
      </c>
      <c r="DS10" s="15">
        <f t="shared" si="107"/>
        <v>11319.545</v>
      </c>
      <c r="DT10" s="15">
        <f t="shared" si="108"/>
        <v>10602.93</v>
      </c>
      <c r="DU10" s="15">
        <f t="shared" si="109"/>
        <v>11686.737500000001</v>
      </c>
      <c r="DV10" s="15">
        <f t="shared" si="110"/>
        <v>12852.217500000001</v>
      </c>
      <c r="DW10" s="15">
        <f t="shared" si="111"/>
        <v>13886.315000000001</v>
      </c>
      <c r="DX10" s="15">
        <f t="shared" si="112"/>
        <v>14023</v>
      </c>
      <c r="DY10" s="15">
        <f t="shared" si="113"/>
        <v>10910.8925</v>
      </c>
      <c r="DZ10" s="15">
        <f t="shared" si="8"/>
        <v>10603.225</v>
      </c>
      <c r="EA10" s="15">
        <f t="shared" si="8"/>
        <v>10668.605</v>
      </c>
      <c r="EB10" s="16">
        <f t="shared" si="8"/>
        <v>11039.52</v>
      </c>
      <c r="EC10" s="14">
        <f t="shared" si="8"/>
        <v>11316.254999999999</v>
      </c>
      <c r="ED10" s="15">
        <f t="shared" si="8"/>
        <v>10410.7425</v>
      </c>
      <c r="EE10" s="15">
        <f t="shared" si="8"/>
        <v>11319.545</v>
      </c>
      <c r="EF10" s="15">
        <f t="shared" si="8"/>
        <v>10602.93</v>
      </c>
      <c r="EG10" s="15">
        <f t="shared" si="8"/>
        <v>11686.737500000001</v>
      </c>
      <c r="EH10" s="15">
        <f t="shared" si="8"/>
        <v>12852.217500000001</v>
      </c>
      <c r="EI10" s="15">
        <f t="shared" si="8"/>
        <v>13886.315000000001</v>
      </c>
      <c r="EJ10" s="15">
        <f t="shared" si="8"/>
        <v>14023</v>
      </c>
      <c r="EK10" s="15">
        <f t="shared" si="8"/>
        <v>10910.8925</v>
      </c>
      <c r="EL10" s="15">
        <f t="shared" si="8"/>
        <v>10603.225</v>
      </c>
      <c r="EM10" s="15">
        <f t="shared" si="8"/>
        <v>10668.605</v>
      </c>
      <c r="EN10" s="16">
        <f t="shared" si="8"/>
        <v>11039.52</v>
      </c>
      <c r="EO10" s="14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6"/>
      <c r="FC10" s="14">
        <f t="shared" si="178"/>
        <v>11429</v>
      </c>
      <c r="FD10" s="17">
        <f t="shared" si="114"/>
        <v>10171</v>
      </c>
      <c r="FE10" s="17">
        <f t="shared" si="115"/>
        <v>10813</v>
      </c>
      <c r="FF10" s="17">
        <f t="shared" si="116"/>
        <v>10276</v>
      </c>
      <c r="FG10" s="17">
        <f t="shared" si="117"/>
        <v>9930</v>
      </c>
      <c r="FH10" s="17">
        <f t="shared" si="118"/>
        <v>12224</v>
      </c>
      <c r="FI10" s="17">
        <f t="shared" si="119"/>
        <v>13203</v>
      </c>
      <c r="FJ10" s="17">
        <f t="shared" si="120"/>
        <v>14238.99</v>
      </c>
      <c r="FK10" s="17">
        <f t="shared" si="121"/>
        <v>10210.5</v>
      </c>
      <c r="FL10" s="17">
        <f t="shared" si="122"/>
        <v>9730.35</v>
      </c>
      <c r="FM10" s="17">
        <f t="shared" si="123"/>
        <v>9890.82</v>
      </c>
      <c r="FN10" s="17">
        <f t="shared" si="124"/>
        <v>10265.219999999999</v>
      </c>
      <c r="FO10" s="14">
        <f t="shared" si="125"/>
        <v>10597.74</v>
      </c>
      <c r="FP10" s="17">
        <f t="shared" si="126"/>
        <v>9709.32</v>
      </c>
      <c r="FQ10" s="17">
        <f t="shared" si="127"/>
        <v>10493.97</v>
      </c>
      <c r="FR10" s="17">
        <f t="shared" si="128"/>
        <v>9520.23</v>
      </c>
      <c r="FS10" s="17">
        <f t="shared" si="129"/>
        <v>10035.93</v>
      </c>
      <c r="FT10" s="17">
        <f t="shared" si="130"/>
        <v>10137.75</v>
      </c>
      <c r="FU10" s="17">
        <f t="shared" si="131"/>
        <v>11213.94</v>
      </c>
      <c r="FV10" s="17">
        <f t="shared" si="132"/>
        <v>11967.33</v>
      </c>
      <c r="FW10" s="17">
        <f t="shared" si="133"/>
        <v>9859.2900000000009</v>
      </c>
      <c r="FX10" s="17">
        <f t="shared" si="134"/>
        <v>9526.83</v>
      </c>
      <c r="FY10" s="17">
        <f t="shared" si="135"/>
        <v>9901.32</v>
      </c>
      <c r="FZ10" s="17">
        <f t="shared" si="136"/>
        <v>10287.18</v>
      </c>
      <c r="GA10" s="14">
        <f t="shared" si="137"/>
        <v>10294.68</v>
      </c>
      <c r="GB10" s="17">
        <f t="shared" si="138"/>
        <v>9667.65</v>
      </c>
      <c r="GC10" s="17">
        <f t="shared" si="139"/>
        <v>10025.73</v>
      </c>
      <c r="GD10" s="17">
        <f t="shared" si="140"/>
        <v>9669.27</v>
      </c>
      <c r="GE10" s="17">
        <f t="shared" si="141"/>
        <v>13122.9</v>
      </c>
      <c r="GF10" s="17">
        <f t="shared" si="142"/>
        <v>15021.92</v>
      </c>
      <c r="GG10" s="17">
        <f t="shared" si="143"/>
        <v>16470.32</v>
      </c>
      <c r="GH10" s="17">
        <f t="shared" si="144"/>
        <v>15304.68</v>
      </c>
      <c r="GI10" s="17">
        <f t="shared" si="145"/>
        <v>13452.78</v>
      </c>
      <c r="GJ10" s="17">
        <f t="shared" si="146"/>
        <v>12885.72</v>
      </c>
      <c r="GK10" s="17">
        <f t="shared" si="147"/>
        <v>12524.28</v>
      </c>
      <c r="GL10" s="17">
        <f t="shared" si="148"/>
        <v>12689.68</v>
      </c>
      <c r="GM10" s="14">
        <f t="shared" si="149"/>
        <v>12943.6</v>
      </c>
      <c r="GN10" s="17">
        <f t="shared" si="150"/>
        <v>12095</v>
      </c>
      <c r="GO10" s="17">
        <f t="shared" si="151"/>
        <v>13945.48</v>
      </c>
      <c r="GP10" s="17">
        <f t="shared" si="152"/>
        <v>12946.22</v>
      </c>
      <c r="GQ10" s="17">
        <f t="shared" si="153"/>
        <v>13658.12</v>
      </c>
      <c r="GR10" s="17">
        <f t="shared" si="154"/>
        <v>14025.2</v>
      </c>
      <c r="GS10" s="15">
        <f t="shared" si="155"/>
        <v>13886.315000000001</v>
      </c>
      <c r="GT10" s="12">
        <f t="shared" si="156"/>
        <v>14023</v>
      </c>
      <c r="GU10" s="12">
        <f t="shared" si="157"/>
        <v>10910.8925</v>
      </c>
      <c r="GV10" s="12">
        <f t="shared" si="158"/>
        <v>10603.225</v>
      </c>
      <c r="GW10" s="12">
        <f t="shared" si="159"/>
        <v>10668.605</v>
      </c>
      <c r="GX10" s="12">
        <f t="shared" si="160"/>
        <v>11039.52</v>
      </c>
      <c r="GY10" s="14">
        <f t="shared" si="161"/>
        <v>11316.254999999999</v>
      </c>
      <c r="GZ10" s="15">
        <f t="shared" si="162"/>
        <v>10410.7425</v>
      </c>
      <c r="HA10" s="15">
        <f t="shared" si="163"/>
        <v>11319.545</v>
      </c>
      <c r="HB10" s="15">
        <f t="shared" si="164"/>
        <v>10602.93</v>
      </c>
      <c r="HC10" s="15">
        <f t="shared" si="165"/>
        <v>11686.737500000001</v>
      </c>
      <c r="HD10" s="15">
        <f t="shared" si="166"/>
        <v>12852.217500000001</v>
      </c>
      <c r="HE10" s="15">
        <f t="shared" si="167"/>
        <v>13886.315000000001</v>
      </c>
      <c r="HF10" s="15">
        <f t="shared" si="168"/>
        <v>14023</v>
      </c>
      <c r="HG10" s="15">
        <f t="shared" si="169"/>
        <v>10910.8925</v>
      </c>
      <c r="HH10" s="15">
        <f t="shared" si="170"/>
        <v>10603.225</v>
      </c>
      <c r="HI10" s="15">
        <f t="shared" si="171"/>
        <v>10668.605</v>
      </c>
      <c r="HJ10" s="16">
        <f t="shared" si="172"/>
        <v>11039.52</v>
      </c>
      <c r="HK10" s="14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6"/>
      <c r="HW10" s="14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6"/>
      <c r="II10" s="14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6"/>
      <c r="IU10" s="14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6"/>
      <c r="JH10" s="17"/>
      <c r="JI10" s="14">
        <f t="shared" si="179"/>
        <v>132381.88</v>
      </c>
      <c r="JJ10" s="15">
        <f t="shared" si="180"/>
        <v>123250.82999999999</v>
      </c>
      <c r="JK10" s="15">
        <f t="shared" si="181"/>
        <v>151129.60999999999</v>
      </c>
      <c r="JL10" s="15">
        <f t="shared" si="182"/>
        <v>150745.17749999999</v>
      </c>
      <c r="JM10" s="15">
        <f t="shared" si="183"/>
        <v>139319.98500000002</v>
      </c>
      <c r="JN10" s="15">
        <f t="shared" si="184"/>
        <v>0</v>
      </c>
      <c r="JO10" s="15">
        <f t="shared" si="185"/>
        <v>0</v>
      </c>
      <c r="JP10" s="15">
        <f t="shared" si="186"/>
        <v>0</v>
      </c>
      <c r="JQ10" s="15">
        <f t="shared" si="187"/>
        <v>0</v>
      </c>
      <c r="JR10" s="14"/>
    </row>
    <row r="11" spans="1:278" ht="12.75" customHeight="1" x14ac:dyDescent="0.25">
      <c r="A11" s="5" t="s">
        <v>137</v>
      </c>
      <c r="B11" s="3" t="s">
        <v>138</v>
      </c>
      <c r="C11" s="4">
        <v>44243</v>
      </c>
      <c r="D11">
        <f t="shared" si="93"/>
        <v>2021</v>
      </c>
      <c r="E11">
        <f t="shared" si="94"/>
        <v>2</v>
      </c>
      <c r="F11">
        <f t="shared" si="95"/>
        <v>2018</v>
      </c>
      <c r="G11">
        <f t="shared" si="96"/>
        <v>2</v>
      </c>
      <c r="H11">
        <f t="shared" si="173"/>
        <v>2022</v>
      </c>
      <c r="I11">
        <f t="shared" si="174"/>
        <v>1</v>
      </c>
      <c r="J11">
        <f t="shared" si="175"/>
        <v>2026</v>
      </c>
      <c r="K11">
        <f t="shared" si="176"/>
        <v>12</v>
      </c>
      <c r="M11" s="28">
        <f>IF(AND($D11=$M$4,$E11=M$5),VLOOKUP($A11,'Потребление ЭЭ_факт'!$A$5:$DH$154,47+'Потребление ЭЭ_факт'!AU$4-1,FALSE),IF(L11&lt;&gt;0,VLOOKUP($A11,'Потребление ЭЭ_факт'!$A$5:$DH$154,47+'Потребление ЭЭ_факт'!AU$4-1,FALSE),0))</f>
        <v>0</v>
      </c>
      <c r="N11" s="17">
        <f>IF(AND($D11=$M$4,$E11=N$5),VLOOKUP($A11,'Потребление ЭЭ_факт'!$A$5:$DH$154,47+'Потребление ЭЭ_факт'!AV$4-1,FALSE),IF(M11&lt;&gt;0,VLOOKUP($A11,'Потребление ЭЭ_факт'!$A$5:$DH$154,47+'Потребление ЭЭ_факт'!AV$4-1,FALSE),0))</f>
        <v>0</v>
      </c>
      <c r="O11" s="17">
        <f>IF(AND($D11=$M$4,$E11=O$5),VLOOKUP($A11,'Потребление ЭЭ_факт'!$A$5:$DH$154,47+'Потребление ЭЭ_факт'!AW$4-1,FALSE),IF(N11&lt;&gt;0,VLOOKUP($A11,'Потребление ЭЭ_факт'!$A$5:$DH$154,47+'Потребление ЭЭ_факт'!AW$4-1,FALSE),0))</f>
        <v>0</v>
      </c>
      <c r="P11" s="17">
        <f>IF(AND($D11=$M$4,$E11=P$5),VLOOKUP($A11,'Потребление ЭЭ_факт'!$A$5:$DH$154,47+'Потребление ЭЭ_факт'!AX$4-1,FALSE),IF(O11&lt;&gt;0,VLOOKUP($A11,'Потребление ЭЭ_факт'!$A$5:$DH$154,47+'Потребление ЭЭ_факт'!AX$4-1,FALSE),0))</f>
        <v>0</v>
      </c>
      <c r="Q11" s="17">
        <f>IF(AND($D11=$M$4,$E11=Q$5),VLOOKUP($A11,'Потребление ЭЭ_факт'!$A$5:$DH$154,47+'Потребление ЭЭ_факт'!AY$4-1,FALSE),IF(P11&lt;&gt;0,VLOOKUP($A11,'Потребление ЭЭ_факт'!$A$5:$DH$154,47+'Потребление ЭЭ_факт'!AY$4-1,FALSE),0))</f>
        <v>0</v>
      </c>
      <c r="R11" s="17">
        <f>IF(AND($D11=$M$4,$E11=R$5),VLOOKUP($A11,'Потребление ЭЭ_факт'!$A$5:$DH$154,47+'Потребление ЭЭ_факт'!AZ$4-1,FALSE),IF(Q11&lt;&gt;0,VLOOKUP($A11,'Потребление ЭЭ_факт'!$A$5:$DH$154,47+'Потребление ЭЭ_факт'!AZ$4-1,FALSE),0))</f>
        <v>0</v>
      </c>
      <c r="S11" s="17">
        <f>IF(AND($D11=$M$4,$E11=S$5),VLOOKUP($A11,'Потребление ЭЭ_факт'!$A$5:$DH$154,47+'Потребление ЭЭ_факт'!BA$4-1,FALSE),IF(R11&lt;&gt;0,VLOOKUP($A11,'Потребление ЭЭ_факт'!$A$5:$DH$154,47+'Потребление ЭЭ_факт'!BA$4-1,FALSE),0))</f>
        <v>0</v>
      </c>
      <c r="T11" s="17">
        <f>IF(AND($D11=$M$4,$E11=T$5),VLOOKUP($A11,'Потребление ЭЭ_факт'!$A$5:$DH$154,47+'Потребление ЭЭ_факт'!BB$4-1,FALSE),IF(S11&lt;&gt;0,VLOOKUP($A11,'Потребление ЭЭ_факт'!$A$5:$DH$154,47+'Потребление ЭЭ_факт'!BB$4-1,FALSE),0))</f>
        <v>0</v>
      </c>
      <c r="U11" s="17">
        <f>IF(AND($D11=$M$4,$E11=U$5),VLOOKUP($A11,'Потребление ЭЭ_факт'!$A$5:$DH$154,47+'Потребление ЭЭ_факт'!BC$4-1,FALSE),IF(T11&lt;&gt;0,VLOOKUP($A11,'Потребление ЭЭ_факт'!$A$5:$DH$154,47+'Потребление ЭЭ_факт'!BC$4-1,FALSE),0))</f>
        <v>0</v>
      </c>
      <c r="V11" s="17">
        <f>IF(AND($D11=$M$4,$E11=V$5),VLOOKUP($A11,'Потребление ЭЭ_факт'!$A$5:$DH$154,47+'Потребление ЭЭ_факт'!BD$4-1,FALSE),IF(U11&lt;&gt;0,VLOOKUP($A11,'Потребление ЭЭ_факт'!$A$5:$DH$154,47+'Потребление ЭЭ_факт'!BD$4-1,FALSE),0))</f>
        <v>0</v>
      </c>
      <c r="W11" s="17">
        <f>IF(AND($D11=$M$4,$E11=W$5),VLOOKUP($A11,'Потребление ЭЭ_факт'!$A$5:$DH$154,47+'Потребление ЭЭ_факт'!BE$4-1,FALSE),IF(V11&lt;&gt;0,VLOOKUP($A11,'Потребление ЭЭ_факт'!$A$5:$DH$154,47+'Потребление ЭЭ_факт'!BE$4-1,FALSE),0))</f>
        <v>0</v>
      </c>
      <c r="X11" s="17">
        <f>IF(AND($D11=$M$4,$E11=X$5),VLOOKUP($A11,'Потребление ЭЭ_факт'!$A$5:$DH$154,47+'Потребление ЭЭ_факт'!BF$4-1,FALSE),IF(W11&lt;&gt;0,VLOOKUP($A11,'Потребление ЭЭ_факт'!$A$5:$DH$154,47+'Потребление ЭЭ_факт'!BF$4-1,FALSE),0))</f>
        <v>0</v>
      </c>
      <c r="Y11" s="14">
        <f>IF(AND($D11=$Y$4,$E11=Y$5),VLOOKUP($A11,'Потребление ЭЭ_факт'!$A$5:$DH$154,47+'Потребление ЭЭ_факт'!BG$4+11,FALSE),IF(X11&lt;&gt;0,VLOOKUP($A11,'Потребление ЭЭ_факт'!$A$5:$DH$154,47+'Потребление ЭЭ_факт'!BG$4+11,FALSE),0))</f>
        <v>0</v>
      </c>
      <c r="Z11" s="17">
        <f>IF(AND($D11=$Y$4,$E11=Z$5),VLOOKUP($A11,'Потребление ЭЭ_факт'!$A$5:$DH$154,47+'Потребление ЭЭ_факт'!BH$4+11,FALSE),IF(Y11&lt;&gt;0,VLOOKUP($A11,'Потребление ЭЭ_факт'!$A$5:$DH$154,47+'Потребление ЭЭ_факт'!BH$4+11,FALSE),0))</f>
        <v>36925.78</v>
      </c>
      <c r="AA11" s="17">
        <f>IF(AND($D11=$Y$4,$E11=AA$5),VLOOKUP($A11,'Потребление ЭЭ_факт'!$A$5:$DH$154,47+'Потребление ЭЭ_факт'!BI$4+11,FALSE),IF(Z11&lt;&gt;0,VLOOKUP($A11,'Потребление ЭЭ_факт'!$A$5:$DH$154,47+'Потребление ЭЭ_факт'!BI$4+11,FALSE),0))</f>
        <v>53645.256428571432</v>
      </c>
      <c r="AB11" s="17">
        <f>IF(AND($D11=$Y$4,$E11=AB$5),VLOOKUP($A11,'Потребление ЭЭ_факт'!$A$5:$DH$154,47+'Потребление ЭЭ_факт'!BJ$4+11,FALSE),IF(AA11&lt;&gt;0,VLOOKUP($A11,'Потребление ЭЭ_факт'!$A$5:$DH$154,47+'Потребление ЭЭ_факт'!BJ$4+11,FALSE),0))</f>
        <v>51464.314285714296</v>
      </c>
      <c r="AC11" s="17">
        <f>IF(AND($D11=$Y$4,$E11=AC$5),VLOOKUP($A11,'Потребление ЭЭ_факт'!$A$5:$DH$154,47+'Потребление ЭЭ_факт'!BK$4+11,FALSE),IF(AB11&lt;&gt;0,VLOOKUP($A11,'Потребление ЭЭ_факт'!$A$5:$DH$154,47+'Потребление ЭЭ_факт'!BK$4+11,FALSE),0))</f>
        <v>50014.470000000008</v>
      </c>
      <c r="AD11" s="17">
        <f>IF(AND($D11=$Y$4,$E11=AD$5),VLOOKUP($A11,'Потребление ЭЭ_факт'!$A$5:$DH$154,47+'Потребление ЭЭ_факт'!BL$4+11,FALSE),IF(AC11&lt;&gt;0,VLOOKUP($A11,'Потребление ЭЭ_факт'!$A$5:$DH$154,47+'Потребление ЭЭ_факт'!BL$4+11,FALSE),0))</f>
        <v>50106.985714285707</v>
      </c>
      <c r="AE11" s="17">
        <f>IF(AND($D11=$Y$4,$E11=AE$5),VLOOKUP($A11,'Потребление ЭЭ_факт'!$A$5:$DH$154,47+'Потребление ЭЭ_факт'!BM$4+11,FALSE),IF(AD11&lt;&gt;0,VLOOKUP($A11,'Потребление ЭЭ_факт'!$A$5:$DH$154,47+'Потребление ЭЭ_факт'!BM$4+11,FALSE),0))</f>
        <v>63037.986285714294</v>
      </c>
      <c r="AF11" s="17">
        <f>IF(AND($D11=$Y$4,$E11=AF$5),VLOOKUP($A11,'Потребление ЭЭ_факт'!$A$5:$DH$154,47+'Потребление ЭЭ_факт'!BN$4+11,FALSE),IF(AE11&lt;&gt;0,VLOOKUP($A11,'Потребление ЭЭ_факт'!$A$5:$DH$154,47+'Потребление ЭЭ_факт'!BN$4+11,FALSE),0))</f>
        <v>48885.892857142884</v>
      </c>
      <c r="AG11" s="17">
        <f>IF(AND($D11=$Y$4,$E11=AG$5),VLOOKUP($A11,'Потребление ЭЭ_факт'!$A$5:$DH$154,47+'Потребление ЭЭ_факт'!BO$4+11,FALSE),IF(AF11&lt;&gt;0,VLOOKUP($A11,'Потребление ЭЭ_факт'!$A$5:$DH$154,47+'Потребление ЭЭ_факт'!BO$4+11,FALSE),0))</f>
        <v>47556.154285714249</v>
      </c>
      <c r="AH11" s="17">
        <f>IF(AND($D11=$Y$4,$E11=AH$5),VLOOKUP($A11,'Потребление ЭЭ_факт'!$A$5:$DH$154,47+'Потребление ЭЭ_факт'!BP$4+11,FALSE),IF(AG11&lt;&gt;0,VLOOKUP($A11,'Потребление ЭЭ_факт'!$A$5:$DH$154,47+'Потребление ЭЭ_факт'!BP$4+11,FALSE),0))</f>
        <v>50118.032142857141</v>
      </c>
      <c r="AI11" s="17">
        <f>IF(AND($D11=$Y$4,$E11=AI$5),VLOOKUP($A11,'Потребление ЭЭ_факт'!$A$5:$DH$154,47+'Потребление ЭЭ_факт'!BQ$4+11,FALSE),IF(AH11&lt;&gt;0,VLOOKUP($A11,'Потребление ЭЭ_факт'!$A$5:$DH$154,47+'Потребление ЭЭ_факт'!BQ$4+11,FALSE),0))</f>
        <v>47485.757142857132</v>
      </c>
      <c r="AJ11" s="17">
        <f>IF(AND($D11=$Y$4,$E11=AJ$5),VLOOKUP($A11,'Потребление ЭЭ_факт'!$A$5:$DH$154,47+'Потребление ЭЭ_факт'!BR$4+11,FALSE),IF(AI11&lt;&gt;0,VLOOKUP($A11,'Потребление ЭЭ_факт'!$A$5:$DH$154,47+'Потребление ЭЭ_факт'!BR$4+11,FALSE),0))</f>
        <v>49241.037714285747</v>
      </c>
      <c r="AK11" s="14">
        <f>IF(AND($D11=$AK$4,$E11=AK$5),VLOOKUP($A11,'Потребление ЭЭ_факт'!$A$5:$DH$154,47+'Потребление ЭЭ_факт'!BS$4+23,FALSE),IF(AJ11&lt;&gt;0,VLOOKUP($A11,'Потребление ЭЭ_факт'!$A$5:$DH$154,47+'Потребление ЭЭ_факт'!BS$4+23,FALSE),0))</f>
        <v>51597.994285714289</v>
      </c>
      <c r="AL11" s="17">
        <f>IF(AND($D11=$AK$4,$E11=AL$5),VLOOKUP($A11,'Потребление ЭЭ_факт'!$A$5:$DH$154,47+'Потребление ЭЭ_факт'!BT$4+23,FALSE),IF(AK11&lt;&gt;0,VLOOKUP($A11,'Потребление ЭЭ_факт'!$A$5:$DH$154,47+'Потребление ЭЭ_факт'!BT$4+23,FALSE),0))</f>
        <v>45561.039999999994</v>
      </c>
      <c r="AM11" s="17">
        <f>IF(AND($D11=$AK$4,$E11=AM$5),VLOOKUP($A11,'Потребление ЭЭ_факт'!$A$5:$DH$154,47+'Потребление ЭЭ_факт'!BU$4+23,FALSE),IF(AL11&lt;&gt;0,VLOOKUP($A11,'Потребление ЭЭ_факт'!$A$5:$DH$154,47+'Потребление ЭЭ_факт'!BU$4+23,FALSE),0))</f>
        <v>51132.586857142887</v>
      </c>
      <c r="AN11" s="17">
        <f>IF(AND($D11=$AK$4,$E11=AN$5),VLOOKUP($A11,'Потребление ЭЭ_факт'!$A$5:$DH$154,47+'Потребление ЭЭ_факт'!BV$4+23,FALSE),IF(AM11&lt;&gt;0,VLOOKUP($A11,'Потребление ЭЭ_факт'!$A$5:$DH$154,47+'Потребление ЭЭ_факт'!BV$4+23,FALSE),0))</f>
        <v>49704.985714285664</v>
      </c>
      <c r="AO11" s="17">
        <f>IF(AND($D11=$AK$4,$E11=AO$5),VLOOKUP($A11,'Потребление ЭЭ_факт'!$A$5:$DH$154,47+'Потребление ЭЭ_факт'!BW$4+23,FALSE),IF(AN11&lt;&gt;0,VLOOKUP($A11,'Потребление ЭЭ_факт'!$A$5:$DH$154,47+'Потребление ЭЭ_факт'!BW$4+23,FALSE),0))</f>
        <v>51727.374999999985</v>
      </c>
      <c r="AP11" s="17">
        <f>IF(AND($D11=$AK$4,$E11=AP$5),VLOOKUP($A11,'Потребление ЭЭ_факт'!$A$5:$DH$154,47+'Потребление ЭЭ_факт'!BX$4+23,FALSE),IF(AO11&lt;&gt;0,VLOOKUP($A11,'Потребление ЭЭ_факт'!$A$5:$DH$154,47+'Потребление ЭЭ_факт'!BX$4+23,FALSE),0))</f>
        <v>57044.057142857186</v>
      </c>
      <c r="AQ11" s="17">
        <f>IF(AND($D11=$AK$4,$E11=AQ$5),VLOOKUP($A11,'Потребление ЭЭ_факт'!$A$5:$DH$154,47+'Потребление ЭЭ_факт'!BY$4+23,FALSE),IF(AP11&lt;&gt;0,VLOOKUP($A11,'Потребление ЭЭ_факт'!$A$5:$DH$154,47+'Потребление ЭЭ_факт'!BY$4+23,FALSE),0))</f>
        <v>63111.504999999997</v>
      </c>
      <c r="AR11" s="17">
        <f>IF(AND($D11=$AK$4,$E11=AR$5),VLOOKUP($A11,'Потребление ЭЭ_факт'!$A$5:$DH$154,47+'Потребление ЭЭ_факт'!BZ$4+23,FALSE),IF(AQ11&lt;&gt;0,VLOOKUP($A11,'Потребление ЭЭ_факт'!$A$5:$DH$154,47+'Потребление ЭЭ_факт'!BZ$4+23,FALSE),0))</f>
        <v>64878.327857142962</v>
      </c>
      <c r="AS11" s="17">
        <f>IF(AND($D11=$AK$4,$E11=AS$5),VLOOKUP($A11,'Потребление ЭЭ_факт'!$A$5:$DH$154,47+'Потребление ЭЭ_факт'!CA$4+23,FALSE),IF(AR11&lt;&gt;0,VLOOKUP($A11,'Потребление ЭЭ_факт'!$A$5:$DH$154,47+'Потребление ЭЭ_факт'!CA$4+23,FALSE),0))</f>
        <v>52955.785714285703</v>
      </c>
      <c r="AT11" s="17">
        <f>IF(AND($D11=$AK$4,$E11=AT$5),VLOOKUP($A11,'Потребление ЭЭ_факт'!$A$5:$DH$154,47+'Потребление ЭЭ_факт'!CB$4+23,FALSE),IF(AS11&lt;&gt;0,VLOOKUP($A11,'Потребление ЭЭ_факт'!$A$5:$DH$154,47+'Потребление ЭЭ_факт'!CB$4+23,FALSE),0))</f>
        <v>49908.66</v>
      </c>
      <c r="AU11" s="17">
        <f>IF(AND($D11=$AK$4,$E11=AU$5),VLOOKUP($A11,'Потребление ЭЭ_факт'!$A$5:$DH$154,47+'Потребление ЭЭ_факт'!CC$4+23,FALSE),IF(AT11&lt;&gt;0,VLOOKUP($A11,'Потребление ЭЭ_факт'!$A$5:$DH$154,47+'Потребление ЭЭ_факт'!CC$4+23,FALSE),0))</f>
        <v>44730.61714285714</v>
      </c>
      <c r="AV11" s="17">
        <f>IF(AND($D11=$AK$4,$E11=AV$5),VLOOKUP($A11,'Потребление ЭЭ_факт'!$A$5:$DH$154,47+'Потребление ЭЭ_факт'!CD$4+23,FALSE),IF(AU11&lt;&gt;0,VLOOKUP($A11,'Потребление ЭЭ_факт'!$A$5:$DH$154,47+'Потребление ЭЭ_факт'!CD$4+23,FALSE),0))</f>
        <v>48611.508299999994</v>
      </c>
      <c r="AW11" s="14">
        <f>IF(AND($D11=$AW$4,$E11=AW$5),VLOOKUP($A11,'Потребление ЭЭ_факт'!$A$5:$DH$154,47+'Потребление ЭЭ_факт'!CE$4+35,FALSE),IF(AV11&lt;&gt;0,VLOOKUP($A11,'Потребление ЭЭ_факт'!$A$5:$DH$154,47+'Потребление ЭЭ_факт'!CE$4+35,FALSE),0))</f>
        <v>45052.340000000011</v>
      </c>
      <c r="AX11" s="17">
        <f>IF(AND($D11=$AW$4,$E11=AX$5),VLOOKUP($A11,'Потребление ЭЭ_факт'!$A$5:$DH$154,47+'Потребление ЭЭ_факт'!CF$4+35,FALSE),IF(AW11&lt;&gt;0,VLOOKUP($A11,'Потребление ЭЭ_факт'!$A$5:$DH$154,47+'Потребление ЭЭ_факт'!CF$4+35,FALSE),0))</f>
        <v>45073.285080000001</v>
      </c>
      <c r="AY11" s="17">
        <f>IF(AND($D11=$AW$4,$E11=AY$5),VLOOKUP($A11,'Потребление ЭЭ_факт'!$A$5:$DH$154,47+'Потребление ЭЭ_факт'!CG$4+35,FALSE),IF(AX11&lt;&gt;0,VLOOKUP($A11,'Потребление ЭЭ_факт'!$A$5:$DH$154,47+'Потребление ЭЭ_факт'!CG$4+35,FALSE),0))</f>
        <v>48841.300569360443</v>
      </c>
      <c r="AZ11" s="17">
        <f>IF(AND($D11=$AW$4,$E11=AZ$5),VLOOKUP($A11,'Потребление ЭЭ_факт'!$A$5:$DH$154,47+'Потребление ЭЭ_факт'!CH$4+35,FALSE),IF(AY11&lt;&gt;0,VLOOKUP($A11,'Потребление ЭЭ_факт'!$A$5:$DH$154,47+'Потребление ЭЭ_факт'!CH$4+35,FALSE),0))</f>
        <v>52781.207142857143</v>
      </c>
      <c r="BA11" s="17">
        <f>IF(AND($D11=$AW$4,$E11=BA$5),VLOOKUP($A11,'Потребление ЭЭ_факт'!$A$5:$DH$154,47+'Потребление ЭЭ_факт'!CI$4+35,FALSE),IF(AZ11&lt;&gt;0,VLOOKUP($A11,'Потребление ЭЭ_факт'!$A$5:$DH$154,47+'Потребление ЭЭ_факт'!CI$4+35,FALSE),0))</f>
        <v>52781.207142857143</v>
      </c>
      <c r="BB11" s="17">
        <f>IF(AND($D11=$AW$4,$E11=BB$5),VLOOKUP($A11,'Потребление ЭЭ_факт'!$A$5:$DH$154,47+'Потребление ЭЭ_факт'!CJ$4+35,FALSE),IF(BA11&lt;&gt;0,VLOOKUP($A11,'Потребление ЭЭ_факт'!$A$5:$DH$154,47+'Потребление ЭЭ_факт'!CJ$4+35,FALSE),0))</f>
        <v>52655.222844528471</v>
      </c>
      <c r="BC11" s="17">
        <f>IF(AND($D11=$AW$4,$E11=BC$5),VLOOKUP($A11,'Потребление ЭЭ_факт'!$A$5:$DH$154,47+'Потребление ЭЭ_факт'!CK$4+35,FALSE),IF(BB11&lt;&gt;0,VLOOKUP($A11,'Потребление ЭЭ_факт'!$A$5:$DH$154,47+'Потребление ЭЭ_факт'!CK$4+35,FALSE),0))</f>
        <v>63554.001428571428</v>
      </c>
      <c r="BD11" s="17">
        <f>IF(AND($D11=$AW$4,$E11=BD$5),VLOOKUP($A11,'Потребление ЭЭ_факт'!$A$5:$DH$154,47+'Потребление ЭЭ_факт'!CL$4+35,FALSE),IF(BC11&lt;&gt;0,VLOOKUP($A11,'Потребление ЭЭ_факт'!$A$5:$DH$154,47+'Потребление ЭЭ_факт'!CL$4+35,FALSE),0))</f>
        <v>64537.566104422338</v>
      </c>
      <c r="BE11" s="17">
        <f>IF(AND($D11=$AW$4,$E11=BE$5),VLOOKUP($A11,'Потребление ЭЭ_факт'!$A$5:$DH$154,47+'Потребление ЭЭ_факт'!CM$4+35,FALSE),IF(BD11&lt;&gt;0,VLOOKUP($A11,'Потребление ЭЭ_факт'!$A$5:$DH$154,47+'Потребление ЭЭ_факт'!CM$4+35,FALSE),0))</f>
        <v>54151.57</v>
      </c>
      <c r="BF11" s="17">
        <f>IF(AND($D11=$AW$4,$E11=BF$5),VLOOKUP($A11,'Потребление ЭЭ_факт'!$A$5:$DH$154,47+'Потребление ЭЭ_факт'!CN$4+35,FALSE),IF(BE11&lt;&gt;0,VLOOKUP($A11,'Потребление ЭЭ_факт'!$A$5:$DH$154,47+'Потребление ЭЭ_факт'!CN$4+35,FALSE),0))</f>
        <v>52369.532850974596</v>
      </c>
      <c r="BG11" s="17">
        <f>IF(AND($D11=$AW$4,$E11=BG$5),VLOOKUP($A11,'Потребление ЭЭ_факт'!$A$5:$DH$154,47+'Потребление ЭЭ_факт'!CO$4+35,FALSE),IF(BF11&lt;&gt;0,VLOOKUP($A11,'Потребление ЭЭ_факт'!$A$5:$DH$154,47+'Потребление ЭЭ_факт'!CO$4+35,FALSE),0))</f>
        <v>48654.77</v>
      </c>
      <c r="BH11" s="17">
        <f>IF(AND($D11=$AW$4,$E11=BH$5),VLOOKUP($A11,'Потребление ЭЭ_факт'!$A$5:$DH$154,47+'Потребление ЭЭ_факт'!CP$4+35,FALSE),IF(BG11&lt;&gt;0,VLOOKUP($A11,'Потребление ЭЭ_факт'!$A$5:$DH$154,47+'Потребление ЭЭ_факт'!CP$4+35,FALSE),0))</f>
        <v>49212.29</v>
      </c>
      <c r="BI11" s="14">
        <f>IF(AND($D11=$BI$4,$E11=BI$5),VLOOKUP($A11,'Потребление ЭЭ_факт'!$A$5:$DH$154,47+'Потребление ЭЭ_факт'!CQ$4+47,FALSE),IF(BH11&lt;&gt;0,VLOOKUP($A11,'Потребление ЭЭ_факт'!$A$5:$DH$154,47+'Потребление ЭЭ_факт'!CQ$4+47,FALSE),0))</f>
        <v>48817.67</v>
      </c>
      <c r="BJ11" s="17">
        <f>IF(AND($D11=$BI$4,$E11=BJ$5),VLOOKUP($A11,'Потребление ЭЭ_факт'!$A$5:$DH$154,47+'Потребление ЭЭ_факт'!CR$4+47,FALSE),IF(BI11&lt;&gt;0,VLOOKUP($A11,'Потребление ЭЭ_факт'!$A$5:$DH$154,47+'Потребление ЭЭ_факт'!CR$4+47,FALSE),0))</f>
        <v>54231.222142857143</v>
      </c>
      <c r="BK11" s="17">
        <f>IF(AND($D11=$BI$4,$E11=BK$5),VLOOKUP($A11,'Потребление ЭЭ_факт'!$A$5:$DH$154,47+'Потребление ЭЭ_факт'!CS$4+47,FALSE),IF(BJ11&lt;&gt;0,VLOOKUP($A11,'Потребление ЭЭ_факт'!$A$5:$DH$154,47+'Потребление ЭЭ_факт'!CS$4+47,FALSE),0))</f>
        <v>68328.899999999994</v>
      </c>
      <c r="BL11" s="17">
        <f>IF(AND($D11=$BI$4,$E11=BL$5),VLOOKUP($A11,'Потребление ЭЭ_факт'!$A$5:$DH$154,47+'Потребление ЭЭ_факт'!CT$4+47,FALSE),IF(BK11&lt;&gt;0,VLOOKUP($A11,'Потребление ЭЭ_факт'!$A$5:$DH$154,47+'Потребление ЭЭ_факт'!CT$4+47,FALSE),0))</f>
        <v>53588.008571428567</v>
      </c>
      <c r="BM11" s="17">
        <f>IF(AND($D11=$BI$4,$E11=BM$5),VLOOKUP($A11,'Потребление ЭЭ_факт'!$A$5:$DH$154,47+'Потребление ЭЭ_факт'!CU$4+47,FALSE),IF(BL11&lt;&gt;0,VLOOKUP($A11,'Потребление ЭЭ_факт'!$A$5:$DH$154,47+'Потребление ЭЭ_факт'!CU$4+47,FALSE),0))</f>
        <v>60770.472857142857</v>
      </c>
      <c r="BN11" s="17">
        <f>IF(AND($D11=$BI$4,$E11=BN$5),VLOOKUP($A11,'Потребление ЭЭ_факт'!$A$5:$DH$154,47+'Потребление ЭЭ_факт'!CV$4+47,FALSE),IF(BM11&lt;&gt;0,VLOOKUP($A11,'Потребление ЭЭ_факт'!$A$5:$DH$154,47+'Потребление ЭЭ_факт'!CV$4+47,FALSE),0))</f>
        <v>65517.672857142854</v>
      </c>
      <c r="BO11" s="17">
        <f>IF(AND($D11=$BI$4,$E11=BO$5),VLOOKUP($A11,'Потребление ЭЭ_факт'!$A$5:$DH$154,47+'Потребление ЭЭ_факт'!CW$4+47,FALSE),IF(BN11&lt;&gt;0,VLOOKUP($A11,'Потребление ЭЭ_факт'!$A$5:$DH$154,47+'Потребление ЭЭ_факт'!CW$4+47,FALSE),0))</f>
        <v>69924.189999999988</v>
      </c>
      <c r="BP11" s="17">
        <f>IF(AND($D11=$BI$4,$E11=BP$5),VLOOKUP($A11,'Потребление ЭЭ_факт'!$A$5:$DH$154,47+'Потребление ЭЭ_факт'!CX$4+47,FALSE),IF(BO11&lt;&gt;0,VLOOKUP($A11,'Потребление ЭЭ_факт'!$A$5:$DH$154,47+'Потребление ЭЭ_факт'!CX$4+47,FALSE),0))</f>
        <v>70478.3</v>
      </c>
      <c r="BQ11" s="17">
        <f>IF(AND($D11=$BI$4,$E11=BQ$5),VLOOKUP($A11,'Потребление ЭЭ_факт'!$A$5:$DH$154,47+'Потребление ЭЭ_факт'!CY$4+47,FALSE),IF(BP11&lt;&gt;0,VLOOKUP($A11,'Потребление ЭЭ_факт'!$A$5:$DH$154,47+'Потребление ЭЭ_факт'!CY$4+47,FALSE),0))</f>
        <v>62984.52</v>
      </c>
      <c r="BR11" s="17">
        <f>IF(AND($D11=$BI$4,$E11=BR$5),VLOOKUP($A11,'Потребление ЭЭ_факт'!$A$5:$DH$154,47+'Потребление ЭЭ_факт'!CZ$4+47,FALSE),IF(BQ11&lt;&gt;0,VLOOKUP($A11,'Потребление ЭЭ_факт'!$A$5:$DH$154,47+'Потребление ЭЭ_факт'!CZ$4+47,FALSE),0))</f>
        <v>48960.69</v>
      </c>
      <c r="BS11" s="17">
        <f>IF(AND($D11=$BI$4,$E11=BS$5),VLOOKUP($A11,'Потребление ЭЭ_факт'!$A$5:$DH$154,47+'Потребление ЭЭ_факт'!DA$4+47,FALSE),IF(BR11&lt;&gt;0,VLOOKUP($A11,'Потребление ЭЭ_факт'!$A$5:$DH$154,47+'Потребление ЭЭ_факт'!DA$4+47,FALSE),0))</f>
        <v>48112.52</v>
      </c>
      <c r="BT11" s="17">
        <f>IF(AND($D11=$BI$4,$E11=BT$5),VLOOKUP($A11,'Потребление ЭЭ_факт'!$A$5:$DH$154,47+'Потребление ЭЭ_факт'!DB$4+47,FALSE),IF(BS11&lt;&gt;0,VLOOKUP($A11,'Потребление ЭЭ_факт'!$A$5:$DH$154,47+'Потребление ЭЭ_факт'!DB$4+47,FALSE),0))</f>
        <v>49756.160000000003</v>
      </c>
      <c r="BU11" s="14">
        <f>IF(AND($D11=$BU$4,$E11=BU$5),VLOOKUP($A11,'Потребление ЭЭ_факт'!$A$5:$DH$154,59+'Потребление ЭЭ_факт'!DC$4+47,FALSE),IF(BT11&lt;&gt;0,VLOOKUP($A11,'Потребление ЭЭ_факт'!$A$5:$DH$154,47+'Потребление ЭЭ_факт'!DC$4+59,FALSE),0))</f>
        <v>47928.14</v>
      </c>
      <c r="BV11" s="17">
        <f>IF(AND($D11=$BU$4,$E11=BV$5),VLOOKUP($A11,'Потребление ЭЭ_факт'!$A$5:$DH$154,59+'Потребление ЭЭ_факт'!DD$4+47,FALSE),IF(BU11&lt;&gt;0,VLOOKUP($A11,'Потребление ЭЭ_факт'!$A$5:$DH$154,47+'Потребление ЭЭ_факт'!DD$4+59,FALSE),0))</f>
        <v>45071.61</v>
      </c>
      <c r="BW11" s="17">
        <f>IF(AND($D11=$BU$4,$E11=BW$5),VLOOKUP($A11,'Потребление ЭЭ_факт'!$A$5:$DH$154,59+'Потребление ЭЭ_факт'!DE$4+47,FALSE),IF(BV11&lt;&gt;0,VLOOKUP($A11,'Потребление ЭЭ_факт'!$A$5:$DH$154,47+'Потребление ЭЭ_факт'!DE$4+59,FALSE),0))</f>
        <v>45071.61</v>
      </c>
      <c r="BX11" s="17">
        <f>IF(AND($D11=$BU$4,$E11=BX$5),VLOOKUP($A11,'Потребление ЭЭ_факт'!$A$5:$DH$154,59+'Потребление ЭЭ_факт'!DF$4+47,FALSE),IF(BW11&lt;&gt;0,VLOOKUP($A11,'Потребление ЭЭ_факт'!$A$5:$DH$154,47+'Потребление ЭЭ_факт'!DF$4+59,FALSE),0))</f>
        <v>49399.14</v>
      </c>
      <c r="BY11" s="17">
        <f>IF(AND($D11=$BU$4,$E11=BY$5),VLOOKUP($A11,'Потребление ЭЭ_факт'!$A$5:$DH$154,59+'Потребление ЭЭ_факт'!DG$4+47,FALSE),IF(BX11&lt;&gt;0,VLOOKUP($A11,'Потребление ЭЭ_факт'!$A$5:$DH$154,47+'Потребление ЭЭ_факт'!DG$4+59,FALSE),0))</f>
        <v>58921.46</v>
      </c>
      <c r="BZ11" s="17">
        <f>IF(AND($D11=$BU$4,$E11=BZ$5),VLOOKUP($A11,'Потребление ЭЭ_факт'!$A$5:$DH$154,59+'Потребление ЭЭ_факт'!DH$4+47,FALSE),IF(BY11&lt;&gt;0,VLOOKUP($A11,'Потребление ЭЭ_факт'!$A$5:$DH$154,47+'Потребление ЭЭ_факт'!DH$4+59,FALSE),0))</f>
        <v>60934.13</v>
      </c>
      <c r="CA11" s="15">
        <f t="shared" si="97"/>
        <v>64906.920678571427</v>
      </c>
      <c r="CB11" s="12">
        <f t="shared" si="98"/>
        <v>62195.021704677041</v>
      </c>
      <c r="CC11" s="12">
        <f t="shared" si="98"/>
        <v>54412.007499999985</v>
      </c>
      <c r="CD11" s="12">
        <f t="shared" si="98"/>
        <v>50339.228748457936</v>
      </c>
      <c r="CE11" s="12">
        <f t="shared" si="98"/>
        <v>47245.916071428568</v>
      </c>
      <c r="CF11" s="12">
        <f t="shared" si="98"/>
        <v>49205.249003571436</v>
      </c>
      <c r="CG11" s="14">
        <f t="shared" si="98"/>
        <v>48349.036071428578</v>
      </c>
      <c r="CH11" s="15">
        <f t="shared" si="100"/>
        <v>47484.289305714279</v>
      </c>
      <c r="CI11" s="15">
        <f t="shared" si="101"/>
        <v>53343.599356625826</v>
      </c>
      <c r="CJ11" s="15">
        <f t="shared" si="102"/>
        <v>51368.335357142845</v>
      </c>
      <c r="CK11" s="15">
        <f t="shared" si="103"/>
        <v>56050.128749999989</v>
      </c>
      <c r="CL11" s="15">
        <f t="shared" si="104"/>
        <v>59037.770711132129</v>
      </c>
      <c r="CM11" s="15">
        <f t="shared" si="177"/>
        <v>64906.920678571427</v>
      </c>
      <c r="CN11" s="15">
        <f t="shared" si="6"/>
        <v>62195.021704677041</v>
      </c>
      <c r="CO11" s="15">
        <f t="shared" si="6"/>
        <v>54412.007499999985</v>
      </c>
      <c r="CP11" s="15">
        <f t="shared" si="6"/>
        <v>50339.228748457936</v>
      </c>
      <c r="CQ11" s="15">
        <f t="shared" si="6"/>
        <v>47245.916071428568</v>
      </c>
      <c r="CR11" s="16">
        <f t="shared" si="6"/>
        <v>49205.249003571436</v>
      </c>
      <c r="CS11" s="14">
        <f t="shared" si="6"/>
        <v>48349.036071428578</v>
      </c>
      <c r="CT11" s="15">
        <f t="shared" si="7"/>
        <v>47484.289305714279</v>
      </c>
      <c r="CU11" s="15">
        <f t="shared" si="7"/>
        <v>53343.599356625826</v>
      </c>
      <c r="CV11" s="15">
        <f t="shared" si="7"/>
        <v>51368.335357142845</v>
      </c>
      <c r="CW11" s="15">
        <f t="shared" si="7"/>
        <v>56050.128749999989</v>
      </c>
      <c r="CX11" s="15">
        <f t="shared" si="7"/>
        <v>59037.770711132129</v>
      </c>
      <c r="CY11" s="15">
        <f t="shared" si="7"/>
        <v>64906.920678571427</v>
      </c>
      <c r="CZ11" s="15">
        <f t="shared" si="7"/>
        <v>62195.021704677041</v>
      </c>
      <c r="DA11" s="15">
        <f t="shared" si="7"/>
        <v>54412.007499999985</v>
      </c>
      <c r="DB11" s="15">
        <f t="shared" si="7"/>
        <v>50339.228748457936</v>
      </c>
      <c r="DC11" s="15">
        <f t="shared" si="7"/>
        <v>47245.916071428568</v>
      </c>
      <c r="DD11" s="16">
        <f t="shared" si="7"/>
        <v>49205.249003571436</v>
      </c>
      <c r="DE11" s="14">
        <f t="shared" ref="DE11:DE65" si="190">CS11</f>
        <v>48349.036071428578</v>
      </c>
      <c r="DF11" s="15">
        <f t="shared" ref="DF11:DF65" si="191">CT11</f>
        <v>47484.289305714279</v>
      </c>
      <c r="DG11" s="15">
        <f t="shared" ref="DG11:DG65" si="192">CU11</f>
        <v>53343.599356625826</v>
      </c>
      <c r="DH11" s="15">
        <f t="shared" ref="DH11:DH65" si="193">CV11</f>
        <v>51368.335357142845</v>
      </c>
      <c r="DI11" s="15">
        <f t="shared" ref="DI11:DI65" si="194">CW11</f>
        <v>56050.128749999989</v>
      </c>
      <c r="DJ11" s="15">
        <f t="shared" ref="DJ11:DJ65" si="195">CX11</f>
        <v>59037.770711132129</v>
      </c>
      <c r="DK11" s="15">
        <f t="shared" ref="DK11:DK65" si="196">CY11</f>
        <v>64906.920678571427</v>
      </c>
      <c r="DL11" s="15">
        <f t="shared" ref="DL11:DL65" si="197">CZ11</f>
        <v>62195.021704677041</v>
      </c>
      <c r="DM11" s="15">
        <f t="shared" ref="DM11:DM65" si="198">DA11</f>
        <v>54412.007499999985</v>
      </c>
      <c r="DN11" s="15">
        <f t="shared" ref="DN11:DN65" si="199">DB11</f>
        <v>50339.228748457936</v>
      </c>
      <c r="DO11" s="15">
        <f t="shared" si="188"/>
        <v>47245.916071428568</v>
      </c>
      <c r="DP11" s="16">
        <f t="shared" si="189"/>
        <v>49205.249003571436</v>
      </c>
      <c r="DQ11" s="14">
        <f t="shared" si="105"/>
        <v>48349.036071428578</v>
      </c>
      <c r="DR11" s="15">
        <f t="shared" si="106"/>
        <v>47484.289305714279</v>
      </c>
      <c r="DS11" s="15">
        <f t="shared" si="107"/>
        <v>53343.599356625826</v>
      </c>
      <c r="DT11" s="15">
        <f t="shared" si="108"/>
        <v>51368.335357142845</v>
      </c>
      <c r="DU11" s="15">
        <f t="shared" si="109"/>
        <v>56050.128749999989</v>
      </c>
      <c r="DV11" s="15">
        <f t="shared" si="110"/>
        <v>59037.770711132129</v>
      </c>
      <c r="DW11" s="15">
        <f t="shared" si="111"/>
        <v>64906.920678571427</v>
      </c>
      <c r="DX11" s="15">
        <f t="shared" si="112"/>
        <v>62195.021704677041</v>
      </c>
      <c r="DY11" s="15">
        <f t="shared" si="113"/>
        <v>54412.007499999985</v>
      </c>
      <c r="DZ11" s="15">
        <f t="shared" si="8"/>
        <v>50339.228748457936</v>
      </c>
      <c r="EA11" s="15">
        <f t="shared" si="8"/>
        <v>47245.916071428568</v>
      </c>
      <c r="EB11" s="16">
        <f t="shared" si="8"/>
        <v>49205.249003571436</v>
      </c>
      <c r="EC11" s="14">
        <f t="shared" si="8"/>
        <v>48349.036071428578</v>
      </c>
      <c r="ED11" s="15">
        <f t="shared" si="8"/>
        <v>47484.289305714279</v>
      </c>
      <c r="EE11" s="15">
        <f t="shared" si="8"/>
        <v>53343.599356625826</v>
      </c>
      <c r="EF11" s="15">
        <f t="shared" si="8"/>
        <v>51368.335357142845</v>
      </c>
      <c r="EG11" s="15">
        <f t="shared" si="8"/>
        <v>56050.128749999989</v>
      </c>
      <c r="EH11" s="15">
        <f t="shared" si="8"/>
        <v>59037.770711132129</v>
      </c>
      <c r="EI11" s="15">
        <f t="shared" si="8"/>
        <v>64906.920678571427</v>
      </c>
      <c r="EJ11" s="15">
        <f t="shared" si="8"/>
        <v>62195.021704677041</v>
      </c>
      <c r="EK11" s="15">
        <f t="shared" si="8"/>
        <v>54412.007499999985</v>
      </c>
      <c r="EL11" s="15">
        <f t="shared" si="8"/>
        <v>50339.228748457936</v>
      </c>
      <c r="EM11" s="15">
        <f t="shared" si="8"/>
        <v>47245.916071428568</v>
      </c>
      <c r="EN11" s="16">
        <f t="shared" si="8"/>
        <v>49205.249003571436</v>
      </c>
      <c r="EO11" s="14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6"/>
      <c r="FC11" s="14">
        <f t="shared" si="178"/>
        <v>51597.994285714289</v>
      </c>
      <c r="FD11" s="17">
        <f t="shared" si="114"/>
        <v>45561.039999999994</v>
      </c>
      <c r="FE11" s="17">
        <f t="shared" si="115"/>
        <v>51132.586857142887</v>
      </c>
      <c r="FF11" s="17">
        <f t="shared" si="116"/>
        <v>49704.985714285664</v>
      </c>
      <c r="FG11" s="17">
        <f t="shared" si="117"/>
        <v>51727.374999999985</v>
      </c>
      <c r="FH11" s="17">
        <f t="shared" si="118"/>
        <v>57044.057142857186</v>
      </c>
      <c r="FI11" s="17">
        <f t="shared" si="119"/>
        <v>63111.504999999997</v>
      </c>
      <c r="FJ11" s="17">
        <f t="shared" si="120"/>
        <v>64878.327857142962</v>
      </c>
      <c r="FK11" s="17">
        <f t="shared" si="121"/>
        <v>52955.785714285703</v>
      </c>
      <c r="FL11" s="17">
        <f t="shared" si="122"/>
        <v>49908.66</v>
      </c>
      <c r="FM11" s="17">
        <f t="shared" si="123"/>
        <v>44730.61714285714</v>
      </c>
      <c r="FN11" s="17">
        <f t="shared" si="124"/>
        <v>48611.508299999994</v>
      </c>
      <c r="FO11" s="14">
        <f t="shared" si="125"/>
        <v>45052.340000000011</v>
      </c>
      <c r="FP11" s="17">
        <f t="shared" si="126"/>
        <v>45073.285080000001</v>
      </c>
      <c r="FQ11" s="17">
        <f t="shared" si="127"/>
        <v>48841.300569360443</v>
      </c>
      <c r="FR11" s="17">
        <f t="shared" si="128"/>
        <v>52781.207142857143</v>
      </c>
      <c r="FS11" s="17">
        <f t="shared" si="129"/>
        <v>52781.207142857143</v>
      </c>
      <c r="FT11" s="17">
        <f t="shared" si="130"/>
        <v>52655.222844528471</v>
      </c>
      <c r="FU11" s="17">
        <f t="shared" si="131"/>
        <v>63554.001428571428</v>
      </c>
      <c r="FV11" s="17">
        <f t="shared" si="132"/>
        <v>64537.566104422338</v>
      </c>
      <c r="FW11" s="17">
        <f t="shared" si="133"/>
        <v>54151.57</v>
      </c>
      <c r="FX11" s="17">
        <f t="shared" si="134"/>
        <v>52369.532850974596</v>
      </c>
      <c r="FY11" s="17">
        <f t="shared" si="135"/>
        <v>48654.77</v>
      </c>
      <c r="FZ11" s="17">
        <f t="shared" si="136"/>
        <v>49212.29</v>
      </c>
      <c r="GA11" s="14">
        <f t="shared" si="137"/>
        <v>48817.67</v>
      </c>
      <c r="GB11" s="17">
        <f t="shared" si="138"/>
        <v>54231.222142857143</v>
      </c>
      <c r="GC11" s="17">
        <f t="shared" si="139"/>
        <v>68328.899999999994</v>
      </c>
      <c r="GD11" s="17">
        <f t="shared" si="140"/>
        <v>53588.008571428567</v>
      </c>
      <c r="GE11" s="17">
        <f t="shared" si="141"/>
        <v>60770.472857142857</v>
      </c>
      <c r="GF11" s="17">
        <f t="shared" si="142"/>
        <v>65517.672857142854</v>
      </c>
      <c r="GG11" s="17">
        <f t="shared" si="143"/>
        <v>69924.189999999988</v>
      </c>
      <c r="GH11" s="17">
        <f t="shared" si="144"/>
        <v>70478.3</v>
      </c>
      <c r="GI11" s="17">
        <f t="shared" si="145"/>
        <v>62984.52</v>
      </c>
      <c r="GJ11" s="17">
        <f t="shared" si="146"/>
        <v>48960.69</v>
      </c>
      <c r="GK11" s="17">
        <f t="shared" si="147"/>
        <v>48112.52</v>
      </c>
      <c r="GL11" s="17">
        <f t="shared" si="148"/>
        <v>49756.160000000003</v>
      </c>
      <c r="GM11" s="14">
        <f t="shared" si="149"/>
        <v>47928.14</v>
      </c>
      <c r="GN11" s="17">
        <f t="shared" si="150"/>
        <v>45071.61</v>
      </c>
      <c r="GO11" s="17">
        <f t="shared" si="151"/>
        <v>45071.61</v>
      </c>
      <c r="GP11" s="17">
        <f t="shared" si="152"/>
        <v>49399.14</v>
      </c>
      <c r="GQ11" s="17">
        <f t="shared" si="153"/>
        <v>58921.46</v>
      </c>
      <c r="GR11" s="17">
        <f t="shared" si="154"/>
        <v>60934.13</v>
      </c>
      <c r="GS11" s="15">
        <f t="shared" si="155"/>
        <v>64906.920678571427</v>
      </c>
      <c r="GT11" s="12">
        <f t="shared" si="156"/>
        <v>62195.021704677041</v>
      </c>
      <c r="GU11" s="12">
        <f t="shared" si="157"/>
        <v>54412.007499999985</v>
      </c>
      <c r="GV11" s="12">
        <f t="shared" si="158"/>
        <v>50339.228748457936</v>
      </c>
      <c r="GW11" s="12">
        <f t="shared" si="159"/>
        <v>47245.916071428568</v>
      </c>
      <c r="GX11" s="12">
        <f t="shared" si="160"/>
        <v>49205.249003571436</v>
      </c>
      <c r="GY11" s="14">
        <f t="shared" si="161"/>
        <v>48349.036071428578</v>
      </c>
      <c r="GZ11" s="15">
        <f t="shared" si="162"/>
        <v>47484.289305714279</v>
      </c>
      <c r="HA11" s="15">
        <f t="shared" si="163"/>
        <v>53343.599356625826</v>
      </c>
      <c r="HB11" s="15">
        <f t="shared" si="164"/>
        <v>51368.335357142845</v>
      </c>
      <c r="HC11" s="15">
        <f t="shared" si="165"/>
        <v>56050.128749999989</v>
      </c>
      <c r="HD11" s="15">
        <f t="shared" si="166"/>
        <v>59037.770711132129</v>
      </c>
      <c r="HE11" s="15">
        <f t="shared" si="167"/>
        <v>64906.920678571427</v>
      </c>
      <c r="HF11" s="15">
        <f t="shared" si="168"/>
        <v>62195.021704677041</v>
      </c>
      <c r="HG11" s="15">
        <f t="shared" si="169"/>
        <v>54412.007499999985</v>
      </c>
      <c r="HH11" s="15">
        <f t="shared" si="170"/>
        <v>50339.228748457936</v>
      </c>
      <c r="HI11" s="15">
        <f t="shared" si="171"/>
        <v>47245.916071428568</v>
      </c>
      <c r="HJ11" s="16">
        <f t="shared" si="172"/>
        <v>49205.249003571436</v>
      </c>
      <c r="HK11" s="14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6"/>
      <c r="HW11" s="14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6"/>
      <c r="II11" s="14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6"/>
      <c r="IU11" s="14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6"/>
      <c r="JH11" s="17"/>
      <c r="JI11" s="14">
        <f t="shared" si="179"/>
        <v>630964.44301428576</v>
      </c>
      <c r="JJ11" s="15">
        <f t="shared" si="180"/>
        <v>629664.29316357162</v>
      </c>
      <c r="JK11" s="15">
        <f t="shared" si="181"/>
        <v>701470.32642857137</v>
      </c>
      <c r="JL11" s="15">
        <f t="shared" si="182"/>
        <v>635630.43370670639</v>
      </c>
      <c r="JM11" s="15">
        <f t="shared" si="183"/>
        <v>643937.50325875008</v>
      </c>
      <c r="JN11" s="15">
        <f t="shared" si="184"/>
        <v>0</v>
      </c>
      <c r="JO11" s="15">
        <f t="shared" si="185"/>
        <v>0</v>
      </c>
      <c r="JP11" s="15">
        <f t="shared" si="186"/>
        <v>0</v>
      </c>
      <c r="JQ11" s="15">
        <f t="shared" si="187"/>
        <v>0</v>
      </c>
      <c r="JR11" s="14"/>
    </row>
    <row r="12" spans="1:278" ht="12.75" customHeight="1" x14ac:dyDescent="0.25">
      <c r="A12" s="5" t="s">
        <v>171</v>
      </c>
      <c r="B12" s="3" t="s">
        <v>172</v>
      </c>
      <c r="C12" s="4">
        <v>44250</v>
      </c>
      <c r="D12">
        <f t="shared" si="93"/>
        <v>2021</v>
      </c>
      <c r="E12">
        <f t="shared" si="94"/>
        <v>2</v>
      </c>
      <c r="F12">
        <f t="shared" si="95"/>
        <v>2018</v>
      </c>
      <c r="G12">
        <f t="shared" si="96"/>
        <v>2</v>
      </c>
      <c r="H12">
        <f t="shared" si="173"/>
        <v>2022</v>
      </c>
      <c r="I12">
        <f t="shared" si="174"/>
        <v>1</v>
      </c>
      <c r="J12">
        <f t="shared" si="175"/>
        <v>2026</v>
      </c>
      <c r="K12">
        <f t="shared" si="176"/>
        <v>12</v>
      </c>
      <c r="M12" s="28">
        <f>IF(AND($D12=$M$4,$E12=M$5),VLOOKUP($A12,'Потребление ЭЭ_факт'!$A$5:$DH$154,47+'Потребление ЭЭ_факт'!AU$4-1,FALSE),IF(L12&lt;&gt;0,VLOOKUP($A12,'Потребление ЭЭ_факт'!$A$5:$DH$154,47+'Потребление ЭЭ_факт'!AU$4-1,FALSE),0))</f>
        <v>0</v>
      </c>
      <c r="N12" s="17">
        <f>IF(AND($D12=$M$4,$E12=N$5),VLOOKUP($A12,'Потребление ЭЭ_факт'!$A$5:$DH$154,47+'Потребление ЭЭ_факт'!AV$4-1,FALSE),IF(M12&lt;&gt;0,VLOOKUP($A12,'Потребление ЭЭ_факт'!$A$5:$DH$154,47+'Потребление ЭЭ_факт'!AV$4-1,FALSE),0))</f>
        <v>0</v>
      </c>
      <c r="O12" s="17">
        <f>IF(AND($D12=$M$4,$E12=O$5),VLOOKUP($A12,'Потребление ЭЭ_факт'!$A$5:$DH$154,47+'Потребление ЭЭ_факт'!AW$4-1,FALSE),IF(N12&lt;&gt;0,VLOOKUP($A12,'Потребление ЭЭ_факт'!$A$5:$DH$154,47+'Потребление ЭЭ_факт'!AW$4-1,FALSE),0))</f>
        <v>0</v>
      </c>
      <c r="P12" s="17">
        <f>IF(AND($D12=$M$4,$E12=P$5),VLOOKUP($A12,'Потребление ЭЭ_факт'!$A$5:$DH$154,47+'Потребление ЭЭ_факт'!AX$4-1,FALSE),IF(O12&lt;&gt;0,VLOOKUP($A12,'Потребление ЭЭ_факт'!$A$5:$DH$154,47+'Потребление ЭЭ_факт'!AX$4-1,FALSE),0))</f>
        <v>0</v>
      </c>
      <c r="Q12" s="17">
        <f>IF(AND($D12=$M$4,$E12=Q$5),VLOOKUP($A12,'Потребление ЭЭ_факт'!$A$5:$DH$154,47+'Потребление ЭЭ_факт'!AY$4-1,FALSE),IF(P12&lt;&gt;0,VLOOKUP($A12,'Потребление ЭЭ_факт'!$A$5:$DH$154,47+'Потребление ЭЭ_факт'!AY$4-1,FALSE),0))</f>
        <v>0</v>
      </c>
      <c r="R12" s="17">
        <f>IF(AND($D12=$M$4,$E12=R$5),VLOOKUP($A12,'Потребление ЭЭ_факт'!$A$5:$DH$154,47+'Потребление ЭЭ_факт'!AZ$4-1,FALSE),IF(Q12&lt;&gt;0,VLOOKUP($A12,'Потребление ЭЭ_факт'!$A$5:$DH$154,47+'Потребление ЭЭ_факт'!AZ$4-1,FALSE),0))</f>
        <v>0</v>
      </c>
      <c r="S12" s="17">
        <f>IF(AND($D12=$M$4,$E12=S$5),VLOOKUP($A12,'Потребление ЭЭ_факт'!$A$5:$DH$154,47+'Потребление ЭЭ_факт'!BA$4-1,FALSE),IF(R12&lt;&gt;0,VLOOKUP($A12,'Потребление ЭЭ_факт'!$A$5:$DH$154,47+'Потребление ЭЭ_факт'!BA$4-1,FALSE),0))</f>
        <v>0</v>
      </c>
      <c r="T12" s="17">
        <f>IF(AND($D12=$M$4,$E12=T$5),VLOOKUP($A12,'Потребление ЭЭ_факт'!$A$5:$DH$154,47+'Потребление ЭЭ_факт'!BB$4-1,FALSE),IF(S12&lt;&gt;0,VLOOKUP($A12,'Потребление ЭЭ_факт'!$A$5:$DH$154,47+'Потребление ЭЭ_факт'!BB$4-1,FALSE),0))</f>
        <v>0</v>
      </c>
      <c r="U12" s="17">
        <f>IF(AND($D12=$M$4,$E12=U$5),VLOOKUP($A12,'Потребление ЭЭ_факт'!$A$5:$DH$154,47+'Потребление ЭЭ_факт'!BC$4-1,FALSE),IF(T12&lt;&gt;0,VLOOKUP($A12,'Потребление ЭЭ_факт'!$A$5:$DH$154,47+'Потребление ЭЭ_факт'!BC$4-1,FALSE),0))</f>
        <v>0</v>
      </c>
      <c r="V12" s="17">
        <f>IF(AND($D12=$M$4,$E12=V$5),VLOOKUP($A12,'Потребление ЭЭ_факт'!$A$5:$DH$154,47+'Потребление ЭЭ_факт'!BD$4-1,FALSE),IF(U12&lt;&gt;0,VLOOKUP($A12,'Потребление ЭЭ_факт'!$A$5:$DH$154,47+'Потребление ЭЭ_факт'!BD$4-1,FALSE),0))</f>
        <v>0</v>
      </c>
      <c r="W12" s="17">
        <f>IF(AND($D12=$M$4,$E12=W$5),VLOOKUP($A12,'Потребление ЭЭ_факт'!$A$5:$DH$154,47+'Потребление ЭЭ_факт'!BE$4-1,FALSE),IF(V12&lt;&gt;0,VLOOKUP($A12,'Потребление ЭЭ_факт'!$A$5:$DH$154,47+'Потребление ЭЭ_факт'!BE$4-1,FALSE),0))</f>
        <v>0</v>
      </c>
      <c r="X12" s="17">
        <f>IF(AND($D12=$M$4,$E12=X$5),VLOOKUP($A12,'Потребление ЭЭ_факт'!$A$5:$DH$154,47+'Потребление ЭЭ_факт'!BF$4-1,FALSE),IF(W12&lt;&gt;0,VLOOKUP($A12,'Потребление ЭЭ_факт'!$A$5:$DH$154,47+'Потребление ЭЭ_факт'!BF$4-1,FALSE),0))</f>
        <v>0</v>
      </c>
      <c r="Y12" s="14">
        <f>IF(AND($D12=$Y$4,$E12=Y$5),VLOOKUP($A12,'Потребление ЭЭ_факт'!$A$5:$DH$154,47+'Потребление ЭЭ_факт'!BG$4+11,FALSE),IF(X12&lt;&gt;0,VLOOKUP($A12,'Потребление ЭЭ_факт'!$A$5:$DH$154,47+'Потребление ЭЭ_факт'!BG$4+11,FALSE),0))</f>
        <v>0</v>
      </c>
      <c r="Z12" s="17">
        <f>IF(AND($D12=$Y$4,$E12=Z$5),VLOOKUP($A12,'Потребление ЭЭ_факт'!$A$5:$DH$154,47+'Потребление ЭЭ_факт'!BH$4+11,FALSE),IF(Y12&lt;&gt;0,VLOOKUP($A12,'Потребление ЭЭ_факт'!$A$5:$DH$154,47+'Потребление ЭЭ_факт'!BH$4+11,FALSE),0))</f>
        <v>2649.002</v>
      </c>
      <c r="AA12" s="17">
        <f>IF(AND($D12=$Y$4,$E12=AA$5),VLOOKUP($A12,'Потребление ЭЭ_факт'!$A$5:$DH$154,47+'Потребление ЭЭ_факт'!BI$4+11,FALSE),IF(Z12&lt;&gt;0,VLOOKUP($A12,'Потребление ЭЭ_факт'!$A$5:$DH$154,47+'Потребление ЭЭ_факт'!BI$4+11,FALSE),0))</f>
        <v>10470.320857142859</v>
      </c>
      <c r="AB12" s="17">
        <f>IF(AND($D12=$Y$4,$E12=AB$5),VLOOKUP($A12,'Потребление ЭЭ_факт'!$A$5:$DH$154,47+'Потребление ЭЭ_факт'!BJ$4+11,FALSE),IF(AA12&lt;&gt;0,VLOOKUP($A12,'Потребление ЭЭ_факт'!$A$5:$DH$154,47+'Потребление ЭЭ_факт'!BJ$4+11,FALSE),0))</f>
        <v>10042.227428571428</v>
      </c>
      <c r="AC12" s="17">
        <f>IF(AND($D12=$Y$4,$E12=AC$5),VLOOKUP($A12,'Потребление ЭЭ_факт'!$A$5:$DH$154,47+'Потребление ЭЭ_факт'!BK$4+11,FALSE),IF(AB12&lt;&gt;0,VLOOKUP($A12,'Потребление ЭЭ_факт'!$A$5:$DH$154,47+'Потребление ЭЭ_факт'!BK$4+11,FALSE),0))</f>
        <v>10777.293928571427</v>
      </c>
      <c r="AD12" s="17">
        <f>IF(AND($D12=$Y$4,$E12=AD$5),VLOOKUP($A12,'Потребление ЭЭ_факт'!$A$5:$DH$154,47+'Потребление ЭЭ_факт'!BL$4+11,FALSE),IF(AC12&lt;&gt;0,VLOOKUP($A12,'Потребление ЭЭ_факт'!$A$5:$DH$154,47+'Потребление ЭЭ_факт'!BL$4+11,FALSE),0))</f>
        <v>12499.407857142856</v>
      </c>
      <c r="AE12" s="17">
        <f>IF(AND($D12=$Y$4,$E12=AE$5),VLOOKUP($A12,'Потребление ЭЭ_факт'!$A$5:$DH$154,47+'Потребление ЭЭ_факт'!BM$4+11,FALSE),IF(AD12&lt;&gt;0,VLOOKUP($A12,'Потребление ЭЭ_факт'!$A$5:$DH$154,47+'Потребление ЭЭ_факт'!BM$4+11,FALSE),0))</f>
        <v>13373.45845714286</v>
      </c>
      <c r="AF12" s="17">
        <f>IF(AND($D12=$Y$4,$E12=AF$5),VLOOKUP($A12,'Потребление ЭЭ_факт'!$A$5:$DH$154,47+'Потребление ЭЭ_факт'!BN$4+11,FALSE),IF(AE12&lt;&gt;0,VLOOKUP($A12,'Потребление ЭЭ_факт'!$A$5:$DH$154,47+'Потребление ЭЭ_факт'!BN$4+11,FALSE),0))</f>
        <v>11119.905928571428</v>
      </c>
      <c r="AG12" s="17">
        <f>IF(AND($D12=$Y$4,$E12=AG$5),VLOOKUP($A12,'Потребление ЭЭ_факт'!$A$5:$DH$154,47+'Потребление ЭЭ_факт'!BO$4+11,FALSE),IF(AF12&lt;&gt;0,VLOOKUP($A12,'Потребление ЭЭ_факт'!$A$5:$DH$154,47+'Потребление ЭЭ_факт'!BO$4+11,FALSE),0))</f>
        <v>9309.9068571428561</v>
      </c>
      <c r="AH12" s="17">
        <f>IF(AND($D12=$Y$4,$E12=AH$5),VLOOKUP($A12,'Потребление ЭЭ_факт'!$A$5:$DH$154,47+'Потребление ЭЭ_факт'!BP$4+11,FALSE),IF(AG12&lt;&gt;0,VLOOKUP($A12,'Потребление ЭЭ_факт'!$A$5:$DH$154,47+'Потребление ЭЭ_факт'!BP$4+11,FALSE),0))</f>
        <v>10051.424500000001</v>
      </c>
      <c r="AI12" s="17">
        <f>IF(AND($D12=$Y$4,$E12=AI$5),VLOOKUP($A12,'Потребление ЭЭ_факт'!$A$5:$DH$154,47+'Потребление ЭЭ_факт'!BQ$4+11,FALSE),IF(AH12&lt;&gt;0,VLOOKUP($A12,'Потребление ЭЭ_факт'!$A$5:$DH$154,47+'Потребление ЭЭ_факт'!BQ$4+11,FALSE),0))</f>
        <v>10272.422142857142</v>
      </c>
      <c r="AJ12" s="17">
        <f>IF(AND($D12=$Y$4,$E12=AJ$5),VLOOKUP($A12,'Потребление ЭЭ_факт'!$A$5:$DH$154,47+'Потребление ЭЭ_факт'!BR$4+11,FALSE),IF(AI12&lt;&gt;0,VLOOKUP($A12,'Потребление ЭЭ_факт'!$A$5:$DH$154,47+'Потребление ЭЭ_факт'!BR$4+11,FALSE),0))</f>
        <v>13048.826457142855</v>
      </c>
      <c r="AK12" s="14">
        <f>IF(AND($D12=$AK$4,$E12=AK$5),VLOOKUP($A12,'Потребление ЭЭ_факт'!$A$5:$DH$154,47+'Потребление ЭЭ_факт'!BS$4+23,FALSE),IF(AJ12&lt;&gt;0,VLOOKUP($A12,'Потребление ЭЭ_факт'!$A$5:$DH$154,47+'Потребление ЭЭ_факт'!BS$4+23,FALSE),0))</f>
        <v>12567.302571428572</v>
      </c>
      <c r="AL12" s="17">
        <f>IF(AND($D12=$AK$4,$E12=AL$5),VLOOKUP($A12,'Потребление ЭЭ_факт'!$A$5:$DH$154,47+'Потребление ЭЭ_факт'!BT$4+23,FALSE),IF(AK12&lt;&gt;0,VLOOKUP($A12,'Потребление ЭЭ_факт'!$A$5:$DH$154,47+'Потребление ЭЭ_факт'!BT$4+23,FALSE),0))</f>
        <v>10295.27</v>
      </c>
      <c r="AM12" s="17">
        <f>IF(AND($D12=$AK$4,$E12=AM$5),VLOOKUP($A12,'Потребление ЭЭ_факт'!$A$5:$DH$154,47+'Потребление ЭЭ_факт'!BU$4+23,FALSE),IF(AL12&lt;&gt;0,VLOOKUP($A12,'Потребление ЭЭ_факт'!$A$5:$DH$154,47+'Потребление ЭЭ_факт'!BU$4+23,FALSE),0))</f>
        <v>10275.114742857142</v>
      </c>
      <c r="AN12" s="17">
        <f>IF(AND($D12=$AK$4,$E12=AN$5),VLOOKUP($A12,'Потребление ЭЭ_факт'!$A$5:$DH$154,47+'Потребление ЭЭ_факт'!BV$4+23,FALSE),IF(AM12&lt;&gt;0,VLOOKUP($A12,'Потребление ЭЭ_факт'!$A$5:$DH$154,47+'Потребление ЭЭ_факт'!BV$4+23,FALSE),0))</f>
        <v>9245.3335714285713</v>
      </c>
      <c r="AO12" s="17">
        <f>IF(AND($D12=$AK$4,$E12=AO$5),VLOOKUP($A12,'Потребление ЭЭ_факт'!$A$5:$DH$154,47+'Потребление ЭЭ_факт'!BW$4+23,FALSE),IF(AN12&lt;&gt;0,VLOOKUP($A12,'Потребление ЭЭ_факт'!$A$5:$DH$154,47+'Потребление ЭЭ_факт'!BW$4+23,FALSE),0))</f>
        <v>9815.2089285714301</v>
      </c>
      <c r="AP12" s="17">
        <f>IF(AND($D12=$AK$4,$E12=AP$5),VLOOKUP($A12,'Потребление ЭЭ_факт'!$A$5:$DH$154,47+'Потребление ЭЭ_факт'!BX$4+23,FALSE),IF(AO12&lt;&gt;0,VLOOKUP($A12,'Потребление ЭЭ_факт'!$A$5:$DH$154,47+'Потребление ЭЭ_факт'!BX$4+23,FALSE),0))</f>
        <v>11343.312000000002</v>
      </c>
      <c r="AQ12" s="17">
        <f>IF(AND($D12=$AK$4,$E12=AQ$5),VLOOKUP($A12,'Потребление ЭЭ_факт'!$A$5:$DH$154,47+'Потребление ЭЭ_факт'!BY$4+23,FALSE),IF(AP12&lt;&gt;0,VLOOKUP($A12,'Потребление ЭЭ_факт'!$A$5:$DH$154,47+'Потребление ЭЭ_факт'!BY$4+23,FALSE),0))</f>
        <v>12499.151285714286</v>
      </c>
      <c r="AR12" s="17">
        <f>IF(AND($D12=$AK$4,$E12=AR$5),VLOOKUP($A12,'Потребление ЭЭ_факт'!$A$5:$DH$154,47+'Потребление ЭЭ_факт'!BZ$4+23,FALSE),IF(AQ12&lt;&gt;0,VLOOKUP($A12,'Потребление ЭЭ_факт'!$A$5:$DH$154,47+'Потребление ЭЭ_факт'!BZ$4+23,FALSE),0))</f>
        <v>12804.211214285715</v>
      </c>
      <c r="AS12" s="17">
        <f>IF(AND($D12=$AK$4,$E12=AS$5),VLOOKUP($A12,'Потребление ЭЭ_факт'!$A$5:$DH$154,47+'Потребление ЭЭ_факт'!CA$4+23,FALSE),IF(AR12&lt;&gt;0,VLOOKUP($A12,'Потребление ЭЭ_факт'!$A$5:$DH$154,47+'Потребление ЭЭ_факт'!CA$4+23,FALSE),0))</f>
        <v>10099.134857142857</v>
      </c>
      <c r="AT12" s="17">
        <f>IF(AND($D12=$AK$4,$E12=AT$5),VLOOKUP($A12,'Потребление ЭЭ_факт'!$A$5:$DH$154,47+'Потребление ЭЭ_факт'!CB$4+23,FALSE),IF(AS12&lt;&gt;0,VLOOKUP($A12,'Потребление ЭЭ_факт'!$A$5:$DH$154,47+'Потребление ЭЭ_факт'!CB$4+23,FALSE),0))</f>
        <v>10935.39392857143</v>
      </c>
      <c r="AU12" s="17">
        <f>IF(AND($D12=$AK$4,$E12=AU$5),VLOOKUP($A12,'Потребление ЭЭ_факт'!$A$5:$DH$154,47+'Потребление ЭЭ_факт'!CC$4+23,FALSE),IF(AT12&lt;&gt;0,VLOOKUP($A12,'Потребление ЭЭ_факт'!$A$5:$DH$154,47+'Потребление ЭЭ_факт'!CC$4+23,FALSE),0))</f>
        <v>9907.6864285714291</v>
      </c>
      <c r="AV12" s="17">
        <f>IF(AND($D12=$AK$4,$E12=AV$5),VLOOKUP($A12,'Потребление ЭЭ_факт'!$A$5:$DH$154,47+'Потребление ЭЭ_факт'!CD$4+23,FALSE),IF(AU12&lt;&gt;0,VLOOKUP($A12,'Потребление ЭЭ_факт'!$A$5:$DH$154,47+'Потребление ЭЭ_факт'!CD$4+23,FALSE),0))</f>
        <v>12891.217142857144</v>
      </c>
      <c r="AW12" s="14">
        <f>IF(AND($D12=$AW$4,$E12=AW$5),VLOOKUP($A12,'Потребление ЭЭ_факт'!$A$5:$DH$154,47+'Потребление ЭЭ_факт'!CE$4+35,FALSE),IF(AV12&lt;&gt;0,VLOOKUP($A12,'Потребление ЭЭ_факт'!$A$5:$DH$154,47+'Потребление ЭЭ_факт'!CE$4+35,FALSE),0))</f>
        <v>12499.587500000001</v>
      </c>
      <c r="AX12" s="17">
        <f>IF(AND($D12=$AW$4,$E12=AX$5),VLOOKUP($A12,'Потребление ЭЭ_факт'!$A$5:$DH$154,47+'Потребление ЭЭ_факт'!CF$4+35,FALSE),IF(AW12&lt;&gt;0,VLOOKUP($A12,'Потребление ЭЭ_факт'!$A$5:$DH$154,47+'Потребление ЭЭ_факт'!CF$4+35,FALSE),0))</f>
        <v>11763.754000000001</v>
      </c>
      <c r="AY12" s="17">
        <f>IF(AND($D12=$AW$4,$E12=AY$5),VLOOKUP($A12,'Потребление ЭЭ_факт'!$A$5:$DH$154,47+'Потребление ЭЭ_факт'!CG$4+35,FALSE),IF(AX12&lt;&gt;0,VLOOKUP($A12,'Потребление ЭЭ_факт'!$A$5:$DH$154,47+'Потребление ЭЭ_факт'!CG$4+35,FALSE),0))</f>
        <v>12288.114800000001</v>
      </c>
      <c r="AZ12" s="17">
        <f>IF(AND($D12=$AW$4,$E12=AZ$5),VLOOKUP($A12,'Потребление ЭЭ_факт'!$A$5:$DH$154,47+'Потребление ЭЭ_факт'!CH$4+35,FALSE),IF(AY12&lt;&gt;0,VLOOKUP($A12,'Потребление ЭЭ_факт'!$A$5:$DH$154,47+'Потребление ЭЭ_факт'!CH$4+35,FALSE),0))</f>
        <v>10189.35</v>
      </c>
      <c r="BA12" s="17">
        <f>IF(AND($D12=$AW$4,$E12=BA$5),VLOOKUP($A12,'Потребление ЭЭ_факт'!$A$5:$DH$154,47+'Потребление ЭЭ_факт'!CI$4+35,FALSE),IF(AZ12&lt;&gt;0,VLOOKUP($A12,'Потребление ЭЭ_факт'!$A$5:$DH$154,47+'Потребление ЭЭ_факт'!CI$4+35,FALSE),0))</f>
        <v>10960.751928571428</v>
      </c>
      <c r="BB12" s="17">
        <f>IF(AND($D12=$AW$4,$E12=BB$5),VLOOKUP($A12,'Потребление ЭЭ_факт'!$A$5:$DH$154,47+'Потребление ЭЭ_факт'!CJ$4+35,FALSE),IF(BA12&lt;&gt;0,VLOOKUP($A12,'Потребление ЭЭ_факт'!$A$5:$DH$154,47+'Потребление ЭЭ_факт'!CJ$4+35,FALSE),0))</f>
        <v>11573.679428571428</v>
      </c>
      <c r="BC12" s="17">
        <f>IF(AND($D12=$AW$4,$E12=BC$5),VLOOKUP($A12,'Потребление ЭЭ_факт'!$A$5:$DH$154,47+'Потребление ЭЭ_факт'!CK$4+35,FALSE),IF(BB12&lt;&gt;0,VLOOKUP($A12,'Потребление ЭЭ_факт'!$A$5:$DH$154,47+'Потребление ЭЭ_факт'!CK$4+35,FALSE),0))</f>
        <v>12200.083214285714</v>
      </c>
      <c r="BD12" s="17">
        <f>IF(AND($D12=$AW$4,$E12=BD$5),VLOOKUP($A12,'Потребление ЭЭ_факт'!$A$5:$DH$154,47+'Потребление ЭЭ_факт'!CL$4+35,FALSE),IF(BC12&lt;&gt;0,VLOOKUP($A12,'Потребление ЭЭ_факт'!$A$5:$DH$154,47+'Потребление ЭЭ_факт'!CL$4+35,FALSE),0))</f>
        <v>12347.74462857143</v>
      </c>
      <c r="BE12" s="17">
        <f>IF(AND($D12=$AW$4,$E12=BE$5),VLOOKUP($A12,'Потребление ЭЭ_факт'!$A$5:$DH$154,47+'Потребление ЭЭ_факт'!CM$4+35,FALSE),IF(BD12&lt;&gt;0,VLOOKUP($A12,'Потребление ЭЭ_факт'!$A$5:$DH$154,47+'Потребление ЭЭ_факт'!CM$4+35,FALSE),0))</f>
        <v>10482.891428571429</v>
      </c>
      <c r="BF12" s="17">
        <f>IF(AND($D12=$AW$4,$E12=BF$5),VLOOKUP($A12,'Потребление ЭЭ_факт'!$A$5:$DH$154,47+'Потребление ЭЭ_факт'!CN$4+35,FALSE),IF(BE12&lt;&gt;0,VLOOKUP($A12,'Потребление ЭЭ_факт'!$A$5:$DH$154,47+'Потребление ЭЭ_факт'!CN$4+35,FALSE),0))</f>
        <v>10579.564857142856</v>
      </c>
      <c r="BG12" s="17">
        <f>IF(AND($D12=$AW$4,$E12=BG$5),VLOOKUP($A12,'Потребление ЭЭ_факт'!$A$5:$DH$154,47+'Потребление ЭЭ_факт'!CO$4+35,FALSE),IF(BF12&lt;&gt;0,VLOOKUP($A12,'Потребление ЭЭ_факт'!$A$5:$DH$154,47+'Потребление ЭЭ_факт'!CO$4+35,FALSE),0))</f>
        <v>12416.636571428573</v>
      </c>
      <c r="BH12" s="17">
        <f>IF(AND($D12=$AW$4,$E12=BH$5),VLOOKUP($A12,'Потребление ЭЭ_факт'!$A$5:$DH$154,47+'Потребление ЭЭ_факт'!CP$4+35,FALSE),IF(BG12&lt;&gt;0,VLOOKUP($A12,'Потребление ЭЭ_факт'!$A$5:$DH$154,47+'Потребление ЭЭ_факт'!CP$4+35,FALSE),0))</f>
        <v>13394.94942857143</v>
      </c>
      <c r="BI12" s="14">
        <f>IF(AND($D12=$BI$4,$E12=BI$5),VLOOKUP($A12,'Потребление ЭЭ_факт'!$A$5:$DH$154,47+'Потребление ЭЭ_факт'!CQ$4+47,FALSE),IF(BH12&lt;&gt;0,VLOOKUP($A12,'Потребление ЭЭ_факт'!$A$5:$DH$154,47+'Потребление ЭЭ_факт'!CQ$4+47,FALSE),0))</f>
        <v>13421.294114285714</v>
      </c>
      <c r="BJ12" s="17">
        <f>IF(AND($D12=$BI$4,$E12=BJ$5),VLOOKUP($A12,'Потребление ЭЭ_факт'!$A$5:$DH$154,47+'Потребление ЭЭ_факт'!CR$4+47,FALSE),IF(BI12&lt;&gt;0,VLOOKUP($A12,'Потребление ЭЭ_факт'!$A$5:$DH$154,47+'Потребление ЭЭ_факт'!CR$4+47,FALSE),0))</f>
        <v>11896.763214285715</v>
      </c>
      <c r="BK12" s="17">
        <f>IF(AND($D12=$BI$4,$E12=BK$5),VLOOKUP($A12,'Потребление ЭЭ_факт'!$A$5:$DH$154,47+'Потребление ЭЭ_факт'!CS$4+47,FALSE),IF(BJ12&lt;&gt;0,VLOOKUP($A12,'Потребление ЭЭ_факт'!$A$5:$DH$154,47+'Потребление ЭЭ_факт'!CS$4+47,FALSE),0))</f>
        <v>11674.712928571429</v>
      </c>
      <c r="BL12" s="17">
        <f>IF(AND($D12=$BI$4,$E12=BL$5),VLOOKUP($A12,'Потребление ЭЭ_факт'!$A$5:$DH$154,47+'Потребление ЭЭ_факт'!CT$4+47,FALSE),IF(BK12&lt;&gt;0,VLOOKUP($A12,'Потребление ЭЭ_факт'!$A$5:$DH$154,47+'Потребление ЭЭ_факт'!CT$4+47,FALSE),0))</f>
        <v>10075.167428571427</v>
      </c>
      <c r="BM12" s="17">
        <f>IF(AND($D12=$BI$4,$E12=BM$5),VLOOKUP($A12,'Потребление ЭЭ_факт'!$A$5:$DH$154,47+'Потребление ЭЭ_факт'!CU$4+47,FALSE),IF(BL12&lt;&gt;0,VLOOKUP($A12,'Потребление ЭЭ_факт'!$A$5:$DH$154,47+'Потребление ЭЭ_факт'!CU$4+47,FALSE),0))</f>
        <v>10898.292685714287</v>
      </c>
      <c r="BN12" s="17">
        <f>IF(AND($D12=$BI$4,$E12=BN$5),VLOOKUP($A12,'Потребление ЭЭ_факт'!$A$5:$DH$154,47+'Потребление ЭЭ_факт'!CV$4+47,FALSE),IF(BM12&lt;&gt;0,VLOOKUP($A12,'Потребление ЭЭ_факт'!$A$5:$DH$154,47+'Потребление ЭЭ_факт'!CV$4+47,FALSE),0))</f>
        <v>11089.47</v>
      </c>
      <c r="BO12" s="17">
        <f>IF(AND($D12=$BI$4,$E12=BO$5),VLOOKUP($A12,'Потребление ЭЭ_факт'!$A$5:$DH$154,47+'Потребление ЭЭ_факт'!CW$4+47,FALSE),IF(BN12&lt;&gt;0,VLOOKUP($A12,'Потребление ЭЭ_факт'!$A$5:$DH$154,47+'Потребление ЭЭ_факт'!CW$4+47,FALSE),0))</f>
        <v>13299.411857142857</v>
      </c>
      <c r="BP12" s="17">
        <f>IF(AND($D12=$BI$4,$E12=BP$5),VLOOKUP($A12,'Потребление ЭЭ_факт'!$A$5:$DH$154,47+'Потребление ЭЭ_факт'!CX$4+47,FALSE),IF(BO12&lt;&gt;0,VLOOKUP($A12,'Потребление ЭЭ_факт'!$A$5:$DH$154,47+'Потребление ЭЭ_факт'!CX$4+47,FALSE),0))</f>
        <v>12131.004142857144</v>
      </c>
      <c r="BQ12" s="17">
        <f>IF(AND($D12=$BI$4,$E12=BQ$5),VLOOKUP($A12,'Потребление ЭЭ_факт'!$A$5:$DH$154,47+'Потребление ЭЭ_факт'!CY$4+47,FALSE),IF(BP12&lt;&gt;0,VLOOKUP($A12,'Потребление ЭЭ_факт'!$A$5:$DH$154,47+'Потребление ЭЭ_факт'!CY$4+47,FALSE),0))</f>
        <v>11210.389285714286</v>
      </c>
      <c r="BR12" s="17">
        <f>IF(AND($D12=$BI$4,$E12=BR$5),VLOOKUP($A12,'Потребление ЭЭ_факт'!$A$5:$DH$154,47+'Потребление ЭЭ_факт'!CZ$4+47,FALSE),IF(BQ12&lt;&gt;0,VLOOKUP($A12,'Потребление ЭЭ_факт'!$A$5:$DH$154,47+'Потребление ЭЭ_факт'!CZ$4+47,FALSE),0))</f>
        <v>10614.260057142857</v>
      </c>
      <c r="BS12" s="17">
        <f>IF(AND($D12=$BI$4,$E12=BS$5),VLOOKUP($A12,'Потребление ЭЭ_факт'!$A$5:$DH$154,47+'Потребление ЭЭ_факт'!DA$4+47,FALSE),IF(BR12&lt;&gt;0,VLOOKUP($A12,'Потребление ЭЭ_факт'!$A$5:$DH$154,47+'Потребление ЭЭ_факт'!DA$4+47,FALSE),0))</f>
        <v>11722.202142857142</v>
      </c>
      <c r="BT12" s="17">
        <f>IF(AND($D12=$BI$4,$E12=BT$5),VLOOKUP($A12,'Потребление ЭЭ_факт'!$A$5:$DH$154,47+'Потребление ЭЭ_факт'!DB$4+47,FALSE),IF(BS12&lt;&gt;0,VLOOKUP($A12,'Потребление ЭЭ_факт'!$A$5:$DH$154,47+'Потребление ЭЭ_факт'!DB$4+47,FALSE),0))</f>
        <v>13233.153047619047</v>
      </c>
      <c r="BU12" s="14">
        <f>IF(AND($D12=$BU$4,$E12=BU$5),VLOOKUP($A12,'Потребление ЭЭ_факт'!$A$5:$DH$154,59+'Потребление ЭЭ_факт'!DC$4+47,FALSE),IF(BT12&lt;&gt;0,VLOOKUP($A12,'Потребление ЭЭ_факт'!$A$5:$DH$154,47+'Потребление ЭЭ_факт'!DC$4+59,FALSE),0))</f>
        <v>12800.945142857143</v>
      </c>
      <c r="BV12" s="17">
        <f>IF(AND($D12=$BU$4,$E12=BV$5),VLOOKUP($A12,'Потребление ЭЭ_факт'!$A$5:$DH$154,59+'Потребление ЭЭ_факт'!DD$4+47,FALSE),IF(BU12&lt;&gt;0,VLOOKUP($A12,'Потребление ЭЭ_факт'!$A$5:$DH$154,47+'Потребление ЭЭ_факт'!DD$4+59,FALSE),0))</f>
        <v>11738.206</v>
      </c>
      <c r="BW12" s="17">
        <f>IF(AND($D12=$BU$4,$E12=BW$5),VLOOKUP($A12,'Потребление ЭЭ_факт'!$A$5:$DH$154,59+'Потребление ЭЭ_факт'!DE$4+47,FALSE),IF(BV12&lt;&gt;0,VLOOKUP($A12,'Потребление ЭЭ_факт'!$A$5:$DH$154,47+'Потребление ЭЭ_факт'!DE$4+59,FALSE),0))</f>
        <v>10758.295357142857</v>
      </c>
      <c r="BX12" s="17">
        <f>IF(AND($D12=$BU$4,$E12=BX$5),VLOOKUP($A12,'Потребление ЭЭ_факт'!$A$5:$DH$154,59+'Потребление ЭЭ_факт'!DF$4+47,FALSE),IF(BW12&lt;&gt;0,VLOOKUP($A12,'Потребление ЭЭ_факт'!$A$5:$DH$154,47+'Потребление ЭЭ_факт'!DF$4+59,FALSE),0))</f>
        <v>10665.034285714286</v>
      </c>
      <c r="BY12" s="17">
        <f>IF(AND($D12=$BU$4,$E12=BY$5),VLOOKUP($A12,'Потребление ЭЭ_факт'!$A$5:$DH$154,59+'Потребление ЭЭ_факт'!DG$4+47,FALSE),IF(BX12&lt;&gt;0,VLOOKUP($A12,'Потребление ЭЭ_факт'!$A$5:$DH$154,47+'Потребление ЭЭ_факт'!DG$4+59,FALSE),0))</f>
        <v>12089.858285714285</v>
      </c>
      <c r="BZ12" s="17">
        <f>IF(AND($D12=$BU$4,$E12=BZ$5),VLOOKUP($A12,'Потребление ЭЭ_факт'!$A$5:$DH$154,59+'Потребление ЭЭ_факт'!DH$4+47,FALSE),IF(BY12&lt;&gt;0,VLOOKUP($A12,'Потребление ЭЭ_факт'!$A$5:$DH$154,47+'Потребление ЭЭ_факт'!DH$4+59,FALSE),0))</f>
        <v>11970.589285714286</v>
      </c>
      <c r="CA12" s="15">
        <f t="shared" si="97"/>
        <v>12843.026203571431</v>
      </c>
      <c r="CB12" s="12">
        <f t="shared" ref="CB12:CB42" si="200">AVERAGE(BP12,BD12,AF12,AR12)</f>
        <v>12100.716478571429</v>
      </c>
      <c r="CC12" s="12">
        <f t="shared" ref="CC12:CC42" si="201">AVERAGE(BQ12,BE12,AG12,AS12)</f>
        <v>10275.580607142856</v>
      </c>
      <c r="CD12" s="12">
        <f t="shared" ref="CD12:CD42" si="202">AVERAGE(BR12,BF12,AH12,AT12)</f>
        <v>10545.160835714287</v>
      </c>
      <c r="CE12" s="12">
        <f t="shared" ref="CE12:CE42" si="203">AVERAGE(BS12,BG12,AI12,AU12)</f>
        <v>11079.736821428571</v>
      </c>
      <c r="CF12" s="12">
        <f t="shared" ref="CF12:CF42" si="204">AVERAGE(BT12,BH12,AJ12,AV12)</f>
        <v>13142.036519047619</v>
      </c>
      <c r="CG12" s="14">
        <f t="shared" ref="CG12:CG42" si="205">AVERAGE(BU12,BI12,AK12,AW12)</f>
        <v>12822.282332142857</v>
      </c>
      <c r="CH12" s="15">
        <f t="shared" si="100"/>
        <v>11423.498303571429</v>
      </c>
      <c r="CI12" s="15">
        <f t="shared" si="101"/>
        <v>11249.059457142857</v>
      </c>
      <c r="CJ12" s="15">
        <f t="shared" si="102"/>
        <v>10043.721321428571</v>
      </c>
      <c r="CK12" s="15">
        <f t="shared" si="103"/>
        <v>10941.027957142858</v>
      </c>
      <c r="CL12" s="15">
        <f t="shared" si="104"/>
        <v>11494.262678571427</v>
      </c>
      <c r="CM12" s="15">
        <f t="shared" si="177"/>
        <v>12843.026203571431</v>
      </c>
      <c r="CN12" s="15">
        <f t="shared" si="6"/>
        <v>12100.716478571429</v>
      </c>
      <c r="CO12" s="15">
        <f t="shared" si="6"/>
        <v>10275.580607142856</v>
      </c>
      <c r="CP12" s="15">
        <f t="shared" si="6"/>
        <v>10545.160835714287</v>
      </c>
      <c r="CQ12" s="15">
        <f t="shared" si="6"/>
        <v>11079.736821428571</v>
      </c>
      <c r="CR12" s="16">
        <f t="shared" si="6"/>
        <v>13142.036519047619</v>
      </c>
      <c r="CS12" s="14">
        <f t="shared" si="6"/>
        <v>12822.282332142857</v>
      </c>
      <c r="CT12" s="15">
        <f t="shared" si="7"/>
        <v>11423.498303571429</v>
      </c>
      <c r="CU12" s="15">
        <f t="shared" si="7"/>
        <v>11249.059457142857</v>
      </c>
      <c r="CV12" s="15">
        <f t="shared" si="7"/>
        <v>10043.721321428571</v>
      </c>
      <c r="CW12" s="15">
        <f t="shared" si="7"/>
        <v>10941.027957142858</v>
      </c>
      <c r="CX12" s="15">
        <f t="shared" si="7"/>
        <v>11494.262678571427</v>
      </c>
      <c r="CY12" s="15">
        <f t="shared" si="7"/>
        <v>12843.026203571431</v>
      </c>
      <c r="CZ12" s="15">
        <f t="shared" si="7"/>
        <v>12100.716478571429</v>
      </c>
      <c r="DA12" s="15">
        <f t="shared" si="7"/>
        <v>10275.580607142856</v>
      </c>
      <c r="DB12" s="15">
        <f t="shared" si="7"/>
        <v>10545.160835714287</v>
      </c>
      <c r="DC12" s="15">
        <f t="shared" si="7"/>
        <v>11079.736821428571</v>
      </c>
      <c r="DD12" s="16">
        <f t="shared" si="7"/>
        <v>13142.036519047619</v>
      </c>
      <c r="DE12" s="14">
        <f t="shared" si="190"/>
        <v>12822.282332142857</v>
      </c>
      <c r="DF12" s="15">
        <f t="shared" si="191"/>
        <v>11423.498303571429</v>
      </c>
      <c r="DG12" s="15">
        <f t="shared" si="192"/>
        <v>11249.059457142857</v>
      </c>
      <c r="DH12" s="15">
        <f t="shared" si="193"/>
        <v>10043.721321428571</v>
      </c>
      <c r="DI12" s="15">
        <f t="shared" si="194"/>
        <v>10941.027957142858</v>
      </c>
      <c r="DJ12" s="15">
        <f t="shared" si="195"/>
        <v>11494.262678571427</v>
      </c>
      <c r="DK12" s="15">
        <f t="shared" si="196"/>
        <v>12843.026203571431</v>
      </c>
      <c r="DL12" s="15">
        <f t="shared" si="197"/>
        <v>12100.716478571429</v>
      </c>
      <c r="DM12" s="15">
        <f t="shared" si="198"/>
        <v>10275.580607142856</v>
      </c>
      <c r="DN12" s="15">
        <f t="shared" si="199"/>
        <v>10545.160835714287</v>
      </c>
      <c r="DO12" s="15">
        <f t="shared" si="188"/>
        <v>11079.736821428571</v>
      </c>
      <c r="DP12" s="16">
        <f t="shared" si="189"/>
        <v>13142.036519047619</v>
      </c>
      <c r="DQ12" s="14">
        <f t="shared" si="105"/>
        <v>12822.282332142857</v>
      </c>
      <c r="DR12" s="15">
        <f t="shared" si="106"/>
        <v>11423.498303571429</v>
      </c>
      <c r="DS12" s="15">
        <f t="shared" si="107"/>
        <v>11249.059457142857</v>
      </c>
      <c r="DT12" s="15">
        <f t="shared" si="108"/>
        <v>10043.721321428571</v>
      </c>
      <c r="DU12" s="15">
        <f t="shared" si="109"/>
        <v>10941.027957142858</v>
      </c>
      <c r="DV12" s="15">
        <f t="shared" si="110"/>
        <v>11494.262678571427</v>
      </c>
      <c r="DW12" s="15">
        <f t="shared" si="111"/>
        <v>12843.026203571431</v>
      </c>
      <c r="DX12" s="15">
        <f t="shared" si="112"/>
        <v>12100.716478571429</v>
      </c>
      <c r="DY12" s="15">
        <f t="shared" si="113"/>
        <v>10275.580607142856</v>
      </c>
      <c r="DZ12" s="15">
        <f t="shared" si="8"/>
        <v>10545.160835714287</v>
      </c>
      <c r="EA12" s="15">
        <f t="shared" si="8"/>
        <v>11079.736821428571</v>
      </c>
      <c r="EB12" s="16">
        <f t="shared" si="8"/>
        <v>13142.036519047619</v>
      </c>
      <c r="EC12" s="14">
        <f t="shared" si="8"/>
        <v>12822.282332142857</v>
      </c>
      <c r="ED12" s="15">
        <f t="shared" si="8"/>
        <v>11423.498303571429</v>
      </c>
      <c r="EE12" s="15">
        <f t="shared" si="8"/>
        <v>11249.059457142857</v>
      </c>
      <c r="EF12" s="15">
        <f t="shared" si="8"/>
        <v>10043.721321428571</v>
      </c>
      <c r="EG12" s="15">
        <f t="shared" si="8"/>
        <v>10941.027957142858</v>
      </c>
      <c r="EH12" s="15">
        <f t="shared" si="8"/>
        <v>11494.262678571427</v>
      </c>
      <c r="EI12" s="15">
        <f t="shared" si="8"/>
        <v>12843.026203571431</v>
      </c>
      <c r="EJ12" s="15">
        <f t="shared" si="8"/>
        <v>12100.716478571429</v>
      </c>
      <c r="EK12" s="15">
        <f t="shared" si="8"/>
        <v>10275.580607142856</v>
      </c>
      <c r="EL12" s="15">
        <f t="shared" si="8"/>
        <v>10545.160835714287</v>
      </c>
      <c r="EM12" s="15">
        <f t="shared" si="8"/>
        <v>11079.736821428571</v>
      </c>
      <c r="EN12" s="16">
        <f t="shared" si="8"/>
        <v>13142.036519047619</v>
      </c>
      <c r="EO12" s="14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6"/>
      <c r="FC12" s="14">
        <f t="shared" si="178"/>
        <v>12567.302571428572</v>
      </c>
      <c r="FD12" s="17">
        <f t="shared" si="114"/>
        <v>10295.27</v>
      </c>
      <c r="FE12" s="17">
        <f t="shared" si="115"/>
        <v>10275.114742857142</v>
      </c>
      <c r="FF12" s="17">
        <f t="shared" si="116"/>
        <v>9245.3335714285713</v>
      </c>
      <c r="FG12" s="17">
        <f t="shared" si="117"/>
        <v>9815.2089285714301</v>
      </c>
      <c r="FH12" s="17">
        <f t="shared" si="118"/>
        <v>11343.312000000002</v>
      </c>
      <c r="FI12" s="17">
        <f t="shared" si="119"/>
        <v>12499.151285714286</v>
      </c>
      <c r="FJ12" s="17">
        <f t="shared" si="120"/>
        <v>12804.211214285715</v>
      </c>
      <c r="FK12" s="17">
        <f t="shared" si="121"/>
        <v>10099.134857142857</v>
      </c>
      <c r="FL12" s="17">
        <f t="shared" si="122"/>
        <v>10935.39392857143</v>
      </c>
      <c r="FM12" s="17">
        <f t="shared" si="123"/>
        <v>9907.6864285714291</v>
      </c>
      <c r="FN12" s="17">
        <f t="shared" si="124"/>
        <v>12891.217142857144</v>
      </c>
      <c r="FO12" s="14">
        <f t="shared" si="125"/>
        <v>12499.587500000001</v>
      </c>
      <c r="FP12" s="17">
        <f t="shared" si="126"/>
        <v>11763.754000000001</v>
      </c>
      <c r="FQ12" s="17">
        <f t="shared" si="127"/>
        <v>12288.114800000001</v>
      </c>
      <c r="FR12" s="17">
        <f t="shared" si="128"/>
        <v>10189.35</v>
      </c>
      <c r="FS12" s="17">
        <f t="shared" si="129"/>
        <v>10960.751928571428</v>
      </c>
      <c r="FT12" s="17">
        <f t="shared" si="130"/>
        <v>11573.679428571428</v>
      </c>
      <c r="FU12" s="17">
        <f t="shared" si="131"/>
        <v>12200.083214285714</v>
      </c>
      <c r="FV12" s="17">
        <f t="shared" si="132"/>
        <v>12347.74462857143</v>
      </c>
      <c r="FW12" s="17">
        <f t="shared" si="133"/>
        <v>10482.891428571429</v>
      </c>
      <c r="FX12" s="17">
        <f t="shared" si="134"/>
        <v>10579.564857142856</v>
      </c>
      <c r="FY12" s="17">
        <f t="shared" si="135"/>
        <v>12416.636571428573</v>
      </c>
      <c r="FZ12" s="17">
        <f t="shared" si="136"/>
        <v>13394.94942857143</v>
      </c>
      <c r="GA12" s="14">
        <f t="shared" si="137"/>
        <v>13421.294114285714</v>
      </c>
      <c r="GB12" s="17">
        <f t="shared" si="138"/>
        <v>11896.763214285715</v>
      </c>
      <c r="GC12" s="17">
        <f t="shared" si="139"/>
        <v>11674.712928571429</v>
      </c>
      <c r="GD12" s="17">
        <f t="shared" si="140"/>
        <v>10075.167428571427</v>
      </c>
      <c r="GE12" s="17">
        <f t="shared" si="141"/>
        <v>10898.292685714287</v>
      </c>
      <c r="GF12" s="17">
        <f t="shared" si="142"/>
        <v>11089.47</v>
      </c>
      <c r="GG12" s="17">
        <f t="shared" si="143"/>
        <v>13299.411857142857</v>
      </c>
      <c r="GH12" s="17">
        <f t="shared" si="144"/>
        <v>12131.004142857144</v>
      </c>
      <c r="GI12" s="17">
        <f t="shared" si="145"/>
        <v>11210.389285714286</v>
      </c>
      <c r="GJ12" s="17">
        <f t="shared" si="146"/>
        <v>10614.260057142857</v>
      </c>
      <c r="GK12" s="17">
        <f t="shared" si="147"/>
        <v>11722.202142857142</v>
      </c>
      <c r="GL12" s="17">
        <f t="shared" si="148"/>
        <v>13233.153047619047</v>
      </c>
      <c r="GM12" s="14">
        <f t="shared" si="149"/>
        <v>12800.945142857143</v>
      </c>
      <c r="GN12" s="17">
        <f t="shared" si="150"/>
        <v>11738.206</v>
      </c>
      <c r="GO12" s="17">
        <f t="shared" si="151"/>
        <v>10758.295357142857</v>
      </c>
      <c r="GP12" s="17">
        <f t="shared" si="152"/>
        <v>10665.034285714286</v>
      </c>
      <c r="GQ12" s="17">
        <f t="shared" si="153"/>
        <v>12089.858285714285</v>
      </c>
      <c r="GR12" s="17">
        <f t="shared" si="154"/>
        <v>11970.589285714286</v>
      </c>
      <c r="GS12" s="15">
        <f t="shared" si="155"/>
        <v>12843.026203571431</v>
      </c>
      <c r="GT12" s="12">
        <f t="shared" si="156"/>
        <v>12100.716478571429</v>
      </c>
      <c r="GU12" s="12">
        <f t="shared" si="157"/>
        <v>10275.580607142856</v>
      </c>
      <c r="GV12" s="12">
        <f t="shared" si="158"/>
        <v>10545.160835714287</v>
      </c>
      <c r="GW12" s="12">
        <f t="shared" si="159"/>
        <v>11079.736821428571</v>
      </c>
      <c r="GX12" s="12">
        <f t="shared" si="160"/>
        <v>13142.036519047619</v>
      </c>
      <c r="GY12" s="14">
        <f t="shared" si="161"/>
        <v>12822.282332142857</v>
      </c>
      <c r="GZ12" s="15">
        <f t="shared" si="162"/>
        <v>11423.498303571429</v>
      </c>
      <c r="HA12" s="15">
        <f t="shared" si="163"/>
        <v>11249.059457142857</v>
      </c>
      <c r="HB12" s="15">
        <f t="shared" si="164"/>
        <v>10043.721321428571</v>
      </c>
      <c r="HC12" s="15">
        <f t="shared" si="165"/>
        <v>10941.027957142858</v>
      </c>
      <c r="HD12" s="15">
        <f t="shared" si="166"/>
        <v>11494.262678571427</v>
      </c>
      <c r="HE12" s="15">
        <f t="shared" si="167"/>
        <v>12843.026203571431</v>
      </c>
      <c r="HF12" s="15">
        <f t="shared" si="168"/>
        <v>12100.716478571429</v>
      </c>
      <c r="HG12" s="15">
        <f t="shared" si="169"/>
        <v>10275.580607142856</v>
      </c>
      <c r="HH12" s="15">
        <f t="shared" si="170"/>
        <v>10545.160835714287</v>
      </c>
      <c r="HI12" s="15">
        <f t="shared" si="171"/>
        <v>11079.736821428571</v>
      </c>
      <c r="HJ12" s="16">
        <f t="shared" si="172"/>
        <v>13142.036519047619</v>
      </c>
      <c r="HK12" s="14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6"/>
      <c r="HW12" s="14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6"/>
      <c r="II12" s="14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6"/>
      <c r="IU12" s="14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6"/>
      <c r="JH12" s="17"/>
      <c r="JI12" s="14">
        <f t="shared" si="179"/>
        <v>132678.33667142858</v>
      </c>
      <c r="JJ12" s="15">
        <f t="shared" si="180"/>
        <v>140697.1077857143</v>
      </c>
      <c r="JK12" s="15">
        <f t="shared" si="181"/>
        <v>141266.12090476189</v>
      </c>
      <c r="JL12" s="15">
        <f t="shared" si="182"/>
        <v>140009.18582261904</v>
      </c>
      <c r="JM12" s="15">
        <f t="shared" si="183"/>
        <v>137960.10951547619</v>
      </c>
      <c r="JN12" s="15">
        <f t="shared" si="184"/>
        <v>0</v>
      </c>
      <c r="JO12" s="15">
        <f t="shared" si="185"/>
        <v>0</v>
      </c>
      <c r="JP12" s="15">
        <f t="shared" si="186"/>
        <v>0</v>
      </c>
      <c r="JQ12" s="15">
        <f t="shared" si="187"/>
        <v>0</v>
      </c>
      <c r="JR12" s="14"/>
    </row>
    <row r="13" spans="1:278" ht="12.75" customHeight="1" x14ac:dyDescent="0.25">
      <c r="A13" s="5" t="s">
        <v>39</v>
      </c>
      <c r="B13" s="3" t="s">
        <v>40</v>
      </c>
      <c r="C13" s="4">
        <v>44248</v>
      </c>
      <c r="D13">
        <f t="shared" si="93"/>
        <v>2021</v>
      </c>
      <c r="E13">
        <f t="shared" si="94"/>
        <v>2</v>
      </c>
      <c r="F13">
        <f t="shared" si="95"/>
        <v>2018</v>
      </c>
      <c r="G13">
        <f t="shared" si="96"/>
        <v>2</v>
      </c>
      <c r="H13">
        <f t="shared" si="173"/>
        <v>2022</v>
      </c>
      <c r="I13">
        <f t="shared" si="174"/>
        <v>1</v>
      </c>
      <c r="J13">
        <f t="shared" si="175"/>
        <v>2026</v>
      </c>
      <c r="K13">
        <f t="shared" si="176"/>
        <v>12</v>
      </c>
      <c r="M13" s="28">
        <f>IF(AND($D13=$M$4,$E13=M$5),VLOOKUP($A13,'Потребление ЭЭ_факт'!$A$5:$DH$154,47+'Потребление ЭЭ_факт'!AU$4-1,FALSE),IF(L13&lt;&gt;0,VLOOKUP($A13,'Потребление ЭЭ_факт'!$A$5:$DH$154,47+'Потребление ЭЭ_факт'!AU$4-1,FALSE),0))</f>
        <v>0</v>
      </c>
      <c r="N13" s="17">
        <f>IF(AND($D13=$M$4,$E13=N$5),VLOOKUP($A13,'Потребление ЭЭ_факт'!$A$5:$DH$154,47+'Потребление ЭЭ_факт'!AV$4-1,FALSE),IF(M13&lt;&gt;0,VLOOKUP($A13,'Потребление ЭЭ_факт'!$A$5:$DH$154,47+'Потребление ЭЭ_факт'!AV$4-1,FALSE),0))</f>
        <v>0</v>
      </c>
      <c r="O13" s="17">
        <f>IF(AND($D13=$M$4,$E13=O$5),VLOOKUP($A13,'Потребление ЭЭ_факт'!$A$5:$DH$154,47+'Потребление ЭЭ_факт'!AW$4-1,FALSE),IF(N13&lt;&gt;0,VLOOKUP($A13,'Потребление ЭЭ_факт'!$A$5:$DH$154,47+'Потребление ЭЭ_факт'!AW$4-1,FALSE),0))</f>
        <v>0</v>
      </c>
      <c r="P13" s="17">
        <f>IF(AND($D13=$M$4,$E13=P$5),VLOOKUP($A13,'Потребление ЭЭ_факт'!$A$5:$DH$154,47+'Потребление ЭЭ_факт'!AX$4-1,FALSE),IF(O13&lt;&gt;0,VLOOKUP($A13,'Потребление ЭЭ_факт'!$A$5:$DH$154,47+'Потребление ЭЭ_факт'!AX$4-1,FALSE),0))</f>
        <v>0</v>
      </c>
      <c r="Q13" s="17">
        <f>IF(AND($D13=$M$4,$E13=Q$5),VLOOKUP($A13,'Потребление ЭЭ_факт'!$A$5:$DH$154,47+'Потребление ЭЭ_факт'!AY$4-1,FALSE),IF(P13&lt;&gt;0,VLOOKUP($A13,'Потребление ЭЭ_факт'!$A$5:$DH$154,47+'Потребление ЭЭ_факт'!AY$4-1,FALSE),0))</f>
        <v>0</v>
      </c>
      <c r="R13" s="17">
        <f>IF(AND($D13=$M$4,$E13=R$5),VLOOKUP($A13,'Потребление ЭЭ_факт'!$A$5:$DH$154,47+'Потребление ЭЭ_факт'!AZ$4-1,FALSE),IF(Q13&lt;&gt;0,VLOOKUP($A13,'Потребление ЭЭ_факт'!$A$5:$DH$154,47+'Потребление ЭЭ_факт'!AZ$4-1,FALSE),0))</f>
        <v>0</v>
      </c>
      <c r="S13" s="17">
        <f>IF(AND($D13=$M$4,$E13=S$5),VLOOKUP($A13,'Потребление ЭЭ_факт'!$A$5:$DH$154,47+'Потребление ЭЭ_факт'!BA$4-1,FALSE),IF(R13&lt;&gt;0,VLOOKUP($A13,'Потребление ЭЭ_факт'!$A$5:$DH$154,47+'Потребление ЭЭ_факт'!BA$4-1,FALSE),0))</f>
        <v>0</v>
      </c>
      <c r="T13" s="17">
        <f>IF(AND($D13=$M$4,$E13=T$5),VLOOKUP($A13,'Потребление ЭЭ_факт'!$A$5:$DH$154,47+'Потребление ЭЭ_факт'!BB$4-1,FALSE),IF(S13&lt;&gt;0,VLOOKUP($A13,'Потребление ЭЭ_факт'!$A$5:$DH$154,47+'Потребление ЭЭ_факт'!BB$4-1,FALSE),0))</f>
        <v>0</v>
      </c>
      <c r="U13" s="17">
        <f>IF(AND($D13=$M$4,$E13=U$5),VLOOKUP($A13,'Потребление ЭЭ_факт'!$A$5:$DH$154,47+'Потребление ЭЭ_факт'!BC$4-1,FALSE),IF(T13&lt;&gt;0,VLOOKUP($A13,'Потребление ЭЭ_факт'!$A$5:$DH$154,47+'Потребление ЭЭ_факт'!BC$4-1,FALSE),0))</f>
        <v>0</v>
      </c>
      <c r="V13" s="17">
        <f>IF(AND($D13=$M$4,$E13=V$5),VLOOKUP($A13,'Потребление ЭЭ_факт'!$A$5:$DH$154,47+'Потребление ЭЭ_факт'!BD$4-1,FALSE),IF(U13&lt;&gt;0,VLOOKUP($A13,'Потребление ЭЭ_факт'!$A$5:$DH$154,47+'Потребление ЭЭ_факт'!BD$4-1,FALSE),0))</f>
        <v>0</v>
      </c>
      <c r="W13" s="17">
        <f>IF(AND($D13=$M$4,$E13=W$5),VLOOKUP($A13,'Потребление ЭЭ_факт'!$A$5:$DH$154,47+'Потребление ЭЭ_факт'!BE$4-1,FALSE),IF(V13&lt;&gt;0,VLOOKUP($A13,'Потребление ЭЭ_факт'!$A$5:$DH$154,47+'Потребление ЭЭ_факт'!BE$4-1,FALSE),0))</f>
        <v>0</v>
      </c>
      <c r="X13" s="17">
        <f>IF(AND($D13=$M$4,$E13=X$5),VLOOKUP($A13,'Потребление ЭЭ_факт'!$A$5:$DH$154,47+'Потребление ЭЭ_факт'!BF$4-1,FALSE),IF(W13&lt;&gt;0,VLOOKUP($A13,'Потребление ЭЭ_факт'!$A$5:$DH$154,47+'Потребление ЭЭ_факт'!BF$4-1,FALSE),0))</f>
        <v>0</v>
      </c>
      <c r="Y13" s="14">
        <f>IF(AND($D13=$Y$4,$E13=Y$5),VLOOKUP($A13,'Потребление ЭЭ_факт'!$A$5:$DH$154,47+'Потребление ЭЭ_факт'!BG$4+11,FALSE),IF(X13&lt;&gt;0,VLOOKUP($A13,'Потребление ЭЭ_факт'!$A$5:$DH$154,47+'Потребление ЭЭ_факт'!BG$4+11,FALSE),0))</f>
        <v>0</v>
      </c>
      <c r="Z13" s="17">
        <f>IF(AND($D13=$Y$4,$E13=Z$5),VLOOKUP($A13,'Потребление ЭЭ_факт'!$A$5:$DH$154,47+'Потребление ЭЭ_факт'!BH$4+11,FALSE),IF(Y13&lt;&gt;0,VLOOKUP($A13,'Потребление ЭЭ_факт'!$A$5:$DH$154,47+'Потребление ЭЭ_факт'!BH$4+11,FALSE),0))</f>
        <v>17868</v>
      </c>
      <c r="AA13" s="17">
        <f>IF(AND($D13=$Y$4,$E13=AA$5),VLOOKUP($A13,'Потребление ЭЭ_факт'!$A$5:$DH$154,47+'Потребление ЭЭ_факт'!BI$4+11,FALSE),IF(Z13&lt;&gt;0,VLOOKUP($A13,'Потребление ЭЭ_факт'!$A$5:$DH$154,47+'Потребление ЭЭ_факт'!BI$4+11,FALSE),0))</f>
        <v>24729.321107142856</v>
      </c>
      <c r="AB13" s="17">
        <f>IF(AND($D13=$Y$4,$E13=AB$5),VLOOKUP($A13,'Потребление ЭЭ_факт'!$A$5:$DH$154,47+'Потребление ЭЭ_факт'!BJ$4+11,FALSE),IF(AA13&lt;&gt;0,VLOOKUP($A13,'Потребление ЭЭ_факт'!$A$5:$DH$154,47+'Потребление ЭЭ_факт'!BJ$4+11,FALSE),0))</f>
        <v>19348.9656287</v>
      </c>
      <c r="AC13" s="17">
        <f>IF(AND($D13=$Y$4,$E13=AC$5),VLOOKUP($A13,'Потребление ЭЭ_факт'!$A$5:$DH$154,47+'Потребление ЭЭ_факт'!BK$4+11,FALSE),IF(AB13&lt;&gt;0,VLOOKUP($A13,'Потребление ЭЭ_факт'!$A$5:$DH$154,47+'Потребление ЭЭ_факт'!BK$4+11,FALSE),0))</f>
        <v>24205.745571428572</v>
      </c>
      <c r="AD13" s="17">
        <f>IF(AND($D13=$Y$4,$E13=AD$5),VLOOKUP($A13,'Потребление ЭЭ_факт'!$A$5:$DH$154,47+'Потребление ЭЭ_факт'!BL$4+11,FALSE),IF(AC13&lt;&gt;0,VLOOKUP($A13,'Потребление ЭЭ_факт'!$A$5:$DH$154,47+'Потребление ЭЭ_факт'!BL$4+11,FALSE),0))</f>
        <v>26010.984</v>
      </c>
      <c r="AE13" s="17">
        <f>IF(AND($D13=$Y$4,$E13=AE$5),VLOOKUP($A13,'Потребление ЭЭ_факт'!$A$5:$DH$154,47+'Потребление ЭЭ_факт'!BM$4+11,FALSE),IF(AD13&lt;&gt;0,VLOOKUP($A13,'Потребление ЭЭ_факт'!$A$5:$DH$154,47+'Потребление ЭЭ_факт'!BM$4+11,FALSE),0))</f>
        <v>28442.556</v>
      </c>
      <c r="AF13" s="17">
        <f>IF(AND($D13=$Y$4,$E13=AF$5),VLOOKUP($A13,'Потребление ЭЭ_факт'!$A$5:$DH$154,47+'Потребление ЭЭ_факт'!BN$4+11,FALSE),IF(AE13&lt;&gt;0,VLOOKUP($A13,'Потребление ЭЭ_факт'!$A$5:$DH$154,47+'Потребление ЭЭ_факт'!BN$4+11,FALSE),0))</f>
        <v>29016.189000000002</v>
      </c>
      <c r="AG13" s="17">
        <f>IF(AND($D13=$Y$4,$E13=AG$5),VLOOKUP($A13,'Потребление ЭЭ_факт'!$A$5:$DH$154,47+'Потребление ЭЭ_факт'!BO$4+11,FALSE),IF(AF13&lt;&gt;0,VLOOKUP($A13,'Потребление ЭЭ_факт'!$A$5:$DH$154,47+'Потребление ЭЭ_факт'!BO$4+11,FALSE),0))</f>
        <v>22372.850999999999</v>
      </c>
      <c r="AH13" s="17">
        <f>IF(AND($D13=$Y$4,$E13=AH$5),VLOOKUP($A13,'Потребление ЭЭ_факт'!$A$5:$DH$154,47+'Потребление ЭЭ_факт'!BP$4+11,FALSE),IF(AG13&lt;&gt;0,VLOOKUP($A13,'Потребление ЭЭ_факт'!$A$5:$DH$154,47+'Потребление ЭЭ_факт'!BP$4+11,FALSE),0))</f>
        <v>23069.777999999998</v>
      </c>
      <c r="AI13" s="17">
        <f>IF(AND($D13=$Y$4,$E13=AI$5),VLOOKUP($A13,'Потребление ЭЭ_факт'!$A$5:$DH$154,47+'Потребление ЭЭ_факт'!BQ$4+11,FALSE),IF(AH13&lt;&gt;0,VLOOKUP($A13,'Потребление ЭЭ_факт'!$A$5:$DH$154,47+'Потребление ЭЭ_факт'!BQ$4+11,FALSE),0))</f>
        <v>22974.242142857143</v>
      </c>
      <c r="AJ13" s="17">
        <f>IF(AND($D13=$Y$4,$E13=AJ$5),VLOOKUP($A13,'Потребление ЭЭ_факт'!$A$5:$DH$154,47+'Потребление ЭЭ_факт'!BR$4+11,FALSE),IF(AI13&lt;&gt;0,VLOOKUP($A13,'Потребление ЭЭ_факт'!$A$5:$DH$154,47+'Потребление ЭЭ_факт'!BR$4+11,FALSE),0))</f>
        <v>24305.376000000004</v>
      </c>
      <c r="AK13" s="14">
        <f>IF(AND($D13=$AK$4,$E13=AK$5),VLOOKUP($A13,'Потребление ЭЭ_факт'!$A$5:$DH$154,47+'Потребление ЭЭ_факт'!BS$4+23,FALSE),IF(AJ13&lt;&gt;0,VLOOKUP($A13,'Потребление ЭЭ_факт'!$A$5:$DH$154,47+'Потребление ЭЭ_факт'!BS$4+23,FALSE),0))</f>
        <v>25572.81642857143</v>
      </c>
      <c r="AL13" s="17">
        <f>IF(AND($D13=$AK$4,$E13=AL$5),VLOOKUP($A13,'Потребление ЭЭ_факт'!$A$5:$DH$154,47+'Потребление ЭЭ_факт'!BT$4+23,FALSE),IF(AK13&lt;&gt;0,VLOOKUP($A13,'Потребление ЭЭ_факт'!$A$5:$DH$154,47+'Потребление ЭЭ_факт'!BT$4+23,FALSE),0))</f>
        <v>21544.157142857144</v>
      </c>
      <c r="AM13" s="17">
        <f>IF(AND($D13=$AK$4,$E13=AM$5),VLOOKUP($A13,'Потребление ЭЭ_факт'!$A$5:$DH$154,47+'Потребление ЭЭ_факт'!BU$4+23,FALSE),IF(AL13&lt;&gt;0,VLOOKUP($A13,'Потребление ЭЭ_факт'!$A$5:$DH$154,47+'Потребление ЭЭ_факт'!BU$4+23,FALSE),0))</f>
        <v>22461.248142857145</v>
      </c>
      <c r="AN13" s="17">
        <f>IF(AND($D13=$AK$4,$E13=AN$5),VLOOKUP($A13,'Потребление ЭЭ_факт'!$A$5:$DH$154,47+'Потребление ЭЭ_факт'!BV$4+23,FALSE),IF(AM13&lt;&gt;0,VLOOKUP($A13,'Потребление ЭЭ_факт'!$A$5:$DH$154,47+'Потребление ЭЭ_факт'!BV$4+23,FALSE),0))</f>
        <v>21324.201428571432</v>
      </c>
      <c r="AO13" s="17">
        <f>IF(AND($D13=$AK$4,$E13=AO$5),VLOOKUP($A13,'Потребление ЭЭ_факт'!$A$5:$DH$154,47+'Потребление ЭЭ_факт'!BW$4+23,FALSE),IF(AN13&lt;&gt;0,VLOOKUP($A13,'Потребление ЭЭ_факт'!$A$5:$DH$154,47+'Потребление ЭЭ_факт'!BW$4+23,FALSE),0))</f>
        <v>21622.711363636365</v>
      </c>
      <c r="AP13" s="17">
        <f>IF(AND($D13=$AK$4,$E13=AP$5),VLOOKUP($A13,'Потребление ЭЭ_факт'!$A$5:$DH$154,47+'Потребление ЭЭ_факт'!BX$4+23,FALSE),IF(AO13&lt;&gt;0,VLOOKUP($A13,'Потребление ЭЭ_факт'!$A$5:$DH$154,47+'Потребление ЭЭ_факт'!BX$4+23,FALSE),0))</f>
        <v>23327.532428571431</v>
      </c>
      <c r="AQ13" s="17">
        <f>IF(AND($D13=$AK$4,$E13=AQ$5),VLOOKUP($A13,'Потребление ЭЭ_факт'!$A$5:$DH$154,47+'Потребление ЭЭ_факт'!BY$4+23,FALSE),IF(AP13&lt;&gt;0,VLOOKUP($A13,'Потребление ЭЭ_факт'!$A$5:$DH$154,47+'Потребление ЭЭ_факт'!BY$4+23,FALSE),0))</f>
        <v>26576.361000000001</v>
      </c>
      <c r="AR13" s="17">
        <f>IF(AND($D13=$AK$4,$E13=AR$5),VLOOKUP($A13,'Потребление ЭЭ_факт'!$A$5:$DH$154,47+'Потребление ЭЭ_факт'!BZ$4+23,FALSE),IF(AQ13&lt;&gt;0,VLOOKUP($A13,'Потребление ЭЭ_факт'!$A$5:$DH$154,47+'Потребление ЭЭ_факт'!BZ$4+23,FALSE),0))</f>
        <v>26961.383142857143</v>
      </c>
      <c r="AS13" s="17">
        <f>IF(AND($D13=$AK$4,$E13=AS$5),VLOOKUP($A13,'Потребление ЭЭ_факт'!$A$5:$DH$154,47+'Потребление ЭЭ_факт'!CA$4+23,FALSE),IF(AR13&lt;&gt;0,VLOOKUP($A13,'Потребление ЭЭ_факт'!$A$5:$DH$154,47+'Потребление ЭЭ_факт'!CA$4+23,FALSE),0))</f>
        <v>22426.796999999999</v>
      </c>
      <c r="AT13" s="17">
        <f>IF(AND($D13=$AK$4,$E13=AT$5),VLOOKUP($A13,'Потребление ЭЭ_факт'!$A$5:$DH$154,47+'Потребление ЭЭ_факт'!CB$4+23,FALSE),IF(AS13&lt;&gt;0,VLOOKUP($A13,'Потребление ЭЭ_факт'!$A$5:$DH$154,47+'Потребление ЭЭ_факт'!CB$4+23,FALSE),0))</f>
        <v>22207.17</v>
      </c>
      <c r="AU13" s="17">
        <f>IF(AND($D13=$AK$4,$E13=AU$5),VLOOKUP($A13,'Потребление ЭЭ_факт'!$A$5:$DH$154,47+'Потребление ЭЭ_факт'!CC$4+23,FALSE),IF(AT13&lt;&gt;0,VLOOKUP($A13,'Потребление ЭЭ_факт'!$A$5:$DH$154,47+'Потребление ЭЭ_факт'!CC$4+23,FALSE),0))</f>
        <v>21805.691999999999</v>
      </c>
      <c r="AV13" s="17">
        <f>IF(AND($D13=$AK$4,$E13=AV$5),VLOOKUP($A13,'Потребление ЭЭ_факт'!$A$5:$DH$154,47+'Потребление ЭЭ_факт'!CD$4+23,FALSE),IF(AU13&lt;&gt;0,VLOOKUP($A13,'Потребление ЭЭ_факт'!$A$5:$DH$154,47+'Потребление ЭЭ_факт'!CD$4+23,FALSE),0))</f>
        <v>23320.185000000001</v>
      </c>
      <c r="AW13" s="14">
        <f>IF(AND($D13=$AW$4,$E13=AW$5),VLOOKUP($A13,'Потребление ЭЭ_факт'!$A$5:$DH$154,47+'Потребление ЭЭ_факт'!CE$4+35,FALSE),IF(AV13&lt;&gt;0,VLOOKUP($A13,'Потребление ЭЭ_факт'!$A$5:$DH$154,47+'Потребление ЭЭ_факт'!CE$4+35,FALSE),0))</f>
        <v>23460.602999999999</v>
      </c>
      <c r="AX13" s="17">
        <f>IF(AND($D13=$AW$4,$E13=AX$5),VLOOKUP($A13,'Потребление ЭЭ_факт'!$A$5:$DH$154,47+'Потребление ЭЭ_факт'!CF$4+35,FALSE),IF(AW13&lt;&gt;0,VLOOKUP($A13,'Потребление ЭЭ_факт'!$A$5:$DH$154,47+'Потребление ЭЭ_факт'!CF$4+35,FALSE),0))</f>
        <v>21003.396000000001</v>
      </c>
      <c r="AY13" s="17">
        <f>IF(AND($D13=$AW$4,$E13=AY$5),VLOOKUP($A13,'Потребление ЭЭ_факт'!$A$5:$DH$154,47+'Потребление ЭЭ_факт'!CG$4+35,FALSE),IF(AX13&lt;&gt;0,VLOOKUP($A13,'Потребление ЭЭ_факт'!$A$5:$DH$154,47+'Потребление ЭЭ_факт'!CG$4+35,FALSE),0))</f>
        <v>21864.581999999999</v>
      </c>
      <c r="AZ13" s="17">
        <f>IF(AND($D13=$AW$4,$E13=AZ$5),VLOOKUP($A13,'Потребление ЭЭ_факт'!$A$5:$DH$154,47+'Потребление ЭЭ_факт'!CH$4+35,FALSE),IF(AY13&lt;&gt;0,VLOOKUP($A13,'Потребление ЭЭ_факт'!$A$5:$DH$154,47+'Потребление ЭЭ_факт'!CH$4+35,FALSE),0))</f>
        <v>20552.607</v>
      </c>
      <c r="BA13" s="17">
        <f>IF(AND($D13=$AW$4,$E13=BA$5),VLOOKUP($A13,'Потребление ЭЭ_факт'!$A$5:$DH$154,47+'Потребление ЭЭ_факт'!CI$4+35,FALSE),IF(AZ13&lt;&gt;0,VLOOKUP($A13,'Потребление ЭЭ_факт'!$A$5:$DH$154,47+'Потребление ЭЭ_факт'!CI$4+35,FALSE),0))</f>
        <v>23333.94</v>
      </c>
      <c r="BB13" s="17">
        <f>IF(AND($D13=$AW$4,$E13=BB$5),VLOOKUP($A13,'Потребление ЭЭ_факт'!$A$5:$DH$154,47+'Потребление ЭЭ_факт'!CJ$4+35,FALSE),IF(BA13&lt;&gt;0,VLOOKUP($A13,'Потребление ЭЭ_факт'!$A$5:$DH$154,47+'Потребление ЭЭ_факт'!CJ$4+35,FALSE),0))</f>
        <v>24398.142</v>
      </c>
      <c r="BC13" s="17">
        <f>IF(AND($D13=$AW$4,$E13=BC$5),VLOOKUP($A13,'Потребление ЭЭ_факт'!$A$5:$DH$154,47+'Потребление ЭЭ_факт'!CK$4+35,FALSE),IF(BB13&lt;&gt;0,VLOOKUP($A13,'Потребление ЭЭ_факт'!$A$5:$DH$154,47+'Потребление ЭЭ_факт'!CK$4+35,FALSE),0))</f>
        <v>27946.257000000001</v>
      </c>
      <c r="BD13" s="17">
        <f>IF(AND($D13=$AW$4,$E13=BD$5),VLOOKUP($A13,'Потребление ЭЭ_факт'!$A$5:$DH$154,47+'Потребление ЭЭ_факт'!CL$4+35,FALSE),IF(BC13&lt;&gt;0,VLOOKUP($A13,'Потребление ЭЭ_факт'!$A$5:$DH$154,47+'Потребление ЭЭ_факт'!CL$4+35,FALSE),0))</f>
        <v>26264.286</v>
      </c>
      <c r="BE13" s="17">
        <f>IF(AND($D13=$AW$4,$E13=BE$5),VLOOKUP($A13,'Потребление ЭЭ_факт'!$A$5:$DH$154,47+'Потребление ЭЭ_факт'!CM$4+35,FALSE),IF(BD13&lt;&gt;0,VLOOKUP($A13,'Потребление ЭЭ_факт'!$A$5:$DH$154,47+'Потребление ЭЭ_факт'!CM$4+35,FALSE),0))</f>
        <v>21712.085999999999</v>
      </c>
      <c r="BF13" s="17">
        <f>IF(AND($D13=$AW$4,$E13=BF$5),VLOOKUP($A13,'Потребление ЭЭ_факт'!$A$5:$DH$154,47+'Потребление ЭЭ_факт'!CN$4+35,FALSE),IF(BE13&lt;&gt;0,VLOOKUP($A13,'Потребление ЭЭ_факт'!$A$5:$DH$154,47+'Потребление ЭЭ_факт'!CN$4+35,FALSE),0))</f>
        <v>21773.834999999999</v>
      </c>
      <c r="BG13" s="17">
        <f>IF(AND($D13=$AW$4,$E13=BG$5),VLOOKUP($A13,'Потребление ЭЭ_факт'!$A$5:$DH$154,47+'Потребление ЭЭ_факт'!CO$4+35,FALSE),IF(BF13&lt;&gt;0,VLOOKUP($A13,'Потребление ЭЭ_факт'!$A$5:$DH$154,47+'Потребление ЭЭ_факт'!CO$4+35,FALSE),0))</f>
        <v>21415.383000000002</v>
      </c>
      <c r="BH13" s="17">
        <f>IF(AND($D13=$AW$4,$E13=BH$5),VLOOKUP($A13,'Потребление ЭЭ_факт'!$A$5:$DH$154,47+'Потребление ЭЭ_факт'!CP$4+35,FALSE),IF(BG13&lt;&gt;0,VLOOKUP($A13,'Потребление ЭЭ_факт'!$A$5:$DH$154,47+'Потребление ЭЭ_факт'!CP$4+35,FALSE),0))</f>
        <v>23824.605</v>
      </c>
      <c r="BI13" s="14">
        <f>IF(AND($D13=$BI$4,$E13=BI$5),VLOOKUP($A13,'Потребление ЭЭ_факт'!$A$5:$DH$154,47+'Потребление ЭЭ_факт'!CQ$4+47,FALSE),IF(BH13&lt;&gt;0,VLOOKUP($A13,'Потребление ЭЭ_факт'!$A$5:$DH$154,47+'Потребление ЭЭ_факт'!CQ$4+47,FALSE),0))</f>
        <v>24728.852999999999</v>
      </c>
      <c r="BJ13" s="17">
        <f>IF(AND($D13=$BI$4,$E13=BJ$5),VLOOKUP($A13,'Потребление ЭЭ_факт'!$A$5:$DH$154,47+'Потребление ЭЭ_факт'!CR$4+47,FALSE),IF(BI13&lt;&gt;0,VLOOKUP($A13,'Потребление ЭЭ_факт'!$A$5:$DH$154,47+'Потребление ЭЭ_факт'!CR$4+47,FALSE),0))</f>
        <v>22750.601999999999</v>
      </c>
      <c r="BK13" s="17">
        <f>IF(AND($D13=$BI$4,$E13=BK$5),VLOOKUP($A13,'Потребление ЭЭ_факт'!$A$5:$DH$154,47+'Потребление ЭЭ_факт'!CS$4+47,FALSE),IF(BJ13&lt;&gt;0,VLOOKUP($A13,'Потребление ЭЭ_факт'!$A$5:$DH$154,47+'Потребление ЭЭ_факт'!CS$4+47,FALSE),0))</f>
        <v>22205.859</v>
      </c>
      <c r="BL13" s="17">
        <f>IF(AND($D13=$BI$4,$E13=BL$5),VLOOKUP($A13,'Потребление ЭЭ_факт'!$A$5:$DH$154,47+'Потребление ЭЭ_факт'!CT$4+47,FALSE),IF(BK13&lt;&gt;0,VLOOKUP($A13,'Потребление ЭЭ_факт'!$A$5:$DH$154,47+'Потребление ЭЭ_факт'!CT$4+47,FALSE),0))</f>
        <v>22637.001</v>
      </c>
      <c r="BM13" s="17">
        <f>IF(AND($D13=$BI$4,$E13=BM$5),VLOOKUP($A13,'Потребление ЭЭ_факт'!$A$5:$DH$154,47+'Потребление ЭЭ_факт'!CU$4+47,FALSE),IF(BL13&lt;&gt;0,VLOOKUP($A13,'Потребление ЭЭ_факт'!$A$5:$DH$154,47+'Потребление ЭЭ_факт'!CU$4+47,FALSE),0))</f>
        <v>21391.814999999999</v>
      </c>
      <c r="BN13" s="17">
        <f>IF(AND($D13=$BI$4,$E13=BN$5),VLOOKUP($A13,'Потребление ЭЭ_факт'!$A$5:$DH$154,47+'Потребление ЭЭ_факт'!CV$4+47,FALSE),IF(BM13&lt;&gt;0,VLOOKUP($A13,'Потребление ЭЭ_факт'!$A$5:$DH$154,47+'Потребление ЭЭ_факт'!CV$4+47,FALSE),0))</f>
        <v>25132.424999999999</v>
      </c>
      <c r="BO13" s="17">
        <f>IF(AND($D13=$BI$4,$E13=BO$5),VLOOKUP($A13,'Потребление ЭЭ_факт'!$A$5:$DH$154,47+'Потребление ЭЭ_факт'!CW$4+47,FALSE),IF(BN13&lt;&gt;0,VLOOKUP($A13,'Потребление ЭЭ_факт'!$A$5:$DH$154,47+'Потребление ЭЭ_факт'!CW$4+47,FALSE),0))</f>
        <v>26846.43</v>
      </c>
      <c r="BP13" s="17">
        <f>IF(AND($D13=$BI$4,$E13=BP$5),VLOOKUP($A13,'Потребление ЭЭ_факт'!$A$5:$DH$154,47+'Потребление ЭЭ_факт'!CX$4+47,FALSE),IF(BO13&lt;&gt;0,VLOOKUP($A13,'Потребление ЭЭ_факт'!$A$5:$DH$154,47+'Потребление ЭЭ_факт'!CX$4+47,FALSE),0))</f>
        <v>24582.633000000002</v>
      </c>
      <c r="BQ13" s="17">
        <f>IF(AND($D13=$BI$4,$E13=BQ$5),VLOOKUP($A13,'Потребление ЭЭ_факт'!$A$5:$DH$154,47+'Потребление ЭЭ_факт'!CY$4+47,FALSE),IF(BP13&lt;&gt;0,VLOOKUP($A13,'Потребление ЭЭ_факт'!$A$5:$DH$154,47+'Потребление ЭЭ_факт'!CY$4+47,FALSE),0))</f>
        <v>22711.641</v>
      </c>
      <c r="BR13" s="17">
        <f>IF(AND($D13=$BI$4,$E13=BR$5),VLOOKUP($A13,'Потребление ЭЭ_факт'!$A$5:$DH$154,47+'Потребление ЭЭ_факт'!CZ$4+47,FALSE),IF(BQ13&lt;&gt;0,VLOOKUP($A13,'Потребление ЭЭ_факт'!$A$5:$DH$154,47+'Потребление ЭЭ_факт'!CZ$4+47,FALSE),0))</f>
        <v>21765.465</v>
      </c>
      <c r="BS13" s="17">
        <f>IF(AND($D13=$BI$4,$E13=BS$5),VLOOKUP($A13,'Потребление ЭЭ_факт'!$A$5:$DH$154,47+'Потребление ЭЭ_факт'!DA$4+47,FALSE),IF(BR13&lt;&gt;0,VLOOKUP($A13,'Потребление ЭЭ_факт'!$A$5:$DH$154,47+'Потребление ЭЭ_факт'!DA$4+47,FALSE),0))</f>
        <v>21943.02</v>
      </c>
      <c r="BT13" s="17">
        <f>IF(AND($D13=$BI$4,$E13=BT$5),VLOOKUP($A13,'Потребление ЭЭ_факт'!$A$5:$DH$154,47+'Потребление ЭЭ_факт'!DB$4+47,FALSE),IF(BS13&lt;&gt;0,VLOOKUP($A13,'Потребление ЭЭ_факт'!$A$5:$DH$154,47+'Потребление ЭЭ_факт'!DB$4+47,FALSE),0))</f>
        <v>24154.647000000001</v>
      </c>
      <c r="BU13" s="14">
        <f>IF(AND($D13=$BU$4,$E13=BU$5),VLOOKUP($A13,'Потребление ЭЭ_факт'!$A$5:$DH$154,59+'Потребление ЭЭ_факт'!DC$4+47,FALSE),IF(BT13&lt;&gt;0,VLOOKUP($A13,'Потребление ЭЭ_факт'!$A$5:$DH$154,47+'Потребление ЭЭ_факт'!DC$4+59,FALSE),0))</f>
        <v>23423.916000000001</v>
      </c>
      <c r="BV13" s="17">
        <f>IF(AND($D13=$BU$4,$E13=BV$5),VLOOKUP($A13,'Потребление ЭЭ_факт'!$A$5:$DH$154,59+'Потребление ЭЭ_факт'!DD$4+47,FALSE),IF(BU13&lt;&gt;0,VLOOKUP($A13,'Потребление ЭЭ_факт'!$A$5:$DH$154,47+'Потребление ЭЭ_факт'!DD$4+59,FALSE),0))</f>
        <v>22051.23</v>
      </c>
      <c r="BW13" s="17">
        <f>IF(AND($D13=$BU$4,$E13=BW$5),VLOOKUP($A13,'Потребление ЭЭ_факт'!$A$5:$DH$154,59+'Потребление ЭЭ_факт'!DE$4+47,FALSE),IF(BV13&lt;&gt;0,VLOOKUP($A13,'Потребление ЭЭ_факт'!$A$5:$DH$154,47+'Потребление ЭЭ_факт'!DE$4+59,FALSE),0))</f>
        <v>22043.787</v>
      </c>
      <c r="BX13" s="17">
        <f>IF(AND($D13=$BU$4,$E13=BX$5),VLOOKUP($A13,'Потребление ЭЭ_факт'!$A$5:$DH$154,59+'Потребление ЭЭ_факт'!DF$4+47,FALSE),IF(BW13&lt;&gt;0,VLOOKUP($A13,'Потребление ЭЭ_факт'!$A$5:$DH$154,47+'Потребление ЭЭ_факт'!DF$4+59,FALSE),0))</f>
        <v>20113.670999999998</v>
      </c>
      <c r="BY13" s="17">
        <f>IF(AND($D13=$BU$4,$E13=BY$5),VLOOKUP($A13,'Потребление ЭЭ_факт'!$A$5:$DH$154,59+'Потребление ЭЭ_факт'!DG$4+47,FALSE),IF(BX13&lt;&gt;0,VLOOKUP($A13,'Потребление ЭЭ_факт'!$A$5:$DH$154,47+'Потребление ЭЭ_факт'!DG$4+59,FALSE),0))</f>
        <v>22311.011999999999</v>
      </c>
      <c r="BZ13" s="17">
        <f>IF(AND($D13=$BU$4,$E13=BZ$5),VLOOKUP($A13,'Потребление ЭЭ_факт'!$A$5:$DH$154,59+'Потребление ЭЭ_факт'!DH$4+47,FALSE),IF(BY13&lt;&gt;0,VLOOKUP($A13,'Потребление ЭЭ_факт'!$A$5:$DH$154,47+'Потребление ЭЭ_факт'!DH$4+59,FALSE),0))</f>
        <v>24509.847000000002</v>
      </c>
      <c r="CA13" s="15">
        <f t="shared" si="97"/>
        <v>27452.901000000002</v>
      </c>
      <c r="CB13" s="12">
        <f t="shared" si="200"/>
        <v>26706.122785714288</v>
      </c>
      <c r="CC13" s="12">
        <f t="shared" si="201"/>
        <v>22305.84375</v>
      </c>
      <c r="CD13" s="12">
        <f t="shared" si="202"/>
        <v>22204.062000000002</v>
      </c>
      <c r="CE13" s="12">
        <f t="shared" si="203"/>
        <v>22034.584285714285</v>
      </c>
      <c r="CF13" s="12">
        <f t="shared" si="204"/>
        <v>23901.203249999999</v>
      </c>
      <c r="CG13" s="14">
        <f t="shared" si="205"/>
        <v>24296.547107142858</v>
      </c>
      <c r="CH13" s="15">
        <f t="shared" si="100"/>
        <v>21837.346285714288</v>
      </c>
      <c r="CI13" s="15">
        <f t="shared" si="101"/>
        <v>22143.869035714284</v>
      </c>
      <c r="CJ13" s="15">
        <f t="shared" si="102"/>
        <v>21156.870107142859</v>
      </c>
      <c r="CK13" s="15">
        <f t="shared" si="103"/>
        <v>22164.869590909089</v>
      </c>
      <c r="CL13" s="15">
        <f t="shared" si="104"/>
        <v>24341.986607142855</v>
      </c>
      <c r="CM13" s="15">
        <f t="shared" si="177"/>
        <v>27452.901000000002</v>
      </c>
      <c r="CN13" s="15">
        <f t="shared" si="6"/>
        <v>26706.122785714288</v>
      </c>
      <c r="CO13" s="15">
        <f t="shared" si="6"/>
        <v>22305.84375</v>
      </c>
      <c r="CP13" s="15">
        <f t="shared" si="6"/>
        <v>22204.062000000002</v>
      </c>
      <c r="CQ13" s="15">
        <f t="shared" si="6"/>
        <v>22034.584285714285</v>
      </c>
      <c r="CR13" s="16">
        <f t="shared" si="6"/>
        <v>23901.203249999999</v>
      </c>
      <c r="CS13" s="14">
        <f t="shared" si="6"/>
        <v>24296.547107142858</v>
      </c>
      <c r="CT13" s="15">
        <f t="shared" si="7"/>
        <v>21837.346285714288</v>
      </c>
      <c r="CU13" s="15">
        <f t="shared" si="7"/>
        <v>22143.869035714284</v>
      </c>
      <c r="CV13" s="15">
        <f t="shared" si="7"/>
        <v>21156.870107142859</v>
      </c>
      <c r="CW13" s="15">
        <f t="shared" si="7"/>
        <v>22164.869590909089</v>
      </c>
      <c r="CX13" s="15">
        <f t="shared" si="7"/>
        <v>24341.986607142855</v>
      </c>
      <c r="CY13" s="15">
        <f t="shared" si="7"/>
        <v>27452.901000000002</v>
      </c>
      <c r="CZ13" s="15">
        <f t="shared" si="7"/>
        <v>26706.122785714288</v>
      </c>
      <c r="DA13" s="15">
        <f t="shared" si="7"/>
        <v>22305.84375</v>
      </c>
      <c r="DB13" s="15">
        <f t="shared" si="7"/>
        <v>22204.062000000002</v>
      </c>
      <c r="DC13" s="15">
        <f t="shared" si="7"/>
        <v>22034.584285714285</v>
      </c>
      <c r="DD13" s="16">
        <f t="shared" si="7"/>
        <v>23901.203249999999</v>
      </c>
      <c r="DE13" s="14">
        <f t="shared" si="190"/>
        <v>24296.547107142858</v>
      </c>
      <c r="DF13" s="15">
        <f t="shared" si="191"/>
        <v>21837.346285714288</v>
      </c>
      <c r="DG13" s="15">
        <f t="shared" si="192"/>
        <v>22143.869035714284</v>
      </c>
      <c r="DH13" s="15">
        <f t="shared" si="193"/>
        <v>21156.870107142859</v>
      </c>
      <c r="DI13" s="15">
        <f t="shared" si="194"/>
        <v>22164.869590909089</v>
      </c>
      <c r="DJ13" s="15">
        <f t="shared" si="195"/>
        <v>24341.986607142855</v>
      </c>
      <c r="DK13" s="15">
        <f t="shared" si="196"/>
        <v>27452.901000000002</v>
      </c>
      <c r="DL13" s="15">
        <f t="shared" si="197"/>
        <v>26706.122785714288</v>
      </c>
      <c r="DM13" s="15">
        <f t="shared" si="198"/>
        <v>22305.84375</v>
      </c>
      <c r="DN13" s="15">
        <f t="shared" si="199"/>
        <v>22204.062000000002</v>
      </c>
      <c r="DO13" s="15">
        <f t="shared" si="188"/>
        <v>22034.584285714285</v>
      </c>
      <c r="DP13" s="16">
        <f t="shared" si="189"/>
        <v>23901.203249999999</v>
      </c>
      <c r="DQ13" s="14">
        <f t="shared" si="105"/>
        <v>24296.547107142858</v>
      </c>
      <c r="DR13" s="15">
        <f t="shared" si="106"/>
        <v>21837.346285714288</v>
      </c>
      <c r="DS13" s="15">
        <f t="shared" si="107"/>
        <v>22143.869035714284</v>
      </c>
      <c r="DT13" s="15">
        <f t="shared" si="108"/>
        <v>21156.870107142859</v>
      </c>
      <c r="DU13" s="15">
        <f t="shared" si="109"/>
        <v>22164.869590909089</v>
      </c>
      <c r="DV13" s="15">
        <f t="shared" si="110"/>
        <v>24341.986607142855</v>
      </c>
      <c r="DW13" s="15">
        <f t="shared" si="111"/>
        <v>27452.901000000002</v>
      </c>
      <c r="DX13" s="15">
        <f t="shared" si="112"/>
        <v>26706.122785714288</v>
      </c>
      <c r="DY13" s="15">
        <f t="shared" si="113"/>
        <v>22305.84375</v>
      </c>
      <c r="DZ13" s="15">
        <f t="shared" si="8"/>
        <v>22204.062000000002</v>
      </c>
      <c r="EA13" s="15">
        <f t="shared" si="8"/>
        <v>22034.584285714285</v>
      </c>
      <c r="EB13" s="16">
        <f t="shared" si="8"/>
        <v>23901.203249999999</v>
      </c>
      <c r="EC13" s="14">
        <f t="shared" si="8"/>
        <v>24296.547107142858</v>
      </c>
      <c r="ED13" s="15">
        <f t="shared" si="8"/>
        <v>21837.346285714288</v>
      </c>
      <c r="EE13" s="15">
        <f t="shared" si="8"/>
        <v>22143.869035714284</v>
      </c>
      <c r="EF13" s="15">
        <f t="shared" si="8"/>
        <v>21156.870107142859</v>
      </c>
      <c r="EG13" s="15">
        <f t="shared" si="8"/>
        <v>22164.869590909089</v>
      </c>
      <c r="EH13" s="15">
        <f t="shared" si="8"/>
        <v>24341.986607142855</v>
      </c>
      <c r="EI13" s="15">
        <f t="shared" si="8"/>
        <v>27452.901000000002</v>
      </c>
      <c r="EJ13" s="15">
        <f t="shared" si="8"/>
        <v>26706.122785714288</v>
      </c>
      <c r="EK13" s="15">
        <f t="shared" si="8"/>
        <v>22305.84375</v>
      </c>
      <c r="EL13" s="15">
        <f t="shared" si="8"/>
        <v>22204.062000000002</v>
      </c>
      <c r="EM13" s="15">
        <f t="shared" si="8"/>
        <v>22034.584285714285</v>
      </c>
      <c r="EN13" s="16">
        <f t="shared" si="8"/>
        <v>23901.203249999999</v>
      </c>
      <c r="EO13" s="14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6"/>
      <c r="FC13" s="14">
        <f t="shared" si="178"/>
        <v>25572.81642857143</v>
      </c>
      <c r="FD13" s="17">
        <f t="shared" si="114"/>
        <v>21544.157142857144</v>
      </c>
      <c r="FE13" s="17">
        <f t="shared" si="115"/>
        <v>22461.248142857145</v>
      </c>
      <c r="FF13" s="17">
        <f t="shared" si="116"/>
        <v>21324.201428571432</v>
      </c>
      <c r="FG13" s="17">
        <f t="shared" si="117"/>
        <v>21622.711363636365</v>
      </c>
      <c r="FH13" s="17">
        <f t="shared" si="118"/>
        <v>23327.532428571431</v>
      </c>
      <c r="FI13" s="17">
        <f t="shared" si="119"/>
        <v>26576.361000000001</v>
      </c>
      <c r="FJ13" s="17">
        <f t="shared" si="120"/>
        <v>26961.383142857143</v>
      </c>
      <c r="FK13" s="17">
        <f t="shared" si="121"/>
        <v>22426.796999999999</v>
      </c>
      <c r="FL13" s="17">
        <f t="shared" si="122"/>
        <v>22207.17</v>
      </c>
      <c r="FM13" s="17">
        <f t="shared" si="123"/>
        <v>21805.691999999999</v>
      </c>
      <c r="FN13" s="17">
        <f t="shared" si="124"/>
        <v>23320.185000000001</v>
      </c>
      <c r="FO13" s="14">
        <f t="shared" si="125"/>
        <v>23460.602999999999</v>
      </c>
      <c r="FP13" s="17">
        <f t="shared" si="126"/>
        <v>21003.396000000001</v>
      </c>
      <c r="FQ13" s="17">
        <f t="shared" si="127"/>
        <v>21864.581999999999</v>
      </c>
      <c r="FR13" s="17">
        <f t="shared" si="128"/>
        <v>20552.607</v>
      </c>
      <c r="FS13" s="17">
        <f t="shared" si="129"/>
        <v>23333.94</v>
      </c>
      <c r="FT13" s="17">
        <f t="shared" si="130"/>
        <v>24398.142</v>
      </c>
      <c r="FU13" s="17">
        <f t="shared" si="131"/>
        <v>27946.257000000001</v>
      </c>
      <c r="FV13" s="17">
        <f t="shared" si="132"/>
        <v>26264.286</v>
      </c>
      <c r="FW13" s="17">
        <f t="shared" si="133"/>
        <v>21712.085999999999</v>
      </c>
      <c r="FX13" s="17">
        <f t="shared" si="134"/>
        <v>21773.834999999999</v>
      </c>
      <c r="FY13" s="17">
        <f t="shared" si="135"/>
        <v>21415.383000000002</v>
      </c>
      <c r="FZ13" s="17">
        <f t="shared" si="136"/>
        <v>23824.605</v>
      </c>
      <c r="GA13" s="14">
        <f t="shared" si="137"/>
        <v>24728.852999999999</v>
      </c>
      <c r="GB13" s="17">
        <f t="shared" si="138"/>
        <v>22750.601999999999</v>
      </c>
      <c r="GC13" s="17">
        <f t="shared" si="139"/>
        <v>22205.859</v>
      </c>
      <c r="GD13" s="17">
        <f t="shared" si="140"/>
        <v>22637.001</v>
      </c>
      <c r="GE13" s="17">
        <f t="shared" si="141"/>
        <v>21391.814999999999</v>
      </c>
      <c r="GF13" s="17">
        <f t="shared" si="142"/>
        <v>25132.424999999999</v>
      </c>
      <c r="GG13" s="17">
        <f t="shared" si="143"/>
        <v>26846.43</v>
      </c>
      <c r="GH13" s="17">
        <f t="shared" si="144"/>
        <v>24582.633000000002</v>
      </c>
      <c r="GI13" s="17">
        <f t="shared" si="145"/>
        <v>22711.641</v>
      </c>
      <c r="GJ13" s="17">
        <f t="shared" si="146"/>
        <v>21765.465</v>
      </c>
      <c r="GK13" s="17">
        <f t="shared" si="147"/>
        <v>21943.02</v>
      </c>
      <c r="GL13" s="17">
        <f t="shared" si="148"/>
        <v>24154.647000000001</v>
      </c>
      <c r="GM13" s="14">
        <f t="shared" si="149"/>
        <v>23423.916000000001</v>
      </c>
      <c r="GN13" s="17">
        <f t="shared" si="150"/>
        <v>22051.23</v>
      </c>
      <c r="GO13" s="17">
        <f t="shared" si="151"/>
        <v>22043.787</v>
      </c>
      <c r="GP13" s="17">
        <f t="shared" si="152"/>
        <v>20113.670999999998</v>
      </c>
      <c r="GQ13" s="17">
        <f t="shared" si="153"/>
        <v>22311.011999999999</v>
      </c>
      <c r="GR13" s="17">
        <f t="shared" si="154"/>
        <v>24509.847000000002</v>
      </c>
      <c r="GS13" s="15">
        <f t="shared" si="155"/>
        <v>27452.901000000002</v>
      </c>
      <c r="GT13" s="12">
        <f t="shared" si="156"/>
        <v>26706.122785714288</v>
      </c>
      <c r="GU13" s="12">
        <f t="shared" si="157"/>
        <v>22305.84375</v>
      </c>
      <c r="GV13" s="12">
        <f t="shared" si="158"/>
        <v>22204.062000000002</v>
      </c>
      <c r="GW13" s="12">
        <f t="shared" si="159"/>
        <v>22034.584285714285</v>
      </c>
      <c r="GX13" s="12">
        <f t="shared" si="160"/>
        <v>23901.203249999999</v>
      </c>
      <c r="GY13" s="14">
        <f t="shared" si="161"/>
        <v>24296.547107142858</v>
      </c>
      <c r="GZ13" s="15">
        <f t="shared" si="162"/>
        <v>21837.346285714288</v>
      </c>
      <c r="HA13" s="15">
        <f t="shared" si="163"/>
        <v>22143.869035714284</v>
      </c>
      <c r="HB13" s="15">
        <f t="shared" si="164"/>
        <v>21156.870107142859</v>
      </c>
      <c r="HC13" s="15">
        <f t="shared" si="165"/>
        <v>22164.869590909089</v>
      </c>
      <c r="HD13" s="15">
        <f t="shared" si="166"/>
        <v>24341.986607142855</v>
      </c>
      <c r="HE13" s="15">
        <f t="shared" si="167"/>
        <v>27452.901000000002</v>
      </c>
      <c r="HF13" s="15">
        <f t="shared" si="168"/>
        <v>26706.122785714288</v>
      </c>
      <c r="HG13" s="15">
        <f t="shared" si="169"/>
        <v>22305.84375</v>
      </c>
      <c r="HH13" s="15">
        <f t="shared" si="170"/>
        <v>22204.062000000002</v>
      </c>
      <c r="HI13" s="15">
        <f t="shared" si="171"/>
        <v>22034.584285714285</v>
      </c>
      <c r="HJ13" s="16">
        <f t="shared" si="172"/>
        <v>23901.203249999999</v>
      </c>
      <c r="HK13" s="14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6"/>
      <c r="HW13" s="14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6"/>
      <c r="II13" s="14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6"/>
      <c r="IU13" s="14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6"/>
      <c r="JH13" s="17"/>
      <c r="JI13" s="14">
        <f t="shared" si="179"/>
        <v>279150.25507792213</v>
      </c>
      <c r="JJ13" s="15">
        <f t="shared" si="180"/>
        <v>277549.72200000001</v>
      </c>
      <c r="JK13" s="15">
        <f t="shared" si="181"/>
        <v>280850.391</v>
      </c>
      <c r="JL13" s="15">
        <f t="shared" si="182"/>
        <v>279058.18007142859</v>
      </c>
      <c r="JM13" s="15">
        <f t="shared" si="183"/>
        <v>280546.20580519486</v>
      </c>
      <c r="JN13" s="15">
        <f t="shared" si="184"/>
        <v>0</v>
      </c>
      <c r="JO13" s="15">
        <f t="shared" si="185"/>
        <v>0</v>
      </c>
      <c r="JP13" s="15">
        <f t="shared" si="186"/>
        <v>0</v>
      </c>
      <c r="JQ13" s="15">
        <f t="shared" si="187"/>
        <v>0</v>
      </c>
      <c r="JR13" s="14"/>
    </row>
    <row r="14" spans="1:278" ht="12.75" customHeight="1" x14ac:dyDescent="0.25">
      <c r="A14" s="5" t="s">
        <v>139</v>
      </c>
      <c r="B14" s="3" t="s">
        <v>140</v>
      </c>
      <c r="C14" s="4">
        <v>44285</v>
      </c>
      <c r="D14">
        <f t="shared" si="93"/>
        <v>2021</v>
      </c>
      <c r="E14">
        <f t="shared" si="94"/>
        <v>3</v>
      </c>
      <c r="F14">
        <f t="shared" si="95"/>
        <v>2018</v>
      </c>
      <c r="G14">
        <f t="shared" si="96"/>
        <v>3</v>
      </c>
      <c r="H14">
        <f t="shared" si="173"/>
        <v>2022</v>
      </c>
      <c r="I14">
        <f t="shared" si="174"/>
        <v>1</v>
      </c>
      <c r="J14">
        <f t="shared" si="175"/>
        <v>2026</v>
      </c>
      <c r="K14">
        <f t="shared" si="176"/>
        <v>12</v>
      </c>
      <c r="M14" s="28">
        <f>IF(AND($D14=$M$4,$E14=M$5),VLOOKUP($A14,'Потребление ЭЭ_факт'!$A$5:$DH$154,47+'Потребление ЭЭ_факт'!AU$4-1,FALSE),IF(L14&lt;&gt;0,VLOOKUP($A14,'Потребление ЭЭ_факт'!$A$5:$DH$154,47+'Потребление ЭЭ_факт'!AU$4-1,FALSE),0))</f>
        <v>0</v>
      </c>
      <c r="N14" s="17">
        <f>IF(AND($D14=$M$4,$E14=N$5),VLOOKUP($A14,'Потребление ЭЭ_факт'!$A$5:$DH$154,47+'Потребление ЭЭ_факт'!AV$4-1,FALSE),IF(M14&lt;&gt;0,VLOOKUP($A14,'Потребление ЭЭ_факт'!$A$5:$DH$154,47+'Потребление ЭЭ_факт'!AV$4-1,FALSE),0))</f>
        <v>0</v>
      </c>
      <c r="O14" s="17">
        <f>IF(AND($D14=$M$4,$E14=O$5),VLOOKUP($A14,'Потребление ЭЭ_факт'!$A$5:$DH$154,47+'Потребление ЭЭ_факт'!AW$4-1,FALSE),IF(N14&lt;&gt;0,VLOOKUP($A14,'Потребление ЭЭ_факт'!$A$5:$DH$154,47+'Потребление ЭЭ_факт'!AW$4-1,FALSE),0))</f>
        <v>0</v>
      </c>
      <c r="P14" s="17">
        <f>IF(AND($D14=$M$4,$E14=P$5),VLOOKUP($A14,'Потребление ЭЭ_факт'!$A$5:$DH$154,47+'Потребление ЭЭ_факт'!AX$4-1,FALSE),IF(O14&lt;&gt;0,VLOOKUP($A14,'Потребление ЭЭ_факт'!$A$5:$DH$154,47+'Потребление ЭЭ_факт'!AX$4-1,FALSE),0))</f>
        <v>0</v>
      </c>
      <c r="Q14" s="17">
        <f>IF(AND($D14=$M$4,$E14=Q$5),VLOOKUP($A14,'Потребление ЭЭ_факт'!$A$5:$DH$154,47+'Потребление ЭЭ_факт'!AY$4-1,FALSE),IF(P14&lt;&gt;0,VLOOKUP($A14,'Потребление ЭЭ_факт'!$A$5:$DH$154,47+'Потребление ЭЭ_факт'!AY$4-1,FALSE),0))</f>
        <v>0</v>
      </c>
      <c r="R14" s="17">
        <f>IF(AND($D14=$M$4,$E14=R$5),VLOOKUP($A14,'Потребление ЭЭ_факт'!$A$5:$DH$154,47+'Потребление ЭЭ_факт'!AZ$4-1,FALSE),IF(Q14&lt;&gt;0,VLOOKUP($A14,'Потребление ЭЭ_факт'!$A$5:$DH$154,47+'Потребление ЭЭ_факт'!AZ$4-1,FALSE),0))</f>
        <v>0</v>
      </c>
      <c r="S14" s="17">
        <f>IF(AND($D14=$M$4,$E14=S$5),VLOOKUP($A14,'Потребление ЭЭ_факт'!$A$5:$DH$154,47+'Потребление ЭЭ_факт'!BA$4-1,FALSE),IF(R14&lt;&gt;0,VLOOKUP($A14,'Потребление ЭЭ_факт'!$A$5:$DH$154,47+'Потребление ЭЭ_факт'!BA$4-1,FALSE),0))</f>
        <v>0</v>
      </c>
      <c r="T14" s="17">
        <f>IF(AND($D14=$M$4,$E14=T$5),VLOOKUP($A14,'Потребление ЭЭ_факт'!$A$5:$DH$154,47+'Потребление ЭЭ_факт'!BB$4-1,FALSE),IF(S14&lt;&gt;0,VLOOKUP($A14,'Потребление ЭЭ_факт'!$A$5:$DH$154,47+'Потребление ЭЭ_факт'!BB$4-1,FALSE),0))</f>
        <v>0</v>
      </c>
      <c r="U14" s="17">
        <f>IF(AND($D14=$M$4,$E14=U$5),VLOOKUP($A14,'Потребление ЭЭ_факт'!$A$5:$DH$154,47+'Потребление ЭЭ_факт'!BC$4-1,FALSE),IF(T14&lt;&gt;0,VLOOKUP($A14,'Потребление ЭЭ_факт'!$A$5:$DH$154,47+'Потребление ЭЭ_факт'!BC$4-1,FALSE),0))</f>
        <v>0</v>
      </c>
      <c r="V14" s="17">
        <f>IF(AND($D14=$M$4,$E14=V$5),VLOOKUP($A14,'Потребление ЭЭ_факт'!$A$5:$DH$154,47+'Потребление ЭЭ_факт'!BD$4-1,FALSE),IF(U14&lt;&gt;0,VLOOKUP($A14,'Потребление ЭЭ_факт'!$A$5:$DH$154,47+'Потребление ЭЭ_факт'!BD$4-1,FALSE),0))</f>
        <v>0</v>
      </c>
      <c r="W14" s="17">
        <f>IF(AND($D14=$M$4,$E14=W$5),VLOOKUP($A14,'Потребление ЭЭ_факт'!$A$5:$DH$154,47+'Потребление ЭЭ_факт'!BE$4-1,FALSE),IF(V14&lt;&gt;0,VLOOKUP($A14,'Потребление ЭЭ_факт'!$A$5:$DH$154,47+'Потребление ЭЭ_факт'!BE$4-1,FALSE),0))</f>
        <v>0</v>
      </c>
      <c r="X14" s="17">
        <f>IF(AND($D14=$M$4,$E14=X$5),VLOOKUP($A14,'Потребление ЭЭ_факт'!$A$5:$DH$154,47+'Потребление ЭЭ_факт'!BF$4-1,FALSE),IF(W14&lt;&gt;0,VLOOKUP($A14,'Потребление ЭЭ_факт'!$A$5:$DH$154,47+'Потребление ЭЭ_факт'!BF$4-1,FALSE),0))</f>
        <v>0</v>
      </c>
      <c r="Y14" s="14">
        <f>IF(AND($D14=$Y$4,$E14=Y$5),VLOOKUP($A14,'Потребление ЭЭ_факт'!$A$5:$DH$154,47+'Потребление ЭЭ_факт'!BG$4+11,FALSE),IF(X14&lt;&gt;0,VLOOKUP($A14,'Потребление ЭЭ_факт'!$A$5:$DH$154,47+'Потребление ЭЭ_факт'!BG$4+11,FALSE),0))</f>
        <v>0</v>
      </c>
      <c r="Z14" s="17">
        <f>IF(AND($D14=$Y$4,$E14=Z$5),VLOOKUP($A14,'Потребление ЭЭ_факт'!$A$5:$DH$154,47+'Потребление ЭЭ_факт'!BH$4+11,FALSE),IF(Y14&lt;&gt;0,VLOOKUP($A14,'Потребление ЭЭ_факт'!$A$5:$DH$154,47+'Потребление ЭЭ_факт'!BH$4+11,FALSE),0))</f>
        <v>0</v>
      </c>
      <c r="AA14" s="17">
        <f>IF(AND($D14=$Y$4,$E14=AA$5),VLOOKUP($A14,'Потребление ЭЭ_факт'!$A$5:$DH$154,47+'Потребление ЭЭ_факт'!BI$4+11,FALSE),IF(Z14&lt;&gt;0,VLOOKUP($A14,'Потребление ЭЭ_факт'!$A$5:$DH$154,47+'Потребление ЭЭ_факт'!BI$4+11,FALSE),0))</f>
        <v>16934.936857143002</v>
      </c>
      <c r="AB14" s="17">
        <f>IF(AND($D14=$Y$4,$E14=AB$5),VLOOKUP($A14,'Потребление ЭЭ_факт'!$A$5:$DH$154,47+'Потребление ЭЭ_факт'!BJ$4+11,FALSE),IF(AA14&lt;&gt;0,VLOOKUP($A14,'Потребление ЭЭ_факт'!$A$5:$DH$154,47+'Потребление ЭЭ_факт'!BJ$4+11,FALSE),0))</f>
        <v>24321.346285714371</v>
      </c>
      <c r="AC14" s="17">
        <f>IF(AND($D14=$Y$4,$E14=AC$5),VLOOKUP($A14,'Потребление ЭЭ_факт'!$A$5:$DH$154,47+'Потребление ЭЭ_факт'!BK$4+11,FALSE),IF(AB14&lt;&gt;0,VLOOKUP($A14,'Потребление ЭЭ_факт'!$A$5:$DH$154,47+'Потребление ЭЭ_факт'!BK$4+11,FALSE),0))</f>
        <v>26781.803428571304</v>
      </c>
      <c r="AD14" s="17">
        <f>IF(AND($D14=$Y$4,$E14=AD$5),VLOOKUP($A14,'Потребление ЭЭ_факт'!$A$5:$DH$154,47+'Потребление ЭЭ_факт'!BL$4+11,FALSE),IF(AC14&lt;&gt;0,VLOOKUP($A14,'Потребление ЭЭ_факт'!$A$5:$DH$154,47+'Потребление ЭЭ_факт'!BL$4+11,FALSE),0))</f>
        <v>29193.411428571253</v>
      </c>
      <c r="AE14" s="17">
        <f>IF(AND($D14=$Y$4,$E14=AE$5),VLOOKUP($A14,'Потребление ЭЭ_факт'!$A$5:$DH$154,47+'Потребление ЭЭ_факт'!BM$4+11,FALSE),IF(AD14&lt;&gt;0,VLOOKUP($A14,'Потребление ЭЭ_факт'!$A$5:$DH$154,47+'Потребление ЭЭ_факт'!BM$4+11,FALSE),0))</f>
        <v>30843.186057142928</v>
      </c>
      <c r="AF14" s="17">
        <f>IF(AND($D14=$Y$4,$E14=AF$5),VLOOKUP($A14,'Потребление ЭЭ_факт'!$A$5:$DH$154,47+'Потребление ЭЭ_факт'!BN$4+11,FALSE),IF(AE14&lt;&gt;0,VLOOKUP($A14,'Потребление ЭЭ_факт'!$A$5:$DH$154,47+'Потребление ЭЭ_факт'!BN$4+11,FALSE),0))</f>
        <v>28975.912571428878</v>
      </c>
      <c r="AG14" s="17">
        <f>IF(AND($D14=$Y$4,$E14=AG$5),VLOOKUP($A14,'Потребление ЭЭ_факт'!$A$5:$DH$154,47+'Потребление ЭЭ_факт'!BO$4+11,FALSE),IF(AF14&lt;&gt;0,VLOOKUP($A14,'Потребление ЭЭ_факт'!$A$5:$DH$154,47+'Потребление ЭЭ_факт'!BO$4+11,FALSE),0))</f>
        <v>23511.229714285499</v>
      </c>
      <c r="AH14" s="17">
        <f>IF(AND($D14=$Y$4,$E14=AH$5),VLOOKUP($A14,'Потребление ЭЭ_факт'!$A$5:$DH$154,47+'Потребление ЭЭ_факт'!BP$4+11,FALSE),IF(AG14&lt;&gt;0,VLOOKUP($A14,'Потребление ЭЭ_факт'!$A$5:$DH$154,47+'Потребление ЭЭ_факт'!BP$4+11,FALSE),0))</f>
        <v>26420.095428571432</v>
      </c>
      <c r="AI14" s="17">
        <f>IF(AND($D14=$Y$4,$E14=AI$5),VLOOKUP($A14,'Потребление ЭЭ_факт'!$A$5:$DH$154,47+'Потребление ЭЭ_факт'!BQ$4+11,FALSE),IF(AH14&lt;&gt;0,VLOOKUP($A14,'Потребление ЭЭ_факт'!$A$5:$DH$154,47+'Потребление ЭЭ_факт'!BQ$4+11,FALSE),0))</f>
        <v>26505.334285714445</v>
      </c>
      <c r="AJ14" s="17">
        <f>IF(AND($D14=$Y$4,$E14=AJ$5),VLOOKUP($A14,'Потребление ЭЭ_факт'!$A$5:$DH$154,47+'Потребление ЭЭ_факт'!BR$4+11,FALSE),IF(AI14&lt;&gt;0,VLOOKUP($A14,'Потребление ЭЭ_факт'!$A$5:$DH$154,47+'Потребление ЭЭ_факт'!BR$4+11,FALSE),0))</f>
        <v>28250.083885714103</v>
      </c>
      <c r="AK14" s="14">
        <f>IF(AND($D14=$AK$4,$E14=AK$5),VLOOKUP($A14,'Потребление ЭЭ_факт'!$A$5:$DH$154,47+'Потребление ЭЭ_факт'!BS$4+23,FALSE),IF(AJ14&lt;&gt;0,VLOOKUP($A14,'Потребление ЭЭ_факт'!$A$5:$DH$154,47+'Потребление ЭЭ_факт'!BS$4+23,FALSE),0))</f>
        <v>28554.542857143126</v>
      </c>
      <c r="AL14" s="17">
        <f>IF(AND($D14=$AK$4,$E14=AL$5),VLOOKUP($A14,'Потребление ЭЭ_факт'!$A$5:$DH$154,47+'Потребление ЭЭ_факт'!BT$4+23,FALSE),IF(AK14&lt;&gt;0,VLOOKUP($A14,'Потребление ЭЭ_факт'!$A$5:$DH$154,47+'Потребление ЭЭ_факт'!BT$4+23,FALSE),0))</f>
        <v>24871.527999999817</v>
      </c>
      <c r="AM14" s="17">
        <f>IF(AND($D14=$AK$4,$E14=AM$5),VLOOKUP($A14,'Потребление ЭЭ_факт'!$A$5:$DH$154,47+'Потребление ЭЭ_факт'!BU$4+23,FALSE),IF(AL14&lt;&gt;0,VLOOKUP($A14,'Потребление ЭЭ_факт'!$A$5:$DH$154,47+'Потребление ЭЭ_факт'!BU$4+23,FALSE),0))</f>
        <v>27380.43999999997</v>
      </c>
      <c r="AN14" s="17">
        <f>IF(AND($D14=$AK$4,$E14=AN$5),VLOOKUP($A14,'Потребление ЭЭ_факт'!$A$5:$DH$154,47+'Потребление ЭЭ_факт'!BV$4+23,FALSE),IF(AM14&lt;&gt;0,VLOOKUP($A14,'Потребление ЭЭ_факт'!$A$5:$DH$154,47+'Потребление ЭЭ_факт'!BV$4+23,FALSE),0))</f>
        <v>25820.194285714286</v>
      </c>
      <c r="AO14" s="17">
        <f>IF(AND($D14=$AK$4,$E14=AO$5),VLOOKUP($A14,'Потребление ЭЭ_факт'!$A$5:$DH$154,47+'Потребление ЭЭ_факт'!BW$4+23,FALSE),IF(AN14&lt;&gt;0,VLOOKUP($A14,'Потребление ЭЭ_факт'!$A$5:$DH$154,47+'Потребление ЭЭ_факт'!BW$4+23,FALSE),0))</f>
        <v>27458.462571428743</v>
      </c>
      <c r="AP14" s="17">
        <f>IF(AND($D14=$AK$4,$E14=AP$5),VLOOKUP($A14,'Потребление ЭЭ_факт'!$A$5:$DH$154,47+'Потребление ЭЭ_факт'!BX$4+23,FALSE),IF(AO14&lt;&gt;0,VLOOKUP($A14,'Потребление ЭЭ_факт'!$A$5:$DH$154,47+'Потребление ЭЭ_факт'!BX$4+23,FALSE),0))</f>
        <v>30368.345142857124</v>
      </c>
      <c r="AQ14" s="17">
        <f>IF(AND($D14=$AK$4,$E14=AQ$5),VLOOKUP($A14,'Потребление ЭЭ_факт'!$A$5:$DH$154,47+'Потребление ЭЭ_факт'!BY$4+23,FALSE),IF(AP14&lt;&gt;0,VLOOKUP($A14,'Потребление ЭЭ_факт'!$A$5:$DH$154,47+'Потребление ЭЭ_факт'!BY$4+23,FALSE),0))</f>
        <v>31751.608285714261</v>
      </c>
      <c r="AR14" s="17">
        <f>IF(AND($D14=$AK$4,$E14=AR$5),VLOOKUP($A14,'Потребление ЭЭ_факт'!$A$5:$DH$154,47+'Потребление ЭЭ_факт'!BZ$4+23,FALSE),IF(AQ14&lt;&gt;0,VLOOKUP($A14,'Потребление ЭЭ_факт'!$A$5:$DH$154,47+'Потребление ЭЭ_факт'!BZ$4+23,FALSE),0))</f>
        <v>33970.978000000105</v>
      </c>
      <c r="AS14" s="17">
        <f>IF(AND($D14=$AK$4,$E14=AS$5),VLOOKUP($A14,'Потребление ЭЭ_факт'!$A$5:$DH$154,47+'Потребление ЭЭ_факт'!CA$4+23,FALSE),IF(AR14&lt;&gt;0,VLOOKUP($A14,'Потребление ЭЭ_факт'!$A$5:$DH$154,47+'Потребление ЭЭ_факт'!CA$4+23,FALSE),0))</f>
        <v>24322.877142857138</v>
      </c>
      <c r="AT14" s="17">
        <f>IF(AND($D14=$AK$4,$E14=AT$5),VLOOKUP($A14,'Потребление ЭЭ_факт'!$A$5:$DH$154,47+'Потребление ЭЭ_факт'!CB$4+23,FALSE),IF(AS14&lt;&gt;0,VLOOKUP($A14,'Потребление ЭЭ_факт'!$A$5:$DH$154,47+'Потребление ЭЭ_факт'!CB$4+23,FALSE),0))</f>
        <v>27736.808000000001</v>
      </c>
      <c r="AU14" s="17">
        <f>IF(AND($D14=$AK$4,$E14=AU$5),VLOOKUP($A14,'Потребление ЭЭ_факт'!$A$5:$DH$154,47+'Потребление ЭЭ_факт'!CC$4+23,FALSE),IF(AT14&lt;&gt;0,VLOOKUP($A14,'Потребление ЭЭ_факт'!$A$5:$DH$154,47+'Потребление ЭЭ_факт'!CC$4+23,FALSE),0))</f>
        <v>25489.930285714283</v>
      </c>
      <c r="AV14" s="17">
        <f>IF(AND($D14=$AK$4,$E14=AV$5),VLOOKUP($A14,'Потребление ЭЭ_факт'!$A$5:$DH$154,47+'Потребление ЭЭ_факт'!CD$4+23,FALSE),IF(AU14&lt;&gt;0,VLOOKUP($A14,'Потребление ЭЭ_факт'!$A$5:$DH$154,47+'Потребление ЭЭ_факт'!CD$4+23,FALSE),0))</f>
        <v>25450.686119999998</v>
      </c>
      <c r="AW14" s="14">
        <f>IF(AND($D14=$AW$4,$E14=AW$5),VLOOKUP($A14,'Потребление ЭЭ_факт'!$A$5:$DH$154,47+'Потребление ЭЭ_факт'!CE$4+35,FALSE),IF(AV14&lt;&gt;0,VLOOKUP($A14,'Потребление ЭЭ_факт'!$A$5:$DH$154,47+'Потребление ЭЭ_факт'!CE$4+35,FALSE),0))</f>
        <v>24999.037714285714</v>
      </c>
      <c r="AX14" s="17">
        <f>IF(AND($D14=$AW$4,$E14=AX$5),VLOOKUP($A14,'Потребление ЭЭ_факт'!$A$5:$DH$154,47+'Потребление ЭЭ_факт'!CF$4+35,FALSE),IF(AW14&lt;&gt;0,VLOOKUP($A14,'Потребление ЭЭ_факт'!$A$5:$DH$154,47+'Потребление ЭЭ_факт'!CF$4+35,FALSE),0))</f>
        <v>22196.179807999993</v>
      </c>
      <c r="AY14" s="17">
        <f>IF(AND($D14=$AW$4,$E14=AY$5),VLOOKUP($A14,'Потребление ЭЭ_факт'!$A$5:$DH$154,47+'Потребление ЭЭ_факт'!CG$4+35,FALSE),IF(AX14&lt;&gt;0,VLOOKUP($A14,'Потребление ЭЭ_факт'!$A$5:$DH$154,47+'Потребление ЭЭ_факт'!CG$4+35,FALSE),0))</f>
        <v>22687.579609468576</v>
      </c>
      <c r="AZ14" s="17">
        <f>IF(AND($D14=$AW$4,$E14=AZ$5),VLOOKUP($A14,'Потребление ЭЭ_факт'!$A$5:$DH$154,47+'Потребление ЭЭ_факт'!CH$4+35,FALSE),IF(AY14&lt;&gt;0,VLOOKUP($A14,'Потребление ЭЭ_факт'!$A$5:$DH$154,47+'Потребление ЭЭ_факт'!CH$4+35,FALSE),0))</f>
        <v>25326.677142857145</v>
      </c>
      <c r="BA14" s="17">
        <f>IF(AND($D14=$AW$4,$E14=BA$5),VLOOKUP($A14,'Потребление ЭЭ_факт'!$A$5:$DH$154,47+'Потребление ЭЭ_факт'!CI$4+35,FALSE),IF(AZ14&lt;&gt;0,VLOOKUP($A14,'Потребление ЭЭ_факт'!$A$5:$DH$154,47+'Потребление ЭЭ_факт'!CI$4+35,FALSE),0))</f>
        <v>26445.736000000001</v>
      </c>
      <c r="BB14" s="17">
        <f>IF(AND($D14=$AW$4,$E14=BB$5),VLOOKUP($A14,'Потребление ЭЭ_факт'!$A$5:$DH$154,47+'Потребление ЭЭ_факт'!CJ$4+35,FALSE),IF(BA14&lt;&gt;0,VLOOKUP($A14,'Потребление ЭЭ_факт'!$A$5:$DH$154,47+'Потребление ЭЭ_факт'!CJ$4+35,FALSE),0))</f>
        <v>25608.301728718314</v>
      </c>
      <c r="BC14" s="17">
        <f>IF(AND($D14=$AW$4,$E14=BC$5),VLOOKUP($A14,'Потребление ЭЭ_факт'!$A$5:$DH$154,47+'Потребление ЭЭ_факт'!CK$4+35,FALSE),IF(BB14&lt;&gt;0,VLOOKUP($A14,'Потребление ЭЭ_факт'!$A$5:$DH$154,47+'Потребление ЭЭ_факт'!CK$4+35,FALSE),0))</f>
        <v>28121.161142857145</v>
      </c>
      <c r="BD14" s="17">
        <f>IF(AND($D14=$AW$4,$E14=BD$5),VLOOKUP($A14,'Потребление ЭЭ_факт'!$A$5:$DH$154,47+'Потребление ЭЭ_факт'!CL$4+35,FALSE),IF(BC14&lt;&gt;0,VLOOKUP($A14,'Потребление ЭЭ_факт'!$A$5:$DH$154,47+'Потребление ЭЭ_факт'!CL$4+35,FALSE),0))</f>
        <v>28843.063774965696</v>
      </c>
      <c r="BE14" s="17">
        <f>IF(AND($D14=$AW$4,$E14=BE$5),VLOOKUP($A14,'Потребление ЭЭ_факт'!$A$5:$DH$154,47+'Потребление ЭЭ_факт'!CM$4+35,FALSE),IF(BD14&lt;&gt;0,VLOOKUP($A14,'Потребление ЭЭ_факт'!$A$5:$DH$154,47+'Потребление ЭЭ_факт'!CM$4+35,FALSE),0))</f>
        <v>24041.311999999998</v>
      </c>
      <c r="BF14" s="17">
        <f>IF(AND($D14=$AW$4,$E14=BF$5),VLOOKUP($A14,'Потребление ЭЭ_факт'!$A$5:$DH$154,47+'Потребление ЭЭ_факт'!CN$4+35,FALSE),IF(BE14&lt;&gt;0,VLOOKUP($A14,'Потребление ЭЭ_факт'!$A$5:$DH$154,47+'Потребление ЭЭ_факт'!CN$4+35,FALSE),0))</f>
        <v>22191.856116622617</v>
      </c>
      <c r="BG14" s="17">
        <f>IF(AND($D14=$AW$4,$E14=BG$5),VLOOKUP($A14,'Потребление ЭЭ_факт'!$A$5:$DH$154,47+'Потребление ЭЭ_факт'!CO$4+35,FALSE),IF(BF14&lt;&gt;0,VLOOKUP($A14,'Потребление ЭЭ_факт'!$A$5:$DH$154,47+'Потребление ЭЭ_факт'!CO$4+35,FALSE),0))</f>
        <v>22772.207999999999</v>
      </c>
      <c r="BH14" s="17">
        <f>IF(AND($D14=$AW$4,$E14=BH$5),VLOOKUP($A14,'Потребление ЭЭ_факт'!$A$5:$DH$154,47+'Потребление ЭЭ_факт'!CP$4+35,FALSE),IF(BG14&lt;&gt;0,VLOOKUP($A14,'Потребление ЭЭ_факт'!$A$5:$DH$154,47+'Потребление ЭЭ_факт'!CP$4+35,FALSE),0))</f>
        <v>24971.843428571428</v>
      </c>
      <c r="BI14" s="14">
        <f>IF(AND($D14=$BI$4,$E14=BI$5),VLOOKUP($A14,'Потребление ЭЭ_факт'!$A$5:$DH$154,47+'Потребление ЭЭ_факт'!CQ$4+47,FALSE),IF(BH14&lt;&gt;0,VLOOKUP($A14,'Потребление ЭЭ_факт'!$A$5:$DH$154,47+'Потребление ЭЭ_факт'!CQ$4+47,FALSE),0))</f>
        <v>24091.128000000001</v>
      </c>
      <c r="BJ14" s="17">
        <f>IF(AND($D14=$BI$4,$E14=BJ$5),VLOOKUP($A14,'Потребление ЭЭ_факт'!$A$5:$DH$154,47+'Потребление ЭЭ_факт'!CR$4+47,FALSE),IF(BI14&lt;&gt;0,VLOOKUP($A14,'Потребление ЭЭ_факт'!$A$5:$DH$154,47+'Потребление ЭЭ_факт'!CR$4+47,FALSE),0))</f>
        <v>22332.493999999999</v>
      </c>
      <c r="BK14" s="17">
        <f>IF(AND($D14=$BI$4,$E14=BK$5),VLOOKUP($A14,'Потребление ЭЭ_факт'!$A$5:$DH$154,47+'Потребление ЭЭ_факт'!CS$4+47,FALSE),IF(BJ14&lt;&gt;0,VLOOKUP($A14,'Потребление ЭЭ_факт'!$A$5:$DH$154,47+'Потребление ЭЭ_факт'!CS$4+47,FALSE),0))</f>
        <v>23443.72</v>
      </c>
      <c r="BL14" s="17">
        <f>IF(AND($D14=$BI$4,$E14=BL$5),VLOOKUP($A14,'Потребление ЭЭ_факт'!$A$5:$DH$154,47+'Потребление ЭЭ_факт'!CT$4+47,FALSE),IF(BK14&lt;&gt;0,VLOOKUP($A14,'Потребление ЭЭ_факт'!$A$5:$DH$154,47+'Потребление ЭЭ_факт'!CT$4+47,FALSE),0))</f>
        <v>23129.588571428572</v>
      </c>
      <c r="BM14" s="17">
        <f>IF(AND($D14=$BI$4,$E14=BM$5),VLOOKUP($A14,'Потребление ЭЭ_факт'!$A$5:$DH$154,47+'Потребление ЭЭ_факт'!CU$4+47,FALSE),IF(BL14&lt;&gt;0,VLOOKUP($A14,'Потребление ЭЭ_факт'!$A$5:$DH$154,47+'Потребление ЭЭ_факт'!CU$4+47,FALSE),0))</f>
        <v>26583.513142857144</v>
      </c>
      <c r="BN14" s="17">
        <f>IF(AND($D14=$BI$4,$E14=BN$5),VLOOKUP($A14,'Потребление ЭЭ_факт'!$A$5:$DH$154,47+'Потребление ЭЭ_факт'!CV$4+47,FALSE),IF(BM14&lt;&gt;0,VLOOKUP($A14,'Потребление ЭЭ_факт'!$A$5:$DH$154,47+'Потребление ЭЭ_факт'!CV$4+47,FALSE),0))</f>
        <v>28366.761142857144</v>
      </c>
      <c r="BO14" s="17">
        <f>IF(AND($D14=$BI$4,$E14=BO$5),VLOOKUP($A14,'Потребление ЭЭ_факт'!$A$5:$DH$154,47+'Потребление ЭЭ_факт'!CW$4+47,FALSE),IF(BN14&lt;&gt;0,VLOOKUP($A14,'Потребление ЭЭ_факт'!$A$5:$DH$154,47+'Потребление ЭЭ_факт'!CW$4+47,FALSE),0))</f>
        <v>32657.346285714288</v>
      </c>
      <c r="BP14" s="17">
        <f>IF(AND($D14=$BI$4,$E14=BP$5),VLOOKUP($A14,'Потребление ЭЭ_факт'!$A$5:$DH$154,47+'Потребление ЭЭ_факт'!CX$4+47,FALSE),IF(BO14&lt;&gt;0,VLOOKUP($A14,'Потребление ЭЭ_факт'!$A$5:$DH$154,47+'Потребление ЭЭ_факт'!CX$4+47,FALSE),0))</f>
        <v>29832.495999999999</v>
      </c>
      <c r="BQ14" s="17">
        <f>IF(AND($D14=$BI$4,$E14=BQ$5),VLOOKUP($A14,'Потребление ЭЭ_факт'!$A$5:$DH$154,47+'Потребление ЭЭ_факт'!CY$4+47,FALSE),IF(BP14&lt;&gt;0,VLOOKUP($A14,'Потребление ЭЭ_факт'!$A$5:$DH$154,47+'Потребление ЭЭ_факт'!CY$4+47,FALSE),0))</f>
        <v>27367.984</v>
      </c>
      <c r="BR14" s="17">
        <f>IF(AND($D14=$BI$4,$E14=BR$5),VLOOKUP($A14,'Потребление ЭЭ_факт'!$A$5:$DH$154,47+'Потребление ЭЭ_факт'!CZ$4+47,FALSE),IF(BQ14&lt;&gt;0,VLOOKUP($A14,'Потребление ЭЭ_факт'!$A$5:$DH$154,47+'Потребление ЭЭ_факт'!CZ$4+47,FALSE),0))</f>
        <v>18232.112000000001</v>
      </c>
      <c r="BS14" s="17">
        <f>IF(AND($D14=$BI$4,$E14=BS$5),VLOOKUP($A14,'Потребление ЭЭ_факт'!$A$5:$DH$154,47+'Потребление ЭЭ_факт'!DA$4+47,FALSE),IF(BR14&lt;&gt;0,VLOOKUP($A14,'Потребление ЭЭ_факт'!$A$5:$DH$154,47+'Потребление ЭЭ_факт'!DA$4+47,FALSE),0))</f>
        <v>18232.112000000001</v>
      </c>
      <c r="BT14" s="17">
        <f>IF(AND($D14=$BI$4,$E14=BT$5),VLOOKUP($A14,'Потребление ЭЭ_факт'!$A$5:$DH$154,47+'Потребление ЭЭ_факт'!DB$4+47,FALSE),IF(BS14&lt;&gt;0,VLOOKUP($A14,'Потребление ЭЭ_факт'!$A$5:$DH$154,47+'Потребление ЭЭ_факт'!DB$4+47,FALSE),0))</f>
        <v>18232.112000000001</v>
      </c>
      <c r="BU14" s="14">
        <f>IF(AND($D14=$BU$4,$E14=BU$5),VLOOKUP($A14,'Потребление ЭЭ_факт'!$A$5:$DH$154,59+'Потребление ЭЭ_факт'!DC$4+47,FALSE),IF(BT14&lt;&gt;0,VLOOKUP($A14,'Потребление ЭЭ_факт'!$A$5:$DH$154,47+'Потребление ЭЭ_факт'!DC$4+59,FALSE),0))</f>
        <v>18232.112000000001</v>
      </c>
      <c r="BV14" s="17">
        <f>IF(AND($D14=$BU$4,$E14=BV$5),VLOOKUP($A14,'Потребление ЭЭ_факт'!$A$5:$DH$154,59+'Потребление ЭЭ_факт'!DD$4+47,FALSE),IF(BU14&lt;&gt;0,VLOOKUP($A14,'Потребление ЭЭ_факт'!$A$5:$DH$154,47+'Потребление ЭЭ_факт'!DD$4+59,FALSE),0))</f>
        <v>18232.112000000001</v>
      </c>
      <c r="BW14" s="17">
        <f>IF(AND($D14=$BU$4,$E14=BW$5),VLOOKUP($A14,'Потребление ЭЭ_факт'!$A$5:$DH$154,59+'Потребление ЭЭ_факт'!DE$4+47,FALSE),IF(BV14&lt;&gt;0,VLOOKUP($A14,'Потребление ЭЭ_факт'!$A$5:$DH$154,47+'Потребление ЭЭ_факт'!DE$4+59,FALSE),0))</f>
        <v>18232.112000000001</v>
      </c>
      <c r="BX14" s="17">
        <f>IF(AND($D14=$BU$4,$E14=BX$5),VLOOKUP($A14,'Потребление ЭЭ_факт'!$A$5:$DH$154,59+'Потребление ЭЭ_факт'!DF$4+47,FALSE),IF(BW14&lt;&gt;0,VLOOKUP($A14,'Потребление ЭЭ_факт'!$A$5:$DH$154,47+'Потребление ЭЭ_факт'!DF$4+59,FALSE),0))</f>
        <v>3100.5</v>
      </c>
      <c r="BY14" s="17">
        <f>IF(AND($D14=$BU$4,$E14=BY$5),VLOOKUP($A14,'Потребление ЭЭ_факт'!$A$5:$DH$154,59+'Потребление ЭЭ_факт'!DG$4+47,FALSE),IF(BX14&lt;&gt;0,VLOOKUP($A14,'Потребление ЭЭ_факт'!$A$5:$DH$154,47+'Потребление ЭЭ_факт'!DG$4+59,FALSE),0))</f>
        <v>28251.4</v>
      </c>
      <c r="BZ14" s="17">
        <f>IF(AND($D14=$BU$4,$E14=BZ$5),VLOOKUP($A14,'Потребление ЭЭ_факт'!$A$5:$DH$154,59+'Потребление ЭЭ_факт'!DH$4+47,FALSE),IF(BY14&lt;&gt;0,VLOOKUP($A14,'Потребление ЭЭ_факт'!$A$5:$DH$154,47+'Потребление ЭЭ_факт'!DH$4+59,FALSE),0))</f>
        <v>30424.98</v>
      </c>
      <c r="CA14" s="15">
        <f t="shared" si="97"/>
        <v>30843.325442857156</v>
      </c>
      <c r="CB14" s="12">
        <f t="shared" si="200"/>
        <v>30405.612586598669</v>
      </c>
      <c r="CC14" s="12">
        <f t="shared" si="201"/>
        <v>24810.850714285658</v>
      </c>
      <c r="CD14" s="12">
        <f t="shared" si="202"/>
        <v>23645.217886298513</v>
      </c>
      <c r="CE14" s="12">
        <f t="shared" si="203"/>
        <v>23249.896142857178</v>
      </c>
      <c r="CF14" s="12">
        <f t="shared" si="204"/>
        <v>24226.181358571383</v>
      </c>
      <c r="CG14" s="14">
        <f t="shared" si="205"/>
        <v>23969.205142857212</v>
      </c>
      <c r="CH14" s="15">
        <f t="shared" ref="CH14:CH42" si="206">AVERAGE(BV14,BJ14,AL14,AX14)</f>
        <v>21908.078451999951</v>
      </c>
      <c r="CI14" s="15">
        <f t="shared" si="101"/>
        <v>22935.962902367137</v>
      </c>
      <c r="CJ14" s="15">
        <f t="shared" si="102"/>
        <v>19344.239999999998</v>
      </c>
      <c r="CK14" s="15">
        <f t="shared" si="103"/>
        <v>27184.777928571471</v>
      </c>
      <c r="CL14" s="15">
        <f t="shared" si="104"/>
        <v>28692.097003608145</v>
      </c>
      <c r="CM14" s="15">
        <f t="shared" si="177"/>
        <v>30843.325442857156</v>
      </c>
      <c r="CN14" s="15">
        <f t="shared" si="6"/>
        <v>30405.612586598669</v>
      </c>
      <c r="CO14" s="15">
        <f t="shared" si="6"/>
        <v>24810.850714285658</v>
      </c>
      <c r="CP14" s="15">
        <f t="shared" si="6"/>
        <v>23645.217886298513</v>
      </c>
      <c r="CQ14" s="15">
        <f t="shared" si="6"/>
        <v>23249.896142857178</v>
      </c>
      <c r="CR14" s="16">
        <f t="shared" si="6"/>
        <v>24226.181358571383</v>
      </c>
      <c r="CS14" s="14">
        <f t="shared" si="6"/>
        <v>23969.205142857212</v>
      </c>
      <c r="CT14" s="15">
        <f t="shared" si="7"/>
        <v>21908.078451999951</v>
      </c>
      <c r="CU14" s="15">
        <f t="shared" si="7"/>
        <v>22935.962902367137</v>
      </c>
      <c r="CV14" s="15">
        <f t="shared" si="7"/>
        <v>19344.239999999998</v>
      </c>
      <c r="CW14" s="15">
        <f t="shared" si="7"/>
        <v>27184.777928571471</v>
      </c>
      <c r="CX14" s="15">
        <f t="shared" si="7"/>
        <v>28692.097003608145</v>
      </c>
      <c r="CY14" s="15">
        <f t="shared" si="7"/>
        <v>30843.325442857156</v>
      </c>
      <c r="CZ14" s="15">
        <f t="shared" si="7"/>
        <v>30405.612586598669</v>
      </c>
      <c r="DA14" s="15">
        <f t="shared" si="7"/>
        <v>24810.850714285658</v>
      </c>
      <c r="DB14" s="15">
        <f t="shared" si="7"/>
        <v>23645.217886298513</v>
      </c>
      <c r="DC14" s="15">
        <f t="shared" si="7"/>
        <v>23249.896142857178</v>
      </c>
      <c r="DD14" s="16">
        <f t="shared" si="7"/>
        <v>24226.181358571383</v>
      </c>
      <c r="DE14" s="14">
        <f t="shared" si="190"/>
        <v>23969.205142857212</v>
      </c>
      <c r="DF14" s="15">
        <f t="shared" si="191"/>
        <v>21908.078451999951</v>
      </c>
      <c r="DG14" s="15">
        <f t="shared" si="192"/>
        <v>22935.962902367137</v>
      </c>
      <c r="DH14" s="15">
        <f t="shared" si="193"/>
        <v>19344.239999999998</v>
      </c>
      <c r="DI14" s="15">
        <f t="shared" si="194"/>
        <v>27184.777928571471</v>
      </c>
      <c r="DJ14" s="15">
        <f t="shared" si="195"/>
        <v>28692.097003608145</v>
      </c>
      <c r="DK14" s="15">
        <f t="shared" si="196"/>
        <v>30843.325442857156</v>
      </c>
      <c r="DL14" s="15">
        <f t="shared" si="197"/>
        <v>30405.612586598669</v>
      </c>
      <c r="DM14" s="15">
        <f t="shared" si="198"/>
        <v>24810.850714285658</v>
      </c>
      <c r="DN14" s="15">
        <f t="shared" si="199"/>
        <v>23645.217886298513</v>
      </c>
      <c r="DO14" s="15">
        <f t="shared" si="188"/>
        <v>23249.896142857178</v>
      </c>
      <c r="DP14" s="16">
        <f t="shared" si="189"/>
        <v>24226.181358571383</v>
      </c>
      <c r="DQ14" s="14">
        <f t="shared" si="105"/>
        <v>23969.205142857212</v>
      </c>
      <c r="DR14" s="15">
        <f t="shared" si="106"/>
        <v>21908.078451999951</v>
      </c>
      <c r="DS14" s="15">
        <f t="shared" si="107"/>
        <v>22935.962902367137</v>
      </c>
      <c r="DT14" s="15">
        <f t="shared" si="108"/>
        <v>19344.239999999998</v>
      </c>
      <c r="DU14" s="15">
        <f t="shared" si="109"/>
        <v>27184.777928571471</v>
      </c>
      <c r="DV14" s="15">
        <f t="shared" si="110"/>
        <v>28692.097003608145</v>
      </c>
      <c r="DW14" s="15">
        <f t="shared" si="111"/>
        <v>30843.325442857156</v>
      </c>
      <c r="DX14" s="15">
        <f t="shared" si="112"/>
        <v>30405.612586598669</v>
      </c>
      <c r="DY14" s="15">
        <f t="shared" si="113"/>
        <v>24810.850714285658</v>
      </c>
      <c r="DZ14" s="15">
        <f t="shared" si="8"/>
        <v>23645.217886298513</v>
      </c>
      <c r="EA14" s="15">
        <f t="shared" si="8"/>
        <v>23249.896142857178</v>
      </c>
      <c r="EB14" s="16">
        <f t="shared" si="8"/>
        <v>24226.181358571383</v>
      </c>
      <c r="EC14" s="14">
        <f t="shared" si="8"/>
        <v>23969.205142857212</v>
      </c>
      <c r="ED14" s="15">
        <f t="shared" si="8"/>
        <v>21908.078451999951</v>
      </c>
      <c r="EE14" s="15">
        <f t="shared" si="8"/>
        <v>22935.962902367137</v>
      </c>
      <c r="EF14" s="15">
        <f t="shared" si="8"/>
        <v>19344.239999999998</v>
      </c>
      <c r="EG14" s="15">
        <f t="shared" si="8"/>
        <v>27184.777928571471</v>
      </c>
      <c r="EH14" s="15">
        <f t="shared" si="8"/>
        <v>28692.097003608145</v>
      </c>
      <c r="EI14" s="15">
        <f t="shared" si="8"/>
        <v>30843.325442857156</v>
      </c>
      <c r="EJ14" s="15">
        <f t="shared" si="8"/>
        <v>30405.612586598669</v>
      </c>
      <c r="EK14" s="15">
        <f t="shared" si="8"/>
        <v>24810.850714285658</v>
      </c>
      <c r="EL14" s="15">
        <f t="shared" si="8"/>
        <v>23645.217886298513</v>
      </c>
      <c r="EM14" s="15">
        <f t="shared" si="8"/>
        <v>23249.896142857178</v>
      </c>
      <c r="EN14" s="16">
        <f t="shared" si="8"/>
        <v>24226.181358571383</v>
      </c>
      <c r="EO14" s="14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6"/>
      <c r="FC14" s="14">
        <f t="shared" si="178"/>
        <v>28554.542857143126</v>
      </c>
      <c r="FD14" s="17">
        <f t="shared" si="114"/>
        <v>24871.527999999817</v>
      </c>
      <c r="FE14" s="17">
        <f t="shared" si="115"/>
        <v>27380.43999999997</v>
      </c>
      <c r="FF14" s="17">
        <f t="shared" si="116"/>
        <v>25820.194285714286</v>
      </c>
      <c r="FG14" s="17">
        <f t="shared" si="117"/>
        <v>27458.462571428743</v>
      </c>
      <c r="FH14" s="17">
        <f t="shared" si="118"/>
        <v>30368.345142857124</v>
      </c>
      <c r="FI14" s="17">
        <f t="shared" si="119"/>
        <v>31751.608285714261</v>
      </c>
      <c r="FJ14" s="17">
        <f t="shared" si="120"/>
        <v>33970.978000000105</v>
      </c>
      <c r="FK14" s="17">
        <f t="shared" si="121"/>
        <v>24322.877142857138</v>
      </c>
      <c r="FL14" s="17">
        <f t="shared" si="122"/>
        <v>27736.808000000001</v>
      </c>
      <c r="FM14" s="17">
        <f t="shared" si="123"/>
        <v>25489.930285714283</v>
      </c>
      <c r="FN14" s="17">
        <f t="shared" si="124"/>
        <v>25450.686119999998</v>
      </c>
      <c r="FO14" s="14">
        <f t="shared" si="125"/>
        <v>24999.037714285714</v>
      </c>
      <c r="FP14" s="17">
        <f t="shared" si="126"/>
        <v>22196.179807999993</v>
      </c>
      <c r="FQ14" s="17">
        <f t="shared" si="127"/>
        <v>22687.579609468576</v>
      </c>
      <c r="FR14" s="17">
        <f t="shared" si="128"/>
        <v>25326.677142857145</v>
      </c>
      <c r="FS14" s="17">
        <f t="shared" si="129"/>
        <v>26445.736000000001</v>
      </c>
      <c r="FT14" s="17">
        <f t="shared" si="130"/>
        <v>25608.301728718314</v>
      </c>
      <c r="FU14" s="17">
        <f t="shared" si="131"/>
        <v>28121.161142857145</v>
      </c>
      <c r="FV14" s="17">
        <f t="shared" si="132"/>
        <v>28843.063774965696</v>
      </c>
      <c r="FW14" s="17">
        <f t="shared" si="133"/>
        <v>24041.311999999998</v>
      </c>
      <c r="FX14" s="17">
        <f t="shared" si="134"/>
        <v>22191.856116622617</v>
      </c>
      <c r="FY14" s="17">
        <f t="shared" si="135"/>
        <v>22772.207999999999</v>
      </c>
      <c r="FZ14" s="17">
        <f t="shared" si="136"/>
        <v>24971.843428571428</v>
      </c>
      <c r="GA14" s="14">
        <f t="shared" si="137"/>
        <v>24091.128000000001</v>
      </c>
      <c r="GB14" s="17">
        <f t="shared" si="138"/>
        <v>22332.493999999999</v>
      </c>
      <c r="GC14" s="17">
        <f t="shared" si="139"/>
        <v>23443.72</v>
      </c>
      <c r="GD14" s="17">
        <f t="shared" si="140"/>
        <v>23129.588571428572</v>
      </c>
      <c r="GE14" s="17">
        <f t="shared" si="141"/>
        <v>26583.513142857144</v>
      </c>
      <c r="GF14" s="17">
        <f t="shared" si="142"/>
        <v>28366.761142857144</v>
      </c>
      <c r="GG14" s="17">
        <f t="shared" si="143"/>
        <v>32657.346285714288</v>
      </c>
      <c r="GH14" s="17">
        <f t="shared" si="144"/>
        <v>29832.495999999999</v>
      </c>
      <c r="GI14" s="17">
        <f t="shared" si="145"/>
        <v>27367.984</v>
      </c>
      <c r="GJ14" s="17">
        <f t="shared" si="146"/>
        <v>18232.112000000001</v>
      </c>
      <c r="GK14" s="17">
        <f t="shared" si="147"/>
        <v>18232.112000000001</v>
      </c>
      <c r="GL14" s="17">
        <f t="shared" si="148"/>
        <v>18232.112000000001</v>
      </c>
      <c r="GM14" s="14">
        <f t="shared" si="149"/>
        <v>18232.112000000001</v>
      </c>
      <c r="GN14" s="17">
        <f t="shared" si="150"/>
        <v>18232.112000000001</v>
      </c>
      <c r="GO14" s="17">
        <f t="shared" si="151"/>
        <v>18232.112000000001</v>
      </c>
      <c r="GP14" s="17">
        <f t="shared" si="152"/>
        <v>3100.5</v>
      </c>
      <c r="GQ14" s="17">
        <f t="shared" si="153"/>
        <v>28251.4</v>
      </c>
      <c r="GR14" s="17">
        <f t="shared" si="154"/>
        <v>30424.98</v>
      </c>
      <c r="GS14" s="15">
        <f t="shared" si="155"/>
        <v>30843.325442857156</v>
      </c>
      <c r="GT14" s="12">
        <f t="shared" si="156"/>
        <v>30405.612586598669</v>
      </c>
      <c r="GU14" s="12">
        <f t="shared" si="157"/>
        <v>24810.850714285658</v>
      </c>
      <c r="GV14" s="12">
        <f t="shared" si="158"/>
        <v>23645.217886298513</v>
      </c>
      <c r="GW14" s="12">
        <f t="shared" si="159"/>
        <v>23249.896142857178</v>
      </c>
      <c r="GX14" s="12">
        <f t="shared" si="160"/>
        <v>24226.181358571383</v>
      </c>
      <c r="GY14" s="14">
        <f t="shared" si="161"/>
        <v>23969.205142857212</v>
      </c>
      <c r="GZ14" s="15">
        <f t="shared" si="162"/>
        <v>21908.078451999951</v>
      </c>
      <c r="HA14" s="15">
        <f t="shared" si="163"/>
        <v>22935.962902367137</v>
      </c>
      <c r="HB14" s="15">
        <f t="shared" si="164"/>
        <v>19344.239999999998</v>
      </c>
      <c r="HC14" s="15">
        <f t="shared" si="165"/>
        <v>27184.777928571471</v>
      </c>
      <c r="HD14" s="15">
        <f t="shared" si="166"/>
        <v>28692.097003608145</v>
      </c>
      <c r="HE14" s="15">
        <f t="shared" si="167"/>
        <v>30843.325442857156</v>
      </c>
      <c r="HF14" s="15">
        <f t="shared" si="168"/>
        <v>30405.612586598669</v>
      </c>
      <c r="HG14" s="15">
        <f t="shared" si="169"/>
        <v>24810.850714285658</v>
      </c>
      <c r="HH14" s="15">
        <f t="shared" si="170"/>
        <v>23645.217886298513</v>
      </c>
      <c r="HI14" s="15">
        <f t="shared" si="171"/>
        <v>23249.896142857178</v>
      </c>
      <c r="HJ14" s="16">
        <f t="shared" si="172"/>
        <v>24226.181358571383</v>
      </c>
      <c r="HK14" s="14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6"/>
      <c r="HW14" s="14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6"/>
      <c r="II14" s="14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6"/>
      <c r="IU14" s="14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6"/>
      <c r="JH14" s="17"/>
      <c r="JI14" s="14">
        <f t="shared" si="179"/>
        <v>333176.4006914288</v>
      </c>
      <c r="JJ14" s="15">
        <f t="shared" si="180"/>
        <v>298204.95646634663</v>
      </c>
      <c r="JK14" s="15">
        <f t="shared" si="181"/>
        <v>292501.36714285717</v>
      </c>
      <c r="JL14" s="15">
        <f t="shared" si="182"/>
        <v>273654.30013146857</v>
      </c>
      <c r="JM14" s="15">
        <f t="shared" si="183"/>
        <v>301215.4455608725</v>
      </c>
      <c r="JN14" s="15">
        <f t="shared" si="184"/>
        <v>0</v>
      </c>
      <c r="JO14" s="15">
        <f t="shared" si="185"/>
        <v>0</v>
      </c>
      <c r="JP14" s="15">
        <f t="shared" si="186"/>
        <v>0</v>
      </c>
      <c r="JQ14" s="15">
        <f t="shared" si="187"/>
        <v>0</v>
      </c>
      <c r="JR14" s="14"/>
    </row>
    <row r="15" spans="1:278" ht="12.75" customHeight="1" x14ac:dyDescent="0.25">
      <c r="A15" s="5" t="s">
        <v>169</v>
      </c>
      <c r="B15" s="3" t="s">
        <v>170</v>
      </c>
      <c r="C15" s="4">
        <v>44284</v>
      </c>
      <c r="D15">
        <f t="shared" si="93"/>
        <v>2021</v>
      </c>
      <c r="E15">
        <f t="shared" si="94"/>
        <v>3</v>
      </c>
      <c r="F15">
        <f t="shared" si="95"/>
        <v>2018</v>
      </c>
      <c r="G15">
        <f t="shared" si="96"/>
        <v>3</v>
      </c>
      <c r="H15">
        <f t="shared" si="173"/>
        <v>2022</v>
      </c>
      <c r="I15">
        <f t="shared" si="174"/>
        <v>1</v>
      </c>
      <c r="J15">
        <f t="shared" si="175"/>
        <v>2026</v>
      </c>
      <c r="K15">
        <f t="shared" si="176"/>
        <v>12</v>
      </c>
      <c r="M15" s="28">
        <f>IF(AND($D15=$M$4,$E15=M$5),VLOOKUP($A15,'Потребление ЭЭ_факт'!$A$5:$DH$154,47+'Потребление ЭЭ_факт'!AU$4-1,FALSE),IF(L15&lt;&gt;0,VLOOKUP($A15,'Потребление ЭЭ_факт'!$A$5:$DH$154,47+'Потребление ЭЭ_факт'!AU$4-1,FALSE),0))</f>
        <v>0</v>
      </c>
      <c r="N15" s="17">
        <f>IF(AND($D15=$M$4,$E15=N$5),VLOOKUP($A15,'Потребление ЭЭ_факт'!$A$5:$DH$154,47+'Потребление ЭЭ_факт'!AV$4-1,FALSE),IF(M15&lt;&gt;0,VLOOKUP($A15,'Потребление ЭЭ_факт'!$A$5:$DH$154,47+'Потребление ЭЭ_факт'!AV$4-1,FALSE),0))</f>
        <v>0</v>
      </c>
      <c r="O15" s="17">
        <f>IF(AND($D15=$M$4,$E15=O$5),VLOOKUP($A15,'Потребление ЭЭ_факт'!$A$5:$DH$154,47+'Потребление ЭЭ_факт'!AW$4-1,FALSE),IF(N15&lt;&gt;0,VLOOKUP($A15,'Потребление ЭЭ_факт'!$A$5:$DH$154,47+'Потребление ЭЭ_факт'!AW$4-1,FALSE),0))</f>
        <v>0</v>
      </c>
      <c r="P15" s="17">
        <f>IF(AND($D15=$M$4,$E15=P$5),VLOOKUP($A15,'Потребление ЭЭ_факт'!$A$5:$DH$154,47+'Потребление ЭЭ_факт'!AX$4-1,FALSE),IF(O15&lt;&gt;0,VLOOKUP($A15,'Потребление ЭЭ_факт'!$A$5:$DH$154,47+'Потребление ЭЭ_факт'!AX$4-1,FALSE),0))</f>
        <v>0</v>
      </c>
      <c r="Q15" s="17">
        <f>IF(AND($D15=$M$4,$E15=Q$5),VLOOKUP($A15,'Потребление ЭЭ_факт'!$A$5:$DH$154,47+'Потребление ЭЭ_факт'!AY$4-1,FALSE),IF(P15&lt;&gt;0,VLOOKUP($A15,'Потребление ЭЭ_факт'!$A$5:$DH$154,47+'Потребление ЭЭ_факт'!AY$4-1,FALSE),0))</f>
        <v>0</v>
      </c>
      <c r="R15" s="17">
        <f>IF(AND($D15=$M$4,$E15=R$5),VLOOKUP($A15,'Потребление ЭЭ_факт'!$A$5:$DH$154,47+'Потребление ЭЭ_факт'!AZ$4-1,FALSE),IF(Q15&lt;&gt;0,VLOOKUP($A15,'Потребление ЭЭ_факт'!$A$5:$DH$154,47+'Потребление ЭЭ_факт'!AZ$4-1,FALSE),0))</f>
        <v>0</v>
      </c>
      <c r="S15" s="17">
        <f>IF(AND($D15=$M$4,$E15=S$5),VLOOKUP($A15,'Потребление ЭЭ_факт'!$A$5:$DH$154,47+'Потребление ЭЭ_факт'!BA$4-1,FALSE),IF(R15&lt;&gt;0,VLOOKUP($A15,'Потребление ЭЭ_факт'!$A$5:$DH$154,47+'Потребление ЭЭ_факт'!BA$4-1,FALSE),0))</f>
        <v>0</v>
      </c>
      <c r="T15" s="17">
        <f>IF(AND($D15=$M$4,$E15=T$5),VLOOKUP($A15,'Потребление ЭЭ_факт'!$A$5:$DH$154,47+'Потребление ЭЭ_факт'!BB$4-1,FALSE),IF(S15&lt;&gt;0,VLOOKUP($A15,'Потребление ЭЭ_факт'!$A$5:$DH$154,47+'Потребление ЭЭ_факт'!BB$4-1,FALSE),0))</f>
        <v>0</v>
      </c>
      <c r="U15" s="17">
        <f>IF(AND($D15=$M$4,$E15=U$5),VLOOKUP($A15,'Потребление ЭЭ_факт'!$A$5:$DH$154,47+'Потребление ЭЭ_факт'!BC$4-1,FALSE),IF(T15&lt;&gt;0,VLOOKUP($A15,'Потребление ЭЭ_факт'!$A$5:$DH$154,47+'Потребление ЭЭ_факт'!BC$4-1,FALSE),0))</f>
        <v>0</v>
      </c>
      <c r="V15" s="17">
        <f>IF(AND($D15=$M$4,$E15=V$5),VLOOKUP($A15,'Потребление ЭЭ_факт'!$A$5:$DH$154,47+'Потребление ЭЭ_факт'!BD$4-1,FALSE),IF(U15&lt;&gt;0,VLOOKUP($A15,'Потребление ЭЭ_факт'!$A$5:$DH$154,47+'Потребление ЭЭ_факт'!BD$4-1,FALSE),0))</f>
        <v>0</v>
      </c>
      <c r="W15" s="17">
        <f>IF(AND($D15=$M$4,$E15=W$5),VLOOKUP($A15,'Потребление ЭЭ_факт'!$A$5:$DH$154,47+'Потребление ЭЭ_факт'!BE$4-1,FALSE),IF(V15&lt;&gt;0,VLOOKUP($A15,'Потребление ЭЭ_факт'!$A$5:$DH$154,47+'Потребление ЭЭ_факт'!BE$4-1,FALSE),0))</f>
        <v>0</v>
      </c>
      <c r="X15" s="17">
        <f>IF(AND($D15=$M$4,$E15=X$5),VLOOKUP($A15,'Потребление ЭЭ_факт'!$A$5:$DH$154,47+'Потребление ЭЭ_факт'!BF$4-1,FALSE),IF(W15&lt;&gt;0,VLOOKUP($A15,'Потребление ЭЭ_факт'!$A$5:$DH$154,47+'Потребление ЭЭ_факт'!BF$4-1,FALSE),0))</f>
        <v>0</v>
      </c>
      <c r="Y15" s="14">
        <f>IF(AND($D15=$Y$4,$E15=Y$5),VLOOKUP($A15,'Потребление ЭЭ_факт'!$A$5:$DH$154,47+'Потребление ЭЭ_факт'!BG$4+11,FALSE),IF(X15&lt;&gt;0,VLOOKUP($A15,'Потребление ЭЭ_факт'!$A$5:$DH$154,47+'Потребление ЭЭ_факт'!BG$4+11,FALSE),0))</f>
        <v>0</v>
      </c>
      <c r="Z15" s="17">
        <f>IF(AND($D15=$Y$4,$E15=Z$5),VLOOKUP($A15,'Потребление ЭЭ_факт'!$A$5:$DH$154,47+'Потребление ЭЭ_факт'!BH$4+11,FALSE),IF(Y15&lt;&gt;0,VLOOKUP($A15,'Потребление ЭЭ_факт'!$A$5:$DH$154,47+'Потребление ЭЭ_факт'!BH$4+11,FALSE),0))</f>
        <v>0</v>
      </c>
      <c r="AA15" s="17">
        <f>IF(AND($D15=$Y$4,$E15=AA$5),VLOOKUP($A15,'Потребление ЭЭ_факт'!$A$5:$DH$154,47+'Потребление ЭЭ_факт'!BI$4+11,FALSE),IF(Z15&lt;&gt;0,VLOOKUP($A15,'Потребление ЭЭ_факт'!$A$5:$DH$154,47+'Потребление ЭЭ_факт'!BI$4+11,FALSE),0))</f>
        <v>7518.6071428571422</v>
      </c>
      <c r="AB15" s="17">
        <f>IF(AND($D15=$Y$4,$E15=AB$5),VLOOKUP($A15,'Потребление ЭЭ_факт'!$A$5:$DH$154,47+'Потребление ЭЭ_факт'!BJ$4+11,FALSE),IF(AA15&lt;&gt;0,VLOOKUP($A15,'Потребление ЭЭ_факт'!$A$5:$DH$154,47+'Потребление ЭЭ_факт'!BJ$4+11,FALSE),0))</f>
        <v>12674.571428571429</v>
      </c>
      <c r="AC15" s="17">
        <f>IF(AND($D15=$Y$4,$E15=AC$5),VLOOKUP($A15,'Потребление ЭЭ_факт'!$A$5:$DH$154,47+'Потребление ЭЭ_факт'!BK$4+11,FALSE),IF(AB15&lt;&gt;0,VLOOKUP($A15,'Потребление ЭЭ_факт'!$A$5:$DH$154,47+'Потребление ЭЭ_факт'!BK$4+11,FALSE),0))</f>
        <v>6454.6428571428578</v>
      </c>
      <c r="AD15" s="17">
        <f>IF(AND($D15=$Y$4,$E15=AD$5),VLOOKUP($A15,'Потребление ЭЭ_факт'!$A$5:$DH$154,47+'Потребление ЭЭ_факт'!BL$4+11,FALSE),IF(AC15&lt;&gt;0,VLOOKUP($A15,'Потребление ЭЭ_факт'!$A$5:$DH$154,47+'Потребление ЭЭ_факт'!BL$4+11,FALSE),0))</f>
        <v>7522.5</v>
      </c>
      <c r="AE15" s="17">
        <f>IF(AND($D15=$Y$4,$E15=AE$5),VLOOKUP($A15,'Потребление ЭЭ_факт'!$A$5:$DH$154,47+'Потребление ЭЭ_факт'!BM$4+11,FALSE),IF(AD15&lt;&gt;0,VLOOKUP($A15,'Потребление ЭЭ_факт'!$A$5:$DH$154,47+'Потребление ЭЭ_факт'!BM$4+11,FALSE),0))</f>
        <v>10706.514285714286</v>
      </c>
      <c r="AF15" s="17">
        <f>IF(AND($D15=$Y$4,$E15=AF$5),VLOOKUP($A15,'Потребление ЭЭ_факт'!$A$5:$DH$154,47+'Потребление ЭЭ_факт'!BN$4+11,FALSE),IF(AE15&lt;&gt;0,VLOOKUP($A15,'Потребление ЭЭ_факт'!$A$5:$DH$154,47+'Потребление ЭЭ_факт'!BN$4+11,FALSE),0))</f>
        <v>9350.9285714285725</v>
      </c>
      <c r="AG15" s="17">
        <f>IF(AND($D15=$Y$4,$E15=AG$5),VLOOKUP($A15,'Потребление ЭЭ_факт'!$A$5:$DH$154,47+'Потребление ЭЭ_факт'!BO$4+11,FALSE),IF(AF15&lt;&gt;0,VLOOKUP($A15,'Потребление ЭЭ_факт'!$A$5:$DH$154,47+'Потребление ЭЭ_факт'!BO$4+11,FALSE),0))</f>
        <v>7991.1428571428569</v>
      </c>
      <c r="AH15" s="17">
        <f>IF(AND($D15=$Y$4,$E15=AH$5),VLOOKUP($A15,'Потребление ЭЭ_факт'!$A$5:$DH$154,47+'Потребление ЭЭ_факт'!BP$4+11,FALSE),IF(AG15&lt;&gt;0,VLOOKUP($A15,'Потребление ЭЭ_факт'!$A$5:$DH$154,47+'Потребление ЭЭ_факт'!BP$4+11,FALSE),0))</f>
        <v>8384.9552857142844</v>
      </c>
      <c r="AI15" s="17">
        <f>IF(AND($D15=$Y$4,$E15=AI$5),VLOOKUP($A15,'Потребление ЭЭ_факт'!$A$5:$DH$154,47+'Потребление ЭЭ_факт'!BQ$4+11,FALSE),IF(AH15&lt;&gt;0,VLOOKUP($A15,'Потребление ЭЭ_факт'!$A$5:$DH$154,47+'Потребление ЭЭ_факт'!BQ$4+11,FALSE),0))</f>
        <v>8022.7949999999992</v>
      </c>
      <c r="AJ15" s="17">
        <f>IF(AND($D15=$Y$4,$E15=AJ$5),VLOOKUP($A15,'Потребление ЭЭ_факт'!$A$5:$DH$154,47+'Потребление ЭЭ_факт'!BR$4+11,FALSE),IF(AI15&lt;&gt;0,VLOOKUP($A15,'Потребление ЭЭ_факт'!$A$5:$DH$154,47+'Потребление ЭЭ_факт'!BR$4+11,FALSE),0))</f>
        <v>9088.3514857142854</v>
      </c>
      <c r="AK15" s="14">
        <f>IF(AND($D15=$AK$4,$E15=AK$5),VLOOKUP($A15,'Потребление ЭЭ_факт'!$A$5:$DH$154,47+'Потребление ЭЭ_факт'!BS$4+23,FALSE),IF(AJ15&lt;&gt;0,VLOOKUP($A15,'Потребление ЭЭ_факт'!$A$5:$DH$154,47+'Потребление ЭЭ_факт'!BS$4+23,FALSE),0))</f>
        <v>9192.4189285714274</v>
      </c>
      <c r="AL15" s="17">
        <f>IF(AND($D15=$AK$4,$E15=AL$5),VLOOKUP($A15,'Потребление ЭЭ_факт'!$A$5:$DH$154,47+'Потребление ЭЭ_факт'!BT$4+23,FALSE),IF(AK15&lt;&gt;0,VLOOKUP($A15,'Потребление ЭЭ_факт'!$A$5:$DH$154,47+'Потребление ЭЭ_факт'!BT$4+23,FALSE),0))</f>
        <v>8092.1080000000002</v>
      </c>
      <c r="AM15" s="17">
        <f>IF(AND($D15=$AK$4,$E15=AM$5),VLOOKUP($A15,'Потребление ЭЭ_факт'!$A$5:$DH$154,47+'Потребление ЭЭ_факт'!BU$4+23,FALSE),IF(AL15&lt;&gt;0,VLOOKUP($A15,'Потребление ЭЭ_факт'!$A$5:$DH$154,47+'Потребление ЭЭ_факт'!BU$4+23,FALSE),0))</f>
        <v>8555.8937142857139</v>
      </c>
      <c r="AN15" s="17">
        <f>IF(AND($D15=$AK$4,$E15=AN$5),VLOOKUP($A15,'Потребление ЭЭ_факт'!$A$5:$DH$154,47+'Потребление ЭЭ_факт'!BV$4+23,FALSE),IF(AM15&lt;&gt;0,VLOOKUP($A15,'Потребление ЭЭ_факт'!$A$5:$DH$154,47+'Потребление ЭЭ_факт'!BV$4+23,FALSE),0))</f>
        <v>8187.1757142857141</v>
      </c>
      <c r="AO15" s="17">
        <f>IF(AND($D15=$AK$4,$E15=AO$5),VLOOKUP($A15,'Потребление ЭЭ_факт'!$A$5:$DH$154,47+'Потребление ЭЭ_факт'!BW$4+23,FALSE),IF(AN15&lt;&gt;0,VLOOKUP($A15,'Потребление ЭЭ_факт'!$A$5:$DH$154,47+'Потребление ЭЭ_факт'!BW$4+23,FALSE),0))</f>
        <v>8391.3744999999999</v>
      </c>
      <c r="AP15" s="17">
        <f>IF(AND($D15=$AK$4,$E15=AP$5),VLOOKUP($A15,'Потребление ЭЭ_факт'!$A$5:$DH$154,47+'Потребление ЭЭ_факт'!BX$4+23,FALSE),IF(AO15&lt;&gt;0,VLOOKUP($A15,'Потребление ЭЭ_факт'!$A$5:$DH$154,47+'Потребление ЭЭ_факт'!BX$4+23,FALSE),0))</f>
        <v>8490.2022857142838</v>
      </c>
      <c r="AQ15" s="17">
        <f>IF(AND($D15=$AK$4,$E15=AQ$5),VLOOKUP($A15,'Потребление ЭЭ_факт'!$A$5:$DH$154,47+'Потребление ЭЭ_факт'!BY$4+23,FALSE),IF(AP15&lt;&gt;0,VLOOKUP($A15,'Потребление ЭЭ_факт'!$A$5:$DH$154,47+'Потребление ЭЭ_факт'!BY$4+23,FALSE),0))</f>
        <v>8937.1715714285729</v>
      </c>
      <c r="AR15" s="17">
        <f>IF(AND($D15=$AK$4,$E15=AR$5),VLOOKUP($A15,'Потребление ЭЭ_факт'!$A$5:$DH$154,47+'Потребление ЭЭ_факт'!BZ$4+23,FALSE),IF(AQ15&lt;&gt;0,VLOOKUP($A15,'Потребление ЭЭ_факт'!$A$5:$DH$154,47+'Потребление ЭЭ_факт'!BZ$4+23,FALSE),0))</f>
        <v>9527.3340714285714</v>
      </c>
      <c r="AS15" s="17">
        <f>IF(AND($D15=$AK$4,$E15=AS$5),VLOOKUP($A15,'Потребление ЭЭ_факт'!$A$5:$DH$154,47+'Потребление ЭЭ_факт'!CA$4+23,FALSE),IF(AR15&lt;&gt;0,VLOOKUP($A15,'Потребление ЭЭ_факт'!$A$5:$DH$154,47+'Потребление ЭЭ_факт'!CA$4+23,FALSE),0))</f>
        <v>7597.9080000000004</v>
      </c>
      <c r="AT15" s="17">
        <f>IF(AND($D15=$AK$4,$E15=AT$5),VLOOKUP($A15,'Потребление ЭЭ_факт'!$A$5:$DH$154,47+'Потребление ЭЭ_факт'!CB$4+23,FALSE),IF(AS15&lt;&gt;0,VLOOKUP($A15,'Потребление ЭЭ_факт'!$A$5:$DH$154,47+'Потребление ЭЭ_факт'!CB$4+23,FALSE),0))</f>
        <v>8413.9004285714291</v>
      </c>
      <c r="AU15" s="17">
        <f>IF(AND($D15=$AK$4,$E15=AU$5),VLOOKUP($A15,'Потребление ЭЭ_факт'!$A$5:$DH$154,47+'Потребление ЭЭ_факт'!CC$4+23,FALSE),IF(AT15&lt;&gt;0,VLOOKUP($A15,'Потребление ЭЭ_факт'!$A$5:$DH$154,47+'Потребление ЭЭ_факт'!CC$4+23,FALSE),0))</f>
        <v>8089.3757142857148</v>
      </c>
      <c r="AV15" s="17">
        <f>IF(AND($D15=$AK$4,$E15=AV$5),VLOOKUP($A15,'Потребление ЭЭ_факт'!$A$5:$DH$154,47+'Потребление ЭЭ_факт'!CD$4+23,FALSE),IF(AU15&lt;&gt;0,VLOOKUP($A15,'Потребление ЭЭ_факт'!$A$5:$DH$154,47+'Потребление ЭЭ_факт'!CD$4+23,FALSE),0))</f>
        <v>8501.7039428571425</v>
      </c>
      <c r="AW15" s="14">
        <f>IF(AND($D15=$AW$4,$E15=AW$5),VLOOKUP($A15,'Потребление ЭЭ_факт'!$A$5:$DH$154,47+'Потребление ЭЭ_факт'!CE$4+35,FALSE),IF(AV15&lt;&gt;0,VLOOKUP($A15,'Потребление ЭЭ_факт'!$A$5:$DH$154,47+'Потребление ЭЭ_факт'!CE$4+35,FALSE),0))</f>
        <v>8430.1134285714288</v>
      </c>
      <c r="AX15" s="17">
        <f>IF(AND($D15=$AW$4,$E15=AX$5),VLOOKUP($A15,'Потребление ЭЭ_факт'!$A$5:$DH$154,47+'Потребление ЭЭ_факт'!CF$4+35,FALSE),IF(AW15&lt;&gt;0,VLOOKUP($A15,'Потребление ЭЭ_факт'!$A$5:$DH$154,47+'Потребление ЭЭ_факт'!CF$4+35,FALSE),0))</f>
        <v>7723.6</v>
      </c>
      <c r="AY15" s="17">
        <f>IF(AND($D15=$AW$4,$E15=AY$5),VLOOKUP($A15,'Потребление ЭЭ_факт'!$A$5:$DH$154,47+'Потребление ЭЭ_факт'!CG$4+35,FALSE),IF(AX15&lt;&gt;0,VLOOKUP($A15,'Потребление ЭЭ_факт'!$A$5:$DH$154,47+'Потребление ЭЭ_факт'!CG$4+35,FALSE),0))</f>
        <v>8630.2441142857151</v>
      </c>
      <c r="AZ15" s="17">
        <f>IF(AND($D15=$AW$4,$E15=AZ$5),VLOOKUP($A15,'Потребление ЭЭ_факт'!$A$5:$DH$154,47+'Потребление ЭЭ_факт'!CH$4+35,FALSE),IF(AY15&lt;&gt;0,VLOOKUP($A15,'Потребление ЭЭ_факт'!$A$5:$DH$154,47+'Потребление ЭЭ_факт'!CH$4+35,FALSE),0))</f>
        <v>8682.869999999999</v>
      </c>
      <c r="BA15" s="17">
        <f>IF(AND($D15=$AW$4,$E15=BA$5),VLOOKUP($A15,'Потребление ЭЭ_факт'!$A$5:$DH$154,47+'Потребление ЭЭ_факт'!CI$4+35,FALSE),IF(AZ15&lt;&gt;0,VLOOKUP($A15,'Потребление ЭЭ_факт'!$A$5:$DH$154,47+'Потребление ЭЭ_факт'!CI$4+35,FALSE),0))</f>
        <v>8362.8323571428555</v>
      </c>
      <c r="BB15" s="17">
        <f>IF(AND($D15=$AW$4,$E15=BB$5),VLOOKUP($A15,'Потребление ЭЭ_факт'!$A$5:$DH$154,47+'Потребление ЭЭ_факт'!CJ$4+35,FALSE),IF(BA15&lt;&gt;0,VLOOKUP($A15,'Потребление ЭЭ_факт'!$A$5:$DH$154,47+'Потребление ЭЭ_факт'!CJ$4+35,FALSE),0))</f>
        <v>8350.3320000000003</v>
      </c>
      <c r="BC15" s="17">
        <f>IF(AND($D15=$AW$4,$E15=BC$5),VLOOKUP($A15,'Потребление ЭЭ_факт'!$A$5:$DH$154,47+'Потребление ЭЭ_факт'!CK$4+35,FALSE),IF(BB15&lt;&gt;0,VLOOKUP($A15,'Потребление ЭЭ_факт'!$A$5:$DH$154,47+'Потребление ЭЭ_факт'!CK$4+35,FALSE),0))</f>
        <v>8927.0279285714296</v>
      </c>
      <c r="BD15" s="17">
        <f>IF(AND($D15=$AW$4,$E15=BD$5),VLOOKUP($A15,'Потребление ЭЭ_факт'!$A$5:$DH$154,47+'Потребление ЭЭ_факт'!CL$4+35,FALSE),IF(BC15&lt;&gt;0,VLOOKUP($A15,'Потребление ЭЭ_факт'!$A$5:$DH$154,47+'Потребление ЭЭ_факт'!CL$4+35,FALSE),0))</f>
        <v>8967.3487428571425</v>
      </c>
      <c r="BE15" s="17">
        <f>IF(AND($D15=$AW$4,$E15=BE$5),VLOOKUP($A15,'Потребление ЭЭ_факт'!$A$5:$DH$154,47+'Потребление ЭЭ_факт'!CM$4+35,FALSE),IF(BD15&lt;&gt;0,VLOOKUP($A15,'Потребление ЭЭ_факт'!$A$5:$DH$154,47+'Потребление ЭЭ_факт'!CM$4+35,FALSE),0))</f>
        <v>7975.0692857142849</v>
      </c>
      <c r="BF15" s="17">
        <f>IF(AND($D15=$AW$4,$E15=BF$5),VLOOKUP($A15,'Потребление ЭЭ_факт'!$A$5:$DH$154,47+'Потребление ЭЭ_факт'!CN$4+35,FALSE),IF(BE15&lt;&gt;0,VLOOKUP($A15,'Потребление ЭЭ_факт'!$A$5:$DH$154,47+'Потребление ЭЭ_факт'!CN$4+35,FALSE),0))</f>
        <v>7887.4849999999997</v>
      </c>
      <c r="BG15" s="17">
        <f>IF(AND($D15=$AW$4,$E15=BG$5),VLOOKUP($A15,'Потребление ЭЭ_факт'!$A$5:$DH$154,47+'Потребление ЭЭ_факт'!CO$4+35,FALSE),IF(BF15&lt;&gt;0,VLOOKUP($A15,'Потребление ЭЭ_факт'!$A$5:$DH$154,47+'Потребление ЭЭ_факт'!CO$4+35,FALSE),0))</f>
        <v>8161.8788571428577</v>
      </c>
      <c r="BH15" s="17">
        <f>IF(AND($D15=$AW$4,$E15=BH$5),VLOOKUP($A15,'Потребление ЭЭ_факт'!$A$5:$DH$154,47+'Потребление ЭЭ_факт'!CP$4+35,FALSE),IF(BG15&lt;&gt;0,VLOOKUP($A15,'Потребление ЭЭ_факт'!$A$5:$DH$154,47+'Потребление ЭЭ_факт'!CP$4+35,FALSE),0))</f>
        <v>8942.8689285714299</v>
      </c>
      <c r="BI15" s="14">
        <f>IF(AND($D15=$BI$4,$E15=BI$5),VLOOKUP($A15,'Потребление ЭЭ_факт'!$A$5:$DH$154,47+'Потребление ЭЭ_факт'!CQ$4+47,FALSE),IF(BH15&lt;&gt;0,VLOOKUP($A15,'Потребление ЭЭ_факт'!$A$5:$DH$154,47+'Потребление ЭЭ_факт'!CQ$4+47,FALSE),0))</f>
        <v>8649.2125714285739</v>
      </c>
      <c r="BJ15" s="17">
        <f>IF(AND($D15=$BI$4,$E15=BJ$5),VLOOKUP($A15,'Потребление ЭЭ_факт'!$A$5:$DH$154,47+'Потребление ЭЭ_факт'!CR$4+47,FALSE),IF(BI15&lt;&gt;0,VLOOKUP($A15,'Потребление ЭЭ_факт'!$A$5:$DH$154,47+'Потребление ЭЭ_факт'!CR$4+47,FALSE),0))</f>
        <v>8338.9230714285713</v>
      </c>
      <c r="BK15" s="17">
        <f>IF(AND($D15=$BI$4,$E15=BK$5),VLOOKUP($A15,'Потребление ЭЭ_факт'!$A$5:$DH$154,47+'Потребление ЭЭ_факт'!CS$4+47,FALSE),IF(BJ15&lt;&gt;0,VLOOKUP($A15,'Потребление ЭЭ_факт'!$A$5:$DH$154,47+'Потребление ЭЭ_факт'!CS$4+47,FALSE),0))</f>
        <v>8806.0504285714287</v>
      </c>
      <c r="BL15" s="17">
        <f>IF(AND($D15=$BI$4,$E15=BL$5),VLOOKUP($A15,'Потребление ЭЭ_факт'!$A$5:$DH$154,47+'Потребление ЭЭ_факт'!CT$4+47,FALSE),IF(BK15&lt;&gt;0,VLOOKUP($A15,'Потребление ЭЭ_факт'!$A$5:$DH$154,47+'Потребление ЭЭ_факт'!CT$4+47,FALSE),0))</f>
        <v>8521.5994285714296</v>
      </c>
      <c r="BM15" s="17">
        <f>IF(AND($D15=$BI$4,$E15=BM$5),VLOOKUP($A15,'Потребление ЭЭ_факт'!$A$5:$DH$154,47+'Потребление ЭЭ_факт'!CU$4+47,FALSE),IF(BL15&lt;&gt;0,VLOOKUP($A15,'Потребление ЭЭ_факт'!$A$5:$DH$154,47+'Потребление ЭЭ_факт'!CU$4+47,FALSE),0))</f>
        <v>9017.930114285713</v>
      </c>
      <c r="BN15" s="17">
        <f>IF(AND($D15=$BI$4,$E15=BN$5),VLOOKUP($A15,'Потребление ЭЭ_факт'!$A$5:$DH$154,47+'Потребление ЭЭ_факт'!CV$4+47,FALSE),IF(BM15&lt;&gt;0,VLOOKUP($A15,'Потребление ЭЭ_факт'!$A$5:$DH$154,47+'Потребление ЭЭ_факт'!CV$4+47,FALSE),0))</f>
        <v>9103.8021428571428</v>
      </c>
      <c r="BO15" s="17">
        <f>IF(AND($D15=$BI$4,$E15=BO$5),VLOOKUP($A15,'Потребление ЭЭ_факт'!$A$5:$DH$154,47+'Потребление ЭЭ_факт'!CW$4+47,FALSE),IF(BN15&lt;&gt;0,VLOOKUP($A15,'Потребление ЭЭ_факт'!$A$5:$DH$154,47+'Потребление ЭЭ_факт'!CW$4+47,FALSE),0))</f>
        <v>9821.3602142857144</v>
      </c>
      <c r="BP15" s="17">
        <f>IF(AND($D15=$BI$4,$E15=BP$5),VLOOKUP($A15,'Потребление ЭЭ_факт'!$A$5:$DH$154,47+'Потребление ЭЭ_факт'!CX$4+47,FALSE),IF(BO15&lt;&gt;0,VLOOKUP($A15,'Потребление ЭЭ_факт'!$A$5:$DH$154,47+'Потребление ЭЭ_факт'!CX$4+47,FALSE),0))</f>
        <v>9417.9837857142866</v>
      </c>
      <c r="BQ15" s="17">
        <f>IF(AND($D15=$BI$4,$E15=BQ$5),VLOOKUP($A15,'Потребление ЭЭ_факт'!$A$5:$DH$154,47+'Потребление ЭЭ_факт'!CY$4+47,FALSE),IF(BP15&lt;&gt;0,VLOOKUP($A15,'Потребление ЭЭ_факт'!$A$5:$DH$154,47+'Потребление ЭЭ_факт'!CY$4+47,FALSE),0))</f>
        <v>8818.59</v>
      </c>
      <c r="BR15" s="17">
        <f>IF(AND($D15=$BI$4,$E15=BR$5),VLOOKUP($A15,'Потребление ЭЭ_факт'!$A$5:$DH$154,47+'Потребление ЭЭ_факт'!CZ$4+47,FALSE),IF(BQ15&lt;&gt;0,VLOOKUP($A15,'Потребление ЭЭ_факт'!$A$5:$DH$154,47+'Потребление ЭЭ_факт'!CZ$4+47,FALSE),0))</f>
        <v>8439.5427428571438</v>
      </c>
      <c r="BS15" s="17">
        <f>IF(AND($D15=$BI$4,$E15=BS$5),VLOOKUP($A15,'Потребление ЭЭ_факт'!$A$5:$DH$154,47+'Потребление ЭЭ_факт'!DA$4+47,FALSE),IF(BR15&lt;&gt;0,VLOOKUP($A15,'Потребление ЭЭ_факт'!$A$5:$DH$154,47+'Потребление ЭЭ_факт'!DA$4+47,FALSE),0))</f>
        <v>8115.6535714285719</v>
      </c>
      <c r="BT15" s="17">
        <f>IF(AND($D15=$BI$4,$E15=BT$5),VLOOKUP($A15,'Потребление ЭЭ_факт'!$A$5:$DH$154,47+'Потребление ЭЭ_факт'!DB$4+47,FALSE),IF(BS15&lt;&gt;0,VLOOKUP($A15,'Потребление ЭЭ_факт'!$A$5:$DH$154,47+'Потребление ЭЭ_факт'!DB$4+47,FALSE),0))</f>
        <v>8761.3321904761888</v>
      </c>
      <c r="BU15" s="14">
        <f>IF(AND($D15=$BU$4,$E15=BU$5),VLOOKUP($A15,'Потребление ЭЭ_факт'!$A$5:$DH$154,59+'Потребление ЭЭ_факт'!DC$4+47,FALSE),IF(BT15&lt;&gt;0,VLOOKUP($A15,'Потребление ЭЭ_факт'!$A$5:$DH$154,47+'Потребление ЭЭ_факт'!DC$4+59,FALSE),0))</f>
        <v>9544.6891999999989</v>
      </c>
      <c r="BV15" s="17">
        <f>IF(AND($D15=$BU$4,$E15=BV$5),VLOOKUP($A15,'Потребление ЭЭ_факт'!$A$5:$DH$154,59+'Потребление ЭЭ_факт'!DD$4+47,FALSE),IF(BU15&lt;&gt;0,VLOOKUP($A15,'Потребление ЭЭ_факт'!$A$5:$DH$154,47+'Потребление ЭЭ_факт'!DD$4+59,FALSE),0))</f>
        <v>8609.8919999999998</v>
      </c>
      <c r="BW15" s="17">
        <f>IF(AND($D15=$BU$4,$E15=BW$5),VLOOKUP($A15,'Потребление ЭЭ_факт'!$A$5:$DH$154,59+'Потребление ЭЭ_факт'!DE$4+47,FALSE),IF(BV15&lt;&gt;0,VLOOKUP($A15,'Потребление ЭЭ_факт'!$A$5:$DH$154,47+'Потребление ЭЭ_факт'!DE$4+59,FALSE),0))</f>
        <v>9854.800357142858</v>
      </c>
      <c r="BX15" s="17">
        <f>IF(AND($D15=$BU$4,$E15=BX$5),VLOOKUP($A15,'Потребление ЭЭ_факт'!$A$5:$DH$154,59+'Потребление ЭЭ_факт'!DF$4+47,FALSE),IF(BW15&lt;&gt;0,VLOOKUP($A15,'Потребление ЭЭ_факт'!$A$5:$DH$154,47+'Потребление ЭЭ_факт'!DF$4+59,FALSE),0))</f>
        <v>9535.1845714285719</v>
      </c>
      <c r="BY15" s="17">
        <f>IF(AND($D15=$BU$4,$E15=BY$5),VLOOKUP($A15,'Потребление ЭЭ_факт'!$A$5:$DH$154,59+'Потребление ЭЭ_факт'!DG$4+47,FALSE),IF(BX15&lt;&gt;0,VLOOKUP($A15,'Потребление ЭЭ_факт'!$A$5:$DH$154,47+'Потребление ЭЭ_факт'!DG$4+59,FALSE),0))</f>
        <v>9878.7544999999991</v>
      </c>
      <c r="BZ15" s="17">
        <f>IF(AND($D15=$BU$4,$E15=BZ$5),VLOOKUP($A15,'Потребление ЭЭ_факт'!$A$5:$DH$154,59+'Потребление ЭЭ_факт'!DH$4+47,FALSE),IF(BY15&lt;&gt;0,VLOOKUP($A15,'Потребление ЭЭ_факт'!$A$5:$DH$154,47+'Потребление ЭЭ_факт'!DH$4+59,FALSE),0))</f>
        <v>9298.0328571428563</v>
      </c>
      <c r="CA15" s="15">
        <f t="shared" si="97"/>
        <v>9598.0185000000001</v>
      </c>
      <c r="CB15" s="12">
        <f t="shared" si="200"/>
        <v>9315.8987928571441</v>
      </c>
      <c r="CC15" s="12">
        <f t="shared" si="201"/>
        <v>8095.677535714286</v>
      </c>
      <c r="CD15" s="12">
        <f t="shared" si="202"/>
        <v>8281.4708642857149</v>
      </c>
      <c r="CE15" s="12">
        <f t="shared" si="203"/>
        <v>8097.4257857142857</v>
      </c>
      <c r="CF15" s="12">
        <f t="shared" si="204"/>
        <v>8823.5641369047626</v>
      </c>
      <c r="CG15" s="14">
        <f t="shared" si="205"/>
        <v>8954.1085321428582</v>
      </c>
      <c r="CH15" s="15">
        <f t="shared" si="206"/>
        <v>8191.1307678571429</v>
      </c>
      <c r="CI15" s="15">
        <f t="shared" si="101"/>
        <v>8961.7471535714285</v>
      </c>
      <c r="CJ15" s="15">
        <f t="shared" si="102"/>
        <v>8731.707428571428</v>
      </c>
      <c r="CK15" s="15">
        <f t="shared" si="103"/>
        <v>8912.722867857141</v>
      </c>
      <c r="CL15" s="15">
        <f t="shared" si="104"/>
        <v>8810.5923214285704</v>
      </c>
      <c r="CM15" s="15">
        <f t="shared" si="177"/>
        <v>9598.0185000000001</v>
      </c>
      <c r="CN15" s="15">
        <f t="shared" si="6"/>
        <v>9315.8987928571441</v>
      </c>
      <c r="CO15" s="15">
        <f t="shared" si="6"/>
        <v>8095.677535714286</v>
      </c>
      <c r="CP15" s="15">
        <f t="shared" si="6"/>
        <v>8281.4708642857149</v>
      </c>
      <c r="CQ15" s="15">
        <f t="shared" si="6"/>
        <v>8097.4257857142857</v>
      </c>
      <c r="CR15" s="16">
        <f t="shared" si="6"/>
        <v>8823.5641369047626</v>
      </c>
      <c r="CS15" s="14">
        <f t="shared" si="6"/>
        <v>8954.1085321428582</v>
      </c>
      <c r="CT15" s="15">
        <f t="shared" si="7"/>
        <v>8191.1307678571429</v>
      </c>
      <c r="CU15" s="15">
        <f t="shared" si="7"/>
        <v>8961.7471535714285</v>
      </c>
      <c r="CV15" s="15">
        <f t="shared" si="7"/>
        <v>8731.707428571428</v>
      </c>
      <c r="CW15" s="15">
        <f t="shared" si="7"/>
        <v>8912.722867857141</v>
      </c>
      <c r="CX15" s="15">
        <f t="shared" si="7"/>
        <v>8810.5923214285704</v>
      </c>
      <c r="CY15" s="15">
        <f t="shared" si="7"/>
        <v>9598.0185000000001</v>
      </c>
      <c r="CZ15" s="15">
        <f t="shared" si="7"/>
        <v>9315.8987928571441</v>
      </c>
      <c r="DA15" s="15">
        <f t="shared" si="7"/>
        <v>8095.677535714286</v>
      </c>
      <c r="DB15" s="15">
        <f t="shared" si="7"/>
        <v>8281.4708642857149</v>
      </c>
      <c r="DC15" s="15">
        <f t="shared" si="7"/>
        <v>8097.4257857142857</v>
      </c>
      <c r="DD15" s="16">
        <f t="shared" si="7"/>
        <v>8823.5641369047626</v>
      </c>
      <c r="DE15" s="14">
        <f t="shared" si="190"/>
        <v>8954.1085321428582</v>
      </c>
      <c r="DF15" s="15">
        <f t="shared" si="191"/>
        <v>8191.1307678571429</v>
      </c>
      <c r="DG15" s="15">
        <f t="shared" si="192"/>
        <v>8961.7471535714285</v>
      </c>
      <c r="DH15" s="15">
        <f t="shared" si="193"/>
        <v>8731.707428571428</v>
      </c>
      <c r="DI15" s="15">
        <f t="shared" si="194"/>
        <v>8912.722867857141</v>
      </c>
      <c r="DJ15" s="15">
        <f t="shared" si="195"/>
        <v>8810.5923214285704</v>
      </c>
      <c r="DK15" s="15">
        <f t="shared" si="196"/>
        <v>9598.0185000000001</v>
      </c>
      <c r="DL15" s="15">
        <f t="shared" si="197"/>
        <v>9315.8987928571441</v>
      </c>
      <c r="DM15" s="15">
        <f t="shared" si="198"/>
        <v>8095.677535714286</v>
      </c>
      <c r="DN15" s="15">
        <f t="shared" si="199"/>
        <v>8281.4708642857149</v>
      </c>
      <c r="DO15" s="15">
        <f t="shared" si="188"/>
        <v>8097.4257857142857</v>
      </c>
      <c r="DP15" s="16">
        <f t="shared" si="189"/>
        <v>8823.5641369047626</v>
      </c>
      <c r="DQ15" s="14">
        <f t="shared" si="105"/>
        <v>8954.1085321428582</v>
      </c>
      <c r="DR15" s="15">
        <f t="shared" si="106"/>
        <v>8191.1307678571429</v>
      </c>
      <c r="DS15" s="15">
        <f t="shared" si="107"/>
        <v>8961.7471535714285</v>
      </c>
      <c r="DT15" s="15">
        <f t="shared" si="108"/>
        <v>8731.707428571428</v>
      </c>
      <c r="DU15" s="15">
        <f t="shared" si="109"/>
        <v>8912.722867857141</v>
      </c>
      <c r="DV15" s="15">
        <f t="shared" si="110"/>
        <v>8810.5923214285704</v>
      </c>
      <c r="DW15" s="15">
        <f t="shared" si="111"/>
        <v>9598.0185000000001</v>
      </c>
      <c r="DX15" s="15">
        <f t="shared" si="112"/>
        <v>9315.8987928571441</v>
      </c>
      <c r="DY15" s="15">
        <f t="shared" si="113"/>
        <v>8095.677535714286</v>
      </c>
      <c r="DZ15" s="15">
        <f t="shared" si="8"/>
        <v>8281.4708642857149</v>
      </c>
      <c r="EA15" s="15">
        <f t="shared" si="8"/>
        <v>8097.4257857142857</v>
      </c>
      <c r="EB15" s="16">
        <f t="shared" si="8"/>
        <v>8823.5641369047626</v>
      </c>
      <c r="EC15" s="14">
        <f t="shared" si="8"/>
        <v>8954.1085321428582</v>
      </c>
      <c r="ED15" s="15">
        <f t="shared" si="8"/>
        <v>8191.1307678571429</v>
      </c>
      <c r="EE15" s="15">
        <f t="shared" si="8"/>
        <v>8961.7471535714285</v>
      </c>
      <c r="EF15" s="15">
        <f t="shared" si="8"/>
        <v>8731.707428571428</v>
      </c>
      <c r="EG15" s="15">
        <f t="shared" si="8"/>
        <v>8912.722867857141</v>
      </c>
      <c r="EH15" s="15">
        <f t="shared" si="8"/>
        <v>8810.5923214285704</v>
      </c>
      <c r="EI15" s="15">
        <f t="shared" si="8"/>
        <v>9598.0185000000001</v>
      </c>
      <c r="EJ15" s="15">
        <f t="shared" si="8"/>
        <v>9315.8987928571441</v>
      </c>
      <c r="EK15" s="15">
        <f t="shared" si="8"/>
        <v>8095.677535714286</v>
      </c>
      <c r="EL15" s="15">
        <f t="shared" si="8"/>
        <v>8281.4708642857149</v>
      </c>
      <c r="EM15" s="15">
        <f t="shared" si="8"/>
        <v>8097.4257857142857</v>
      </c>
      <c r="EN15" s="16">
        <f t="shared" si="8"/>
        <v>8823.5641369047626</v>
      </c>
      <c r="EO15" s="14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6"/>
      <c r="FC15" s="14">
        <f t="shared" si="178"/>
        <v>9192.4189285714274</v>
      </c>
      <c r="FD15" s="17">
        <f t="shared" si="114"/>
        <v>8092.1080000000002</v>
      </c>
      <c r="FE15" s="17">
        <f t="shared" si="115"/>
        <v>8555.8937142857139</v>
      </c>
      <c r="FF15" s="17">
        <f t="shared" si="116"/>
        <v>8187.1757142857141</v>
      </c>
      <c r="FG15" s="17">
        <f t="shared" si="117"/>
        <v>8391.3744999999999</v>
      </c>
      <c r="FH15" s="17">
        <f t="shared" si="118"/>
        <v>8490.2022857142838</v>
      </c>
      <c r="FI15" s="17">
        <f t="shared" si="119"/>
        <v>8937.1715714285729</v>
      </c>
      <c r="FJ15" s="17">
        <f t="shared" si="120"/>
        <v>9527.3340714285714</v>
      </c>
      <c r="FK15" s="17">
        <f t="shared" si="121"/>
        <v>7597.9080000000004</v>
      </c>
      <c r="FL15" s="17">
        <f t="shared" si="122"/>
        <v>8413.9004285714291</v>
      </c>
      <c r="FM15" s="17">
        <f t="shared" si="123"/>
        <v>8089.3757142857148</v>
      </c>
      <c r="FN15" s="17">
        <f t="shared" si="124"/>
        <v>8501.7039428571425</v>
      </c>
      <c r="FO15" s="14">
        <f t="shared" si="125"/>
        <v>8430.1134285714288</v>
      </c>
      <c r="FP15" s="17">
        <f t="shared" si="126"/>
        <v>7723.6</v>
      </c>
      <c r="FQ15" s="17">
        <f t="shared" si="127"/>
        <v>8630.2441142857151</v>
      </c>
      <c r="FR15" s="17">
        <f t="shared" si="128"/>
        <v>8682.869999999999</v>
      </c>
      <c r="FS15" s="17">
        <f t="shared" si="129"/>
        <v>8362.8323571428555</v>
      </c>
      <c r="FT15" s="17">
        <f t="shared" si="130"/>
        <v>8350.3320000000003</v>
      </c>
      <c r="FU15" s="17">
        <f t="shared" si="131"/>
        <v>8927.0279285714296</v>
      </c>
      <c r="FV15" s="17">
        <f t="shared" si="132"/>
        <v>8967.3487428571425</v>
      </c>
      <c r="FW15" s="17">
        <f t="shared" si="133"/>
        <v>7975.0692857142849</v>
      </c>
      <c r="FX15" s="17">
        <f t="shared" si="134"/>
        <v>7887.4849999999997</v>
      </c>
      <c r="FY15" s="17">
        <f t="shared" si="135"/>
        <v>8161.8788571428577</v>
      </c>
      <c r="FZ15" s="17">
        <f t="shared" si="136"/>
        <v>8942.8689285714299</v>
      </c>
      <c r="GA15" s="14">
        <f t="shared" si="137"/>
        <v>8649.2125714285739</v>
      </c>
      <c r="GB15" s="17">
        <f t="shared" si="138"/>
        <v>8338.9230714285713</v>
      </c>
      <c r="GC15" s="17">
        <f t="shared" si="139"/>
        <v>8806.0504285714287</v>
      </c>
      <c r="GD15" s="17">
        <f t="shared" si="140"/>
        <v>8521.5994285714296</v>
      </c>
      <c r="GE15" s="17">
        <f t="shared" si="141"/>
        <v>9017.930114285713</v>
      </c>
      <c r="GF15" s="17">
        <f t="shared" si="142"/>
        <v>9103.8021428571428</v>
      </c>
      <c r="GG15" s="17">
        <f t="shared" si="143"/>
        <v>9821.3602142857144</v>
      </c>
      <c r="GH15" s="17">
        <f t="shared" si="144"/>
        <v>9417.9837857142866</v>
      </c>
      <c r="GI15" s="17">
        <f t="shared" si="145"/>
        <v>8818.59</v>
      </c>
      <c r="GJ15" s="17">
        <f t="shared" si="146"/>
        <v>8439.5427428571438</v>
      </c>
      <c r="GK15" s="17">
        <f t="shared" si="147"/>
        <v>8115.6535714285719</v>
      </c>
      <c r="GL15" s="17">
        <f t="shared" si="148"/>
        <v>8761.3321904761888</v>
      </c>
      <c r="GM15" s="14">
        <f t="shared" si="149"/>
        <v>9544.6891999999989</v>
      </c>
      <c r="GN15" s="17">
        <f t="shared" si="150"/>
        <v>8609.8919999999998</v>
      </c>
      <c r="GO15" s="17">
        <f t="shared" si="151"/>
        <v>9854.800357142858</v>
      </c>
      <c r="GP15" s="17">
        <f t="shared" si="152"/>
        <v>9535.1845714285719</v>
      </c>
      <c r="GQ15" s="17">
        <f t="shared" si="153"/>
        <v>9878.7544999999991</v>
      </c>
      <c r="GR15" s="17">
        <f t="shared" si="154"/>
        <v>9298.0328571428563</v>
      </c>
      <c r="GS15" s="15">
        <f t="shared" si="155"/>
        <v>9598.0185000000001</v>
      </c>
      <c r="GT15" s="12">
        <f t="shared" si="156"/>
        <v>9315.8987928571441</v>
      </c>
      <c r="GU15" s="12">
        <f t="shared" si="157"/>
        <v>8095.677535714286</v>
      </c>
      <c r="GV15" s="12">
        <f t="shared" si="158"/>
        <v>8281.4708642857149</v>
      </c>
      <c r="GW15" s="12">
        <f t="shared" si="159"/>
        <v>8097.4257857142857</v>
      </c>
      <c r="GX15" s="12">
        <f t="shared" si="160"/>
        <v>8823.5641369047626</v>
      </c>
      <c r="GY15" s="14">
        <f t="shared" si="161"/>
        <v>8954.1085321428582</v>
      </c>
      <c r="GZ15" s="15">
        <f t="shared" si="162"/>
        <v>8191.1307678571429</v>
      </c>
      <c r="HA15" s="15">
        <f t="shared" si="163"/>
        <v>8961.7471535714285</v>
      </c>
      <c r="HB15" s="15">
        <f t="shared" si="164"/>
        <v>8731.707428571428</v>
      </c>
      <c r="HC15" s="15">
        <f t="shared" si="165"/>
        <v>8912.722867857141</v>
      </c>
      <c r="HD15" s="15">
        <f t="shared" si="166"/>
        <v>8810.5923214285704</v>
      </c>
      <c r="HE15" s="15">
        <f t="shared" si="167"/>
        <v>9598.0185000000001</v>
      </c>
      <c r="HF15" s="15">
        <f t="shared" si="168"/>
        <v>9315.8987928571441</v>
      </c>
      <c r="HG15" s="15">
        <f t="shared" si="169"/>
        <v>8095.677535714286</v>
      </c>
      <c r="HH15" s="15">
        <f t="shared" si="170"/>
        <v>8281.4708642857149</v>
      </c>
      <c r="HI15" s="15">
        <f t="shared" si="171"/>
        <v>8097.4257857142857</v>
      </c>
      <c r="HJ15" s="16">
        <f t="shared" si="172"/>
        <v>8823.5641369047626</v>
      </c>
      <c r="HK15" s="14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6"/>
      <c r="HW15" s="14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6"/>
      <c r="II15" s="14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6"/>
      <c r="IU15" s="14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6"/>
      <c r="JH15" s="17"/>
      <c r="JI15" s="14">
        <f t="shared" si="179"/>
        <v>101976.56687142857</v>
      </c>
      <c r="JJ15" s="15">
        <f t="shared" si="180"/>
        <v>101041.67064285715</v>
      </c>
      <c r="JK15" s="15">
        <f t="shared" si="181"/>
        <v>105811.98026190476</v>
      </c>
      <c r="JL15" s="15">
        <f t="shared" si="182"/>
        <v>108933.40910119048</v>
      </c>
      <c r="JM15" s="15">
        <f t="shared" si="183"/>
        <v>104774.06468690476</v>
      </c>
      <c r="JN15" s="15">
        <f t="shared" si="184"/>
        <v>0</v>
      </c>
      <c r="JO15" s="15">
        <f t="shared" si="185"/>
        <v>0</v>
      </c>
      <c r="JP15" s="15">
        <f t="shared" si="186"/>
        <v>0</v>
      </c>
      <c r="JQ15" s="15">
        <f t="shared" si="187"/>
        <v>0</v>
      </c>
      <c r="JR15" s="14"/>
    </row>
    <row r="16" spans="1:278" ht="12.75" customHeight="1" x14ac:dyDescent="0.25">
      <c r="A16" s="5" t="s">
        <v>241</v>
      </c>
      <c r="B16" s="3" t="s">
        <v>242</v>
      </c>
      <c r="C16" s="4">
        <v>44260</v>
      </c>
      <c r="D16">
        <f t="shared" si="93"/>
        <v>2021</v>
      </c>
      <c r="E16">
        <f t="shared" si="94"/>
        <v>3</v>
      </c>
      <c r="F16">
        <f t="shared" si="95"/>
        <v>2018</v>
      </c>
      <c r="G16">
        <f t="shared" si="96"/>
        <v>3</v>
      </c>
      <c r="H16">
        <f t="shared" si="173"/>
        <v>2022</v>
      </c>
      <c r="I16">
        <f t="shared" si="174"/>
        <v>1</v>
      </c>
      <c r="J16">
        <f t="shared" si="175"/>
        <v>2026</v>
      </c>
      <c r="K16">
        <f t="shared" si="176"/>
        <v>12</v>
      </c>
      <c r="M16" s="28">
        <f>IF(AND($D16=$M$4,$E16=M$5),VLOOKUP($A16,'Потребление ЭЭ_факт'!$A$5:$DH$154,47+'Потребление ЭЭ_факт'!AU$4-1,FALSE),IF(L16&lt;&gt;0,VLOOKUP($A16,'Потребление ЭЭ_факт'!$A$5:$DH$154,47+'Потребление ЭЭ_факт'!AU$4-1,FALSE),0))</f>
        <v>0</v>
      </c>
      <c r="N16" s="17">
        <f>IF(AND($D16=$M$4,$E16=N$5),VLOOKUP($A16,'Потребление ЭЭ_факт'!$A$5:$DH$154,47+'Потребление ЭЭ_факт'!AV$4-1,FALSE),IF(M16&lt;&gt;0,VLOOKUP($A16,'Потребление ЭЭ_факт'!$A$5:$DH$154,47+'Потребление ЭЭ_факт'!AV$4-1,FALSE),0))</f>
        <v>0</v>
      </c>
      <c r="O16" s="17">
        <f>IF(AND($D16=$M$4,$E16=O$5),VLOOKUP($A16,'Потребление ЭЭ_факт'!$A$5:$DH$154,47+'Потребление ЭЭ_факт'!AW$4-1,FALSE),IF(N16&lt;&gt;0,VLOOKUP($A16,'Потребление ЭЭ_факт'!$A$5:$DH$154,47+'Потребление ЭЭ_факт'!AW$4-1,FALSE),0))</f>
        <v>0</v>
      </c>
      <c r="P16" s="17">
        <f>IF(AND($D16=$M$4,$E16=P$5),VLOOKUP($A16,'Потребление ЭЭ_факт'!$A$5:$DH$154,47+'Потребление ЭЭ_факт'!AX$4-1,FALSE),IF(O16&lt;&gt;0,VLOOKUP($A16,'Потребление ЭЭ_факт'!$A$5:$DH$154,47+'Потребление ЭЭ_факт'!AX$4-1,FALSE),0))</f>
        <v>0</v>
      </c>
      <c r="Q16" s="17">
        <f>IF(AND($D16=$M$4,$E16=Q$5),VLOOKUP($A16,'Потребление ЭЭ_факт'!$A$5:$DH$154,47+'Потребление ЭЭ_факт'!AY$4-1,FALSE),IF(P16&lt;&gt;0,VLOOKUP($A16,'Потребление ЭЭ_факт'!$A$5:$DH$154,47+'Потребление ЭЭ_факт'!AY$4-1,FALSE),0))</f>
        <v>0</v>
      </c>
      <c r="R16" s="17">
        <f>IF(AND($D16=$M$4,$E16=R$5),VLOOKUP($A16,'Потребление ЭЭ_факт'!$A$5:$DH$154,47+'Потребление ЭЭ_факт'!AZ$4-1,FALSE),IF(Q16&lt;&gt;0,VLOOKUP($A16,'Потребление ЭЭ_факт'!$A$5:$DH$154,47+'Потребление ЭЭ_факт'!AZ$4-1,FALSE),0))</f>
        <v>0</v>
      </c>
      <c r="S16" s="17">
        <f>IF(AND($D16=$M$4,$E16=S$5),VLOOKUP($A16,'Потребление ЭЭ_факт'!$A$5:$DH$154,47+'Потребление ЭЭ_факт'!BA$4-1,FALSE),IF(R16&lt;&gt;0,VLOOKUP($A16,'Потребление ЭЭ_факт'!$A$5:$DH$154,47+'Потребление ЭЭ_факт'!BA$4-1,FALSE),0))</f>
        <v>0</v>
      </c>
      <c r="T16" s="17">
        <f>IF(AND($D16=$M$4,$E16=T$5),VLOOKUP($A16,'Потребление ЭЭ_факт'!$A$5:$DH$154,47+'Потребление ЭЭ_факт'!BB$4-1,FALSE),IF(S16&lt;&gt;0,VLOOKUP($A16,'Потребление ЭЭ_факт'!$A$5:$DH$154,47+'Потребление ЭЭ_факт'!BB$4-1,FALSE),0))</f>
        <v>0</v>
      </c>
      <c r="U16" s="17">
        <f>IF(AND($D16=$M$4,$E16=U$5),VLOOKUP($A16,'Потребление ЭЭ_факт'!$A$5:$DH$154,47+'Потребление ЭЭ_факт'!BC$4-1,FALSE),IF(T16&lt;&gt;0,VLOOKUP($A16,'Потребление ЭЭ_факт'!$A$5:$DH$154,47+'Потребление ЭЭ_факт'!BC$4-1,FALSE),0))</f>
        <v>0</v>
      </c>
      <c r="V16" s="17">
        <f>IF(AND($D16=$M$4,$E16=V$5),VLOOKUP($A16,'Потребление ЭЭ_факт'!$A$5:$DH$154,47+'Потребление ЭЭ_факт'!BD$4-1,FALSE),IF(U16&lt;&gt;0,VLOOKUP($A16,'Потребление ЭЭ_факт'!$A$5:$DH$154,47+'Потребление ЭЭ_факт'!BD$4-1,FALSE),0))</f>
        <v>0</v>
      </c>
      <c r="W16" s="17">
        <f>IF(AND($D16=$M$4,$E16=W$5),VLOOKUP($A16,'Потребление ЭЭ_факт'!$A$5:$DH$154,47+'Потребление ЭЭ_факт'!BE$4-1,FALSE),IF(V16&lt;&gt;0,VLOOKUP($A16,'Потребление ЭЭ_факт'!$A$5:$DH$154,47+'Потребление ЭЭ_факт'!BE$4-1,FALSE),0))</f>
        <v>0</v>
      </c>
      <c r="X16" s="17">
        <f>IF(AND($D16=$M$4,$E16=X$5),VLOOKUP($A16,'Потребление ЭЭ_факт'!$A$5:$DH$154,47+'Потребление ЭЭ_факт'!BF$4-1,FALSE),IF(W16&lt;&gt;0,VLOOKUP($A16,'Потребление ЭЭ_факт'!$A$5:$DH$154,47+'Потребление ЭЭ_факт'!BF$4-1,FALSE),0))</f>
        <v>0</v>
      </c>
      <c r="Y16" s="14">
        <f>IF(AND($D16=$Y$4,$E16=Y$5),VLOOKUP($A16,'Потребление ЭЭ_факт'!$A$5:$DH$154,47+'Потребление ЭЭ_факт'!BG$4+11,FALSE),IF(X16&lt;&gt;0,VLOOKUP($A16,'Потребление ЭЭ_факт'!$A$5:$DH$154,47+'Потребление ЭЭ_факт'!BG$4+11,FALSE),0))</f>
        <v>0</v>
      </c>
      <c r="Z16" s="17">
        <f>IF(AND($D16=$Y$4,$E16=Z$5),VLOOKUP($A16,'Потребление ЭЭ_факт'!$A$5:$DH$154,47+'Потребление ЭЭ_факт'!BH$4+11,FALSE),IF(Y16&lt;&gt;0,VLOOKUP($A16,'Потребление ЭЭ_факт'!$A$5:$DH$154,47+'Потребление ЭЭ_факт'!BH$4+11,FALSE),0))</f>
        <v>0</v>
      </c>
      <c r="AA16" s="17">
        <f>IF(AND($D16=$Y$4,$E16=AA$5),VLOOKUP($A16,'Потребление ЭЭ_факт'!$A$5:$DH$154,47+'Потребление ЭЭ_факт'!BI$4+11,FALSE),IF(Z16&lt;&gt;0,VLOOKUP($A16,'Потребление ЭЭ_факт'!$A$5:$DH$154,47+'Потребление ЭЭ_факт'!BI$4+11,FALSE),0))</f>
        <v>15255.350007409867</v>
      </c>
      <c r="AB16" s="17">
        <f>IF(AND($D16=$Y$4,$E16=AB$5),VLOOKUP($A16,'Потребление ЭЭ_факт'!$A$5:$DH$154,47+'Потребление ЭЭ_факт'!BJ$4+11,FALSE),IF(AA16&lt;&gt;0,VLOOKUP($A16,'Потребление ЭЭ_факт'!$A$5:$DH$154,47+'Потребление ЭЭ_факт'!BJ$4+11,FALSE),0))</f>
        <v>13306.048000000001</v>
      </c>
      <c r="AC16" s="17">
        <f>IF(AND($D16=$Y$4,$E16=AC$5),VLOOKUP($A16,'Потребление ЭЭ_факт'!$A$5:$DH$154,47+'Потребление ЭЭ_факт'!BK$4+11,FALSE),IF(AB16&lt;&gt;0,VLOOKUP($A16,'Потребление ЭЭ_факт'!$A$5:$DH$154,47+'Потребление ЭЭ_факт'!BK$4+11,FALSE),0))</f>
        <v>14941</v>
      </c>
      <c r="AD16" s="17">
        <f>IF(AND($D16=$Y$4,$E16=AD$5),VLOOKUP($A16,'Потребление ЭЭ_факт'!$A$5:$DH$154,47+'Потребление ЭЭ_факт'!BL$4+11,FALSE),IF(AC16&lt;&gt;0,VLOOKUP($A16,'Потребление ЭЭ_факт'!$A$5:$DH$154,47+'Потребление ЭЭ_факт'!BL$4+11,FALSE),0))</f>
        <v>15869.681547826087</v>
      </c>
      <c r="AE16" s="17">
        <f>IF(AND($D16=$Y$4,$E16=AE$5),VLOOKUP($A16,'Потребление ЭЭ_факт'!$A$5:$DH$154,47+'Потребление ЭЭ_факт'!BM$4+11,FALSE),IF(AD16&lt;&gt;0,VLOOKUP($A16,'Потребление ЭЭ_факт'!$A$5:$DH$154,47+'Потребление ЭЭ_факт'!BM$4+11,FALSE),0))</f>
        <v>18205.813920000001</v>
      </c>
      <c r="AF16" s="17">
        <f>IF(AND($D16=$Y$4,$E16=AF$5),VLOOKUP($A16,'Потребление ЭЭ_факт'!$A$5:$DH$154,47+'Потребление ЭЭ_факт'!BN$4+11,FALSE),IF(AE16&lt;&gt;0,VLOOKUP($A16,'Потребление ЭЭ_факт'!$A$5:$DH$154,47+'Потребление ЭЭ_факт'!BN$4+11,FALSE),0))</f>
        <v>17963.937571428567</v>
      </c>
      <c r="AG16" s="17">
        <f>IF(AND($D16=$Y$4,$E16=AG$5),VLOOKUP($A16,'Потребление ЭЭ_факт'!$A$5:$DH$154,47+'Потребление ЭЭ_факт'!BO$4+11,FALSE),IF(AF16&lt;&gt;0,VLOOKUP($A16,'Потребление ЭЭ_факт'!$A$5:$DH$154,47+'Потребление ЭЭ_факт'!BO$4+11,FALSE),0))</f>
        <v>14398.097142857141</v>
      </c>
      <c r="AH16" s="17">
        <f>IF(AND($D16=$Y$4,$E16=AH$5),VLOOKUP($A16,'Потребление ЭЭ_факт'!$A$5:$DH$154,47+'Потребление ЭЭ_факт'!BP$4+11,FALSE),IF(AG16&lt;&gt;0,VLOOKUP($A16,'Потребление ЭЭ_факт'!$A$5:$DH$154,47+'Потребление ЭЭ_факт'!BP$4+11,FALSE),0))</f>
        <v>16361.969797333335</v>
      </c>
      <c r="AI16" s="17">
        <f>IF(AND($D16=$Y$4,$E16=AI$5),VLOOKUP($A16,'Потребление ЭЭ_факт'!$A$5:$DH$154,47+'Потребление ЭЭ_факт'!BQ$4+11,FALSE),IF(AH16&lt;&gt;0,VLOOKUP($A16,'Потребление ЭЭ_факт'!$A$5:$DH$154,47+'Потребление ЭЭ_факт'!BQ$4+11,FALSE),0))</f>
        <v>14785.52</v>
      </c>
      <c r="AJ16" s="17">
        <f>IF(AND($D16=$Y$4,$E16=AJ$5),VLOOKUP($A16,'Потребление ЭЭ_факт'!$A$5:$DH$154,47+'Потребление ЭЭ_факт'!BR$4+11,FALSE),IF(AI16&lt;&gt;0,VLOOKUP($A16,'Потребление ЭЭ_факт'!$A$5:$DH$154,47+'Потребление ЭЭ_факт'!BR$4+11,FALSE),0))</f>
        <v>15305.568000000001</v>
      </c>
      <c r="AK16" s="14">
        <f>IF(AND($D16=$AK$4,$E16=AK$5),VLOOKUP($A16,'Потребление ЭЭ_факт'!$A$5:$DH$154,47+'Потребление ЭЭ_факт'!BS$4+23,FALSE),IF(AJ16&lt;&gt;0,VLOOKUP($A16,'Потребление ЭЭ_факт'!$A$5:$DH$154,47+'Потребление ЭЭ_факт'!BS$4+23,FALSE),0))</f>
        <v>16191.742857142857</v>
      </c>
      <c r="AL16" s="17">
        <f>IF(AND($D16=$AK$4,$E16=AL$5),VLOOKUP($A16,'Потребление ЭЭ_факт'!$A$5:$DH$154,47+'Потребление ЭЭ_факт'!BT$4+23,FALSE),IF(AK16&lt;&gt;0,VLOOKUP($A16,'Потребление ЭЭ_факт'!$A$5:$DH$154,47+'Потребление ЭЭ_факт'!BT$4+23,FALSE),0))</f>
        <v>14068.576000000001</v>
      </c>
      <c r="AM16" s="17">
        <f>IF(AND($D16=$AK$4,$E16=AM$5),VLOOKUP($A16,'Потребление ЭЭ_факт'!$A$5:$DH$154,47+'Потребление ЭЭ_факт'!BU$4+23,FALSE),IF(AL16&lt;&gt;0,VLOOKUP($A16,'Потребление ЭЭ_факт'!$A$5:$DH$154,47+'Потребление ЭЭ_факт'!BU$4+23,FALSE),0))</f>
        <v>14909.217564423638</v>
      </c>
      <c r="AN16" s="17">
        <f>IF(AND($D16=$AK$4,$E16=AN$5),VLOOKUP($A16,'Потребление ЭЭ_факт'!$A$5:$DH$154,47+'Потребление ЭЭ_факт'!BV$4+23,FALSE),IF(AM16&lt;&gt;0,VLOOKUP($A16,'Потребление ЭЭ_факт'!$A$5:$DH$154,47+'Потребление ЭЭ_факт'!BV$4+23,FALSE),0))</f>
        <v>13888.763999999999</v>
      </c>
      <c r="AO16" s="17">
        <f>IF(AND($D16=$AK$4,$E16=AO$5),VLOOKUP($A16,'Потребление ЭЭ_факт'!$A$5:$DH$154,47+'Потребление ЭЭ_факт'!BW$4+23,FALSE),IF(AN16&lt;&gt;0,VLOOKUP($A16,'Потребление ЭЭ_факт'!$A$5:$DH$154,47+'Потребление ЭЭ_факт'!BW$4+23,FALSE),0))</f>
        <v>13901.208000000001</v>
      </c>
      <c r="AP16" s="17">
        <f>IF(AND($D16=$AK$4,$E16=AP$5),VLOOKUP($A16,'Потребление ЭЭ_факт'!$A$5:$DH$154,47+'Потребление ЭЭ_факт'!BX$4+23,FALSE),IF(AO16&lt;&gt;0,VLOOKUP($A16,'Потребление ЭЭ_факт'!$A$5:$DH$154,47+'Потребление ЭЭ_факт'!BX$4+23,FALSE),0))</f>
        <v>15164.236000000001</v>
      </c>
      <c r="AQ16" s="17">
        <f>IF(AND($D16=$AK$4,$E16=AQ$5),VLOOKUP($A16,'Потребление ЭЭ_факт'!$A$5:$DH$154,47+'Потребление ЭЭ_факт'!BY$4+23,FALSE),IF(AP16&lt;&gt;0,VLOOKUP($A16,'Потребление ЭЭ_факт'!$A$5:$DH$154,47+'Потребление ЭЭ_факт'!BY$4+23,FALSE),0))</f>
        <v>15967.036</v>
      </c>
      <c r="AR16" s="17">
        <f>IF(AND($D16=$AK$4,$E16=AR$5),VLOOKUP($A16,'Потребление ЭЭ_факт'!$A$5:$DH$154,47+'Потребление ЭЭ_факт'!BZ$4+23,FALSE),IF(AQ16&lt;&gt;0,VLOOKUP($A16,'Потребление ЭЭ_факт'!$A$5:$DH$154,47+'Потребление ЭЭ_факт'!BZ$4+23,FALSE),0))</f>
        <v>17574.416000000001</v>
      </c>
      <c r="AS16" s="17">
        <f>IF(AND($D16=$AK$4,$E16=AS$5),VLOOKUP($A16,'Потребление ЭЭ_факт'!$A$5:$DH$154,47+'Потребление ЭЭ_факт'!CA$4+23,FALSE),IF(AR16&lt;&gt;0,VLOOKUP($A16,'Потребление ЭЭ_факт'!$A$5:$DH$154,47+'Потребление ЭЭ_факт'!CA$4+23,FALSE),0))</f>
        <v>13191.567999999999</v>
      </c>
      <c r="AT16" s="17">
        <f>IF(AND($D16=$AK$4,$E16=AT$5),VLOOKUP($A16,'Потребление ЭЭ_факт'!$A$5:$DH$154,47+'Потребление ЭЭ_факт'!CB$4+23,FALSE),IF(AS16&lt;&gt;0,VLOOKUP($A16,'Потребление ЭЭ_факт'!$A$5:$DH$154,47+'Потребление ЭЭ_факт'!CB$4+23,FALSE),0))</f>
        <v>14544.508</v>
      </c>
      <c r="AU16" s="17">
        <f>IF(AND($D16=$AK$4,$E16=AU$5),VLOOKUP($A16,'Потребление ЭЭ_факт'!$A$5:$DH$154,47+'Потребление ЭЭ_факт'!CC$4+23,FALSE),IF(AT16&lt;&gt;0,VLOOKUP($A16,'Потребление ЭЭ_факт'!$A$5:$DH$154,47+'Потребление ЭЭ_факт'!CC$4+23,FALSE),0))</f>
        <v>14143.492</v>
      </c>
      <c r="AV16" s="17">
        <f>IF(AND($D16=$AK$4,$E16=AV$5),VLOOKUP($A16,'Потребление ЭЭ_факт'!$A$5:$DH$154,47+'Потребление ЭЭ_факт'!CD$4+23,FALSE),IF(AU16&lt;&gt;0,VLOOKUP($A16,'Потребление ЭЭ_факт'!$A$5:$DH$154,47+'Потребление ЭЭ_факт'!CD$4+23,FALSE),0))</f>
        <v>16521.795999999998</v>
      </c>
      <c r="AW16" s="14">
        <f>IF(AND($D16=$AW$4,$E16=AW$5),VLOOKUP($A16,'Потребление ЭЭ_факт'!$A$5:$DH$154,47+'Потребление ЭЭ_факт'!CE$4+35,FALSE),IF(AV16&lt;&gt;0,VLOOKUP($A16,'Потребление ЭЭ_факт'!$A$5:$DH$154,47+'Потребление ЭЭ_факт'!CE$4+35,FALSE),0))</f>
        <v>18266.236000000001</v>
      </c>
      <c r="AX16" s="17">
        <f>IF(AND($D16=$AW$4,$E16=AX$5),VLOOKUP($A16,'Потребление ЭЭ_факт'!$A$5:$DH$154,47+'Потребление ЭЭ_факт'!CF$4+35,FALSE),IF(AW16&lt;&gt;0,VLOOKUP($A16,'Потребление ЭЭ_факт'!$A$5:$DH$154,47+'Потребление ЭЭ_факт'!CF$4+35,FALSE),0))</f>
        <v>16375.183999999999</v>
      </c>
      <c r="AY16" s="17">
        <f>IF(AND($D16=$AW$4,$E16=AY$5),VLOOKUP($A16,'Потребление ЭЭ_факт'!$A$5:$DH$154,47+'Потребление ЭЭ_факт'!CG$4+35,FALSE),IF(AX16&lt;&gt;0,VLOOKUP($A16,'Потребление ЭЭ_факт'!$A$5:$DH$154,47+'Потребление ЭЭ_факт'!CG$4+35,FALSE),0))</f>
        <v>16133.36</v>
      </c>
      <c r="AZ16" s="17">
        <f>IF(AND($D16=$AW$4,$E16=AZ$5),VLOOKUP($A16,'Потребление ЭЭ_факт'!$A$5:$DH$154,47+'Потребление ЭЭ_факт'!CH$4+35,FALSE),IF(AY16&lt;&gt;0,VLOOKUP($A16,'Потребление ЭЭ_факт'!$A$5:$DH$154,47+'Потребление ЭЭ_факт'!CH$4+35,FALSE),0))</f>
        <v>13946.776</v>
      </c>
      <c r="BA16" s="17">
        <f>IF(AND($D16=$AW$4,$E16=BA$5),VLOOKUP($A16,'Потребление ЭЭ_факт'!$A$5:$DH$154,47+'Потребление ЭЭ_факт'!CI$4+35,FALSE),IF(AZ16&lt;&gt;0,VLOOKUP($A16,'Потребление ЭЭ_факт'!$A$5:$DH$154,47+'Потребление ЭЭ_факт'!CI$4+35,FALSE),0))</f>
        <v>14337.724</v>
      </c>
      <c r="BB16" s="17">
        <f>IF(AND($D16=$AW$4,$E16=BB$5),VLOOKUP($A16,'Потребление ЭЭ_факт'!$A$5:$DH$154,47+'Потребление ЭЭ_факт'!CJ$4+35,FALSE),IF(BA16&lt;&gt;0,VLOOKUP($A16,'Потребление ЭЭ_факт'!$A$5:$DH$154,47+'Потребление ЭЭ_факт'!CJ$4+35,FALSE),0))</f>
        <v>14860.828</v>
      </c>
      <c r="BC16" s="17">
        <f>IF(AND($D16=$AW$4,$E16=BC$5),VLOOKUP($A16,'Потребление ЭЭ_факт'!$A$5:$DH$154,47+'Потребление ЭЭ_факт'!CK$4+35,FALSE),IF(BB16&lt;&gt;0,VLOOKUP($A16,'Потребление ЭЭ_факт'!$A$5:$DH$154,47+'Потребление ЭЭ_факт'!CK$4+35,FALSE),0))</f>
        <v>17417.54</v>
      </c>
      <c r="BD16" s="17">
        <f>IF(AND($D16=$AW$4,$E16=BD$5),VLOOKUP($A16,'Потребление ЭЭ_факт'!$A$5:$DH$154,47+'Потребление ЭЭ_факт'!CL$4+35,FALSE),IF(BC16&lt;&gt;0,VLOOKUP($A16,'Потребление ЭЭ_факт'!$A$5:$DH$154,47+'Потребление ЭЭ_факт'!CL$4+35,FALSE),0))</f>
        <v>18062.748</v>
      </c>
      <c r="BE16" s="17">
        <f>IF(AND($D16=$AW$4,$E16=BE$5),VLOOKUP($A16,'Потребление ЭЭ_факт'!$A$5:$DH$154,47+'Потребление ЭЭ_факт'!CM$4+35,FALSE),IF(BD16&lt;&gt;0,VLOOKUP($A16,'Потребление ЭЭ_факт'!$A$5:$DH$154,47+'Потребление ЭЭ_факт'!CM$4+35,FALSE),0))</f>
        <v>13689.944</v>
      </c>
      <c r="BF16" s="17">
        <f>IF(AND($D16=$AW$4,$E16=BF$5),VLOOKUP($A16,'Потребление ЭЭ_факт'!$A$5:$DH$154,47+'Потребление ЭЭ_факт'!CN$4+35,FALSE),IF(BE16&lt;&gt;0,VLOOKUP($A16,'Потребление ЭЭ_факт'!$A$5:$DH$154,47+'Потребление ЭЭ_факт'!CN$4+35,FALSE),0))</f>
        <v>14112.352000000001</v>
      </c>
      <c r="BG16" s="17">
        <f>IF(AND($D16=$AW$4,$E16=BG$5),VLOOKUP($A16,'Потребление ЭЭ_факт'!$A$5:$DH$154,47+'Потребление ЭЭ_факт'!CO$4+35,FALSE),IF(BF16&lt;&gt;0,VLOOKUP($A16,'Потребление ЭЭ_факт'!$A$5:$DH$154,47+'Потребление ЭЭ_факт'!CO$4+35,FALSE),0))</f>
        <v>13299.016</v>
      </c>
      <c r="BH16" s="17">
        <f>IF(AND($D16=$AW$4,$E16=BH$5),VLOOKUP($A16,'Потребление ЭЭ_факт'!$A$5:$DH$154,47+'Потребление ЭЭ_факт'!CP$4+35,FALSE),IF(BG16&lt;&gt;0,VLOOKUP($A16,'Потребление ЭЭ_факт'!$A$5:$DH$154,47+'Потребление ЭЭ_факт'!CP$4+35,FALSE),0))</f>
        <v>14482.972</v>
      </c>
      <c r="BI16" s="14">
        <f>IF(AND($D16=$BI$4,$E16=BI$5),VLOOKUP($A16,'Потребление ЭЭ_факт'!$A$5:$DH$154,47+'Потребление ЭЭ_факт'!CQ$4+47,FALSE),IF(BH16&lt;&gt;0,VLOOKUP($A16,'Потребление ЭЭ_факт'!$A$5:$DH$154,47+'Потребление ЭЭ_факт'!CQ$4+47,FALSE),0))</f>
        <v>15922.348</v>
      </c>
      <c r="BJ16" s="17">
        <f>IF(AND($D16=$BI$4,$E16=BJ$5),VLOOKUP($A16,'Потребление ЭЭ_факт'!$A$5:$DH$154,47+'Потребление ЭЭ_факт'!CR$4+47,FALSE),IF(BI16&lt;&gt;0,VLOOKUP($A16,'Потребление ЭЭ_факт'!$A$5:$DH$154,47+'Потребление ЭЭ_факт'!CR$4+47,FALSE),0))</f>
        <v>15040.608</v>
      </c>
      <c r="BK16" s="17">
        <f>IF(AND($D16=$BI$4,$E16=BK$5),VLOOKUP($A16,'Потребление ЭЭ_факт'!$A$5:$DH$154,47+'Потребление ЭЭ_факт'!CS$4+47,FALSE),IF(BJ16&lt;&gt;0,VLOOKUP($A16,'Потребление ЭЭ_факт'!$A$5:$DH$154,47+'Потребление ЭЭ_факт'!CS$4+47,FALSE),0))</f>
        <v>15797.864</v>
      </c>
      <c r="BL16" s="17">
        <f>IF(AND($D16=$BI$4,$E16=BL$5),VLOOKUP($A16,'Потребление ЭЭ_факт'!$A$5:$DH$154,47+'Потребление ЭЭ_факт'!CT$4+47,FALSE),IF(BK16&lt;&gt;0,VLOOKUP($A16,'Потребление ЭЭ_факт'!$A$5:$DH$154,47+'Потребление ЭЭ_факт'!CT$4+47,FALSE),0))</f>
        <v>11865.976000000001</v>
      </c>
      <c r="BM16" s="17">
        <f>IF(AND($D16=$BI$4,$E16=BM$5),VLOOKUP($A16,'Потребление ЭЭ_факт'!$A$5:$DH$154,47+'Потребление ЭЭ_факт'!CU$4+47,FALSE),IF(BL16&lt;&gt;0,VLOOKUP($A16,'Потребление ЭЭ_факт'!$A$5:$DH$154,47+'Потребление ЭЭ_факт'!CU$4+47,FALSE),0))</f>
        <v>12088.896000000001</v>
      </c>
      <c r="BN16" s="17">
        <f>IF(AND($D16=$BI$4,$E16=BN$5),VLOOKUP($A16,'Потребление ЭЭ_факт'!$A$5:$DH$154,47+'Потребление ЭЭ_факт'!CV$4+47,FALSE),IF(BM16&lt;&gt;0,VLOOKUP($A16,'Потребление ЭЭ_факт'!$A$5:$DH$154,47+'Потребление ЭЭ_факт'!CV$4+47,FALSE),0))</f>
        <v>14448.744000000001</v>
      </c>
      <c r="BO16" s="17">
        <f>IF(AND($D16=$BI$4,$E16=BO$5),VLOOKUP($A16,'Потребление ЭЭ_факт'!$A$5:$DH$154,47+'Потребление ЭЭ_факт'!CW$4+47,FALSE),IF(BN16&lt;&gt;0,VLOOKUP($A16,'Потребление ЭЭ_факт'!$A$5:$DH$154,47+'Потребление ЭЭ_факт'!CW$4+47,FALSE),0))</f>
        <v>16613.292000000001</v>
      </c>
      <c r="BP16" s="17">
        <f>IF(AND($D16=$BI$4,$E16=BP$5),VLOOKUP($A16,'Потребление ЭЭ_факт'!$A$5:$DH$154,47+'Потребление ЭЭ_факт'!CX$4+47,FALSE),IF(BO16&lt;&gt;0,VLOOKUP($A16,'Потребление ЭЭ_факт'!$A$5:$DH$154,47+'Потребление ЭЭ_факт'!CX$4+47,FALSE),0))</f>
        <v>15785.172</v>
      </c>
      <c r="BQ16" s="17">
        <f>IF(AND($D16=$BI$4,$E16=BQ$5),VLOOKUP($A16,'Потребление ЭЭ_факт'!$A$5:$DH$154,47+'Потребление ЭЭ_факт'!CY$4+47,FALSE),IF(BP16&lt;&gt;0,VLOOKUP($A16,'Потребление ЭЭ_факт'!$A$5:$DH$154,47+'Потребление ЭЭ_факт'!CY$4+47,FALSE),0))</f>
        <v>13487.224</v>
      </c>
      <c r="BR16" s="17">
        <f>IF(AND($D16=$BI$4,$E16=BR$5),VLOOKUP($A16,'Потребление ЭЭ_факт'!$A$5:$DH$154,47+'Потребление ЭЭ_факт'!CZ$4+47,FALSE),IF(BQ16&lt;&gt;0,VLOOKUP($A16,'Потребление ЭЭ_факт'!$A$5:$DH$154,47+'Потребление ЭЭ_факт'!CZ$4+47,FALSE),0))</f>
        <v>12445.831478260872</v>
      </c>
      <c r="BS16" s="17">
        <f>IF(AND($D16=$BI$4,$E16=BS$5),VLOOKUP($A16,'Потребление ЭЭ_факт'!$A$5:$DH$154,47+'Потребление ЭЭ_факт'!DA$4+47,FALSE),IF(BR16&lt;&gt;0,VLOOKUP($A16,'Потребление ЭЭ_факт'!$A$5:$DH$154,47+'Потребление ЭЭ_факт'!DA$4+47,FALSE),0))</f>
        <v>11908.048000000001</v>
      </c>
      <c r="BT16" s="17">
        <f>IF(AND($D16=$BI$4,$E16=BT$5),VLOOKUP($A16,'Потребление ЭЭ_факт'!$A$5:$DH$154,47+'Потребление ЭЭ_факт'!DB$4+47,FALSE),IF(BS16&lt;&gt;0,VLOOKUP($A16,'Потребление ЭЭ_факт'!$A$5:$DH$154,47+'Потребление ЭЭ_факт'!DB$4+47,FALSE),0))</f>
        <v>12784.204</v>
      </c>
      <c r="BU16" s="14">
        <f>IF(AND($D16=$BU$4,$E16=BU$5),VLOOKUP($A16,'Потребление ЭЭ_факт'!$A$5:$DH$154,59+'Потребление ЭЭ_факт'!DC$4+47,FALSE),IF(BT16&lt;&gt;0,VLOOKUP($A16,'Потребление ЭЭ_факт'!$A$5:$DH$154,47+'Потребление ЭЭ_факт'!DC$4+59,FALSE),0))</f>
        <v>13112.748</v>
      </c>
      <c r="BV16" s="17">
        <f>IF(AND($D16=$BU$4,$E16=BV$5),VLOOKUP($A16,'Потребление ЭЭ_факт'!$A$5:$DH$154,59+'Потребление ЭЭ_факт'!DD$4+47,FALSE),IF(BU16&lt;&gt;0,VLOOKUP($A16,'Потребление ЭЭ_факт'!$A$5:$DH$154,47+'Потребление ЭЭ_факт'!DD$4+59,FALSE),0))</f>
        <v>11257.392</v>
      </c>
      <c r="BW16" s="17">
        <f>IF(AND($D16=$BU$4,$E16=BW$5),VLOOKUP($A16,'Потребление ЭЭ_факт'!$A$5:$DH$154,59+'Потребление ЭЭ_факт'!DE$4+47,FALSE),IF(BV16&lt;&gt;0,VLOOKUP($A16,'Потребление ЭЭ_факт'!$A$5:$DH$154,47+'Потребление ЭЭ_факт'!DE$4+59,FALSE),0))</f>
        <v>11677.156000000001</v>
      </c>
      <c r="BX16" s="17">
        <f>IF(AND($D16=$BU$4,$E16=BX$5),VLOOKUP($A16,'Потребление ЭЭ_факт'!$A$5:$DH$154,59+'Потребление ЭЭ_факт'!DF$4+47,FALSE),IF(BW16&lt;&gt;0,VLOOKUP($A16,'Потребление ЭЭ_факт'!$A$5:$DH$154,47+'Потребление ЭЭ_факт'!DF$4+59,FALSE),0))</f>
        <v>11226.727999999999</v>
      </c>
      <c r="BY16" s="17">
        <f>IF(AND($D16=$BU$4,$E16=BY$5),VLOOKUP($A16,'Потребление ЭЭ_факт'!$A$5:$DH$154,59+'Потребление ЭЭ_факт'!DG$4+47,FALSE),IF(BX16&lt;&gt;0,VLOOKUP($A16,'Потребление ЭЭ_факт'!$A$5:$DH$154,47+'Потребление ЭЭ_факт'!DG$4+59,FALSE),0))</f>
        <v>13078.82</v>
      </c>
      <c r="BZ16" s="17">
        <f>IF(AND($D16=$BU$4,$E16=BZ$5),VLOOKUP($A16,'Потребление ЭЭ_факт'!$A$5:$DH$154,59+'Потребление ЭЭ_факт'!DH$4+47,FALSE),IF(BY16&lt;&gt;0,VLOOKUP($A16,'Потребление ЭЭ_факт'!$A$5:$DH$154,47+'Потребление ЭЭ_факт'!DH$4+59,FALSE),0))</f>
        <v>14824.039073684209</v>
      </c>
      <c r="CA16" s="15">
        <f t="shared" si="97"/>
        <v>17050.920480000001</v>
      </c>
      <c r="CB16" s="12">
        <f t="shared" si="200"/>
        <v>17346.568392857142</v>
      </c>
      <c r="CC16" s="12">
        <f t="shared" si="201"/>
        <v>13691.708285714285</v>
      </c>
      <c r="CD16" s="12">
        <f t="shared" si="202"/>
        <v>14366.165318898551</v>
      </c>
      <c r="CE16" s="12">
        <f t="shared" si="203"/>
        <v>13534.019</v>
      </c>
      <c r="CF16" s="12">
        <f t="shared" si="204"/>
        <v>14773.634999999998</v>
      </c>
      <c r="CG16" s="14">
        <f t="shared" si="205"/>
        <v>15873.268714285714</v>
      </c>
      <c r="CH16" s="15">
        <f t="shared" si="206"/>
        <v>14185.44</v>
      </c>
      <c r="CI16" s="15">
        <f t="shared" si="101"/>
        <v>14629.39939110591</v>
      </c>
      <c r="CJ16" s="15">
        <f t="shared" si="102"/>
        <v>12732.060999999998</v>
      </c>
      <c r="CK16" s="15">
        <f t="shared" si="103"/>
        <v>13351.662</v>
      </c>
      <c r="CL16" s="15">
        <f t="shared" si="104"/>
        <v>14824.461768421052</v>
      </c>
      <c r="CM16" s="15">
        <f t="shared" si="177"/>
        <v>17050.920480000001</v>
      </c>
      <c r="CN16" s="15">
        <f t="shared" si="6"/>
        <v>17346.568392857142</v>
      </c>
      <c r="CO16" s="15">
        <f t="shared" si="6"/>
        <v>13691.708285714285</v>
      </c>
      <c r="CP16" s="15">
        <f t="shared" si="6"/>
        <v>14366.165318898551</v>
      </c>
      <c r="CQ16" s="15">
        <f t="shared" si="6"/>
        <v>13534.019</v>
      </c>
      <c r="CR16" s="16">
        <f t="shared" si="6"/>
        <v>14773.634999999998</v>
      </c>
      <c r="CS16" s="14">
        <f t="shared" si="6"/>
        <v>15873.268714285714</v>
      </c>
      <c r="CT16" s="15">
        <f t="shared" si="7"/>
        <v>14185.44</v>
      </c>
      <c r="CU16" s="15">
        <f t="shared" si="7"/>
        <v>14629.39939110591</v>
      </c>
      <c r="CV16" s="15">
        <f t="shared" si="7"/>
        <v>12732.060999999998</v>
      </c>
      <c r="CW16" s="15">
        <f t="shared" si="7"/>
        <v>13351.662</v>
      </c>
      <c r="CX16" s="15">
        <f t="shared" si="7"/>
        <v>14824.461768421052</v>
      </c>
      <c r="CY16" s="15">
        <f t="shared" si="7"/>
        <v>17050.920480000001</v>
      </c>
      <c r="CZ16" s="15">
        <f t="shared" si="7"/>
        <v>17346.568392857142</v>
      </c>
      <c r="DA16" s="15">
        <f t="shared" si="7"/>
        <v>13691.708285714285</v>
      </c>
      <c r="DB16" s="15">
        <f t="shared" si="7"/>
        <v>14366.165318898551</v>
      </c>
      <c r="DC16" s="15">
        <f t="shared" si="7"/>
        <v>13534.019</v>
      </c>
      <c r="DD16" s="16">
        <f t="shared" si="7"/>
        <v>14773.634999999998</v>
      </c>
      <c r="DE16" s="14">
        <f t="shared" si="190"/>
        <v>15873.268714285714</v>
      </c>
      <c r="DF16" s="15">
        <f t="shared" si="191"/>
        <v>14185.44</v>
      </c>
      <c r="DG16" s="15">
        <f t="shared" si="192"/>
        <v>14629.39939110591</v>
      </c>
      <c r="DH16" s="15">
        <f t="shared" si="193"/>
        <v>12732.060999999998</v>
      </c>
      <c r="DI16" s="15">
        <f t="shared" si="194"/>
        <v>13351.662</v>
      </c>
      <c r="DJ16" s="15">
        <f t="shared" si="195"/>
        <v>14824.461768421052</v>
      </c>
      <c r="DK16" s="15">
        <f t="shared" si="196"/>
        <v>17050.920480000001</v>
      </c>
      <c r="DL16" s="15">
        <f t="shared" si="197"/>
        <v>17346.568392857142</v>
      </c>
      <c r="DM16" s="15">
        <f t="shared" si="198"/>
        <v>13691.708285714285</v>
      </c>
      <c r="DN16" s="15">
        <f t="shared" si="199"/>
        <v>14366.165318898551</v>
      </c>
      <c r="DO16" s="15">
        <f t="shared" si="188"/>
        <v>13534.019</v>
      </c>
      <c r="DP16" s="16">
        <f t="shared" si="189"/>
        <v>14773.634999999998</v>
      </c>
      <c r="DQ16" s="14">
        <f t="shared" si="105"/>
        <v>15873.268714285714</v>
      </c>
      <c r="DR16" s="15">
        <f t="shared" si="106"/>
        <v>14185.44</v>
      </c>
      <c r="DS16" s="15">
        <f t="shared" si="107"/>
        <v>14629.39939110591</v>
      </c>
      <c r="DT16" s="15">
        <f t="shared" si="108"/>
        <v>12732.060999999998</v>
      </c>
      <c r="DU16" s="15">
        <f t="shared" si="109"/>
        <v>13351.662</v>
      </c>
      <c r="DV16" s="15">
        <f t="shared" si="110"/>
        <v>14824.461768421052</v>
      </c>
      <c r="DW16" s="15">
        <f t="shared" si="111"/>
        <v>17050.920480000001</v>
      </c>
      <c r="DX16" s="15">
        <f t="shared" si="112"/>
        <v>17346.568392857142</v>
      </c>
      <c r="DY16" s="15">
        <f t="shared" si="113"/>
        <v>13691.708285714285</v>
      </c>
      <c r="DZ16" s="15">
        <f t="shared" si="8"/>
        <v>14366.165318898551</v>
      </c>
      <c r="EA16" s="15">
        <f t="shared" si="8"/>
        <v>13534.019</v>
      </c>
      <c r="EB16" s="16">
        <f t="shared" si="8"/>
        <v>14773.634999999998</v>
      </c>
      <c r="EC16" s="14">
        <f t="shared" si="8"/>
        <v>15873.268714285714</v>
      </c>
      <c r="ED16" s="15">
        <f t="shared" si="8"/>
        <v>14185.44</v>
      </c>
      <c r="EE16" s="15">
        <f t="shared" si="8"/>
        <v>14629.39939110591</v>
      </c>
      <c r="EF16" s="15">
        <f t="shared" si="8"/>
        <v>12732.060999999998</v>
      </c>
      <c r="EG16" s="15">
        <f t="shared" si="8"/>
        <v>13351.662</v>
      </c>
      <c r="EH16" s="15">
        <f t="shared" si="8"/>
        <v>14824.461768421052</v>
      </c>
      <c r="EI16" s="15">
        <f t="shared" si="8"/>
        <v>17050.920480000001</v>
      </c>
      <c r="EJ16" s="15">
        <f t="shared" si="8"/>
        <v>17346.568392857142</v>
      </c>
      <c r="EK16" s="15">
        <f t="shared" si="8"/>
        <v>13691.708285714285</v>
      </c>
      <c r="EL16" s="15">
        <f t="shared" si="8"/>
        <v>14366.165318898551</v>
      </c>
      <c r="EM16" s="15">
        <f t="shared" si="8"/>
        <v>13534.019</v>
      </c>
      <c r="EN16" s="16">
        <f t="shared" si="8"/>
        <v>14773.634999999998</v>
      </c>
      <c r="EO16" s="14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6"/>
      <c r="FC16" s="14">
        <f t="shared" si="178"/>
        <v>16191.742857142857</v>
      </c>
      <c r="FD16" s="17">
        <f t="shared" si="114"/>
        <v>14068.576000000001</v>
      </c>
      <c r="FE16" s="17">
        <f t="shared" si="115"/>
        <v>14909.217564423638</v>
      </c>
      <c r="FF16" s="17">
        <f t="shared" si="116"/>
        <v>13888.763999999999</v>
      </c>
      <c r="FG16" s="17">
        <f t="shared" si="117"/>
        <v>13901.208000000001</v>
      </c>
      <c r="FH16" s="17">
        <f t="shared" si="118"/>
        <v>15164.236000000001</v>
      </c>
      <c r="FI16" s="17">
        <f t="shared" si="119"/>
        <v>15967.036</v>
      </c>
      <c r="FJ16" s="17">
        <f t="shared" si="120"/>
        <v>17574.416000000001</v>
      </c>
      <c r="FK16" s="17">
        <f t="shared" si="121"/>
        <v>13191.567999999999</v>
      </c>
      <c r="FL16" s="17">
        <f t="shared" si="122"/>
        <v>14544.508</v>
      </c>
      <c r="FM16" s="17">
        <f t="shared" si="123"/>
        <v>14143.492</v>
      </c>
      <c r="FN16" s="17">
        <f t="shared" si="124"/>
        <v>16521.795999999998</v>
      </c>
      <c r="FO16" s="14">
        <f t="shared" si="125"/>
        <v>18266.236000000001</v>
      </c>
      <c r="FP16" s="17">
        <f t="shared" si="126"/>
        <v>16375.183999999999</v>
      </c>
      <c r="FQ16" s="17">
        <f t="shared" si="127"/>
        <v>16133.36</v>
      </c>
      <c r="FR16" s="17">
        <f t="shared" si="128"/>
        <v>13946.776</v>
      </c>
      <c r="FS16" s="17">
        <f t="shared" si="129"/>
        <v>14337.724</v>
      </c>
      <c r="FT16" s="17">
        <f t="shared" si="130"/>
        <v>14860.828</v>
      </c>
      <c r="FU16" s="17">
        <f t="shared" si="131"/>
        <v>17417.54</v>
      </c>
      <c r="FV16" s="17">
        <f t="shared" si="132"/>
        <v>18062.748</v>
      </c>
      <c r="FW16" s="17">
        <f t="shared" si="133"/>
        <v>13689.944</v>
      </c>
      <c r="FX16" s="17">
        <f t="shared" si="134"/>
        <v>14112.352000000001</v>
      </c>
      <c r="FY16" s="17">
        <f t="shared" si="135"/>
        <v>13299.016</v>
      </c>
      <c r="FZ16" s="17">
        <f t="shared" si="136"/>
        <v>14482.972</v>
      </c>
      <c r="GA16" s="14">
        <f t="shared" si="137"/>
        <v>15922.348</v>
      </c>
      <c r="GB16" s="17">
        <f t="shared" si="138"/>
        <v>15040.608</v>
      </c>
      <c r="GC16" s="17">
        <f t="shared" si="139"/>
        <v>15797.864</v>
      </c>
      <c r="GD16" s="17">
        <f t="shared" si="140"/>
        <v>11865.976000000001</v>
      </c>
      <c r="GE16" s="17">
        <f t="shared" si="141"/>
        <v>12088.896000000001</v>
      </c>
      <c r="GF16" s="17">
        <f t="shared" si="142"/>
        <v>14448.744000000001</v>
      </c>
      <c r="GG16" s="17">
        <f t="shared" si="143"/>
        <v>16613.292000000001</v>
      </c>
      <c r="GH16" s="17">
        <f t="shared" si="144"/>
        <v>15785.172</v>
      </c>
      <c r="GI16" s="17">
        <f t="shared" si="145"/>
        <v>13487.224</v>
      </c>
      <c r="GJ16" s="17">
        <f t="shared" si="146"/>
        <v>12445.831478260872</v>
      </c>
      <c r="GK16" s="17">
        <f t="shared" si="147"/>
        <v>11908.048000000001</v>
      </c>
      <c r="GL16" s="17">
        <f t="shared" si="148"/>
        <v>12784.204</v>
      </c>
      <c r="GM16" s="14">
        <f t="shared" si="149"/>
        <v>13112.748</v>
      </c>
      <c r="GN16" s="17">
        <f t="shared" si="150"/>
        <v>11257.392</v>
      </c>
      <c r="GO16" s="17">
        <f t="shared" si="151"/>
        <v>11677.156000000001</v>
      </c>
      <c r="GP16" s="17">
        <f t="shared" si="152"/>
        <v>11226.727999999999</v>
      </c>
      <c r="GQ16" s="17">
        <f t="shared" si="153"/>
        <v>13078.82</v>
      </c>
      <c r="GR16" s="17">
        <f t="shared" si="154"/>
        <v>14824.039073684209</v>
      </c>
      <c r="GS16" s="15">
        <f t="shared" si="155"/>
        <v>17050.920480000001</v>
      </c>
      <c r="GT16" s="12">
        <f t="shared" si="156"/>
        <v>17346.568392857142</v>
      </c>
      <c r="GU16" s="12">
        <f t="shared" si="157"/>
        <v>13691.708285714285</v>
      </c>
      <c r="GV16" s="12">
        <f t="shared" si="158"/>
        <v>14366.165318898551</v>
      </c>
      <c r="GW16" s="12">
        <f t="shared" si="159"/>
        <v>13534.019</v>
      </c>
      <c r="GX16" s="12">
        <f t="shared" si="160"/>
        <v>14773.634999999998</v>
      </c>
      <c r="GY16" s="14">
        <f t="shared" si="161"/>
        <v>15873.268714285714</v>
      </c>
      <c r="GZ16" s="15">
        <f t="shared" si="162"/>
        <v>14185.44</v>
      </c>
      <c r="HA16" s="15">
        <f t="shared" si="163"/>
        <v>14629.39939110591</v>
      </c>
      <c r="HB16" s="15">
        <f t="shared" si="164"/>
        <v>12732.060999999998</v>
      </c>
      <c r="HC16" s="15">
        <f t="shared" si="165"/>
        <v>13351.662</v>
      </c>
      <c r="HD16" s="15">
        <f t="shared" si="166"/>
        <v>14824.461768421052</v>
      </c>
      <c r="HE16" s="15">
        <f t="shared" si="167"/>
        <v>17050.920480000001</v>
      </c>
      <c r="HF16" s="15">
        <f t="shared" si="168"/>
        <v>17346.568392857142</v>
      </c>
      <c r="HG16" s="15">
        <f t="shared" si="169"/>
        <v>13691.708285714285</v>
      </c>
      <c r="HH16" s="15">
        <f t="shared" si="170"/>
        <v>14366.165318898551</v>
      </c>
      <c r="HI16" s="15">
        <f t="shared" si="171"/>
        <v>13534.019</v>
      </c>
      <c r="HJ16" s="16">
        <f t="shared" si="172"/>
        <v>14773.634999999998</v>
      </c>
      <c r="HK16" s="14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6"/>
      <c r="HW16" s="14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6"/>
      <c r="II16" s="14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6"/>
      <c r="IU16" s="14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6"/>
      <c r="JH16" s="17"/>
      <c r="JI16" s="14">
        <f t="shared" si="179"/>
        <v>180066.56042156651</v>
      </c>
      <c r="JJ16" s="15">
        <f t="shared" si="180"/>
        <v>184984.68</v>
      </c>
      <c r="JK16" s="15">
        <f t="shared" si="181"/>
        <v>168188.20747826091</v>
      </c>
      <c r="JL16" s="15">
        <f t="shared" si="182"/>
        <v>165939.8995511542</v>
      </c>
      <c r="JM16" s="15">
        <f t="shared" si="183"/>
        <v>176359.30935128263</v>
      </c>
      <c r="JN16" s="15">
        <f t="shared" si="184"/>
        <v>0</v>
      </c>
      <c r="JO16" s="15">
        <f t="shared" si="185"/>
        <v>0</v>
      </c>
      <c r="JP16" s="15">
        <f t="shared" si="186"/>
        <v>0</v>
      </c>
      <c r="JQ16" s="15">
        <f t="shared" si="187"/>
        <v>0</v>
      </c>
      <c r="JR16" s="14"/>
    </row>
    <row r="17" spans="1:278" ht="12.75" customHeight="1" x14ac:dyDescent="0.25">
      <c r="A17" s="1" t="s">
        <v>71</v>
      </c>
      <c r="B17" s="3" t="s">
        <v>72</v>
      </c>
      <c r="C17" s="4">
        <v>44269</v>
      </c>
      <c r="D17">
        <f t="shared" si="93"/>
        <v>2021</v>
      </c>
      <c r="E17">
        <f t="shared" si="94"/>
        <v>3</v>
      </c>
      <c r="F17">
        <f t="shared" si="95"/>
        <v>2018</v>
      </c>
      <c r="G17">
        <f t="shared" si="96"/>
        <v>3</v>
      </c>
      <c r="H17">
        <f t="shared" si="173"/>
        <v>2022</v>
      </c>
      <c r="I17">
        <f t="shared" si="174"/>
        <v>1</v>
      </c>
      <c r="J17">
        <f t="shared" si="175"/>
        <v>2026</v>
      </c>
      <c r="K17">
        <f t="shared" si="176"/>
        <v>12</v>
      </c>
      <c r="M17" s="28">
        <f>IF(AND($D17=$M$4,$E17=M$5),VLOOKUP($A17,'Потребление ЭЭ_факт'!$A$5:$DH$154,47+'Потребление ЭЭ_факт'!AU$4-1,FALSE),IF(L17&lt;&gt;0,VLOOKUP($A17,'Потребление ЭЭ_факт'!$A$5:$DH$154,47+'Потребление ЭЭ_факт'!AU$4-1,FALSE),0))</f>
        <v>0</v>
      </c>
      <c r="N17" s="17">
        <f>IF(AND($D17=$M$4,$E17=N$5),VLOOKUP($A17,'Потребление ЭЭ_факт'!$A$5:$DH$154,47+'Потребление ЭЭ_факт'!AV$4-1,FALSE),IF(M17&lt;&gt;0,VLOOKUP($A17,'Потребление ЭЭ_факт'!$A$5:$DH$154,47+'Потребление ЭЭ_факт'!AV$4-1,FALSE),0))</f>
        <v>0</v>
      </c>
      <c r="O17" s="17">
        <f>IF(AND($D17=$M$4,$E17=O$5),VLOOKUP($A17,'Потребление ЭЭ_факт'!$A$5:$DH$154,47+'Потребление ЭЭ_факт'!AW$4-1,FALSE),IF(N17&lt;&gt;0,VLOOKUP($A17,'Потребление ЭЭ_факт'!$A$5:$DH$154,47+'Потребление ЭЭ_факт'!AW$4-1,FALSE),0))</f>
        <v>0</v>
      </c>
      <c r="P17" s="17">
        <f>IF(AND($D17=$M$4,$E17=P$5),VLOOKUP($A17,'Потребление ЭЭ_факт'!$A$5:$DH$154,47+'Потребление ЭЭ_факт'!AX$4-1,FALSE),IF(O17&lt;&gt;0,VLOOKUP($A17,'Потребление ЭЭ_факт'!$A$5:$DH$154,47+'Потребление ЭЭ_факт'!AX$4-1,FALSE),0))</f>
        <v>0</v>
      </c>
      <c r="Q17" s="17">
        <f>IF(AND($D17=$M$4,$E17=Q$5),VLOOKUP($A17,'Потребление ЭЭ_факт'!$A$5:$DH$154,47+'Потребление ЭЭ_факт'!AY$4-1,FALSE),IF(P17&lt;&gt;0,VLOOKUP($A17,'Потребление ЭЭ_факт'!$A$5:$DH$154,47+'Потребление ЭЭ_факт'!AY$4-1,FALSE),0))</f>
        <v>0</v>
      </c>
      <c r="R17" s="17">
        <f>IF(AND($D17=$M$4,$E17=R$5),VLOOKUP($A17,'Потребление ЭЭ_факт'!$A$5:$DH$154,47+'Потребление ЭЭ_факт'!AZ$4-1,FALSE),IF(Q17&lt;&gt;0,VLOOKUP($A17,'Потребление ЭЭ_факт'!$A$5:$DH$154,47+'Потребление ЭЭ_факт'!AZ$4-1,FALSE),0))</f>
        <v>0</v>
      </c>
      <c r="S17" s="17">
        <f>IF(AND($D17=$M$4,$E17=S$5),VLOOKUP($A17,'Потребление ЭЭ_факт'!$A$5:$DH$154,47+'Потребление ЭЭ_факт'!BA$4-1,FALSE),IF(R17&lt;&gt;0,VLOOKUP($A17,'Потребление ЭЭ_факт'!$A$5:$DH$154,47+'Потребление ЭЭ_факт'!BA$4-1,FALSE),0))</f>
        <v>0</v>
      </c>
      <c r="T17" s="17">
        <f>IF(AND($D17=$M$4,$E17=T$5),VLOOKUP($A17,'Потребление ЭЭ_факт'!$A$5:$DH$154,47+'Потребление ЭЭ_факт'!BB$4-1,FALSE),IF(S17&lt;&gt;0,VLOOKUP($A17,'Потребление ЭЭ_факт'!$A$5:$DH$154,47+'Потребление ЭЭ_факт'!BB$4-1,FALSE),0))</f>
        <v>0</v>
      </c>
      <c r="U17" s="17">
        <f>IF(AND($D17=$M$4,$E17=U$5),VLOOKUP($A17,'Потребление ЭЭ_факт'!$A$5:$DH$154,47+'Потребление ЭЭ_факт'!BC$4-1,FALSE),IF(T17&lt;&gt;0,VLOOKUP($A17,'Потребление ЭЭ_факт'!$A$5:$DH$154,47+'Потребление ЭЭ_факт'!BC$4-1,FALSE),0))</f>
        <v>0</v>
      </c>
      <c r="V17" s="17">
        <f>IF(AND($D17=$M$4,$E17=V$5),VLOOKUP($A17,'Потребление ЭЭ_факт'!$A$5:$DH$154,47+'Потребление ЭЭ_факт'!BD$4-1,FALSE),IF(U17&lt;&gt;0,VLOOKUP($A17,'Потребление ЭЭ_факт'!$A$5:$DH$154,47+'Потребление ЭЭ_факт'!BD$4-1,FALSE),0))</f>
        <v>0</v>
      </c>
      <c r="W17" s="17">
        <f>IF(AND($D17=$M$4,$E17=W$5),VLOOKUP($A17,'Потребление ЭЭ_факт'!$A$5:$DH$154,47+'Потребление ЭЭ_факт'!BE$4-1,FALSE),IF(V17&lt;&gt;0,VLOOKUP($A17,'Потребление ЭЭ_факт'!$A$5:$DH$154,47+'Потребление ЭЭ_факт'!BE$4-1,FALSE),0))</f>
        <v>0</v>
      </c>
      <c r="X17" s="17">
        <f>IF(AND($D17=$M$4,$E17=X$5),VLOOKUP($A17,'Потребление ЭЭ_факт'!$A$5:$DH$154,47+'Потребление ЭЭ_факт'!BF$4-1,FALSE),IF(W17&lt;&gt;0,VLOOKUP($A17,'Потребление ЭЭ_факт'!$A$5:$DH$154,47+'Потребление ЭЭ_факт'!BF$4-1,FALSE),0))</f>
        <v>0</v>
      </c>
      <c r="Y17" s="14">
        <f>IF(AND($D17=$Y$4,$E17=Y$5),VLOOKUP($A17,'Потребление ЭЭ_факт'!$A$5:$DH$154,47+'Потребление ЭЭ_факт'!BG$4+11,FALSE),IF(X17&lt;&gt;0,VLOOKUP($A17,'Потребление ЭЭ_факт'!$A$5:$DH$154,47+'Потребление ЭЭ_факт'!BG$4+11,FALSE),0))</f>
        <v>0</v>
      </c>
      <c r="Z17" s="17">
        <f>IF(AND($D17=$Y$4,$E17=Z$5),VLOOKUP($A17,'Потребление ЭЭ_факт'!$A$5:$DH$154,47+'Потребление ЭЭ_факт'!BH$4+11,FALSE),IF(Y17&lt;&gt;0,VLOOKUP($A17,'Потребление ЭЭ_факт'!$A$5:$DH$154,47+'Потребление ЭЭ_факт'!BH$4+11,FALSE),0))</f>
        <v>0</v>
      </c>
      <c r="AA17" s="17">
        <f>IF(AND($D17=$Y$4,$E17=AA$5),VLOOKUP($A17,'Потребление ЭЭ_факт'!$A$5:$DH$154,47+'Потребление ЭЭ_факт'!BI$4+11,FALSE),IF(Z17&lt;&gt;0,VLOOKUP($A17,'Потребление ЭЭ_факт'!$A$5:$DH$154,47+'Потребление ЭЭ_факт'!BI$4+11,FALSE),0))</f>
        <v>25768.170811499996</v>
      </c>
      <c r="AB17" s="17">
        <f>IF(AND($D17=$Y$4,$E17=AB$5),VLOOKUP($A17,'Потребление ЭЭ_факт'!$A$5:$DH$154,47+'Потребление ЭЭ_факт'!BJ$4+11,FALSE),IF(AA17&lt;&gt;0,VLOOKUP($A17,'Потребление ЭЭ_факт'!$A$5:$DH$154,47+'Потребление ЭЭ_факт'!BJ$4+11,FALSE),0))</f>
        <v>34685.385606428565</v>
      </c>
      <c r="AC17" s="17">
        <f>IF(AND($D17=$Y$4,$E17=AC$5),VLOOKUP($A17,'Потребление ЭЭ_факт'!$A$5:$DH$154,47+'Потребление ЭЭ_факт'!BK$4+11,FALSE),IF(AB17&lt;&gt;0,VLOOKUP($A17,'Потребление ЭЭ_факт'!$A$5:$DH$154,47+'Потребление ЭЭ_факт'!BK$4+11,FALSE),0))</f>
        <v>37774.746925178581</v>
      </c>
      <c r="AD17" s="17">
        <f>IF(AND($D17=$Y$4,$E17=AD$5),VLOOKUP($A17,'Потребление ЭЭ_факт'!$A$5:$DH$154,47+'Потребление ЭЭ_факт'!BL$4+11,FALSE),IF(AC17&lt;&gt;0,VLOOKUP($A17,'Потребление ЭЭ_факт'!$A$5:$DH$154,47+'Потребление ЭЭ_факт'!BL$4+11,FALSE),0))</f>
        <v>43098.90208510714</v>
      </c>
      <c r="AE17" s="17">
        <f>IF(AND($D17=$Y$4,$E17=AE$5),VLOOKUP($A17,'Потребление ЭЭ_факт'!$A$5:$DH$154,47+'Потребление ЭЭ_факт'!BM$4+11,FALSE),IF(AD17&lt;&gt;0,VLOOKUP($A17,'Потребление ЭЭ_факт'!$A$5:$DH$154,47+'Потребление ЭЭ_факт'!BM$4+11,FALSE),0))</f>
        <v>42269.239993714284</v>
      </c>
      <c r="AF17" s="17">
        <f>IF(AND($D17=$Y$4,$E17=AF$5),VLOOKUP($A17,'Потребление ЭЭ_факт'!$A$5:$DH$154,47+'Потребление ЭЭ_факт'!BN$4+11,FALSE),IF(AE17&lt;&gt;0,VLOOKUP($A17,'Потребление ЭЭ_факт'!$A$5:$DH$154,47+'Потребление ЭЭ_факт'!BN$4+11,FALSE),0))</f>
        <v>48705.487340785709</v>
      </c>
      <c r="AG17" s="17">
        <f>IF(AND($D17=$Y$4,$E17=AG$5),VLOOKUP($A17,'Потребление ЭЭ_факт'!$A$5:$DH$154,47+'Потребление ЭЭ_факт'!BO$4+11,FALSE),IF(AF17&lt;&gt;0,VLOOKUP($A17,'Потребление ЭЭ_факт'!$A$5:$DH$154,47+'Потребление ЭЭ_факт'!BO$4+11,FALSE),0))</f>
        <v>35090.855421428576</v>
      </c>
      <c r="AH17" s="17">
        <f>IF(AND($D17=$Y$4,$E17=AH$5),VLOOKUP($A17,'Потребление ЭЭ_факт'!$A$5:$DH$154,47+'Потребление ЭЭ_факт'!BP$4+11,FALSE),IF(AG17&lt;&gt;0,VLOOKUP($A17,'Потребление ЭЭ_факт'!$A$5:$DH$154,47+'Потребление ЭЭ_факт'!BP$4+11,FALSE),0))</f>
        <v>40769.422660392862</v>
      </c>
      <c r="AI17" s="17">
        <f>IF(AND($D17=$Y$4,$E17=AI$5),VLOOKUP($A17,'Потребление ЭЭ_факт'!$A$5:$DH$154,47+'Потребление ЭЭ_факт'!BQ$4+11,FALSE),IF(AH17&lt;&gt;0,VLOOKUP($A17,'Потребление ЭЭ_факт'!$A$5:$DH$154,47+'Потребление ЭЭ_факт'!BQ$4+11,FALSE),0))</f>
        <v>44553.048238392861</v>
      </c>
      <c r="AJ17" s="17">
        <f>IF(AND($D17=$Y$4,$E17=AJ$5),VLOOKUP($A17,'Потребление ЭЭ_факт'!$A$5:$DH$154,47+'Потребление ЭЭ_факт'!BR$4+11,FALSE),IF(AI17&lt;&gt;0,VLOOKUP($A17,'Потребление ЭЭ_факт'!$A$5:$DH$154,47+'Потребление ЭЭ_факт'!BR$4+11,FALSE),0))</f>
        <v>38169.608192485714</v>
      </c>
      <c r="AK17" s="14">
        <f>IF(AND($D17=$AK$4,$E17=AK$5),VLOOKUP($A17,'Потребление ЭЭ_факт'!$A$5:$DH$154,47+'Потребление ЭЭ_факт'!BS$4+23,FALSE),IF(AJ17&lt;&gt;0,VLOOKUP($A17,'Потребление ЭЭ_факт'!$A$5:$DH$154,47+'Потребление ЭЭ_факт'!BS$4+23,FALSE),0))</f>
        <v>36824.911472039479</v>
      </c>
      <c r="AL17" s="17">
        <f>IF(AND($D17=$AK$4,$E17=AL$5),VLOOKUP($A17,'Потребление ЭЭ_факт'!$A$5:$DH$154,47+'Потребление ЭЭ_факт'!BT$4+23,FALSE),IF(AK17&lt;&gt;0,VLOOKUP($A17,'Потребление ЭЭ_факт'!$A$5:$DH$154,47+'Потребление ЭЭ_факт'!BT$4+23,FALSE),0))</f>
        <v>33261.21036184211</v>
      </c>
      <c r="AM17" s="17">
        <f>IF(AND($D17=$AK$4,$E17=AM$5),VLOOKUP($A17,'Потребление ЭЭ_факт'!$A$5:$DH$154,47+'Потребление ЭЭ_факт'!BU$4+23,FALSE),IF(AL17&lt;&gt;0,VLOOKUP($A17,'Потребление ЭЭ_факт'!$A$5:$DH$154,47+'Потребление ЭЭ_факт'!BU$4+23,FALSE),0))</f>
        <v>36824.911472039479</v>
      </c>
      <c r="AN17" s="17">
        <f>IF(AND($D17=$AK$4,$E17=AN$5),VLOOKUP($A17,'Потребление ЭЭ_факт'!$A$5:$DH$154,47+'Потребление ЭЭ_факт'!BV$4+23,FALSE),IF(AM17&lt;&gt;0,VLOOKUP($A17,'Потребление ЭЭ_факт'!$A$5:$DH$154,47+'Потребление ЭЭ_факт'!BV$4+23,FALSE),0))</f>
        <v>35637.011101973694</v>
      </c>
      <c r="AO17" s="17">
        <f>IF(AND($D17=$AK$4,$E17=AO$5),VLOOKUP($A17,'Потребление ЭЭ_факт'!$A$5:$DH$154,47+'Потребление ЭЭ_факт'!BW$4+23,FALSE),IF(AN17&lt;&gt;0,VLOOKUP($A17,'Потребление ЭЭ_факт'!$A$5:$DH$154,47+'Потребление ЭЭ_факт'!BW$4+23,FALSE),0))</f>
        <v>36824.911472039479</v>
      </c>
      <c r="AP17" s="17">
        <f>IF(AND($D17=$AK$4,$E17=AP$5),VLOOKUP($A17,'Потребление ЭЭ_факт'!$A$5:$DH$154,47+'Потребление ЭЭ_факт'!BX$4+23,FALSE),IF(AO17&lt;&gt;0,VLOOKUP($A17,'Потребление ЭЭ_факт'!$A$5:$DH$154,47+'Потребление ЭЭ_факт'!BX$4+23,FALSE),0))</f>
        <v>42062.978571428583</v>
      </c>
      <c r="AQ17" s="17">
        <f>IF(AND($D17=$AK$4,$E17=AQ$5),VLOOKUP($A17,'Потребление ЭЭ_факт'!$A$5:$DH$154,47+'Потребление ЭЭ_факт'!BY$4+23,FALSE),IF(AP17&lt;&gt;0,VLOOKUP($A17,'Потребление ЭЭ_факт'!$A$5:$DH$154,47+'Потребление ЭЭ_факт'!BY$4+23,FALSE),0))</f>
        <v>44994.961071428574</v>
      </c>
      <c r="AR17" s="17">
        <f>IF(AND($D17=$AK$4,$E17=AR$5),VLOOKUP($A17,'Потребление ЭЭ_факт'!$A$5:$DH$154,47+'Потребление ЭЭ_факт'!BZ$4+23,FALSE),IF(AQ17&lt;&gt;0,VLOOKUP($A17,'Потребление ЭЭ_факт'!$A$5:$DH$154,47+'Потребление ЭЭ_факт'!BZ$4+23,FALSE),0))</f>
        <v>46277.198571428569</v>
      </c>
      <c r="AS17" s="17">
        <f>IF(AND($D17=$AK$4,$E17=AS$5),VLOOKUP($A17,'Потребление ЭЭ_факт'!$A$5:$DH$154,47+'Потребление ЭЭ_факт'!CA$4+23,FALSE),IF(AR17&lt;&gt;0,VLOOKUP($A17,'Потребление ЭЭ_факт'!$A$5:$DH$154,47+'Потребление ЭЭ_факт'!CA$4+23,FALSE),0))</f>
        <v>36965.777142857143</v>
      </c>
      <c r="AT17" s="17">
        <f>IF(AND($D17=$AK$4,$E17=AT$5),VLOOKUP($A17,'Потребление ЭЭ_факт'!$A$5:$DH$154,47+'Потребление ЭЭ_факт'!CB$4+23,FALSE),IF(AS17&lt;&gt;0,VLOOKUP($A17,'Потребление ЭЭ_факт'!$A$5:$DH$154,47+'Потребление ЭЭ_факт'!CB$4+23,FALSE),0))</f>
        <v>37056.50357142857</v>
      </c>
      <c r="AU17" s="17">
        <f>IF(AND($D17=$AK$4,$E17=AU$5),VLOOKUP($A17,'Потребление ЭЭ_факт'!$A$5:$DH$154,47+'Потребление ЭЭ_факт'!CC$4+23,FALSE),IF(AT17&lt;&gt;0,VLOOKUP($A17,'Потребление ЭЭ_факт'!$A$5:$DH$154,47+'Потребление ЭЭ_факт'!CC$4+23,FALSE),0))</f>
        <v>44958.342857142859</v>
      </c>
      <c r="AV17" s="17">
        <f>IF(AND($D17=$AK$4,$E17=AV$5),VLOOKUP($A17,'Потребление ЭЭ_факт'!$A$5:$DH$154,47+'Потребление ЭЭ_факт'!CD$4+23,FALSE),IF(AU17&lt;&gt;0,VLOOKUP($A17,'Потребление ЭЭ_факт'!$A$5:$DH$154,47+'Потребление ЭЭ_факт'!CD$4+23,FALSE),0))</f>
        <v>50967.135428571433</v>
      </c>
      <c r="AW17" s="14">
        <f>IF(AND($D17=$AW$4,$E17=AW$5),VLOOKUP($A17,'Потребление ЭЭ_факт'!$A$5:$DH$154,47+'Потребление ЭЭ_факт'!CE$4+35,FALSE),IF(AV17&lt;&gt;0,VLOOKUP($A17,'Потребление ЭЭ_факт'!$A$5:$DH$154,47+'Потребление ЭЭ_факт'!CE$4+35,FALSE),0))</f>
        <v>52812.541071428575</v>
      </c>
      <c r="AX17" s="17">
        <f>IF(AND($D17=$AW$4,$E17=AX$5),VLOOKUP($A17,'Потребление ЭЭ_факт'!$A$5:$DH$154,47+'Потребление ЭЭ_факт'!CF$4+35,FALSE),IF(AW17&lt;&gt;0,VLOOKUP($A17,'Потребление ЭЭ_факт'!$A$5:$DH$154,47+'Потребление ЭЭ_факт'!CF$4+35,FALSE),0))</f>
        <v>46544.91</v>
      </c>
      <c r="AY17" s="17">
        <f>IF(AND($D17=$AW$4,$E17=AY$5),VLOOKUP($A17,'Потребление ЭЭ_факт'!$A$5:$DH$154,47+'Потребление ЭЭ_факт'!CG$4+35,FALSE),IF(AX17&lt;&gt;0,VLOOKUP($A17,'Потребление ЭЭ_факт'!$A$5:$DH$154,47+'Потребление ЭЭ_факт'!CG$4+35,FALSE),0))</f>
        <v>50232.408857142858</v>
      </c>
      <c r="AZ17" s="17">
        <f>IF(AND($D17=$AW$4,$E17=AZ$5),VLOOKUP($A17,'Потребление ЭЭ_факт'!$A$5:$DH$154,47+'Потребление ЭЭ_факт'!CH$4+35,FALSE),IF(AY17&lt;&gt;0,VLOOKUP($A17,'Потребление ЭЭ_факт'!$A$5:$DH$154,47+'Потребление ЭЭ_факт'!CH$4+35,FALSE),0))</f>
        <v>39217.37142857143</v>
      </c>
      <c r="BA17" s="17">
        <f>IF(AND($D17=$AW$4,$E17=BA$5),VLOOKUP($A17,'Потребление ЭЭ_факт'!$A$5:$DH$154,47+'Потребление ЭЭ_факт'!CI$4+35,FALSE),IF(AZ17&lt;&gt;0,VLOOKUP($A17,'Потребление ЭЭ_факт'!$A$5:$DH$154,47+'Потребление ЭЭ_факт'!CI$4+35,FALSE),0))</f>
        <v>39978.109285714294</v>
      </c>
      <c r="BB17" s="17">
        <f>IF(AND($D17=$AW$4,$E17=BB$5),VLOOKUP($A17,'Потребление ЭЭ_факт'!$A$5:$DH$154,47+'Потребление ЭЭ_факт'!CJ$4+35,FALSE),IF(BA17&lt;&gt;0,VLOOKUP($A17,'Потребление ЭЭ_факт'!$A$5:$DH$154,47+'Потребление ЭЭ_факт'!CJ$4+35,FALSE),0))</f>
        <v>40762.44</v>
      </c>
      <c r="BC17" s="17">
        <f>IF(AND($D17=$AW$4,$E17=BC$5),VLOOKUP($A17,'Потребление ЭЭ_факт'!$A$5:$DH$154,47+'Потребление ЭЭ_факт'!CK$4+35,FALSE),IF(BB17&lt;&gt;0,VLOOKUP($A17,'Потребление ЭЭ_факт'!$A$5:$DH$154,47+'Потребление ЭЭ_факт'!CK$4+35,FALSE),0))</f>
        <v>42751.634999999995</v>
      </c>
      <c r="BD17" s="17">
        <f>IF(AND($D17=$AW$4,$E17=BD$5),VLOOKUP($A17,'Потребление ЭЭ_факт'!$A$5:$DH$154,47+'Потребление ЭЭ_факт'!CL$4+35,FALSE),IF(BC17&lt;&gt;0,VLOOKUP($A17,'Потребление ЭЭ_факт'!$A$5:$DH$154,47+'Потребление ЭЭ_факт'!CL$4+35,FALSE),0))</f>
        <v>42928.733571428573</v>
      </c>
      <c r="BE17" s="17">
        <f>IF(AND($D17=$AW$4,$E17=BE$5),VLOOKUP($A17,'Потребление ЭЭ_факт'!$A$5:$DH$154,47+'Потребление ЭЭ_факт'!CM$4+35,FALSE),IF(BD17&lt;&gt;0,VLOOKUP($A17,'Потребление ЭЭ_факт'!$A$5:$DH$154,47+'Потребление ЭЭ_факт'!CM$4+35,FALSE),0))</f>
        <v>40383.423214285714</v>
      </c>
      <c r="BF17" s="17">
        <f>IF(AND($D17=$AW$4,$E17=BF$5),VLOOKUP($A17,'Потребление ЭЭ_факт'!$A$5:$DH$154,47+'Потребление ЭЭ_факт'!CN$4+35,FALSE),IF(BE17&lt;&gt;0,VLOOKUP($A17,'Потребление ЭЭ_факт'!$A$5:$DH$154,47+'Потребление ЭЭ_факт'!CN$4+35,FALSE),0))</f>
        <v>44822.811428571418</v>
      </c>
      <c r="BG17" s="17">
        <f>IF(AND($D17=$AW$4,$E17=BG$5),VLOOKUP($A17,'Потребление ЭЭ_факт'!$A$5:$DH$154,47+'Потребление ЭЭ_факт'!CO$4+35,FALSE),IF(BF17&lt;&gt;0,VLOOKUP($A17,'Потребление ЭЭ_факт'!$A$5:$DH$154,47+'Потребление ЭЭ_факт'!CO$4+35,FALSE),0))</f>
        <v>46453.988571428563</v>
      </c>
      <c r="BH17" s="17">
        <f>IF(AND($D17=$AW$4,$E17=BH$5),VLOOKUP($A17,'Потребление ЭЭ_факт'!$A$5:$DH$154,47+'Потребление ЭЭ_факт'!CP$4+35,FALSE),IF(BG17&lt;&gt;0,VLOOKUP($A17,'Потребление ЭЭ_факт'!$A$5:$DH$154,47+'Потребление ЭЭ_факт'!CP$4+35,FALSE),0))</f>
        <v>54216.376071428575</v>
      </c>
      <c r="BI17" s="14">
        <f>IF(AND($D17=$BI$4,$E17=BI$5),VLOOKUP($A17,'Потребление ЭЭ_факт'!$A$5:$DH$154,47+'Потребление ЭЭ_факт'!CQ$4+47,FALSE),IF(BH17&lt;&gt;0,VLOOKUP($A17,'Потребление ЭЭ_факт'!$A$5:$DH$154,47+'Потребление ЭЭ_факт'!CQ$4+47,FALSE),0))</f>
        <v>57321.147857142852</v>
      </c>
      <c r="BJ17" s="17">
        <f>IF(AND($D17=$BI$4,$E17=BJ$5),VLOOKUP($A17,'Потребление ЭЭ_факт'!$A$5:$DH$154,47+'Потребление ЭЭ_факт'!CR$4+47,FALSE),IF(BI17&lt;&gt;0,VLOOKUP($A17,'Потребление ЭЭ_факт'!$A$5:$DH$154,47+'Потребление ЭЭ_факт'!CR$4+47,FALSE),0))</f>
        <v>51346.704000000005</v>
      </c>
      <c r="BK17" s="17">
        <f>IF(AND($D17=$BI$4,$E17=BK$5),VLOOKUP($A17,'Потребление ЭЭ_факт'!$A$5:$DH$154,47+'Потребление ЭЭ_факт'!CS$4+47,FALSE),IF(BJ17&lt;&gt;0,VLOOKUP($A17,'Потребление ЭЭ_факт'!$A$5:$DH$154,47+'Потребление ЭЭ_факт'!CS$4+47,FALSE),0))</f>
        <v>44791.702928571431</v>
      </c>
      <c r="BL17" s="17">
        <f>IF(AND($D17=$BI$4,$E17=BL$5),VLOOKUP($A17,'Потребление ЭЭ_факт'!$A$5:$DH$154,47+'Потребление ЭЭ_факт'!CT$4+47,FALSE),IF(BK17&lt;&gt;0,VLOOKUP($A17,'Потребление ЭЭ_факт'!$A$5:$DH$154,47+'Потребление ЭЭ_факт'!CT$4+47,FALSE),0))</f>
        <v>45253.960714285713</v>
      </c>
      <c r="BM17" s="17">
        <f>IF(AND($D17=$BI$4,$E17=BM$5),VLOOKUP($A17,'Потребление ЭЭ_факт'!$A$5:$DH$154,47+'Потребление ЭЭ_факт'!CU$4+47,FALSE),IF(BL17&lt;&gt;0,VLOOKUP($A17,'Потребление ЭЭ_факт'!$A$5:$DH$154,47+'Потребление ЭЭ_факт'!CU$4+47,FALSE),0))</f>
        <v>41609.767714285714</v>
      </c>
      <c r="BN17" s="17">
        <f>IF(AND($D17=$BI$4,$E17=BN$5),VLOOKUP($A17,'Потребление ЭЭ_факт'!$A$5:$DH$154,47+'Потребление ЭЭ_факт'!CV$4+47,FALSE),IF(BM17&lt;&gt;0,VLOOKUP($A17,'Потребление ЭЭ_факт'!$A$5:$DH$154,47+'Потребление ЭЭ_факт'!CV$4+47,FALSE),0))</f>
        <v>42442.232142857138</v>
      </c>
      <c r="BO17" s="17">
        <f>IF(AND($D17=$BI$4,$E17=BO$5),VLOOKUP($A17,'Потребление ЭЭ_факт'!$A$5:$DH$154,47+'Потребление ЭЭ_факт'!CW$4+47,FALSE),IF(BN17&lt;&gt;0,VLOOKUP($A17,'Потребление ЭЭ_факт'!$A$5:$DH$154,47+'Потребление ЭЭ_факт'!CW$4+47,FALSE),0))</f>
        <v>45852.520714285711</v>
      </c>
      <c r="BP17" s="17">
        <f>IF(AND($D17=$BI$4,$E17=BP$5),VLOOKUP($A17,'Потребление ЭЭ_факт'!$A$5:$DH$154,47+'Потребление ЭЭ_факт'!CX$4+47,FALSE),IF(BO17&lt;&gt;0,VLOOKUP($A17,'Потребление ЭЭ_факт'!$A$5:$DH$154,47+'Потребление ЭЭ_факт'!CX$4+47,FALSE),0))</f>
        <v>42869.386285714289</v>
      </c>
      <c r="BQ17" s="17">
        <f>IF(AND($D17=$BI$4,$E17=BQ$5),VLOOKUP($A17,'Потребление ЭЭ_факт'!$A$5:$DH$154,47+'Потребление ЭЭ_факт'!CY$4+47,FALSE),IF(BP17&lt;&gt;0,VLOOKUP($A17,'Потребление ЭЭ_факт'!$A$5:$DH$154,47+'Потребление ЭЭ_факт'!CY$4+47,FALSE),0))</f>
        <v>40928.014285714293</v>
      </c>
      <c r="BR17" s="17">
        <f>IF(AND($D17=$BI$4,$E17=BR$5),VLOOKUP($A17,'Потребление ЭЭ_факт'!$A$5:$DH$154,47+'Потребление ЭЭ_факт'!CZ$4+47,FALSE),IF(BQ17&lt;&gt;0,VLOOKUP($A17,'Потребление ЭЭ_факт'!$A$5:$DH$154,47+'Потребление ЭЭ_факт'!CZ$4+47,FALSE),0))</f>
        <v>40082.388857142854</v>
      </c>
      <c r="BS17" s="17">
        <f>IF(AND($D17=$BI$4,$E17=BS$5),VLOOKUP($A17,'Потребление ЭЭ_факт'!$A$5:$DH$154,47+'Потребление ЭЭ_факт'!DA$4+47,FALSE),IF(BR17&lt;&gt;0,VLOOKUP($A17,'Потребление ЭЭ_факт'!$A$5:$DH$154,47+'Потребление ЭЭ_факт'!DA$4+47,FALSE),0))</f>
        <v>44763.460714285713</v>
      </c>
      <c r="BT17" s="17">
        <f>IF(AND($D17=$BI$4,$E17=BT$5),VLOOKUP($A17,'Потребление ЭЭ_факт'!$A$5:$DH$154,47+'Потребление ЭЭ_факт'!DB$4+47,FALSE),IF(BS17&lt;&gt;0,VLOOKUP($A17,'Потребление ЭЭ_факт'!$A$5:$DH$154,47+'Потребление ЭЭ_факт'!DB$4+47,FALSE),0))</f>
        <v>50201.997857142866</v>
      </c>
      <c r="BU17" s="14">
        <f>IF(AND($D17=$BU$4,$E17=BU$5),VLOOKUP($A17,'Потребление ЭЭ_факт'!$A$5:$DH$154,59+'Потребление ЭЭ_факт'!DC$4+47,FALSE),IF(BT17&lt;&gt;0,VLOOKUP($A17,'Потребление ЭЭ_факт'!$A$5:$DH$154,47+'Потребление ЭЭ_факт'!DC$4+59,FALSE),0))</f>
        <v>46931.015142857141</v>
      </c>
      <c r="BV17" s="17">
        <f>IF(AND($D17=$BU$4,$E17=BV$5),VLOOKUP($A17,'Потребление ЭЭ_факт'!$A$5:$DH$154,59+'Потребление ЭЭ_факт'!DD$4+47,FALSE),IF(BU17&lt;&gt;0,VLOOKUP($A17,'Потребление ЭЭ_факт'!$A$5:$DH$154,47+'Потребление ЭЭ_факт'!DD$4+59,FALSE),0))</f>
        <v>46510.020000000004</v>
      </c>
      <c r="BW17" s="17">
        <f>IF(AND($D17=$BU$4,$E17=BW$5),VLOOKUP($A17,'Потребление ЭЭ_факт'!$A$5:$DH$154,59+'Потребление ЭЭ_факт'!DE$4+47,FALSE),IF(BV17&lt;&gt;0,VLOOKUP($A17,'Потребление ЭЭ_факт'!$A$5:$DH$154,47+'Потребление ЭЭ_факт'!DE$4+59,FALSE),0))</f>
        <v>44154.241071428572</v>
      </c>
      <c r="BX17" s="17">
        <f>IF(AND($D17=$BU$4,$E17=BX$5),VLOOKUP($A17,'Потребление ЭЭ_факт'!$A$5:$DH$154,59+'Потребление ЭЭ_факт'!DF$4+47,FALSE),IF(BW17&lt;&gt;0,VLOOKUP($A17,'Потребление ЭЭ_факт'!$A$5:$DH$154,47+'Потребление ЭЭ_факт'!DF$4+59,FALSE),0))</f>
        <v>41669.871428571438</v>
      </c>
      <c r="BY17" s="17">
        <f>IF(AND($D17=$BU$4,$E17=BY$5),VLOOKUP($A17,'Потребление ЭЭ_факт'!$A$5:$DH$154,59+'Потребление ЭЭ_факт'!DG$4+47,FALSE),IF(BX17&lt;&gt;0,VLOOKUP($A17,'Потребление ЭЭ_факт'!$A$5:$DH$154,47+'Потребление ЭЭ_факт'!DG$4+59,FALSE),0))</f>
        <v>44373.81</v>
      </c>
      <c r="BZ17" s="17">
        <f>IF(AND($D17=$BU$4,$E17=BZ$5),VLOOKUP($A17,'Потребление ЭЭ_факт'!$A$5:$DH$154,59+'Потребление ЭЭ_факт'!DH$4+47,FALSE),IF(BY17&lt;&gt;0,VLOOKUP($A17,'Потребление ЭЭ_факт'!$A$5:$DH$154,47+'Потребление ЭЭ_факт'!DH$4+59,FALSE),0))</f>
        <v>40573.973571428571</v>
      </c>
      <c r="CA17" s="15">
        <f t="shared" si="97"/>
        <v>43967.089194857144</v>
      </c>
      <c r="CB17" s="12">
        <f t="shared" si="200"/>
        <v>45195.201442339283</v>
      </c>
      <c r="CC17" s="12">
        <f t="shared" si="201"/>
        <v>38342.017516071428</v>
      </c>
      <c r="CD17" s="12">
        <f t="shared" si="202"/>
        <v>40682.781629383921</v>
      </c>
      <c r="CE17" s="12">
        <f t="shared" si="203"/>
        <v>45182.210095312497</v>
      </c>
      <c r="CF17" s="12">
        <f t="shared" si="204"/>
        <v>48388.77938740715</v>
      </c>
      <c r="CG17" s="14">
        <f t="shared" si="205"/>
        <v>48472.40388586701</v>
      </c>
      <c r="CH17" s="15">
        <f t="shared" si="206"/>
        <v>44415.711090460529</v>
      </c>
      <c r="CI17" s="15">
        <f t="shared" si="101"/>
        <v>44000.816082295583</v>
      </c>
      <c r="CJ17" s="15">
        <f t="shared" si="102"/>
        <v>40444.553668350571</v>
      </c>
      <c r="CK17" s="15">
        <f t="shared" si="103"/>
        <v>40696.649618009877</v>
      </c>
      <c r="CL17" s="15">
        <f t="shared" si="104"/>
        <v>41460.406071428573</v>
      </c>
      <c r="CM17" s="15">
        <f t="shared" si="177"/>
        <v>43967.089194857144</v>
      </c>
      <c r="CN17" s="15">
        <f t="shared" si="6"/>
        <v>45195.201442339283</v>
      </c>
      <c r="CO17" s="15">
        <f t="shared" si="6"/>
        <v>38342.017516071428</v>
      </c>
      <c r="CP17" s="15">
        <f t="shared" si="6"/>
        <v>40682.781629383921</v>
      </c>
      <c r="CQ17" s="15">
        <f t="shared" si="6"/>
        <v>45182.210095312497</v>
      </c>
      <c r="CR17" s="16">
        <f t="shared" si="6"/>
        <v>48388.77938740715</v>
      </c>
      <c r="CS17" s="14">
        <f t="shared" si="6"/>
        <v>48472.40388586701</v>
      </c>
      <c r="CT17" s="15">
        <f t="shared" si="7"/>
        <v>44415.711090460529</v>
      </c>
      <c r="CU17" s="15">
        <f t="shared" si="7"/>
        <v>44000.816082295583</v>
      </c>
      <c r="CV17" s="15">
        <f t="shared" si="7"/>
        <v>40444.553668350571</v>
      </c>
      <c r="CW17" s="15">
        <f t="shared" si="7"/>
        <v>40696.649618009877</v>
      </c>
      <c r="CX17" s="15">
        <f t="shared" si="7"/>
        <v>41460.406071428573</v>
      </c>
      <c r="CY17" s="15">
        <f t="shared" si="7"/>
        <v>43967.089194857144</v>
      </c>
      <c r="CZ17" s="15">
        <f t="shared" si="7"/>
        <v>45195.201442339283</v>
      </c>
      <c r="DA17" s="15">
        <f t="shared" si="7"/>
        <v>38342.017516071428</v>
      </c>
      <c r="DB17" s="15">
        <f t="shared" si="7"/>
        <v>40682.781629383921</v>
      </c>
      <c r="DC17" s="15">
        <f t="shared" si="7"/>
        <v>45182.210095312497</v>
      </c>
      <c r="DD17" s="16">
        <f t="shared" si="7"/>
        <v>48388.77938740715</v>
      </c>
      <c r="DE17" s="14">
        <f t="shared" si="190"/>
        <v>48472.40388586701</v>
      </c>
      <c r="DF17" s="15">
        <f t="shared" si="191"/>
        <v>44415.711090460529</v>
      </c>
      <c r="DG17" s="15">
        <f t="shared" si="192"/>
        <v>44000.816082295583</v>
      </c>
      <c r="DH17" s="15">
        <f t="shared" si="193"/>
        <v>40444.553668350571</v>
      </c>
      <c r="DI17" s="15">
        <f t="shared" si="194"/>
        <v>40696.649618009877</v>
      </c>
      <c r="DJ17" s="15">
        <f t="shared" si="195"/>
        <v>41460.406071428573</v>
      </c>
      <c r="DK17" s="15">
        <f t="shared" si="196"/>
        <v>43967.089194857144</v>
      </c>
      <c r="DL17" s="15">
        <f t="shared" si="197"/>
        <v>45195.201442339283</v>
      </c>
      <c r="DM17" s="15">
        <f t="shared" si="198"/>
        <v>38342.017516071428</v>
      </c>
      <c r="DN17" s="15">
        <f t="shared" si="199"/>
        <v>40682.781629383921</v>
      </c>
      <c r="DO17" s="15">
        <f t="shared" si="188"/>
        <v>45182.210095312497</v>
      </c>
      <c r="DP17" s="16">
        <f t="shared" si="189"/>
        <v>48388.77938740715</v>
      </c>
      <c r="DQ17" s="14">
        <f t="shared" si="105"/>
        <v>48472.40388586701</v>
      </c>
      <c r="DR17" s="15">
        <f t="shared" si="106"/>
        <v>44415.711090460529</v>
      </c>
      <c r="DS17" s="15">
        <f t="shared" si="107"/>
        <v>44000.816082295583</v>
      </c>
      <c r="DT17" s="15">
        <f t="shared" si="108"/>
        <v>40444.553668350571</v>
      </c>
      <c r="DU17" s="15">
        <f t="shared" si="109"/>
        <v>40696.649618009877</v>
      </c>
      <c r="DV17" s="15">
        <f t="shared" si="110"/>
        <v>41460.406071428573</v>
      </c>
      <c r="DW17" s="15">
        <f t="shared" si="111"/>
        <v>43967.089194857144</v>
      </c>
      <c r="DX17" s="15">
        <f t="shared" si="112"/>
        <v>45195.201442339283</v>
      </c>
      <c r="DY17" s="15">
        <f t="shared" si="113"/>
        <v>38342.017516071428</v>
      </c>
      <c r="DZ17" s="15">
        <f t="shared" si="8"/>
        <v>40682.781629383921</v>
      </c>
      <c r="EA17" s="15">
        <f t="shared" si="8"/>
        <v>45182.210095312497</v>
      </c>
      <c r="EB17" s="16">
        <f t="shared" si="8"/>
        <v>48388.77938740715</v>
      </c>
      <c r="EC17" s="14">
        <f t="shared" si="8"/>
        <v>48472.40388586701</v>
      </c>
      <c r="ED17" s="15">
        <f t="shared" si="8"/>
        <v>44415.711090460529</v>
      </c>
      <c r="EE17" s="15">
        <f t="shared" si="8"/>
        <v>44000.816082295583</v>
      </c>
      <c r="EF17" s="15">
        <f t="shared" si="8"/>
        <v>40444.553668350571</v>
      </c>
      <c r="EG17" s="15">
        <f t="shared" si="8"/>
        <v>40696.649618009877</v>
      </c>
      <c r="EH17" s="15">
        <f t="shared" si="8"/>
        <v>41460.406071428573</v>
      </c>
      <c r="EI17" s="15">
        <f t="shared" si="8"/>
        <v>43967.089194857144</v>
      </c>
      <c r="EJ17" s="15">
        <f t="shared" si="8"/>
        <v>45195.201442339283</v>
      </c>
      <c r="EK17" s="15">
        <f t="shared" si="8"/>
        <v>38342.017516071428</v>
      </c>
      <c r="EL17" s="15">
        <f t="shared" si="8"/>
        <v>40682.781629383921</v>
      </c>
      <c r="EM17" s="15">
        <f t="shared" si="8"/>
        <v>45182.210095312497</v>
      </c>
      <c r="EN17" s="16">
        <f t="shared" si="8"/>
        <v>48388.77938740715</v>
      </c>
      <c r="EO17" s="14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6"/>
      <c r="FC17" s="14">
        <f t="shared" si="178"/>
        <v>36824.911472039479</v>
      </c>
      <c r="FD17" s="17">
        <f t="shared" si="114"/>
        <v>33261.21036184211</v>
      </c>
      <c r="FE17" s="17">
        <f t="shared" si="115"/>
        <v>36824.911472039479</v>
      </c>
      <c r="FF17" s="17">
        <f t="shared" si="116"/>
        <v>35637.011101973694</v>
      </c>
      <c r="FG17" s="17">
        <f t="shared" si="117"/>
        <v>36824.911472039479</v>
      </c>
      <c r="FH17" s="17">
        <f t="shared" si="118"/>
        <v>42062.978571428583</v>
      </c>
      <c r="FI17" s="17">
        <f t="shared" si="119"/>
        <v>44994.961071428574</v>
      </c>
      <c r="FJ17" s="17">
        <f t="shared" si="120"/>
        <v>46277.198571428569</v>
      </c>
      <c r="FK17" s="17">
        <f t="shared" si="121"/>
        <v>36965.777142857143</v>
      </c>
      <c r="FL17" s="17">
        <f t="shared" si="122"/>
        <v>37056.50357142857</v>
      </c>
      <c r="FM17" s="17">
        <f t="shared" si="123"/>
        <v>44958.342857142859</v>
      </c>
      <c r="FN17" s="17">
        <f t="shared" si="124"/>
        <v>50967.135428571433</v>
      </c>
      <c r="FO17" s="14">
        <f t="shared" si="125"/>
        <v>52812.541071428575</v>
      </c>
      <c r="FP17" s="17">
        <f t="shared" si="126"/>
        <v>46544.91</v>
      </c>
      <c r="FQ17" s="17">
        <f t="shared" si="127"/>
        <v>50232.408857142858</v>
      </c>
      <c r="FR17" s="17">
        <f t="shared" si="128"/>
        <v>39217.37142857143</v>
      </c>
      <c r="FS17" s="17">
        <f t="shared" si="129"/>
        <v>39978.109285714294</v>
      </c>
      <c r="FT17" s="17">
        <f t="shared" si="130"/>
        <v>40762.44</v>
      </c>
      <c r="FU17" s="17">
        <f t="shared" si="131"/>
        <v>42751.634999999995</v>
      </c>
      <c r="FV17" s="17">
        <f t="shared" si="132"/>
        <v>42928.733571428573</v>
      </c>
      <c r="FW17" s="17">
        <f t="shared" si="133"/>
        <v>40383.423214285714</v>
      </c>
      <c r="FX17" s="17">
        <f t="shared" si="134"/>
        <v>44822.811428571418</v>
      </c>
      <c r="FY17" s="17">
        <f t="shared" si="135"/>
        <v>46453.988571428563</v>
      </c>
      <c r="FZ17" s="17">
        <f t="shared" si="136"/>
        <v>54216.376071428575</v>
      </c>
      <c r="GA17" s="14">
        <f t="shared" si="137"/>
        <v>57321.147857142852</v>
      </c>
      <c r="GB17" s="17">
        <f t="shared" si="138"/>
        <v>51346.704000000005</v>
      </c>
      <c r="GC17" s="17">
        <f t="shared" si="139"/>
        <v>44791.702928571431</v>
      </c>
      <c r="GD17" s="17">
        <f t="shared" si="140"/>
        <v>45253.960714285713</v>
      </c>
      <c r="GE17" s="17">
        <f t="shared" si="141"/>
        <v>41609.767714285714</v>
      </c>
      <c r="GF17" s="17">
        <f t="shared" si="142"/>
        <v>42442.232142857138</v>
      </c>
      <c r="GG17" s="17">
        <f t="shared" si="143"/>
        <v>45852.520714285711</v>
      </c>
      <c r="GH17" s="17">
        <f t="shared" si="144"/>
        <v>42869.386285714289</v>
      </c>
      <c r="GI17" s="17">
        <f t="shared" si="145"/>
        <v>40928.014285714293</v>
      </c>
      <c r="GJ17" s="17">
        <f t="shared" si="146"/>
        <v>40082.388857142854</v>
      </c>
      <c r="GK17" s="17">
        <f t="shared" si="147"/>
        <v>44763.460714285713</v>
      </c>
      <c r="GL17" s="17">
        <f t="shared" si="148"/>
        <v>50201.997857142866</v>
      </c>
      <c r="GM17" s="14">
        <f t="shared" si="149"/>
        <v>46931.015142857141</v>
      </c>
      <c r="GN17" s="17">
        <f t="shared" si="150"/>
        <v>46510.020000000004</v>
      </c>
      <c r="GO17" s="17">
        <f t="shared" si="151"/>
        <v>44154.241071428572</v>
      </c>
      <c r="GP17" s="17">
        <f t="shared" si="152"/>
        <v>41669.871428571438</v>
      </c>
      <c r="GQ17" s="17">
        <f t="shared" si="153"/>
        <v>44373.81</v>
      </c>
      <c r="GR17" s="17">
        <f t="shared" si="154"/>
        <v>40573.973571428571</v>
      </c>
      <c r="GS17" s="15">
        <f t="shared" si="155"/>
        <v>43967.089194857144</v>
      </c>
      <c r="GT17" s="12">
        <f t="shared" si="156"/>
        <v>45195.201442339283</v>
      </c>
      <c r="GU17" s="12">
        <f t="shared" si="157"/>
        <v>38342.017516071428</v>
      </c>
      <c r="GV17" s="12">
        <f t="shared" si="158"/>
        <v>40682.781629383921</v>
      </c>
      <c r="GW17" s="12">
        <f t="shared" si="159"/>
        <v>45182.210095312497</v>
      </c>
      <c r="GX17" s="12">
        <f t="shared" si="160"/>
        <v>48388.77938740715</v>
      </c>
      <c r="GY17" s="14">
        <f t="shared" si="161"/>
        <v>48472.40388586701</v>
      </c>
      <c r="GZ17" s="15">
        <f t="shared" si="162"/>
        <v>44415.711090460529</v>
      </c>
      <c r="HA17" s="15">
        <f t="shared" si="163"/>
        <v>44000.816082295583</v>
      </c>
      <c r="HB17" s="15">
        <f t="shared" si="164"/>
        <v>40444.553668350571</v>
      </c>
      <c r="HC17" s="15">
        <f t="shared" si="165"/>
        <v>40696.649618009877</v>
      </c>
      <c r="HD17" s="15">
        <f t="shared" si="166"/>
        <v>41460.406071428573</v>
      </c>
      <c r="HE17" s="15">
        <f t="shared" si="167"/>
        <v>43967.089194857144</v>
      </c>
      <c r="HF17" s="15">
        <f t="shared" si="168"/>
        <v>45195.201442339283</v>
      </c>
      <c r="HG17" s="15">
        <f t="shared" si="169"/>
        <v>38342.017516071428</v>
      </c>
      <c r="HH17" s="15">
        <f t="shared" si="170"/>
        <v>40682.781629383921</v>
      </c>
      <c r="HI17" s="15">
        <f t="shared" si="171"/>
        <v>45182.210095312497</v>
      </c>
      <c r="HJ17" s="16">
        <f t="shared" si="172"/>
        <v>48388.77938740715</v>
      </c>
      <c r="HK17" s="14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6"/>
      <c r="HW17" s="14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6"/>
      <c r="II17" s="14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6"/>
      <c r="IU17" s="14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6"/>
      <c r="JH17" s="17"/>
      <c r="JI17" s="14">
        <f t="shared" si="179"/>
        <v>482655.85309421999</v>
      </c>
      <c r="JJ17" s="15">
        <f t="shared" si="180"/>
        <v>541104.74849999999</v>
      </c>
      <c r="JK17" s="15">
        <f t="shared" si="181"/>
        <v>547463.28407142858</v>
      </c>
      <c r="JL17" s="15">
        <f t="shared" si="182"/>
        <v>525971.01047965721</v>
      </c>
      <c r="JM17" s="15">
        <f t="shared" si="183"/>
        <v>521248.6196817836</v>
      </c>
      <c r="JN17" s="15">
        <f t="shared" si="184"/>
        <v>0</v>
      </c>
      <c r="JO17" s="15">
        <f t="shared" si="185"/>
        <v>0</v>
      </c>
      <c r="JP17" s="15">
        <f t="shared" si="186"/>
        <v>0</v>
      </c>
      <c r="JQ17" s="15">
        <f t="shared" si="187"/>
        <v>0</v>
      </c>
      <c r="JR17" s="14"/>
    </row>
    <row r="18" spans="1:278" ht="12.75" customHeight="1" x14ac:dyDescent="0.25">
      <c r="A18" s="1" t="s">
        <v>69</v>
      </c>
      <c r="B18" s="3" t="s">
        <v>70</v>
      </c>
      <c r="C18" s="4">
        <v>44314</v>
      </c>
      <c r="D18">
        <f t="shared" si="93"/>
        <v>2021</v>
      </c>
      <c r="E18">
        <f t="shared" si="94"/>
        <v>4</v>
      </c>
      <c r="F18">
        <f t="shared" si="95"/>
        <v>2018</v>
      </c>
      <c r="G18">
        <f t="shared" si="96"/>
        <v>4</v>
      </c>
      <c r="H18">
        <f t="shared" si="173"/>
        <v>2022</v>
      </c>
      <c r="I18">
        <f t="shared" si="174"/>
        <v>1</v>
      </c>
      <c r="J18">
        <f t="shared" si="175"/>
        <v>2026</v>
      </c>
      <c r="K18">
        <f t="shared" si="176"/>
        <v>12</v>
      </c>
      <c r="M18" s="28">
        <f>IF(AND($D18=$M$4,$E18=M$5),VLOOKUP($A18,'Потребление ЭЭ_факт'!$A$5:$DH$154,47+'Потребление ЭЭ_факт'!AU$4-1,FALSE),IF(L18&lt;&gt;0,VLOOKUP($A18,'Потребление ЭЭ_факт'!$A$5:$DH$154,47+'Потребление ЭЭ_факт'!AU$4-1,FALSE),0))</f>
        <v>0</v>
      </c>
      <c r="N18" s="17">
        <f>IF(AND($D18=$M$4,$E18=N$5),VLOOKUP($A18,'Потребление ЭЭ_факт'!$A$5:$DH$154,47+'Потребление ЭЭ_факт'!AV$4-1,FALSE),IF(M18&lt;&gt;0,VLOOKUP($A18,'Потребление ЭЭ_факт'!$A$5:$DH$154,47+'Потребление ЭЭ_факт'!AV$4-1,FALSE),0))</f>
        <v>0</v>
      </c>
      <c r="O18" s="17">
        <f>IF(AND($D18=$M$4,$E18=O$5),VLOOKUP($A18,'Потребление ЭЭ_факт'!$A$5:$DH$154,47+'Потребление ЭЭ_факт'!AW$4-1,FALSE),IF(N18&lt;&gt;0,VLOOKUP($A18,'Потребление ЭЭ_факт'!$A$5:$DH$154,47+'Потребление ЭЭ_факт'!AW$4-1,FALSE),0))</f>
        <v>0</v>
      </c>
      <c r="P18" s="17">
        <f>IF(AND($D18=$M$4,$E18=P$5),VLOOKUP($A18,'Потребление ЭЭ_факт'!$A$5:$DH$154,47+'Потребление ЭЭ_факт'!AX$4-1,FALSE),IF(O18&lt;&gt;0,VLOOKUP($A18,'Потребление ЭЭ_факт'!$A$5:$DH$154,47+'Потребление ЭЭ_факт'!AX$4-1,FALSE),0))</f>
        <v>0</v>
      </c>
      <c r="Q18" s="17">
        <f>IF(AND($D18=$M$4,$E18=Q$5),VLOOKUP($A18,'Потребление ЭЭ_факт'!$A$5:$DH$154,47+'Потребление ЭЭ_факт'!AY$4-1,FALSE),IF(P18&lt;&gt;0,VLOOKUP($A18,'Потребление ЭЭ_факт'!$A$5:$DH$154,47+'Потребление ЭЭ_факт'!AY$4-1,FALSE),0))</f>
        <v>0</v>
      </c>
      <c r="R18" s="17">
        <f>IF(AND($D18=$M$4,$E18=R$5),VLOOKUP($A18,'Потребление ЭЭ_факт'!$A$5:$DH$154,47+'Потребление ЭЭ_факт'!AZ$4-1,FALSE),IF(Q18&lt;&gt;0,VLOOKUP($A18,'Потребление ЭЭ_факт'!$A$5:$DH$154,47+'Потребление ЭЭ_факт'!AZ$4-1,FALSE),0))</f>
        <v>0</v>
      </c>
      <c r="S18" s="17">
        <f>IF(AND($D18=$M$4,$E18=S$5),VLOOKUP($A18,'Потребление ЭЭ_факт'!$A$5:$DH$154,47+'Потребление ЭЭ_факт'!BA$4-1,FALSE),IF(R18&lt;&gt;0,VLOOKUP($A18,'Потребление ЭЭ_факт'!$A$5:$DH$154,47+'Потребление ЭЭ_факт'!BA$4-1,FALSE),0))</f>
        <v>0</v>
      </c>
      <c r="T18" s="17">
        <f>IF(AND($D18=$M$4,$E18=T$5),VLOOKUP($A18,'Потребление ЭЭ_факт'!$A$5:$DH$154,47+'Потребление ЭЭ_факт'!BB$4-1,FALSE),IF(S18&lt;&gt;0,VLOOKUP($A18,'Потребление ЭЭ_факт'!$A$5:$DH$154,47+'Потребление ЭЭ_факт'!BB$4-1,FALSE),0))</f>
        <v>0</v>
      </c>
      <c r="U18" s="17">
        <f>IF(AND($D18=$M$4,$E18=U$5),VLOOKUP($A18,'Потребление ЭЭ_факт'!$A$5:$DH$154,47+'Потребление ЭЭ_факт'!BC$4-1,FALSE),IF(T18&lt;&gt;0,VLOOKUP($A18,'Потребление ЭЭ_факт'!$A$5:$DH$154,47+'Потребление ЭЭ_факт'!BC$4-1,FALSE),0))</f>
        <v>0</v>
      </c>
      <c r="V18" s="17">
        <f>IF(AND($D18=$M$4,$E18=V$5),VLOOKUP($A18,'Потребление ЭЭ_факт'!$A$5:$DH$154,47+'Потребление ЭЭ_факт'!BD$4-1,FALSE),IF(U18&lt;&gt;0,VLOOKUP($A18,'Потребление ЭЭ_факт'!$A$5:$DH$154,47+'Потребление ЭЭ_факт'!BD$4-1,FALSE),0))</f>
        <v>0</v>
      </c>
      <c r="W18" s="17">
        <f>IF(AND($D18=$M$4,$E18=W$5),VLOOKUP($A18,'Потребление ЭЭ_факт'!$A$5:$DH$154,47+'Потребление ЭЭ_факт'!BE$4-1,FALSE),IF(V18&lt;&gt;0,VLOOKUP($A18,'Потребление ЭЭ_факт'!$A$5:$DH$154,47+'Потребление ЭЭ_факт'!BE$4-1,FALSE),0))</f>
        <v>0</v>
      </c>
      <c r="X18" s="17">
        <f>IF(AND($D18=$M$4,$E18=X$5),VLOOKUP($A18,'Потребление ЭЭ_факт'!$A$5:$DH$154,47+'Потребление ЭЭ_факт'!BF$4-1,FALSE),IF(W18&lt;&gt;0,VLOOKUP($A18,'Потребление ЭЭ_факт'!$A$5:$DH$154,47+'Потребление ЭЭ_факт'!BF$4-1,FALSE),0))</f>
        <v>0</v>
      </c>
      <c r="Y18" s="14">
        <f>IF(AND($D18=$Y$4,$E18=Y$5),VLOOKUP($A18,'Потребление ЭЭ_факт'!$A$5:$DH$154,47+'Потребление ЭЭ_факт'!BG$4+11,FALSE),IF(X18&lt;&gt;0,VLOOKUP($A18,'Потребление ЭЭ_факт'!$A$5:$DH$154,47+'Потребление ЭЭ_факт'!BG$4+11,FALSE),0))</f>
        <v>0</v>
      </c>
      <c r="Z18" s="17">
        <f>IF(AND($D18=$Y$4,$E18=Z$5),VLOOKUP($A18,'Потребление ЭЭ_факт'!$A$5:$DH$154,47+'Потребление ЭЭ_факт'!BH$4+11,FALSE),IF(Y18&lt;&gt;0,VLOOKUP($A18,'Потребление ЭЭ_факт'!$A$5:$DH$154,47+'Потребление ЭЭ_факт'!BH$4+11,FALSE),0))</f>
        <v>0</v>
      </c>
      <c r="AA18" s="17">
        <f>IF(AND($D18=$Y$4,$E18=AA$5),VLOOKUP($A18,'Потребление ЭЭ_факт'!$A$5:$DH$154,47+'Потребление ЭЭ_факт'!BI$4+11,FALSE),IF(Z18&lt;&gt;0,VLOOKUP($A18,'Потребление ЭЭ_факт'!$A$5:$DH$154,47+'Потребление ЭЭ_факт'!BI$4+11,FALSE),0))</f>
        <v>0</v>
      </c>
      <c r="AB18" s="17">
        <f>IF(AND($D18=$Y$4,$E18=AB$5),VLOOKUP($A18,'Потребление ЭЭ_факт'!$A$5:$DH$154,47+'Потребление ЭЭ_факт'!BJ$4+11,FALSE),IF(AA18&lt;&gt;0,VLOOKUP($A18,'Потребление ЭЭ_факт'!$A$5:$DH$154,47+'Потребление ЭЭ_факт'!BJ$4+11,FALSE),0))</f>
        <v>24962.45357142857</v>
      </c>
      <c r="AC18" s="17">
        <f>IF(AND($D18=$Y$4,$E18=AC$5),VLOOKUP($A18,'Потребление ЭЭ_факт'!$A$5:$DH$154,47+'Потребление ЭЭ_факт'!BK$4+11,FALSE),IF(AB18&lt;&gt;0,VLOOKUP($A18,'Потребление ЭЭ_факт'!$A$5:$DH$154,47+'Потребление ЭЭ_факт'!BK$4+11,FALSE),0))</f>
        <v>29698.112928571427</v>
      </c>
      <c r="AD18" s="17">
        <f>IF(AND($D18=$Y$4,$E18=AD$5),VLOOKUP($A18,'Потребление ЭЭ_факт'!$A$5:$DH$154,47+'Потребление ЭЭ_факт'!BL$4+11,FALSE),IF(AC18&lt;&gt;0,VLOOKUP($A18,'Потребление ЭЭ_факт'!$A$5:$DH$154,47+'Потребление ЭЭ_факт'!BL$4+11,FALSE),0))</f>
        <v>33178.009071428576</v>
      </c>
      <c r="AE18" s="17">
        <f>IF(AND($D18=$Y$4,$E18=AE$5),VLOOKUP($A18,'Потребление ЭЭ_факт'!$A$5:$DH$154,47+'Потребление ЭЭ_факт'!BM$4+11,FALSE),IF(AD18&lt;&gt;0,VLOOKUP($A18,'Потребление ЭЭ_факт'!$A$5:$DH$154,47+'Потребление ЭЭ_факт'!BM$4+11,FALSE),0))</f>
        <v>32033.441142857144</v>
      </c>
      <c r="AF18" s="17">
        <f>IF(AND($D18=$Y$4,$E18=AF$5),VLOOKUP($A18,'Потребление ЭЭ_факт'!$A$5:$DH$154,47+'Потребление ЭЭ_факт'!BN$4+11,FALSE),IF(AE18&lt;&gt;0,VLOOKUP($A18,'Потребление ЭЭ_факт'!$A$5:$DH$154,47+'Потребление ЭЭ_факт'!BN$4+11,FALSE),0))</f>
        <v>34151.322714285714</v>
      </c>
      <c r="AG18" s="17">
        <f>IF(AND($D18=$Y$4,$E18=AG$5),VLOOKUP($A18,'Потребление ЭЭ_факт'!$A$5:$DH$154,47+'Потребление ЭЭ_факт'!BO$4+11,FALSE),IF(AF18&lt;&gt;0,VLOOKUP($A18,'Потребление ЭЭ_факт'!$A$5:$DH$154,47+'Потребление ЭЭ_факт'!BO$4+11,FALSE),0))</f>
        <v>28428.142285714282</v>
      </c>
      <c r="AH18" s="17">
        <f>IF(AND($D18=$Y$4,$E18=AH$5),VLOOKUP($A18,'Потребление ЭЭ_факт'!$A$5:$DH$154,47+'Потребление ЭЭ_факт'!BP$4+11,FALSE),IF(AG18&lt;&gt;0,VLOOKUP($A18,'Потребление ЭЭ_факт'!$A$5:$DH$154,47+'Потребление ЭЭ_факт'!BP$4+11,FALSE),0))</f>
        <v>26480.733642857143</v>
      </c>
      <c r="AI18" s="17">
        <f>IF(AND($D18=$Y$4,$E18=AI$5),VLOOKUP($A18,'Потребление ЭЭ_факт'!$A$5:$DH$154,47+'Потребление ЭЭ_факт'!BQ$4+11,FALSE),IF(AH18&lt;&gt;0,VLOOKUP($A18,'Потребление ЭЭ_факт'!$A$5:$DH$154,47+'Потребление ЭЭ_факт'!BQ$4+11,FALSE),0))</f>
        <v>28326.932000000001</v>
      </c>
      <c r="AJ18" s="17">
        <f>IF(AND($D18=$Y$4,$E18=AJ$5),VLOOKUP($A18,'Потребление ЭЭ_факт'!$A$5:$DH$154,47+'Потребление ЭЭ_факт'!BR$4+11,FALSE),IF(AI18&lt;&gt;0,VLOOKUP($A18,'Потребление ЭЭ_факт'!$A$5:$DH$154,47+'Потребление ЭЭ_факт'!BR$4+11,FALSE),0))</f>
        <v>30267.344228571426</v>
      </c>
      <c r="AK18" s="14">
        <f>IF(AND($D18=$AK$4,$E18=AK$5),VLOOKUP($A18,'Потребление ЭЭ_факт'!$A$5:$DH$154,47+'Потребление ЭЭ_факт'!BS$4+23,FALSE),IF(AJ18&lt;&gt;0,VLOOKUP($A18,'Потребление ЭЭ_факт'!$A$5:$DH$154,47+'Потребление ЭЭ_факт'!BS$4+23,FALSE),0))</f>
        <v>27422.467142857142</v>
      </c>
      <c r="AL18" s="17">
        <f>IF(AND($D18=$AK$4,$E18=AL$5),VLOOKUP($A18,'Потребление ЭЭ_факт'!$A$5:$DH$154,47+'Потребление ЭЭ_факт'!BT$4+23,FALSE),IF(AK18&lt;&gt;0,VLOOKUP($A18,'Потребление ЭЭ_факт'!$A$5:$DH$154,47+'Потребление ЭЭ_факт'!BT$4+23,FALSE),0))</f>
        <v>24781.324000000001</v>
      </c>
      <c r="AM18" s="17">
        <f>IF(AND($D18=$AK$4,$E18=AM$5),VLOOKUP($A18,'Потребление ЭЭ_факт'!$A$5:$DH$154,47+'Потребление ЭЭ_факт'!BU$4+23,FALSE),IF(AL18&lt;&gt;0,VLOOKUP($A18,'Потребление ЭЭ_факт'!$A$5:$DH$154,47+'Потребление ЭЭ_факт'!BU$4+23,FALSE),0))</f>
        <v>25545.101828571427</v>
      </c>
      <c r="AN18" s="17">
        <f>IF(AND($D18=$AK$4,$E18=AN$5),VLOOKUP($A18,'Потребление ЭЭ_факт'!$A$5:$DH$154,47+'Потребление ЭЭ_факт'!BV$4+23,FALSE),IF(AM18&lt;&gt;0,VLOOKUP($A18,'Потребление ЭЭ_факт'!$A$5:$DH$154,47+'Потребление ЭЭ_факт'!BV$4+23,FALSE),0))</f>
        <v>23558.226428571426</v>
      </c>
      <c r="AO18" s="17">
        <f>IF(AND($D18=$AK$4,$E18=AO$5),VLOOKUP($A18,'Потребление ЭЭ_факт'!$A$5:$DH$154,47+'Потребление ЭЭ_факт'!BW$4+23,FALSE),IF(AN18&lt;&gt;0,VLOOKUP($A18,'Потребление ЭЭ_факт'!$A$5:$DH$154,47+'Потребление ЭЭ_факт'!BW$4+23,FALSE),0))</f>
        <v>25549.834642857142</v>
      </c>
      <c r="AP18" s="17">
        <f>IF(AND($D18=$AK$4,$E18=AP$5),VLOOKUP($A18,'Потребление ЭЭ_факт'!$A$5:$DH$154,47+'Потребление ЭЭ_факт'!BX$4+23,FALSE),IF(AO18&lt;&gt;0,VLOOKUP($A18,'Потребление ЭЭ_факт'!$A$5:$DH$154,47+'Потребление ЭЭ_факт'!BX$4+23,FALSE),0))</f>
        <v>28681.870285714285</v>
      </c>
      <c r="AQ18" s="17">
        <f>IF(AND($D18=$AK$4,$E18=AQ$5),VLOOKUP($A18,'Потребление ЭЭ_факт'!$A$5:$DH$154,47+'Потребление ЭЭ_факт'!BY$4+23,FALSE),IF(AP18&lt;&gt;0,VLOOKUP($A18,'Потребление ЭЭ_факт'!$A$5:$DH$154,47+'Потребление ЭЭ_факт'!BY$4+23,FALSE),0))</f>
        <v>32390.894714285714</v>
      </c>
      <c r="AR18" s="17">
        <f>IF(AND($D18=$AK$4,$E18=AR$5),VLOOKUP($A18,'Потребление ЭЭ_факт'!$A$5:$DH$154,47+'Потребление ЭЭ_факт'!BZ$4+23,FALSE),IF(AQ18&lt;&gt;0,VLOOKUP($A18,'Потребление ЭЭ_факт'!$A$5:$DH$154,47+'Потребление ЭЭ_факт'!BZ$4+23,FALSE),0))</f>
        <v>34303.849357142855</v>
      </c>
      <c r="AS18" s="17">
        <f>IF(AND($D18=$AK$4,$E18=AS$5),VLOOKUP($A18,'Потребление ЭЭ_факт'!$A$5:$DH$154,47+'Потребление ЭЭ_факт'!CA$4+23,FALSE),IF(AR18&lt;&gt;0,VLOOKUP($A18,'Потребление ЭЭ_факт'!$A$5:$DH$154,47+'Потребление ЭЭ_факт'!CA$4+23,FALSE),0))</f>
        <v>27095.070857142855</v>
      </c>
      <c r="AT18" s="17">
        <f>IF(AND($D18=$AK$4,$E18=AT$5),VLOOKUP($A18,'Потребление ЭЭ_факт'!$A$5:$DH$154,47+'Потребление ЭЭ_факт'!CB$4+23,FALSE),IF(AS18&lt;&gt;0,VLOOKUP($A18,'Потребление ЭЭ_факт'!$A$5:$DH$154,47+'Потребление ЭЭ_факт'!CB$4+23,FALSE),0))</f>
        <v>27948.499285714286</v>
      </c>
      <c r="AU18" s="17">
        <f>IF(AND($D18=$AK$4,$E18=AU$5),VLOOKUP($A18,'Потребление ЭЭ_факт'!$A$5:$DH$154,47+'Потребление ЭЭ_факт'!CC$4+23,FALSE),IF(AT18&lt;&gt;0,VLOOKUP($A18,'Потребление ЭЭ_факт'!$A$5:$DH$154,47+'Потребление ЭЭ_факт'!CC$4+23,FALSE),0))</f>
        <v>25199.777142857147</v>
      </c>
      <c r="AV18" s="17">
        <f>IF(AND($D18=$AK$4,$E18=AV$5),VLOOKUP($A18,'Потребление ЭЭ_факт'!$A$5:$DH$154,47+'Потребление ЭЭ_факт'!CD$4+23,FALSE),IF(AU18&lt;&gt;0,VLOOKUP($A18,'Потребление ЭЭ_факт'!$A$5:$DH$154,47+'Потребление ЭЭ_факт'!CD$4+23,FALSE),0))</f>
        <v>20895.596057142855</v>
      </c>
      <c r="AW18" s="14">
        <f>IF(AND($D18=$AW$4,$E18=AW$5),VLOOKUP($A18,'Потребление ЭЭ_факт'!$A$5:$DH$154,47+'Потребление ЭЭ_факт'!CE$4+35,FALSE),IF(AV18&lt;&gt;0,VLOOKUP($A18,'Потребление ЭЭ_факт'!$A$5:$DH$154,47+'Потребление ЭЭ_факт'!CE$4+35,FALSE),0))</f>
        <v>24079.963</v>
      </c>
      <c r="AX18" s="17">
        <f>IF(AND($D18=$AW$4,$E18=AX$5),VLOOKUP($A18,'Потребление ЭЭ_факт'!$A$5:$DH$154,47+'Потребление ЭЭ_факт'!CF$4+35,FALSE),IF(AW18&lt;&gt;0,VLOOKUP($A18,'Потребление ЭЭ_факт'!$A$5:$DH$154,47+'Потребление ЭЭ_факт'!CF$4+35,FALSE),0))</f>
        <v>21627.102000000003</v>
      </c>
      <c r="AY18" s="17">
        <f>IF(AND($D18=$AW$4,$E18=AY$5),VLOOKUP($A18,'Потребление ЭЭ_факт'!$A$5:$DH$154,47+'Потребление ЭЭ_факт'!CG$4+35,FALSE),IF(AX18&lt;&gt;0,VLOOKUP($A18,'Потребление ЭЭ_факт'!$A$5:$DH$154,47+'Потребление ЭЭ_факт'!CG$4+35,FALSE),0))</f>
        <v>18954.792342857145</v>
      </c>
      <c r="AZ18" s="17">
        <f>IF(AND($D18=$AW$4,$E18=AZ$5),VLOOKUP($A18,'Потребление ЭЭ_факт'!$A$5:$DH$154,47+'Потребление ЭЭ_факт'!CH$4+35,FALSE),IF(AY18&lt;&gt;0,VLOOKUP($A18,'Потребление ЭЭ_факт'!$A$5:$DH$154,47+'Потребление ЭЭ_факт'!CH$4+35,FALSE),0))</f>
        <v>22833.917142857146</v>
      </c>
      <c r="BA18" s="17">
        <f>IF(AND($D18=$AW$4,$E18=BA$5),VLOOKUP($A18,'Потребление ЭЭ_факт'!$A$5:$DH$154,47+'Потребление ЭЭ_факт'!CI$4+35,FALSE),IF(AZ18&lt;&gt;0,VLOOKUP($A18,'Потребление ЭЭ_факт'!$A$5:$DH$154,47+'Потребление ЭЭ_факт'!CI$4+35,FALSE),0))</f>
        <v>25430.508999999998</v>
      </c>
      <c r="BB18" s="17">
        <f>IF(AND($D18=$AW$4,$E18=BB$5),VLOOKUP($A18,'Потребление ЭЭ_факт'!$A$5:$DH$154,47+'Потребление ЭЭ_факт'!CJ$4+35,FALSE),IF(BA18&lt;&gt;0,VLOOKUP($A18,'Потребление ЭЭ_факт'!$A$5:$DH$154,47+'Потребление ЭЭ_факт'!CJ$4+35,FALSE),0))</f>
        <v>30163.162285714287</v>
      </c>
      <c r="BC18" s="17">
        <f>IF(AND($D18=$AW$4,$E18=BC$5),VLOOKUP($A18,'Потребление ЭЭ_факт'!$A$5:$DH$154,47+'Потребление ЭЭ_факт'!CK$4+35,FALSE),IF(BB18&lt;&gt;0,VLOOKUP($A18,'Потребление ЭЭ_факт'!$A$5:$DH$154,47+'Потребление ЭЭ_факт'!CK$4+35,FALSE),0))</f>
        <v>31053.346571428574</v>
      </c>
      <c r="BD18" s="17">
        <f>IF(AND($D18=$AW$4,$E18=BD$5),VLOOKUP($A18,'Потребление ЭЭ_факт'!$A$5:$DH$154,47+'Потребление ЭЭ_факт'!CL$4+35,FALSE),IF(BC18&lt;&gt;0,VLOOKUP($A18,'Потребление ЭЭ_факт'!$A$5:$DH$154,47+'Потребление ЭЭ_факт'!CL$4+35,FALSE),0))</f>
        <v>32258.123485714284</v>
      </c>
      <c r="BE18" s="17">
        <f>IF(AND($D18=$AW$4,$E18=BE$5),VLOOKUP($A18,'Потребление ЭЭ_факт'!$A$5:$DH$154,47+'Потребление ЭЭ_факт'!CM$4+35,FALSE),IF(BD18&lt;&gt;0,VLOOKUP($A18,'Потребление ЭЭ_факт'!$A$5:$DH$154,47+'Потребление ЭЭ_факт'!CM$4+35,FALSE),0))</f>
        <v>29183.209571428568</v>
      </c>
      <c r="BF18" s="17">
        <f>IF(AND($D18=$AW$4,$E18=BF$5),VLOOKUP($A18,'Потребление ЭЭ_факт'!$A$5:$DH$154,47+'Потребление ЭЭ_факт'!CN$4+35,FALSE),IF(BE18&lt;&gt;0,VLOOKUP($A18,'Потребление ЭЭ_факт'!$A$5:$DH$154,47+'Потребление ЭЭ_факт'!CN$4+35,FALSE),0))</f>
        <v>18623.466999999997</v>
      </c>
      <c r="BG18" s="17">
        <f>IF(AND($D18=$AW$4,$E18=BG$5),VLOOKUP($A18,'Потребление ЭЭ_факт'!$A$5:$DH$154,47+'Потребление ЭЭ_факт'!CO$4+35,FALSE),IF(BF18&lt;&gt;0,VLOOKUP($A18,'Потребление ЭЭ_факт'!$A$5:$DH$154,47+'Потребление ЭЭ_факт'!CO$4+35,FALSE),0))</f>
        <v>21691.595999999998</v>
      </c>
      <c r="BH18" s="17">
        <f>IF(AND($D18=$AW$4,$E18=BH$5),VLOOKUP($A18,'Потребление ЭЭ_факт'!$A$5:$DH$154,47+'Потребление ЭЭ_факт'!CP$4+35,FALSE),IF(BG18&lt;&gt;0,VLOOKUP($A18,'Потребление ЭЭ_факт'!$A$5:$DH$154,47+'Потребление ЭЭ_факт'!CP$4+35,FALSE),0))</f>
        <v>23797.694714285713</v>
      </c>
      <c r="BI18" s="14">
        <f>IF(AND($D18=$BI$4,$E18=BI$5),VLOOKUP($A18,'Потребление ЭЭ_факт'!$A$5:$DH$154,47+'Потребление ЭЭ_факт'!CQ$4+47,FALSE),IF(BH18&lt;&gt;0,VLOOKUP($A18,'Потребление ЭЭ_факт'!$A$5:$DH$154,47+'Потребление ЭЭ_факт'!CQ$4+47,FALSE),0))</f>
        <v>18463.487071428568</v>
      </c>
      <c r="BJ18" s="17">
        <f>IF(AND($D18=$BI$4,$E18=BJ$5),VLOOKUP($A18,'Потребление ЭЭ_факт'!$A$5:$DH$154,47+'Потребление ЭЭ_факт'!CR$4+47,FALSE),IF(BI18&lt;&gt;0,VLOOKUP($A18,'Потребление ЭЭ_факт'!$A$5:$DH$154,47+'Потребление ЭЭ_факт'!CR$4+47,FALSE),0))</f>
        <v>21769.877428571428</v>
      </c>
      <c r="BK18" s="17">
        <f>IF(AND($D18=$BI$4,$E18=BK$5),VLOOKUP($A18,'Потребление ЭЭ_факт'!$A$5:$DH$154,47+'Потребление ЭЭ_факт'!CS$4+47,FALSE),IF(BJ18&lt;&gt;0,VLOOKUP($A18,'Потребление ЭЭ_факт'!$A$5:$DH$154,47+'Потребление ЭЭ_факт'!CS$4+47,FALSE),0))</f>
        <v>20854.953285714284</v>
      </c>
      <c r="BL18" s="17">
        <f>IF(AND($D18=$BI$4,$E18=BL$5),VLOOKUP($A18,'Потребление ЭЭ_факт'!$A$5:$DH$154,47+'Потребление ЭЭ_факт'!CT$4+47,FALSE),IF(BK18&lt;&gt;0,VLOOKUP($A18,'Потребление ЭЭ_факт'!$A$5:$DH$154,47+'Потребление ЭЭ_факт'!CT$4+47,FALSE),0))</f>
        <v>27027.735000000001</v>
      </c>
      <c r="BM18" s="17">
        <f>IF(AND($D18=$BI$4,$E18=BM$5),VLOOKUP($A18,'Потребление ЭЭ_факт'!$A$5:$DH$154,47+'Потребление ЭЭ_факт'!CU$4+47,FALSE),IF(BL18&lt;&gt;0,VLOOKUP($A18,'Потребление ЭЭ_факт'!$A$5:$DH$154,47+'Потребление ЭЭ_факт'!CU$4+47,FALSE),0))</f>
        <v>25672.239028571428</v>
      </c>
      <c r="BN18" s="17">
        <f>IF(AND($D18=$BI$4,$E18=BN$5),VLOOKUP($A18,'Потребление ЭЭ_факт'!$A$5:$DH$154,47+'Потребление ЭЭ_факт'!CV$4+47,FALSE),IF(BM18&lt;&gt;0,VLOOKUP($A18,'Потребление ЭЭ_факт'!$A$5:$DH$154,47+'Потребление ЭЭ_факт'!CV$4+47,FALSE),0))</f>
        <v>25576.071428571431</v>
      </c>
      <c r="BO18" s="17">
        <f>IF(AND($D18=$BI$4,$E18=BO$5),VLOOKUP($A18,'Потребление ЭЭ_факт'!$A$5:$DH$154,47+'Потребление ЭЭ_факт'!CW$4+47,FALSE),IF(BN18&lt;&gt;0,VLOOKUP($A18,'Потребление ЭЭ_факт'!$A$5:$DH$154,47+'Потребление ЭЭ_факт'!CW$4+47,FALSE),0))</f>
        <v>31759.916285714287</v>
      </c>
      <c r="BP18" s="17">
        <f>IF(AND($D18=$BI$4,$E18=BP$5),VLOOKUP($A18,'Потребление ЭЭ_факт'!$A$5:$DH$154,47+'Потребление ЭЭ_факт'!CX$4+47,FALSE),IF(BO18&lt;&gt;0,VLOOKUP($A18,'Потребление ЭЭ_факт'!$A$5:$DH$154,47+'Потребление ЭЭ_факт'!CX$4+47,FALSE),0))</f>
        <v>28341.046742857139</v>
      </c>
      <c r="BQ18" s="17">
        <f>IF(AND($D18=$BI$4,$E18=BQ$5),VLOOKUP($A18,'Потребление ЭЭ_факт'!$A$5:$DH$154,47+'Потребление ЭЭ_факт'!CY$4+47,FALSE),IF(BP18&lt;&gt;0,VLOOKUP($A18,'Потребление ЭЭ_факт'!$A$5:$DH$154,47+'Потребление ЭЭ_факт'!CY$4+47,FALSE),0))</f>
        <v>22090.650000000005</v>
      </c>
      <c r="BR18" s="17">
        <f>IF(AND($D18=$BI$4,$E18=BR$5),VLOOKUP($A18,'Потребление ЭЭ_факт'!$A$5:$DH$154,47+'Потребление ЭЭ_факт'!CZ$4+47,FALSE),IF(BQ18&lt;&gt;0,VLOOKUP($A18,'Потребление ЭЭ_факт'!$A$5:$DH$154,47+'Потребление ЭЭ_факт'!CZ$4+47,FALSE),0))</f>
        <v>31101.672188815784</v>
      </c>
      <c r="BS18" s="17">
        <f>IF(AND($D18=$BI$4,$E18=BS$5),VLOOKUP($A18,'Потребление ЭЭ_факт'!$A$5:$DH$154,47+'Потребление ЭЭ_факт'!DA$4+47,FALSE),IF(BR18&lt;&gt;0,VLOOKUP($A18,'Потребление ЭЭ_факт'!$A$5:$DH$154,47+'Потребление ЭЭ_факт'!DA$4+47,FALSE),0))</f>
        <v>13385.22</v>
      </c>
      <c r="BT18" s="17">
        <f>IF(AND($D18=$BI$4,$E18=BT$5),VLOOKUP($A18,'Потребление ЭЭ_факт'!$A$5:$DH$154,47+'Потребление ЭЭ_факт'!DB$4+47,FALSE),IF(BS18&lt;&gt;0,VLOOKUP($A18,'Потребление ЭЭ_факт'!$A$5:$DH$154,47+'Потребление ЭЭ_факт'!DB$4+47,FALSE),0))</f>
        <v>26011.092499999999</v>
      </c>
      <c r="BU18" s="14">
        <f>IF(AND($D18=$BU$4,$E18=BU$5),VLOOKUP($A18,'Потребление ЭЭ_факт'!$A$5:$DH$154,59+'Потребление ЭЭ_факт'!DC$4+47,FALSE),IF(BT18&lt;&gt;0,VLOOKUP($A18,'Потребление ЭЭ_факт'!$A$5:$DH$154,47+'Потребление ЭЭ_факт'!DC$4+59,FALSE),0))</f>
        <v>25872.362628571427</v>
      </c>
      <c r="BV18" s="17">
        <f>IF(AND($D18=$BU$4,$E18=BV$5),VLOOKUP($A18,'Потребление ЭЭ_факт'!$A$5:$DH$154,59+'Потребление ЭЭ_факт'!DD$4+47,FALSE),IF(BU18&lt;&gt;0,VLOOKUP($A18,'Потребление ЭЭ_факт'!$A$5:$DH$154,47+'Потребление ЭЭ_факт'!DD$4+59,FALSE),0))</f>
        <v>23453.646000000001</v>
      </c>
      <c r="BW18" s="17">
        <f>IF(AND($D18=$BU$4,$E18=BW$5),VLOOKUP($A18,'Потребление ЭЭ_факт'!$A$5:$DH$154,59+'Потребление ЭЭ_факт'!DE$4+47,FALSE),IF(BV18&lt;&gt;0,VLOOKUP($A18,'Потребление ЭЭ_факт'!$A$5:$DH$154,47+'Потребление ЭЭ_факт'!DE$4+59,FALSE),0))</f>
        <v>22388.833285714285</v>
      </c>
      <c r="BX18" s="17">
        <f>IF(AND($D18=$BU$4,$E18=BX$5),VLOOKUP($A18,'Потребление ЭЭ_факт'!$A$5:$DH$154,59+'Потребление ЭЭ_факт'!DF$4+47,FALSE),IF(BW18&lt;&gt;0,VLOOKUP($A18,'Потребление ЭЭ_факт'!$A$5:$DH$154,47+'Потребление ЭЭ_факт'!DF$4+59,FALSE),0))</f>
        <v>22751.687142857143</v>
      </c>
      <c r="BY18" s="17">
        <f>IF(AND($D18=$BU$4,$E18=BY$5),VLOOKUP($A18,'Потребление ЭЭ_факт'!$A$5:$DH$154,59+'Потребление ЭЭ_факт'!DG$4+47,FALSE),IF(BX18&lt;&gt;0,VLOOKUP($A18,'Потребление ЭЭ_факт'!$A$5:$DH$154,47+'Потребление ЭЭ_факт'!DG$4+59,FALSE),0))</f>
        <v>22751.687142857143</v>
      </c>
      <c r="BZ18" s="17">
        <f>IF(AND($D18=$BU$4,$E18=BZ$5),VLOOKUP($A18,'Потребление ЭЭ_факт'!$A$5:$DH$154,59+'Потребление ЭЭ_факт'!DH$4+47,FALSE),IF(BY18&lt;&gt;0,VLOOKUP($A18,'Потребление ЭЭ_факт'!$A$5:$DH$154,47+'Потребление ЭЭ_факт'!DH$4+59,FALSE),0))</f>
        <v>29824.090285714286</v>
      </c>
      <c r="CA18" s="15">
        <f t="shared" si="97"/>
        <v>31809.399678571433</v>
      </c>
      <c r="CB18" s="12">
        <f t="shared" si="200"/>
        <v>32263.585575000001</v>
      </c>
      <c r="CC18" s="12">
        <f t="shared" si="201"/>
        <v>26699.26817857143</v>
      </c>
      <c r="CD18" s="12">
        <f t="shared" si="202"/>
        <v>26038.593029346805</v>
      </c>
      <c r="CE18" s="12">
        <f t="shared" si="203"/>
        <v>22150.881285714288</v>
      </c>
      <c r="CF18" s="12">
        <f t="shared" si="204"/>
        <v>25242.931874999998</v>
      </c>
      <c r="CG18" s="14">
        <f t="shared" si="205"/>
        <v>23959.569960714285</v>
      </c>
      <c r="CH18" s="15">
        <f t="shared" si="206"/>
        <v>22907.987357142858</v>
      </c>
      <c r="CI18" s="15">
        <f t="shared" ref="CI18:CI42" si="207">AVERAGE(BW18,BK18,AM18,AY18)</f>
        <v>21935.920185714283</v>
      </c>
      <c r="CJ18" s="15">
        <f t="shared" si="102"/>
        <v>24042.891428571431</v>
      </c>
      <c r="CK18" s="15">
        <f t="shared" si="103"/>
        <v>24851.067453571428</v>
      </c>
      <c r="CL18" s="15">
        <f t="shared" si="104"/>
        <v>28561.298571428575</v>
      </c>
      <c r="CM18" s="15">
        <f t="shared" si="177"/>
        <v>31809.399678571433</v>
      </c>
      <c r="CN18" s="15">
        <f t="shared" si="6"/>
        <v>32263.585575000001</v>
      </c>
      <c r="CO18" s="15">
        <f t="shared" si="6"/>
        <v>26699.26817857143</v>
      </c>
      <c r="CP18" s="15">
        <f t="shared" si="6"/>
        <v>26038.593029346805</v>
      </c>
      <c r="CQ18" s="15">
        <f t="shared" si="6"/>
        <v>22150.881285714288</v>
      </c>
      <c r="CR18" s="16">
        <f t="shared" si="6"/>
        <v>25242.931874999998</v>
      </c>
      <c r="CS18" s="14">
        <f t="shared" si="6"/>
        <v>23959.569960714285</v>
      </c>
      <c r="CT18" s="15">
        <f t="shared" si="7"/>
        <v>22907.987357142858</v>
      </c>
      <c r="CU18" s="15">
        <f t="shared" si="7"/>
        <v>21935.920185714283</v>
      </c>
      <c r="CV18" s="15">
        <f t="shared" si="7"/>
        <v>24042.891428571431</v>
      </c>
      <c r="CW18" s="15">
        <f t="shared" si="7"/>
        <v>24851.067453571428</v>
      </c>
      <c r="CX18" s="15">
        <f t="shared" si="7"/>
        <v>28561.298571428575</v>
      </c>
      <c r="CY18" s="15">
        <f t="shared" si="7"/>
        <v>31809.399678571433</v>
      </c>
      <c r="CZ18" s="15">
        <f t="shared" si="7"/>
        <v>32263.585575000001</v>
      </c>
      <c r="DA18" s="15">
        <f t="shared" si="7"/>
        <v>26699.26817857143</v>
      </c>
      <c r="DB18" s="15">
        <f t="shared" si="7"/>
        <v>26038.593029346805</v>
      </c>
      <c r="DC18" s="15">
        <f t="shared" si="7"/>
        <v>22150.881285714288</v>
      </c>
      <c r="DD18" s="16">
        <f t="shared" si="7"/>
        <v>25242.931874999998</v>
      </c>
      <c r="DE18" s="14">
        <f t="shared" si="190"/>
        <v>23959.569960714285</v>
      </c>
      <c r="DF18" s="15">
        <f t="shared" si="191"/>
        <v>22907.987357142858</v>
      </c>
      <c r="DG18" s="15">
        <f t="shared" si="192"/>
        <v>21935.920185714283</v>
      </c>
      <c r="DH18" s="15">
        <f t="shared" si="193"/>
        <v>24042.891428571431</v>
      </c>
      <c r="DI18" s="15">
        <f t="shared" si="194"/>
        <v>24851.067453571428</v>
      </c>
      <c r="DJ18" s="15">
        <f t="shared" si="195"/>
        <v>28561.298571428575</v>
      </c>
      <c r="DK18" s="15">
        <f t="shared" si="196"/>
        <v>31809.399678571433</v>
      </c>
      <c r="DL18" s="15">
        <f t="shared" si="197"/>
        <v>32263.585575000001</v>
      </c>
      <c r="DM18" s="15">
        <f t="shared" si="198"/>
        <v>26699.26817857143</v>
      </c>
      <c r="DN18" s="15">
        <f t="shared" si="199"/>
        <v>26038.593029346805</v>
      </c>
      <c r="DO18" s="15">
        <f t="shared" si="188"/>
        <v>22150.881285714288</v>
      </c>
      <c r="DP18" s="16">
        <f t="shared" si="189"/>
        <v>25242.931874999998</v>
      </c>
      <c r="DQ18" s="14">
        <f t="shared" si="105"/>
        <v>23959.569960714285</v>
      </c>
      <c r="DR18" s="15">
        <f t="shared" si="106"/>
        <v>22907.987357142858</v>
      </c>
      <c r="DS18" s="15">
        <f t="shared" si="107"/>
        <v>21935.920185714283</v>
      </c>
      <c r="DT18" s="15">
        <f t="shared" si="108"/>
        <v>24042.891428571431</v>
      </c>
      <c r="DU18" s="15">
        <f t="shared" si="109"/>
        <v>24851.067453571428</v>
      </c>
      <c r="DV18" s="15">
        <f t="shared" si="110"/>
        <v>28561.298571428575</v>
      </c>
      <c r="DW18" s="15">
        <f t="shared" si="111"/>
        <v>31809.399678571433</v>
      </c>
      <c r="DX18" s="15">
        <f t="shared" si="112"/>
        <v>32263.585575000001</v>
      </c>
      <c r="DY18" s="15">
        <f t="shared" si="113"/>
        <v>26699.26817857143</v>
      </c>
      <c r="DZ18" s="15">
        <f t="shared" si="8"/>
        <v>26038.593029346805</v>
      </c>
      <c r="EA18" s="15">
        <f t="shared" si="8"/>
        <v>22150.881285714288</v>
      </c>
      <c r="EB18" s="16">
        <f t="shared" si="8"/>
        <v>25242.931874999998</v>
      </c>
      <c r="EC18" s="14">
        <f t="shared" si="8"/>
        <v>23959.569960714285</v>
      </c>
      <c r="ED18" s="15">
        <f t="shared" si="8"/>
        <v>22907.987357142858</v>
      </c>
      <c r="EE18" s="15">
        <f t="shared" si="8"/>
        <v>21935.920185714283</v>
      </c>
      <c r="EF18" s="15">
        <f t="shared" si="8"/>
        <v>24042.891428571431</v>
      </c>
      <c r="EG18" s="15">
        <f t="shared" si="8"/>
        <v>24851.067453571428</v>
      </c>
      <c r="EH18" s="15">
        <f t="shared" si="8"/>
        <v>28561.298571428575</v>
      </c>
      <c r="EI18" s="15">
        <f t="shared" si="8"/>
        <v>31809.399678571433</v>
      </c>
      <c r="EJ18" s="15">
        <f t="shared" si="8"/>
        <v>32263.585575000001</v>
      </c>
      <c r="EK18" s="15">
        <f t="shared" si="8"/>
        <v>26699.26817857143</v>
      </c>
      <c r="EL18" s="15">
        <f t="shared" si="8"/>
        <v>26038.593029346805</v>
      </c>
      <c r="EM18" s="15">
        <f t="shared" si="8"/>
        <v>22150.881285714288</v>
      </c>
      <c r="EN18" s="16">
        <f t="shared" si="8"/>
        <v>25242.931874999998</v>
      </c>
      <c r="EO18" s="14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6"/>
      <c r="FC18" s="14">
        <f t="shared" si="178"/>
        <v>27422.467142857142</v>
      </c>
      <c r="FD18" s="17">
        <f t="shared" si="114"/>
        <v>24781.324000000001</v>
      </c>
      <c r="FE18" s="17">
        <f t="shared" si="115"/>
        <v>25545.101828571427</v>
      </c>
      <c r="FF18" s="17">
        <f t="shared" si="116"/>
        <v>23558.226428571426</v>
      </c>
      <c r="FG18" s="17">
        <f t="shared" si="117"/>
        <v>25549.834642857142</v>
      </c>
      <c r="FH18" s="17">
        <f t="shared" si="118"/>
        <v>28681.870285714285</v>
      </c>
      <c r="FI18" s="17">
        <f t="shared" si="119"/>
        <v>32390.894714285714</v>
      </c>
      <c r="FJ18" s="17">
        <f t="shared" si="120"/>
        <v>34303.849357142855</v>
      </c>
      <c r="FK18" s="17">
        <f t="shared" si="121"/>
        <v>27095.070857142855</v>
      </c>
      <c r="FL18" s="17">
        <f t="shared" si="122"/>
        <v>27948.499285714286</v>
      </c>
      <c r="FM18" s="17">
        <f t="shared" si="123"/>
        <v>25199.777142857147</v>
      </c>
      <c r="FN18" s="17">
        <f t="shared" si="124"/>
        <v>20895.596057142855</v>
      </c>
      <c r="FO18" s="14">
        <f t="shared" si="125"/>
        <v>24079.963</v>
      </c>
      <c r="FP18" s="17">
        <f t="shared" si="126"/>
        <v>21627.102000000003</v>
      </c>
      <c r="FQ18" s="17">
        <f t="shared" si="127"/>
        <v>18954.792342857145</v>
      </c>
      <c r="FR18" s="17">
        <f t="shared" si="128"/>
        <v>22833.917142857146</v>
      </c>
      <c r="FS18" s="17">
        <f t="shared" si="129"/>
        <v>25430.508999999998</v>
      </c>
      <c r="FT18" s="17">
        <f t="shared" si="130"/>
        <v>30163.162285714287</v>
      </c>
      <c r="FU18" s="17">
        <f t="shared" si="131"/>
        <v>31053.346571428574</v>
      </c>
      <c r="FV18" s="17">
        <f t="shared" si="132"/>
        <v>32258.123485714284</v>
      </c>
      <c r="FW18" s="17">
        <f t="shared" si="133"/>
        <v>29183.209571428568</v>
      </c>
      <c r="FX18" s="17">
        <f t="shared" si="134"/>
        <v>18623.466999999997</v>
      </c>
      <c r="FY18" s="17">
        <f t="shared" si="135"/>
        <v>21691.595999999998</v>
      </c>
      <c r="FZ18" s="17">
        <f t="shared" si="136"/>
        <v>23797.694714285713</v>
      </c>
      <c r="GA18" s="14">
        <f t="shared" si="137"/>
        <v>18463.487071428568</v>
      </c>
      <c r="GB18" s="17">
        <f t="shared" si="138"/>
        <v>21769.877428571428</v>
      </c>
      <c r="GC18" s="17">
        <f t="shared" si="139"/>
        <v>20854.953285714284</v>
      </c>
      <c r="GD18" s="17">
        <f t="shared" si="140"/>
        <v>27027.735000000001</v>
      </c>
      <c r="GE18" s="17">
        <f t="shared" si="141"/>
        <v>25672.239028571428</v>
      </c>
      <c r="GF18" s="17">
        <f t="shared" si="142"/>
        <v>25576.071428571431</v>
      </c>
      <c r="GG18" s="17">
        <f t="shared" si="143"/>
        <v>31759.916285714287</v>
      </c>
      <c r="GH18" s="17">
        <f t="shared" si="144"/>
        <v>28341.046742857139</v>
      </c>
      <c r="GI18" s="17">
        <f t="shared" si="145"/>
        <v>22090.650000000005</v>
      </c>
      <c r="GJ18" s="17">
        <f t="shared" si="146"/>
        <v>31101.672188815784</v>
      </c>
      <c r="GK18" s="17">
        <f t="shared" si="147"/>
        <v>13385.22</v>
      </c>
      <c r="GL18" s="17">
        <f t="shared" si="148"/>
        <v>26011.092499999999</v>
      </c>
      <c r="GM18" s="14">
        <f t="shared" si="149"/>
        <v>25872.362628571427</v>
      </c>
      <c r="GN18" s="17">
        <f t="shared" si="150"/>
        <v>23453.646000000001</v>
      </c>
      <c r="GO18" s="17">
        <f t="shared" si="151"/>
        <v>22388.833285714285</v>
      </c>
      <c r="GP18" s="17">
        <f t="shared" si="152"/>
        <v>22751.687142857143</v>
      </c>
      <c r="GQ18" s="17">
        <f t="shared" si="153"/>
        <v>22751.687142857143</v>
      </c>
      <c r="GR18" s="17">
        <f t="shared" si="154"/>
        <v>29824.090285714286</v>
      </c>
      <c r="GS18" s="15">
        <f t="shared" si="155"/>
        <v>31809.399678571433</v>
      </c>
      <c r="GT18" s="12">
        <f t="shared" si="156"/>
        <v>32263.585575000001</v>
      </c>
      <c r="GU18" s="12">
        <f t="shared" si="157"/>
        <v>26699.26817857143</v>
      </c>
      <c r="GV18" s="12">
        <f t="shared" si="158"/>
        <v>26038.593029346805</v>
      </c>
      <c r="GW18" s="12">
        <f t="shared" si="159"/>
        <v>22150.881285714288</v>
      </c>
      <c r="GX18" s="12">
        <f t="shared" si="160"/>
        <v>25242.931874999998</v>
      </c>
      <c r="GY18" s="14">
        <f t="shared" si="161"/>
        <v>23959.569960714285</v>
      </c>
      <c r="GZ18" s="15">
        <f t="shared" si="162"/>
        <v>22907.987357142858</v>
      </c>
      <c r="HA18" s="15">
        <f t="shared" si="163"/>
        <v>21935.920185714283</v>
      </c>
      <c r="HB18" s="15">
        <f t="shared" si="164"/>
        <v>24042.891428571431</v>
      </c>
      <c r="HC18" s="15">
        <f t="shared" si="165"/>
        <v>24851.067453571428</v>
      </c>
      <c r="HD18" s="15">
        <f t="shared" si="166"/>
        <v>28561.298571428575</v>
      </c>
      <c r="HE18" s="15">
        <f t="shared" si="167"/>
        <v>31809.399678571433</v>
      </c>
      <c r="HF18" s="15">
        <f t="shared" si="168"/>
        <v>32263.585575000001</v>
      </c>
      <c r="HG18" s="15">
        <f t="shared" si="169"/>
        <v>26699.26817857143</v>
      </c>
      <c r="HH18" s="15">
        <f t="shared" si="170"/>
        <v>26038.593029346805</v>
      </c>
      <c r="HI18" s="15">
        <f t="shared" si="171"/>
        <v>22150.881285714288</v>
      </c>
      <c r="HJ18" s="16">
        <f t="shared" si="172"/>
        <v>25242.931874999998</v>
      </c>
      <c r="HK18" s="14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6"/>
      <c r="HW18" s="14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6"/>
      <c r="II18" s="14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6"/>
      <c r="IU18" s="14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6"/>
      <c r="JH18" s="17"/>
      <c r="JI18" s="14">
        <f t="shared" si="179"/>
        <v>323372.51174285711</v>
      </c>
      <c r="JJ18" s="15">
        <f t="shared" si="180"/>
        <v>299696.88311428577</v>
      </c>
      <c r="JK18" s="15">
        <f t="shared" si="181"/>
        <v>292053.96096024429</v>
      </c>
      <c r="JL18" s="15">
        <f t="shared" si="182"/>
        <v>311246.96610791824</v>
      </c>
      <c r="JM18" s="15">
        <f t="shared" si="183"/>
        <v>310463.39457934682</v>
      </c>
      <c r="JN18" s="15">
        <f t="shared" si="184"/>
        <v>0</v>
      </c>
      <c r="JO18" s="15">
        <f t="shared" si="185"/>
        <v>0</v>
      </c>
      <c r="JP18" s="15">
        <f t="shared" si="186"/>
        <v>0</v>
      </c>
      <c r="JQ18" s="15">
        <f t="shared" si="187"/>
        <v>0</v>
      </c>
      <c r="JR18" s="14"/>
    </row>
    <row r="19" spans="1:278" ht="12.75" customHeight="1" x14ac:dyDescent="0.25">
      <c r="A19" s="1" t="s">
        <v>217</v>
      </c>
      <c r="B19" s="3" t="s">
        <v>218</v>
      </c>
      <c r="C19" s="4">
        <v>44309</v>
      </c>
      <c r="D19">
        <f t="shared" si="93"/>
        <v>2021</v>
      </c>
      <c r="E19">
        <f t="shared" si="94"/>
        <v>4</v>
      </c>
      <c r="F19">
        <f t="shared" si="95"/>
        <v>2018</v>
      </c>
      <c r="G19">
        <f t="shared" si="96"/>
        <v>4</v>
      </c>
      <c r="H19">
        <f t="shared" si="173"/>
        <v>2022</v>
      </c>
      <c r="I19">
        <f t="shared" si="174"/>
        <v>1</v>
      </c>
      <c r="J19">
        <f t="shared" si="175"/>
        <v>2026</v>
      </c>
      <c r="K19">
        <f t="shared" si="176"/>
        <v>12</v>
      </c>
      <c r="M19" s="28">
        <f>IF(AND($D19=$M$4,$E19=M$5),VLOOKUP($A19,'Потребление ЭЭ_факт'!$A$5:$DH$154,47+'Потребление ЭЭ_факт'!AU$4-1,FALSE),IF(L19&lt;&gt;0,VLOOKUP($A19,'Потребление ЭЭ_факт'!$A$5:$DH$154,47+'Потребление ЭЭ_факт'!AU$4-1,FALSE),0))</f>
        <v>0</v>
      </c>
      <c r="N19" s="17">
        <f>IF(AND($D19=$M$4,$E19=N$5),VLOOKUP($A19,'Потребление ЭЭ_факт'!$A$5:$DH$154,47+'Потребление ЭЭ_факт'!AV$4-1,FALSE),IF(M19&lt;&gt;0,VLOOKUP($A19,'Потребление ЭЭ_факт'!$A$5:$DH$154,47+'Потребление ЭЭ_факт'!AV$4-1,FALSE),0))</f>
        <v>0</v>
      </c>
      <c r="O19" s="17">
        <f>IF(AND($D19=$M$4,$E19=O$5),VLOOKUP($A19,'Потребление ЭЭ_факт'!$A$5:$DH$154,47+'Потребление ЭЭ_факт'!AW$4-1,FALSE),IF(N19&lt;&gt;0,VLOOKUP($A19,'Потребление ЭЭ_факт'!$A$5:$DH$154,47+'Потребление ЭЭ_факт'!AW$4-1,FALSE),0))</f>
        <v>0</v>
      </c>
      <c r="P19" s="17">
        <f>IF(AND($D19=$M$4,$E19=P$5),VLOOKUP($A19,'Потребление ЭЭ_факт'!$A$5:$DH$154,47+'Потребление ЭЭ_факт'!AX$4-1,FALSE),IF(O19&lt;&gt;0,VLOOKUP($A19,'Потребление ЭЭ_факт'!$A$5:$DH$154,47+'Потребление ЭЭ_факт'!AX$4-1,FALSE),0))</f>
        <v>0</v>
      </c>
      <c r="Q19" s="17">
        <f>IF(AND($D19=$M$4,$E19=Q$5),VLOOKUP($A19,'Потребление ЭЭ_факт'!$A$5:$DH$154,47+'Потребление ЭЭ_факт'!AY$4-1,FALSE),IF(P19&lt;&gt;0,VLOOKUP($A19,'Потребление ЭЭ_факт'!$A$5:$DH$154,47+'Потребление ЭЭ_факт'!AY$4-1,FALSE),0))</f>
        <v>0</v>
      </c>
      <c r="R19" s="17">
        <f>IF(AND($D19=$M$4,$E19=R$5),VLOOKUP($A19,'Потребление ЭЭ_факт'!$A$5:$DH$154,47+'Потребление ЭЭ_факт'!AZ$4-1,FALSE),IF(Q19&lt;&gt;0,VLOOKUP($A19,'Потребление ЭЭ_факт'!$A$5:$DH$154,47+'Потребление ЭЭ_факт'!AZ$4-1,FALSE),0))</f>
        <v>0</v>
      </c>
      <c r="S19" s="17">
        <f>IF(AND($D19=$M$4,$E19=S$5),VLOOKUP($A19,'Потребление ЭЭ_факт'!$A$5:$DH$154,47+'Потребление ЭЭ_факт'!BA$4-1,FALSE),IF(R19&lt;&gt;0,VLOOKUP($A19,'Потребление ЭЭ_факт'!$A$5:$DH$154,47+'Потребление ЭЭ_факт'!BA$4-1,FALSE),0))</f>
        <v>0</v>
      </c>
      <c r="T19" s="17">
        <f>IF(AND($D19=$M$4,$E19=T$5),VLOOKUP($A19,'Потребление ЭЭ_факт'!$A$5:$DH$154,47+'Потребление ЭЭ_факт'!BB$4-1,FALSE),IF(S19&lt;&gt;0,VLOOKUP($A19,'Потребление ЭЭ_факт'!$A$5:$DH$154,47+'Потребление ЭЭ_факт'!BB$4-1,FALSE),0))</f>
        <v>0</v>
      </c>
      <c r="U19" s="17">
        <f>IF(AND($D19=$M$4,$E19=U$5),VLOOKUP($A19,'Потребление ЭЭ_факт'!$A$5:$DH$154,47+'Потребление ЭЭ_факт'!BC$4-1,FALSE),IF(T19&lt;&gt;0,VLOOKUP($A19,'Потребление ЭЭ_факт'!$A$5:$DH$154,47+'Потребление ЭЭ_факт'!BC$4-1,FALSE),0))</f>
        <v>0</v>
      </c>
      <c r="V19" s="17">
        <f>IF(AND($D19=$M$4,$E19=V$5),VLOOKUP($A19,'Потребление ЭЭ_факт'!$A$5:$DH$154,47+'Потребление ЭЭ_факт'!BD$4-1,FALSE),IF(U19&lt;&gt;0,VLOOKUP($A19,'Потребление ЭЭ_факт'!$A$5:$DH$154,47+'Потребление ЭЭ_факт'!BD$4-1,FALSE),0))</f>
        <v>0</v>
      </c>
      <c r="W19" s="17">
        <f>IF(AND($D19=$M$4,$E19=W$5),VLOOKUP($A19,'Потребление ЭЭ_факт'!$A$5:$DH$154,47+'Потребление ЭЭ_факт'!BE$4-1,FALSE),IF(V19&lt;&gt;0,VLOOKUP($A19,'Потребление ЭЭ_факт'!$A$5:$DH$154,47+'Потребление ЭЭ_факт'!BE$4-1,FALSE),0))</f>
        <v>0</v>
      </c>
      <c r="X19" s="17">
        <f>IF(AND($D19=$M$4,$E19=X$5),VLOOKUP($A19,'Потребление ЭЭ_факт'!$A$5:$DH$154,47+'Потребление ЭЭ_факт'!BF$4-1,FALSE),IF(W19&lt;&gt;0,VLOOKUP($A19,'Потребление ЭЭ_факт'!$A$5:$DH$154,47+'Потребление ЭЭ_факт'!BF$4-1,FALSE),0))</f>
        <v>0</v>
      </c>
      <c r="Y19" s="14">
        <f>IF(AND($D19=$Y$4,$E19=Y$5),VLOOKUP($A19,'Потребление ЭЭ_факт'!$A$5:$DH$154,47+'Потребление ЭЭ_факт'!BG$4+11,FALSE),IF(X19&lt;&gt;0,VLOOKUP($A19,'Потребление ЭЭ_факт'!$A$5:$DH$154,47+'Потребление ЭЭ_факт'!BG$4+11,FALSE),0))</f>
        <v>0</v>
      </c>
      <c r="Z19" s="17">
        <f>IF(AND($D19=$Y$4,$E19=Z$5),VLOOKUP($A19,'Потребление ЭЭ_факт'!$A$5:$DH$154,47+'Потребление ЭЭ_факт'!BH$4+11,FALSE),IF(Y19&lt;&gt;0,VLOOKUP($A19,'Потребление ЭЭ_факт'!$A$5:$DH$154,47+'Потребление ЭЭ_факт'!BH$4+11,FALSE),0))</f>
        <v>0</v>
      </c>
      <c r="AA19" s="17">
        <f>IF(AND($D19=$Y$4,$E19=AA$5),VLOOKUP($A19,'Потребление ЭЭ_факт'!$A$5:$DH$154,47+'Потребление ЭЭ_факт'!BI$4+11,FALSE),IF(Z19&lt;&gt;0,VLOOKUP($A19,'Потребление ЭЭ_факт'!$A$5:$DH$154,47+'Потребление ЭЭ_факт'!BI$4+11,FALSE),0))</f>
        <v>0</v>
      </c>
      <c r="AB19" s="17">
        <f>IF(AND($D19=$Y$4,$E19=AB$5),VLOOKUP($A19,'Потребление ЭЭ_факт'!$A$5:$DH$154,47+'Потребление ЭЭ_факт'!BJ$4+11,FALSE),IF(AA19&lt;&gt;0,VLOOKUP($A19,'Потребление ЭЭ_факт'!$A$5:$DH$154,47+'Потребление ЭЭ_факт'!BJ$4+11,FALSE),0))</f>
        <v>22731.14191928571</v>
      </c>
      <c r="AC19" s="17">
        <f>IF(AND($D19=$Y$4,$E19=AC$5),VLOOKUP($A19,'Потребление ЭЭ_факт'!$A$5:$DH$154,47+'Потребление ЭЭ_факт'!BK$4+11,FALSE),IF(AB19&lt;&gt;0,VLOOKUP($A19,'Потребление ЭЭ_факт'!$A$5:$DH$154,47+'Потребление ЭЭ_факт'!BK$4+11,FALSE),0))</f>
        <v>26190.520776785717</v>
      </c>
      <c r="AD19" s="17">
        <f>IF(AND($D19=$Y$4,$E19=AD$5),VLOOKUP($A19,'Потребление ЭЭ_факт'!$A$5:$DH$154,47+'Потребление ЭЭ_факт'!BL$4+11,FALSE),IF(AC19&lt;&gt;0,VLOOKUP($A19,'Потребление ЭЭ_факт'!$A$5:$DH$154,47+'Потребление ЭЭ_факт'!BL$4+11,FALSE),0))</f>
        <v>26660.093907857143</v>
      </c>
      <c r="AE19" s="17">
        <f>IF(AND($D19=$Y$4,$E19=AE$5),VLOOKUP($A19,'Потребление ЭЭ_факт'!$A$5:$DH$154,47+'Потребление ЭЭ_факт'!BM$4+11,FALSE),IF(AD19&lt;&gt;0,VLOOKUP($A19,'Потребление ЭЭ_факт'!$A$5:$DH$154,47+'Потребление ЭЭ_факт'!BM$4+11,FALSE),0))</f>
        <v>24893.266964571434</v>
      </c>
      <c r="AF19" s="17">
        <f>IF(AND($D19=$Y$4,$E19=AF$5),VLOOKUP($A19,'Потребление ЭЭ_факт'!$A$5:$DH$154,47+'Потребление ЭЭ_факт'!BN$4+11,FALSE),IF(AE19&lt;&gt;0,VLOOKUP($A19,'Потребление ЭЭ_факт'!$A$5:$DH$154,47+'Потребление ЭЭ_факт'!BN$4+11,FALSE),0))</f>
        <v>24904.188280857143</v>
      </c>
      <c r="AG19" s="17">
        <f>IF(AND($D19=$Y$4,$E19=AG$5),VLOOKUP($A19,'Потребление ЭЭ_факт'!$A$5:$DH$154,47+'Потребление ЭЭ_факт'!BO$4+11,FALSE),IF(AF19&lt;&gt;0,VLOOKUP($A19,'Потребление ЭЭ_факт'!$A$5:$DH$154,47+'Потребление ЭЭ_факт'!BO$4+11,FALSE),0))</f>
        <v>24344.349262285716</v>
      </c>
      <c r="AH19" s="17">
        <f>IF(AND($D19=$Y$4,$E19=AH$5),VLOOKUP($A19,'Потребление ЭЭ_факт'!$A$5:$DH$154,47+'Потребление ЭЭ_факт'!BP$4+11,FALSE),IF(AG19&lt;&gt;0,VLOOKUP($A19,'Потребление ЭЭ_факт'!$A$5:$DH$154,47+'Потребление ЭЭ_факт'!BP$4+11,FALSE),0))</f>
        <v>26682.573757142854</v>
      </c>
      <c r="AI19" s="17">
        <f>IF(AND($D19=$Y$4,$E19=AI$5),VLOOKUP($A19,'Потребление ЭЭ_факт'!$A$5:$DH$154,47+'Потребление ЭЭ_факт'!BQ$4+11,FALSE),IF(AH19&lt;&gt;0,VLOOKUP($A19,'Потребление ЭЭ_факт'!$A$5:$DH$154,47+'Потребление ЭЭ_факт'!BQ$4+11,FALSE),0))</f>
        <v>30737.842625500001</v>
      </c>
      <c r="AJ19" s="17">
        <f>IF(AND($D19=$Y$4,$E19=AJ$5),VLOOKUP($A19,'Потребление ЭЭ_факт'!$A$5:$DH$154,47+'Потребление ЭЭ_факт'!BR$4+11,FALSE),IF(AI19&lt;&gt;0,VLOOKUP($A19,'Потребление ЭЭ_факт'!$A$5:$DH$154,47+'Потребление ЭЭ_факт'!BR$4+11,FALSE),0))</f>
        <v>39520.886310628579</v>
      </c>
      <c r="AK19" s="14">
        <f>IF(AND($D19=$AK$4,$E19=AK$5),VLOOKUP($A19,'Потребление ЭЭ_факт'!$A$5:$DH$154,47+'Потребление ЭЭ_факт'!BS$4+23,FALSE),IF(AJ19&lt;&gt;0,VLOOKUP($A19,'Потребление ЭЭ_факт'!$A$5:$DH$154,47+'Потребление ЭЭ_факт'!BS$4+23,FALSE),0))</f>
        <v>42889.060431285718</v>
      </c>
      <c r="AL19" s="17">
        <f>IF(AND($D19=$AK$4,$E19=AL$5),VLOOKUP($A19,'Потребление ЭЭ_факт'!$A$5:$DH$154,47+'Потребление ЭЭ_факт'!BT$4+23,FALSE),IF(AK19&lt;&gt;0,VLOOKUP($A19,'Потребление ЭЭ_факт'!$A$5:$DH$154,47+'Потребление ЭЭ_факт'!BT$4+23,FALSE),0))</f>
        <v>33307.784884000001</v>
      </c>
      <c r="AM19" s="17">
        <f>IF(AND($D19=$AK$4,$E19=AM$5),VLOOKUP($A19,'Потребление ЭЭ_факт'!$A$5:$DH$154,47+'Потребление ЭЭ_факт'!BU$4+23,FALSE),IF(AL19&lt;&gt;0,VLOOKUP($A19,'Потребление ЭЭ_факт'!$A$5:$DH$154,47+'Потребление ЭЭ_факт'!BU$4+23,FALSE),0))</f>
        <v>35529.893063257143</v>
      </c>
      <c r="AN19" s="17">
        <f>IF(AND($D19=$AK$4,$E19=AN$5),VLOOKUP($A19,'Потребление ЭЭ_факт'!$A$5:$DH$154,47+'Потребление ЭЭ_факт'!BV$4+23,FALSE),IF(AM19&lt;&gt;0,VLOOKUP($A19,'Потребление ЭЭ_факт'!$A$5:$DH$154,47+'Потребление ЭЭ_факт'!BV$4+23,FALSE),0))</f>
        <v>28962.265392857142</v>
      </c>
      <c r="AO19" s="17">
        <f>IF(AND($D19=$AK$4,$E19=AO$5),VLOOKUP($A19,'Потребление ЭЭ_факт'!$A$5:$DH$154,47+'Потребление ЭЭ_факт'!BW$4+23,FALSE),IF(AN19&lt;&gt;0,VLOOKUP($A19,'Потребление ЭЭ_факт'!$A$5:$DH$154,47+'Потребление ЭЭ_факт'!BW$4+23,FALSE),0))</f>
        <v>21972.800770571426</v>
      </c>
      <c r="AP19" s="17">
        <f>IF(AND($D19=$AK$4,$E19=AP$5),VLOOKUP($A19,'Потребление ЭЭ_факт'!$A$5:$DH$154,47+'Потребление ЭЭ_факт'!BX$4+23,FALSE),IF(AO19&lt;&gt;0,VLOOKUP($A19,'Потребление ЭЭ_факт'!$A$5:$DH$154,47+'Потребление ЭЭ_факт'!BX$4+23,FALSE),0))</f>
        <v>25258.958646857136</v>
      </c>
      <c r="AQ19" s="17">
        <f>IF(AND($D19=$AK$4,$E19=AQ$5),VLOOKUP($A19,'Потребление ЭЭ_факт'!$A$5:$DH$154,47+'Потребление ЭЭ_факт'!BY$4+23,FALSE),IF(AP19&lt;&gt;0,VLOOKUP($A19,'Потребление ЭЭ_факт'!$A$5:$DH$154,47+'Потребление ЭЭ_факт'!BY$4+23,FALSE),0))</f>
        <v>28026.076089928574</v>
      </c>
      <c r="AR19" s="17">
        <f>IF(AND($D19=$AK$4,$E19=AR$5),VLOOKUP($A19,'Потребление ЭЭ_факт'!$A$5:$DH$154,47+'Потребление ЭЭ_факт'!BZ$4+23,FALSE),IF(AQ19&lt;&gt;0,VLOOKUP($A19,'Потребление ЭЭ_факт'!$A$5:$DH$154,47+'Потребление ЭЭ_факт'!BZ$4+23,FALSE),0))</f>
        <v>27927.0011395</v>
      </c>
      <c r="AS19" s="17">
        <f>IF(AND($D19=$AK$4,$E19=AS$5),VLOOKUP($A19,'Потребление ЭЭ_факт'!$A$5:$DH$154,47+'Потребление ЭЭ_факт'!CA$4+23,FALSE),IF(AR19&lt;&gt;0,VLOOKUP($A19,'Потребление ЭЭ_факт'!$A$5:$DH$154,47+'Потребление ЭЭ_факт'!CA$4+23,FALSE),0))</f>
        <v>22557.60017828572</v>
      </c>
      <c r="AT19" s="17">
        <f>IF(AND($D19=$AK$4,$E19=AT$5),VLOOKUP($A19,'Потребление ЭЭ_факт'!$A$5:$DH$154,47+'Потребление ЭЭ_факт'!CB$4+23,FALSE),IF(AS19&lt;&gt;0,VLOOKUP($A19,'Потребление ЭЭ_факт'!$A$5:$DH$154,47+'Потребление ЭЭ_факт'!CB$4+23,FALSE),0))</f>
        <v>22779.312499285716</v>
      </c>
      <c r="AU19" s="17">
        <f>IF(AND($D19=$AK$4,$E19=AU$5),VLOOKUP($A19,'Потребление ЭЭ_факт'!$A$5:$DH$154,47+'Потребление ЭЭ_факт'!CC$4+23,FALSE),IF(AT19&lt;&gt;0,VLOOKUP($A19,'Потребление ЭЭ_факт'!$A$5:$DH$154,47+'Потребление ЭЭ_факт'!CC$4+23,FALSE),0))</f>
        <v>29941.673391428569</v>
      </c>
      <c r="AV19" s="17">
        <f>IF(AND($D19=$AK$4,$E19=AV$5),VLOOKUP($A19,'Потребление ЭЭ_факт'!$A$5:$DH$154,47+'Потребление ЭЭ_факт'!CD$4+23,FALSE),IF(AU19&lt;&gt;0,VLOOKUP($A19,'Потребление ЭЭ_факт'!$A$5:$DH$154,47+'Потребление ЭЭ_факт'!CD$4+23,FALSE),0))</f>
        <v>35465.865829771428</v>
      </c>
      <c r="AW19" s="14">
        <f>IF(AND($D19=$AW$4,$E19=AW$5),VLOOKUP($A19,'Потребление ЭЭ_факт'!$A$5:$DH$154,47+'Потребление ЭЭ_факт'!CE$4+35,FALSE),IF(AV19&lt;&gt;0,VLOOKUP($A19,'Потребление ЭЭ_факт'!$A$5:$DH$154,47+'Потребление ЭЭ_факт'!CE$4+35,FALSE),0))</f>
        <v>38206.543641142853</v>
      </c>
      <c r="AX19" s="17">
        <f>IF(AND($D19=$AW$4,$E19=AX$5),VLOOKUP($A19,'Потребление ЭЭ_факт'!$A$5:$DH$154,47+'Потребление ЭЭ_факт'!CF$4+35,FALSE),IF(AW19&lt;&gt;0,VLOOKUP($A19,'Потребление ЭЭ_факт'!$A$5:$DH$154,47+'Потребление ЭЭ_факт'!CF$4+35,FALSE),0))</f>
        <v>33576.560815999997</v>
      </c>
      <c r="AY19" s="17">
        <f>IF(AND($D19=$AW$4,$E19=AY$5),VLOOKUP($A19,'Потребление ЭЭ_факт'!$A$5:$DH$154,47+'Потребление ЭЭ_факт'!CG$4+35,FALSE),IF(AX19&lt;&gt;0,VLOOKUP($A19,'Потребление ЭЭ_факт'!$A$5:$DH$154,47+'Потребление ЭЭ_факт'!CG$4+35,FALSE),0))</f>
        <v>32210.154684457139</v>
      </c>
      <c r="AZ19" s="17">
        <f>IF(AND($D19=$AW$4,$E19=AZ$5),VLOOKUP($A19,'Потребление ЭЭ_факт'!$A$5:$DH$154,47+'Потребление ЭЭ_факт'!CH$4+35,FALSE),IF(AY19&lt;&gt;0,VLOOKUP($A19,'Потребление ЭЭ_факт'!$A$5:$DH$154,47+'Потребление ЭЭ_факт'!CH$4+35,FALSE),0))</f>
        <v>16236.721114285714</v>
      </c>
      <c r="BA19" s="17">
        <f>IF(AND($D19=$AW$4,$E19=BA$5),VLOOKUP($A19,'Потребление ЭЭ_факт'!$A$5:$DH$154,47+'Потребление ЭЭ_факт'!CI$4+35,FALSE),IF(AZ19&lt;&gt;0,VLOOKUP($A19,'Потребление ЭЭ_факт'!$A$5:$DH$154,47+'Потребление ЭЭ_факт'!CI$4+35,FALSE),0))</f>
        <v>7062.9884514285714</v>
      </c>
      <c r="BB19" s="17">
        <f>IF(AND($D19=$AW$4,$E19=BB$5),VLOOKUP($A19,'Потребление ЭЭ_факт'!$A$5:$DH$154,47+'Потребление ЭЭ_факт'!CJ$4+35,FALSE),IF(BA19&lt;&gt;0,VLOOKUP($A19,'Потребление ЭЭ_факт'!$A$5:$DH$154,47+'Потребление ЭЭ_факт'!CJ$4+35,FALSE),0))</f>
        <v>9866.1249925714274</v>
      </c>
      <c r="BC19" s="17">
        <f>IF(AND($D19=$AW$4,$E19=BC$5),VLOOKUP($A19,'Потребление ЭЭ_факт'!$A$5:$DH$154,47+'Потребление ЭЭ_факт'!CK$4+35,FALSE),IF(BB19&lt;&gt;0,VLOOKUP($A19,'Потребление ЭЭ_факт'!$A$5:$DH$154,47+'Потребление ЭЭ_факт'!CK$4+35,FALSE),0))</f>
        <v>11654.033174</v>
      </c>
      <c r="BD19" s="17">
        <f>IF(AND($D19=$AW$4,$E19=BD$5),VLOOKUP($A19,'Потребление ЭЭ_факт'!$A$5:$DH$154,47+'Потребление ЭЭ_факт'!CL$4+35,FALSE),IF(BC19&lt;&gt;0,VLOOKUP($A19,'Потребление ЭЭ_факт'!$A$5:$DH$154,47+'Потребление ЭЭ_факт'!CL$4+35,FALSE),0))</f>
        <v>11018.163005657143</v>
      </c>
      <c r="BE19" s="17">
        <f>IF(AND($D19=$AW$4,$E19=BE$5),VLOOKUP($A19,'Потребление ЭЭ_факт'!$A$5:$DH$154,47+'Потребление ЭЭ_факт'!CM$4+35,FALSE),IF(BD19&lt;&gt;0,VLOOKUP($A19,'Потребление ЭЭ_факт'!$A$5:$DH$154,47+'Потребление ЭЭ_факт'!CM$4+35,FALSE),0))</f>
        <v>7878.233461857144</v>
      </c>
      <c r="BF19" s="17">
        <f>IF(AND($D19=$AW$4,$E19=BF$5),VLOOKUP($A19,'Потребление ЭЭ_факт'!$A$5:$DH$154,47+'Потребление ЭЭ_факт'!CN$4+35,FALSE),IF(BE19&lt;&gt;0,VLOOKUP($A19,'Потребление ЭЭ_факт'!$A$5:$DH$154,47+'Потребление ЭЭ_факт'!CN$4+35,FALSE),0))</f>
        <v>10733.314277285715</v>
      </c>
      <c r="BG19" s="17">
        <f>IF(AND($D19=$AW$4,$E19=BG$5),VLOOKUP($A19,'Потребление ЭЭ_факт'!$A$5:$DH$154,47+'Потребление ЭЭ_факт'!CO$4+35,FALSE),IF(BF19&lt;&gt;0,VLOOKUP($A19,'Потребление ЭЭ_факт'!$A$5:$DH$154,47+'Потребление ЭЭ_факт'!CO$4+35,FALSE),0))</f>
        <v>17093.232298285715</v>
      </c>
      <c r="BH19" s="17">
        <f>IF(AND($D19=$AW$4,$E19=BH$5),VLOOKUP($A19,'Потребление ЭЭ_факт'!$A$5:$DH$154,47+'Потребление ЭЭ_факт'!CP$4+35,FALSE),IF(BG19&lt;&gt;0,VLOOKUP($A19,'Потребление ЭЭ_факт'!$A$5:$DH$154,47+'Потребление ЭЭ_факт'!CP$4+35,FALSE),0))</f>
        <v>34642.368672928569</v>
      </c>
      <c r="BI19" s="14">
        <f>IF(AND($D19=$BI$4,$E19=BI$5),VLOOKUP($A19,'Потребление ЭЭ_факт'!$A$5:$DH$154,47+'Потребление ЭЭ_факт'!CQ$4+47,FALSE),IF(BH19&lt;&gt;0,VLOOKUP($A19,'Потребление ЭЭ_факт'!$A$5:$DH$154,47+'Потребление ЭЭ_факт'!CQ$4+47,FALSE),0))</f>
        <v>38310.2612955</v>
      </c>
      <c r="BJ19" s="17">
        <f>IF(AND($D19=$BI$4,$E19=BJ$5),VLOOKUP($A19,'Потребление ЭЭ_факт'!$A$5:$DH$154,47+'Потребление ЭЭ_факт'!CR$4+47,FALSE),IF(BI19&lt;&gt;0,VLOOKUP($A19,'Потребление ЭЭ_факт'!$A$5:$DH$154,47+'Потребление ЭЭ_факт'!CR$4+47,FALSE),0))</f>
        <v>32661.435913200003</v>
      </c>
      <c r="BK19" s="17">
        <f>IF(AND($D19=$BI$4,$E19=BK$5),VLOOKUP($A19,'Потребление ЭЭ_факт'!$A$5:$DH$154,47+'Потребление ЭЭ_факт'!CS$4+47,FALSE),IF(BJ19&lt;&gt;0,VLOOKUP($A19,'Потребление ЭЭ_факт'!$A$5:$DH$154,47+'Потребление ЭЭ_факт'!CS$4+47,FALSE),0))</f>
        <v>26573.935010000001</v>
      </c>
      <c r="BL19" s="17">
        <f>IF(AND($D19=$BI$4,$E19=BL$5),VLOOKUP($A19,'Потребление ЭЭ_факт'!$A$5:$DH$154,47+'Потребление ЭЭ_факт'!CT$4+47,FALSE),IF(BK19&lt;&gt;0,VLOOKUP($A19,'Потребление ЭЭ_факт'!$A$5:$DH$154,47+'Потребление ЭЭ_факт'!CT$4+47,FALSE),0))</f>
        <v>22090.108148571428</v>
      </c>
      <c r="BM19" s="17">
        <f>IF(AND($D19=$BI$4,$E19=BM$5),VLOOKUP($A19,'Потребление ЭЭ_факт'!$A$5:$DH$154,47+'Потребление ЭЭ_факт'!CU$4+47,FALSE),IF(BL19&lt;&gt;0,VLOOKUP($A19,'Потребление ЭЭ_факт'!$A$5:$DH$154,47+'Потребление ЭЭ_факт'!CU$4+47,FALSE),0))</f>
        <v>22183.007315428571</v>
      </c>
      <c r="BN19" s="17">
        <f>IF(AND($D19=$BI$4,$E19=BN$5),VLOOKUP($A19,'Потребление ЭЭ_факт'!$A$5:$DH$154,47+'Потребление ЭЭ_факт'!CV$4+47,FALSE),IF(BM19&lt;&gt;0,VLOOKUP($A19,'Потребление ЭЭ_факт'!$A$5:$DH$154,47+'Потребление ЭЭ_факт'!CV$4+47,FALSE),0))</f>
        <v>26233.74422357143</v>
      </c>
      <c r="BO19" s="17">
        <f>IF(AND($D19=$BI$4,$E19=BO$5),VLOOKUP($A19,'Потребление ЭЭ_факт'!$A$5:$DH$154,47+'Потребление ЭЭ_факт'!CW$4+47,FALSE),IF(BN19&lt;&gt;0,VLOOKUP($A19,'Потребление ЭЭ_факт'!$A$5:$DH$154,47+'Потребление ЭЭ_факт'!CW$4+47,FALSE),0))</f>
        <v>28799.433364500004</v>
      </c>
      <c r="BP19" s="17">
        <f>IF(AND($D19=$BI$4,$E19=BP$5),VLOOKUP($A19,'Потребление ЭЭ_факт'!$A$5:$DH$154,47+'Потребление ЭЭ_факт'!CX$4+47,FALSE),IF(BO19&lt;&gt;0,VLOOKUP($A19,'Потребление ЭЭ_факт'!$A$5:$DH$154,47+'Потребление ЭЭ_факт'!CX$4+47,FALSE),0))</f>
        <v>26969.454644457142</v>
      </c>
      <c r="BQ19" s="17">
        <f>IF(AND($D19=$BI$4,$E19=BQ$5),VLOOKUP($A19,'Потребление ЭЭ_факт'!$A$5:$DH$154,47+'Потребление ЭЭ_факт'!CY$4+47,FALSE),IF(BP19&lt;&gt;0,VLOOKUP($A19,'Потребление ЭЭ_факт'!$A$5:$DH$154,47+'Потребление ЭЭ_факт'!CY$4+47,FALSE),0))</f>
        <v>26532.077751428576</v>
      </c>
      <c r="BR19" s="17">
        <f>IF(AND($D19=$BI$4,$E19=BR$5),VLOOKUP($A19,'Потребление ЭЭ_факт'!$A$5:$DH$154,47+'Потребление ЭЭ_факт'!CZ$4+47,FALSE),IF(BQ19&lt;&gt;0,VLOOKUP($A19,'Потребление ЭЭ_факт'!$A$5:$DH$154,47+'Потребление ЭЭ_факт'!CZ$4+47,FALSE),0))</f>
        <v>25082.026437885717</v>
      </c>
      <c r="BS19" s="17">
        <f>IF(AND($D19=$BI$4,$E19=BS$5),VLOOKUP($A19,'Потребление ЭЭ_факт'!$A$5:$DH$154,47+'Потребление ЭЭ_факт'!DA$4+47,FALSE),IF(BR19&lt;&gt;0,VLOOKUP($A19,'Потребление ЭЭ_факт'!$A$5:$DH$154,47+'Потребление ЭЭ_факт'!DA$4+47,FALSE),0))</f>
        <v>30650.193964285711</v>
      </c>
      <c r="BT19" s="17">
        <f>IF(AND($D19=$BI$4,$E19=BT$5),VLOOKUP($A19,'Потребление ЭЭ_факт'!$A$5:$DH$154,47+'Потребление ЭЭ_факт'!DB$4+47,FALSE),IF(BS19&lt;&gt;0,VLOOKUP($A19,'Потребление ЭЭ_факт'!$A$5:$DH$154,47+'Потребление ЭЭ_факт'!DB$4+47,FALSE),0))</f>
        <v>34303.301850642856</v>
      </c>
      <c r="BU19" s="14">
        <f>IF(AND($D19=$BU$4,$E19=BU$5),VLOOKUP($A19,'Потребление ЭЭ_факт'!$A$5:$DH$154,59+'Потребление ЭЭ_факт'!DC$4+47,FALSE),IF(BT19&lt;&gt;0,VLOOKUP($A19,'Потребление ЭЭ_факт'!$A$5:$DH$154,47+'Потребление ЭЭ_факт'!DC$4+59,FALSE),0))</f>
        <v>30947.591113028571</v>
      </c>
      <c r="BV19" s="17">
        <f>IF(AND($D19=$BU$4,$E19=BV$5),VLOOKUP($A19,'Потребление ЭЭ_факт'!$A$5:$DH$154,59+'Потребление ЭЭ_факт'!DD$4+47,FALSE),IF(BU19&lt;&gt;0,VLOOKUP($A19,'Потребление ЭЭ_факт'!$A$5:$DH$154,47+'Потребление ЭЭ_факт'!DD$4+59,FALSE),0))</f>
        <v>29734.803176000001</v>
      </c>
      <c r="BW19" s="17">
        <f>IF(AND($D19=$BU$4,$E19=BW$5),VLOOKUP($A19,'Потребление ЭЭ_факт'!$A$5:$DH$154,59+'Потребление ЭЭ_факт'!DE$4+47,FALSE),IF(BV19&lt;&gt;0,VLOOKUP($A19,'Потребление ЭЭ_факт'!$A$5:$DH$154,47+'Потребление ЭЭ_факт'!DE$4+59,FALSE),0))</f>
        <v>28896.0827775</v>
      </c>
      <c r="BX19" s="17">
        <f>IF(AND($D19=$BU$4,$E19=BX$5),VLOOKUP($A19,'Потребление ЭЭ_факт'!$A$5:$DH$154,59+'Потребление ЭЭ_факт'!DF$4+47,FALSE),IF(BW19&lt;&gt;0,VLOOKUP($A19,'Потребление ЭЭ_факт'!$A$5:$DH$154,47+'Потребление ЭЭ_факт'!DF$4+59,FALSE),0))</f>
        <v>24604.133586428568</v>
      </c>
      <c r="BY19" s="17">
        <f>IF(AND($D19=$BU$4,$E19=BY$5),VLOOKUP($A19,'Потребление ЭЭ_факт'!$A$5:$DH$154,59+'Потребление ЭЭ_факт'!DG$4+47,FALSE),IF(BX19&lt;&gt;0,VLOOKUP($A19,'Потребление ЭЭ_факт'!$A$5:$DH$154,47+'Потребление ЭЭ_факт'!DG$4+59,FALSE),0))</f>
        <v>23629.59562885714</v>
      </c>
      <c r="BZ19" s="17">
        <f>IF(AND($D19=$BU$4,$E19=BZ$5),VLOOKUP($A19,'Потребление ЭЭ_факт'!$A$5:$DH$154,59+'Потребление ЭЭ_факт'!DH$4+47,FALSE),IF(BY19&lt;&gt;0,VLOOKUP($A19,'Потребление ЭЭ_факт'!$A$5:$DH$154,47+'Потребление ЭЭ_факт'!DH$4+59,FALSE),0))</f>
        <v>25874.967535714288</v>
      </c>
      <c r="CA19" s="15">
        <f t="shared" si="97"/>
        <v>23343.202398250003</v>
      </c>
      <c r="CB19" s="12">
        <f t="shared" si="200"/>
        <v>22704.701767617858</v>
      </c>
      <c r="CC19" s="12">
        <f t="shared" si="201"/>
        <v>20328.065163464289</v>
      </c>
      <c r="CD19" s="12">
        <f t="shared" si="202"/>
        <v>21319.3067429</v>
      </c>
      <c r="CE19" s="12">
        <f t="shared" si="203"/>
        <v>27105.735569875</v>
      </c>
      <c r="CF19" s="12">
        <f t="shared" si="204"/>
        <v>35983.105665992858</v>
      </c>
      <c r="CG19" s="14">
        <f t="shared" si="205"/>
        <v>37588.36412023929</v>
      </c>
      <c r="CH19" s="15">
        <f t="shared" si="206"/>
        <v>32320.1461973</v>
      </c>
      <c r="CI19" s="15">
        <f t="shared" si="207"/>
        <v>30802.516383803573</v>
      </c>
      <c r="CJ19" s="15">
        <f t="shared" si="102"/>
        <v>22973.307060535713</v>
      </c>
      <c r="CK19" s="15">
        <f t="shared" si="103"/>
        <v>18712.098041571426</v>
      </c>
      <c r="CL19" s="15">
        <f t="shared" si="104"/>
        <v>21808.448849678571</v>
      </c>
      <c r="CM19" s="15">
        <f t="shared" si="177"/>
        <v>23343.202398250003</v>
      </c>
      <c r="CN19" s="15">
        <f t="shared" si="6"/>
        <v>22704.701767617858</v>
      </c>
      <c r="CO19" s="15">
        <f t="shared" si="6"/>
        <v>20328.065163464289</v>
      </c>
      <c r="CP19" s="15">
        <f t="shared" si="6"/>
        <v>21319.3067429</v>
      </c>
      <c r="CQ19" s="15">
        <f t="shared" si="6"/>
        <v>27105.735569875</v>
      </c>
      <c r="CR19" s="16">
        <f t="shared" si="6"/>
        <v>35983.105665992858</v>
      </c>
      <c r="CS19" s="14">
        <f t="shared" si="6"/>
        <v>37588.36412023929</v>
      </c>
      <c r="CT19" s="15">
        <f t="shared" si="7"/>
        <v>32320.1461973</v>
      </c>
      <c r="CU19" s="15">
        <f t="shared" si="7"/>
        <v>30802.516383803573</v>
      </c>
      <c r="CV19" s="15">
        <f t="shared" si="7"/>
        <v>22973.307060535713</v>
      </c>
      <c r="CW19" s="15">
        <f t="shared" si="7"/>
        <v>18712.098041571426</v>
      </c>
      <c r="CX19" s="15">
        <f t="shared" si="7"/>
        <v>21808.448849678571</v>
      </c>
      <c r="CY19" s="15">
        <f t="shared" si="7"/>
        <v>23343.202398250003</v>
      </c>
      <c r="CZ19" s="15">
        <f t="shared" si="7"/>
        <v>22704.701767617858</v>
      </c>
      <c r="DA19" s="15">
        <f t="shared" si="7"/>
        <v>20328.065163464289</v>
      </c>
      <c r="DB19" s="15">
        <f t="shared" si="7"/>
        <v>21319.3067429</v>
      </c>
      <c r="DC19" s="15">
        <f t="shared" si="7"/>
        <v>27105.735569875</v>
      </c>
      <c r="DD19" s="16">
        <f t="shared" si="7"/>
        <v>35983.105665992858</v>
      </c>
      <c r="DE19" s="14">
        <f t="shared" si="190"/>
        <v>37588.36412023929</v>
      </c>
      <c r="DF19" s="15">
        <f t="shared" si="191"/>
        <v>32320.1461973</v>
      </c>
      <c r="DG19" s="15">
        <f t="shared" si="192"/>
        <v>30802.516383803573</v>
      </c>
      <c r="DH19" s="15">
        <f t="shared" si="193"/>
        <v>22973.307060535713</v>
      </c>
      <c r="DI19" s="15">
        <f t="shared" si="194"/>
        <v>18712.098041571426</v>
      </c>
      <c r="DJ19" s="15">
        <f t="shared" si="195"/>
        <v>21808.448849678571</v>
      </c>
      <c r="DK19" s="15">
        <f t="shared" si="196"/>
        <v>23343.202398250003</v>
      </c>
      <c r="DL19" s="15">
        <f t="shared" si="197"/>
        <v>22704.701767617858</v>
      </c>
      <c r="DM19" s="15">
        <f t="shared" si="198"/>
        <v>20328.065163464289</v>
      </c>
      <c r="DN19" s="15">
        <f t="shared" si="199"/>
        <v>21319.3067429</v>
      </c>
      <c r="DO19" s="15">
        <f t="shared" si="188"/>
        <v>27105.735569875</v>
      </c>
      <c r="DP19" s="16">
        <f t="shared" si="189"/>
        <v>35983.105665992858</v>
      </c>
      <c r="DQ19" s="14">
        <f t="shared" si="105"/>
        <v>37588.36412023929</v>
      </c>
      <c r="DR19" s="15">
        <f t="shared" si="106"/>
        <v>32320.1461973</v>
      </c>
      <c r="DS19" s="15">
        <f t="shared" si="107"/>
        <v>30802.516383803573</v>
      </c>
      <c r="DT19" s="15">
        <f t="shared" si="108"/>
        <v>22973.307060535713</v>
      </c>
      <c r="DU19" s="15">
        <f t="shared" si="109"/>
        <v>18712.098041571426</v>
      </c>
      <c r="DV19" s="15">
        <f t="shared" si="110"/>
        <v>21808.448849678571</v>
      </c>
      <c r="DW19" s="15">
        <f t="shared" si="111"/>
        <v>23343.202398250003</v>
      </c>
      <c r="DX19" s="15">
        <f t="shared" si="112"/>
        <v>22704.701767617858</v>
      </c>
      <c r="DY19" s="15">
        <f t="shared" si="113"/>
        <v>20328.065163464289</v>
      </c>
      <c r="DZ19" s="15">
        <f t="shared" si="8"/>
        <v>21319.3067429</v>
      </c>
      <c r="EA19" s="15">
        <f t="shared" si="8"/>
        <v>27105.735569875</v>
      </c>
      <c r="EB19" s="16">
        <f t="shared" si="8"/>
        <v>35983.105665992858</v>
      </c>
      <c r="EC19" s="14">
        <f t="shared" si="8"/>
        <v>37588.36412023929</v>
      </c>
      <c r="ED19" s="15">
        <f t="shared" si="8"/>
        <v>32320.1461973</v>
      </c>
      <c r="EE19" s="15">
        <f t="shared" si="8"/>
        <v>30802.516383803573</v>
      </c>
      <c r="EF19" s="15">
        <f t="shared" si="8"/>
        <v>22973.307060535713</v>
      </c>
      <c r="EG19" s="15">
        <f t="shared" si="8"/>
        <v>18712.098041571426</v>
      </c>
      <c r="EH19" s="15">
        <f t="shared" si="8"/>
        <v>21808.448849678571</v>
      </c>
      <c r="EI19" s="15">
        <f t="shared" si="8"/>
        <v>23343.202398250003</v>
      </c>
      <c r="EJ19" s="15">
        <f t="shared" si="8"/>
        <v>22704.701767617858</v>
      </c>
      <c r="EK19" s="15">
        <f t="shared" si="8"/>
        <v>20328.065163464289</v>
      </c>
      <c r="EL19" s="15">
        <f t="shared" si="8"/>
        <v>21319.3067429</v>
      </c>
      <c r="EM19" s="15">
        <f t="shared" si="8"/>
        <v>27105.735569875</v>
      </c>
      <c r="EN19" s="16">
        <f t="shared" si="8"/>
        <v>35983.105665992858</v>
      </c>
      <c r="EO19" s="14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6"/>
      <c r="FC19" s="14">
        <f t="shared" si="178"/>
        <v>42889.060431285718</v>
      </c>
      <c r="FD19" s="17">
        <f t="shared" si="114"/>
        <v>33307.784884000001</v>
      </c>
      <c r="FE19" s="17">
        <f t="shared" si="115"/>
        <v>35529.893063257143</v>
      </c>
      <c r="FF19" s="17">
        <f t="shared" si="116"/>
        <v>28962.265392857142</v>
      </c>
      <c r="FG19" s="17">
        <f t="shared" si="117"/>
        <v>21972.800770571426</v>
      </c>
      <c r="FH19" s="17">
        <f t="shared" si="118"/>
        <v>25258.958646857136</v>
      </c>
      <c r="FI19" s="17">
        <f t="shared" si="119"/>
        <v>28026.076089928574</v>
      </c>
      <c r="FJ19" s="17">
        <f t="shared" si="120"/>
        <v>27927.0011395</v>
      </c>
      <c r="FK19" s="17">
        <f t="shared" si="121"/>
        <v>22557.60017828572</v>
      </c>
      <c r="FL19" s="17">
        <f t="shared" si="122"/>
        <v>22779.312499285716</v>
      </c>
      <c r="FM19" s="17">
        <f t="shared" si="123"/>
        <v>29941.673391428569</v>
      </c>
      <c r="FN19" s="17">
        <f t="shared" si="124"/>
        <v>35465.865829771428</v>
      </c>
      <c r="FO19" s="14">
        <f t="shared" si="125"/>
        <v>38206.543641142853</v>
      </c>
      <c r="FP19" s="17">
        <f t="shared" si="126"/>
        <v>33576.560815999997</v>
      </c>
      <c r="FQ19" s="17">
        <f t="shared" si="127"/>
        <v>32210.154684457139</v>
      </c>
      <c r="FR19" s="17">
        <f t="shared" si="128"/>
        <v>16236.721114285714</v>
      </c>
      <c r="FS19" s="17">
        <f t="shared" si="129"/>
        <v>7062.9884514285714</v>
      </c>
      <c r="FT19" s="17">
        <f t="shared" si="130"/>
        <v>9866.1249925714274</v>
      </c>
      <c r="FU19" s="17">
        <f t="shared" si="131"/>
        <v>11654.033174</v>
      </c>
      <c r="FV19" s="17">
        <f t="shared" si="132"/>
        <v>11018.163005657143</v>
      </c>
      <c r="FW19" s="17">
        <f t="shared" si="133"/>
        <v>7878.233461857144</v>
      </c>
      <c r="FX19" s="17">
        <f t="shared" si="134"/>
        <v>10733.314277285715</v>
      </c>
      <c r="FY19" s="17">
        <f t="shared" si="135"/>
        <v>17093.232298285715</v>
      </c>
      <c r="FZ19" s="17">
        <f t="shared" si="136"/>
        <v>34642.368672928569</v>
      </c>
      <c r="GA19" s="14">
        <f t="shared" si="137"/>
        <v>38310.2612955</v>
      </c>
      <c r="GB19" s="17">
        <f t="shared" si="138"/>
        <v>32661.435913200003</v>
      </c>
      <c r="GC19" s="17">
        <f t="shared" si="139"/>
        <v>26573.935010000001</v>
      </c>
      <c r="GD19" s="17">
        <f t="shared" si="140"/>
        <v>22090.108148571428</v>
      </c>
      <c r="GE19" s="17">
        <f t="shared" si="141"/>
        <v>22183.007315428571</v>
      </c>
      <c r="GF19" s="17">
        <f t="shared" si="142"/>
        <v>26233.74422357143</v>
      </c>
      <c r="GG19" s="17">
        <f t="shared" si="143"/>
        <v>28799.433364500004</v>
      </c>
      <c r="GH19" s="17">
        <f t="shared" si="144"/>
        <v>26969.454644457142</v>
      </c>
      <c r="GI19" s="17">
        <f t="shared" si="145"/>
        <v>26532.077751428576</v>
      </c>
      <c r="GJ19" s="17">
        <f t="shared" si="146"/>
        <v>25082.026437885717</v>
      </c>
      <c r="GK19" s="17">
        <f t="shared" si="147"/>
        <v>30650.193964285711</v>
      </c>
      <c r="GL19" s="17">
        <f t="shared" si="148"/>
        <v>34303.301850642856</v>
      </c>
      <c r="GM19" s="14">
        <f t="shared" si="149"/>
        <v>30947.591113028571</v>
      </c>
      <c r="GN19" s="17">
        <f t="shared" si="150"/>
        <v>29734.803176000001</v>
      </c>
      <c r="GO19" s="17">
        <f t="shared" si="151"/>
        <v>28896.0827775</v>
      </c>
      <c r="GP19" s="17">
        <f t="shared" si="152"/>
        <v>24604.133586428568</v>
      </c>
      <c r="GQ19" s="17">
        <f t="shared" si="153"/>
        <v>23629.59562885714</v>
      </c>
      <c r="GR19" s="17">
        <f t="shared" si="154"/>
        <v>25874.967535714288</v>
      </c>
      <c r="GS19" s="15">
        <f t="shared" si="155"/>
        <v>23343.202398250003</v>
      </c>
      <c r="GT19" s="12">
        <f t="shared" si="156"/>
        <v>22704.701767617858</v>
      </c>
      <c r="GU19" s="12">
        <f t="shared" si="157"/>
        <v>20328.065163464289</v>
      </c>
      <c r="GV19" s="12">
        <f t="shared" si="158"/>
        <v>21319.3067429</v>
      </c>
      <c r="GW19" s="12">
        <f t="shared" si="159"/>
        <v>27105.735569875</v>
      </c>
      <c r="GX19" s="12">
        <f t="shared" si="160"/>
        <v>35983.105665992858</v>
      </c>
      <c r="GY19" s="14">
        <f t="shared" si="161"/>
        <v>37588.36412023929</v>
      </c>
      <c r="GZ19" s="15">
        <f t="shared" si="162"/>
        <v>32320.1461973</v>
      </c>
      <c r="HA19" s="15">
        <f t="shared" si="163"/>
        <v>30802.516383803573</v>
      </c>
      <c r="HB19" s="15">
        <f t="shared" si="164"/>
        <v>22973.307060535713</v>
      </c>
      <c r="HC19" s="15">
        <f t="shared" si="165"/>
        <v>18712.098041571426</v>
      </c>
      <c r="HD19" s="15">
        <f t="shared" si="166"/>
        <v>21808.448849678571</v>
      </c>
      <c r="HE19" s="15">
        <f t="shared" si="167"/>
        <v>23343.202398250003</v>
      </c>
      <c r="HF19" s="15">
        <f t="shared" si="168"/>
        <v>22704.701767617858</v>
      </c>
      <c r="HG19" s="15">
        <f t="shared" si="169"/>
        <v>20328.065163464289</v>
      </c>
      <c r="HH19" s="15">
        <f t="shared" si="170"/>
        <v>21319.3067429</v>
      </c>
      <c r="HI19" s="15">
        <f t="shared" si="171"/>
        <v>27105.735569875</v>
      </c>
      <c r="HJ19" s="16">
        <f t="shared" si="172"/>
        <v>35983.105665992858</v>
      </c>
      <c r="HK19" s="14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6"/>
      <c r="HW19" s="14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6"/>
      <c r="II19" s="14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6"/>
      <c r="IU19" s="14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6"/>
      <c r="JH19" s="17"/>
      <c r="JI19" s="14">
        <f t="shared" si="179"/>
        <v>354618.29231702862</v>
      </c>
      <c r="JJ19" s="15">
        <f t="shared" si="180"/>
        <v>230178.4385899</v>
      </c>
      <c r="JK19" s="15">
        <f t="shared" si="181"/>
        <v>340388.97991947143</v>
      </c>
      <c r="JL19" s="15">
        <f t="shared" si="182"/>
        <v>314471.29112562863</v>
      </c>
      <c r="JM19" s="15">
        <f t="shared" si="183"/>
        <v>314988.9979612286</v>
      </c>
      <c r="JN19" s="15">
        <f t="shared" si="184"/>
        <v>0</v>
      </c>
      <c r="JO19" s="15">
        <f t="shared" si="185"/>
        <v>0</v>
      </c>
      <c r="JP19" s="15">
        <f t="shared" si="186"/>
        <v>0</v>
      </c>
      <c r="JQ19" s="15">
        <f t="shared" si="187"/>
        <v>0</v>
      </c>
      <c r="JR19" s="14"/>
    </row>
    <row r="20" spans="1:278" ht="12.75" customHeight="1" x14ac:dyDescent="0.25">
      <c r="A20" s="5" t="s">
        <v>293</v>
      </c>
      <c r="B20" s="3" t="s">
        <v>294</v>
      </c>
      <c r="C20" s="4">
        <v>44315</v>
      </c>
      <c r="D20">
        <f t="shared" si="93"/>
        <v>2021</v>
      </c>
      <c r="E20">
        <f t="shared" si="94"/>
        <v>4</v>
      </c>
      <c r="F20">
        <f t="shared" si="95"/>
        <v>2018</v>
      </c>
      <c r="G20">
        <f t="shared" si="96"/>
        <v>4</v>
      </c>
      <c r="H20">
        <f t="shared" si="173"/>
        <v>2022</v>
      </c>
      <c r="I20">
        <f t="shared" si="174"/>
        <v>1</v>
      </c>
      <c r="J20">
        <f t="shared" si="175"/>
        <v>2026</v>
      </c>
      <c r="K20">
        <f t="shared" si="176"/>
        <v>12</v>
      </c>
      <c r="M20" s="28">
        <f>IF(AND($D20=$M$4,$E20=M$5),VLOOKUP($A20,'Потребление ЭЭ_факт'!$A$5:$DH$154,47+'Потребление ЭЭ_факт'!AU$4-1,FALSE),IF(L20&lt;&gt;0,VLOOKUP($A20,'Потребление ЭЭ_факт'!$A$5:$DH$154,47+'Потребление ЭЭ_факт'!AU$4-1,FALSE),0))</f>
        <v>0</v>
      </c>
      <c r="N20" s="17">
        <f>IF(AND($D20=$M$4,$E20=N$5),VLOOKUP($A20,'Потребление ЭЭ_факт'!$A$5:$DH$154,47+'Потребление ЭЭ_факт'!AV$4-1,FALSE),IF(M20&lt;&gt;0,VLOOKUP($A20,'Потребление ЭЭ_факт'!$A$5:$DH$154,47+'Потребление ЭЭ_факт'!AV$4-1,FALSE),0))</f>
        <v>0</v>
      </c>
      <c r="O20" s="17">
        <f>IF(AND($D20=$M$4,$E20=O$5),VLOOKUP($A20,'Потребление ЭЭ_факт'!$A$5:$DH$154,47+'Потребление ЭЭ_факт'!AW$4-1,FALSE),IF(N20&lt;&gt;0,VLOOKUP($A20,'Потребление ЭЭ_факт'!$A$5:$DH$154,47+'Потребление ЭЭ_факт'!AW$4-1,FALSE),0))</f>
        <v>0</v>
      </c>
      <c r="P20" s="17">
        <f>IF(AND($D20=$M$4,$E20=P$5),VLOOKUP($A20,'Потребление ЭЭ_факт'!$A$5:$DH$154,47+'Потребление ЭЭ_факт'!AX$4-1,FALSE),IF(O20&lt;&gt;0,VLOOKUP($A20,'Потребление ЭЭ_факт'!$A$5:$DH$154,47+'Потребление ЭЭ_факт'!AX$4-1,FALSE),0))</f>
        <v>0</v>
      </c>
      <c r="Q20" s="17">
        <f>IF(AND($D20=$M$4,$E20=Q$5),VLOOKUP($A20,'Потребление ЭЭ_факт'!$A$5:$DH$154,47+'Потребление ЭЭ_факт'!AY$4-1,FALSE),IF(P20&lt;&gt;0,VLOOKUP($A20,'Потребление ЭЭ_факт'!$A$5:$DH$154,47+'Потребление ЭЭ_факт'!AY$4-1,FALSE),0))</f>
        <v>0</v>
      </c>
      <c r="R20" s="17">
        <f>IF(AND($D20=$M$4,$E20=R$5),VLOOKUP($A20,'Потребление ЭЭ_факт'!$A$5:$DH$154,47+'Потребление ЭЭ_факт'!AZ$4-1,FALSE),IF(Q20&lt;&gt;0,VLOOKUP($A20,'Потребление ЭЭ_факт'!$A$5:$DH$154,47+'Потребление ЭЭ_факт'!AZ$4-1,FALSE),0))</f>
        <v>0</v>
      </c>
      <c r="S20" s="17">
        <f>IF(AND($D20=$M$4,$E20=S$5),VLOOKUP($A20,'Потребление ЭЭ_факт'!$A$5:$DH$154,47+'Потребление ЭЭ_факт'!BA$4-1,FALSE),IF(R20&lt;&gt;0,VLOOKUP($A20,'Потребление ЭЭ_факт'!$A$5:$DH$154,47+'Потребление ЭЭ_факт'!BA$4-1,FALSE),0))</f>
        <v>0</v>
      </c>
      <c r="T20" s="17">
        <f>IF(AND($D20=$M$4,$E20=T$5),VLOOKUP($A20,'Потребление ЭЭ_факт'!$A$5:$DH$154,47+'Потребление ЭЭ_факт'!BB$4-1,FALSE),IF(S20&lt;&gt;0,VLOOKUP($A20,'Потребление ЭЭ_факт'!$A$5:$DH$154,47+'Потребление ЭЭ_факт'!BB$4-1,FALSE),0))</f>
        <v>0</v>
      </c>
      <c r="U20" s="17">
        <f>IF(AND($D20=$M$4,$E20=U$5),VLOOKUP($A20,'Потребление ЭЭ_факт'!$A$5:$DH$154,47+'Потребление ЭЭ_факт'!BC$4-1,FALSE),IF(T20&lt;&gt;0,VLOOKUP($A20,'Потребление ЭЭ_факт'!$A$5:$DH$154,47+'Потребление ЭЭ_факт'!BC$4-1,FALSE),0))</f>
        <v>0</v>
      </c>
      <c r="V20" s="17">
        <f>IF(AND($D20=$M$4,$E20=V$5),VLOOKUP($A20,'Потребление ЭЭ_факт'!$A$5:$DH$154,47+'Потребление ЭЭ_факт'!BD$4-1,FALSE),IF(U20&lt;&gt;0,VLOOKUP($A20,'Потребление ЭЭ_факт'!$A$5:$DH$154,47+'Потребление ЭЭ_факт'!BD$4-1,FALSE),0))</f>
        <v>0</v>
      </c>
      <c r="W20" s="17">
        <f>IF(AND($D20=$M$4,$E20=W$5),VLOOKUP($A20,'Потребление ЭЭ_факт'!$A$5:$DH$154,47+'Потребление ЭЭ_факт'!BE$4-1,FALSE),IF(V20&lt;&gt;0,VLOOKUP($A20,'Потребление ЭЭ_факт'!$A$5:$DH$154,47+'Потребление ЭЭ_факт'!BE$4-1,FALSE),0))</f>
        <v>0</v>
      </c>
      <c r="X20" s="17">
        <f>IF(AND($D20=$M$4,$E20=X$5),VLOOKUP($A20,'Потребление ЭЭ_факт'!$A$5:$DH$154,47+'Потребление ЭЭ_факт'!BF$4-1,FALSE),IF(W20&lt;&gt;0,VLOOKUP($A20,'Потребление ЭЭ_факт'!$A$5:$DH$154,47+'Потребление ЭЭ_факт'!BF$4-1,FALSE),0))</f>
        <v>0</v>
      </c>
      <c r="Y20" s="14">
        <f>IF(AND($D20=$Y$4,$E20=Y$5),VLOOKUP($A20,'Потребление ЭЭ_факт'!$A$5:$DH$154,47+'Потребление ЭЭ_факт'!BG$4+11,FALSE),IF(X20&lt;&gt;0,VLOOKUP($A20,'Потребление ЭЭ_факт'!$A$5:$DH$154,47+'Потребление ЭЭ_факт'!BG$4+11,FALSE),0))</f>
        <v>0</v>
      </c>
      <c r="Z20" s="17">
        <f>IF(AND($D20=$Y$4,$E20=Z$5),VLOOKUP($A20,'Потребление ЭЭ_факт'!$A$5:$DH$154,47+'Потребление ЭЭ_факт'!BH$4+11,FALSE),IF(Y20&lt;&gt;0,VLOOKUP($A20,'Потребление ЭЭ_факт'!$A$5:$DH$154,47+'Потребление ЭЭ_факт'!BH$4+11,FALSE),0))</f>
        <v>0</v>
      </c>
      <c r="AA20" s="17">
        <f>IF(AND($D20=$Y$4,$E20=AA$5),VLOOKUP($A20,'Потребление ЭЭ_факт'!$A$5:$DH$154,47+'Потребление ЭЭ_факт'!BI$4+11,FALSE),IF(Z20&lt;&gt;0,VLOOKUP($A20,'Потребление ЭЭ_факт'!$A$5:$DH$154,47+'Потребление ЭЭ_факт'!BI$4+11,FALSE),0))</f>
        <v>0</v>
      </c>
      <c r="AB20" s="17">
        <f>IF(AND($D20=$Y$4,$E20=AB$5),VLOOKUP($A20,'Потребление ЭЭ_факт'!$A$5:$DH$154,47+'Потребление ЭЭ_факт'!BJ$4+11,FALSE),IF(AA20&lt;&gt;0,VLOOKUP($A20,'Потребление ЭЭ_факт'!$A$5:$DH$154,47+'Потребление ЭЭ_факт'!BJ$4+11,FALSE),0))</f>
        <v>16685</v>
      </c>
      <c r="AC20" s="17">
        <f>IF(AND($D20=$Y$4,$E20=AC$5),VLOOKUP($A20,'Потребление ЭЭ_факт'!$A$5:$DH$154,47+'Потребление ЭЭ_факт'!BK$4+11,FALSE),IF(AB20&lt;&gt;0,VLOOKUP($A20,'Потребление ЭЭ_факт'!$A$5:$DH$154,47+'Потребление ЭЭ_факт'!BK$4+11,FALSE),0))</f>
        <v>20739</v>
      </c>
      <c r="AD20" s="17">
        <f>IF(AND($D20=$Y$4,$E20=AD$5),VLOOKUP($A20,'Потребление ЭЭ_факт'!$A$5:$DH$154,47+'Потребление ЭЭ_факт'!BL$4+11,FALSE),IF(AC20&lt;&gt;0,VLOOKUP($A20,'Потребление ЭЭ_факт'!$A$5:$DH$154,47+'Потребление ЭЭ_факт'!BL$4+11,FALSE),0))</f>
        <v>24109</v>
      </c>
      <c r="AE20" s="17">
        <f>IF(AND($D20=$Y$4,$E20=AE$5),VLOOKUP($A20,'Потребление ЭЭ_факт'!$A$5:$DH$154,47+'Потребление ЭЭ_факт'!BM$4+11,FALSE),IF(AD20&lt;&gt;0,VLOOKUP($A20,'Потребление ЭЭ_факт'!$A$5:$DH$154,47+'Потребление ЭЭ_факт'!BM$4+11,FALSE),0))</f>
        <v>17219</v>
      </c>
      <c r="AF20" s="17">
        <f>IF(AND($D20=$Y$4,$E20=AF$5),VLOOKUP($A20,'Потребление ЭЭ_факт'!$A$5:$DH$154,47+'Потребление ЭЭ_факт'!BN$4+11,FALSE),IF(AE20&lt;&gt;0,VLOOKUP($A20,'Потребление ЭЭ_факт'!$A$5:$DH$154,47+'Потребление ЭЭ_факт'!BN$4+11,FALSE),0))</f>
        <v>2772</v>
      </c>
      <c r="AG20" s="17">
        <f>IF(AND($D20=$Y$4,$E20=AG$5),VLOOKUP($A20,'Потребление ЭЭ_факт'!$A$5:$DH$154,47+'Потребление ЭЭ_факт'!BO$4+11,FALSE),IF(AF20&lt;&gt;0,VLOOKUP($A20,'Потребление ЭЭ_факт'!$A$5:$DH$154,47+'Потребление ЭЭ_факт'!BO$4+11,FALSE),0))</f>
        <v>17037</v>
      </c>
      <c r="AH20" s="17">
        <f>IF(AND($D20=$Y$4,$E20=AH$5),VLOOKUP($A20,'Потребление ЭЭ_факт'!$A$5:$DH$154,47+'Потребление ЭЭ_факт'!BP$4+11,FALSE),IF(AG20&lt;&gt;0,VLOOKUP($A20,'Потребление ЭЭ_факт'!$A$5:$DH$154,47+'Потребление ЭЭ_факт'!BP$4+11,FALSE),0))</f>
        <v>15703</v>
      </c>
      <c r="AI20" s="17">
        <f>IF(AND($D20=$Y$4,$E20=AI$5),VLOOKUP($A20,'Потребление ЭЭ_факт'!$A$5:$DH$154,47+'Потребление ЭЭ_факт'!BQ$4+11,FALSE),IF(AH20&lt;&gt;0,VLOOKUP($A20,'Потребление ЭЭ_факт'!$A$5:$DH$154,47+'Потребление ЭЭ_факт'!BQ$4+11,FALSE),0))</f>
        <v>15638</v>
      </c>
      <c r="AJ20" s="17">
        <f>IF(AND($D20=$Y$4,$E20=AJ$5),VLOOKUP($A20,'Потребление ЭЭ_факт'!$A$5:$DH$154,47+'Потребление ЭЭ_факт'!BR$4+11,FALSE),IF(AI20&lt;&gt;0,VLOOKUP($A20,'Потребление ЭЭ_факт'!$A$5:$DH$154,47+'Потребление ЭЭ_факт'!BR$4+11,FALSE),0))</f>
        <v>15429</v>
      </c>
      <c r="AK20" s="14">
        <f>IF(AND($D20=$AK$4,$E20=AK$5),VLOOKUP($A20,'Потребление ЭЭ_факт'!$A$5:$DH$154,47+'Потребление ЭЭ_факт'!BS$4+23,FALSE),IF(AJ20&lt;&gt;0,VLOOKUP($A20,'Потребление ЭЭ_факт'!$A$5:$DH$154,47+'Потребление ЭЭ_факт'!BS$4+23,FALSE),0))</f>
        <v>17485</v>
      </c>
      <c r="AL20" s="17">
        <f>IF(AND($D20=$AK$4,$E20=AL$5),VLOOKUP($A20,'Потребление ЭЭ_факт'!$A$5:$DH$154,47+'Потребление ЭЭ_факт'!BT$4+23,FALSE),IF(AK20&lt;&gt;0,VLOOKUP($A20,'Потребление ЭЭ_факт'!$A$5:$DH$154,47+'Потребление ЭЭ_факт'!BT$4+23,FALSE),0))</f>
        <v>15420</v>
      </c>
      <c r="AM20" s="17">
        <f>IF(AND($D20=$AK$4,$E20=AM$5),VLOOKUP($A20,'Потребление ЭЭ_факт'!$A$5:$DH$154,47+'Потребление ЭЭ_факт'!BU$4+23,FALSE),IF(AL20&lt;&gt;0,VLOOKUP($A20,'Потребление ЭЭ_факт'!$A$5:$DH$154,47+'Потребление ЭЭ_факт'!BU$4+23,FALSE),0))</f>
        <v>15869</v>
      </c>
      <c r="AN20" s="17">
        <f>IF(AND($D20=$AK$4,$E20=AN$5),VLOOKUP($A20,'Потребление ЭЭ_факт'!$A$5:$DH$154,47+'Потребление ЭЭ_факт'!BV$4+23,FALSE),IF(AM20&lt;&gt;0,VLOOKUP($A20,'Потребление ЭЭ_факт'!$A$5:$DH$154,47+'Потребление ЭЭ_факт'!BV$4+23,FALSE),0))</f>
        <v>15516</v>
      </c>
      <c r="AO20" s="17">
        <f>IF(AND($D20=$AK$4,$E20=AO$5),VLOOKUP($A20,'Потребление ЭЭ_факт'!$A$5:$DH$154,47+'Потребление ЭЭ_факт'!BW$4+23,FALSE),IF(AN20&lt;&gt;0,VLOOKUP($A20,'Потребление ЭЭ_факт'!$A$5:$DH$154,47+'Потребление ЭЭ_факт'!BW$4+23,FALSE),0))</f>
        <v>15948</v>
      </c>
      <c r="AP20" s="17">
        <f>IF(AND($D20=$AK$4,$E20=AP$5),VLOOKUP($A20,'Потребление ЭЭ_факт'!$A$5:$DH$154,47+'Потребление ЭЭ_факт'!BX$4+23,FALSE),IF(AO20&lt;&gt;0,VLOOKUP($A20,'Потребление ЭЭ_факт'!$A$5:$DH$154,47+'Потребление ЭЭ_факт'!BX$4+23,FALSE),0))</f>
        <v>18578</v>
      </c>
      <c r="AQ20" s="17">
        <f>IF(AND($D20=$AK$4,$E20=AQ$5),VLOOKUP($A20,'Потребление ЭЭ_факт'!$A$5:$DH$154,47+'Потребление ЭЭ_факт'!BY$4+23,FALSE),IF(AP20&lt;&gt;0,VLOOKUP($A20,'Потребление ЭЭ_факт'!$A$5:$DH$154,47+'Потребление ЭЭ_факт'!BY$4+23,FALSE),0))</f>
        <v>19713</v>
      </c>
      <c r="AR20" s="17">
        <f>IF(AND($D20=$AK$4,$E20=AR$5),VLOOKUP($A20,'Потребление ЭЭ_факт'!$A$5:$DH$154,47+'Потребление ЭЭ_факт'!BZ$4+23,FALSE),IF(AQ20&lt;&gt;0,VLOOKUP($A20,'Потребление ЭЭ_факт'!$A$5:$DH$154,47+'Потребление ЭЭ_факт'!BZ$4+23,FALSE),0))</f>
        <v>21055.16</v>
      </c>
      <c r="AS20" s="17">
        <f>IF(AND($D20=$AK$4,$E20=AS$5),VLOOKUP($A20,'Потребление ЭЭ_факт'!$A$5:$DH$154,47+'Потребление ЭЭ_факт'!CA$4+23,FALSE),IF(AR20&lt;&gt;0,VLOOKUP($A20,'Потребление ЭЭ_факт'!$A$5:$DH$154,47+'Потребление ЭЭ_факт'!CA$4+23,FALSE),0))</f>
        <v>16369</v>
      </c>
      <c r="AT20" s="17">
        <f>IF(AND($D20=$AK$4,$E20=AT$5),VLOOKUP($A20,'Потребление ЭЭ_факт'!$A$5:$DH$154,47+'Потребление ЭЭ_факт'!CB$4+23,FALSE),IF(AS20&lt;&gt;0,VLOOKUP($A20,'Потребление ЭЭ_факт'!$A$5:$DH$154,47+'Потребление ЭЭ_факт'!CB$4+23,FALSE),0))</f>
        <v>15403.66</v>
      </c>
      <c r="AU20" s="17">
        <f>IF(AND($D20=$AK$4,$E20=AU$5),VLOOKUP($A20,'Потребление ЭЭ_факт'!$A$5:$DH$154,47+'Потребление ЭЭ_факт'!CC$4+23,FALSE),IF(AT20&lt;&gt;0,VLOOKUP($A20,'Потребление ЭЭ_факт'!$A$5:$DH$154,47+'Потребление ЭЭ_факт'!CC$4+23,FALSE),0))</f>
        <v>15192.436</v>
      </c>
      <c r="AV20" s="17">
        <f>IF(AND($D20=$AK$4,$E20=AV$5),VLOOKUP($A20,'Потребление ЭЭ_факт'!$A$5:$DH$154,47+'Потребление ЭЭ_факт'!CD$4+23,FALSE),IF(AU20&lt;&gt;0,VLOOKUP($A20,'Потребление ЭЭ_факт'!$A$5:$DH$154,47+'Потребление ЭЭ_факт'!CD$4+23,FALSE),0))</f>
        <v>16923.204000000002</v>
      </c>
      <c r="AW20" s="14">
        <f>IF(AND($D20=$AW$4,$E20=AW$5),VLOOKUP($A20,'Потребление ЭЭ_факт'!$A$5:$DH$154,47+'Потребление ЭЭ_факт'!CE$4+35,FALSE),IF(AV20&lt;&gt;0,VLOOKUP($A20,'Потребление ЭЭ_факт'!$A$5:$DH$154,47+'Потребление ЭЭ_факт'!CE$4+35,FALSE),0))</f>
        <v>18805.207999999999</v>
      </c>
      <c r="AX20" s="17">
        <f>IF(AND($D20=$AW$4,$E20=AX$5),VLOOKUP($A20,'Потребление ЭЭ_факт'!$A$5:$DH$154,47+'Потребление ЭЭ_факт'!CF$4+35,FALSE),IF(AW20&lt;&gt;0,VLOOKUP($A20,'Потребление ЭЭ_факт'!$A$5:$DH$154,47+'Потребление ЭЭ_факт'!CF$4+35,FALSE),0))</f>
        <v>17730.572</v>
      </c>
      <c r="AY20" s="17">
        <f>IF(AND($D20=$AW$4,$E20=AY$5),VLOOKUP($A20,'Потребление ЭЭ_факт'!$A$5:$DH$154,47+'Потребление ЭЭ_факт'!CG$4+35,FALSE),IF(AX20&lt;&gt;0,VLOOKUP($A20,'Потребление ЭЭ_факт'!$A$5:$DH$154,47+'Потребление ЭЭ_факт'!CG$4+35,FALSE),0))</f>
        <v>14732.516</v>
      </c>
      <c r="AZ20" s="17">
        <f>IF(AND($D20=$AW$4,$E20=AZ$5),VLOOKUP($A20,'Потребление ЭЭ_факт'!$A$5:$DH$154,47+'Потребление ЭЭ_факт'!CH$4+35,FALSE),IF(AY20&lt;&gt;0,VLOOKUP($A20,'Потребление ЭЭ_факт'!$A$5:$DH$154,47+'Потребление ЭЭ_факт'!CH$4+35,FALSE),0))</f>
        <v>14240.252</v>
      </c>
      <c r="BA20" s="17">
        <f>IF(AND($D20=$AW$4,$E20=BA$5),VLOOKUP($A20,'Потребление ЭЭ_факт'!$A$5:$DH$154,47+'Потребление ЭЭ_факт'!CI$4+35,FALSE),IF(AZ20&lt;&gt;0,VLOOKUP($A20,'Потребление ЭЭ_факт'!$A$5:$DH$154,47+'Потребление ЭЭ_факт'!CI$4+35,FALSE),0))</f>
        <v>16125.888000000001</v>
      </c>
      <c r="BB20" s="17">
        <f>IF(AND($D20=$AW$4,$E20=BB$5),VLOOKUP($A20,'Потребление ЭЭ_факт'!$A$5:$DH$154,47+'Потребление ЭЭ_факт'!CJ$4+35,FALSE),IF(BA20&lt;&gt;0,VLOOKUP($A20,'Потребление ЭЭ_факт'!$A$5:$DH$154,47+'Потребление ЭЭ_факт'!CJ$4+35,FALSE),0))</f>
        <v>17430.727999999999</v>
      </c>
      <c r="BC20" s="17">
        <f>IF(AND($D20=$AW$4,$E20=BC$5),VLOOKUP($A20,'Потребление ЭЭ_факт'!$A$5:$DH$154,47+'Потребление ЭЭ_факт'!CK$4+35,FALSE),IF(BB20&lt;&gt;0,VLOOKUP($A20,'Потребление ЭЭ_факт'!$A$5:$DH$154,47+'Потребление ЭЭ_факт'!CK$4+35,FALSE),0))</f>
        <v>19517.108</v>
      </c>
      <c r="BD20" s="17">
        <f>IF(AND($D20=$AW$4,$E20=BD$5),VLOOKUP($A20,'Потребление ЭЭ_факт'!$A$5:$DH$154,47+'Потребление ЭЭ_факт'!CL$4+35,FALSE),IF(BC20&lt;&gt;0,VLOOKUP($A20,'Потребление ЭЭ_факт'!$A$5:$DH$154,47+'Потребление ЭЭ_факт'!CL$4+35,FALSE),0))</f>
        <v>19891.312000000002</v>
      </c>
      <c r="BE20" s="17">
        <f>IF(AND($D20=$AW$4,$E20=BE$5),VLOOKUP($A20,'Потребление ЭЭ_факт'!$A$5:$DH$154,47+'Потребление ЭЭ_факт'!CM$4+35,FALSE),IF(BD20&lt;&gt;0,VLOOKUP($A20,'Потребление ЭЭ_факт'!$A$5:$DH$154,47+'Потребление ЭЭ_факт'!CM$4+35,FALSE),0))</f>
        <v>16132.92</v>
      </c>
      <c r="BF20" s="17">
        <f>IF(AND($D20=$AW$4,$E20=BF$5),VLOOKUP($A20,'Потребление ЭЭ_факт'!$A$5:$DH$154,47+'Потребление ЭЭ_факт'!CN$4+35,FALSE),IF(BE20&lt;&gt;0,VLOOKUP($A20,'Потребление ЭЭ_факт'!$A$5:$DH$154,47+'Потребление ЭЭ_факт'!CN$4+35,FALSE),0))</f>
        <v>14928.548000000001</v>
      </c>
      <c r="BG20" s="17">
        <f>IF(AND($D20=$AW$4,$E20=BG$5),VLOOKUP($A20,'Потребление ЭЭ_факт'!$A$5:$DH$154,47+'Потребление ЭЭ_факт'!CO$4+35,FALSE),IF(BF20&lt;&gt;0,VLOOKUP($A20,'Потребление ЭЭ_факт'!$A$5:$DH$154,47+'Потребление ЭЭ_факт'!CO$4+35,FALSE),0))</f>
        <v>14158.876</v>
      </c>
      <c r="BH20" s="17">
        <f>IF(AND($D20=$AW$4,$E20=BH$5),VLOOKUP($A20,'Потребление ЭЭ_факт'!$A$5:$DH$154,47+'Потребление ЭЭ_факт'!CP$4+35,FALSE),IF(BG20&lt;&gt;0,VLOOKUP($A20,'Потребление ЭЭ_факт'!$A$5:$DH$154,47+'Потребление ЭЭ_факт'!CP$4+35,FALSE),0))</f>
        <v>14585.012000000001</v>
      </c>
      <c r="BI20" s="14">
        <f>IF(AND($D20=$BI$4,$E20=BI$5),VLOOKUP($A20,'Потребление ЭЭ_факт'!$A$5:$DH$154,47+'Потребление ЭЭ_факт'!CQ$4+47,FALSE),IF(BH20&lt;&gt;0,VLOOKUP($A20,'Потребление ЭЭ_факт'!$A$5:$DH$154,47+'Потребление ЭЭ_факт'!CQ$4+47,FALSE),0))</f>
        <v>14422.26</v>
      </c>
      <c r="BJ20" s="17">
        <f>IF(AND($D20=$BI$4,$E20=BJ$5),VLOOKUP($A20,'Потребление ЭЭ_факт'!$A$5:$DH$154,47+'Потребление ЭЭ_факт'!CR$4+47,FALSE),IF(BI20&lt;&gt;0,VLOOKUP($A20,'Потребление ЭЭ_факт'!$A$5:$DH$154,47+'Потребление ЭЭ_факт'!CR$4+47,FALSE),0))</f>
        <v>14522.152</v>
      </c>
      <c r="BK20" s="17">
        <f>IF(AND($D20=$BI$4,$E20=BK$5),VLOOKUP($A20,'Потребление ЭЭ_факт'!$A$5:$DH$154,47+'Потребление ЭЭ_факт'!CS$4+47,FALSE),IF(BJ20&lt;&gt;0,VLOOKUP($A20,'Потребление ЭЭ_факт'!$A$5:$DH$154,47+'Потребление ЭЭ_факт'!CS$4+47,FALSE),0))</f>
        <v>13895.708000000001</v>
      </c>
      <c r="BL20" s="17">
        <f>IF(AND($D20=$BI$4,$E20=BL$5),VLOOKUP($A20,'Потребление ЭЭ_факт'!$A$5:$DH$154,47+'Потребление ЭЭ_факт'!CT$4+47,FALSE),IF(BK20&lt;&gt;0,VLOOKUP($A20,'Потребление ЭЭ_факт'!$A$5:$DH$154,47+'Потребление ЭЭ_факт'!CT$4+47,FALSE),0))</f>
        <v>14369.951999999999</v>
      </c>
      <c r="BM20" s="17">
        <f>IF(AND($D20=$BI$4,$E20=BM$5),VLOOKUP($A20,'Потребление ЭЭ_факт'!$A$5:$DH$154,47+'Потребление ЭЭ_факт'!CU$4+47,FALSE),IF(BL20&lt;&gt;0,VLOOKUP($A20,'Потребление ЭЭ_факт'!$A$5:$DH$154,47+'Потребление ЭЭ_факт'!CU$4+47,FALSE),0))</f>
        <v>15423.748</v>
      </c>
      <c r="BN20" s="17">
        <f>IF(AND($D20=$BI$4,$E20=BN$5),VLOOKUP($A20,'Потребление ЭЭ_факт'!$A$5:$DH$154,47+'Потребление ЭЭ_факт'!CV$4+47,FALSE),IF(BM20&lt;&gt;0,VLOOKUP($A20,'Потребление ЭЭ_факт'!$A$5:$DH$154,47+'Потребление ЭЭ_факт'!CV$4+47,FALSE),0))</f>
        <v>18504.752</v>
      </c>
      <c r="BO20" s="17">
        <f>IF(AND($D20=$BI$4,$E20=BO$5),VLOOKUP($A20,'Потребление ЭЭ_факт'!$A$5:$DH$154,47+'Потребление ЭЭ_факт'!CW$4+47,FALSE),IF(BN20&lt;&gt;0,VLOOKUP($A20,'Потребление ЭЭ_факт'!$A$5:$DH$154,47+'Потребление ЭЭ_факт'!CW$4+47,FALSE),0))</f>
        <v>18371.288</v>
      </c>
      <c r="BP20" s="17">
        <f>IF(AND($D20=$BI$4,$E20=BP$5),VLOOKUP($A20,'Потребление ЭЭ_факт'!$A$5:$DH$154,47+'Потребление ЭЭ_факт'!CX$4+47,FALSE),IF(BO20&lt;&gt;0,VLOOKUP($A20,'Потребление ЭЭ_факт'!$A$5:$DH$154,47+'Потребление ЭЭ_факт'!CX$4+47,FALSE),0))</f>
        <v>18640.856</v>
      </c>
      <c r="BQ20" s="17">
        <f>IF(AND($D20=$BI$4,$E20=BQ$5),VLOOKUP($A20,'Потребление ЭЭ_факт'!$A$5:$DH$154,47+'Потребление ЭЭ_факт'!CY$4+47,FALSE),IF(BP20&lt;&gt;0,VLOOKUP($A20,'Потребление ЭЭ_факт'!$A$5:$DH$154,47+'Потребление ЭЭ_факт'!CY$4+47,FALSE),0))</f>
        <v>15932.06</v>
      </c>
      <c r="BR20" s="17">
        <f>IF(AND($D20=$BI$4,$E20=BR$5),VLOOKUP($A20,'Потребление ЭЭ_факт'!$A$5:$DH$154,47+'Потребление ЭЭ_факт'!CZ$4+47,FALSE),IF(BQ20&lt;&gt;0,VLOOKUP($A20,'Потребление ЭЭ_факт'!$A$5:$DH$154,47+'Потребление ЭЭ_факт'!CZ$4+47,FALSE),0))</f>
        <v>14072.828</v>
      </c>
      <c r="BS20" s="17">
        <f>IF(AND($D20=$BI$4,$E20=BS$5),VLOOKUP($A20,'Потребление ЭЭ_факт'!$A$5:$DH$154,47+'Потребление ЭЭ_факт'!DA$4+47,FALSE),IF(BR20&lt;&gt;0,VLOOKUP($A20,'Потребление ЭЭ_факт'!$A$5:$DH$154,47+'Потребление ЭЭ_факт'!DA$4+47,FALSE),0))</f>
        <v>13782.907999999999</v>
      </c>
      <c r="BT20" s="17">
        <f>IF(AND($D20=$BI$4,$E20=BT$5),VLOOKUP($A20,'Потребление ЭЭ_факт'!$A$5:$DH$154,47+'Потребление ЭЭ_факт'!DB$4+47,FALSE),IF(BS20&lt;&gt;0,VLOOKUP($A20,'Потребление ЭЭ_факт'!$A$5:$DH$154,47+'Потребление ЭЭ_факт'!DB$4+47,FALSE),0))</f>
        <v>17380.191999999999</v>
      </c>
      <c r="BU20" s="14">
        <f>IF(AND($D20=$BU$4,$E20=BU$5),VLOOKUP($A20,'Потребление ЭЭ_факт'!$A$5:$DH$154,59+'Потребление ЭЭ_факт'!DC$4+47,FALSE),IF(BT20&lt;&gt;0,VLOOKUP($A20,'Потребление ЭЭ_факт'!$A$5:$DH$154,47+'Потребление ЭЭ_факт'!DC$4+59,FALSE),0))</f>
        <v>18327.439999999999</v>
      </c>
      <c r="BV20" s="17">
        <f>IF(AND($D20=$BU$4,$E20=BV$5),VLOOKUP($A20,'Потребление ЭЭ_факт'!$A$5:$DH$154,59+'Потребление ЭЭ_факт'!DD$4+47,FALSE),IF(BU20&lt;&gt;0,VLOOKUP($A20,'Потребление ЭЭ_факт'!$A$5:$DH$154,47+'Потребление ЭЭ_факт'!DD$4+59,FALSE),0))</f>
        <v>16230.376</v>
      </c>
      <c r="BW20" s="17">
        <f>IF(AND($D20=$BU$4,$E20=BW$5),VLOOKUP($A20,'Потребление ЭЭ_факт'!$A$5:$DH$154,59+'Потребление ЭЭ_факт'!DE$4+47,FALSE),IF(BV20&lt;&gt;0,VLOOKUP($A20,'Потребление ЭЭ_факт'!$A$5:$DH$154,47+'Потребление ЭЭ_факт'!DE$4+59,FALSE),0))</f>
        <v>16255.915999999999</v>
      </c>
      <c r="BX20" s="17">
        <f>IF(AND($D20=$BU$4,$E20=BX$5),VLOOKUP($A20,'Потребление ЭЭ_факт'!$A$5:$DH$154,59+'Потребление ЭЭ_факт'!DF$4+47,FALSE),IF(BW20&lt;&gt;0,VLOOKUP($A20,'Потребление ЭЭ_факт'!$A$5:$DH$154,47+'Потребление ЭЭ_факт'!DF$4+59,FALSE),0))</f>
        <v>18112.580000000002</v>
      </c>
      <c r="BY20" s="17">
        <f>IF(AND($D20=$BU$4,$E20=BY$5),VLOOKUP($A20,'Потребление ЭЭ_факт'!$A$5:$DH$154,59+'Потребление ЭЭ_факт'!DG$4+47,FALSE),IF(BX20&lt;&gt;0,VLOOKUP($A20,'Потребление ЭЭ_факт'!$A$5:$DH$154,47+'Потребление ЭЭ_факт'!DG$4+59,FALSE),0))</f>
        <v>20520.752</v>
      </c>
      <c r="BZ20" s="17">
        <f>IF(AND($D20=$BU$4,$E20=BZ$5),VLOOKUP($A20,'Потребление ЭЭ_факт'!$A$5:$DH$154,59+'Потребление ЭЭ_факт'!DH$4+47,FALSE),IF(BY20&lt;&gt;0,VLOOKUP($A20,'Потребление ЭЭ_факт'!$A$5:$DH$154,47+'Потребление ЭЭ_факт'!DH$4+59,FALSE),0))</f>
        <v>20288.984</v>
      </c>
      <c r="CA20" s="15">
        <f t="shared" si="97"/>
        <v>18705.099000000002</v>
      </c>
      <c r="CB20" s="12">
        <f t="shared" si="200"/>
        <v>15589.832000000002</v>
      </c>
      <c r="CC20" s="12">
        <f t="shared" si="201"/>
        <v>16367.744999999999</v>
      </c>
      <c r="CD20" s="12">
        <f t="shared" si="202"/>
        <v>15027.009000000002</v>
      </c>
      <c r="CE20" s="12">
        <f t="shared" si="203"/>
        <v>14693.055</v>
      </c>
      <c r="CF20" s="12">
        <f t="shared" si="204"/>
        <v>16079.351999999999</v>
      </c>
      <c r="CG20" s="14">
        <f t="shared" si="205"/>
        <v>17259.976999999999</v>
      </c>
      <c r="CH20" s="15">
        <f t="shared" si="206"/>
        <v>15975.775</v>
      </c>
      <c r="CI20" s="15">
        <f t="shared" si="207"/>
        <v>15188.285</v>
      </c>
      <c r="CJ20" s="15">
        <f t="shared" si="102"/>
        <v>15559.696</v>
      </c>
      <c r="CK20" s="15">
        <f t="shared" si="103"/>
        <v>17004.597000000002</v>
      </c>
      <c r="CL20" s="15">
        <f t="shared" si="104"/>
        <v>18700.616000000002</v>
      </c>
      <c r="CM20" s="15">
        <f t="shared" si="177"/>
        <v>18705.099000000002</v>
      </c>
      <c r="CN20" s="15">
        <f t="shared" si="6"/>
        <v>15589.832000000002</v>
      </c>
      <c r="CO20" s="15">
        <f t="shared" si="6"/>
        <v>16367.744999999999</v>
      </c>
      <c r="CP20" s="15">
        <f t="shared" si="6"/>
        <v>15027.009000000002</v>
      </c>
      <c r="CQ20" s="15">
        <f t="shared" si="6"/>
        <v>14693.055</v>
      </c>
      <c r="CR20" s="16">
        <f t="shared" si="6"/>
        <v>16079.351999999999</v>
      </c>
      <c r="CS20" s="14">
        <f t="shared" si="6"/>
        <v>17259.976999999999</v>
      </c>
      <c r="CT20" s="15">
        <f t="shared" si="7"/>
        <v>15975.775</v>
      </c>
      <c r="CU20" s="15">
        <f t="shared" si="7"/>
        <v>15188.285</v>
      </c>
      <c r="CV20" s="15">
        <f t="shared" si="7"/>
        <v>15559.696</v>
      </c>
      <c r="CW20" s="15">
        <f t="shared" si="7"/>
        <v>17004.597000000002</v>
      </c>
      <c r="CX20" s="15">
        <f t="shared" si="7"/>
        <v>18700.616000000002</v>
      </c>
      <c r="CY20" s="15">
        <f t="shared" si="7"/>
        <v>18705.099000000002</v>
      </c>
      <c r="CZ20" s="15">
        <f t="shared" si="7"/>
        <v>15589.832000000002</v>
      </c>
      <c r="DA20" s="15">
        <f t="shared" si="7"/>
        <v>16367.744999999999</v>
      </c>
      <c r="DB20" s="15">
        <f t="shared" si="7"/>
        <v>15027.009000000002</v>
      </c>
      <c r="DC20" s="15">
        <f t="shared" si="7"/>
        <v>14693.055</v>
      </c>
      <c r="DD20" s="16">
        <f t="shared" si="7"/>
        <v>16079.351999999999</v>
      </c>
      <c r="DE20" s="14">
        <f t="shared" si="190"/>
        <v>17259.976999999999</v>
      </c>
      <c r="DF20" s="15">
        <f t="shared" si="191"/>
        <v>15975.775</v>
      </c>
      <c r="DG20" s="15">
        <f t="shared" si="192"/>
        <v>15188.285</v>
      </c>
      <c r="DH20" s="15">
        <f t="shared" si="193"/>
        <v>15559.696</v>
      </c>
      <c r="DI20" s="15">
        <f t="shared" si="194"/>
        <v>17004.597000000002</v>
      </c>
      <c r="DJ20" s="15">
        <f t="shared" si="195"/>
        <v>18700.616000000002</v>
      </c>
      <c r="DK20" s="15">
        <f t="shared" si="196"/>
        <v>18705.099000000002</v>
      </c>
      <c r="DL20" s="15">
        <f t="shared" si="197"/>
        <v>15589.832000000002</v>
      </c>
      <c r="DM20" s="15">
        <f t="shared" si="198"/>
        <v>16367.744999999999</v>
      </c>
      <c r="DN20" s="15">
        <f t="shared" si="199"/>
        <v>15027.009000000002</v>
      </c>
      <c r="DO20" s="15">
        <f t="shared" si="188"/>
        <v>14693.055</v>
      </c>
      <c r="DP20" s="16">
        <f t="shared" si="189"/>
        <v>16079.351999999999</v>
      </c>
      <c r="DQ20" s="14">
        <f t="shared" si="105"/>
        <v>17259.976999999999</v>
      </c>
      <c r="DR20" s="15">
        <f t="shared" si="106"/>
        <v>15975.775</v>
      </c>
      <c r="DS20" s="15">
        <f t="shared" si="107"/>
        <v>15188.285</v>
      </c>
      <c r="DT20" s="15">
        <f t="shared" si="108"/>
        <v>15559.696</v>
      </c>
      <c r="DU20" s="15">
        <f t="shared" si="109"/>
        <v>17004.597000000002</v>
      </c>
      <c r="DV20" s="15">
        <f t="shared" si="110"/>
        <v>18700.616000000002</v>
      </c>
      <c r="DW20" s="15">
        <f t="shared" si="111"/>
        <v>18705.099000000002</v>
      </c>
      <c r="DX20" s="15">
        <f t="shared" si="112"/>
        <v>15589.832000000002</v>
      </c>
      <c r="DY20" s="15">
        <f t="shared" si="113"/>
        <v>16367.744999999999</v>
      </c>
      <c r="DZ20" s="15">
        <f t="shared" si="8"/>
        <v>15027.009000000002</v>
      </c>
      <c r="EA20" s="15">
        <f t="shared" si="8"/>
        <v>14693.055</v>
      </c>
      <c r="EB20" s="16">
        <f t="shared" si="8"/>
        <v>16079.351999999999</v>
      </c>
      <c r="EC20" s="14">
        <f t="shared" si="8"/>
        <v>17259.976999999999</v>
      </c>
      <c r="ED20" s="15">
        <f t="shared" si="8"/>
        <v>15975.775</v>
      </c>
      <c r="EE20" s="15">
        <f t="shared" si="8"/>
        <v>15188.285</v>
      </c>
      <c r="EF20" s="15">
        <f t="shared" si="8"/>
        <v>15559.696</v>
      </c>
      <c r="EG20" s="15">
        <f t="shared" si="8"/>
        <v>17004.597000000002</v>
      </c>
      <c r="EH20" s="15">
        <f t="shared" si="8"/>
        <v>18700.616000000002</v>
      </c>
      <c r="EI20" s="15">
        <f t="shared" si="8"/>
        <v>18705.099000000002</v>
      </c>
      <c r="EJ20" s="15">
        <f t="shared" si="8"/>
        <v>15589.832000000002</v>
      </c>
      <c r="EK20" s="15">
        <f t="shared" si="8"/>
        <v>16367.744999999999</v>
      </c>
      <c r="EL20" s="15">
        <f t="shared" si="8"/>
        <v>15027.009000000002</v>
      </c>
      <c r="EM20" s="15">
        <f t="shared" si="8"/>
        <v>14693.055</v>
      </c>
      <c r="EN20" s="16">
        <f t="shared" si="8"/>
        <v>16079.351999999999</v>
      </c>
      <c r="EO20" s="14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6"/>
      <c r="FC20" s="14">
        <f t="shared" si="178"/>
        <v>17485</v>
      </c>
      <c r="FD20" s="17">
        <f t="shared" si="114"/>
        <v>15420</v>
      </c>
      <c r="FE20" s="17">
        <f t="shared" si="115"/>
        <v>15869</v>
      </c>
      <c r="FF20" s="17">
        <f t="shared" si="116"/>
        <v>15516</v>
      </c>
      <c r="FG20" s="17">
        <f t="shared" si="117"/>
        <v>15948</v>
      </c>
      <c r="FH20" s="17">
        <f t="shared" si="118"/>
        <v>18578</v>
      </c>
      <c r="FI20" s="17">
        <f t="shared" si="119"/>
        <v>19713</v>
      </c>
      <c r="FJ20" s="17">
        <f t="shared" si="120"/>
        <v>21055.16</v>
      </c>
      <c r="FK20" s="17">
        <f t="shared" si="121"/>
        <v>16369</v>
      </c>
      <c r="FL20" s="17">
        <f t="shared" si="122"/>
        <v>15403.66</v>
      </c>
      <c r="FM20" s="17">
        <f t="shared" si="123"/>
        <v>15192.436</v>
      </c>
      <c r="FN20" s="17">
        <f t="shared" si="124"/>
        <v>16923.204000000002</v>
      </c>
      <c r="FO20" s="14">
        <f t="shared" si="125"/>
        <v>18805.207999999999</v>
      </c>
      <c r="FP20" s="17">
        <f t="shared" si="126"/>
        <v>17730.572</v>
      </c>
      <c r="FQ20" s="17">
        <f t="shared" si="127"/>
        <v>14732.516</v>
      </c>
      <c r="FR20" s="17">
        <f t="shared" si="128"/>
        <v>14240.252</v>
      </c>
      <c r="FS20" s="17">
        <f t="shared" si="129"/>
        <v>16125.888000000001</v>
      </c>
      <c r="FT20" s="17">
        <f t="shared" si="130"/>
        <v>17430.727999999999</v>
      </c>
      <c r="FU20" s="17">
        <f t="shared" si="131"/>
        <v>19517.108</v>
      </c>
      <c r="FV20" s="17">
        <f t="shared" si="132"/>
        <v>19891.312000000002</v>
      </c>
      <c r="FW20" s="17">
        <f t="shared" si="133"/>
        <v>16132.92</v>
      </c>
      <c r="FX20" s="17">
        <f t="shared" si="134"/>
        <v>14928.548000000001</v>
      </c>
      <c r="FY20" s="17">
        <f t="shared" si="135"/>
        <v>14158.876</v>
      </c>
      <c r="FZ20" s="17">
        <f t="shared" si="136"/>
        <v>14585.012000000001</v>
      </c>
      <c r="GA20" s="14">
        <f t="shared" si="137"/>
        <v>14422.26</v>
      </c>
      <c r="GB20" s="17">
        <f t="shared" si="138"/>
        <v>14522.152</v>
      </c>
      <c r="GC20" s="17">
        <f t="shared" si="139"/>
        <v>13895.708000000001</v>
      </c>
      <c r="GD20" s="17">
        <f t="shared" si="140"/>
        <v>14369.951999999999</v>
      </c>
      <c r="GE20" s="17">
        <f t="shared" si="141"/>
        <v>15423.748</v>
      </c>
      <c r="GF20" s="17">
        <f t="shared" si="142"/>
        <v>18504.752</v>
      </c>
      <c r="GG20" s="17">
        <f t="shared" si="143"/>
        <v>18371.288</v>
      </c>
      <c r="GH20" s="17">
        <f t="shared" si="144"/>
        <v>18640.856</v>
      </c>
      <c r="GI20" s="17">
        <f t="shared" si="145"/>
        <v>15932.06</v>
      </c>
      <c r="GJ20" s="17">
        <f t="shared" si="146"/>
        <v>14072.828</v>
      </c>
      <c r="GK20" s="17">
        <f t="shared" si="147"/>
        <v>13782.907999999999</v>
      </c>
      <c r="GL20" s="17">
        <f t="shared" si="148"/>
        <v>17380.191999999999</v>
      </c>
      <c r="GM20" s="14">
        <f t="shared" si="149"/>
        <v>18327.439999999999</v>
      </c>
      <c r="GN20" s="17">
        <f t="shared" si="150"/>
        <v>16230.376</v>
      </c>
      <c r="GO20" s="17">
        <f t="shared" si="151"/>
        <v>16255.915999999999</v>
      </c>
      <c r="GP20" s="17">
        <f t="shared" si="152"/>
        <v>18112.580000000002</v>
      </c>
      <c r="GQ20" s="17">
        <f t="shared" si="153"/>
        <v>20520.752</v>
      </c>
      <c r="GR20" s="17">
        <f t="shared" si="154"/>
        <v>20288.984</v>
      </c>
      <c r="GS20" s="15">
        <f t="shared" si="155"/>
        <v>18705.099000000002</v>
      </c>
      <c r="GT20" s="12">
        <f t="shared" si="156"/>
        <v>15589.832000000002</v>
      </c>
      <c r="GU20" s="12">
        <f t="shared" si="157"/>
        <v>16367.744999999999</v>
      </c>
      <c r="GV20" s="12">
        <f t="shared" si="158"/>
        <v>15027.009000000002</v>
      </c>
      <c r="GW20" s="12">
        <f t="shared" si="159"/>
        <v>14693.055</v>
      </c>
      <c r="GX20" s="12">
        <f t="shared" si="160"/>
        <v>16079.351999999999</v>
      </c>
      <c r="GY20" s="14">
        <f t="shared" si="161"/>
        <v>17259.976999999999</v>
      </c>
      <c r="GZ20" s="15">
        <f t="shared" si="162"/>
        <v>15975.775</v>
      </c>
      <c r="HA20" s="15">
        <f t="shared" si="163"/>
        <v>15188.285</v>
      </c>
      <c r="HB20" s="15">
        <f t="shared" si="164"/>
        <v>15559.696</v>
      </c>
      <c r="HC20" s="15">
        <f t="shared" si="165"/>
        <v>17004.597000000002</v>
      </c>
      <c r="HD20" s="15">
        <f t="shared" si="166"/>
        <v>18700.616000000002</v>
      </c>
      <c r="HE20" s="15">
        <f t="shared" si="167"/>
        <v>18705.099000000002</v>
      </c>
      <c r="HF20" s="15">
        <f t="shared" si="168"/>
        <v>15589.832000000002</v>
      </c>
      <c r="HG20" s="15">
        <f t="shared" si="169"/>
        <v>16367.744999999999</v>
      </c>
      <c r="HH20" s="15">
        <f t="shared" si="170"/>
        <v>15027.009000000002</v>
      </c>
      <c r="HI20" s="15">
        <f t="shared" si="171"/>
        <v>14693.055</v>
      </c>
      <c r="HJ20" s="16">
        <f t="shared" si="172"/>
        <v>16079.351999999999</v>
      </c>
      <c r="HK20" s="14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6"/>
      <c r="HW20" s="14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6"/>
      <c r="II20" s="14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6"/>
      <c r="IU20" s="14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6"/>
      <c r="JH20" s="17"/>
      <c r="JI20" s="14">
        <f t="shared" si="179"/>
        <v>203472.46</v>
      </c>
      <c r="JJ20" s="15">
        <f t="shared" si="180"/>
        <v>198278.94</v>
      </c>
      <c r="JK20" s="15">
        <f t="shared" si="181"/>
        <v>189318.70400000003</v>
      </c>
      <c r="JL20" s="15">
        <f t="shared" si="182"/>
        <v>206198.14</v>
      </c>
      <c r="JM20" s="15">
        <f t="shared" si="183"/>
        <v>196151.038</v>
      </c>
      <c r="JN20" s="15">
        <f t="shared" si="184"/>
        <v>0</v>
      </c>
      <c r="JO20" s="15">
        <f t="shared" si="185"/>
        <v>0</v>
      </c>
      <c r="JP20" s="15">
        <f t="shared" si="186"/>
        <v>0</v>
      </c>
      <c r="JQ20" s="15">
        <f t="shared" si="187"/>
        <v>0</v>
      </c>
      <c r="JR20" s="14"/>
    </row>
    <row r="21" spans="1:278" ht="12.75" customHeight="1" x14ac:dyDescent="0.25">
      <c r="A21" s="5" t="s">
        <v>141</v>
      </c>
      <c r="B21" s="3" t="s">
        <v>142</v>
      </c>
      <c r="C21" s="4">
        <v>44314</v>
      </c>
      <c r="D21">
        <f t="shared" si="93"/>
        <v>2021</v>
      </c>
      <c r="E21">
        <f t="shared" si="94"/>
        <v>4</v>
      </c>
      <c r="F21">
        <f t="shared" si="95"/>
        <v>2018</v>
      </c>
      <c r="G21">
        <f t="shared" si="96"/>
        <v>4</v>
      </c>
      <c r="H21">
        <f t="shared" si="173"/>
        <v>2022</v>
      </c>
      <c r="I21">
        <f t="shared" si="174"/>
        <v>1</v>
      </c>
      <c r="J21">
        <f t="shared" si="175"/>
        <v>2026</v>
      </c>
      <c r="K21">
        <f t="shared" si="176"/>
        <v>12</v>
      </c>
      <c r="M21" s="28">
        <f>IF(AND($D21=$M$4,$E21=M$5),VLOOKUP($A21,'Потребление ЭЭ_факт'!$A$5:$DH$154,47+'Потребление ЭЭ_факт'!AU$4-1,FALSE),IF(L21&lt;&gt;0,VLOOKUP($A21,'Потребление ЭЭ_факт'!$A$5:$DH$154,47+'Потребление ЭЭ_факт'!AU$4-1,FALSE),0))</f>
        <v>0</v>
      </c>
      <c r="N21" s="17">
        <f>IF(AND($D21=$M$4,$E21=N$5),VLOOKUP($A21,'Потребление ЭЭ_факт'!$A$5:$DH$154,47+'Потребление ЭЭ_факт'!AV$4-1,FALSE),IF(M21&lt;&gt;0,VLOOKUP($A21,'Потребление ЭЭ_факт'!$A$5:$DH$154,47+'Потребление ЭЭ_факт'!AV$4-1,FALSE),0))</f>
        <v>0</v>
      </c>
      <c r="O21" s="17">
        <f>IF(AND($D21=$M$4,$E21=O$5),VLOOKUP($A21,'Потребление ЭЭ_факт'!$A$5:$DH$154,47+'Потребление ЭЭ_факт'!AW$4-1,FALSE),IF(N21&lt;&gt;0,VLOOKUP($A21,'Потребление ЭЭ_факт'!$A$5:$DH$154,47+'Потребление ЭЭ_факт'!AW$4-1,FALSE),0))</f>
        <v>0</v>
      </c>
      <c r="P21" s="17">
        <f>IF(AND($D21=$M$4,$E21=P$5),VLOOKUP($A21,'Потребление ЭЭ_факт'!$A$5:$DH$154,47+'Потребление ЭЭ_факт'!AX$4-1,FALSE),IF(O21&lt;&gt;0,VLOOKUP($A21,'Потребление ЭЭ_факт'!$A$5:$DH$154,47+'Потребление ЭЭ_факт'!AX$4-1,FALSE),0))</f>
        <v>0</v>
      </c>
      <c r="Q21" s="17">
        <f>IF(AND($D21=$M$4,$E21=Q$5),VLOOKUP($A21,'Потребление ЭЭ_факт'!$A$5:$DH$154,47+'Потребление ЭЭ_факт'!AY$4-1,FALSE),IF(P21&lt;&gt;0,VLOOKUP($A21,'Потребление ЭЭ_факт'!$A$5:$DH$154,47+'Потребление ЭЭ_факт'!AY$4-1,FALSE),0))</f>
        <v>0</v>
      </c>
      <c r="R21" s="17">
        <f>IF(AND($D21=$M$4,$E21=R$5),VLOOKUP($A21,'Потребление ЭЭ_факт'!$A$5:$DH$154,47+'Потребление ЭЭ_факт'!AZ$4-1,FALSE),IF(Q21&lt;&gt;0,VLOOKUP($A21,'Потребление ЭЭ_факт'!$A$5:$DH$154,47+'Потребление ЭЭ_факт'!AZ$4-1,FALSE),0))</f>
        <v>0</v>
      </c>
      <c r="S21" s="17">
        <f>IF(AND($D21=$M$4,$E21=S$5),VLOOKUP($A21,'Потребление ЭЭ_факт'!$A$5:$DH$154,47+'Потребление ЭЭ_факт'!BA$4-1,FALSE),IF(R21&lt;&gt;0,VLOOKUP($A21,'Потребление ЭЭ_факт'!$A$5:$DH$154,47+'Потребление ЭЭ_факт'!BA$4-1,FALSE),0))</f>
        <v>0</v>
      </c>
      <c r="T21" s="17">
        <f>IF(AND($D21=$M$4,$E21=T$5),VLOOKUP($A21,'Потребление ЭЭ_факт'!$A$5:$DH$154,47+'Потребление ЭЭ_факт'!BB$4-1,FALSE),IF(S21&lt;&gt;0,VLOOKUP($A21,'Потребление ЭЭ_факт'!$A$5:$DH$154,47+'Потребление ЭЭ_факт'!BB$4-1,FALSE),0))</f>
        <v>0</v>
      </c>
      <c r="U21" s="17">
        <f>IF(AND($D21=$M$4,$E21=U$5),VLOOKUP($A21,'Потребление ЭЭ_факт'!$A$5:$DH$154,47+'Потребление ЭЭ_факт'!BC$4-1,FALSE),IF(T21&lt;&gt;0,VLOOKUP($A21,'Потребление ЭЭ_факт'!$A$5:$DH$154,47+'Потребление ЭЭ_факт'!BC$4-1,FALSE),0))</f>
        <v>0</v>
      </c>
      <c r="V21" s="17">
        <f>IF(AND($D21=$M$4,$E21=V$5),VLOOKUP($A21,'Потребление ЭЭ_факт'!$A$5:$DH$154,47+'Потребление ЭЭ_факт'!BD$4-1,FALSE),IF(U21&lt;&gt;0,VLOOKUP($A21,'Потребление ЭЭ_факт'!$A$5:$DH$154,47+'Потребление ЭЭ_факт'!BD$4-1,FALSE),0))</f>
        <v>0</v>
      </c>
      <c r="W21" s="17">
        <f>IF(AND($D21=$M$4,$E21=W$5),VLOOKUP($A21,'Потребление ЭЭ_факт'!$A$5:$DH$154,47+'Потребление ЭЭ_факт'!BE$4-1,FALSE),IF(V21&lt;&gt;0,VLOOKUP($A21,'Потребление ЭЭ_факт'!$A$5:$DH$154,47+'Потребление ЭЭ_факт'!BE$4-1,FALSE),0))</f>
        <v>0</v>
      </c>
      <c r="X21" s="17">
        <f>IF(AND($D21=$M$4,$E21=X$5),VLOOKUP($A21,'Потребление ЭЭ_факт'!$A$5:$DH$154,47+'Потребление ЭЭ_факт'!BF$4-1,FALSE),IF(W21&lt;&gt;0,VLOOKUP($A21,'Потребление ЭЭ_факт'!$A$5:$DH$154,47+'Потребление ЭЭ_факт'!BF$4-1,FALSE),0))</f>
        <v>0</v>
      </c>
      <c r="Y21" s="14">
        <f>IF(AND($D21=$Y$4,$E21=Y$5),VLOOKUP($A21,'Потребление ЭЭ_факт'!$A$5:$DH$154,47+'Потребление ЭЭ_факт'!BG$4+11,FALSE),IF(X21&lt;&gt;0,VLOOKUP($A21,'Потребление ЭЭ_факт'!$A$5:$DH$154,47+'Потребление ЭЭ_факт'!BG$4+11,FALSE),0))</f>
        <v>0</v>
      </c>
      <c r="Z21" s="17">
        <f>IF(AND($D21=$Y$4,$E21=Z$5),VLOOKUP($A21,'Потребление ЭЭ_факт'!$A$5:$DH$154,47+'Потребление ЭЭ_факт'!BH$4+11,FALSE),IF(Y21&lt;&gt;0,VLOOKUP($A21,'Потребление ЭЭ_факт'!$A$5:$DH$154,47+'Потребление ЭЭ_факт'!BH$4+11,FALSE),0))</f>
        <v>0</v>
      </c>
      <c r="AA21" s="17">
        <f>IF(AND($D21=$Y$4,$E21=AA$5),VLOOKUP($A21,'Потребление ЭЭ_факт'!$A$5:$DH$154,47+'Потребление ЭЭ_факт'!BI$4+11,FALSE),IF(Z21&lt;&gt;0,VLOOKUP($A21,'Потребление ЭЭ_факт'!$A$5:$DH$154,47+'Потребление ЭЭ_факт'!BI$4+11,FALSE),0))</f>
        <v>0</v>
      </c>
      <c r="AB21" s="17">
        <f>IF(AND($D21=$Y$4,$E21=AB$5),VLOOKUP($A21,'Потребление ЭЭ_факт'!$A$5:$DH$154,47+'Потребление ЭЭ_факт'!BJ$4+11,FALSE),IF(AA21&lt;&gt;0,VLOOKUP($A21,'Потребление ЭЭ_факт'!$A$5:$DH$154,47+'Потребление ЭЭ_факт'!BJ$4+11,FALSE),0))</f>
        <v>9476.2731428571442</v>
      </c>
      <c r="AC21" s="17">
        <f>IF(AND($D21=$Y$4,$E21=AC$5),VLOOKUP($A21,'Потребление ЭЭ_факт'!$A$5:$DH$154,47+'Потребление ЭЭ_факт'!BK$4+11,FALSE),IF(AB21&lt;&gt;0,VLOOKUP($A21,'Потребление ЭЭ_факт'!$A$5:$DH$154,47+'Потребление ЭЭ_факт'!BK$4+11,FALSE),0))</f>
        <v>16553.393285714286</v>
      </c>
      <c r="AD21" s="17">
        <f>IF(AND($D21=$Y$4,$E21=AD$5),VLOOKUP($A21,'Потребление ЭЭ_факт'!$A$5:$DH$154,47+'Потребление ЭЭ_факт'!BL$4+11,FALSE),IF(AC21&lt;&gt;0,VLOOKUP($A21,'Потребление ЭЭ_факт'!$A$5:$DH$154,47+'Потребление ЭЭ_факт'!BL$4+11,FALSE),0))</f>
        <v>18660.119999999995</v>
      </c>
      <c r="AE21" s="17">
        <f>IF(AND($D21=$Y$4,$E21=AE$5),VLOOKUP($A21,'Потребление ЭЭ_факт'!$A$5:$DH$154,47+'Потребление ЭЭ_факт'!BM$4+11,FALSE),IF(AD21&lt;&gt;0,VLOOKUP($A21,'Потребление ЭЭ_факт'!$A$5:$DH$154,47+'Потребление ЭЭ_факт'!BM$4+11,FALSE),0))</f>
        <v>21631.376628571426</v>
      </c>
      <c r="AF21" s="17">
        <f>IF(AND($D21=$Y$4,$E21=AF$5),VLOOKUP($A21,'Потребление ЭЭ_факт'!$A$5:$DH$154,47+'Потребление ЭЭ_факт'!BN$4+11,FALSE),IF(AE21&lt;&gt;0,VLOOKUP($A21,'Потребление ЭЭ_факт'!$A$5:$DH$154,47+'Потребление ЭЭ_факт'!BN$4+11,FALSE),0))</f>
        <v>17483.116499999989</v>
      </c>
      <c r="AG21" s="17">
        <f>IF(AND($D21=$Y$4,$E21=AG$5),VLOOKUP($A21,'Потребление ЭЭ_факт'!$A$5:$DH$154,47+'Потребление ЭЭ_факт'!BO$4+11,FALSE),IF(AF21&lt;&gt;0,VLOOKUP($A21,'Потребление ЭЭ_факт'!$A$5:$DH$154,47+'Потребление ЭЭ_факт'!BO$4+11,FALSE),0))</f>
        <v>14105.437714285727</v>
      </c>
      <c r="AH21" s="17">
        <f>IF(AND($D21=$Y$4,$E21=AH$5),VLOOKUP($A21,'Потребление ЭЭ_факт'!$A$5:$DH$154,47+'Потребление ЭЭ_факт'!BP$4+11,FALSE),IF(AG21&lt;&gt;0,VLOOKUP($A21,'Потребление ЭЭ_факт'!$A$5:$DH$154,47+'Потребление ЭЭ_факт'!BP$4+11,FALSE),0))</f>
        <v>14906.722</v>
      </c>
      <c r="AI21" s="17">
        <f>IF(AND($D21=$Y$4,$E21=AI$5),VLOOKUP($A21,'Потребление ЭЭ_факт'!$A$5:$DH$154,47+'Потребление ЭЭ_факт'!BQ$4+11,FALSE),IF(AH21&lt;&gt;0,VLOOKUP($A21,'Потребление ЭЭ_факт'!$A$5:$DH$154,47+'Потребление ЭЭ_факт'!BQ$4+11,FALSE),0))</f>
        <v>13844.029285714283</v>
      </c>
      <c r="AJ21" s="17">
        <f>IF(AND($D21=$Y$4,$E21=AJ$5),VLOOKUP($A21,'Потребление ЭЭ_факт'!$A$5:$DH$154,47+'Потребление ЭЭ_факт'!BR$4+11,FALSE),IF(AI21&lt;&gt;0,VLOOKUP($A21,'Потребление ЭЭ_факт'!$A$5:$DH$154,47+'Потребление ЭЭ_факт'!BR$4+11,FALSE),0))</f>
        <v>19405.732514285704</v>
      </c>
      <c r="AK21" s="14">
        <f>IF(AND($D21=$AK$4,$E21=AK$5),VLOOKUP($A21,'Потребление ЭЭ_факт'!$A$5:$DH$154,47+'Потребление ЭЭ_факт'!BS$4+23,FALSE),IF(AJ21&lt;&gt;0,VLOOKUP($A21,'Потребление ЭЭ_факт'!$A$5:$DH$154,47+'Потребление ЭЭ_факт'!BS$4+23,FALSE),0))</f>
        <v>18127.991785714268</v>
      </c>
      <c r="AL21" s="17">
        <f>IF(AND($D21=$AK$4,$E21=AL$5),VLOOKUP($A21,'Потребление ЭЭ_факт'!$A$5:$DH$154,47+'Потребление ЭЭ_факт'!BT$4+23,FALSE),IF(AK21&lt;&gt;0,VLOOKUP($A21,'Потребление ЭЭ_факт'!$A$5:$DH$154,47+'Потребление ЭЭ_факт'!BT$4+23,FALSE),0))</f>
        <v>16091.676000000005</v>
      </c>
      <c r="AM21" s="17">
        <f>IF(AND($D21=$AK$4,$E21=AM$5),VLOOKUP($A21,'Потребление ЭЭ_факт'!$A$5:$DH$154,47+'Потребление ЭЭ_факт'!BU$4+23,FALSE),IF(AL21&lt;&gt;0,VLOOKUP($A21,'Потребление ЭЭ_факт'!$A$5:$DH$154,47+'Потребление ЭЭ_факт'!BU$4+23,FALSE),0))</f>
        <v>17407.78428571429</v>
      </c>
      <c r="AN21" s="17">
        <f>IF(AND($D21=$AK$4,$E21=AN$5),VLOOKUP($A21,'Потребление ЭЭ_факт'!$A$5:$DH$154,47+'Потребление ЭЭ_факт'!BV$4+23,FALSE),IF(AM21&lt;&gt;0,VLOOKUP($A21,'Потребление ЭЭ_факт'!$A$5:$DH$154,47+'Потребление ЭЭ_факт'!BV$4+23,FALSE),0))</f>
        <v>15105.477857142841</v>
      </c>
      <c r="AO21" s="17">
        <f>IF(AND($D21=$AK$4,$E21=AO$5),VLOOKUP($A21,'Потребление ЭЭ_факт'!$A$5:$DH$154,47+'Потребление ЭЭ_факт'!BW$4+23,FALSE),IF(AN21&lt;&gt;0,VLOOKUP($A21,'Потребление ЭЭ_факт'!$A$5:$DH$154,47+'Потребление ЭЭ_факт'!BW$4+23,FALSE),0))</f>
        <v>15066.101857142856</v>
      </c>
      <c r="AP21" s="17">
        <f>IF(AND($D21=$AK$4,$E21=AP$5),VLOOKUP($A21,'Потребление ЭЭ_факт'!$A$5:$DH$154,47+'Потребление ЭЭ_факт'!BX$4+23,FALSE),IF(AO21&lt;&gt;0,VLOOKUP($A21,'Потребление ЭЭ_факт'!$A$5:$DH$154,47+'Потребление ЭЭ_факт'!BX$4+23,FALSE),0))</f>
        <v>17302.318285714286</v>
      </c>
      <c r="AQ21" s="17">
        <f>IF(AND($D21=$AK$4,$E21=AQ$5),VLOOKUP($A21,'Потребление ЭЭ_факт'!$A$5:$DH$154,47+'Потребление ЭЭ_факт'!BY$4+23,FALSE),IF(AP21&lt;&gt;0,VLOOKUP($A21,'Потребление ЭЭ_факт'!$A$5:$DH$154,47+'Потребление ЭЭ_факт'!BY$4+23,FALSE),0))</f>
        <v>19639.230714285757</v>
      </c>
      <c r="AR21" s="17">
        <f>IF(AND($D21=$AK$4,$E21=AR$5),VLOOKUP($A21,'Потребление ЭЭ_факт'!$A$5:$DH$154,47+'Потребление ЭЭ_факт'!BZ$4+23,FALSE),IF(AQ21&lt;&gt;0,VLOOKUP($A21,'Потребление ЭЭ_факт'!$A$5:$DH$154,47+'Потребление ЭЭ_факт'!BZ$4+23,FALSE),0))</f>
        <v>19887.336999999996</v>
      </c>
      <c r="AS21" s="17">
        <f>IF(AND($D21=$AK$4,$E21=AS$5),VLOOKUP($A21,'Потребление ЭЭ_факт'!$A$5:$DH$154,47+'Потребление ЭЭ_факт'!CA$4+23,FALSE),IF(AR21&lt;&gt;0,VLOOKUP($A21,'Потребление ЭЭ_факт'!$A$5:$DH$154,47+'Потребление ЭЭ_факт'!CA$4+23,FALSE),0))</f>
        <v>15775.575000000003</v>
      </c>
      <c r="AT21" s="17">
        <f>IF(AND($D21=$AK$4,$E21=AT$5),VLOOKUP($A21,'Потребление ЭЭ_факт'!$A$5:$DH$154,47+'Потребление ЭЭ_факт'!CB$4+23,FALSE),IF(AS21&lt;&gt;0,VLOOKUP($A21,'Потребление ЭЭ_факт'!$A$5:$DH$154,47+'Потребление ЭЭ_факт'!CB$4+23,FALSE),0))</f>
        <v>16555.815999999999</v>
      </c>
      <c r="AU21" s="17">
        <f>IF(AND($D21=$AK$4,$E21=AU$5),VLOOKUP($A21,'Потребление ЭЭ_факт'!$A$5:$DH$154,47+'Потребление ЭЭ_факт'!CC$4+23,FALSE),IF(AT21&lt;&gt;0,VLOOKUP($A21,'Потребление ЭЭ_факт'!$A$5:$DH$154,47+'Потребление ЭЭ_факт'!CC$4+23,FALSE),0))</f>
        <v>18543.090857142859</v>
      </c>
      <c r="AV21" s="17">
        <f>IF(AND($D21=$AK$4,$E21=AV$5),VLOOKUP($A21,'Потребление ЭЭ_факт'!$A$5:$DH$154,47+'Потребление ЭЭ_факт'!CD$4+23,FALSE),IF(AU21&lt;&gt;0,VLOOKUP($A21,'Потребление ЭЭ_факт'!$A$5:$DH$154,47+'Потребление ЭЭ_факт'!CD$4+23,FALSE),0))</f>
        <v>25449.346700000002</v>
      </c>
      <c r="AW21" s="14">
        <f>IF(AND($D21=$AW$4,$E21=AW$5),VLOOKUP($A21,'Потребление ЭЭ_факт'!$A$5:$DH$154,47+'Потребление ЭЭ_факт'!CE$4+35,FALSE),IF(AV21&lt;&gt;0,VLOOKUP($A21,'Потребление ЭЭ_факт'!$A$5:$DH$154,47+'Потребление ЭЭ_факт'!CE$4+35,FALSE),0))</f>
        <v>23823.011142857147</v>
      </c>
      <c r="AX21" s="17">
        <f>IF(AND($D21=$AW$4,$E21=AX$5),VLOOKUP($A21,'Потребление ЭЭ_факт'!$A$5:$DH$154,47+'Потребление ЭЭ_факт'!CF$4+35,FALSE),IF(AW21&lt;&gt;0,VLOOKUP($A21,'Потребление ЭЭ_факт'!$A$5:$DH$154,47+'Потребление ЭЭ_факт'!CF$4+35,FALSE),0))</f>
        <v>20216.64084</v>
      </c>
      <c r="AY21" s="17">
        <f>IF(AND($D21=$AW$4,$E21=AY$5),VLOOKUP($A21,'Потребление ЭЭ_факт'!$A$5:$DH$154,47+'Потребление ЭЭ_факт'!CG$4+35,FALSE),IF(AX21&lt;&gt;0,VLOOKUP($A21,'Потребление ЭЭ_факт'!$A$5:$DH$154,47+'Потребление ЭЭ_факт'!CG$4+35,FALSE),0))</f>
        <v>19130.843366447665</v>
      </c>
      <c r="AZ21" s="17">
        <f>IF(AND($D21=$AW$4,$E21=AZ$5),VLOOKUP($A21,'Потребление ЭЭ_факт'!$A$5:$DH$154,47+'Потребление ЭЭ_факт'!CH$4+35,FALSE),IF(AY21&lt;&gt;0,VLOOKUP($A21,'Потребление ЭЭ_факт'!$A$5:$DH$154,47+'Потребление ЭЭ_факт'!CH$4+35,FALSE),0))</f>
        <v>20015.22</v>
      </c>
      <c r="BA21" s="17">
        <f>IF(AND($D21=$AW$4,$E21=BA$5),VLOOKUP($A21,'Потребление ЭЭ_факт'!$A$5:$DH$154,47+'Потребление ЭЭ_факт'!CI$4+35,FALSE),IF(AZ21&lt;&gt;0,VLOOKUP($A21,'Потребление ЭЭ_факт'!$A$5:$DH$154,47+'Потребление ЭЭ_факт'!CI$4+35,FALSE),0))</f>
        <v>9976.6200000000008</v>
      </c>
      <c r="BB21" s="17">
        <f>IF(AND($D21=$AW$4,$E21=BB$5),VLOOKUP($A21,'Потребление ЭЭ_факт'!$A$5:$DH$154,47+'Потребление ЭЭ_факт'!CJ$4+35,FALSE),IF(BA21&lt;&gt;0,VLOOKUP($A21,'Потребление ЭЭ_факт'!$A$5:$DH$154,47+'Потребление ЭЭ_факт'!CJ$4+35,FALSE),0))</f>
        <v>9699.8055835703108</v>
      </c>
      <c r="BC21" s="17">
        <f>IF(AND($D21=$AW$4,$E21=BC$5),VLOOKUP($A21,'Потребление ЭЭ_факт'!$A$5:$DH$154,47+'Потребление ЭЭ_факт'!CK$4+35,FALSE),IF(BB21&lt;&gt;0,VLOOKUP($A21,'Потребление ЭЭ_факт'!$A$5:$DH$154,47+'Потребление ЭЭ_факт'!CK$4+35,FALSE),0))</f>
        <v>10735.644285714287</v>
      </c>
      <c r="BD21" s="17">
        <f>IF(AND($D21=$AW$4,$E21=BD$5),VLOOKUP($A21,'Потребление ЭЭ_факт'!$A$5:$DH$154,47+'Потребление ЭЭ_факт'!CL$4+35,FALSE),IF(BC21&lt;&gt;0,VLOOKUP($A21,'Потребление ЭЭ_факт'!$A$5:$DH$154,47+'Потребление ЭЭ_факт'!CL$4+35,FALSE),0))</f>
        <v>10957.27250799282</v>
      </c>
      <c r="BE21" s="17">
        <f>IF(AND($D21=$AW$4,$E21=BE$5),VLOOKUP($A21,'Потребление ЭЭ_факт'!$A$5:$DH$154,47+'Потребление ЭЭ_факт'!CM$4+35,FALSE),IF(BD21&lt;&gt;0,VLOOKUP($A21,'Потребление ЭЭ_факт'!$A$5:$DH$154,47+'Потребление ЭЭ_факт'!CM$4+35,FALSE),0))</f>
        <v>9795.2200000000012</v>
      </c>
      <c r="BF21" s="17">
        <f>IF(AND($D21=$AW$4,$E21=BF$5),VLOOKUP($A21,'Потребление ЭЭ_факт'!$A$5:$DH$154,47+'Потребление ЭЭ_факт'!CN$4+35,FALSE),IF(BE21&lt;&gt;0,VLOOKUP($A21,'Потребление ЭЭ_факт'!$A$5:$DH$154,47+'Потребление ЭЭ_факт'!CN$4+35,FALSE),0))</f>
        <v>9144.4345323542439</v>
      </c>
      <c r="BG21" s="17">
        <f>IF(AND($D21=$AW$4,$E21=BG$5),VLOOKUP($A21,'Потребление ЭЭ_факт'!$A$5:$DH$154,47+'Потребление ЭЭ_факт'!CO$4+35,FALSE),IF(BF21&lt;&gt;0,VLOOKUP($A21,'Потребление ЭЭ_факт'!$A$5:$DH$154,47+'Потребление ЭЭ_факт'!CO$4+35,FALSE),0))</f>
        <v>9903.2199999999993</v>
      </c>
      <c r="BH21" s="17">
        <f>IF(AND($D21=$AW$4,$E21=BH$5),VLOOKUP($A21,'Потребление ЭЭ_факт'!$A$5:$DH$154,47+'Потребление ЭЭ_факт'!CP$4+35,FALSE),IF(BG21&lt;&gt;0,VLOOKUP($A21,'Потребление ЭЭ_факт'!$A$5:$DH$154,47+'Потребление ЭЭ_факт'!CP$4+35,FALSE),0))</f>
        <v>13541.464285714284</v>
      </c>
      <c r="BI21" s="14">
        <f>IF(AND($D21=$BI$4,$E21=BI$5),VLOOKUP($A21,'Потребление ЭЭ_факт'!$A$5:$DH$154,47+'Потребление ЭЭ_факт'!CQ$4+47,FALSE),IF(BH21&lt;&gt;0,VLOOKUP($A21,'Потребление ЭЭ_факт'!$A$5:$DH$154,47+'Потребление ЭЭ_факт'!CQ$4+47,FALSE),0))</f>
        <v>13564.52</v>
      </c>
      <c r="BJ21" s="17">
        <f>IF(AND($D21=$BI$4,$E21=BJ$5),VLOOKUP($A21,'Потребление ЭЭ_факт'!$A$5:$DH$154,47+'Потребление ЭЭ_факт'!CR$4+47,FALSE),IF(BI21&lt;&gt;0,VLOOKUP($A21,'Потребление ЭЭ_факт'!$A$5:$DH$154,47+'Потребление ЭЭ_факт'!CR$4+47,FALSE),0))</f>
        <v>12130.264999999999</v>
      </c>
      <c r="BK21" s="17">
        <f>IF(AND($D21=$BI$4,$E21=BK$5),VLOOKUP($A21,'Потребление ЭЭ_факт'!$A$5:$DH$154,47+'Потребление ЭЭ_факт'!CS$4+47,FALSE),IF(BJ21&lt;&gt;0,VLOOKUP($A21,'Потребление ЭЭ_факт'!$A$5:$DH$154,47+'Потребление ЭЭ_факт'!CS$4+47,FALSE),0))</f>
        <v>11078.04</v>
      </c>
      <c r="BL21" s="17">
        <f>IF(AND($D21=$BI$4,$E21=BL$5),VLOOKUP($A21,'Потребление ЭЭ_факт'!$A$5:$DH$154,47+'Потребление ЭЭ_факт'!CT$4+47,FALSE),IF(BK21&lt;&gt;0,VLOOKUP($A21,'Потребление ЭЭ_факт'!$A$5:$DH$154,47+'Потребление ЭЭ_факт'!CT$4+47,FALSE),0))</f>
        <v>9453.8428571428558</v>
      </c>
      <c r="BM21" s="17">
        <f>IF(AND($D21=$BI$4,$E21=BM$5),VLOOKUP($A21,'Потребление ЭЭ_факт'!$A$5:$DH$154,47+'Потребление ЭЭ_факт'!CU$4+47,FALSE),IF(BL21&lt;&gt;0,VLOOKUP($A21,'Потребление ЭЭ_факт'!$A$5:$DH$154,47+'Потребление ЭЭ_факт'!CU$4+47,FALSE),0))</f>
        <v>9892.4500000000007</v>
      </c>
      <c r="BN21" s="17">
        <f>IF(AND($D21=$BI$4,$E21=BN$5),VLOOKUP($A21,'Потребление ЭЭ_факт'!$A$5:$DH$154,47+'Потребление ЭЭ_факт'!CV$4+47,FALSE),IF(BM21&lt;&gt;0,VLOOKUP($A21,'Потребление ЭЭ_факт'!$A$5:$DH$154,47+'Потребление ЭЭ_факт'!CV$4+47,FALSE),0))</f>
        <v>10896.918571428572</v>
      </c>
      <c r="BO21" s="17">
        <f>IF(AND($D21=$BI$4,$E21=BO$5),VLOOKUP($A21,'Потребление ЭЭ_факт'!$A$5:$DH$154,47+'Потребление ЭЭ_факт'!CW$4+47,FALSE),IF(BN21&lt;&gt;0,VLOOKUP($A21,'Потребление ЭЭ_факт'!$A$5:$DH$154,47+'Потребление ЭЭ_факт'!CW$4+47,FALSE),0))</f>
        <v>11274.15</v>
      </c>
      <c r="BP21" s="17">
        <f>IF(AND($D21=$BI$4,$E21=BP$5),VLOOKUP($A21,'Потребление ЭЭ_факт'!$A$5:$DH$154,47+'Потребление ЭЭ_факт'!CX$4+47,FALSE),IF(BO21&lt;&gt;0,VLOOKUP($A21,'Потребление ЭЭ_факт'!$A$5:$DH$154,47+'Потребление ЭЭ_факт'!CX$4+47,FALSE),0))</f>
        <v>11432.82</v>
      </c>
      <c r="BQ21" s="17">
        <f>IF(AND($D21=$BI$4,$E21=BQ$5),VLOOKUP($A21,'Потребление ЭЭ_факт'!$A$5:$DH$154,47+'Потребление ЭЭ_факт'!CY$4+47,FALSE),IF(BP21&lt;&gt;0,VLOOKUP($A21,'Потребление ЭЭ_факт'!$A$5:$DH$154,47+'Потребление ЭЭ_факт'!CY$4+47,FALSE),0))</f>
        <v>10470.32</v>
      </c>
      <c r="BR21" s="17">
        <f>IF(AND($D21=$BI$4,$E21=BR$5),VLOOKUP($A21,'Потребление ЭЭ_факт'!$A$5:$DH$154,47+'Потребление ЭЭ_факт'!CZ$4+47,FALSE),IF(BQ21&lt;&gt;0,VLOOKUP($A21,'Потребление ЭЭ_факт'!$A$5:$DH$154,47+'Потребление ЭЭ_факт'!CZ$4+47,FALSE),0))</f>
        <v>9977.2199999999993</v>
      </c>
      <c r="BS21" s="17">
        <f>IF(AND($D21=$BI$4,$E21=BS$5),VLOOKUP($A21,'Потребление ЭЭ_факт'!$A$5:$DH$154,47+'Потребление ЭЭ_факт'!DA$4+47,FALSE),IF(BR21&lt;&gt;0,VLOOKUP($A21,'Потребление ЭЭ_факт'!$A$5:$DH$154,47+'Потребление ЭЭ_факт'!DA$4+47,FALSE),0))</f>
        <v>10060.620000000001</v>
      </c>
      <c r="BT21" s="17">
        <f>IF(AND($D21=$BI$4,$E21=BT$5),VLOOKUP($A21,'Потребление ЭЭ_факт'!$A$5:$DH$154,47+'Потребление ЭЭ_факт'!DB$4+47,FALSE),IF(BS21&lt;&gt;0,VLOOKUP($A21,'Потребление ЭЭ_факт'!$A$5:$DH$154,47+'Потребление ЭЭ_факт'!DB$4+47,FALSE),0))</f>
        <v>11754.7</v>
      </c>
      <c r="BU21" s="14">
        <f>IF(AND($D21=$BU$4,$E21=BU$5),VLOOKUP($A21,'Потребление ЭЭ_факт'!$A$5:$DH$154,59+'Потребление ЭЭ_факт'!DC$4+47,FALSE),IF(BT21&lt;&gt;0,VLOOKUP($A21,'Потребление ЭЭ_факт'!$A$5:$DH$154,47+'Потребление ЭЭ_факт'!DC$4+59,FALSE),0))</f>
        <v>10873.76</v>
      </c>
      <c r="BV21" s="17">
        <f>IF(AND($D21=$BU$4,$E21=BV$5),VLOOKUP($A21,'Потребление ЭЭ_факт'!$A$5:$DH$154,59+'Потребление ЭЭ_факт'!DD$4+47,FALSE),IF(BU21&lt;&gt;0,VLOOKUP($A21,'Потребление ЭЭ_факт'!$A$5:$DH$154,47+'Потребление ЭЭ_факт'!DD$4+59,FALSE),0))</f>
        <v>10752.55</v>
      </c>
      <c r="BW21" s="17">
        <f>IF(AND($D21=$BU$4,$E21=BW$5),VLOOKUP($A21,'Потребление ЭЭ_факт'!$A$5:$DH$154,59+'Потребление ЭЭ_факт'!DE$4+47,FALSE),IF(BV21&lt;&gt;0,VLOOKUP($A21,'Потребление ЭЭ_факт'!$A$5:$DH$154,47+'Потребление ЭЭ_факт'!DE$4+59,FALSE),0))</f>
        <v>9498.84</v>
      </c>
      <c r="BX21" s="17">
        <f>IF(AND($D21=$BU$4,$E21=BX$5),VLOOKUP($A21,'Потребление ЭЭ_факт'!$A$5:$DH$154,59+'Потребление ЭЭ_факт'!DF$4+47,FALSE),IF(BW21&lt;&gt;0,VLOOKUP($A21,'Потребление ЭЭ_факт'!$A$5:$DH$154,47+'Потребление ЭЭ_факт'!DF$4+59,FALSE),0))</f>
        <v>9950.9500000000007</v>
      </c>
      <c r="BY21" s="17">
        <f>IF(AND($D21=$BU$4,$E21=BY$5),VLOOKUP($A21,'Потребление ЭЭ_факт'!$A$5:$DH$154,59+'Потребление ЭЭ_факт'!DG$4+47,FALSE),IF(BX21&lt;&gt;0,VLOOKUP($A21,'Потребление ЭЭ_факт'!$A$5:$DH$154,47+'Потребление ЭЭ_факт'!DG$4+59,FALSE),0))</f>
        <v>10483.4</v>
      </c>
      <c r="BZ21" s="17">
        <f>IF(AND($D21=$BU$4,$E21=BZ$5),VLOOKUP($A21,'Потребление ЭЭ_факт'!$A$5:$DH$154,59+'Потребление ЭЭ_факт'!DH$4+47,FALSE),IF(BY21&lt;&gt;0,VLOOKUP($A21,'Потребление ЭЭ_факт'!$A$5:$DH$154,47+'Потребление ЭЭ_факт'!DH$4+59,FALSE),0))</f>
        <v>10449.99</v>
      </c>
      <c r="CA21" s="15">
        <f t="shared" si="97"/>
        <v>15820.100407142869</v>
      </c>
      <c r="CB21" s="12">
        <f t="shared" si="200"/>
        <v>14940.1365019982</v>
      </c>
      <c r="CC21" s="12">
        <f t="shared" si="201"/>
        <v>12536.638178571433</v>
      </c>
      <c r="CD21" s="12">
        <f t="shared" si="202"/>
        <v>12646.048133088561</v>
      </c>
      <c r="CE21" s="12">
        <f t="shared" si="203"/>
        <v>13087.740035714285</v>
      </c>
      <c r="CF21" s="12">
        <f t="shared" si="204"/>
        <v>17537.810874999996</v>
      </c>
      <c r="CG21" s="14">
        <f t="shared" si="205"/>
        <v>16597.320732142856</v>
      </c>
      <c r="CH21" s="15">
        <f t="shared" si="206"/>
        <v>14797.78296</v>
      </c>
      <c r="CI21" s="15">
        <f t="shared" si="207"/>
        <v>14278.876913040487</v>
      </c>
      <c r="CJ21" s="15">
        <f t="shared" si="102"/>
        <v>13631.372678571424</v>
      </c>
      <c r="CK21" s="15">
        <f t="shared" si="103"/>
        <v>11354.642964285715</v>
      </c>
      <c r="CL21" s="15">
        <f t="shared" si="104"/>
        <v>12087.258110178293</v>
      </c>
      <c r="CM21" s="15">
        <f t="shared" si="177"/>
        <v>15820.100407142869</v>
      </c>
      <c r="CN21" s="15">
        <f t="shared" ref="CN21:CN49" si="208">CB21</f>
        <v>14940.1365019982</v>
      </c>
      <c r="CO21" s="15">
        <f t="shared" ref="CO21:CO49" si="209">CC21</f>
        <v>12536.638178571433</v>
      </c>
      <c r="CP21" s="15">
        <f t="shared" ref="CP21:CP49" si="210">CD21</f>
        <v>12646.048133088561</v>
      </c>
      <c r="CQ21" s="15">
        <f t="shared" ref="CQ21:CQ49" si="211">CE21</f>
        <v>13087.740035714285</v>
      </c>
      <c r="CR21" s="16">
        <f t="shared" ref="CR21:CR49" si="212">CF21</f>
        <v>17537.810874999996</v>
      </c>
      <c r="CS21" s="14">
        <f t="shared" ref="CS21:CS62" si="213">CG21</f>
        <v>16597.320732142856</v>
      </c>
      <c r="CT21" s="15">
        <f t="shared" ref="CT21:CT62" si="214">CH21</f>
        <v>14797.78296</v>
      </c>
      <c r="CU21" s="15">
        <f t="shared" ref="CU21:CU62" si="215">CI21</f>
        <v>14278.876913040487</v>
      </c>
      <c r="CV21" s="15">
        <f t="shared" ref="CV21:CV62" si="216">CJ21</f>
        <v>13631.372678571424</v>
      </c>
      <c r="CW21" s="15">
        <f t="shared" ref="CW21:CW62" si="217">CK21</f>
        <v>11354.642964285715</v>
      </c>
      <c r="CX21" s="15">
        <f t="shared" ref="CX21:CX62" si="218">CL21</f>
        <v>12087.258110178293</v>
      </c>
      <c r="CY21" s="15">
        <f t="shared" ref="CY21:CY62" si="219">CM21</f>
        <v>15820.100407142869</v>
      </c>
      <c r="CZ21" s="15">
        <f t="shared" ref="CZ21:CZ62" si="220">CN21</f>
        <v>14940.1365019982</v>
      </c>
      <c r="DA21" s="15">
        <f t="shared" ref="DA21:DA62" si="221">CO21</f>
        <v>12536.638178571433</v>
      </c>
      <c r="DB21" s="15">
        <f t="shared" ref="DB21:DB62" si="222">CP21</f>
        <v>12646.048133088561</v>
      </c>
      <c r="DC21" s="15">
        <f t="shared" ref="DC21:DC62" si="223">CQ21</f>
        <v>13087.740035714285</v>
      </c>
      <c r="DD21" s="16">
        <f t="shared" ref="DD21:DD62" si="224">CR21</f>
        <v>17537.810874999996</v>
      </c>
      <c r="DE21" s="14">
        <f t="shared" si="190"/>
        <v>16597.320732142856</v>
      </c>
      <c r="DF21" s="15">
        <f t="shared" si="191"/>
        <v>14797.78296</v>
      </c>
      <c r="DG21" s="15">
        <f t="shared" si="192"/>
        <v>14278.876913040487</v>
      </c>
      <c r="DH21" s="15">
        <f t="shared" si="193"/>
        <v>13631.372678571424</v>
      </c>
      <c r="DI21" s="15">
        <f t="shared" si="194"/>
        <v>11354.642964285715</v>
      </c>
      <c r="DJ21" s="15">
        <f t="shared" si="195"/>
        <v>12087.258110178293</v>
      </c>
      <c r="DK21" s="15">
        <f t="shared" si="196"/>
        <v>15820.100407142869</v>
      </c>
      <c r="DL21" s="15">
        <f t="shared" si="197"/>
        <v>14940.1365019982</v>
      </c>
      <c r="DM21" s="15">
        <f t="shared" si="198"/>
        <v>12536.638178571433</v>
      </c>
      <c r="DN21" s="15">
        <f t="shared" si="199"/>
        <v>12646.048133088561</v>
      </c>
      <c r="DO21" s="15">
        <f t="shared" si="188"/>
        <v>13087.740035714285</v>
      </c>
      <c r="DP21" s="16">
        <f t="shared" si="189"/>
        <v>17537.810874999996</v>
      </c>
      <c r="DQ21" s="14">
        <f t="shared" si="105"/>
        <v>16597.320732142856</v>
      </c>
      <c r="DR21" s="15">
        <f t="shared" si="106"/>
        <v>14797.78296</v>
      </c>
      <c r="DS21" s="15">
        <f t="shared" si="107"/>
        <v>14278.876913040487</v>
      </c>
      <c r="DT21" s="15">
        <f t="shared" si="108"/>
        <v>13631.372678571424</v>
      </c>
      <c r="DU21" s="15">
        <f t="shared" si="109"/>
        <v>11354.642964285715</v>
      </c>
      <c r="DV21" s="15">
        <f t="shared" si="110"/>
        <v>12087.258110178293</v>
      </c>
      <c r="DW21" s="15">
        <f t="shared" si="111"/>
        <v>15820.100407142869</v>
      </c>
      <c r="DX21" s="15">
        <f t="shared" si="112"/>
        <v>14940.1365019982</v>
      </c>
      <c r="DY21" s="15">
        <f t="shared" si="113"/>
        <v>12536.638178571433</v>
      </c>
      <c r="DZ21" s="15">
        <f t="shared" ref="DZ21:DZ84" si="225">DN21</f>
        <v>12646.048133088561</v>
      </c>
      <c r="EA21" s="15">
        <f t="shared" ref="EA21:EA84" si="226">DO21</f>
        <v>13087.740035714285</v>
      </c>
      <c r="EB21" s="16">
        <f t="shared" ref="EB21:EB84" si="227">DP21</f>
        <v>17537.810874999996</v>
      </c>
      <c r="EC21" s="14">
        <f t="shared" ref="EC21:EC84" si="228">DQ21</f>
        <v>16597.320732142856</v>
      </c>
      <c r="ED21" s="15">
        <f t="shared" ref="ED21:ED84" si="229">DR21</f>
        <v>14797.78296</v>
      </c>
      <c r="EE21" s="15">
        <f t="shared" ref="EE21:EE84" si="230">DS21</f>
        <v>14278.876913040487</v>
      </c>
      <c r="EF21" s="15">
        <f t="shared" ref="EF21:EF84" si="231">DT21</f>
        <v>13631.372678571424</v>
      </c>
      <c r="EG21" s="15">
        <f t="shared" ref="EG21:EG84" si="232">DU21</f>
        <v>11354.642964285715</v>
      </c>
      <c r="EH21" s="15">
        <f t="shared" ref="EH21:EH84" si="233">DV21</f>
        <v>12087.258110178293</v>
      </c>
      <c r="EI21" s="15">
        <f t="shared" ref="EI21:EI84" si="234">DW21</f>
        <v>15820.100407142869</v>
      </c>
      <c r="EJ21" s="15">
        <f t="shared" ref="EJ21:EJ84" si="235">DX21</f>
        <v>14940.1365019982</v>
      </c>
      <c r="EK21" s="15">
        <f t="shared" ref="EK21:EK84" si="236">DY21</f>
        <v>12536.638178571433</v>
      </c>
      <c r="EL21" s="15">
        <f t="shared" ref="EL21:EL84" si="237">DZ21</f>
        <v>12646.048133088561</v>
      </c>
      <c r="EM21" s="15">
        <f t="shared" ref="EM21:EM84" si="238">EA21</f>
        <v>13087.740035714285</v>
      </c>
      <c r="EN21" s="16">
        <f t="shared" ref="EN21:EN84" si="239">EB21</f>
        <v>17537.810874999996</v>
      </c>
      <c r="EO21" s="14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6"/>
      <c r="FC21" s="14">
        <f t="shared" si="178"/>
        <v>18127.991785714268</v>
      </c>
      <c r="FD21" s="17">
        <f t="shared" si="114"/>
        <v>16091.676000000005</v>
      </c>
      <c r="FE21" s="17">
        <f t="shared" si="115"/>
        <v>17407.78428571429</v>
      </c>
      <c r="FF21" s="17">
        <f t="shared" si="116"/>
        <v>15105.477857142841</v>
      </c>
      <c r="FG21" s="17">
        <f t="shared" si="117"/>
        <v>15066.101857142856</v>
      </c>
      <c r="FH21" s="17">
        <f t="shared" si="118"/>
        <v>17302.318285714286</v>
      </c>
      <c r="FI21" s="17">
        <f t="shared" si="119"/>
        <v>19639.230714285757</v>
      </c>
      <c r="FJ21" s="17">
        <f t="shared" si="120"/>
        <v>19887.336999999996</v>
      </c>
      <c r="FK21" s="17">
        <f t="shared" si="121"/>
        <v>15775.575000000003</v>
      </c>
      <c r="FL21" s="17">
        <f t="shared" si="122"/>
        <v>16555.815999999999</v>
      </c>
      <c r="FM21" s="17">
        <f t="shared" si="123"/>
        <v>18543.090857142859</v>
      </c>
      <c r="FN21" s="17">
        <f t="shared" si="124"/>
        <v>25449.346700000002</v>
      </c>
      <c r="FO21" s="14">
        <f t="shared" si="125"/>
        <v>23823.011142857147</v>
      </c>
      <c r="FP21" s="17">
        <f t="shared" si="126"/>
        <v>20216.64084</v>
      </c>
      <c r="FQ21" s="17">
        <f t="shared" si="127"/>
        <v>19130.843366447665</v>
      </c>
      <c r="FR21" s="17">
        <f t="shared" si="128"/>
        <v>20015.22</v>
      </c>
      <c r="FS21" s="17">
        <f t="shared" si="129"/>
        <v>9976.6200000000008</v>
      </c>
      <c r="FT21" s="17">
        <f t="shared" si="130"/>
        <v>9699.8055835703108</v>
      </c>
      <c r="FU21" s="17">
        <f t="shared" si="131"/>
        <v>10735.644285714287</v>
      </c>
      <c r="FV21" s="17">
        <f t="shared" si="132"/>
        <v>10957.27250799282</v>
      </c>
      <c r="FW21" s="17">
        <f t="shared" si="133"/>
        <v>9795.2200000000012</v>
      </c>
      <c r="FX21" s="17">
        <f t="shared" si="134"/>
        <v>9144.4345323542439</v>
      </c>
      <c r="FY21" s="17">
        <f t="shared" si="135"/>
        <v>9903.2199999999993</v>
      </c>
      <c r="FZ21" s="17">
        <f t="shared" si="136"/>
        <v>13541.464285714284</v>
      </c>
      <c r="GA21" s="14">
        <f t="shared" si="137"/>
        <v>13564.52</v>
      </c>
      <c r="GB21" s="17">
        <f t="shared" si="138"/>
        <v>12130.264999999999</v>
      </c>
      <c r="GC21" s="17">
        <f t="shared" si="139"/>
        <v>11078.04</v>
      </c>
      <c r="GD21" s="17">
        <f t="shared" si="140"/>
        <v>9453.8428571428558</v>
      </c>
      <c r="GE21" s="17">
        <f t="shared" si="141"/>
        <v>9892.4500000000007</v>
      </c>
      <c r="GF21" s="17">
        <f t="shared" si="142"/>
        <v>10896.918571428572</v>
      </c>
      <c r="GG21" s="17">
        <f t="shared" si="143"/>
        <v>11274.15</v>
      </c>
      <c r="GH21" s="17">
        <f t="shared" si="144"/>
        <v>11432.82</v>
      </c>
      <c r="GI21" s="17">
        <f t="shared" si="145"/>
        <v>10470.32</v>
      </c>
      <c r="GJ21" s="17">
        <f t="shared" si="146"/>
        <v>9977.2199999999993</v>
      </c>
      <c r="GK21" s="17">
        <f t="shared" si="147"/>
        <v>10060.620000000001</v>
      </c>
      <c r="GL21" s="17">
        <f t="shared" si="148"/>
        <v>11754.7</v>
      </c>
      <c r="GM21" s="14">
        <f t="shared" si="149"/>
        <v>10873.76</v>
      </c>
      <c r="GN21" s="17">
        <f t="shared" si="150"/>
        <v>10752.55</v>
      </c>
      <c r="GO21" s="17">
        <f t="shared" si="151"/>
        <v>9498.84</v>
      </c>
      <c r="GP21" s="17">
        <f t="shared" si="152"/>
        <v>9950.9500000000007</v>
      </c>
      <c r="GQ21" s="17">
        <f t="shared" si="153"/>
        <v>10483.4</v>
      </c>
      <c r="GR21" s="17">
        <f t="shared" si="154"/>
        <v>10449.99</v>
      </c>
      <c r="GS21" s="15">
        <f t="shared" si="155"/>
        <v>15820.100407142869</v>
      </c>
      <c r="GT21" s="12">
        <f t="shared" si="156"/>
        <v>14940.1365019982</v>
      </c>
      <c r="GU21" s="12">
        <f t="shared" si="157"/>
        <v>12536.638178571433</v>
      </c>
      <c r="GV21" s="12">
        <f t="shared" si="158"/>
        <v>12646.048133088561</v>
      </c>
      <c r="GW21" s="12">
        <f t="shared" si="159"/>
        <v>13087.740035714285</v>
      </c>
      <c r="GX21" s="12">
        <f t="shared" si="160"/>
        <v>17537.810874999996</v>
      </c>
      <c r="GY21" s="14">
        <f t="shared" si="161"/>
        <v>16597.320732142856</v>
      </c>
      <c r="GZ21" s="15">
        <f t="shared" si="162"/>
        <v>14797.78296</v>
      </c>
      <c r="HA21" s="15">
        <f t="shared" si="163"/>
        <v>14278.876913040487</v>
      </c>
      <c r="HB21" s="15">
        <f t="shared" si="164"/>
        <v>13631.372678571424</v>
      </c>
      <c r="HC21" s="15">
        <f t="shared" si="165"/>
        <v>11354.642964285715</v>
      </c>
      <c r="HD21" s="15">
        <f t="shared" si="166"/>
        <v>12087.258110178293</v>
      </c>
      <c r="HE21" s="15">
        <f t="shared" si="167"/>
        <v>15820.100407142869</v>
      </c>
      <c r="HF21" s="15">
        <f t="shared" si="168"/>
        <v>14940.1365019982</v>
      </c>
      <c r="HG21" s="15">
        <f t="shared" si="169"/>
        <v>12536.638178571433</v>
      </c>
      <c r="HH21" s="15">
        <f t="shared" si="170"/>
        <v>12646.048133088561</v>
      </c>
      <c r="HI21" s="15">
        <f t="shared" si="171"/>
        <v>13087.740035714285</v>
      </c>
      <c r="HJ21" s="16">
        <f t="shared" si="172"/>
        <v>17537.810874999996</v>
      </c>
      <c r="HK21" s="14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6"/>
      <c r="HW21" s="14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6"/>
      <c r="II21" s="14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6"/>
      <c r="IU21" s="14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6"/>
      <c r="JH21" s="17"/>
      <c r="JI21" s="14">
        <f t="shared" si="179"/>
        <v>214951.74634285714</v>
      </c>
      <c r="JJ21" s="15">
        <f t="shared" si="180"/>
        <v>166939.39654465075</v>
      </c>
      <c r="JK21" s="15">
        <f t="shared" si="181"/>
        <v>131985.86642857143</v>
      </c>
      <c r="JL21" s="15">
        <f t="shared" si="182"/>
        <v>148577.96413151536</v>
      </c>
      <c r="JM21" s="15">
        <f t="shared" si="183"/>
        <v>169315.72848973412</v>
      </c>
      <c r="JN21" s="15">
        <f t="shared" si="184"/>
        <v>0</v>
      </c>
      <c r="JO21" s="15">
        <f t="shared" si="185"/>
        <v>0</v>
      </c>
      <c r="JP21" s="15">
        <f t="shared" si="186"/>
        <v>0</v>
      </c>
      <c r="JQ21" s="15">
        <f t="shared" si="187"/>
        <v>0</v>
      </c>
      <c r="JR21" s="14"/>
    </row>
    <row r="22" spans="1:278" ht="12.75" customHeight="1" x14ac:dyDescent="0.25">
      <c r="A22" s="5" t="s">
        <v>13</v>
      </c>
      <c r="B22" s="3" t="s">
        <v>14</v>
      </c>
      <c r="C22" s="4">
        <v>44302</v>
      </c>
      <c r="D22">
        <f t="shared" si="93"/>
        <v>2021</v>
      </c>
      <c r="E22">
        <f t="shared" si="94"/>
        <v>4</v>
      </c>
      <c r="F22">
        <f t="shared" si="95"/>
        <v>2018</v>
      </c>
      <c r="G22">
        <f t="shared" si="96"/>
        <v>4</v>
      </c>
      <c r="H22">
        <f t="shared" si="173"/>
        <v>2022</v>
      </c>
      <c r="I22">
        <f t="shared" si="174"/>
        <v>1</v>
      </c>
      <c r="J22">
        <f t="shared" si="175"/>
        <v>2026</v>
      </c>
      <c r="K22">
        <f t="shared" si="176"/>
        <v>12</v>
      </c>
      <c r="M22" s="28">
        <f>IF(AND($D22=$M$4,$E22=M$5),VLOOKUP($A22,'Потребление ЭЭ_факт'!$A$5:$DH$154,47+'Потребление ЭЭ_факт'!AU$4-1,FALSE),IF(L22&lt;&gt;0,VLOOKUP($A22,'Потребление ЭЭ_факт'!$A$5:$DH$154,47+'Потребление ЭЭ_факт'!AU$4-1,FALSE),0))</f>
        <v>0</v>
      </c>
      <c r="N22" s="17">
        <f>IF(AND($D22=$M$4,$E22=N$5),VLOOKUP($A22,'Потребление ЭЭ_факт'!$A$5:$DH$154,47+'Потребление ЭЭ_факт'!AV$4-1,FALSE),IF(M22&lt;&gt;0,VLOOKUP($A22,'Потребление ЭЭ_факт'!$A$5:$DH$154,47+'Потребление ЭЭ_факт'!AV$4-1,FALSE),0))</f>
        <v>0</v>
      </c>
      <c r="O22" s="17">
        <f>IF(AND($D22=$M$4,$E22=O$5),VLOOKUP($A22,'Потребление ЭЭ_факт'!$A$5:$DH$154,47+'Потребление ЭЭ_факт'!AW$4-1,FALSE),IF(N22&lt;&gt;0,VLOOKUP($A22,'Потребление ЭЭ_факт'!$A$5:$DH$154,47+'Потребление ЭЭ_факт'!AW$4-1,FALSE),0))</f>
        <v>0</v>
      </c>
      <c r="P22" s="17">
        <f>IF(AND($D22=$M$4,$E22=P$5),VLOOKUP($A22,'Потребление ЭЭ_факт'!$A$5:$DH$154,47+'Потребление ЭЭ_факт'!AX$4-1,FALSE),IF(O22&lt;&gt;0,VLOOKUP($A22,'Потребление ЭЭ_факт'!$A$5:$DH$154,47+'Потребление ЭЭ_факт'!AX$4-1,FALSE),0))</f>
        <v>0</v>
      </c>
      <c r="Q22" s="17">
        <f>IF(AND($D22=$M$4,$E22=Q$5),VLOOKUP($A22,'Потребление ЭЭ_факт'!$A$5:$DH$154,47+'Потребление ЭЭ_факт'!AY$4-1,FALSE),IF(P22&lt;&gt;0,VLOOKUP($A22,'Потребление ЭЭ_факт'!$A$5:$DH$154,47+'Потребление ЭЭ_факт'!AY$4-1,FALSE),0))</f>
        <v>0</v>
      </c>
      <c r="R22" s="17">
        <f>IF(AND($D22=$M$4,$E22=R$5),VLOOKUP($A22,'Потребление ЭЭ_факт'!$A$5:$DH$154,47+'Потребление ЭЭ_факт'!AZ$4-1,FALSE),IF(Q22&lt;&gt;0,VLOOKUP($A22,'Потребление ЭЭ_факт'!$A$5:$DH$154,47+'Потребление ЭЭ_факт'!AZ$4-1,FALSE),0))</f>
        <v>0</v>
      </c>
      <c r="S22" s="17">
        <f>IF(AND($D22=$M$4,$E22=S$5),VLOOKUP($A22,'Потребление ЭЭ_факт'!$A$5:$DH$154,47+'Потребление ЭЭ_факт'!BA$4-1,FALSE),IF(R22&lt;&gt;0,VLOOKUP($A22,'Потребление ЭЭ_факт'!$A$5:$DH$154,47+'Потребление ЭЭ_факт'!BA$4-1,FALSE),0))</f>
        <v>0</v>
      </c>
      <c r="T22" s="17">
        <f>IF(AND($D22=$M$4,$E22=T$5),VLOOKUP($A22,'Потребление ЭЭ_факт'!$A$5:$DH$154,47+'Потребление ЭЭ_факт'!BB$4-1,FALSE),IF(S22&lt;&gt;0,VLOOKUP($A22,'Потребление ЭЭ_факт'!$A$5:$DH$154,47+'Потребление ЭЭ_факт'!BB$4-1,FALSE),0))</f>
        <v>0</v>
      </c>
      <c r="U22" s="17">
        <f>IF(AND($D22=$M$4,$E22=U$5),VLOOKUP($A22,'Потребление ЭЭ_факт'!$A$5:$DH$154,47+'Потребление ЭЭ_факт'!BC$4-1,FALSE),IF(T22&lt;&gt;0,VLOOKUP($A22,'Потребление ЭЭ_факт'!$A$5:$DH$154,47+'Потребление ЭЭ_факт'!BC$4-1,FALSE),0))</f>
        <v>0</v>
      </c>
      <c r="V22" s="17">
        <f>IF(AND($D22=$M$4,$E22=V$5),VLOOKUP($A22,'Потребление ЭЭ_факт'!$A$5:$DH$154,47+'Потребление ЭЭ_факт'!BD$4-1,FALSE),IF(U22&lt;&gt;0,VLOOKUP($A22,'Потребление ЭЭ_факт'!$A$5:$DH$154,47+'Потребление ЭЭ_факт'!BD$4-1,FALSE),0))</f>
        <v>0</v>
      </c>
      <c r="W22" s="17">
        <f>IF(AND($D22=$M$4,$E22=W$5),VLOOKUP($A22,'Потребление ЭЭ_факт'!$A$5:$DH$154,47+'Потребление ЭЭ_факт'!BE$4-1,FALSE),IF(V22&lt;&gt;0,VLOOKUP($A22,'Потребление ЭЭ_факт'!$A$5:$DH$154,47+'Потребление ЭЭ_факт'!BE$4-1,FALSE),0))</f>
        <v>0</v>
      </c>
      <c r="X22" s="17">
        <f>IF(AND($D22=$M$4,$E22=X$5),VLOOKUP($A22,'Потребление ЭЭ_факт'!$A$5:$DH$154,47+'Потребление ЭЭ_факт'!BF$4-1,FALSE),IF(W22&lt;&gt;0,VLOOKUP($A22,'Потребление ЭЭ_факт'!$A$5:$DH$154,47+'Потребление ЭЭ_факт'!BF$4-1,FALSE),0))</f>
        <v>0</v>
      </c>
      <c r="Y22" s="14">
        <f>IF(AND($D22=$Y$4,$E22=Y$5),VLOOKUP($A22,'Потребление ЭЭ_факт'!$A$5:$DH$154,47+'Потребление ЭЭ_факт'!BG$4+11,FALSE),IF(X22&lt;&gt;0,VLOOKUP($A22,'Потребление ЭЭ_факт'!$A$5:$DH$154,47+'Потребление ЭЭ_факт'!BG$4+11,FALSE),0))</f>
        <v>0</v>
      </c>
      <c r="Z22" s="17">
        <f>IF(AND($D22=$Y$4,$E22=Z$5),VLOOKUP($A22,'Потребление ЭЭ_факт'!$A$5:$DH$154,47+'Потребление ЭЭ_факт'!BH$4+11,FALSE),IF(Y22&lt;&gt;0,VLOOKUP($A22,'Потребление ЭЭ_факт'!$A$5:$DH$154,47+'Потребление ЭЭ_факт'!BH$4+11,FALSE),0))</f>
        <v>0</v>
      </c>
      <c r="AA22" s="17">
        <f>IF(AND($D22=$Y$4,$E22=AA$5),VLOOKUP($A22,'Потребление ЭЭ_факт'!$A$5:$DH$154,47+'Потребление ЭЭ_факт'!BI$4+11,FALSE),IF(Z22&lt;&gt;0,VLOOKUP($A22,'Потребление ЭЭ_факт'!$A$5:$DH$154,47+'Потребление ЭЭ_факт'!BI$4+11,FALSE),0))</f>
        <v>0</v>
      </c>
      <c r="AB22" s="17">
        <f>IF(AND($D22=$Y$4,$E22=AB$5),VLOOKUP($A22,'Потребление ЭЭ_факт'!$A$5:$DH$154,47+'Потребление ЭЭ_факт'!BJ$4+11,FALSE),IF(AA22&lt;&gt;0,VLOOKUP($A22,'Потребление ЭЭ_факт'!$A$5:$DH$154,47+'Потребление ЭЭ_факт'!BJ$4+11,FALSE),0))</f>
        <v>7732.7142857142862</v>
      </c>
      <c r="AC22" s="17">
        <f>IF(AND($D22=$Y$4,$E22=AC$5),VLOOKUP($A22,'Потребление ЭЭ_факт'!$A$5:$DH$154,47+'Потребление ЭЭ_факт'!BK$4+11,FALSE),IF(AB22&lt;&gt;0,VLOOKUP($A22,'Потребление ЭЭ_факт'!$A$5:$DH$154,47+'Потребление ЭЭ_факт'!BK$4+11,FALSE),0))</f>
        <v>11426.467142857142</v>
      </c>
      <c r="AD22" s="17">
        <f>IF(AND($D22=$Y$4,$E22=AD$5),VLOOKUP($A22,'Потребление ЭЭ_факт'!$A$5:$DH$154,47+'Потребление ЭЭ_факт'!BL$4+11,FALSE),IF(AC22&lt;&gt;0,VLOOKUP($A22,'Потребление ЭЭ_факт'!$A$5:$DH$154,47+'Потребление ЭЭ_факт'!BL$4+11,FALSE),0))</f>
        <v>12394.242857142857</v>
      </c>
      <c r="AE22" s="17">
        <f>IF(AND($D22=$Y$4,$E22=AE$5),VLOOKUP($A22,'Потребление ЭЭ_факт'!$A$5:$DH$154,47+'Потребление ЭЭ_факт'!BM$4+11,FALSE),IF(AD22&lt;&gt;0,VLOOKUP($A22,'Потребление ЭЭ_факт'!$A$5:$DH$154,47+'Потребление ЭЭ_факт'!BM$4+11,FALSE),0))</f>
        <v>12829.85142857143</v>
      </c>
      <c r="AF22" s="17">
        <f>IF(AND($D22=$Y$4,$E22=AF$5),VLOOKUP($A22,'Потребление ЭЭ_факт'!$A$5:$DH$154,47+'Потребление ЭЭ_факт'!BN$4+11,FALSE),IF(AE22&lt;&gt;0,VLOOKUP($A22,'Потребление ЭЭ_факт'!$A$5:$DH$154,47+'Потребление ЭЭ_факт'!BN$4+11,FALSE),0))</f>
        <v>12625.68</v>
      </c>
      <c r="AG22" s="17">
        <f>IF(AND($D22=$Y$4,$E22=AG$5),VLOOKUP($A22,'Потребление ЭЭ_факт'!$A$5:$DH$154,47+'Потребление ЭЭ_факт'!BO$4+11,FALSE),IF(AF22&lt;&gt;0,VLOOKUP($A22,'Потребление ЭЭ_факт'!$A$5:$DH$154,47+'Потребление ЭЭ_факт'!BO$4+11,FALSE),0))</f>
        <v>9945.3942857142865</v>
      </c>
      <c r="AH22" s="17">
        <f>IF(AND($D22=$Y$4,$E22=AH$5),VLOOKUP($A22,'Потребление ЭЭ_факт'!$A$5:$DH$154,47+'Потребление ЭЭ_факт'!BP$4+11,FALSE),IF(AG22&lt;&gt;0,VLOOKUP($A22,'Потребление ЭЭ_факт'!$A$5:$DH$154,47+'Потребление ЭЭ_факт'!BP$4+11,FALSE),0))</f>
        <v>10030.537142857143</v>
      </c>
      <c r="AI22" s="17">
        <f>IF(AND($D22=$Y$4,$E22=AI$5),VLOOKUP($A22,'Потребление ЭЭ_факт'!$A$5:$DH$154,47+'Потребление ЭЭ_факт'!BQ$4+11,FALSE),IF(AH22&lt;&gt;0,VLOOKUP($A22,'Потребление ЭЭ_факт'!$A$5:$DH$154,47+'Потребление ЭЭ_факт'!BQ$4+11,FALSE),0))</f>
        <v>9826.0257142857154</v>
      </c>
      <c r="AJ22" s="17">
        <f>IF(AND($D22=$Y$4,$E22=AJ$5),VLOOKUP($A22,'Потребление ЭЭ_факт'!$A$5:$DH$154,47+'Потребление ЭЭ_факт'!BR$4+11,FALSE),IF(AI22&lt;&gt;0,VLOOKUP($A22,'Потребление ЭЭ_факт'!$A$5:$DH$154,47+'Потребление ЭЭ_факт'!BR$4+11,FALSE),0))</f>
        <v>11991.791999999998</v>
      </c>
      <c r="AK22" s="14">
        <f>IF(AND($D22=$AK$4,$E22=AK$5),VLOOKUP($A22,'Потребление ЭЭ_факт'!$A$5:$DH$154,47+'Потребление ЭЭ_факт'!BS$4+23,FALSE),IF(AJ22&lt;&gt;0,VLOOKUP($A22,'Потребление ЭЭ_факт'!$A$5:$DH$154,47+'Потребление ЭЭ_факт'!BS$4+23,FALSE),0))</f>
        <v>12769.165714285715</v>
      </c>
      <c r="AL22" s="17">
        <f>IF(AND($D22=$AK$4,$E22=AL$5),VLOOKUP($A22,'Потребление ЭЭ_факт'!$A$5:$DH$154,47+'Потребление ЭЭ_факт'!BT$4+23,FALSE),IF(AK22&lt;&gt;0,VLOOKUP($A22,'Потребление ЭЭ_факт'!$A$5:$DH$154,47+'Потребление ЭЭ_факт'!BT$4+23,FALSE),0))</f>
        <v>10781.599999999999</v>
      </c>
      <c r="AM22" s="17">
        <f>IF(AND($D22=$AK$4,$E22=AM$5),VLOOKUP($A22,'Потребление ЭЭ_факт'!$A$5:$DH$154,47+'Потребление ЭЭ_факт'!BU$4+23,FALSE),IF(AL22&lt;&gt;0,VLOOKUP($A22,'Потребление ЭЭ_факт'!$A$5:$DH$154,47+'Потребление ЭЭ_факт'!BU$4+23,FALSE),0))</f>
        <v>11311.917714285712</v>
      </c>
      <c r="AN22" s="17">
        <f>IF(AND($D22=$AK$4,$E22=AN$5),VLOOKUP($A22,'Потребление ЭЭ_факт'!$A$5:$DH$154,47+'Потребление ЭЭ_факт'!BV$4+23,FALSE),IF(AM22&lt;&gt;0,VLOOKUP($A22,'Потребление ЭЭ_факт'!$A$5:$DH$154,47+'Потребление ЭЭ_факт'!BV$4+23,FALSE),0))</f>
        <v>10920.342857142856</v>
      </c>
      <c r="AO22" s="17">
        <f>IF(AND($D22=$AK$4,$E22=AO$5),VLOOKUP($A22,'Потребление ЭЭ_факт'!$A$5:$DH$154,47+'Потребление ЭЭ_факт'!BW$4+23,FALSE),IF(AN22&lt;&gt;0,VLOOKUP($A22,'Потребление ЭЭ_факт'!$A$5:$DH$154,47+'Потребление ЭЭ_факт'!BW$4+23,FALSE),0))</f>
        <v>10817.760000000002</v>
      </c>
      <c r="AP22" s="17">
        <f>IF(AND($D22=$AK$4,$E22=AP$5),VLOOKUP($A22,'Потребление ЭЭ_факт'!$A$5:$DH$154,47+'Потребление ЭЭ_факт'!BX$4+23,FALSE),IF(AO22&lt;&gt;0,VLOOKUP($A22,'Потребление ЭЭ_факт'!$A$5:$DH$154,47+'Потребление ЭЭ_факт'!BX$4+23,FALSE),0))</f>
        <v>11431.268571428573</v>
      </c>
      <c r="AQ22" s="17">
        <f>IF(AND($D22=$AK$4,$E22=AQ$5),VLOOKUP($A22,'Потребление ЭЭ_факт'!$A$5:$DH$154,47+'Потребление ЭЭ_факт'!BY$4+23,FALSE),IF(AP22&lt;&gt;0,VLOOKUP($A22,'Потребление ЭЭ_факт'!$A$5:$DH$154,47+'Потребление ЭЭ_факт'!BY$4+23,FALSE),0))</f>
        <v>13151.351428571428</v>
      </c>
      <c r="AR22" s="17">
        <f>IF(AND($D22=$AK$4,$E22=AR$5),VLOOKUP($A22,'Потребление ЭЭ_факт'!$A$5:$DH$154,47+'Потребление ЭЭ_факт'!BZ$4+23,FALSE),IF(AQ22&lt;&gt;0,VLOOKUP($A22,'Потребление ЭЭ_факт'!$A$5:$DH$154,47+'Потребление ЭЭ_факт'!BZ$4+23,FALSE),0))</f>
        <v>13115.391428571429</v>
      </c>
      <c r="AS22" s="17">
        <f>IF(AND($D22=$AK$4,$E22=AS$5),VLOOKUP($A22,'Потребление ЭЭ_факт'!$A$5:$DH$154,47+'Потребление ЭЭ_факт'!CA$4+23,FALSE),IF(AR22&lt;&gt;0,VLOOKUP($A22,'Потребление ЭЭ_факт'!$A$5:$DH$154,47+'Потребление ЭЭ_факт'!CA$4+23,FALSE),0))</f>
        <v>10435.84</v>
      </c>
      <c r="AT22" s="17">
        <f>IF(AND($D22=$AK$4,$E22=AT$5),VLOOKUP($A22,'Потребление ЭЭ_факт'!$A$5:$DH$154,47+'Потребление ЭЭ_факт'!CB$4+23,FALSE),IF(AS22&lt;&gt;0,VLOOKUP($A22,'Потребление ЭЭ_факт'!$A$5:$DH$154,47+'Потребление ЭЭ_факт'!CB$4+23,FALSE),0))</f>
        <v>10931.12</v>
      </c>
      <c r="AU22" s="17">
        <f>IF(AND($D22=$AK$4,$E22=AU$5),VLOOKUP($A22,'Потребление ЭЭ_факт'!$A$5:$DH$154,47+'Потребление ЭЭ_факт'!CC$4+23,FALSE),IF(AT22&lt;&gt;0,VLOOKUP($A22,'Потребление ЭЭ_факт'!$A$5:$DH$154,47+'Потребление ЭЭ_факт'!CC$4+23,FALSE),0))</f>
        <v>11032.16</v>
      </c>
      <c r="AV22" s="17">
        <f>IF(AND($D22=$AK$4,$E22=AV$5),VLOOKUP($A22,'Потребление ЭЭ_факт'!$A$5:$DH$154,47+'Потребление ЭЭ_факт'!CD$4+23,FALSE),IF(AU22&lt;&gt;0,VLOOKUP($A22,'Потребление ЭЭ_факт'!$A$5:$DH$154,47+'Потребление ЭЭ_факт'!CD$4+23,FALSE),0))</f>
        <v>12586.24</v>
      </c>
      <c r="AW22" s="14">
        <f>IF(AND($D22=$AW$4,$E22=AW$5),VLOOKUP($A22,'Потребление ЭЭ_факт'!$A$5:$DH$154,47+'Потребление ЭЭ_факт'!CE$4+35,FALSE),IF(AV22&lt;&gt;0,VLOOKUP($A22,'Потребление ЭЭ_факт'!$A$5:$DH$154,47+'Потребление ЭЭ_факт'!CE$4+35,FALSE),0))</f>
        <v>11953.6</v>
      </c>
      <c r="AX22" s="17">
        <f>IF(AND($D22=$AW$4,$E22=AX$5),VLOOKUP($A22,'Потребление ЭЭ_факт'!$A$5:$DH$154,47+'Потребление ЭЭ_факт'!CF$4+35,FALSE),IF(AW22&lt;&gt;0,VLOOKUP($A22,'Потребление ЭЭ_факт'!$A$5:$DH$154,47+'Потребление ЭЭ_факт'!CF$4+35,FALSE),0))</f>
        <v>10655.36</v>
      </c>
      <c r="AY22" s="17">
        <f>IF(AND($D22=$AW$4,$E22=AY$5),VLOOKUP($A22,'Потребление ЭЭ_факт'!$A$5:$DH$154,47+'Потребление ЭЭ_факт'!CG$4+35,FALSE),IF(AX22&lt;&gt;0,VLOOKUP($A22,'Потребление ЭЭ_факт'!$A$5:$DH$154,47+'Потребление ЭЭ_факт'!CG$4+35,FALSE),0))</f>
        <v>10987.92</v>
      </c>
      <c r="AZ22" s="17">
        <f>IF(AND($D22=$AW$4,$E22=AZ$5),VLOOKUP($A22,'Потребление ЭЭ_факт'!$A$5:$DH$154,47+'Потребление ЭЭ_факт'!CH$4+35,FALSE),IF(AY22&lt;&gt;0,VLOOKUP($A22,'Потребление ЭЭ_факт'!$A$5:$DH$154,47+'Потребление ЭЭ_факт'!CH$4+35,FALSE),0))</f>
        <v>11277.28</v>
      </c>
      <c r="BA22" s="17">
        <f>IF(AND($D22=$AW$4,$E22=BA$5),VLOOKUP($A22,'Потребление ЭЭ_факт'!$A$5:$DH$154,47+'Потребление ЭЭ_факт'!CI$4+35,FALSE),IF(AZ22&lt;&gt;0,VLOOKUP($A22,'Потребление ЭЭ_факт'!$A$5:$DH$154,47+'Потребление ЭЭ_факт'!CI$4+35,FALSE),0))</f>
        <v>11506.96</v>
      </c>
      <c r="BB22" s="17">
        <f>IF(AND($D22=$AW$4,$E22=BB$5),VLOOKUP($A22,'Потребление ЭЭ_факт'!$A$5:$DH$154,47+'Потребление ЭЭ_факт'!CJ$4+35,FALSE),IF(BA22&lt;&gt;0,VLOOKUP($A22,'Потребление ЭЭ_факт'!$A$5:$DH$154,47+'Потребление ЭЭ_факт'!CJ$4+35,FALSE),0))</f>
        <v>11392.96</v>
      </c>
      <c r="BC22" s="17">
        <f>IF(AND($D22=$AW$4,$E22=BC$5),VLOOKUP($A22,'Потребление ЭЭ_факт'!$A$5:$DH$154,47+'Потребление ЭЭ_факт'!CK$4+35,FALSE),IF(BB22&lt;&gt;0,VLOOKUP($A22,'Потребление ЭЭ_факт'!$A$5:$DH$154,47+'Потребление ЭЭ_факт'!CK$4+35,FALSE),0))</f>
        <v>12952.56</v>
      </c>
      <c r="BD22" s="17">
        <f>IF(AND($D22=$AW$4,$E22=BD$5),VLOOKUP($A22,'Потребление ЭЭ_факт'!$A$5:$DH$154,47+'Потребление ЭЭ_факт'!CL$4+35,FALSE),IF(BC22&lt;&gt;0,VLOOKUP($A22,'Потребление ЭЭ_факт'!$A$5:$DH$154,47+'Потребление ЭЭ_факт'!CL$4+35,FALSE),0))</f>
        <v>12674.24</v>
      </c>
      <c r="BE22" s="17">
        <f>IF(AND($D22=$AW$4,$E22=BE$5),VLOOKUP($A22,'Потребление ЭЭ_факт'!$A$5:$DH$154,47+'Потребление ЭЭ_факт'!CM$4+35,FALSE),IF(BD22&lt;&gt;0,VLOOKUP($A22,'Потребление ЭЭ_факт'!$A$5:$DH$154,47+'Потребление ЭЭ_факт'!CM$4+35,FALSE),0))</f>
        <v>10972.88</v>
      </c>
      <c r="BF22" s="17">
        <f>IF(AND($D22=$AW$4,$E22=BF$5),VLOOKUP($A22,'Потребление ЭЭ_факт'!$A$5:$DH$154,47+'Потребление ЭЭ_факт'!CN$4+35,FALSE),IF(BE22&lt;&gt;0,VLOOKUP($A22,'Потребление ЭЭ_факт'!$A$5:$DH$154,47+'Потребление ЭЭ_факт'!CN$4+35,FALSE),0))</f>
        <v>11185.92</v>
      </c>
      <c r="BG22" s="17">
        <f>IF(AND($D22=$AW$4,$E22=BG$5),VLOOKUP($A22,'Потребление ЭЭ_факт'!$A$5:$DH$154,47+'Потребление ЭЭ_факт'!CO$4+35,FALSE),IF(BF22&lt;&gt;0,VLOOKUP($A22,'Потребление ЭЭ_факт'!$A$5:$DH$154,47+'Потребление ЭЭ_факт'!CO$4+35,FALSE),0))</f>
        <v>10420.56</v>
      </c>
      <c r="BH22" s="17">
        <f>IF(AND($D22=$AW$4,$E22=BH$5),VLOOKUP($A22,'Потребление ЭЭ_факт'!$A$5:$DH$154,47+'Потребление ЭЭ_факт'!CP$4+35,FALSE),IF(BG22&lt;&gt;0,VLOOKUP($A22,'Потребление ЭЭ_факт'!$A$5:$DH$154,47+'Потребление ЭЭ_факт'!CP$4+35,FALSE),0))</f>
        <v>13281.12</v>
      </c>
      <c r="BI22" s="14">
        <f>IF(AND($D22=$BI$4,$E22=BI$5),VLOOKUP($A22,'Потребление ЭЭ_факт'!$A$5:$DH$154,47+'Потребление ЭЭ_факт'!CQ$4+47,FALSE),IF(BH22&lt;&gt;0,VLOOKUP($A22,'Потребление ЭЭ_факт'!$A$5:$DH$154,47+'Потребление ЭЭ_факт'!CQ$4+47,FALSE),0))</f>
        <v>14936.64</v>
      </c>
      <c r="BJ22" s="17">
        <f>IF(AND($D22=$BI$4,$E22=BJ$5),VLOOKUP($A22,'Потребление ЭЭ_факт'!$A$5:$DH$154,47+'Потребление ЭЭ_факт'!CR$4+47,FALSE),IF(BI22&lt;&gt;0,VLOOKUP($A22,'Потребление ЭЭ_факт'!$A$5:$DH$154,47+'Потребление ЭЭ_факт'!CR$4+47,FALSE),0))</f>
        <v>12113.76</v>
      </c>
      <c r="BK22" s="17">
        <f>IF(AND($D22=$BI$4,$E22=BK$5),VLOOKUP($A22,'Потребление ЭЭ_факт'!$A$5:$DH$154,47+'Потребление ЭЭ_факт'!CS$4+47,FALSE),IF(BJ22&lt;&gt;0,VLOOKUP($A22,'Потребление ЭЭ_факт'!$A$5:$DH$154,47+'Потребление ЭЭ_факт'!CS$4+47,FALSE),0))</f>
        <v>11157.36</v>
      </c>
      <c r="BL22" s="17">
        <f>IF(AND($D22=$BI$4,$E22=BL$5),VLOOKUP($A22,'Потребление ЭЭ_факт'!$A$5:$DH$154,47+'Потребление ЭЭ_факт'!CT$4+47,FALSE),IF(BK22&lt;&gt;0,VLOOKUP($A22,'Потребление ЭЭ_факт'!$A$5:$DH$154,47+'Потребление ЭЭ_факт'!CT$4+47,FALSE),0))</f>
        <v>11376.32</v>
      </c>
      <c r="BM22" s="17">
        <f>IF(AND($D22=$BI$4,$E22=BM$5),VLOOKUP($A22,'Потребление ЭЭ_факт'!$A$5:$DH$154,47+'Потребление ЭЭ_факт'!CU$4+47,FALSE),IF(BL22&lt;&gt;0,VLOOKUP($A22,'Потребление ЭЭ_факт'!$A$5:$DH$154,47+'Потребление ЭЭ_факт'!CU$4+47,FALSE),0))</f>
        <v>11443.68</v>
      </c>
      <c r="BN22" s="17">
        <f>IF(AND($D22=$BI$4,$E22=BN$5),VLOOKUP($A22,'Потребление ЭЭ_факт'!$A$5:$DH$154,47+'Потребление ЭЭ_факт'!CV$4+47,FALSE),IF(BM22&lt;&gt;0,VLOOKUP($A22,'Потребление ЭЭ_факт'!$A$5:$DH$154,47+'Потребление ЭЭ_факт'!CV$4+47,FALSE),0))</f>
        <v>12059.76</v>
      </c>
      <c r="BO22" s="17">
        <f>IF(AND($D22=$BI$4,$E22=BO$5),VLOOKUP($A22,'Потребление ЭЭ_факт'!$A$5:$DH$154,47+'Потребление ЭЭ_факт'!CW$4+47,FALSE),IF(BN22&lt;&gt;0,VLOOKUP($A22,'Потребление ЭЭ_факт'!$A$5:$DH$154,47+'Потребление ЭЭ_факт'!CW$4+47,FALSE),0))</f>
        <v>13211.92</v>
      </c>
      <c r="BP22" s="17">
        <f>IF(AND($D22=$BI$4,$E22=BP$5),VLOOKUP($A22,'Потребление ЭЭ_факт'!$A$5:$DH$154,47+'Потребление ЭЭ_факт'!CX$4+47,FALSE),IF(BO22&lt;&gt;0,VLOOKUP($A22,'Потребление ЭЭ_факт'!$A$5:$DH$154,47+'Потребление ЭЭ_факт'!CX$4+47,FALSE),0))</f>
        <v>12299.68</v>
      </c>
      <c r="BQ22" s="17">
        <f>IF(AND($D22=$BI$4,$E22=BQ$5),VLOOKUP($A22,'Потребление ЭЭ_факт'!$A$5:$DH$154,47+'Потребление ЭЭ_факт'!CY$4+47,FALSE),IF(BP22&lt;&gt;0,VLOOKUP($A22,'Потребление ЭЭ_факт'!$A$5:$DH$154,47+'Потребление ЭЭ_факт'!CY$4+47,FALSE),0))</f>
        <v>11223.44</v>
      </c>
      <c r="BR22" s="17">
        <f>IF(AND($D22=$BI$4,$E22=BR$5),VLOOKUP($A22,'Потребление ЭЭ_факт'!$A$5:$DH$154,47+'Потребление ЭЭ_факт'!CZ$4+47,FALSE),IF(BQ22&lt;&gt;0,VLOOKUP($A22,'Потребление ЭЭ_факт'!$A$5:$DH$154,47+'Потребление ЭЭ_факт'!CZ$4+47,FALSE),0))</f>
        <v>11518.24</v>
      </c>
      <c r="BS22" s="17">
        <f>IF(AND($D22=$BI$4,$E22=BS$5),VLOOKUP($A22,'Потребление ЭЭ_факт'!$A$5:$DH$154,47+'Потребление ЭЭ_факт'!DA$4+47,FALSE),IF(BR22&lt;&gt;0,VLOOKUP($A22,'Потребление ЭЭ_факт'!$A$5:$DH$154,47+'Потребление ЭЭ_факт'!DA$4+47,FALSE),0))</f>
        <v>13148.96</v>
      </c>
      <c r="BT22" s="17">
        <f>IF(AND($D22=$BI$4,$E22=BT$5),VLOOKUP($A22,'Потребление ЭЭ_факт'!$A$5:$DH$154,47+'Потребление ЭЭ_факт'!DB$4+47,FALSE),IF(BS22&lt;&gt;0,VLOOKUP($A22,'Потребление ЭЭ_факт'!$A$5:$DH$154,47+'Потребление ЭЭ_факт'!DB$4+47,FALSE),0))</f>
        <v>16177.84</v>
      </c>
      <c r="BU22" s="14">
        <f>IF(AND($D22=$BU$4,$E22=BU$5),VLOOKUP($A22,'Потребление ЭЭ_факт'!$A$5:$DH$154,59+'Потребление ЭЭ_факт'!DC$4+47,FALSE),IF(BT22&lt;&gt;0,VLOOKUP($A22,'Потребление ЭЭ_факт'!$A$5:$DH$154,47+'Потребление ЭЭ_факт'!DC$4+59,FALSE),0))</f>
        <v>15164.32</v>
      </c>
      <c r="BV22" s="17">
        <f>IF(AND($D22=$BU$4,$E22=BV$5),VLOOKUP($A22,'Потребление ЭЭ_факт'!$A$5:$DH$154,59+'Потребление ЭЭ_факт'!DD$4+47,FALSE),IF(BU22&lt;&gt;0,VLOOKUP($A22,'Потребление ЭЭ_факт'!$A$5:$DH$154,47+'Потребление ЭЭ_факт'!DD$4+59,FALSE),0))</f>
        <v>13274.56</v>
      </c>
      <c r="BW22" s="17">
        <f>IF(AND($D22=$BU$4,$E22=BW$5),VLOOKUP($A22,'Потребление ЭЭ_факт'!$A$5:$DH$154,59+'Потребление ЭЭ_факт'!DE$4+47,FALSE),IF(BV22&lt;&gt;0,VLOOKUP($A22,'Потребление ЭЭ_факт'!$A$5:$DH$154,47+'Потребление ЭЭ_факт'!DE$4+59,FALSE),0))</f>
        <v>12550.96</v>
      </c>
      <c r="BX22" s="17">
        <f>IF(AND($D22=$BU$4,$E22=BX$5),VLOOKUP($A22,'Потребление ЭЭ_факт'!$A$5:$DH$154,59+'Потребление ЭЭ_факт'!DF$4+47,FALSE),IF(BW22&lt;&gt;0,VLOOKUP($A22,'Потребление ЭЭ_факт'!$A$5:$DH$154,47+'Потребление ЭЭ_факт'!DF$4+59,FALSE),0))</f>
        <v>10452.16</v>
      </c>
      <c r="BY22" s="17">
        <f>IF(AND($D22=$BU$4,$E22=BY$5),VLOOKUP($A22,'Потребление ЭЭ_факт'!$A$5:$DH$154,59+'Потребление ЭЭ_факт'!DG$4+47,FALSE),IF(BX22&lt;&gt;0,VLOOKUP($A22,'Потребление ЭЭ_факт'!$A$5:$DH$154,47+'Потребление ЭЭ_факт'!DG$4+59,FALSE),0))</f>
        <v>12112.16</v>
      </c>
      <c r="BZ22" s="17">
        <f>IF(AND($D22=$BU$4,$E22=BZ$5),VLOOKUP($A22,'Потребление ЭЭ_факт'!$A$5:$DH$154,59+'Потребление ЭЭ_факт'!DH$4+47,FALSE),IF(BY22&lt;&gt;0,VLOOKUP($A22,'Потребление ЭЭ_факт'!$A$5:$DH$154,47+'Потребление ЭЭ_факт'!DH$4+59,FALSE),0))</f>
        <v>12808.64</v>
      </c>
      <c r="CA22" s="15">
        <f t="shared" si="97"/>
        <v>13036.420714285714</v>
      </c>
      <c r="CB22" s="12">
        <f t="shared" si="200"/>
        <v>12678.747857142856</v>
      </c>
      <c r="CC22" s="12">
        <f t="shared" si="201"/>
        <v>10644.388571428572</v>
      </c>
      <c r="CD22" s="12">
        <f t="shared" si="202"/>
        <v>10916.454285714286</v>
      </c>
      <c r="CE22" s="12">
        <f t="shared" si="203"/>
        <v>11106.926428571427</v>
      </c>
      <c r="CF22" s="12">
        <f t="shared" si="204"/>
        <v>13509.247999999998</v>
      </c>
      <c r="CG22" s="14">
        <f t="shared" si="205"/>
        <v>13705.931428571428</v>
      </c>
      <c r="CH22" s="15">
        <f t="shared" si="206"/>
        <v>11706.32</v>
      </c>
      <c r="CI22" s="15">
        <f t="shared" si="207"/>
        <v>11502.039428571428</v>
      </c>
      <c r="CJ22" s="15">
        <f t="shared" si="102"/>
        <v>11006.525714285714</v>
      </c>
      <c r="CK22" s="15">
        <f t="shared" si="103"/>
        <v>11470.140000000001</v>
      </c>
      <c r="CL22" s="15">
        <f t="shared" si="104"/>
        <v>11923.157142857142</v>
      </c>
      <c r="CM22" s="15">
        <f t="shared" si="177"/>
        <v>13036.420714285714</v>
      </c>
      <c r="CN22" s="15">
        <f t="shared" si="208"/>
        <v>12678.747857142856</v>
      </c>
      <c r="CO22" s="15">
        <f t="shared" si="209"/>
        <v>10644.388571428572</v>
      </c>
      <c r="CP22" s="15">
        <f t="shared" si="210"/>
        <v>10916.454285714286</v>
      </c>
      <c r="CQ22" s="15">
        <f t="shared" si="211"/>
        <v>11106.926428571427</v>
      </c>
      <c r="CR22" s="16">
        <f t="shared" si="212"/>
        <v>13509.247999999998</v>
      </c>
      <c r="CS22" s="14">
        <f t="shared" si="213"/>
        <v>13705.931428571428</v>
      </c>
      <c r="CT22" s="15">
        <f t="shared" si="214"/>
        <v>11706.32</v>
      </c>
      <c r="CU22" s="15">
        <f t="shared" si="215"/>
        <v>11502.039428571428</v>
      </c>
      <c r="CV22" s="15">
        <f t="shared" si="216"/>
        <v>11006.525714285714</v>
      </c>
      <c r="CW22" s="15">
        <f t="shared" si="217"/>
        <v>11470.140000000001</v>
      </c>
      <c r="CX22" s="15">
        <f t="shared" si="218"/>
        <v>11923.157142857142</v>
      </c>
      <c r="CY22" s="15">
        <f t="shared" si="219"/>
        <v>13036.420714285714</v>
      </c>
      <c r="CZ22" s="15">
        <f t="shared" si="220"/>
        <v>12678.747857142856</v>
      </c>
      <c r="DA22" s="15">
        <f t="shared" si="221"/>
        <v>10644.388571428572</v>
      </c>
      <c r="DB22" s="15">
        <f t="shared" si="222"/>
        <v>10916.454285714286</v>
      </c>
      <c r="DC22" s="15">
        <f t="shared" si="223"/>
        <v>11106.926428571427</v>
      </c>
      <c r="DD22" s="16">
        <f t="shared" si="224"/>
        <v>13509.247999999998</v>
      </c>
      <c r="DE22" s="14">
        <f t="shared" si="190"/>
        <v>13705.931428571428</v>
      </c>
      <c r="DF22" s="15">
        <f t="shared" si="191"/>
        <v>11706.32</v>
      </c>
      <c r="DG22" s="15">
        <f t="shared" si="192"/>
        <v>11502.039428571428</v>
      </c>
      <c r="DH22" s="15">
        <f t="shared" si="193"/>
        <v>11006.525714285714</v>
      </c>
      <c r="DI22" s="15">
        <f t="shared" si="194"/>
        <v>11470.140000000001</v>
      </c>
      <c r="DJ22" s="15">
        <f t="shared" si="195"/>
        <v>11923.157142857142</v>
      </c>
      <c r="DK22" s="15">
        <f t="shared" si="196"/>
        <v>13036.420714285714</v>
      </c>
      <c r="DL22" s="15">
        <f t="shared" si="197"/>
        <v>12678.747857142856</v>
      </c>
      <c r="DM22" s="15">
        <f t="shared" si="198"/>
        <v>10644.388571428572</v>
      </c>
      <c r="DN22" s="15">
        <f t="shared" si="199"/>
        <v>10916.454285714286</v>
      </c>
      <c r="DO22" s="15">
        <f t="shared" si="188"/>
        <v>11106.926428571427</v>
      </c>
      <c r="DP22" s="16">
        <f t="shared" si="189"/>
        <v>13509.247999999998</v>
      </c>
      <c r="DQ22" s="14">
        <f t="shared" si="105"/>
        <v>13705.931428571428</v>
      </c>
      <c r="DR22" s="15">
        <f t="shared" si="106"/>
        <v>11706.32</v>
      </c>
      <c r="DS22" s="15">
        <f t="shared" si="107"/>
        <v>11502.039428571428</v>
      </c>
      <c r="DT22" s="15">
        <f t="shared" si="108"/>
        <v>11006.525714285714</v>
      </c>
      <c r="DU22" s="15">
        <f t="shared" si="109"/>
        <v>11470.140000000001</v>
      </c>
      <c r="DV22" s="15">
        <f t="shared" si="110"/>
        <v>11923.157142857142</v>
      </c>
      <c r="DW22" s="15">
        <f t="shared" si="111"/>
        <v>13036.420714285714</v>
      </c>
      <c r="DX22" s="15">
        <f t="shared" si="112"/>
        <v>12678.747857142856</v>
      </c>
      <c r="DY22" s="15">
        <f t="shared" si="113"/>
        <v>10644.388571428572</v>
      </c>
      <c r="DZ22" s="15">
        <f t="shared" si="225"/>
        <v>10916.454285714286</v>
      </c>
      <c r="EA22" s="15">
        <f t="shared" si="226"/>
        <v>11106.926428571427</v>
      </c>
      <c r="EB22" s="16">
        <f t="shared" si="227"/>
        <v>13509.247999999998</v>
      </c>
      <c r="EC22" s="14">
        <f t="shared" si="228"/>
        <v>13705.931428571428</v>
      </c>
      <c r="ED22" s="15">
        <f t="shared" si="229"/>
        <v>11706.32</v>
      </c>
      <c r="EE22" s="15">
        <f t="shared" si="230"/>
        <v>11502.039428571428</v>
      </c>
      <c r="EF22" s="15">
        <f t="shared" si="231"/>
        <v>11006.525714285714</v>
      </c>
      <c r="EG22" s="15">
        <f t="shared" si="232"/>
        <v>11470.140000000001</v>
      </c>
      <c r="EH22" s="15">
        <f t="shared" si="233"/>
        <v>11923.157142857142</v>
      </c>
      <c r="EI22" s="15">
        <f t="shared" si="234"/>
        <v>13036.420714285714</v>
      </c>
      <c r="EJ22" s="15">
        <f t="shared" si="235"/>
        <v>12678.747857142856</v>
      </c>
      <c r="EK22" s="15">
        <f t="shared" si="236"/>
        <v>10644.388571428572</v>
      </c>
      <c r="EL22" s="15">
        <f t="shared" si="237"/>
        <v>10916.454285714286</v>
      </c>
      <c r="EM22" s="15">
        <f t="shared" si="238"/>
        <v>11106.926428571427</v>
      </c>
      <c r="EN22" s="16">
        <f t="shared" si="239"/>
        <v>13509.247999999998</v>
      </c>
      <c r="EO22" s="14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6"/>
      <c r="FC22" s="14">
        <f t="shared" si="178"/>
        <v>12769.165714285715</v>
      </c>
      <c r="FD22" s="17">
        <f t="shared" si="114"/>
        <v>10781.599999999999</v>
      </c>
      <c r="FE22" s="17">
        <f t="shared" si="115"/>
        <v>11311.917714285712</v>
      </c>
      <c r="FF22" s="17">
        <f t="shared" si="116"/>
        <v>10920.342857142856</v>
      </c>
      <c r="FG22" s="17">
        <f t="shared" si="117"/>
        <v>10817.760000000002</v>
      </c>
      <c r="FH22" s="17">
        <f t="shared" si="118"/>
        <v>11431.268571428573</v>
      </c>
      <c r="FI22" s="17">
        <f t="shared" si="119"/>
        <v>13151.351428571428</v>
      </c>
      <c r="FJ22" s="17">
        <f t="shared" si="120"/>
        <v>13115.391428571429</v>
      </c>
      <c r="FK22" s="17">
        <f t="shared" si="121"/>
        <v>10435.84</v>
      </c>
      <c r="FL22" s="17">
        <f t="shared" si="122"/>
        <v>10931.12</v>
      </c>
      <c r="FM22" s="17">
        <f t="shared" si="123"/>
        <v>11032.16</v>
      </c>
      <c r="FN22" s="17">
        <f t="shared" si="124"/>
        <v>12586.24</v>
      </c>
      <c r="FO22" s="14">
        <f t="shared" si="125"/>
        <v>11953.6</v>
      </c>
      <c r="FP22" s="17">
        <f t="shared" si="126"/>
        <v>10655.36</v>
      </c>
      <c r="FQ22" s="17">
        <f t="shared" si="127"/>
        <v>10987.92</v>
      </c>
      <c r="FR22" s="17">
        <f t="shared" si="128"/>
        <v>11277.28</v>
      </c>
      <c r="FS22" s="17">
        <f t="shared" si="129"/>
        <v>11506.96</v>
      </c>
      <c r="FT22" s="17">
        <f t="shared" si="130"/>
        <v>11392.96</v>
      </c>
      <c r="FU22" s="17">
        <f t="shared" si="131"/>
        <v>12952.56</v>
      </c>
      <c r="FV22" s="17">
        <f t="shared" si="132"/>
        <v>12674.24</v>
      </c>
      <c r="FW22" s="17">
        <f t="shared" si="133"/>
        <v>10972.88</v>
      </c>
      <c r="FX22" s="17">
        <f t="shared" si="134"/>
        <v>11185.92</v>
      </c>
      <c r="FY22" s="17">
        <f t="shared" si="135"/>
        <v>10420.56</v>
      </c>
      <c r="FZ22" s="17">
        <f t="shared" si="136"/>
        <v>13281.12</v>
      </c>
      <c r="GA22" s="14">
        <f t="shared" si="137"/>
        <v>14936.64</v>
      </c>
      <c r="GB22" s="17">
        <f t="shared" si="138"/>
        <v>12113.76</v>
      </c>
      <c r="GC22" s="17">
        <f t="shared" si="139"/>
        <v>11157.36</v>
      </c>
      <c r="GD22" s="17">
        <f t="shared" si="140"/>
        <v>11376.32</v>
      </c>
      <c r="GE22" s="17">
        <f t="shared" si="141"/>
        <v>11443.68</v>
      </c>
      <c r="GF22" s="17">
        <f t="shared" si="142"/>
        <v>12059.76</v>
      </c>
      <c r="GG22" s="17">
        <f t="shared" si="143"/>
        <v>13211.92</v>
      </c>
      <c r="GH22" s="17">
        <f t="shared" si="144"/>
        <v>12299.68</v>
      </c>
      <c r="GI22" s="17">
        <f t="shared" si="145"/>
        <v>11223.44</v>
      </c>
      <c r="GJ22" s="17">
        <f t="shared" si="146"/>
        <v>11518.24</v>
      </c>
      <c r="GK22" s="17">
        <f t="shared" si="147"/>
        <v>13148.96</v>
      </c>
      <c r="GL22" s="17">
        <f t="shared" si="148"/>
        <v>16177.84</v>
      </c>
      <c r="GM22" s="14">
        <f t="shared" si="149"/>
        <v>15164.32</v>
      </c>
      <c r="GN22" s="17">
        <f t="shared" si="150"/>
        <v>13274.56</v>
      </c>
      <c r="GO22" s="17">
        <f t="shared" si="151"/>
        <v>12550.96</v>
      </c>
      <c r="GP22" s="17">
        <f t="shared" si="152"/>
        <v>10452.16</v>
      </c>
      <c r="GQ22" s="17">
        <f t="shared" si="153"/>
        <v>12112.16</v>
      </c>
      <c r="GR22" s="17">
        <f t="shared" si="154"/>
        <v>12808.64</v>
      </c>
      <c r="GS22" s="15">
        <f t="shared" si="155"/>
        <v>13036.420714285714</v>
      </c>
      <c r="GT22" s="12">
        <f t="shared" si="156"/>
        <v>12678.747857142856</v>
      </c>
      <c r="GU22" s="12">
        <f t="shared" si="157"/>
        <v>10644.388571428572</v>
      </c>
      <c r="GV22" s="12">
        <f t="shared" si="158"/>
        <v>10916.454285714286</v>
      </c>
      <c r="GW22" s="12">
        <f t="shared" si="159"/>
        <v>11106.926428571427</v>
      </c>
      <c r="GX22" s="12">
        <f t="shared" si="160"/>
        <v>13509.247999999998</v>
      </c>
      <c r="GY22" s="14">
        <f t="shared" si="161"/>
        <v>13705.931428571428</v>
      </c>
      <c r="GZ22" s="15">
        <f t="shared" si="162"/>
        <v>11706.32</v>
      </c>
      <c r="HA22" s="15">
        <f t="shared" si="163"/>
        <v>11502.039428571428</v>
      </c>
      <c r="HB22" s="15">
        <f t="shared" si="164"/>
        <v>11006.525714285714</v>
      </c>
      <c r="HC22" s="15">
        <f t="shared" si="165"/>
        <v>11470.140000000001</v>
      </c>
      <c r="HD22" s="15">
        <f t="shared" si="166"/>
        <v>11923.157142857142</v>
      </c>
      <c r="HE22" s="15">
        <f t="shared" si="167"/>
        <v>13036.420714285714</v>
      </c>
      <c r="HF22" s="15">
        <f t="shared" si="168"/>
        <v>12678.747857142856</v>
      </c>
      <c r="HG22" s="15">
        <f t="shared" si="169"/>
        <v>10644.388571428572</v>
      </c>
      <c r="HH22" s="15">
        <f t="shared" si="170"/>
        <v>10916.454285714286</v>
      </c>
      <c r="HI22" s="15">
        <f t="shared" si="171"/>
        <v>11106.926428571427</v>
      </c>
      <c r="HJ22" s="16">
        <f t="shared" si="172"/>
        <v>13509.247999999998</v>
      </c>
      <c r="HK22" s="14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6"/>
      <c r="HW22" s="14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6"/>
      <c r="II22" s="14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6"/>
      <c r="IU22" s="14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6"/>
      <c r="JH22" s="17"/>
      <c r="JI22" s="14">
        <f t="shared" si="179"/>
        <v>139284.15771428571</v>
      </c>
      <c r="JJ22" s="15">
        <f t="shared" si="180"/>
        <v>139261.35999999999</v>
      </c>
      <c r="JK22" s="15">
        <f t="shared" si="181"/>
        <v>150667.6</v>
      </c>
      <c r="JL22" s="15">
        <f t="shared" si="182"/>
        <v>148254.98585714283</v>
      </c>
      <c r="JM22" s="15">
        <f t="shared" si="183"/>
        <v>143206.29957142856</v>
      </c>
      <c r="JN22" s="15">
        <f t="shared" si="184"/>
        <v>0</v>
      </c>
      <c r="JO22" s="15">
        <f t="shared" si="185"/>
        <v>0</v>
      </c>
      <c r="JP22" s="15">
        <f t="shared" si="186"/>
        <v>0</v>
      </c>
      <c r="JQ22" s="15">
        <f t="shared" si="187"/>
        <v>0</v>
      </c>
      <c r="JR22" s="14"/>
    </row>
    <row r="23" spans="1:278" ht="12.75" customHeight="1" x14ac:dyDescent="0.25">
      <c r="A23" s="5" t="s">
        <v>287</v>
      </c>
      <c r="B23" s="3" t="s">
        <v>288</v>
      </c>
      <c r="C23" s="4">
        <v>44300</v>
      </c>
      <c r="D23">
        <f t="shared" si="93"/>
        <v>2021</v>
      </c>
      <c r="E23">
        <f t="shared" si="94"/>
        <v>4</v>
      </c>
      <c r="F23">
        <f t="shared" si="95"/>
        <v>2018</v>
      </c>
      <c r="G23">
        <f t="shared" si="96"/>
        <v>4</v>
      </c>
      <c r="H23">
        <f t="shared" si="173"/>
        <v>2022</v>
      </c>
      <c r="I23">
        <f t="shared" si="174"/>
        <v>1</v>
      </c>
      <c r="J23">
        <f t="shared" si="175"/>
        <v>2026</v>
      </c>
      <c r="K23">
        <f t="shared" si="176"/>
        <v>12</v>
      </c>
      <c r="M23" s="28">
        <f>IF(AND($D23=$M$4,$E23=M$5),VLOOKUP($A23,'Потребление ЭЭ_факт'!$A$5:$DH$154,47+'Потребление ЭЭ_факт'!AU$4-1,FALSE),IF(L23&lt;&gt;0,VLOOKUP($A23,'Потребление ЭЭ_факт'!$A$5:$DH$154,47+'Потребление ЭЭ_факт'!AU$4-1,FALSE),0))</f>
        <v>0</v>
      </c>
      <c r="N23" s="17">
        <f>IF(AND($D23=$M$4,$E23=N$5),VLOOKUP($A23,'Потребление ЭЭ_факт'!$A$5:$DH$154,47+'Потребление ЭЭ_факт'!AV$4-1,FALSE),IF(M23&lt;&gt;0,VLOOKUP($A23,'Потребление ЭЭ_факт'!$A$5:$DH$154,47+'Потребление ЭЭ_факт'!AV$4-1,FALSE),0))</f>
        <v>0</v>
      </c>
      <c r="O23" s="17">
        <f>IF(AND($D23=$M$4,$E23=O$5),VLOOKUP($A23,'Потребление ЭЭ_факт'!$A$5:$DH$154,47+'Потребление ЭЭ_факт'!AW$4-1,FALSE),IF(N23&lt;&gt;0,VLOOKUP($A23,'Потребление ЭЭ_факт'!$A$5:$DH$154,47+'Потребление ЭЭ_факт'!AW$4-1,FALSE),0))</f>
        <v>0</v>
      </c>
      <c r="P23" s="17">
        <f>IF(AND($D23=$M$4,$E23=P$5),VLOOKUP($A23,'Потребление ЭЭ_факт'!$A$5:$DH$154,47+'Потребление ЭЭ_факт'!AX$4-1,FALSE),IF(O23&lt;&gt;0,VLOOKUP($A23,'Потребление ЭЭ_факт'!$A$5:$DH$154,47+'Потребление ЭЭ_факт'!AX$4-1,FALSE),0))</f>
        <v>0</v>
      </c>
      <c r="Q23" s="17">
        <f>IF(AND($D23=$M$4,$E23=Q$5),VLOOKUP($A23,'Потребление ЭЭ_факт'!$A$5:$DH$154,47+'Потребление ЭЭ_факт'!AY$4-1,FALSE),IF(P23&lt;&gt;0,VLOOKUP($A23,'Потребление ЭЭ_факт'!$A$5:$DH$154,47+'Потребление ЭЭ_факт'!AY$4-1,FALSE),0))</f>
        <v>0</v>
      </c>
      <c r="R23" s="17">
        <f>IF(AND($D23=$M$4,$E23=R$5),VLOOKUP($A23,'Потребление ЭЭ_факт'!$A$5:$DH$154,47+'Потребление ЭЭ_факт'!AZ$4-1,FALSE),IF(Q23&lt;&gt;0,VLOOKUP($A23,'Потребление ЭЭ_факт'!$A$5:$DH$154,47+'Потребление ЭЭ_факт'!AZ$4-1,FALSE),0))</f>
        <v>0</v>
      </c>
      <c r="S23" s="17">
        <f>IF(AND($D23=$M$4,$E23=S$5),VLOOKUP($A23,'Потребление ЭЭ_факт'!$A$5:$DH$154,47+'Потребление ЭЭ_факт'!BA$4-1,FALSE),IF(R23&lt;&gt;0,VLOOKUP($A23,'Потребление ЭЭ_факт'!$A$5:$DH$154,47+'Потребление ЭЭ_факт'!BA$4-1,FALSE),0))</f>
        <v>0</v>
      </c>
      <c r="T23" s="17">
        <f>IF(AND($D23=$M$4,$E23=T$5),VLOOKUP($A23,'Потребление ЭЭ_факт'!$A$5:$DH$154,47+'Потребление ЭЭ_факт'!BB$4-1,FALSE),IF(S23&lt;&gt;0,VLOOKUP($A23,'Потребление ЭЭ_факт'!$A$5:$DH$154,47+'Потребление ЭЭ_факт'!BB$4-1,FALSE),0))</f>
        <v>0</v>
      </c>
      <c r="U23" s="17">
        <f>IF(AND($D23=$M$4,$E23=U$5),VLOOKUP($A23,'Потребление ЭЭ_факт'!$A$5:$DH$154,47+'Потребление ЭЭ_факт'!BC$4-1,FALSE),IF(T23&lt;&gt;0,VLOOKUP($A23,'Потребление ЭЭ_факт'!$A$5:$DH$154,47+'Потребление ЭЭ_факт'!BC$4-1,FALSE),0))</f>
        <v>0</v>
      </c>
      <c r="V23" s="17">
        <f>IF(AND($D23=$M$4,$E23=V$5),VLOOKUP($A23,'Потребление ЭЭ_факт'!$A$5:$DH$154,47+'Потребление ЭЭ_факт'!BD$4-1,FALSE),IF(U23&lt;&gt;0,VLOOKUP($A23,'Потребление ЭЭ_факт'!$A$5:$DH$154,47+'Потребление ЭЭ_факт'!BD$4-1,FALSE),0))</f>
        <v>0</v>
      </c>
      <c r="W23" s="17">
        <f>IF(AND($D23=$M$4,$E23=W$5),VLOOKUP($A23,'Потребление ЭЭ_факт'!$A$5:$DH$154,47+'Потребление ЭЭ_факт'!BE$4-1,FALSE),IF(V23&lt;&gt;0,VLOOKUP($A23,'Потребление ЭЭ_факт'!$A$5:$DH$154,47+'Потребление ЭЭ_факт'!BE$4-1,FALSE),0))</f>
        <v>0</v>
      </c>
      <c r="X23" s="17">
        <f>IF(AND($D23=$M$4,$E23=X$5),VLOOKUP($A23,'Потребление ЭЭ_факт'!$A$5:$DH$154,47+'Потребление ЭЭ_факт'!BF$4-1,FALSE),IF(W23&lt;&gt;0,VLOOKUP($A23,'Потребление ЭЭ_факт'!$A$5:$DH$154,47+'Потребление ЭЭ_факт'!BF$4-1,FALSE),0))</f>
        <v>0</v>
      </c>
      <c r="Y23" s="14">
        <f>IF(AND($D23=$Y$4,$E23=Y$5),VLOOKUP($A23,'Потребление ЭЭ_факт'!$A$5:$DH$154,47+'Потребление ЭЭ_факт'!BG$4+11,FALSE),IF(X23&lt;&gt;0,VLOOKUP($A23,'Потребление ЭЭ_факт'!$A$5:$DH$154,47+'Потребление ЭЭ_факт'!BG$4+11,FALSE),0))</f>
        <v>0</v>
      </c>
      <c r="Z23" s="17">
        <f>IF(AND($D23=$Y$4,$E23=Z$5),VLOOKUP($A23,'Потребление ЭЭ_факт'!$A$5:$DH$154,47+'Потребление ЭЭ_факт'!BH$4+11,FALSE),IF(Y23&lt;&gt;0,VLOOKUP($A23,'Потребление ЭЭ_факт'!$A$5:$DH$154,47+'Потребление ЭЭ_факт'!BH$4+11,FALSE),0))</f>
        <v>0</v>
      </c>
      <c r="AA23" s="17">
        <f>IF(AND($D23=$Y$4,$E23=AA$5),VLOOKUP($A23,'Потребление ЭЭ_факт'!$A$5:$DH$154,47+'Потребление ЭЭ_факт'!BI$4+11,FALSE),IF(Z23&lt;&gt;0,VLOOKUP($A23,'Потребление ЭЭ_факт'!$A$5:$DH$154,47+'Потребление ЭЭ_факт'!BI$4+11,FALSE),0))</f>
        <v>0</v>
      </c>
      <c r="AB23" s="17">
        <f>IF(AND($D23=$Y$4,$E23=AB$5),VLOOKUP($A23,'Потребление ЭЭ_факт'!$A$5:$DH$154,47+'Потребление ЭЭ_факт'!BJ$4+11,FALSE),IF(AA23&lt;&gt;0,VLOOKUP($A23,'Потребление ЭЭ_факт'!$A$5:$DH$154,47+'Потребление ЭЭ_факт'!BJ$4+11,FALSE),0))</f>
        <v>16856</v>
      </c>
      <c r="AC23" s="17">
        <f>IF(AND($D23=$Y$4,$E23=AC$5),VLOOKUP($A23,'Потребление ЭЭ_факт'!$A$5:$DH$154,47+'Потребление ЭЭ_факт'!BK$4+11,FALSE),IF(AB23&lt;&gt;0,VLOOKUP($A23,'Потребление ЭЭ_факт'!$A$5:$DH$154,47+'Потребление ЭЭ_факт'!BK$4+11,FALSE),0))</f>
        <v>21731</v>
      </c>
      <c r="AD23" s="17">
        <f>IF(AND($D23=$Y$4,$E23=AD$5),VLOOKUP($A23,'Потребление ЭЭ_факт'!$A$5:$DH$154,47+'Потребление ЭЭ_факт'!BL$4+11,FALSE),IF(AC23&lt;&gt;0,VLOOKUP($A23,'Потребление ЭЭ_факт'!$A$5:$DH$154,47+'Потребление ЭЭ_факт'!BL$4+11,FALSE),0))</f>
        <v>26683</v>
      </c>
      <c r="AE23" s="17">
        <f>IF(AND($D23=$Y$4,$E23=AE$5),VLOOKUP($A23,'Потребление ЭЭ_факт'!$A$5:$DH$154,47+'Потребление ЭЭ_факт'!BM$4+11,FALSE),IF(AD23&lt;&gt;0,VLOOKUP($A23,'Потребление ЭЭ_факт'!$A$5:$DH$154,47+'Потребление ЭЭ_факт'!BM$4+11,FALSE),0))</f>
        <v>29683</v>
      </c>
      <c r="AF23" s="17">
        <f>IF(AND($D23=$Y$4,$E23=AF$5),VLOOKUP($A23,'Потребление ЭЭ_факт'!$A$5:$DH$154,47+'Потребление ЭЭ_факт'!BN$4+11,FALSE),IF(AE23&lt;&gt;0,VLOOKUP($A23,'Потребление ЭЭ_факт'!$A$5:$DH$154,47+'Потребление ЭЭ_факт'!BN$4+11,FALSE),0))</f>
        <v>28933</v>
      </c>
      <c r="AG23" s="17">
        <f>IF(AND($D23=$Y$4,$E23=AG$5),VLOOKUP($A23,'Потребление ЭЭ_факт'!$A$5:$DH$154,47+'Потребление ЭЭ_факт'!BO$4+11,FALSE),IF(AF23&lt;&gt;0,VLOOKUP($A23,'Потребление ЭЭ_факт'!$A$5:$DH$154,47+'Потребление ЭЭ_факт'!BO$4+11,FALSE),0))</f>
        <v>22548</v>
      </c>
      <c r="AH23" s="17">
        <f>IF(AND($D23=$Y$4,$E23=AH$5),VLOOKUP($A23,'Потребление ЭЭ_факт'!$A$5:$DH$154,47+'Потребление ЭЭ_факт'!BP$4+11,FALSE),IF(AG23&lt;&gt;0,VLOOKUP($A23,'Потребление ЭЭ_факт'!$A$5:$DH$154,47+'Потребление ЭЭ_факт'!BP$4+11,FALSE),0))</f>
        <v>20607</v>
      </c>
      <c r="AI23" s="17">
        <f>IF(AND($D23=$Y$4,$E23=AI$5),VLOOKUP($A23,'Потребление ЭЭ_факт'!$A$5:$DH$154,47+'Потребление ЭЭ_факт'!BQ$4+11,FALSE),IF(AH23&lt;&gt;0,VLOOKUP($A23,'Потребление ЭЭ_факт'!$A$5:$DH$154,47+'Потребление ЭЭ_факт'!BQ$4+11,FALSE),0))</f>
        <v>19648</v>
      </c>
      <c r="AJ23" s="17">
        <f>IF(AND($D23=$Y$4,$E23=AJ$5),VLOOKUP($A23,'Потребление ЭЭ_факт'!$A$5:$DH$154,47+'Потребление ЭЭ_факт'!BR$4+11,FALSE),IF(AI23&lt;&gt;0,VLOOKUP($A23,'Потребление ЭЭ_факт'!$A$5:$DH$154,47+'Потребление ЭЭ_факт'!BR$4+11,FALSE),0))</f>
        <v>21747</v>
      </c>
      <c r="AK23" s="14">
        <f>IF(AND($D23=$AK$4,$E23=AK$5),VLOOKUP($A23,'Потребление ЭЭ_факт'!$A$5:$DH$154,47+'Потребление ЭЭ_факт'!BS$4+23,FALSE),IF(AJ23&lt;&gt;0,VLOOKUP($A23,'Потребление ЭЭ_факт'!$A$5:$DH$154,47+'Потребление ЭЭ_факт'!BS$4+23,FALSE),0))</f>
        <v>23258</v>
      </c>
      <c r="AL23" s="17">
        <f>IF(AND($D23=$AK$4,$E23=AL$5),VLOOKUP($A23,'Потребление ЭЭ_факт'!$A$5:$DH$154,47+'Потребление ЭЭ_факт'!BT$4+23,FALSE),IF(AK23&lt;&gt;0,VLOOKUP($A23,'Потребление ЭЭ_факт'!$A$5:$DH$154,47+'Потребление ЭЭ_факт'!BT$4+23,FALSE),0))</f>
        <v>20898</v>
      </c>
      <c r="AM23" s="17">
        <f>IF(AND($D23=$AK$4,$E23=AM$5),VLOOKUP($A23,'Потребление ЭЭ_факт'!$A$5:$DH$154,47+'Потребление ЭЭ_факт'!BU$4+23,FALSE),IF(AL23&lt;&gt;0,VLOOKUP($A23,'Потребление ЭЭ_факт'!$A$5:$DH$154,47+'Потребление ЭЭ_факт'!BU$4+23,FALSE),0))</f>
        <v>23869</v>
      </c>
      <c r="AN23" s="17">
        <f>IF(AND($D23=$AK$4,$E23=AN$5),VLOOKUP($A23,'Потребление ЭЭ_факт'!$A$5:$DH$154,47+'Потребление ЭЭ_факт'!BV$4+23,FALSE),IF(AM23&lt;&gt;0,VLOOKUP($A23,'Потребление ЭЭ_факт'!$A$5:$DH$154,47+'Потребление ЭЭ_факт'!BV$4+23,FALSE),0))</f>
        <v>24255</v>
      </c>
      <c r="AO23" s="17">
        <f>IF(AND($D23=$AK$4,$E23=AO$5),VLOOKUP($A23,'Потребление ЭЭ_факт'!$A$5:$DH$154,47+'Потребление ЭЭ_факт'!BW$4+23,FALSE),IF(AN23&lt;&gt;0,VLOOKUP($A23,'Потребление ЭЭ_факт'!$A$5:$DH$154,47+'Потребление ЭЭ_факт'!BW$4+23,FALSE),0))</f>
        <v>22896</v>
      </c>
      <c r="AP23" s="17">
        <f>IF(AND($D23=$AK$4,$E23=AP$5),VLOOKUP($A23,'Потребление ЭЭ_факт'!$A$5:$DH$154,47+'Потребление ЭЭ_факт'!BX$4+23,FALSE),IF(AO23&lt;&gt;0,VLOOKUP($A23,'Потребление ЭЭ_факт'!$A$5:$DH$154,47+'Потребление ЭЭ_факт'!BX$4+23,FALSE),0))</f>
        <v>27639</v>
      </c>
      <c r="AQ23" s="17">
        <f>IF(AND($D23=$AK$4,$E23=AQ$5),VLOOKUP($A23,'Потребление ЭЭ_факт'!$A$5:$DH$154,47+'Потребление ЭЭ_факт'!BY$4+23,FALSE),IF(AP23&lt;&gt;0,VLOOKUP($A23,'Потребление ЭЭ_факт'!$A$5:$DH$154,47+'Потребление ЭЭ_факт'!BY$4+23,FALSE),0))</f>
        <v>30507</v>
      </c>
      <c r="AR23" s="17">
        <f>IF(AND($D23=$AK$4,$E23=AR$5),VLOOKUP($A23,'Потребление ЭЭ_факт'!$A$5:$DH$154,47+'Потребление ЭЭ_факт'!BZ$4+23,FALSE),IF(AQ23&lt;&gt;0,VLOOKUP($A23,'Потребление ЭЭ_факт'!$A$5:$DH$154,47+'Потребление ЭЭ_факт'!BZ$4+23,FALSE),0))</f>
        <v>31088</v>
      </c>
      <c r="AS23" s="17">
        <f>IF(AND($D23=$AK$4,$E23=AS$5),VLOOKUP($A23,'Потребление ЭЭ_факт'!$A$5:$DH$154,47+'Потребление ЭЭ_факт'!CA$4+23,FALSE),IF(AR23&lt;&gt;0,VLOOKUP($A23,'Потребление ЭЭ_факт'!$A$5:$DH$154,47+'Потребление ЭЭ_факт'!CA$4+23,FALSE),0))</f>
        <v>24083</v>
      </c>
      <c r="AT23" s="17">
        <f>IF(AND($D23=$AK$4,$E23=AT$5),VLOOKUP($A23,'Потребление ЭЭ_факт'!$A$5:$DH$154,47+'Потребление ЭЭ_факт'!CB$4+23,FALSE),IF(AS23&lt;&gt;0,VLOOKUP($A23,'Потребление ЭЭ_факт'!$A$5:$DH$154,47+'Потребление ЭЭ_факт'!CB$4+23,FALSE),0))</f>
        <v>24426</v>
      </c>
      <c r="AU23" s="17">
        <f>IF(AND($D23=$AK$4,$E23=AU$5),VLOOKUP($A23,'Потребление ЭЭ_факт'!$A$5:$DH$154,47+'Потребление ЭЭ_факт'!CC$4+23,FALSE),IF(AT23&lt;&gt;0,VLOOKUP($A23,'Потребление ЭЭ_факт'!$A$5:$DH$154,47+'Потребление ЭЭ_факт'!CC$4+23,FALSE),0))</f>
        <v>23726</v>
      </c>
      <c r="AV23" s="17">
        <f>IF(AND($D23=$AK$4,$E23=AV$5),VLOOKUP($A23,'Потребление ЭЭ_факт'!$A$5:$DH$154,47+'Потребление ЭЭ_факт'!CD$4+23,FALSE),IF(AU23&lt;&gt;0,VLOOKUP($A23,'Потребление ЭЭ_факт'!$A$5:$DH$154,47+'Потребление ЭЭ_факт'!CD$4+23,FALSE),0))</f>
        <v>25330</v>
      </c>
      <c r="AW23" s="14">
        <f>IF(AND($D23=$AW$4,$E23=AW$5),VLOOKUP($A23,'Потребление ЭЭ_факт'!$A$5:$DH$154,47+'Потребление ЭЭ_факт'!CE$4+35,FALSE),IF(AV23&lt;&gt;0,VLOOKUP($A23,'Потребление ЭЭ_факт'!$A$5:$DH$154,47+'Потребление ЭЭ_факт'!CE$4+35,FALSE),0))</f>
        <v>25000</v>
      </c>
      <c r="AX23" s="17">
        <f>IF(AND($D23=$AW$4,$E23=AX$5),VLOOKUP($A23,'Потребление ЭЭ_факт'!$A$5:$DH$154,47+'Потребление ЭЭ_факт'!CF$4+35,FALSE),IF(AW23&lt;&gt;0,VLOOKUP($A23,'Потребление ЭЭ_факт'!$A$5:$DH$154,47+'Потребление ЭЭ_факт'!CF$4+35,FALSE),0))</f>
        <v>21820</v>
      </c>
      <c r="AY23" s="17">
        <f>IF(AND($D23=$AW$4,$E23=AY$5),VLOOKUP($A23,'Потребление ЭЭ_факт'!$A$5:$DH$154,47+'Потребление ЭЭ_факт'!CG$4+35,FALSE),IF(AX23&lt;&gt;0,VLOOKUP($A23,'Потребление ЭЭ_факт'!$A$5:$DH$154,47+'Потребление ЭЭ_факт'!CG$4+35,FALSE),0))</f>
        <v>24974</v>
      </c>
      <c r="AZ23" s="17">
        <f>IF(AND($D23=$AW$4,$E23=AZ$5),VLOOKUP($A23,'Потребление ЭЭ_факт'!$A$5:$DH$154,47+'Потребление ЭЭ_факт'!CH$4+35,FALSE),IF(AY23&lt;&gt;0,VLOOKUP($A23,'Потребление ЭЭ_факт'!$A$5:$DH$154,47+'Потребление ЭЭ_факт'!CH$4+35,FALSE),0))</f>
        <v>23780</v>
      </c>
      <c r="BA23" s="17">
        <f>IF(AND($D23=$AW$4,$E23=BA$5),VLOOKUP($A23,'Потребление ЭЭ_факт'!$A$5:$DH$154,47+'Потребление ЭЭ_факт'!CI$4+35,FALSE),IF(AZ23&lt;&gt;0,VLOOKUP($A23,'Потребление ЭЭ_факт'!$A$5:$DH$154,47+'Потребление ЭЭ_факт'!CI$4+35,FALSE),0))</f>
        <v>25433</v>
      </c>
      <c r="BB23" s="17">
        <f>IF(AND($D23=$AW$4,$E23=BB$5),VLOOKUP($A23,'Потребление ЭЭ_факт'!$A$5:$DH$154,47+'Потребление ЭЭ_факт'!CJ$4+35,FALSE),IF(BA23&lt;&gt;0,VLOOKUP($A23,'Потребление ЭЭ_факт'!$A$5:$DH$154,47+'Потребление ЭЭ_факт'!CJ$4+35,FALSE),0))</f>
        <v>27993</v>
      </c>
      <c r="BC23" s="17">
        <f>IF(AND($D23=$AW$4,$E23=BC$5),VLOOKUP($A23,'Потребление ЭЭ_факт'!$A$5:$DH$154,47+'Потребление ЭЭ_факт'!CK$4+35,FALSE),IF(BB23&lt;&gt;0,VLOOKUP($A23,'Потребление ЭЭ_факт'!$A$5:$DH$154,47+'Потребление ЭЭ_факт'!CK$4+35,FALSE),0))</f>
        <v>32109</v>
      </c>
      <c r="BD23" s="17">
        <f>IF(AND($D23=$AW$4,$E23=BD$5),VLOOKUP($A23,'Потребление ЭЭ_факт'!$A$5:$DH$154,47+'Потребление ЭЭ_факт'!CL$4+35,FALSE),IF(BC23&lt;&gt;0,VLOOKUP($A23,'Потребление ЭЭ_факт'!$A$5:$DH$154,47+'Потребление ЭЭ_факт'!CL$4+35,FALSE),0))</f>
        <v>32269</v>
      </c>
      <c r="BE23" s="17">
        <f>IF(AND($D23=$AW$4,$E23=BE$5),VLOOKUP($A23,'Потребление ЭЭ_факт'!$A$5:$DH$154,47+'Потребление ЭЭ_факт'!CM$4+35,FALSE),IF(BD23&lt;&gt;0,VLOOKUP($A23,'Потребление ЭЭ_факт'!$A$5:$DH$154,47+'Потребление ЭЭ_факт'!CM$4+35,FALSE),0))</f>
        <v>28176</v>
      </c>
      <c r="BF23" s="17">
        <f>IF(AND($D23=$AW$4,$E23=BF$5),VLOOKUP($A23,'Потребление ЭЭ_факт'!$A$5:$DH$154,47+'Потребление ЭЭ_факт'!CN$4+35,FALSE),IF(BE23&lt;&gt;0,VLOOKUP($A23,'Потребление ЭЭ_факт'!$A$5:$DH$154,47+'Потребление ЭЭ_факт'!CN$4+35,FALSE),0))</f>
        <v>25608</v>
      </c>
      <c r="BG23" s="17">
        <f>IF(AND($D23=$AW$4,$E23=BG$5),VLOOKUP($A23,'Потребление ЭЭ_факт'!$A$5:$DH$154,47+'Потребление ЭЭ_факт'!CO$4+35,FALSE),IF(BF23&lt;&gt;0,VLOOKUP($A23,'Потребление ЭЭ_факт'!$A$5:$DH$154,47+'Потребление ЭЭ_факт'!CO$4+35,FALSE),0))</f>
        <v>23866</v>
      </c>
      <c r="BH23" s="17">
        <f>IF(AND($D23=$AW$4,$E23=BH$5),VLOOKUP($A23,'Потребление ЭЭ_факт'!$A$5:$DH$154,47+'Потребление ЭЭ_факт'!CP$4+35,FALSE),IF(BG23&lt;&gt;0,VLOOKUP($A23,'Потребление ЭЭ_факт'!$A$5:$DH$154,47+'Потребление ЭЭ_факт'!CP$4+35,FALSE),0))</f>
        <v>23420.81</v>
      </c>
      <c r="BI23" s="14">
        <f>IF(AND($D23=$BI$4,$E23=BI$5),VLOOKUP($A23,'Потребление ЭЭ_факт'!$A$5:$DH$154,47+'Потребление ЭЭ_факт'!CQ$4+47,FALSE),IF(BH23&lt;&gt;0,VLOOKUP($A23,'Потребление ЭЭ_факт'!$A$5:$DH$154,47+'Потребление ЭЭ_факт'!CQ$4+47,FALSE),0))</f>
        <v>22946</v>
      </c>
      <c r="BJ23" s="17">
        <f>IF(AND($D23=$BI$4,$E23=BJ$5),VLOOKUP($A23,'Потребление ЭЭ_факт'!$A$5:$DH$154,47+'Потребление ЭЭ_факт'!CR$4+47,FALSE),IF(BI23&lt;&gt;0,VLOOKUP($A23,'Потребление ЭЭ_факт'!$A$5:$DH$154,47+'Потребление ЭЭ_факт'!CR$4+47,FALSE),0))</f>
        <v>21433.5</v>
      </c>
      <c r="BK23" s="17">
        <f>IF(AND($D23=$BI$4,$E23=BK$5),VLOOKUP($A23,'Потребление ЭЭ_факт'!$A$5:$DH$154,47+'Потребление ЭЭ_факт'!CS$4+47,FALSE),IF(BJ23&lt;&gt;0,VLOOKUP($A23,'Потребление ЭЭ_факт'!$A$5:$DH$154,47+'Потребление ЭЭ_факт'!CS$4+47,FALSE),0))</f>
        <v>23340.42</v>
      </c>
      <c r="BL23" s="17">
        <f>IF(AND($D23=$BI$4,$E23=BL$5),VLOOKUP($A23,'Потребление ЭЭ_факт'!$A$5:$DH$154,47+'Потребление ЭЭ_факт'!CT$4+47,FALSE),IF(BK23&lt;&gt;0,VLOOKUP($A23,'Потребление ЭЭ_факт'!$A$5:$DH$154,47+'Потребление ЭЭ_факт'!CT$4+47,FALSE),0))</f>
        <v>27065.43</v>
      </c>
      <c r="BM23" s="17">
        <f>IF(AND($D23=$BI$4,$E23=BM$5),VLOOKUP($A23,'Потребление ЭЭ_факт'!$A$5:$DH$154,47+'Потребление ЭЭ_факт'!CU$4+47,FALSE),IF(BL23&lt;&gt;0,VLOOKUP($A23,'Потребление ЭЭ_факт'!$A$5:$DH$154,47+'Потребление ЭЭ_факт'!CU$4+47,FALSE),0))</f>
        <v>26594.84</v>
      </c>
      <c r="BN23" s="17">
        <f>IF(AND($D23=$BI$4,$E23=BN$5),VLOOKUP($A23,'Потребление ЭЭ_факт'!$A$5:$DH$154,47+'Потребление ЭЭ_факт'!CV$4+47,FALSE),IF(BM23&lt;&gt;0,VLOOKUP($A23,'Потребление ЭЭ_факт'!$A$5:$DH$154,47+'Потребление ЭЭ_факт'!CV$4+47,FALSE),0))</f>
        <v>31843.383999999998</v>
      </c>
      <c r="BO23" s="17">
        <f>IF(AND($D23=$BI$4,$E23=BO$5),VLOOKUP($A23,'Потребление ЭЭ_факт'!$A$5:$DH$154,47+'Потребление ЭЭ_факт'!CW$4+47,FALSE),IF(BN23&lt;&gt;0,VLOOKUP($A23,'Потребление ЭЭ_факт'!$A$5:$DH$154,47+'Потребление ЭЭ_факт'!CW$4+47,FALSE),0))</f>
        <v>34270.987999999998</v>
      </c>
      <c r="BP23" s="17">
        <f>IF(AND($D23=$BI$4,$E23=BP$5),VLOOKUP($A23,'Потребление ЭЭ_факт'!$A$5:$DH$154,47+'Потребление ЭЭ_факт'!CX$4+47,FALSE),IF(BO23&lt;&gt;0,VLOOKUP($A23,'Потребление ЭЭ_факт'!$A$5:$DH$154,47+'Потребление ЭЭ_факт'!CX$4+47,FALSE),0))</f>
        <v>32600.92</v>
      </c>
      <c r="BQ23" s="17">
        <f>IF(AND($D23=$BI$4,$E23=BQ$5),VLOOKUP($A23,'Потребление ЭЭ_факт'!$A$5:$DH$154,47+'Потребление ЭЭ_факт'!CY$4+47,FALSE),IF(BP23&lt;&gt;0,VLOOKUP($A23,'Потребление ЭЭ_факт'!$A$5:$DH$154,47+'Потребление ЭЭ_факт'!CY$4+47,FALSE),0))</f>
        <v>18244.792000000001</v>
      </c>
      <c r="BR23" s="17">
        <f>IF(AND($D23=$BI$4,$E23=BR$5),VLOOKUP($A23,'Потребление ЭЭ_факт'!$A$5:$DH$154,47+'Потребление ЭЭ_факт'!CZ$4+47,FALSE),IF(BQ23&lt;&gt;0,VLOOKUP($A23,'Потребление ЭЭ_факт'!$A$5:$DH$154,47+'Потребление ЭЭ_факт'!CZ$4+47,FALSE),0))</f>
        <v>18256.912</v>
      </c>
      <c r="BS23" s="17">
        <f>IF(AND($D23=$BI$4,$E23=BS$5),VLOOKUP($A23,'Потребление ЭЭ_факт'!$A$5:$DH$154,47+'Потребление ЭЭ_факт'!DA$4+47,FALSE),IF(BR23&lt;&gt;0,VLOOKUP($A23,'Потребление ЭЭ_факт'!$A$5:$DH$154,47+'Потребление ЭЭ_факт'!DA$4+47,FALSE),0))</f>
        <v>16322.468000000001</v>
      </c>
      <c r="BT23" s="17">
        <f>IF(AND($D23=$BI$4,$E23=BT$5),VLOOKUP($A23,'Потребление ЭЭ_факт'!$A$5:$DH$154,47+'Потребление ЭЭ_факт'!DB$4+47,FALSE),IF(BS23&lt;&gt;0,VLOOKUP($A23,'Потребление ЭЭ_факт'!$A$5:$DH$154,47+'Потребление ЭЭ_факт'!DB$4+47,FALSE),0))</f>
        <v>15992.616</v>
      </c>
      <c r="BU23" s="14">
        <f>IF(AND($D23=$BU$4,$E23=BU$5),VLOOKUP($A23,'Потребление ЭЭ_факт'!$A$5:$DH$154,59+'Потребление ЭЭ_факт'!DC$4+47,FALSE),IF(BT23&lt;&gt;0,VLOOKUP($A23,'Потребление ЭЭ_факт'!$A$5:$DH$154,47+'Потребление ЭЭ_факт'!DC$4+59,FALSE),0))</f>
        <v>16233.072</v>
      </c>
      <c r="BV23" s="17">
        <f>IF(AND($D23=$BU$4,$E23=BV$5),VLOOKUP($A23,'Потребление ЭЭ_факт'!$A$5:$DH$154,59+'Потребление ЭЭ_факт'!DD$4+47,FALSE),IF(BU23&lt;&gt;0,VLOOKUP($A23,'Потребление ЭЭ_факт'!$A$5:$DH$154,47+'Потребление ЭЭ_факт'!DD$4+59,FALSE),0))</f>
        <v>14399.132</v>
      </c>
      <c r="BW23" s="17">
        <f>IF(AND($D23=$BU$4,$E23=BW$5),VLOOKUP($A23,'Потребление ЭЭ_факт'!$A$5:$DH$154,59+'Потребление ЭЭ_факт'!DE$4+47,FALSE),IF(BV23&lt;&gt;0,VLOOKUP($A23,'Потребление ЭЭ_факт'!$A$5:$DH$154,47+'Потребление ЭЭ_факт'!DE$4+59,FALSE),0))</f>
        <v>17428.511999999999</v>
      </c>
      <c r="BX23" s="17">
        <f>IF(AND($D23=$BU$4,$E23=BX$5),VLOOKUP($A23,'Потребление ЭЭ_факт'!$A$5:$DH$154,59+'Потребление ЭЭ_факт'!DF$4+47,FALSE),IF(BW23&lt;&gt;0,VLOOKUP($A23,'Потребление ЭЭ_факт'!$A$5:$DH$154,47+'Потребление ЭЭ_факт'!DF$4+59,FALSE),0))</f>
        <v>16825.12</v>
      </c>
      <c r="BY23" s="17">
        <f>IF(AND($D23=$BU$4,$E23=BY$5),VLOOKUP($A23,'Потребление ЭЭ_факт'!$A$5:$DH$154,59+'Потребление ЭЭ_факт'!DG$4+47,FALSE),IF(BX23&lt;&gt;0,VLOOKUP($A23,'Потребление ЭЭ_факт'!$A$5:$DH$154,47+'Потребление ЭЭ_факт'!DG$4+59,FALSE),0))</f>
        <v>17413.056</v>
      </c>
      <c r="BZ23" s="17">
        <f>IF(AND($D23=$BU$4,$E23=BZ$5),VLOOKUP($A23,'Потребление ЭЭ_факт'!$A$5:$DH$154,59+'Потребление ЭЭ_факт'!DH$4+47,FALSE),IF(BY23&lt;&gt;0,VLOOKUP($A23,'Потребление ЭЭ_факт'!$A$5:$DH$154,47+'Потребление ЭЭ_факт'!DH$4+59,FALSE),0))</f>
        <v>17863.62</v>
      </c>
      <c r="CA23" s="15">
        <f t="shared" si="97"/>
        <v>31642.496999999999</v>
      </c>
      <c r="CB23" s="12">
        <f t="shared" si="200"/>
        <v>31222.73</v>
      </c>
      <c r="CC23" s="12">
        <f t="shared" si="201"/>
        <v>23262.948</v>
      </c>
      <c r="CD23" s="12">
        <f t="shared" si="202"/>
        <v>22224.477999999999</v>
      </c>
      <c r="CE23" s="12">
        <f t="shared" si="203"/>
        <v>20890.616999999998</v>
      </c>
      <c r="CF23" s="12">
        <f t="shared" si="204"/>
        <v>21622.606500000002</v>
      </c>
      <c r="CG23" s="14">
        <f t="shared" si="205"/>
        <v>21859.268</v>
      </c>
      <c r="CH23" s="15">
        <f t="shared" si="206"/>
        <v>19637.657999999999</v>
      </c>
      <c r="CI23" s="15">
        <f t="shared" si="207"/>
        <v>22402.983</v>
      </c>
      <c r="CJ23" s="15">
        <f t="shared" si="102"/>
        <v>22981.387500000001</v>
      </c>
      <c r="CK23" s="15">
        <f t="shared" si="103"/>
        <v>23084.224000000002</v>
      </c>
      <c r="CL23" s="15">
        <f t="shared" si="104"/>
        <v>26334.751</v>
      </c>
      <c r="CM23" s="15">
        <f t="shared" si="177"/>
        <v>31642.496999999999</v>
      </c>
      <c r="CN23" s="15">
        <f t="shared" si="208"/>
        <v>31222.73</v>
      </c>
      <c r="CO23" s="15">
        <f t="shared" si="209"/>
        <v>23262.948</v>
      </c>
      <c r="CP23" s="15">
        <f t="shared" si="210"/>
        <v>22224.477999999999</v>
      </c>
      <c r="CQ23" s="15">
        <f t="shared" si="211"/>
        <v>20890.616999999998</v>
      </c>
      <c r="CR23" s="16">
        <f t="shared" si="212"/>
        <v>21622.606500000002</v>
      </c>
      <c r="CS23" s="14">
        <f t="shared" si="213"/>
        <v>21859.268</v>
      </c>
      <c r="CT23" s="15">
        <f t="shared" si="214"/>
        <v>19637.657999999999</v>
      </c>
      <c r="CU23" s="15">
        <f t="shared" si="215"/>
        <v>22402.983</v>
      </c>
      <c r="CV23" s="15">
        <f t="shared" si="216"/>
        <v>22981.387500000001</v>
      </c>
      <c r="CW23" s="15">
        <f t="shared" si="217"/>
        <v>23084.224000000002</v>
      </c>
      <c r="CX23" s="15">
        <f t="shared" si="218"/>
        <v>26334.751</v>
      </c>
      <c r="CY23" s="15">
        <f t="shared" si="219"/>
        <v>31642.496999999999</v>
      </c>
      <c r="CZ23" s="15">
        <f t="shared" si="220"/>
        <v>31222.73</v>
      </c>
      <c r="DA23" s="15">
        <f t="shared" si="221"/>
        <v>23262.948</v>
      </c>
      <c r="DB23" s="15">
        <f t="shared" si="222"/>
        <v>22224.477999999999</v>
      </c>
      <c r="DC23" s="15">
        <f t="shared" si="223"/>
        <v>20890.616999999998</v>
      </c>
      <c r="DD23" s="16">
        <f t="shared" si="224"/>
        <v>21622.606500000002</v>
      </c>
      <c r="DE23" s="14">
        <f t="shared" si="190"/>
        <v>21859.268</v>
      </c>
      <c r="DF23" s="15">
        <f t="shared" si="191"/>
        <v>19637.657999999999</v>
      </c>
      <c r="DG23" s="15">
        <f t="shared" si="192"/>
        <v>22402.983</v>
      </c>
      <c r="DH23" s="15">
        <f t="shared" si="193"/>
        <v>22981.387500000001</v>
      </c>
      <c r="DI23" s="15">
        <f t="shared" si="194"/>
        <v>23084.224000000002</v>
      </c>
      <c r="DJ23" s="15">
        <f t="shared" si="195"/>
        <v>26334.751</v>
      </c>
      <c r="DK23" s="15">
        <f t="shared" si="196"/>
        <v>31642.496999999999</v>
      </c>
      <c r="DL23" s="15">
        <f t="shared" si="197"/>
        <v>31222.73</v>
      </c>
      <c r="DM23" s="15">
        <f t="shared" si="198"/>
        <v>23262.948</v>
      </c>
      <c r="DN23" s="15">
        <f t="shared" si="199"/>
        <v>22224.477999999999</v>
      </c>
      <c r="DO23" s="15">
        <f t="shared" si="188"/>
        <v>20890.616999999998</v>
      </c>
      <c r="DP23" s="16">
        <f t="shared" si="189"/>
        <v>21622.606500000002</v>
      </c>
      <c r="DQ23" s="14">
        <f t="shared" si="105"/>
        <v>21859.268</v>
      </c>
      <c r="DR23" s="15">
        <f t="shared" si="106"/>
        <v>19637.657999999999</v>
      </c>
      <c r="DS23" s="15">
        <f t="shared" si="107"/>
        <v>22402.983</v>
      </c>
      <c r="DT23" s="15">
        <f t="shared" si="108"/>
        <v>22981.387500000001</v>
      </c>
      <c r="DU23" s="15">
        <f t="shared" si="109"/>
        <v>23084.224000000002</v>
      </c>
      <c r="DV23" s="15">
        <f t="shared" si="110"/>
        <v>26334.751</v>
      </c>
      <c r="DW23" s="15">
        <f t="shared" si="111"/>
        <v>31642.496999999999</v>
      </c>
      <c r="DX23" s="15">
        <f t="shared" si="112"/>
        <v>31222.73</v>
      </c>
      <c r="DY23" s="15">
        <f t="shared" si="113"/>
        <v>23262.948</v>
      </c>
      <c r="DZ23" s="15">
        <f t="shared" si="225"/>
        <v>22224.477999999999</v>
      </c>
      <c r="EA23" s="15">
        <f t="shared" si="226"/>
        <v>20890.616999999998</v>
      </c>
      <c r="EB23" s="16">
        <f t="shared" si="227"/>
        <v>21622.606500000002</v>
      </c>
      <c r="EC23" s="14">
        <f t="shared" si="228"/>
        <v>21859.268</v>
      </c>
      <c r="ED23" s="15">
        <f t="shared" si="229"/>
        <v>19637.657999999999</v>
      </c>
      <c r="EE23" s="15">
        <f t="shared" si="230"/>
        <v>22402.983</v>
      </c>
      <c r="EF23" s="15">
        <f t="shared" si="231"/>
        <v>22981.387500000001</v>
      </c>
      <c r="EG23" s="15">
        <f t="shared" si="232"/>
        <v>23084.224000000002</v>
      </c>
      <c r="EH23" s="15">
        <f t="shared" si="233"/>
        <v>26334.751</v>
      </c>
      <c r="EI23" s="15">
        <f t="shared" si="234"/>
        <v>31642.496999999999</v>
      </c>
      <c r="EJ23" s="15">
        <f t="shared" si="235"/>
        <v>31222.73</v>
      </c>
      <c r="EK23" s="15">
        <f t="shared" si="236"/>
        <v>23262.948</v>
      </c>
      <c r="EL23" s="15">
        <f t="shared" si="237"/>
        <v>22224.477999999999</v>
      </c>
      <c r="EM23" s="15">
        <f t="shared" si="238"/>
        <v>20890.616999999998</v>
      </c>
      <c r="EN23" s="16">
        <f t="shared" si="239"/>
        <v>21622.606500000002</v>
      </c>
      <c r="EO23" s="14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6"/>
      <c r="FC23" s="14">
        <f t="shared" si="178"/>
        <v>23258</v>
      </c>
      <c r="FD23" s="17">
        <f t="shared" si="114"/>
        <v>20898</v>
      </c>
      <c r="FE23" s="17">
        <f t="shared" si="115"/>
        <v>23869</v>
      </c>
      <c r="FF23" s="17">
        <f t="shared" si="116"/>
        <v>24255</v>
      </c>
      <c r="FG23" s="17">
        <f t="shared" si="117"/>
        <v>22896</v>
      </c>
      <c r="FH23" s="17">
        <f t="shared" si="118"/>
        <v>27639</v>
      </c>
      <c r="FI23" s="17">
        <f t="shared" si="119"/>
        <v>30507</v>
      </c>
      <c r="FJ23" s="17">
        <f t="shared" si="120"/>
        <v>31088</v>
      </c>
      <c r="FK23" s="17">
        <f t="shared" si="121"/>
        <v>24083</v>
      </c>
      <c r="FL23" s="17">
        <f t="shared" si="122"/>
        <v>24426</v>
      </c>
      <c r="FM23" s="17">
        <f t="shared" si="123"/>
        <v>23726</v>
      </c>
      <c r="FN23" s="17">
        <f t="shared" si="124"/>
        <v>25330</v>
      </c>
      <c r="FO23" s="14">
        <f t="shared" si="125"/>
        <v>25000</v>
      </c>
      <c r="FP23" s="17">
        <f t="shared" si="126"/>
        <v>21820</v>
      </c>
      <c r="FQ23" s="17">
        <f t="shared" si="127"/>
        <v>24974</v>
      </c>
      <c r="FR23" s="17">
        <f t="shared" si="128"/>
        <v>23780</v>
      </c>
      <c r="FS23" s="17">
        <f t="shared" si="129"/>
        <v>25433</v>
      </c>
      <c r="FT23" s="17">
        <f t="shared" si="130"/>
        <v>27993</v>
      </c>
      <c r="FU23" s="17">
        <f t="shared" si="131"/>
        <v>32109</v>
      </c>
      <c r="FV23" s="17">
        <f t="shared" si="132"/>
        <v>32269</v>
      </c>
      <c r="FW23" s="17">
        <f t="shared" si="133"/>
        <v>28176</v>
      </c>
      <c r="FX23" s="17">
        <f t="shared" si="134"/>
        <v>25608</v>
      </c>
      <c r="FY23" s="17">
        <f t="shared" si="135"/>
        <v>23866</v>
      </c>
      <c r="FZ23" s="17">
        <f t="shared" si="136"/>
        <v>23420.81</v>
      </c>
      <c r="GA23" s="14">
        <f t="shared" si="137"/>
        <v>22946</v>
      </c>
      <c r="GB23" s="17">
        <f t="shared" si="138"/>
        <v>21433.5</v>
      </c>
      <c r="GC23" s="17">
        <f t="shared" si="139"/>
        <v>23340.42</v>
      </c>
      <c r="GD23" s="17">
        <f t="shared" si="140"/>
        <v>27065.43</v>
      </c>
      <c r="GE23" s="17">
        <f t="shared" si="141"/>
        <v>26594.84</v>
      </c>
      <c r="GF23" s="17">
        <f t="shared" si="142"/>
        <v>31843.383999999998</v>
      </c>
      <c r="GG23" s="17">
        <f t="shared" si="143"/>
        <v>34270.987999999998</v>
      </c>
      <c r="GH23" s="17">
        <f t="shared" si="144"/>
        <v>32600.92</v>
      </c>
      <c r="GI23" s="17">
        <f t="shared" si="145"/>
        <v>18244.792000000001</v>
      </c>
      <c r="GJ23" s="17">
        <f t="shared" si="146"/>
        <v>18256.912</v>
      </c>
      <c r="GK23" s="17">
        <f t="shared" si="147"/>
        <v>16322.468000000001</v>
      </c>
      <c r="GL23" s="17">
        <f t="shared" si="148"/>
        <v>15992.616</v>
      </c>
      <c r="GM23" s="14">
        <f t="shared" si="149"/>
        <v>16233.072</v>
      </c>
      <c r="GN23" s="17">
        <f t="shared" si="150"/>
        <v>14399.132</v>
      </c>
      <c r="GO23" s="17">
        <f t="shared" si="151"/>
        <v>17428.511999999999</v>
      </c>
      <c r="GP23" s="17">
        <f t="shared" si="152"/>
        <v>16825.12</v>
      </c>
      <c r="GQ23" s="17">
        <f t="shared" si="153"/>
        <v>17413.056</v>
      </c>
      <c r="GR23" s="17">
        <f t="shared" si="154"/>
        <v>17863.62</v>
      </c>
      <c r="GS23" s="15">
        <f t="shared" si="155"/>
        <v>31642.496999999999</v>
      </c>
      <c r="GT23" s="12">
        <f t="shared" si="156"/>
        <v>31222.73</v>
      </c>
      <c r="GU23" s="12">
        <f t="shared" si="157"/>
        <v>23262.948</v>
      </c>
      <c r="GV23" s="12">
        <f t="shared" si="158"/>
        <v>22224.477999999999</v>
      </c>
      <c r="GW23" s="12">
        <f t="shared" si="159"/>
        <v>20890.616999999998</v>
      </c>
      <c r="GX23" s="12">
        <f t="shared" si="160"/>
        <v>21622.606500000002</v>
      </c>
      <c r="GY23" s="14">
        <f t="shared" si="161"/>
        <v>21859.268</v>
      </c>
      <c r="GZ23" s="15">
        <f t="shared" si="162"/>
        <v>19637.657999999999</v>
      </c>
      <c r="HA23" s="15">
        <f t="shared" si="163"/>
        <v>22402.983</v>
      </c>
      <c r="HB23" s="15">
        <f t="shared" si="164"/>
        <v>22981.387500000001</v>
      </c>
      <c r="HC23" s="15">
        <f t="shared" si="165"/>
        <v>23084.224000000002</v>
      </c>
      <c r="HD23" s="15">
        <f t="shared" si="166"/>
        <v>26334.751</v>
      </c>
      <c r="HE23" s="15">
        <f t="shared" si="167"/>
        <v>31642.496999999999</v>
      </c>
      <c r="HF23" s="15">
        <f t="shared" si="168"/>
        <v>31222.73</v>
      </c>
      <c r="HG23" s="15">
        <f t="shared" si="169"/>
        <v>23262.948</v>
      </c>
      <c r="HH23" s="15">
        <f t="shared" si="170"/>
        <v>22224.477999999999</v>
      </c>
      <c r="HI23" s="15">
        <f t="shared" si="171"/>
        <v>20890.616999999998</v>
      </c>
      <c r="HJ23" s="16">
        <f t="shared" si="172"/>
        <v>21622.606500000002</v>
      </c>
      <c r="HK23" s="14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6"/>
      <c r="HW23" s="14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6"/>
      <c r="II23" s="14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6"/>
      <c r="IU23" s="14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6"/>
      <c r="JH23" s="17"/>
      <c r="JI23" s="14">
        <f t="shared" si="179"/>
        <v>301975</v>
      </c>
      <c r="JJ23" s="15">
        <f t="shared" si="180"/>
        <v>314448.81</v>
      </c>
      <c r="JK23" s="15">
        <f t="shared" si="181"/>
        <v>288912.26999999996</v>
      </c>
      <c r="JL23" s="15">
        <f t="shared" si="182"/>
        <v>251028.3885</v>
      </c>
      <c r="JM23" s="15">
        <f t="shared" si="183"/>
        <v>287166.14800000004</v>
      </c>
      <c r="JN23" s="15">
        <f t="shared" si="184"/>
        <v>0</v>
      </c>
      <c r="JO23" s="15">
        <f t="shared" si="185"/>
        <v>0</v>
      </c>
      <c r="JP23" s="15">
        <f t="shared" si="186"/>
        <v>0</v>
      </c>
      <c r="JQ23" s="15">
        <f t="shared" si="187"/>
        <v>0</v>
      </c>
      <c r="JR23" s="14"/>
    </row>
    <row r="24" spans="1:278" ht="12.75" customHeight="1" x14ac:dyDescent="0.25">
      <c r="A24" s="5" t="s">
        <v>123</v>
      </c>
      <c r="B24" s="3" t="s">
        <v>124</v>
      </c>
      <c r="C24" s="4">
        <v>44307</v>
      </c>
      <c r="D24">
        <f t="shared" si="93"/>
        <v>2021</v>
      </c>
      <c r="E24">
        <f t="shared" si="94"/>
        <v>4</v>
      </c>
      <c r="F24">
        <f t="shared" si="95"/>
        <v>2018</v>
      </c>
      <c r="G24">
        <f t="shared" si="96"/>
        <v>4</v>
      </c>
      <c r="H24">
        <f t="shared" si="173"/>
        <v>2022</v>
      </c>
      <c r="I24">
        <f t="shared" si="174"/>
        <v>1</v>
      </c>
      <c r="J24">
        <f t="shared" si="175"/>
        <v>2026</v>
      </c>
      <c r="K24">
        <f t="shared" si="176"/>
        <v>12</v>
      </c>
      <c r="M24" s="28">
        <f>IF(AND($D24=$M$4,$E24=M$5),VLOOKUP($A24,'Потребление ЭЭ_факт'!$A$5:$DH$154,47+'Потребление ЭЭ_факт'!AU$4-1,FALSE),IF(L24&lt;&gt;0,VLOOKUP($A24,'Потребление ЭЭ_факт'!$A$5:$DH$154,47+'Потребление ЭЭ_факт'!AU$4-1,FALSE),0))</f>
        <v>0</v>
      </c>
      <c r="N24" s="17">
        <f>IF(AND($D24=$M$4,$E24=N$5),VLOOKUP($A24,'Потребление ЭЭ_факт'!$A$5:$DH$154,47+'Потребление ЭЭ_факт'!AV$4-1,FALSE),IF(M24&lt;&gt;0,VLOOKUP($A24,'Потребление ЭЭ_факт'!$A$5:$DH$154,47+'Потребление ЭЭ_факт'!AV$4-1,FALSE),0))</f>
        <v>0</v>
      </c>
      <c r="O24" s="17">
        <f>IF(AND($D24=$M$4,$E24=O$5),VLOOKUP($A24,'Потребление ЭЭ_факт'!$A$5:$DH$154,47+'Потребление ЭЭ_факт'!AW$4-1,FALSE),IF(N24&lt;&gt;0,VLOOKUP($A24,'Потребление ЭЭ_факт'!$A$5:$DH$154,47+'Потребление ЭЭ_факт'!AW$4-1,FALSE),0))</f>
        <v>0</v>
      </c>
      <c r="P24" s="17">
        <f>IF(AND($D24=$M$4,$E24=P$5),VLOOKUP($A24,'Потребление ЭЭ_факт'!$A$5:$DH$154,47+'Потребление ЭЭ_факт'!AX$4-1,FALSE),IF(O24&lt;&gt;0,VLOOKUP($A24,'Потребление ЭЭ_факт'!$A$5:$DH$154,47+'Потребление ЭЭ_факт'!AX$4-1,FALSE),0))</f>
        <v>0</v>
      </c>
      <c r="Q24" s="17">
        <f>IF(AND($D24=$M$4,$E24=Q$5),VLOOKUP($A24,'Потребление ЭЭ_факт'!$A$5:$DH$154,47+'Потребление ЭЭ_факт'!AY$4-1,FALSE),IF(P24&lt;&gt;0,VLOOKUP($A24,'Потребление ЭЭ_факт'!$A$5:$DH$154,47+'Потребление ЭЭ_факт'!AY$4-1,FALSE),0))</f>
        <v>0</v>
      </c>
      <c r="R24" s="17">
        <f>IF(AND($D24=$M$4,$E24=R$5),VLOOKUP($A24,'Потребление ЭЭ_факт'!$A$5:$DH$154,47+'Потребление ЭЭ_факт'!AZ$4-1,FALSE),IF(Q24&lt;&gt;0,VLOOKUP($A24,'Потребление ЭЭ_факт'!$A$5:$DH$154,47+'Потребление ЭЭ_факт'!AZ$4-1,FALSE),0))</f>
        <v>0</v>
      </c>
      <c r="S24" s="17">
        <f>IF(AND($D24=$M$4,$E24=S$5),VLOOKUP($A24,'Потребление ЭЭ_факт'!$A$5:$DH$154,47+'Потребление ЭЭ_факт'!BA$4-1,FALSE),IF(R24&lt;&gt;0,VLOOKUP($A24,'Потребление ЭЭ_факт'!$A$5:$DH$154,47+'Потребление ЭЭ_факт'!BA$4-1,FALSE),0))</f>
        <v>0</v>
      </c>
      <c r="T24" s="17">
        <f>IF(AND($D24=$M$4,$E24=T$5),VLOOKUP($A24,'Потребление ЭЭ_факт'!$A$5:$DH$154,47+'Потребление ЭЭ_факт'!BB$4-1,FALSE),IF(S24&lt;&gt;0,VLOOKUP($A24,'Потребление ЭЭ_факт'!$A$5:$DH$154,47+'Потребление ЭЭ_факт'!BB$4-1,FALSE),0))</f>
        <v>0</v>
      </c>
      <c r="U24" s="17">
        <f>IF(AND($D24=$M$4,$E24=U$5),VLOOKUP($A24,'Потребление ЭЭ_факт'!$A$5:$DH$154,47+'Потребление ЭЭ_факт'!BC$4-1,FALSE),IF(T24&lt;&gt;0,VLOOKUP($A24,'Потребление ЭЭ_факт'!$A$5:$DH$154,47+'Потребление ЭЭ_факт'!BC$4-1,FALSE),0))</f>
        <v>0</v>
      </c>
      <c r="V24" s="17">
        <f>IF(AND($D24=$M$4,$E24=V$5),VLOOKUP($A24,'Потребление ЭЭ_факт'!$A$5:$DH$154,47+'Потребление ЭЭ_факт'!BD$4-1,FALSE),IF(U24&lt;&gt;0,VLOOKUP($A24,'Потребление ЭЭ_факт'!$A$5:$DH$154,47+'Потребление ЭЭ_факт'!BD$4-1,FALSE),0))</f>
        <v>0</v>
      </c>
      <c r="W24" s="17">
        <f>IF(AND($D24=$M$4,$E24=W$5),VLOOKUP($A24,'Потребление ЭЭ_факт'!$A$5:$DH$154,47+'Потребление ЭЭ_факт'!BE$4-1,FALSE),IF(V24&lt;&gt;0,VLOOKUP($A24,'Потребление ЭЭ_факт'!$A$5:$DH$154,47+'Потребление ЭЭ_факт'!BE$4-1,FALSE),0))</f>
        <v>0</v>
      </c>
      <c r="X24" s="17">
        <f>IF(AND($D24=$M$4,$E24=X$5),VLOOKUP($A24,'Потребление ЭЭ_факт'!$A$5:$DH$154,47+'Потребление ЭЭ_факт'!BF$4-1,FALSE),IF(W24&lt;&gt;0,VLOOKUP($A24,'Потребление ЭЭ_факт'!$A$5:$DH$154,47+'Потребление ЭЭ_факт'!BF$4-1,FALSE),0))</f>
        <v>0</v>
      </c>
      <c r="Y24" s="14">
        <f>IF(AND($D24=$Y$4,$E24=Y$5),VLOOKUP($A24,'Потребление ЭЭ_факт'!$A$5:$DH$154,47+'Потребление ЭЭ_факт'!BG$4+11,FALSE),IF(X24&lt;&gt;0,VLOOKUP($A24,'Потребление ЭЭ_факт'!$A$5:$DH$154,47+'Потребление ЭЭ_факт'!BG$4+11,FALSE),0))</f>
        <v>0</v>
      </c>
      <c r="Z24" s="17">
        <f>IF(AND($D24=$Y$4,$E24=Z$5),VLOOKUP($A24,'Потребление ЭЭ_факт'!$A$5:$DH$154,47+'Потребление ЭЭ_факт'!BH$4+11,FALSE),IF(Y24&lt;&gt;0,VLOOKUP($A24,'Потребление ЭЭ_факт'!$A$5:$DH$154,47+'Потребление ЭЭ_факт'!BH$4+11,FALSE),0))</f>
        <v>0</v>
      </c>
      <c r="AA24" s="17">
        <f>IF(AND($D24=$Y$4,$E24=AA$5),VLOOKUP($A24,'Потребление ЭЭ_факт'!$A$5:$DH$154,47+'Потребление ЭЭ_факт'!BI$4+11,FALSE),IF(Z24&lt;&gt;0,VLOOKUP($A24,'Потребление ЭЭ_факт'!$A$5:$DH$154,47+'Потребление ЭЭ_факт'!BI$4+11,FALSE),0))</f>
        <v>0</v>
      </c>
      <c r="AB24" s="17">
        <f>IF(AND($D24=$Y$4,$E24=AB$5),VLOOKUP($A24,'Потребление ЭЭ_факт'!$A$5:$DH$154,47+'Потребление ЭЭ_факт'!BJ$4+11,FALSE),IF(AA24&lt;&gt;0,VLOOKUP($A24,'Потребление ЭЭ_факт'!$A$5:$DH$154,47+'Потребление ЭЭ_факт'!BJ$4+11,FALSE),0))</f>
        <v>18246.747428571107</v>
      </c>
      <c r="AC24" s="17">
        <f>IF(AND($D24=$Y$4,$E24=AC$5),VLOOKUP($A24,'Потребление ЭЭ_факт'!$A$5:$DH$154,47+'Потребление ЭЭ_факт'!BK$4+11,FALSE),IF(AB24&lt;&gt;0,VLOOKUP($A24,'Потребление ЭЭ_факт'!$A$5:$DH$154,47+'Потребление ЭЭ_факт'!BK$4+11,FALSE),0))</f>
        <v>30307.67257142872</v>
      </c>
      <c r="AD24" s="17">
        <f>IF(AND($D24=$Y$4,$E24=AD$5),VLOOKUP($A24,'Потребление ЭЭ_факт'!$A$5:$DH$154,47+'Потребление ЭЭ_факт'!BL$4+11,FALSE),IF(AC24&lt;&gt;0,VLOOKUP($A24,'Потребление ЭЭ_факт'!$A$5:$DH$154,47+'Потребление ЭЭ_факт'!BL$4+11,FALSE),0))</f>
        <v>29789.760000000078</v>
      </c>
      <c r="AE24" s="17">
        <f>IF(AND($D24=$Y$4,$E24=AE$5),VLOOKUP($A24,'Потребление ЭЭ_факт'!$A$5:$DH$154,47+'Потребление ЭЭ_факт'!BM$4+11,FALSE),IF(AD24&lt;&gt;0,VLOOKUP($A24,'Потребление ЭЭ_факт'!$A$5:$DH$154,47+'Потребление ЭЭ_факт'!BM$4+11,FALSE),0))</f>
        <v>32399.669485714385</v>
      </c>
      <c r="AF24" s="17">
        <f>IF(AND($D24=$Y$4,$E24=AF$5),VLOOKUP($A24,'Потребление ЭЭ_факт'!$A$5:$DH$154,47+'Потребление ЭЭ_факт'!BN$4+11,FALSE),IF(AE24&lt;&gt;0,VLOOKUP($A24,'Потребление ЭЭ_факт'!$A$5:$DH$154,47+'Потребление ЭЭ_факт'!BN$4+11,FALSE),0))</f>
        <v>29108.291428571738</v>
      </c>
      <c r="AG24" s="17">
        <f>IF(AND($D24=$Y$4,$E24=AG$5),VLOOKUP($A24,'Потребление ЭЭ_факт'!$A$5:$DH$154,47+'Потребление ЭЭ_факт'!BO$4+11,FALSE),IF(AF24&lt;&gt;0,VLOOKUP($A24,'Потребление ЭЭ_факт'!$A$5:$DH$154,47+'Потребление ЭЭ_факт'!BO$4+11,FALSE),0))</f>
        <v>27077.156571428273</v>
      </c>
      <c r="AH24" s="17">
        <f>IF(AND($D24=$Y$4,$E24=AH$5),VLOOKUP($A24,'Потребление ЭЭ_факт'!$A$5:$DH$154,47+'Потребление ЭЭ_факт'!BP$4+11,FALSE),IF(AG24&lt;&gt;0,VLOOKUP($A24,'Потребление ЭЭ_факт'!$A$5:$DH$154,47+'Потребление ЭЭ_факт'!BP$4+11,FALSE),0))</f>
        <v>27439.87142857143</v>
      </c>
      <c r="AI24" s="17">
        <f>IF(AND($D24=$Y$4,$E24=AI$5),VLOOKUP($A24,'Потребление ЭЭ_факт'!$A$5:$DH$154,47+'Потребление ЭЭ_факт'!BQ$4+11,FALSE),IF(AH24&lt;&gt;0,VLOOKUP($A24,'Потребление ЭЭ_факт'!$A$5:$DH$154,47+'Потребление ЭЭ_факт'!BQ$4+11,FALSE),0))</f>
        <v>25863.257142857146</v>
      </c>
      <c r="AJ24" s="17">
        <f>IF(AND($D24=$Y$4,$E24=AJ$5),VLOOKUP($A24,'Потребление ЭЭ_факт'!$A$5:$DH$154,47+'Потребление ЭЭ_факт'!BR$4+11,FALSE),IF(AI24&lt;&gt;0,VLOOKUP($A24,'Потребление ЭЭ_факт'!$A$5:$DH$154,47+'Потребление ЭЭ_факт'!BR$4+11,FALSE),0))</f>
        <v>32359.323428571428</v>
      </c>
      <c r="AK24" s="14">
        <f>IF(AND($D24=$AK$4,$E24=AK$5),VLOOKUP($A24,'Потребление ЭЭ_факт'!$A$5:$DH$154,47+'Потребление ЭЭ_факт'!BS$4+23,FALSE),IF(AJ24&lt;&gt;0,VLOOKUP($A24,'Потребление ЭЭ_факт'!$A$5:$DH$154,47+'Потребление ЭЭ_факт'!BS$4+23,FALSE),0))</f>
        <v>33728.177142857145</v>
      </c>
      <c r="AL24" s="17">
        <f>IF(AND($D24=$AK$4,$E24=AL$5),VLOOKUP($A24,'Потребление ЭЭ_факт'!$A$5:$DH$154,47+'Потребление ЭЭ_факт'!BT$4+23,FALSE),IF(AK24&lt;&gt;0,VLOOKUP($A24,'Потребление ЭЭ_факт'!$A$5:$DH$154,47+'Потребление ЭЭ_факт'!BT$4+23,FALSE),0))</f>
        <v>27916.320000000003</v>
      </c>
      <c r="AM24" s="17">
        <f>IF(AND($D24=$AK$4,$E24=AM$5),VLOOKUP($A24,'Потребление ЭЭ_факт'!$A$5:$DH$154,47+'Потребление ЭЭ_факт'!BU$4+23,FALSE),IF(AL24&lt;&gt;0,VLOOKUP($A24,'Потребление ЭЭ_факт'!$A$5:$DH$154,47+'Потребление ЭЭ_факт'!BU$4+23,FALSE),0))</f>
        <v>24926.692571428572</v>
      </c>
      <c r="AN24" s="17">
        <f>IF(AND($D24=$AK$4,$E24=AN$5),VLOOKUP($A24,'Потребление ЭЭ_факт'!$A$5:$DH$154,47+'Потребление ЭЭ_факт'!BV$4+23,FALSE),IF(AM24&lt;&gt;0,VLOOKUP($A24,'Потребление ЭЭ_факт'!$A$5:$DH$154,47+'Потребление ЭЭ_факт'!BV$4+23,FALSE),0))</f>
        <v>23775.385714285712</v>
      </c>
      <c r="AO24" s="17">
        <f>IF(AND($D24=$AK$4,$E24=AO$5),VLOOKUP($A24,'Потребление ЭЭ_факт'!$A$5:$DH$154,47+'Потребление ЭЭ_факт'!BW$4+23,FALSE),IF(AN24&lt;&gt;0,VLOOKUP($A24,'Потребление ЭЭ_факт'!$A$5:$DH$154,47+'Потребление ЭЭ_факт'!BW$4+23,FALSE),0))</f>
        <v>25054.55428571429</v>
      </c>
      <c r="AP24" s="17">
        <f>IF(AND($D24=$AK$4,$E24=AP$5),VLOOKUP($A24,'Потребление ЭЭ_факт'!$A$5:$DH$154,47+'Потребление ЭЭ_факт'!BX$4+23,FALSE),IF(AO24&lt;&gt;0,VLOOKUP($A24,'Потребление ЭЭ_факт'!$A$5:$DH$154,47+'Потребление ЭЭ_факт'!BX$4+23,FALSE),0))</f>
        <v>26052.102857142861</v>
      </c>
      <c r="AQ24" s="17">
        <f>IF(AND($D24=$AK$4,$E24=AQ$5),VLOOKUP($A24,'Потребление ЭЭ_факт'!$A$5:$DH$154,47+'Потребление ЭЭ_факт'!BY$4+23,FALSE),IF(AP24&lt;&gt;0,VLOOKUP($A24,'Потребление ЭЭ_факт'!$A$5:$DH$154,47+'Потребление ЭЭ_факт'!BY$4+23,FALSE),0))</f>
        <v>29439.238571428552</v>
      </c>
      <c r="AR24" s="17">
        <f>IF(AND($D24=$AK$4,$E24=AR$5),VLOOKUP($A24,'Потребление ЭЭ_факт'!$A$5:$DH$154,47+'Потребление ЭЭ_факт'!BZ$4+23,FALSE),IF(AQ24&lt;&gt;0,VLOOKUP($A24,'Потребление ЭЭ_факт'!$A$5:$DH$154,47+'Потребление ЭЭ_факт'!BZ$4+23,FALSE),0))</f>
        <v>30218.224285714299</v>
      </c>
      <c r="AS24" s="17">
        <f>IF(AND($D24=$AK$4,$E24=AS$5),VLOOKUP($A24,'Потребление ЭЭ_факт'!$A$5:$DH$154,47+'Потребление ЭЭ_факт'!CA$4+23,FALSE),IF(AR24&lt;&gt;0,VLOOKUP($A24,'Потребление ЭЭ_факт'!$A$5:$DH$154,47+'Потребление ЭЭ_факт'!CA$4+23,FALSE),0))</f>
        <v>23362.671428571426</v>
      </c>
      <c r="AT24" s="17">
        <f>IF(AND($D24=$AK$4,$E24=AT$5),VLOOKUP($A24,'Потребление ЭЭ_факт'!$A$5:$DH$154,47+'Потребление ЭЭ_факт'!CB$4+23,FALSE),IF(AS24&lt;&gt;0,VLOOKUP($A24,'Потребление ЭЭ_факт'!$A$5:$DH$154,47+'Потребление ЭЭ_факт'!CB$4+23,FALSE),0))</f>
        <v>25266.080000000002</v>
      </c>
      <c r="AU24" s="17">
        <f>IF(AND($D24=$AK$4,$E24=AU$5),VLOOKUP($A24,'Потребление ЭЭ_факт'!$A$5:$DH$154,47+'Потребление ЭЭ_факт'!CC$4+23,FALSE),IF(AT24&lt;&gt;0,VLOOKUP($A24,'Потребление ЭЭ_факт'!$A$5:$DH$154,47+'Потребление ЭЭ_факт'!CC$4+23,FALSE),0))</f>
        <v>28459.857142857145</v>
      </c>
      <c r="AV24" s="17">
        <f>IF(AND($D24=$AK$4,$E24=AV$5),VLOOKUP($A24,'Потребление ЭЭ_факт'!$A$5:$DH$154,47+'Потребление ЭЭ_факт'!CD$4+23,FALSE),IF(AU24&lt;&gt;0,VLOOKUP($A24,'Потребление ЭЭ_факт'!$A$5:$DH$154,47+'Потребление ЭЭ_факт'!CD$4+23,FALSE),0))</f>
        <v>36324.2212</v>
      </c>
      <c r="AW24" s="14">
        <f>IF(AND($D24=$AW$4,$E24=AW$5),VLOOKUP($A24,'Потребление ЭЭ_факт'!$A$5:$DH$154,47+'Потребление ЭЭ_факт'!CE$4+35,FALSE),IF(AV24&lt;&gt;0,VLOOKUP($A24,'Потребление ЭЭ_факт'!$A$5:$DH$154,47+'Потребление ЭЭ_факт'!CE$4+35,FALSE),0))</f>
        <v>36633.851428571426</v>
      </c>
      <c r="AX24" s="17">
        <f>IF(AND($D24=$AW$4,$E24=AX$5),VLOOKUP($A24,'Потребление ЭЭ_факт'!$A$5:$DH$154,47+'Потребление ЭЭ_факт'!CF$4+35,FALSE),IF(AW24&lt;&gt;0,VLOOKUP($A24,'Потребление ЭЭ_факт'!$A$5:$DH$154,47+'Потребление ЭЭ_факт'!CF$4+35,FALSE),0))</f>
        <v>30692.502319999996</v>
      </c>
      <c r="AY24" s="17">
        <f>IF(AND($D24=$AW$4,$E24=AY$5),VLOOKUP($A24,'Потребление ЭЭ_факт'!$A$5:$DH$154,47+'Потребление ЭЭ_факт'!CG$4+35,FALSE),IF(AX24&lt;&gt;0,VLOOKUP($A24,'Потребление ЭЭ_факт'!$A$5:$DH$154,47+'Потребление ЭЭ_факт'!CG$4+35,FALSE),0))</f>
        <v>29062.581768045489</v>
      </c>
      <c r="AZ24" s="17">
        <f>IF(AND($D24=$AW$4,$E24=AZ$5),VLOOKUP($A24,'Потребление ЭЭ_факт'!$A$5:$DH$154,47+'Потребление ЭЭ_факт'!CH$4+35,FALSE),IF(AY24&lt;&gt;0,VLOOKUP($A24,'Потребление ЭЭ_факт'!$A$5:$DH$154,47+'Потребление ЭЭ_факт'!CH$4+35,FALSE),0))</f>
        <v>26505.192857142862</v>
      </c>
      <c r="BA24" s="17">
        <f>IF(AND($D24=$AW$4,$E24=BA$5),VLOOKUP($A24,'Потребление ЭЭ_факт'!$A$5:$DH$154,47+'Потребление ЭЭ_факт'!CI$4+35,FALSE),IF(AZ24&lt;&gt;0,VLOOKUP($A24,'Потребление ЭЭ_факт'!$A$5:$DH$154,47+'Потребление ЭЭ_факт'!CI$4+35,FALSE),0))</f>
        <v>26294</v>
      </c>
      <c r="BB24" s="17">
        <f>IF(AND($D24=$AW$4,$E24=BB$5),VLOOKUP($A24,'Потребление ЭЭ_факт'!$A$5:$DH$154,47+'Потребление ЭЭ_факт'!CJ$4+35,FALSE),IF(BA24&lt;&gt;0,VLOOKUP($A24,'Потребление ЭЭ_факт'!$A$5:$DH$154,47+'Потребление ЭЭ_факт'!CJ$4+35,FALSE),0))</f>
        <v>26343.719466439477</v>
      </c>
      <c r="BC24" s="17">
        <f>IF(AND($D24=$AW$4,$E24=BC$5),VLOOKUP($A24,'Потребление ЭЭ_факт'!$A$5:$DH$154,47+'Потребление ЭЭ_факт'!CK$4+35,FALSE),IF(BB24&lt;&gt;0,VLOOKUP($A24,'Потребление ЭЭ_факт'!$A$5:$DH$154,47+'Потребление ЭЭ_факт'!CK$4+35,FALSE),0))</f>
        <v>28150.442857142858</v>
      </c>
      <c r="BD24" s="17">
        <f>IF(AND($D24=$AW$4,$E24=BD$5),VLOOKUP($A24,'Потребление ЭЭ_факт'!$A$5:$DH$154,47+'Потребление ЭЭ_факт'!CL$4+35,FALSE),IF(BC24&lt;&gt;0,VLOOKUP($A24,'Потребление ЭЭ_факт'!$A$5:$DH$154,47+'Потребление ЭЭ_факт'!CL$4+35,FALSE),0))</f>
        <v>29182.543912941284</v>
      </c>
      <c r="BE24" s="17">
        <f>IF(AND($D24=$AW$4,$E24=BE$5),VLOOKUP($A24,'Потребление ЭЭ_факт'!$A$5:$DH$154,47+'Потребление ЭЭ_факт'!CM$4+35,FALSE),IF(BD24&lt;&gt;0,VLOOKUP($A24,'Потребление ЭЭ_факт'!$A$5:$DH$154,47+'Потребление ЭЭ_факт'!CM$4+35,FALSE),0))</f>
        <v>24911.019999999997</v>
      </c>
      <c r="BF24" s="17">
        <f>IF(AND($D24=$AW$4,$E24=BF$5),VLOOKUP($A24,'Потребление ЭЭ_факт'!$A$5:$DH$154,47+'Потребление ЭЭ_факт'!CN$4+35,FALSE),IF(BE24&lt;&gt;0,VLOOKUP($A24,'Потребление ЭЭ_факт'!$A$5:$DH$154,47+'Потребление ЭЭ_факт'!CN$4+35,FALSE),0))</f>
        <v>24346.899412562183</v>
      </c>
      <c r="BG24" s="17">
        <f>IF(AND($D24=$AW$4,$E24=BG$5),VLOOKUP($A24,'Потребление ЭЭ_факт'!$A$5:$DH$154,47+'Потребление ЭЭ_факт'!CO$4+35,FALSE),IF(BF24&lt;&gt;0,VLOOKUP($A24,'Потребление ЭЭ_факт'!$A$5:$DH$154,47+'Потребление ЭЭ_факт'!CO$4+35,FALSE),0))</f>
        <v>23840.019999999997</v>
      </c>
      <c r="BH24" s="17">
        <f>IF(AND($D24=$AW$4,$E24=BH$5),VLOOKUP($A24,'Потребление ЭЭ_факт'!$A$5:$DH$154,47+'Потребление ЭЭ_факт'!CP$4+35,FALSE),IF(BG24&lt;&gt;0,VLOOKUP($A24,'Потребление ЭЭ_факт'!$A$5:$DH$154,47+'Потребление ЭЭ_факт'!CP$4+35,FALSE),0))</f>
        <v>33253.317142857144</v>
      </c>
      <c r="BI24" s="14">
        <f>IF(AND($D24=$BI$4,$E24=BI$5),VLOOKUP($A24,'Потребление ЭЭ_факт'!$A$5:$DH$154,47+'Потребление ЭЭ_факт'!CQ$4+47,FALSE),IF(BH24&lt;&gt;0,VLOOKUP($A24,'Потребление ЭЭ_факт'!$A$5:$DH$154,47+'Потребление ЭЭ_факт'!CQ$4+47,FALSE),0))</f>
        <v>35410.559999999998</v>
      </c>
      <c r="BJ24" s="17">
        <f>IF(AND($D24=$BI$4,$E24=BJ$5),VLOOKUP($A24,'Потребление ЭЭ_факт'!$A$5:$DH$154,47+'Потребление ЭЭ_факт'!CR$4+47,FALSE),IF(BI24&lt;&gt;0,VLOOKUP($A24,'Потребление ЭЭ_факт'!$A$5:$DH$154,47+'Потребление ЭЭ_факт'!CR$4+47,FALSE),0))</f>
        <v>32388.235714285711</v>
      </c>
      <c r="BK24" s="17">
        <f>IF(AND($D24=$BI$4,$E24=BK$5),VLOOKUP($A24,'Потребление ЭЭ_факт'!$A$5:$DH$154,47+'Потребление ЭЭ_факт'!CS$4+47,FALSE),IF(BJ24&lt;&gt;0,VLOOKUP($A24,'Потребление ЭЭ_факт'!$A$5:$DH$154,47+'Потребление ЭЭ_факт'!CS$4+47,FALSE),0))</f>
        <v>30821.56</v>
      </c>
      <c r="BL24" s="17">
        <f>IF(AND($D24=$BI$4,$E24=BL$5),VLOOKUP($A24,'Потребление ЭЭ_факт'!$A$5:$DH$154,47+'Потребление ЭЭ_факт'!CT$4+47,FALSE),IF(BK24&lt;&gt;0,VLOOKUP($A24,'Потребление ЭЭ_факт'!$A$5:$DH$154,47+'Потребление ЭЭ_факт'!CT$4+47,FALSE),0))</f>
        <v>28997.811428571425</v>
      </c>
      <c r="BM24" s="17">
        <f>IF(AND($D24=$BI$4,$E24=BM$5),VLOOKUP($A24,'Потребление ЭЭ_факт'!$A$5:$DH$154,47+'Потребление ЭЭ_факт'!CU$4+47,FALSE),IF(BL24&lt;&gt;0,VLOOKUP($A24,'Потребление ЭЭ_факт'!$A$5:$DH$154,47+'Потребление ЭЭ_факт'!CU$4+47,FALSE),0))</f>
        <v>27600.902857142857</v>
      </c>
      <c r="BN24" s="17">
        <f>IF(AND($D24=$BI$4,$E24=BN$5),VLOOKUP($A24,'Потребление ЭЭ_факт'!$A$5:$DH$154,47+'Потребление ЭЭ_факт'!CV$4+47,FALSE),IF(BM24&lt;&gt;0,VLOOKUP($A24,'Потребление ЭЭ_факт'!$A$5:$DH$154,47+'Потребление ЭЭ_факт'!CV$4+47,FALSE),0))</f>
        <v>29228.645714285714</v>
      </c>
      <c r="BO24" s="17">
        <f>IF(AND($D24=$BI$4,$E24=BO$5),VLOOKUP($A24,'Потребление ЭЭ_факт'!$A$5:$DH$154,47+'Потребление ЭЭ_факт'!CW$4+47,FALSE),IF(BN24&lt;&gt;0,VLOOKUP($A24,'Потребление ЭЭ_факт'!$A$5:$DH$154,47+'Потребление ЭЭ_факт'!CW$4+47,FALSE),0))</f>
        <v>33051.5</v>
      </c>
      <c r="BP24" s="17">
        <f>IF(AND($D24=$BI$4,$E24=BP$5),VLOOKUP($A24,'Потребление ЭЭ_факт'!$A$5:$DH$154,47+'Потребление ЭЭ_факт'!CX$4+47,FALSE),IF(BO24&lt;&gt;0,VLOOKUP($A24,'Потребление ЭЭ_факт'!$A$5:$DH$154,47+'Потребление ЭЭ_факт'!CX$4+47,FALSE),0))</f>
        <v>29916.52</v>
      </c>
      <c r="BQ24" s="17">
        <f>IF(AND($D24=$BI$4,$E24=BQ$5),VLOOKUP($A24,'Потребление ЭЭ_факт'!$A$5:$DH$154,47+'Потребление ЭЭ_факт'!CY$4+47,FALSE),IF(BP24&lt;&gt;0,VLOOKUP($A24,'Потребление ЭЭ_факт'!$A$5:$DH$154,47+'Потребление ЭЭ_факт'!CY$4+47,FALSE),0))</f>
        <v>28339.16</v>
      </c>
      <c r="BR24" s="17">
        <f>IF(AND($D24=$BI$4,$E24=BR$5),VLOOKUP($A24,'Потребление ЭЭ_факт'!$A$5:$DH$154,47+'Потребление ЭЭ_факт'!CZ$4+47,FALSE),IF(BQ24&lt;&gt;0,VLOOKUP($A24,'Потребление ЭЭ_факт'!$A$5:$DH$154,47+'Потребление ЭЭ_факт'!CZ$4+47,FALSE),0))</f>
        <v>24844.92</v>
      </c>
      <c r="BS24" s="17">
        <f>IF(AND($D24=$BI$4,$E24=BS$5),VLOOKUP($A24,'Потребление ЭЭ_факт'!$A$5:$DH$154,47+'Потребление ЭЭ_факт'!DA$4+47,FALSE),IF(BR24&lt;&gt;0,VLOOKUP($A24,'Потребление ЭЭ_факт'!$A$5:$DH$154,47+'Потребление ЭЭ_факт'!DA$4+47,FALSE),0))</f>
        <v>28996.639999999999</v>
      </c>
      <c r="BT24" s="17">
        <f>IF(AND($D24=$BI$4,$E24=BT$5),VLOOKUP($A24,'Потребление ЭЭ_факт'!$A$5:$DH$154,47+'Потребление ЭЭ_факт'!DB$4+47,FALSE),IF(BS24&lt;&gt;0,VLOOKUP($A24,'Потребление ЭЭ_факт'!$A$5:$DH$154,47+'Потребление ЭЭ_факт'!DB$4+47,FALSE),0))</f>
        <v>38063.32</v>
      </c>
      <c r="BU24" s="14">
        <f>IF(AND($D24=$BU$4,$E24=BU$5),VLOOKUP($A24,'Потребление ЭЭ_факт'!$A$5:$DH$154,59+'Потребление ЭЭ_факт'!DC$4+47,FALSE),IF(BT24&lt;&gt;0,VLOOKUP($A24,'Потребление ЭЭ_факт'!$A$5:$DH$154,47+'Потребление ЭЭ_факт'!DC$4+59,FALSE),0))</f>
        <v>36487</v>
      </c>
      <c r="BV24" s="17">
        <f>IF(AND($D24=$BU$4,$E24=BV$5),VLOOKUP($A24,'Потребление ЭЭ_факт'!$A$5:$DH$154,59+'Потребление ЭЭ_факт'!DD$4+47,FALSE),IF(BU24&lt;&gt;0,VLOOKUP($A24,'Потребление ЭЭ_факт'!$A$5:$DH$154,47+'Потребление ЭЭ_факт'!DD$4+59,FALSE),0))</f>
        <v>33807.599999999999</v>
      </c>
      <c r="BW24" s="17">
        <f>IF(AND($D24=$BU$4,$E24=BW$5),VLOOKUP($A24,'Потребление ЭЭ_факт'!$A$5:$DH$154,59+'Потребление ЭЭ_факт'!DE$4+47,FALSE),IF(BV24&lt;&gt;0,VLOOKUP($A24,'Потребление ЭЭ_факт'!$A$5:$DH$154,47+'Потребление ЭЭ_факт'!DE$4+59,FALSE),0))</f>
        <v>32641.82</v>
      </c>
      <c r="BX24" s="17">
        <f>IF(AND($D24=$BU$4,$E24=BX$5),VLOOKUP($A24,'Потребление ЭЭ_факт'!$A$5:$DH$154,59+'Потребление ЭЭ_факт'!DF$4+47,FALSE),IF(BW24&lt;&gt;0,VLOOKUP($A24,'Потребление ЭЭ_факт'!$A$5:$DH$154,47+'Потребление ЭЭ_факт'!DF$4+59,FALSE),0))</f>
        <v>27415.24</v>
      </c>
      <c r="BY24" s="17">
        <f>IF(AND($D24=$BU$4,$E24=BY$5),VLOOKUP($A24,'Потребление ЭЭ_факт'!$A$5:$DH$154,59+'Потребление ЭЭ_факт'!DG$4+47,FALSE),IF(BX24&lt;&gt;0,VLOOKUP($A24,'Потребление ЭЭ_факт'!$A$5:$DH$154,47+'Потребление ЭЭ_факт'!DG$4+59,FALSE),0))</f>
        <v>27705.96</v>
      </c>
      <c r="BZ24" s="17">
        <f>IF(AND($D24=$BU$4,$E24=BZ$5),VLOOKUP($A24,'Потребление ЭЭ_факт'!$A$5:$DH$154,59+'Потребление ЭЭ_факт'!DH$4+47,FALSE),IF(BY24&lt;&gt;0,VLOOKUP($A24,'Потребление ЭЭ_факт'!$A$5:$DH$154,47+'Потребление ЭЭ_факт'!DH$4+59,FALSE),0))</f>
        <v>28269.34</v>
      </c>
      <c r="CA24" s="15">
        <f t="shared" si="97"/>
        <v>30760.212728571449</v>
      </c>
      <c r="CB24" s="12">
        <f t="shared" si="200"/>
        <v>29606.394906806832</v>
      </c>
      <c r="CC24" s="12">
        <f t="shared" si="201"/>
        <v>25922.501999999924</v>
      </c>
      <c r="CD24" s="12">
        <f t="shared" si="202"/>
        <v>25474.442710283405</v>
      </c>
      <c r="CE24" s="12">
        <f t="shared" si="203"/>
        <v>26789.943571428572</v>
      </c>
      <c r="CF24" s="12">
        <f t="shared" si="204"/>
        <v>35000.045442857139</v>
      </c>
      <c r="CG24" s="14">
        <f t="shared" si="205"/>
        <v>35564.897142857139</v>
      </c>
      <c r="CH24" s="15">
        <f t="shared" si="206"/>
        <v>31201.16450857143</v>
      </c>
      <c r="CI24" s="15">
        <f t="shared" si="207"/>
        <v>29363.163584868518</v>
      </c>
      <c r="CJ24" s="15">
        <f t="shared" si="102"/>
        <v>26673.407500000001</v>
      </c>
      <c r="CK24" s="15">
        <f t="shared" si="103"/>
        <v>26663.854285714286</v>
      </c>
      <c r="CL24" s="15">
        <f t="shared" si="104"/>
        <v>27473.452009467015</v>
      </c>
      <c r="CM24" s="15">
        <f t="shared" si="177"/>
        <v>30760.212728571449</v>
      </c>
      <c r="CN24" s="15">
        <f t="shared" si="208"/>
        <v>29606.394906806832</v>
      </c>
      <c r="CO24" s="15">
        <f t="shared" si="209"/>
        <v>25922.501999999924</v>
      </c>
      <c r="CP24" s="15">
        <f t="shared" si="210"/>
        <v>25474.442710283405</v>
      </c>
      <c r="CQ24" s="15">
        <f t="shared" si="211"/>
        <v>26789.943571428572</v>
      </c>
      <c r="CR24" s="16">
        <f t="shared" si="212"/>
        <v>35000.045442857139</v>
      </c>
      <c r="CS24" s="14">
        <f t="shared" si="213"/>
        <v>35564.897142857139</v>
      </c>
      <c r="CT24" s="15">
        <f t="shared" si="214"/>
        <v>31201.16450857143</v>
      </c>
      <c r="CU24" s="15">
        <f t="shared" si="215"/>
        <v>29363.163584868518</v>
      </c>
      <c r="CV24" s="15">
        <f t="shared" si="216"/>
        <v>26673.407500000001</v>
      </c>
      <c r="CW24" s="15">
        <f t="shared" si="217"/>
        <v>26663.854285714286</v>
      </c>
      <c r="CX24" s="15">
        <f t="shared" si="218"/>
        <v>27473.452009467015</v>
      </c>
      <c r="CY24" s="15">
        <f t="shared" si="219"/>
        <v>30760.212728571449</v>
      </c>
      <c r="CZ24" s="15">
        <f t="shared" si="220"/>
        <v>29606.394906806832</v>
      </c>
      <c r="DA24" s="15">
        <f t="shared" si="221"/>
        <v>25922.501999999924</v>
      </c>
      <c r="DB24" s="15">
        <f t="shared" si="222"/>
        <v>25474.442710283405</v>
      </c>
      <c r="DC24" s="15">
        <f t="shared" si="223"/>
        <v>26789.943571428572</v>
      </c>
      <c r="DD24" s="16">
        <f t="shared" si="224"/>
        <v>35000.045442857139</v>
      </c>
      <c r="DE24" s="14">
        <f t="shared" si="190"/>
        <v>35564.897142857139</v>
      </c>
      <c r="DF24" s="15">
        <f t="shared" si="191"/>
        <v>31201.16450857143</v>
      </c>
      <c r="DG24" s="15">
        <f t="shared" si="192"/>
        <v>29363.163584868518</v>
      </c>
      <c r="DH24" s="15">
        <f t="shared" si="193"/>
        <v>26673.407500000001</v>
      </c>
      <c r="DI24" s="15">
        <f t="shared" si="194"/>
        <v>26663.854285714286</v>
      </c>
      <c r="DJ24" s="15">
        <f t="shared" si="195"/>
        <v>27473.452009467015</v>
      </c>
      <c r="DK24" s="15">
        <f t="shared" si="196"/>
        <v>30760.212728571449</v>
      </c>
      <c r="DL24" s="15">
        <f t="shared" si="197"/>
        <v>29606.394906806832</v>
      </c>
      <c r="DM24" s="15">
        <f t="shared" si="198"/>
        <v>25922.501999999924</v>
      </c>
      <c r="DN24" s="15">
        <f t="shared" si="199"/>
        <v>25474.442710283405</v>
      </c>
      <c r="DO24" s="15">
        <f t="shared" si="188"/>
        <v>26789.943571428572</v>
      </c>
      <c r="DP24" s="16">
        <f t="shared" si="189"/>
        <v>35000.045442857139</v>
      </c>
      <c r="DQ24" s="14">
        <f t="shared" si="105"/>
        <v>35564.897142857139</v>
      </c>
      <c r="DR24" s="15">
        <f t="shared" si="106"/>
        <v>31201.16450857143</v>
      </c>
      <c r="DS24" s="15">
        <f t="shared" si="107"/>
        <v>29363.163584868518</v>
      </c>
      <c r="DT24" s="15">
        <f t="shared" si="108"/>
        <v>26673.407500000001</v>
      </c>
      <c r="DU24" s="15">
        <f t="shared" si="109"/>
        <v>26663.854285714286</v>
      </c>
      <c r="DV24" s="15">
        <f t="shared" si="110"/>
        <v>27473.452009467015</v>
      </c>
      <c r="DW24" s="15">
        <f t="shared" si="111"/>
        <v>30760.212728571449</v>
      </c>
      <c r="DX24" s="15">
        <f t="shared" si="112"/>
        <v>29606.394906806832</v>
      </c>
      <c r="DY24" s="15">
        <f t="shared" si="113"/>
        <v>25922.501999999924</v>
      </c>
      <c r="DZ24" s="15">
        <f t="shared" si="225"/>
        <v>25474.442710283405</v>
      </c>
      <c r="EA24" s="15">
        <f t="shared" si="226"/>
        <v>26789.943571428572</v>
      </c>
      <c r="EB24" s="16">
        <f t="shared" si="227"/>
        <v>35000.045442857139</v>
      </c>
      <c r="EC24" s="14">
        <f t="shared" si="228"/>
        <v>35564.897142857139</v>
      </c>
      <c r="ED24" s="15">
        <f t="shared" si="229"/>
        <v>31201.16450857143</v>
      </c>
      <c r="EE24" s="15">
        <f t="shared" si="230"/>
        <v>29363.163584868518</v>
      </c>
      <c r="EF24" s="15">
        <f t="shared" si="231"/>
        <v>26673.407500000001</v>
      </c>
      <c r="EG24" s="15">
        <f t="shared" si="232"/>
        <v>26663.854285714286</v>
      </c>
      <c r="EH24" s="15">
        <f t="shared" si="233"/>
        <v>27473.452009467015</v>
      </c>
      <c r="EI24" s="15">
        <f t="shared" si="234"/>
        <v>30760.212728571449</v>
      </c>
      <c r="EJ24" s="15">
        <f t="shared" si="235"/>
        <v>29606.394906806832</v>
      </c>
      <c r="EK24" s="15">
        <f t="shared" si="236"/>
        <v>25922.501999999924</v>
      </c>
      <c r="EL24" s="15">
        <f t="shared" si="237"/>
        <v>25474.442710283405</v>
      </c>
      <c r="EM24" s="15">
        <f t="shared" si="238"/>
        <v>26789.943571428572</v>
      </c>
      <c r="EN24" s="16">
        <f t="shared" si="239"/>
        <v>35000.045442857139</v>
      </c>
      <c r="EO24" s="14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6"/>
      <c r="FC24" s="14">
        <f t="shared" si="178"/>
        <v>33728.177142857145</v>
      </c>
      <c r="FD24" s="17">
        <f t="shared" si="114"/>
        <v>27916.320000000003</v>
      </c>
      <c r="FE24" s="17">
        <f t="shared" si="115"/>
        <v>24926.692571428572</v>
      </c>
      <c r="FF24" s="17">
        <f t="shared" si="116"/>
        <v>23775.385714285712</v>
      </c>
      <c r="FG24" s="17">
        <f t="shared" si="117"/>
        <v>25054.55428571429</v>
      </c>
      <c r="FH24" s="17">
        <f t="shared" si="118"/>
        <v>26052.102857142861</v>
      </c>
      <c r="FI24" s="17">
        <f t="shared" si="119"/>
        <v>29439.238571428552</v>
      </c>
      <c r="FJ24" s="17">
        <f t="shared" si="120"/>
        <v>30218.224285714299</v>
      </c>
      <c r="FK24" s="17">
        <f t="shared" si="121"/>
        <v>23362.671428571426</v>
      </c>
      <c r="FL24" s="17">
        <f t="shared" si="122"/>
        <v>25266.080000000002</v>
      </c>
      <c r="FM24" s="17">
        <f t="shared" si="123"/>
        <v>28459.857142857145</v>
      </c>
      <c r="FN24" s="17">
        <f t="shared" si="124"/>
        <v>36324.2212</v>
      </c>
      <c r="FO24" s="14">
        <f t="shared" si="125"/>
        <v>36633.851428571426</v>
      </c>
      <c r="FP24" s="17">
        <f t="shared" si="126"/>
        <v>30692.502319999996</v>
      </c>
      <c r="FQ24" s="17">
        <f t="shared" si="127"/>
        <v>29062.581768045489</v>
      </c>
      <c r="FR24" s="17">
        <f t="shared" si="128"/>
        <v>26505.192857142862</v>
      </c>
      <c r="FS24" s="17">
        <f t="shared" si="129"/>
        <v>26294</v>
      </c>
      <c r="FT24" s="17">
        <f t="shared" si="130"/>
        <v>26343.719466439477</v>
      </c>
      <c r="FU24" s="17">
        <f t="shared" si="131"/>
        <v>28150.442857142858</v>
      </c>
      <c r="FV24" s="17">
        <f t="shared" si="132"/>
        <v>29182.543912941284</v>
      </c>
      <c r="FW24" s="17">
        <f t="shared" si="133"/>
        <v>24911.019999999997</v>
      </c>
      <c r="FX24" s="17">
        <f t="shared" si="134"/>
        <v>24346.899412562183</v>
      </c>
      <c r="FY24" s="17">
        <f t="shared" si="135"/>
        <v>23840.019999999997</v>
      </c>
      <c r="FZ24" s="17">
        <f t="shared" si="136"/>
        <v>33253.317142857144</v>
      </c>
      <c r="GA24" s="14">
        <f t="shared" si="137"/>
        <v>35410.559999999998</v>
      </c>
      <c r="GB24" s="17">
        <f t="shared" si="138"/>
        <v>32388.235714285711</v>
      </c>
      <c r="GC24" s="17">
        <f t="shared" si="139"/>
        <v>30821.56</v>
      </c>
      <c r="GD24" s="17">
        <f t="shared" si="140"/>
        <v>28997.811428571425</v>
      </c>
      <c r="GE24" s="17">
        <f t="shared" si="141"/>
        <v>27600.902857142857</v>
      </c>
      <c r="GF24" s="17">
        <f t="shared" si="142"/>
        <v>29228.645714285714</v>
      </c>
      <c r="GG24" s="17">
        <f t="shared" si="143"/>
        <v>33051.5</v>
      </c>
      <c r="GH24" s="17">
        <f t="shared" si="144"/>
        <v>29916.52</v>
      </c>
      <c r="GI24" s="17">
        <f t="shared" si="145"/>
        <v>28339.16</v>
      </c>
      <c r="GJ24" s="17">
        <f t="shared" si="146"/>
        <v>24844.92</v>
      </c>
      <c r="GK24" s="17">
        <f t="shared" si="147"/>
        <v>28996.639999999999</v>
      </c>
      <c r="GL24" s="17">
        <f t="shared" si="148"/>
        <v>38063.32</v>
      </c>
      <c r="GM24" s="14">
        <f t="shared" si="149"/>
        <v>36487</v>
      </c>
      <c r="GN24" s="17">
        <f t="shared" si="150"/>
        <v>33807.599999999999</v>
      </c>
      <c r="GO24" s="17">
        <f t="shared" si="151"/>
        <v>32641.82</v>
      </c>
      <c r="GP24" s="17">
        <f t="shared" si="152"/>
        <v>27415.24</v>
      </c>
      <c r="GQ24" s="17">
        <f t="shared" si="153"/>
        <v>27705.96</v>
      </c>
      <c r="GR24" s="17">
        <f t="shared" si="154"/>
        <v>28269.34</v>
      </c>
      <c r="GS24" s="15">
        <f t="shared" si="155"/>
        <v>30760.212728571449</v>
      </c>
      <c r="GT24" s="12">
        <f t="shared" si="156"/>
        <v>29606.394906806832</v>
      </c>
      <c r="GU24" s="12">
        <f t="shared" si="157"/>
        <v>25922.501999999924</v>
      </c>
      <c r="GV24" s="12">
        <f t="shared" si="158"/>
        <v>25474.442710283405</v>
      </c>
      <c r="GW24" s="12">
        <f t="shared" si="159"/>
        <v>26789.943571428572</v>
      </c>
      <c r="GX24" s="12">
        <f t="shared" si="160"/>
        <v>35000.045442857139</v>
      </c>
      <c r="GY24" s="14">
        <f t="shared" si="161"/>
        <v>35564.897142857139</v>
      </c>
      <c r="GZ24" s="15">
        <f t="shared" si="162"/>
        <v>31201.16450857143</v>
      </c>
      <c r="HA24" s="15">
        <f t="shared" si="163"/>
        <v>29363.163584868518</v>
      </c>
      <c r="HB24" s="15">
        <f t="shared" si="164"/>
        <v>26673.407500000001</v>
      </c>
      <c r="HC24" s="15">
        <f t="shared" si="165"/>
        <v>26663.854285714286</v>
      </c>
      <c r="HD24" s="15">
        <f t="shared" si="166"/>
        <v>27473.452009467015</v>
      </c>
      <c r="HE24" s="15">
        <f t="shared" si="167"/>
        <v>30760.212728571449</v>
      </c>
      <c r="HF24" s="15">
        <f t="shared" si="168"/>
        <v>29606.394906806832</v>
      </c>
      <c r="HG24" s="15">
        <f t="shared" si="169"/>
        <v>25922.501999999924</v>
      </c>
      <c r="HH24" s="15">
        <f t="shared" si="170"/>
        <v>25474.442710283405</v>
      </c>
      <c r="HI24" s="15">
        <f t="shared" si="171"/>
        <v>26789.943571428572</v>
      </c>
      <c r="HJ24" s="16">
        <f t="shared" si="172"/>
        <v>35000.045442857139</v>
      </c>
      <c r="HK24" s="14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6"/>
      <c r="HW24" s="14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6"/>
      <c r="II24" s="14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6"/>
      <c r="IU24" s="14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6"/>
      <c r="JH24" s="17"/>
      <c r="JI24" s="14">
        <f t="shared" si="179"/>
        <v>334523.52520000003</v>
      </c>
      <c r="JJ24" s="15">
        <f t="shared" si="180"/>
        <v>339216.09116570267</v>
      </c>
      <c r="JK24" s="15">
        <f t="shared" si="181"/>
        <v>367659.77571428567</v>
      </c>
      <c r="JL24" s="15">
        <f t="shared" si="182"/>
        <v>359880.50135994732</v>
      </c>
      <c r="JM24" s="15">
        <f t="shared" si="183"/>
        <v>350493.48039142566</v>
      </c>
      <c r="JN24" s="15">
        <f t="shared" si="184"/>
        <v>0</v>
      </c>
      <c r="JO24" s="15">
        <f t="shared" si="185"/>
        <v>0</v>
      </c>
      <c r="JP24" s="15">
        <f t="shared" si="186"/>
        <v>0</v>
      </c>
      <c r="JQ24" s="15">
        <f t="shared" si="187"/>
        <v>0</v>
      </c>
      <c r="JR24" s="14"/>
    </row>
    <row r="25" spans="1:278" ht="12.75" customHeight="1" x14ac:dyDescent="0.25">
      <c r="A25" s="5" t="s">
        <v>231</v>
      </c>
      <c r="B25" s="3" t="s">
        <v>232</v>
      </c>
      <c r="C25" s="4">
        <v>44315</v>
      </c>
      <c r="D25">
        <f t="shared" si="93"/>
        <v>2021</v>
      </c>
      <c r="E25">
        <f t="shared" si="94"/>
        <v>4</v>
      </c>
      <c r="F25">
        <f t="shared" si="95"/>
        <v>2018</v>
      </c>
      <c r="G25">
        <f t="shared" si="96"/>
        <v>4</v>
      </c>
      <c r="H25">
        <f t="shared" si="173"/>
        <v>2022</v>
      </c>
      <c r="I25">
        <f t="shared" si="174"/>
        <v>1</v>
      </c>
      <c r="J25">
        <f t="shared" si="175"/>
        <v>2026</v>
      </c>
      <c r="K25">
        <f t="shared" si="176"/>
        <v>12</v>
      </c>
      <c r="M25" s="28">
        <f>IF(AND($D25=$M$4,$E25=M$5),VLOOKUP($A25,'Потребление ЭЭ_факт'!$A$5:$DH$154,47+'Потребление ЭЭ_факт'!AU$4-1,FALSE),IF(L25&lt;&gt;0,VLOOKUP($A25,'Потребление ЭЭ_факт'!$A$5:$DH$154,47+'Потребление ЭЭ_факт'!AU$4-1,FALSE),0))</f>
        <v>0</v>
      </c>
      <c r="N25" s="17">
        <f>IF(AND($D25=$M$4,$E25=N$5),VLOOKUP($A25,'Потребление ЭЭ_факт'!$A$5:$DH$154,47+'Потребление ЭЭ_факт'!AV$4-1,FALSE),IF(M25&lt;&gt;0,VLOOKUP($A25,'Потребление ЭЭ_факт'!$A$5:$DH$154,47+'Потребление ЭЭ_факт'!AV$4-1,FALSE),0))</f>
        <v>0</v>
      </c>
      <c r="O25" s="17">
        <f>IF(AND($D25=$M$4,$E25=O$5),VLOOKUP($A25,'Потребление ЭЭ_факт'!$A$5:$DH$154,47+'Потребление ЭЭ_факт'!AW$4-1,FALSE),IF(N25&lt;&gt;0,VLOOKUP($A25,'Потребление ЭЭ_факт'!$A$5:$DH$154,47+'Потребление ЭЭ_факт'!AW$4-1,FALSE),0))</f>
        <v>0</v>
      </c>
      <c r="P25" s="17">
        <f>IF(AND($D25=$M$4,$E25=P$5),VLOOKUP($A25,'Потребление ЭЭ_факт'!$A$5:$DH$154,47+'Потребление ЭЭ_факт'!AX$4-1,FALSE),IF(O25&lt;&gt;0,VLOOKUP($A25,'Потребление ЭЭ_факт'!$A$5:$DH$154,47+'Потребление ЭЭ_факт'!AX$4-1,FALSE),0))</f>
        <v>0</v>
      </c>
      <c r="Q25" s="17">
        <f>IF(AND($D25=$M$4,$E25=Q$5),VLOOKUP($A25,'Потребление ЭЭ_факт'!$A$5:$DH$154,47+'Потребление ЭЭ_факт'!AY$4-1,FALSE),IF(P25&lt;&gt;0,VLOOKUP($A25,'Потребление ЭЭ_факт'!$A$5:$DH$154,47+'Потребление ЭЭ_факт'!AY$4-1,FALSE),0))</f>
        <v>0</v>
      </c>
      <c r="R25" s="17">
        <f>IF(AND($D25=$M$4,$E25=R$5),VLOOKUP($A25,'Потребление ЭЭ_факт'!$A$5:$DH$154,47+'Потребление ЭЭ_факт'!AZ$4-1,FALSE),IF(Q25&lt;&gt;0,VLOOKUP($A25,'Потребление ЭЭ_факт'!$A$5:$DH$154,47+'Потребление ЭЭ_факт'!AZ$4-1,FALSE),0))</f>
        <v>0</v>
      </c>
      <c r="S25" s="17">
        <f>IF(AND($D25=$M$4,$E25=S$5),VLOOKUP($A25,'Потребление ЭЭ_факт'!$A$5:$DH$154,47+'Потребление ЭЭ_факт'!BA$4-1,FALSE),IF(R25&lt;&gt;0,VLOOKUP($A25,'Потребление ЭЭ_факт'!$A$5:$DH$154,47+'Потребление ЭЭ_факт'!BA$4-1,FALSE),0))</f>
        <v>0</v>
      </c>
      <c r="T25" s="17">
        <f>IF(AND($D25=$M$4,$E25=T$5),VLOOKUP($A25,'Потребление ЭЭ_факт'!$A$5:$DH$154,47+'Потребление ЭЭ_факт'!BB$4-1,FALSE),IF(S25&lt;&gt;0,VLOOKUP($A25,'Потребление ЭЭ_факт'!$A$5:$DH$154,47+'Потребление ЭЭ_факт'!BB$4-1,FALSE),0))</f>
        <v>0</v>
      </c>
      <c r="U25" s="17">
        <f>IF(AND($D25=$M$4,$E25=U$5),VLOOKUP($A25,'Потребление ЭЭ_факт'!$A$5:$DH$154,47+'Потребление ЭЭ_факт'!BC$4-1,FALSE),IF(T25&lt;&gt;0,VLOOKUP($A25,'Потребление ЭЭ_факт'!$A$5:$DH$154,47+'Потребление ЭЭ_факт'!BC$4-1,FALSE),0))</f>
        <v>0</v>
      </c>
      <c r="V25" s="17">
        <f>IF(AND($D25=$M$4,$E25=V$5),VLOOKUP($A25,'Потребление ЭЭ_факт'!$A$5:$DH$154,47+'Потребление ЭЭ_факт'!BD$4-1,FALSE),IF(U25&lt;&gt;0,VLOOKUP($A25,'Потребление ЭЭ_факт'!$A$5:$DH$154,47+'Потребление ЭЭ_факт'!BD$4-1,FALSE),0))</f>
        <v>0</v>
      </c>
      <c r="W25" s="17">
        <f>IF(AND($D25=$M$4,$E25=W$5),VLOOKUP($A25,'Потребление ЭЭ_факт'!$A$5:$DH$154,47+'Потребление ЭЭ_факт'!BE$4-1,FALSE),IF(V25&lt;&gt;0,VLOOKUP($A25,'Потребление ЭЭ_факт'!$A$5:$DH$154,47+'Потребление ЭЭ_факт'!BE$4-1,FALSE),0))</f>
        <v>0</v>
      </c>
      <c r="X25" s="17">
        <f>IF(AND($D25=$M$4,$E25=X$5),VLOOKUP($A25,'Потребление ЭЭ_факт'!$A$5:$DH$154,47+'Потребление ЭЭ_факт'!BF$4-1,FALSE),IF(W25&lt;&gt;0,VLOOKUP($A25,'Потребление ЭЭ_факт'!$A$5:$DH$154,47+'Потребление ЭЭ_факт'!BF$4-1,FALSE),0))</f>
        <v>0</v>
      </c>
      <c r="Y25" s="14">
        <f>IF(AND($D25=$Y$4,$E25=Y$5),VLOOKUP($A25,'Потребление ЭЭ_факт'!$A$5:$DH$154,47+'Потребление ЭЭ_факт'!BG$4+11,FALSE),IF(X25&lt;&gt;0,VLOOKUP($A25,'Потребление ЭЭ_факт'!$A$5:$DH$154,47+'Потребление ЭЭ_факт'!BG$4+11,FALSE),0))</f>
        <v>0</v>
      </c>
      <c r="Z25" s="17">
        <f>IF(AND($D25=$Y$4,$E25=Z$5),VLOOKUP($A25,'Потребление ЭЭ_факт'!$A$5:$DH$154,47+'Потребление ЭЭ_факт'!BH$4+11,FALSE),IF(Y25&lt;&gt;0,VLOOKUP($A25,'Потребление ЭЭ_факт'!$A$5:$DH$154,47+'Потребление ЭЭ_факт'!BH$4+11,FALSE),0))</f>
        <v>0</v>
      </c>
      <c r="AA25" s="17">
        <f>IF(AND($D25=$Y$4,$E25=AA$5),VLOOKUP($A25,'Потребление ЭЭ_факт'!$A$5:$DH$154,47+'Потребление ЭЭ_факт'!BI$4+11,FALSE),IF(Z25&lt;&gt;0,VLOOKUP($A25,'Потребление ЭЭ_факт'!$A$5:$DH$154,47+'Потребление ЭЭ_факт'!BI$4+11,FALSE),0))</f>
        <v>0</v>
      </c>
      <c r="AB25" s="17">
        <f>IF(AND($D25=$Y$4,$E25=AB$5),VLOOKUP($A25,'Потребление ЭЭ_факт'!$A$5:$DH$154,47+'Потребление ЭЭ_факт'!BJ$4+11,FALSE),IF(AA25&lt;&gt;0,VLOOKUP($A25,'Потребление ЭЭ_факт'!$A$5:$DH$154,47+'Потребление ЭЭ_факт'!BJ$4+11,FALSE),0))</f>
        <v>4666.4970499999999</v>
      </c>
      <c r="AC25" s="17">
        <f>IF(AND($D25=$Y$4,$E25=AC$5),VLOOKUP($A25,'Потребление ЭЭ_факт'!$A$5:$DH$154,47+'Потребление ЭЭ_факт'!BK$4+11,FALSE),IF(AB25&lt;&gt;0,VLOOKUP($A25,'Потребление ЭЭ_факт'!$A$5:$DH$154,47+'Потребление ЭЭ_факт'!BK$4+11,FALSE),0))</f>
        <v>19555.262210000001</v>
      </c>
      <c r="AD25" s="17">
        <f>IF(AND($D25=$Y$4,$E25=AD$5),VLOOKUP($A25,'Потребление ЭЭ_факт'!$A$5:$DH$154,47+'Потребление ЭЭ_факт'!BL$4+11,FALSE),IF(AC25&lt;&gt;0,VLOOKUP($A25,'Потребление ЭЭ_факт'!$A$5:$DH$154,47+'Потребление ЭЭ_факт'!BL$4+11,FALSE),0))</f>
        <v>21419.908702804347</v>
      </c>
      <c r="AE25" s="17">
        <f>IF(AND($D25=$Y$4,$E25=AE$5),VLOOKUP($A25,'Потребление ЭЭ_факт'!$A$5:$DH$154,47+'Потребление ЭЭ_факт'!BM$4+11,FALSE),IF(AD25&lt;&gt;0,VLOOKUP($A25,'Потребление ЭЭ_факт'!$A$5:$DH$154,47+'Потребление ЭЭ_факт'!BM$4+11,FALSE),0))</f>
        <v>24007.652387599999</v>
      </c>
      <c r="AF25" s="17">
        <f>IF(AND($D25=$Y$4,$E25=AF$5),VLOOKUP($A25,'Потребление ЭЭ_факт'!$A$5:$DH$154,47+'Потребление ЭЭ_факт'!BN$4+11,FALSE),IF(AE25&lt;&gt;0,VLOOKUP($A25,'Потребление ЭЭ_факт'!$A$5:$DH$154,47+'Потребление ЭЭ_факт'!BN$4+11,FALSE),0))</f>
        <v>23065.025385892859</v>
      </c>
      <c r="AG25" s="17">
        <f>IF(AND($D25=$Y$4,$E25=AG$5),VLOOKUP($A25,'Потребление ЭЭ_факт'!$A$5:$DH$154,47+'Потребление ЭЭ_факт'!BO$4+11,FALSE),IF(AF25&lt;&gt;0,VLOOKUP($A25,'Потребление ЭЭ_факт'!$A$5:$DH$154,47+'Потребление ЭЭ_факт'!BO$4+11,FALSE),0))</f>
        <v>18672.434099999999</v>
      </c>
      <c r="AH25" s="17">
        <f>IF(AND($D25=$Y$4,$E25=AH$5),VLOOKUP($A25,'Потребление ЭЭ_факт'!$A$5:$DH$154,47+'Потребление ЭЭ_факт'!BP$4+11,FALSE),IF(AG25&lt;&gt;0,VLOOKUP($A25,'Потребление ЭЭ_факт'!$A$5:$DH$154,47+'Потребление ЭЭ_факт'!BP$4+11,FALSE),0))</f>
        <v>17675.67116781143</v>
      </c>
      <c r="AI25" s="17">
        <f>IF(AND($D25=$Y$4,$E25=AI$5),VLOOKUP($A25,'Потребление ЭЭ_факт'!$A$5:$DH$154,47+'Потребление ЭЭ_факт'!BQ$4+11,FALSE),IF(AH25&lt;&gt;0,VLOOKUP($A25,'Потребление ЭЭ_факт'!$A$5:$DH$154,47+'Потребление ЭЭ_факт'!BQ$4+11,FALSE),0))</f>
        <v>17526.442940000001</v>
      </c>
      <c r="AJ25" s="17">
        <f>IF(AND($D25=$Y$4,$E25=AJ$5),VLOOKUP($A25,'Потребление ЭЭ_факт'!$A$5:$DH$154,47+'Потребление ЭЭ_факт'!BR$4+11,FALSE),IF(AI25&lt;&gt;0,VLOOKUP($A25,'Потребление ЭЭ_факт'!$A$5:$DH$154,47+'Потребление ЭЭ_факт'!BR$4+11,FALSE),0))</f>
        <v>18865.688784807695</v>
      </c>
      <c r="AK25" s="14">
        <f>IF(AND($D25=$AK$4,$E25=AK$5),VLOOKUP($A25,'Потребление ЭЭ_факт'!$A$5:$DH$154,47+'Потребление ЭЭ_факт'!BS$4+23,FALSE),IF(AJ25&lt;&gt;0,VLOOKUP($A25,'Потребление ЭЭ_факт'!$A$5:$DH$154,47+'Потребление ЭЭ_факт'!BS$4+23,FALSE),0))</f>
        <v>18318.542563571431</v>
      </c>
      <c r="AL25" s="17">
        <f>IF(AND($D25=$AK$4,$E25=AL$5),VLOOKUP($A25,'Потребление ЭЭ_факт'!$A$5:$DH$154,47+'Потребление ЭЭ_факт'!BT$4+23,FALSE),IF(AK25&lt;&gt;0,VLOOKUP($A25,'Потребление ЭЭ_факт'!$A$5:$DH$154,47+'Потребление ЭЭ_факт'!BT$4+23,FALSE),0))</f>
        <v>16194.866474999999</v>
      </c>
      <c r="AM25" s="17">
        <f>IF(AND($D25=$AK$4,$E25=AM$5),VLOOKUP($A25,'Потребление ЭЭ_факт'!$A$5:$DH$154,47+'Потребление ЭЭ_факт'!BU$4+23,FALSE),IF(AL25&lt;&gt;0,VLOOKUP($A25,'Потребление ЭЭ_факт'!$A$5:$DH$154,47+'Потребление ЭЭ_факт'!BU$4+23,FALSE),0))</f>
        <v>17486.169710449813</v>
      </c>
      <c r="AN25" s="17">
        <f>IF(AND($D25=$AK$4,$E25=AN$5),VLOOKUP($A25,'Потребление ЭЭ_факт'!$A$5:$DH$154,47+'Потребление ЭЭ_факт'!BV$4+23,FALSE),IF(AM25&lt;&gt;0,VLOOKUP($A25,'Потребление ЭЭ_факт'!$A$5:$DH$154,47+'Потребление ЭЭ_факт'!BV$4+23,FALSE),0))</f>
        <v>15112.321964999999</v>
      </c>
      <c r="AO25" s="17">
        <f>IF(AND($D25=$AK$4,$E25=AO$5),VLOOKUP($A25,'Потребление ЭЭ_факт'!$A$5:$DH$154,47+'Потребление ЭЭ_факт'!BW$4+23,FALSE),IF(AN25&lt;&gt;0,VLOOKUP($A25,'Потребление ЭЭ_факт'!$A$5:$DH$154,47+'Потребление ЭЭ_факт'!BW$4+23,FALSE),0))</f>
        <v>15542.149885000001</v>
      </c>
      <c r="AP25" s="17">
        <f>IF(AND($D25=$AK$4,$E25=AP$5),VLOOKUP($A25,'Потребление ЭЭ_факт'!$A$5:$DH$154,47+'Потребление ЭЭ_факт'!BX$4+23,FALSE),IF(AO25&lt;&gt;0,VLOOKUP($A25,'Потребление ЭЭ_факт'!$A$5:$DH$154,47+'Потребление ЭЭ_факт'!BX$4+23,FALSE),0))</f>
        <v>17059.759689999999</v>
      </c>
      <c r="AQ25" s="17">
        <f>IF(AND($D25=$AK$4,$E25=AQ$5),VLOOKUP($A25,'Потребление ЭЭ_факт'!$A$5:$DH$154,47+'Потребление ЭЭ_факт'!BY$4+23,FALSE),IF(AP25&lt;&gt;0,VLOOKUP($A25,'Потребление ЭЭ_факт'!$A$5:$DH$154,47+'Потребление ЭЭ_факт'!BY$4+23,FALSE),0))</f>
        <v>18648.832640000001</v>
      </c>
      <c r="AR25" s="17">
        <f>IF(AND($D25=$AK$4,$E25=AR$5),VLOOKUP($A25,'Потребление ЭЭ_факт'!$A$5:$DH$154,47+'Потребление ЭЭ_факт'!BZ$4+23,FALSE),IF(AQ25&lt;&gt;0,VLOOKUP($A25,'Потребление ЭЭ_факт'!$A$5:$DH$154,47+'Потребление ЭЭ_факт'!BZ$4+23,FALSE),0))</f>
        <v>20289.034479999998</v>
      </c>
      <c r="AS25" s="17">
        <f>IF(AND($D25=$AK$4,$E25=AS$5),VLOOKUP($A25,'Потребление ЭЭ_факт'!$A$5:$DH$154,47+'Потребление ЭЭ_факт'!CA$4+23,FALSE),IF(AR25&lt;&gt;0,VLOOKUP($A25,'Потребление ЭЭ_факт'!$A$5:$DH$154,47+'Потребление ЭЭ_факт'!CA$4+23,FALSE),0))</f>
        <v>14856.9683</v>
      </c>
      <c r="AT25" s="17">
        <f>IF(AND($D25=$AK$4,$E25=AT$5),VLOOKUP($A25,'Потребление ЭЭ_факт'!$A$5:$DH$154,47+'Потребление ЭЭ_факт'!CB$4+23,FALSE),IF(AS25&lt;&gt;0,VLOOKUP($A25,'Потребление ЭЭ_факт'!$A$5:$DH$154,47+'Потребление ЭЭ_факт'!CB$4+23,FALSE),0))</f>
        <v>14043.80953</v>
      </c>
      <c r="AU25" s="17">
        <f>IF(AND($D25=$AK$4,$E25=AU$5),VLOOKUP($A25,'Потребление ЭЭ_факт'!$A$5:$DH$154,47+'Потребление ЭЭ_факт'!CC$4+23,FALSE),IF(AT25&lt;&gt;0,VLOOKUP($A25,'Потребление ЭЭ_факт'!$A$5:$DH$154,47+'Потребление ЭЭ_факт'!CC$4+23,FALSE),0))</f>
        <v>13302.35471</v>
      </c>
      <c r="AV25" s="17">
        <f>IF(AND($D25=$AK$4,$E25=AV$5),VLOOKUP($A25,'Потребление ЭЭ_факт'!$A$5:$DH$154,47+'Потребление ЭЭ_факт'!CD$4+23,FALSE),IF(AU25&lt;&gt;0,VLOOKUP($A25,'Потребление ЭЭ_факт'!$A$5:$DH$154,47+'Потребление ЭЭ_факт'!CD$4+23,FALSE),0))</f>
        <v>17396.724194999999</v>
      </c>
      <c r="AW25" s="14">
        <f>IF(AND($D25=$AW$4,$E25=AW$5),VLOOKUP($A25,'Потребление ЭЭ_факт'!$A$5:$DH$154,47+'Потребление ЭЭ_факт'!CE$4+35,FALSE),IF(AV25&lt;&gt;0,VLOOKUP($A25,'Потребление ЭЭ_факт'!$A$5:$DH$154,47+'Потребление ЭЭ_факт'!CE$4+35,FALSE),0))</f>
        <v>18149.262595</v>
      </c>
      <c r="AX25" s="17">
        <f>IF(AND($D25=$AW$4,$E25=AX$5),VLOOKUP($A25,'Потребление ЭЭ_факт'!$A$5:$DH$154,47+'Потребление ЭЭ_факт'!CF$4+35,FALSE),IF(AW25&lt;&gt;0,VLOOKUP($A25,'Потребление ЭЭ_факт'!$A$5:$DH$154,47+'Потребление ЭЭ_факт'!CF$4+35,FALSE),0))</f>
        <v>16306.88925</v>
      </c>
      <c r="AY25" s="17">
        <f>IF(AND($D25=$AW$4,$E25=AY$5),VLOOKUP($A25,'Потребление ЭЭ_факт'!$A$5:$DH$154,47+'Потребление ЭЭ_факт'!CG$4+35,FALSE),IF(AX25&lt;&gt;0,VLOOKUP($A25,'Потребление ЭЭ_факт'!$A$5:$DH$154,47+'Потребление ЭЭ_факт'!CG$4+35,FALSE),0))</f>
        <v>15150.219975</v>
      </c>
      <c r="AZ25" s="17">
        <f>IF(AND($D25=$AW$4,$E25=AZ$5),VLOOKUP($A25,'Потребление ЭЭ_факт'!$A$5:$DH$154,47+'Потребление ЭЭ_факт'!CH$4+35,FALSE),IF(AY25&lt;&gt;0,VLOOKUP($A25,'Потребление ЭЭ_факт'!$A$5:$DH$154,47+'Потребление ЭЭ_факт'!CH$4+35,FALSE),0))</f>
        <v>14397.022675</v>
      </c>
      <c r="BA25" s="17">
        <f>IF(AND($D25=$AW$4,$E25=BA$5),VLOOKUP($A25,'Потребление ЭЭ_факт'!$A$5:$DH$154,47+'Потребление ЭЭ_факт'!CI$4+35,FALSE),IF(AZ25&lt;&gt;0,VLOOKUP($A25,'Потребление ЭЭ_факт'!$A$5:$DH$154,47+'Потребление ЭЭ_факт'!CI$4+35,FALSE),0))</f>
        <v>15836.470009999999</v>
      </c>
      <c r="BB25" s="17">
        <f>IF(AND($D25=$AW$4,$E25=BB$5),VLOOKUP($A25,'Потребление ЭЭ_факт'!$A$5:$DH$154,47+'Потребление ЭЭ_факт'!CJ$4+35,FALSE),IF(BA25&lt;&gt;0,VLOOKUP($A25,'Потребление ЭЭ_факт'!$A$5:$DH$154,47+'Потребление ЭЭ_факт'!CJ$4+35,FALSE),0))</f>
        <v>16384.124935</v>
      </c>
      <c r="BC25" s="17">
        <f>IF(AND($D25=$AW$4,$E25=BC$5),VLOOKUP($A25,'Потребление ЭЭ_факт'!$A$5:$DH$154,47+'Потребление ЭЭ_факт'!CK$4+35,FALSE),IF(BB25&lt;&gt;0,VLOOKUP($A25,'Потребление ЭЭ_факт'!$A$5:$DH$154,47+'Потребление ЭЭ_факт'!CK$4+35,FALSE),0))</f>
        <v>18923.580344999998</v>
      </c>
      <c r="BD25" s="17">
        <f>IF(AND($D25=$AW$4,$E25=BD$5),VLOOKUP($A25,'Потребление ЭЭ_факт'!$A$5:$DH$154,47+'Потребление ЭЭ_факт'!CL$4+35,FALSE),IF(BC25&lt;&gt;0,VLOOKUP($A25,'Потребление ЭЭ_факт'!$A$5:$DH$154,47+'Потребление ЭЭ_факт'!CL$4+35,FALSE),0))</f>
        <v>19496.578600000001</v>
      </c>
      <c r="BE25" s="17">
        <f>IF(AND($D25=$AW$4,$E25=BE$5),VLOOKUP($A25,'Потребление ЭЭ_факт'!$A$5:$DH$154,47+'Потребление ЭЭ_факт'!CM$4+35,FALSE),IF(BD25&lt;&gt;0,VLOOKUP($A25,'Потребление ЭЭ_факт'!$A$5:$DH$154,47+'Потребление ЭЭ_факт'!CM$4+35,FALSE),0))</f>
        <v>14953.082995000001</v>
      </c>
      <c r="BF25" s="17">
        <f>IF(AND($D25=$AW$4,$E25=BF$5),VLOOKUP($A25,'Потребление ЭЭ_факт'!$A$5:$DH$154,47+'Потребление ЭЭ_факт'!CN$4+35,FALSE),IF(BE25&lt;&gt;0,VLOOKUP($A25,'Потребление ЭЭ_факт'!$A$5:$DH$154,47+'Потребление ЭЭ_факт'!CN$4+35,FALSE),0))</f>
        <v>13142.95422</v>
      </c>
      <c r="BG25" s="17">
        <f>IF(AND($D25=$AW$4,$E25=BG$5),VLOOKUP($A25,'Потребление ЭЭ_факт'!$A$5:$DH$154,47+'Потребление ЭЭ_факт'!CO$4+35,FALSE),IF(BF25&lt;&gt;0,VLOOKUP($A25,'Потребление ЭЭ_факт'!$A$5:$DH$154,47+'Потребление ЭЭ_факт'!CO$4+35,FALSE),0))</f>
        <v>13279.323055000001</v>
      </c>
      <c r="BH25" s="17">
        <f>IF(AND($D25=$AW$4,$E25=BH$5),VLOOKUP($A25,'Потребление ЭЭ_факт'!$A$5:$DH$154,47+'Потребление ЭЭ_факт'!CP$4+35,FALSE),IF(BG25&lt;&gt;0,VLOOKUP($A25,'Потребление ЭЭ_факт'!$A$5:$DH$154,47+'Потребление ЭЭ_факт'!CP$4+35,FALSE),0))</f>
        <v>15527.996315</v>
      </c>
      <c r="BI25" s="14">
        <f>IF(AND($D25=$BI$4,$E25=BI$5),VLOOKUP($A25,'Потребление ЭЭ_факт'!$A$5:$DH$154,47+'Потребление ЭЭ_факт'!CQ$4+47,FALSE),IF(BH25&lt;&gt;0,VLOOKUP($A25,'Потребление ЭЭ_факт'!$A$5:$DH$154,47+'Потребление ЭЭ_факт'!CQ$4+47,FALSE),0))</f>
        <v>17429.576154999999</v>
      </c>
      <c r="BJ25" s="17">
        <f>IF(AND($D25=$BI$4,$E25=BJ$5),VLOOKUP($A25,'Потребление ЭЭ_факт'!$A$5:$DH$154,47+'Потребление ЭЭ_факт'!CR$4+47,FALSE),IF(BI25&lt;&gt;0,VLOOKUP($A25,'Потребление ЭЭ_факт'!$A$5:$DH$154,47+'Потребление ЭЭ_факт'!CR$4+47,FALSE),0))</f>
        <v>14777.635055000001</v>
      </c>
      <c r="BK25" s="17">
        <f>IF(AND($D25=$BI$4,$E25=BK$5),VLOOKUP($A25,'Потребление ЭЭ_факт'!$A$5:$DH$154,47+'Потребление ЭЭ_факт'!CS$4+47,FALSE),IF(BJ25&lt;&gt;0,VLOOKUP($A25,'Потребление ЭЭ_факт'!$A$5:$DH$154,47+'Потребление ЭЭ_факт'!CS$4+47,FALSE),0))</f>
        <v>14247.620854999999</v>
      </c>
      <c r="BL25" s="17">
        <f>IF(AND($D25=$BI$4,$E25=BL$5),VLOOKUP($A25,'Потребление ЭЭ_факт'!$A$5:$DH$154,47+'Потребление ЭЭ_факт'!CT$4+47,FALSE),IF(BK25&lt;&gt;0,VLOOKUP($A25,'Потребление ЭЭ_факт'!$A$5:$DH$154,47+'Потребление ЭЭ_факт'!CT$4+47,FALSE),0))</f>
        <v>13788.020182258062</v>
      </c>
      <c r="BM25" s="17">
        <f>IF(AND($D25=$BI$4,$E25=BM$5),VLOOKUP($A25,'Потребление ЭЭ_факт'!$A$5:$DH$154,47+'Потребление ЭЭ_факт'!CU$4+47,FALSE),IF(BL25&lt;&gt;0,VLOOKUP($A25,'Потребление ЭЭ_факт'!$A$5:$DH$154,47+'Потребление ЭЭ_факт'!CU$4+47,FALSE),0))</f>
        <v>14247.620854999997</v>
      </c>
      <c r="BN25" s="17">
        <f>IF(AND($D25=$BI$4,$E25=BN$5),VLOOKUP($A25,'Потребление ЭЭ_факт'!$A$5:$DH$154,47+'Потребление ЭЭ_факт'!CV$4+47,FALSE),IF(BM25&lt;&gt;0,VLOOKUP($A25,'Потребление ЭЭ_факт'!$A$5:$DH$154,47+'Потребление ЭЭ_факт'!CV$4+47,FALSE),0))</f>
        <v>18750</v>
      </c>
      <c r="BO25" s="17">
        <f>IF(AND($D25=$BI$4,$E25=BO$5),VLOOKUP($A25,'Потребление ЭЭ_факт'!$A$5:$DH$154,47+'Потребление ЭЭ_факт'!CW$4+47,FALSE),IF(BN25&lt;&gt;0,VLOOKUP($A25,'Потребление ЭЭ_факт'!$A$5:$DH$154,47+'Потребление ЭЭ_факт'!CW$4+47,FALSE),0))</f>
        <v>21246.946035000001</v>
      </c>
      <c r="BP25" s="17">
        <f>IF(AND($D25=$BI$4,$E25=BP$5),VLOOKUP($A25,'Потребление ЭЭ_факт'!$A$5:$DH$154,47+'Потребление ЭЭ_факт'!CX$4+47,FALSE),IF(BO25&lt;&gt;0,VLOOKUP($A25,'Потребление ЭЭ_факт'!$A$5:$DH$154,47+'Потребление ЭЭ_факт'!CX$4+47,FALSE),0))</f>
        <v>19270.338315000001</v>
      </c>
      <c r="BQ25" s="17">
        <f>IF(AND($D25=$BI$4,$E25=BQ$5),VLOOKUP($A25,'Потребление ЭЭ_факт'!$A$5:$DH$154,47+'Потребление ЭЭ_факт'!CY$4+47,FALSE),IF(BP25&lt;&gt;0,VLOOKUP($A25,'Потребление ЭЭ_факт'!$A$5:$DH$154,47+'Потребление ЭЭ_факт'!CY$4+47,FALSE),0))</f>
        <v>17388.588240000001</v>
      </c>
      <c r="BR25" s="17">
        <f>IF(AND($D25=$BI$4,$E25=BR$5),VLOOKUP($A25,'Потребление ЭЭ_факт'!$A$5:$DH$154,47+'Потребление ЭЭ_факт'!CZ$4+47,FALSE),IF(BQ25&lt;&gt;0,VLOOKUP($A25,'Потребление ЭЭ_факт'!$A$5:$DH$154,47+'Потребление ЭЭ_факт'!CZ$4+47,FALSE),0))</f>
        <v>15181.134842391302</v>
      </c>
      <c r="BS25" s="17">
        <f>IF(AND($D25=$BI$4,$E25=BS$5),VLOOKUP($A25,'Потребление ЭЭ_факт'!$A$5:$DH$154,47+'Потребление ЭЭ_факт'!DA$4+47,FALSE),IF(BR25&lt;&gt;0,VLOOKUP($A25,'Потребление ЭЭ_факт'!$A$5:$DH$154,47+'Потребление ЭЭ_факт'!DA$4+47,FALSE),0))</f>
        <v>14264.09122</v>
      </c>
      <c r="BT25" s="17">
        <f>IF(AND($D25=$BI$4,$E25=BT$5),VLOOKUP($A25,'Потребление ЭЭ_факт'!$A$5:$DH$154,47+'Потребление ЭЭ_факт'!DB$4+47,FALSE),IF(BS25&lt;&gt;0,VLOOKUP($A25,'Потребление ЭЭ_факт'!$A$5:$DH$154,47+'Потребление ЭЭ_факт'!DB$4+47,FALSE),0))</f>
        <v>16135.065365</v>
      </c>
      <c r="BU25" s="14">
        <f>IF(AND($D25=$BU$4,$E25=BU$5),VLOOKUP($A25,'Потребление ЭЭ_факт'!$A$5:$DH$154,59+'Потребление ЭЭ_факт'!DC$4+47,FALSE),IF(BT25&lt;&gt;0,VLOOKUP($A25,'Потребление ЭЭ_факт'!$A$5:$DH$154,47+'Потребление ЭЭ_факт'!DC$4+59,FALSE),0))</f>
        <v>14997.78102</v>
      </c>
      <c r="BV25" s="17">
        <f>IF(AND($D25=$BU$4,$E25=BV$5),VLOOKUP($A25,'Потребление ЭЭ_факт'!$A$5:$DH$154,59+'Потребление ЭЭ_факт'!DD$4+47,FALSE),IF(BU25&lt;&gt;0,VLOOKUP($A25,'Потребление ЭЭ_факт'!$A$5:$DH$154,47+'Потребление ЭЭ_факт'!DD$4+59,FALSE),0))</f>
        <v>14173.235694999999</v>
      </c>
      <c r="BW25" s="17">
        <f>IF(AND($D25=$BU$4,$E25=BW$5),VLOOKUP($A25,'Потребление ЭЭ_факт'!$A$5:$DH$154,59+'Потребление ЭЭ_факт'!DE$4+47,FALSE),IF(BV25&lt;&gt;0,VLOOKUP($A25,'Потребление ЭЭ_факт'!$A$5:$DH$154,47+'Потребление ЭЭ_факт'!DE$4+59,FALSE),0))</f>
        <v>14334.26282</v>
      </c>
      <c r="BX25" s="17">
        <f>IF(AND($D25=$BU$4,$E25=BX$5),VLOOKUP($A25,'Потребление ЭЭ_факт'!$A$5:$DH$154,59+'Потребление ЭЭ_факт'!DF$4+47,FALSE),IF(BW25&lt;&gt;0,VLOOKUP($A25,'Потребление ЭЭ_факт'!$A$5:$DH$154,47+'Потребление ЭЭ_факт'!DF$4+59,FALSE),0))</f>
        <v>14542.71715</v>
      </c>
      <c r="BY25" s="17">
        <f>IF(AND($D25=$BU$4,$E25=BY$5),VLOOKUP($A25,'Потребление ЭЭ_факт'!$A$5:$DH$154,59+'Потребление ЭЭ_факт'!DG$4+47,FALSE),IF(BX25&lt;&gt;0,VLOOKUP($A25,'Потребление ЭЭ_факт'!$A$5:$DH$154,47+'Потребление ЭЭ_факт'!DG$4+59,FALSE),0))</f>
        <v>16045.18555</v>
      </c>
      <c r="BZ25" s="17">
        <f>IF(AND($D25=$BU$4,$E25=BZ$5),VLOOKUP($A25,'Потребление ЭЭ_факт'!$A$5:$DH$154,59+'Потребление ЭЭ_факт'!DH$4+47,FALSE),IF(BY25&lt;&gt;0,VLOOKUP($A25,'Потребление ЭЭ_факт'!$A$5:$DH$154,47+'Потребление ЭЭ_факт'!DH$4+59,FALSE),0))</f>
        <v>18973.997353184212</v>
      </c>
      <c r="CA25" s="15">
        <f t="shared" si="97"/>
        <v>20706.752851899997</v>
      </c>
      <c r="CB25" s="12">
        <f t="shared" si="200"/>
        <v>20530.244195223215</v>
      </c>
      <c r="CC25" s="12">
        <f t="shared" si="201"/>
        <v>16467.768408750002</v>
      </c>
      <c r="CD25" s="12">
        <f t="shared" si="202"/>
        <v>15010.892440050682</v>
      </c>
      <c r="CE25" s="12">
        <f t="shared" si="203"/>
        <v>14593.052981250001</v>
      </c>
      <c r="CF25" s="12">
        <f t="shared" si="204"/>
        <v>16981.368664951922</v>
      </c>
      <c r="CG25" s="14">
        <f t="shared" si="205"/>
        <v>17223.79058339286</v>
      </c>
      <c r="CH25" s="15">
        <f t="shared" si="206"/>
        <v>15363.156618750001</v>
      </c>
      <c r="CI25" s="15">
        <f t="shared" si="207"/>
        <v>15304.568340112452</v>
      </c>
      <c r="CJ25" s="15">
        <f t="shared" si="102"/>
        <v>14460.020493064516</v>
      </c>
      <c r="CK25" s="15">
        <f t="shared" si="103"/>
        <v>15417.856574999998</v>
      </c>
      <c r="CL25" s="15">
        <f t="shared" si="104"/>
        <v>17791.970494546054</v>
      </c>
      <c r="CM25" s="15">
        <f t="shared" si="177"/>
        <v>20706.752851899997</v>
      </c>
      <c r="CN25" s="15">
        <f t="shared" si="208"/>
        <v>20530.244195223215</v>
      </c>
      <c r="CO25" s="15">
        <f t="shared" si="209"/>
        <v>16467.768408750002</v>
      </c>
      <c r="CP25" s="15">
        <f t="shared" si="210"/>
        <v>15010.892440050682</v>
      </c>
      <c r="CQ25" s="15">
        <f t="shared" si="211"/>
        <v>14593.052981250001</v>
      </c>
      <c r="CR25" s="16">
        <f t="shared" si="212"/>
        <v>16981.368664951922</v>
      </c>
      <c r="CS25" s="14">
        <f t="shared" si="213"/>
        <v>17223.79058339286</v>
      </c>
      <c r="CT25" s="15">
        <f t="shared" si="214"/>
        <v>15363.156618750001</v>
      </c>
      <c r="CU25" s="15">
        <f t="shared" si="215"/>
        <v>15304.568340112452</v>
      </c>
      <c r="CV25" s="15">
        <f t="shared" si="216"/>
        <v>14460.020493064516</v>
      </c>
      <c r="CW25" s="15">
        <f t="shared" si="217"/>
        <v>15417.856574999998</v>
      </c>
      <c r="CX25" s="15">
        <f t="shared" si="218"/>
        <v>17791.970494546054</v>
      </c>
      <c r="CY25" s="15">
        <f t="shared" si="219"/>
        <v>20706.752851899997</v>
      </c>
      <c r="CZ25" s="15">
        <f t="shared" si="220"/>
        <v>20530.244195223215</v>
      </c>
      <c r="DA25" s="15">
        <f t="shared" si="221"/>
        <v>16467.768408750002</v>
      </c>
      <c r="DB25" s="15">
        <f t="shared" si="222"/>
        <v>15010.892440050682</v>
      </c>
      <c r="DC25" s="15">
        <f t="shared" si="223"/>
        <v>14593.052981250001</v>
      </c>
      <c r="DD25" s="16">
        <f t="shared" si="224"/>
        <v>16981.368664951922</v>
      </c>
      <c r="DE25" s="14">
        <f t="shared" si="190"/>
        <v>17223.79058339286</v>
      </c>
      <c r="DF25" s="15">
        <f t="shared" si="191"/>
        <v>15363.156618750001</v>
      </c>
      <c r="DG25" s="15">
        <f t="shared" si="192"/>
        <v>15304.568340112452</v>
      </c>
      <c r="DH25" s="15">
        <f t="shared" si="193"/>
        <v>14460.020493064516</v>
      </c>
      <c r="DI25" s="15">
        <f t="shared" si="194"/>
        <v>15417.856574999998</v>
      </c>
      <c r="DJ25" s="15">
        <f t="shared" si="195"/>
        <v>17791.970494546054</v>
      </c>
      <c r="DK25" s="15">
        <f t="shared" si="196"/>
        <v>20706.752851899997</v>
      </c>
      <c r="DL25" s="15">
        <f t="shared" si="197"/>
        <v>20530.244195223215</v>
      </c>
      <c r="DM25" s="15">
        <f t="shared" si="198"/>
        <v>16467.768408750002</v>
      </c>
      <c r="DN25" s="15">
        <f t="shared" si="199"/>
        <v>15010.892440050682</v>
      </c>
      <c r="DO25" s="15">
        <f t="shared" si="188"/>
        <v>14593.052981250001</v>
      </c>
      <c r="DP25" s="16">
        <f t="shared" si="189"/>
        <v>16981.368664951922</v>
      </c>
      <c r="DQ25" s="14">
        <f t="shared" si="105"/>
        <v>17223.79058339286</v>
      </c>
      <c r="DR25" s="15">
        <f t="shared" si="106"/>
        <v>15363.156618750001</v>
      </c>
      <c r="DS25" s="15">
        <f t="shared" si="107"/>
        <v>15304.568340112452</v>
      </c>
      <c r="DT25" s="15">
        <f t="shared" si="108"/>
        <v>14460.020493064516</v>
      </c>
      <c r="DU25" s="15">
        <f t="shared" si="109"/>
        <v>15417.856574999998</v>
      </c>
      <c r="DV25" s="15">
        <f t="shared" si="110"/>
        <v>17791.970494546054</v>
      </c>
      <c r="DW25" s="15">
        <f t="shared" si="111"/>
        <v>20706.752851899997</v>
      </c>
      <c r="DX25" s="15">
        <f t="shared" si="112"/>
        <v>20530.244195223215</v>
      </c>
      <c r="DY25" s="15">
        <f t="shared" si="113"/>
        <v>16467.768408750002</v>
      </c>
      <c r="DZ25" s="15">
        <f t="shared" si="225"/>
        <v>15010.892440050682</v>
      </c>
      <c r="EA25" s="15">
        <f t="shared" si="226"/>
        <v>14593.052981250001</v>
      </c>
      <c r="EB25" s="16">
        <f t="shared" si="227"/>
        <v>16981.368664951922</v>
      </c>
      <c r="EC25" s="14">
        <f t="shared" si="228"/>
        <v>17223.79058339286</v>
      </c>
      <c r="ED25" s="15">
        <f t="shared" si="229"/>
        <v>15363.156618750001</v>
      </c>
      <c r="EE25" s="15">
        <f t="shared" si="230"/>
        <v>15304.568340112452</v>
      </c>
      <c r="EF25" s="15">
        <f t="shared" si="231"/>
        <v>14460.020493064516</v>
      </c>
      <c r="EG25" s="15">
        <f t="shared" si="232"/>
        <v>15417.856574999998</v>
      </c>
      <c r="EH25" s="15">
        <f t="shared" si="233"/>
        <v>17791.970494546054</v>
      </c>
      <c r="EI25" s="15">
        <f t="shared" si="234"/>
        <v>20706.752851899997</v>
      </c>
      <c r="EJ25" s="15">
        <f t="shared" si="235"/>
        <v>20530.244195223215</v>
      </c>
      <c r="EK25" s="15">
        <f t="shared" si="236"/>
        <v>16467.768408750002</v>
      </c>
      <c r="EL25" s="15">
        <f t="shared" si="237"/>
        <v>15010.892440050682</v>
      </c>
      <c r="EM25" s="15">
        <f t="shared" si="238"/>
        <v>14593.052981250001</v>
      </c>
      <c r="EN25" s="16">
        <f t="shared" si="239"/>
        <v>16981.368664951922</v>
      </c>
      <c r="EO25" s="14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6"/>
      <c r="FC25" s="14">
        <f t="shared" si="178"/>
        <v>18318.542563571431</v>
      </c>
      <c r="FD25" s="17">
        <f t="shared" si="114"/>
        <v>16194.866474999999</v>
      </c>
      <c r="FE25" s="17">
        <f t="shared" si="115"/>
        <v>17486.169710449813</v>
      </c>
      <c r="FF25" s="17">
        <f t="shared" si="116"/>
        <v>15112.321964999999</v>
      </c>
      <c r="FG25" s="17">
        <f t="shared" si="117"/>
        <v>15542.149885000001</v>
      </c>
      <c r="FH25" s="17">
        <f t="shared" si="118"/>
        <v>17059.759689999999</v>
      </c>
      <c r="FI25" s="17">
        <f t="shared" si="119"/>
        <v>18648.832640000001</v>
      </c>
      <c r="FJ25" s="17">
        <f t="shared" si="120"/>
        <v>20289.034479999998</v>
      </c>
      <c r="FK25" s="17">
        <f t="shared" si="121"/>
        <v>14856.9683</v>
      </c>
      <c r="FL25" s="17">
        <f t="shared" si="122"/>
        <v>14043.80953</v>
      </c>
      <c r="FM25" s="17">
        <f t="shared" si="123"/>
        <v>13302.35471</v>
      </c>
      <c r="FN25" s="17">
        <f t="shared" si="124"/>
        <v>17396.724194999999</v>
      </c>
      <c r="FO25" s="14">
        <f t="shared" si="125"/>
        <v>18149.262595</v>
      </c>
      <c r="FP25" s="17">
        <f t="shared" si="126"/>
        <v>16306.88925</v>
      </c>
      <c r="FQ25" s="17">
        <f t="shared" si="127"/>
        <v>15150.219975</v>
      </c>
      <c r="FR25" s="17">
        <f t="shared" si="128"/>
        <v>14397.022675</v>
      </c>
      <c r="FS25" s="17">
        <f t="shared" si="129"/>
        <v>15836.470009999999</v>
      </c>
      <c r="FT25" s="17">
        <f t="shared" si="130"/>
        <v>16384.124935</v>
      </c>
      <c r="FU25" s="17">
        <f t="shared" si="131"/>
        <v>18923.580344999998</v>
      </c>
      <c r="FV25" s="17">
        <f t="shared" si="132"/>
        <v>19496.578600000001</v>
      </c>
      <c r="FW25" s="17">
        <f t="shared" si="133"/>
        <v>14953.082995000001</v>
      </c>
      <c r="FX25" s="17">
        <f t="shared" si="134"/>
        <v>13142.95422</v>
      </c>
      <c r="FY25" s="17">
        <f t="shared" si="135"/>
        <v>13279.323055000001</v>
      </c>
      <c r="FZ25" s="17">
        <f t="shared" si="136"/>
        <v>15527.996315</v>
      </c>
      <c r="GA25" s="14">
        <f t="shared" si="137"/>
        <v>17429.576154999999</v>
      </c>
      <c r="GB25" s="17">
        <f t="shared" si="138"/>
        <v>14777.635055000001</v>
      </c>
      <c r="GC25" s="17">
        <f t="shared" si="139"/>
        <v>14247.620854999999</v>
      </c>
      <c r="GD25" s="17">
        <f t="shared" si="140"/>
        <v>13788.020182258062</v>
      </c>
      <c r="GE25" s="17">
        <f t="shared" si="141"/>
        <v>14247.620854999997</v>
      </c>
      <c r="GF25" s="17">
        <f t="shared" si="142"/>
        <v>18750</v>
      </c>
      <c r="GG25" s="17">
        <f t="shared" si="143"/>
        <v>21246.946035000001</v>
      </c>
      <c r="GH25" s="17">
        <f t="shared" si="144"/>
        <v>19270.338315000001</v>
      </c>
      <c r="GI25" s="17">
        <f t="shared" si="145"/>
        <v>17388.588240000001</v>
      </c>
      <c r="GJ25" s="17">
        <f t="shared" si="146"/>
        <v>15181.134842391302</v>
      </c>
      <c r="GK25" s="17">
        <f t="shared" si="147"/>
        <v>14264.09122</v>
      </c>
      <c r="GL25" s="17">
        <f t="shared" si="148"/>
        <v>16135.065365</v>
      </c>
      <c r="GM25" s="14">
        <f t="shared" si="149"/>
        <v>14997.78102</v>
      </c>
      <c r="GN25" s="17">
        <f t="shared" si="150"/>
        <v>14173.235694999999</v>
      </c>
      <c r="GO25" s="17">
        <f t="shared" si="151"/>
        <v>14334.26282</v>
      </c>
      <c r="GP25" s="17">
        <f t="shared" si="152"/>
        <v>14542.71715</v>
      </c>
      <c r="GQ25" s="17">
        <f t="shared" si="153"/>
        <v>16045.18555</v>
      </c>
      <c r="GR25" s="17">
        <f t="shared" si="154"/>
        <v>18973.997353184212</v>
      </c>
      <c r="GS25" s="15">
        <f t="shared" si="155"/>
        <v>20706.752851899997</v>
      </c>
      <c r="GT25" s="12">
        <f t="shared" si="156"/>
        <v>20530.244195223215</v>
      </c>
      <c r="GU25" s="12">
        <f t="shared" si="157"/>
        <v>16467.768408750002</v>
      </c>
      <c r="GV25" s="12">
        <f t="shared" si="158"/>
        <v>15010.892440050682</v>
      </c>
      <c r="GW25" s="12">
        <f t="shared" si="159"/>
        <v>14593.052981250001</v>
      </c>
      <c r="GX25" s="12">
        <f t="shared" si="160"/>
        <v>16981.368664951922</v>
      </c>
      <c r="GY25" s="14">
        <f t="shared" si="161"/>
        <v>17223.79058339286</v>
      </c>
      <c r="GZ25" s="15">
        <f t="shared" si="162"/>
        <v>15363.156618750001</v>
      </c>
      <c r="HA25" s="15">
        <f t="shared" si="163"/>
        <v>15304.568340112452</v>
      </c>
      <c r="HB25" s="15">
        <f t="shared" si="164"/>
        <v>14460.020493064516</v>
      </c>
      <c r="HC25" s="15">
        <f t="shared" si="165"/>
        <v>15417.856574999998</v>
      </c>
      <c r="HD25" s="15">
        <f t="shared" si="166"/>
        <v>17791.970494546054</v>
      </c>
      <c r="HE25" s="15">
        <f t="shared" si="167"/>
        <v>20706.752851899997</v>
      </c>
      <c r="HF25" s="15">
        <f t="shared" si="168"/>
        <v>20530.244195223215</v>
      </c>
      <c r="HG25" s="15">
        <f t="shared" si="169"/>
        <v>16467.768408750002</v>
      </c>
      <c r="HH25" s="15">
        <f t="shared" si="170"/>
        <v>15010.892440050682</v>
      </c>
      <c r="HI25" s="15">
        <f t="shared" si="171"/>
        <v>14593.052981250001</v>
      </c>
      <c r="HJ25" s="16">
        <f t="shared" si="172"/>
        <v>16981.368664951922</v>
      </c>
      <c r="HK25" s="14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6"/>
      <c r="HW25" s="14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6"/>
      <c r="II25" s="14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6"/>
      <c r="IU25" s="14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6"/>
      <c r="JH25" s="17"/>
      <c r="JI25" s="14">
        <f t="shared" si="179"/>
        <v>198251.53414402125</v>
      </c>
      <c r="JJ25" s="15">
        <f t="shared" si="180"/>
        <v>191547.50497000001</v>
      </c>
      <c r="JK25" s="15">
        <f t="shared" si="181"/>
        <v>196726.63711964939</v>
      </c>
      <c r="JL25" s="15">
        <f t="shared" si="182"/>
        <v>197357.25913031003</v>
      </c>
      <c r="JM25" s="15">
        <f t="shared" si="183"/>
        <v>199851.44264699169</v>
      </c>
      <c r="JN25" s="15">
        <f t="shared" si="184"/>
        <v>0</v>
      </c>
      <c r="JO25" s="15">
        <f t="shared" si="185"/>
        <v>0</v>
      </c>
      <c r="JP25" s="15">
        <f t="shared" si="186"/>
        <v>0</v>
      </c>
      <c r="JQ25" s="15">
        <f t="shared" si="187"/>
        <v>0</v>
      </c>
      <c r="JR25" s="14"/>
    </row>
    <row r="26" spans="1:278" ht="12.75" customHeight="1" x14ac:dyDescent="0.25">
      <c r="A26" s="1" t="s">
        <v>207</v>
      </c>
      <c r="B26" s="3" t="s">
        <v>208</v>
      </c>
      <c r="C26" s="4">
        <v>44302</v>
      </c>
      <c r="D26">
        <f t="shared" si="93"/>
        <v>2021</v>
      </c>
      <c r="E26">
        <f t="shared" si="94"/>
        <v>4</v>
      </c>
      <c r="F26">
        <f t="shared" si="95"/>
        <v>2018</v>
      </c>
      <c r="G26">
        <f t="shared" si="96"/>
        <v>4</v>
      </c>
      <c r="H26">
        <f t="shared" si="173"/>
        <v>2022</v>
      </c>
      <c r="I26">
        <f t="shared" si="174"/>
        <v>1</v>
      </c>
      <c r="J26">
        <f t="shared" si="175"/>
        <v>2026</v>
      </c>
      <c r="K26">
        <f t="shared" si="176"/>
        <v>12</v>
      </c>
      <c r="M26" s="28">
        <f>IF(AND($D26=$M$4,$E26=M$5),VLOOKUP($A26,'Потребление ЭЭ_факт'!$A$5:$DH$154,47+'Потребление ЭЭ_факт'!AU$4-1,FALSE),IF(L26&lt;&gt;0,VLOOKUP($A26,'Потребление ЭЭ_факт'!$A$5:$DH$154,47+'Потребление ЭЭ_факт'!AU$4-1,FALSE),0))</f>
        <v>0</v>
      </c>
      <c r="N26" s="17">
        <f>IF(AND($D26=$M$4,$E26=N$5),VLOOKUP($A26,'Потребление ЭЭ_факт'!$A$5:$DH$154,47+'Потребление ЭЭ_факт'!AV$4-1,FALSE),IF(M26&lt;&gt;0,VLOOKUP($A26,'Потребление ЭЭ_факт'!$A$5:$DH$154,47+'Потребление ЭЭ_факт'!AV$4-1,FALSE),0))</f>
        <v>0</v>
      </c>
      <c r="O26" s="17">
        <f>IF(AND($D26=$M$4,$E26=O$5),VLOOKUP($A26,'Потребление ЭЭ_факт'!$A$5:$DH$154,47+'Потребление ЭЭ_факт'!AW$4-1,FALSE),IF(N26&lt;&gt;0,VLOOKUP($A26,'Потребление ЭЭ_факт'!$A$5:$DH$154,47+'Потребление ЭЭ_факт'!AW$4-1,FALSE),0))</f>
        <v>0</v>
      </c>
      <c r="P26" s="17">
        <f>IF(AND($D26=$M$4,$E26=P$5),VLOOKUP($A26,'Потребление ЭЭ_факт'!$A$5:$DH$154,47+'Потребление ЭЭ_факт'!AX$4-1,FALSE),IF(O26&lt;&gt;0,VLOOKUP($A26,'Потребление ЭЭ_факт'!$A$5:$DH$154,47+'Потребление ЭЭ_факт'!AX$4-1,FALSE),0))</f>
        <v>0</v>
      </c>
      <c r="Q26" s="17">
        <f>IF(AND($D26=$M$4,$E26=Q$5),VLOOKUP($A26,'Потребление ЭЭ_факт'!$A$5:$DH$154,47+'Потребление ЭЭ_факт'!AY$4-1,FALSE),IF(P26&lt;&gt;0,VLOOKUP($A26,'Потребление ЭЭ_факт'!$A$5:$DH$154,47+'Потребление ЭЭ_факт'!AY$4-1,FALSE),0))</f>
        <v>0</v>
      </c>
      <c r="R26" s="17">
        <f>IF(AND($D26=$M$4,$E26=R$5),VLOOKUP($A26,'Потребление ЭЭ_факт'!$A$5:$DH$154,47+'Потребление ЭЭ_факт'!AZ$4-1,FALSE),IF(Q26&lt;&gt;0,VLOOKUP($A26,'Потребление ЭЭ_факт'!$A$5:$DH$154,47+'Потребление ЭЭ_факт'!AZ$4-1,FALSE),0))</f>
        <v>0</v>
      </c>
      <c r="S26" s="17">
        <f>IF(AND($D26=$M$4,$E26=S$5),VLOOKUP($A26,'Потребление ЭЭ_факт'!$A$5:$DH$154,47+'Потребление ЭЭ_факт'!BA$4-1,FALSE),IF(R26&lt;&gt;0,VLOOKUP($A26,'Потребление ЭЭ_факт'!$A$5:$DH$154,47+'Потребление ЭЭ_факт'!BA$4-1,FALSE),0))</f>
        <v>0</v>
      </c>
      <c r="T26" s="17">
        <f>IF(AND($D26=$M$4,$E26=T$5),VLOOKUP($A26,'Потребление ЭЭ_факт'!$A$5:$DH$154,47+'Потребление ЭЭ_факт'!BB$4-1,FALSE),IF(S26&lt;&gt;0,VLOOKUP($A26,'Потребление ЭЭ_факт'!$A$5:$DH$154,47+'Потребление ЭЭ_факт'!BB$4-1,FALSE),0))</f>
        <v>0</v>
      </c>
      <c r="U26" s="17">
        <f>IF(AND($D26=$M$4,$E26=U$5),VLOOKUP($A26,'Потребление ЭЭ_факт'!$A$5:$DH$154,47+'Потребление ЭЭ_факт'!BC$4-1,FALSE),IF(T26&lt;&gt;0,VLOOKUP($A26,'Потребление ЭЭ_факт'!$A$5:$DH$154,47+'Потребление ЭЭ_факт'!BC$4-1,FALSE),0))</f>
        <v>0</v>
      </c>
      <c r="V26" s="17">
        <f>IF(AND($D26=$M$4,$E26=V$5),VLOOKUP($A26,'Потребление ЭЭ_факт'!$A$5:$DH$154,47+'Потребление ЭЭ_факт'!BD$4-1,FALSE),IF(U26&lt;&gt;0,VLOOKUP($A26,'Потребление ЭЭ_факт'!$A$5:$DH$154,47+'Потребление ЭЭ_факт'!BD$4-1,FALSE),0))</f>
        <v>0</v>
      </c>
      <c r="W26" s="17">
        <f>IF(AND($D26=$M$4,$E26=W$5),VLOOKUP($A26,'Потребление ЭЭ_факт'!$A$5:$DH$154,47+'Потребление ЭЭ_факт'!BE$4-1,FALSE),IF(V26&lt;&gt;0,VLOOKUP($A26,'Потребление ЭЭ_факт'!$A$5:$DH$154,47+'Потребление ЭЭ_факт'!BE$4-1,FALSE),0))</f>
        <v>0</v>
      </c>
      <c r="X26" s="17">
        <f>IF(AND($D26=$M$4,$E26=X$5),VLOOKUP($A26,'Потребление ЭЭ_факт'!$A$5:$DH$154,47+'Потребление ЭЭ_факт'!BF$4-1,FALSE),IF(W26&lt;&gt;0,VLOOKUP($A26,'Потребление ЭЭ_факт'!$A$5:$DH$154,47+'Потребление ЭЭ_факт'!BF$4-1,FALSE),0))</f>
        <v>0</v>
      </c>
      <c r="Y26" s="14">
        <f>IF(AND($D26=$Y$4,$E26=Y$5),VLOOKUP($A26,'Потребление ЭЭ_факт'!$A$5:$DH$154,47+'Потребление ЭЭ_факт'!BG$4+11,FALSE),IF(X26&lt;&gt;0,VLOOKUP($A26,'Потребление ЭЭ_факт'!$A$5:$DH$154,47+'Потребление ЭЭ_факт'!BG$4+11,FALSE),0))</f>
        <v>0</v>
      </c>
      <c r="Z26" s="17">
        <f>IF(AND($D26=$Y$4,$E26=Z$5),VLOOKUP($A26,'Потребление ЭЭ_факт'!$A$5:$DH$154,47+'Потребление ЭЭ_факт'!BH$4+11,FALSE),IF(Y26&lt;&gt;0,VLOOKUP($A26,'Потребление ЭЭ_факт'!$A$5:$DH$154,47+'Потребление ЭЭ_факт'!BH$4+11,FALSE),0))</f>
        <v>0</v>
      </c>
      <c r="AA26" s="17">
        <f>IF(AND($D26=$Y$4,$E26=AA$5),VLOOKUP($A26,'Потребление ЭЭ_факт'!$A$5:$DH$154,47+'Потребление ЭЭ_факт'!BI$4+11,FALSE),IF(Z26&lt;&gt;0,VLOOKUP($A26,'Потребление ЭЭ_факт'!$A$5:$DH$154,47+'Потребление ЭЭ_факт'!BI$4+11,FALSE),0))</f>
        <v>0</v>
      </c>
      <c r="AB26" s="17">
        <f>IF(AND($D26=$Y$4,$E26=AB$5),VLOOKUP($A26,'Потребление ЭЭ_факт'!$A$5:$DH$154,47+'Потребление ЭЭ_факт'!BJ$4+11,FALSE),IF(AA26&lt;&gt;0,VLOOKUP($A26,'Потребление ЭЭ_факт'!$A$5:$DH$154,47+'Потребление ЭЭ_факт'!BJ$4+11,FALSE),0))</f>
        <v>12116.871428571429</v>
      </c>
      <c r="AC26" s="17">
        <f>IF(AND($D26=$Y$4,$E26=AC$5),VLOOKUP($A26,'Потребление ЭЭ_факт'!$A$5:$DH$154,47+'Потребление ЭЭ_факт'!BK$4+11,FALSE),IF(AB26&lt;&gt;0,VLOOKUP($A26,'Потребление ЭЭ_факт'!$A$5:$DH$154,47+'Потребление ЭЭ_факт'!BK$4+11,FALSE),0))</f>
        <v>22362.03878788769</v>
      </c>
      <c r="AD26" s="17">
        <f>IF(AND($D26=$Y$4,$E26=AD$5),VLOOKUP($A26,'Потребление ЭЭ_факт'!$A$5:$DH$154,47+'Потребление ЭЭ_факт'!BL$4+11,FALSE),IF(AC26&lt;&gt;0,VLOOKUP($A26,'Потребление ЭЭ_факт'!$A$5:$DH$154,47+'Потребление ЭЭ_факт'!BL$4+11,FALSE),0))</f>
        <v>19919.714285714286</v>
      </c>
      <c r="AE26" s="17">
        <f>IF(AND($D26=$Y$4,$E26=AE$5),VLOOKUP($A26,'Потребление ЭЭ_факт'!$A$5:$DH$154,47+'Потребление ЭЭ_факт'!BM$4+11,FALSE),IF(AD26&lt;&gt;0,VLOOKUP($A26,'Потребление ЭЭ_факт'!$A$5:$DH$154,47+'Потребление ЭЭ_факт'!BM$4+11,FALSE),0))</f>
        <v>28731.428571428569</v>
      </c>
      <c r="AF26" s="17">
        <f>IF(AND($D26=$Y$4,$E26=AF$5),VLOOKUP($A26,'Потребление ЭЭ_факт'!$A$5:$DH$154,47+'Потребление ЭЭ_факт'!BN$4+11,FALSE),IF(AE26&lt;&gt;0,VLOOKUP($A26,'Потребление ЭЭ_факт'!$A$5:$DH$154,47+'Потребление ЭЭ_факт'!BN$4+11,FALSE),0))</f>
        <v>29689.012294407901</v>
      </c>
      <c r="AG26" s="17">
        <f>IF(AND($D26=$Y$4,$E26=AG$5),VLOOKUP($A26,'Потребление ЭЭ_факт'!$A$5:$DH$154,47+'Потребление ЭЭ_факт'!BO$4+11,FALSE),IF(AF26&lt;&gt;0,VLOOKUP($A26,'Потребление ЭЭ_факт'!$A$5:$DH$154,47+'Потребление ЭЭ_факт'!BO$4+11,FALSE),0))</f>
        <v>28731.302220394744</v>
      </c>
      <c r="AH26" s="17">
        <f>IF(AND($D26=$Y$4,$E26=AH$5),VLOOKUP($A26,'Потребление ЭЭ_факт'!$A$5:$DH$154,47+'Потребление ЭЭ_факт'!BP$4+11,FALSE),IF(AG26&lt;&gt;0,VLOOKUP($A26,'Потребление ЭЭ_факт'!$A$5:$DH$154,47+'Потребление ЭЭ_факт'!BP$4+11,FALSE),0))</f>
        <v>29689.012294407901</v>
      </c>
      <c r="AI26" s="17">
        <f>IF(AND($D26=$Y$4,$E26=AI$5),VLOOKUP($A26,'Потребление ЭЭ_факт'!$A$5:$DH$154,47+'Потребление ЭЭ_факт'!BQ$4+11,FALSE),IF(AH26&lt;&gt;0,VLOOKUP($A26,'Потребление ЭЭ_факт'!$A$5:$DH$154,47+'Потребление ЭЭ_факт'!BQ$4+11,FALSE),0))</f>
        <v>29689.012294407901</v>
      </c>
      <c r="AJ26" s="17">
        <f>IF(AND($D26=$Y$4,$E26=AJ$5),VLOOKUP($A26,'Потребление ЭЭ_факт'!$A$5:$DH$154,47+'Потребление ЭЭ_факт'!BR$4+11,FALSE),IF(AI26&lt;&gt;0,VLOOKUP($A26,'Потребление ЭЭ_факт'!$A$5:$DH$154,47+'Потребление ЭЭ_факт'!BR$4+11,FALSE),0))</f>
        <v>27143.486233787597</v>
      </c>
      <c r="AK26" s="14">
        <f>IF(AND($D26=$AK$4,$E26=AK$5),VLOOKUP($A26,'Потребление ЭЭ_факт'!$A$5:$DH$154,47+'Потребление ЭЭ_факт'!BS$4+23,FALSE),IF(AJ26&lt;&gt;0,VLOOKUP($A26,'Потребление ЭЭ_факт'!$A$5:$DH$154,47+'Потребление ЭЭ_факт'!BS$4+23,FALSE),0))</f>
        <v>22215.574285714287</v>
      </c>
      <c r="AL26" s="17">
        <f>IF(AND($D26=$AK$4,$E26=AL$5),VLOOKUP($A26,'Потребление ЭЭ_факт'!$A$5:$DH$154,47+'Потребление ЭЭ_факт'!BT$4+23,FALSE),IF(AK26&lt;&gt;0,VLOOKUP($A26,'Потребление ЭЭ_факт'!$A$5:$DH$154,47+'Потребление ЭЭ_факт'!BT$4+23,FALSE),0))</f>
        <v>20376.27</v>
      </c>
      <c r="AM26" s="17">
        <f>IF(AND($D26=$AK$4,$E26=AM$5),VLOOKUP($A26,'Потребление ЭЭ_факт'!$A$5:$DH$154,47+'Потребление ЭЭ_факт'!BU$4+23,FALSE),IF(AL26&lt;&gt;0,VLOOKUP($A26,'Потребление ЭЭ_факт'!$A$5:$DH$154,47+'Потребление ЭЭ_факт'!BU$4+23,FALSE),0))</f>
        <v>17072.328857142857</v>
      </c>
      <c r="AN26" s="17">
        <f>IF(AND($D26=$AK$4,$E26=AN$5),VLOOKUP($A26,'Потребление ЭЭ_факт'!$A$5:$DH$154,47+'Потребление ЭЭ_факт'!BV$4+23,FALSE),IF(AM26&lt;&gt;0,VLOOKUP($A26,'Потребление ЭЭ_факт'!$A$5:$DH$154,47+'Потребление ЭЭ_факт'!BV$4+23,FALSE),0))</f>
        <v>19589.464285714286</v>
      </c>
      <c r="AO26" s="17">
        <f>IF(AND($D26=$AK$4,$E26=AO$5),VLOOKUP($A26,'Потребление ЭЭ_факт'!$A$5:$DH$154,47+'Потребление ЭЭ_факт'!BW$4+23,FALSE),IF(AN26&lt;&gt;0,VLOOKUP($A26,'Потребление ЭЭ_факт'!$A$5:$DH$154,47+'Потребление ЭЭ_факт'!BW$4+23,FALSE),0))</f>
        <v>15494.065714285716</v>
      </c>
      <c r="AP26" s="17">
        <f>IF(AND($D26=$AK$4,$E26=AP$5),VLOOKUP($A26,'Потребление ЭЭ_факт'!$A$5:$DH$154,47+'Потребление ЭЭ_факт'!BX$4+23,FALSE),IF(AO26&lt;&gt;0,VLOOKUP($A26,'Потребление ЭЭ_факт'!$A$5:$DH$154,47+'Потребление ЭЭ_факт'!BX$4+23,FALSE),0))</f>
        <v>16971.737142857146</v>
      </c>
      <c r="AQ26" s="17">
        <f>IF(AND($D26=$AK$4,$E26=AQ$5),VLOOKUP($A26,'Потребление ЭЭ_факт'!$A$5:$DH$154,47+'Потребление ЭЭ_факт'!BY$4+23,FALSE),IF(AP26&lt;&gt;0,VLOOKUP($A26,'Потребление ЭЭ_факт'!$A$5:$DH$154,47+'Потребление ЭЭ_факт'!BY$4+23,FALSE),0))</f>
        <v>18890.890714285717</v>
      </c>
      <c r="AR26" s="17">
        <f>IF(AND($D26=$AK$4,$E26=AR$5),VLOOKUP($A26,'Потребление ЭЭ_факт'!$A$5:$DH$154,47+'Потребление ЭЭ_факт'!BZ$4+23,FALSE),IF(AQ26&lt;&gt;0,VLOOKUP($A26,'Потребление ЭЭ_факт'!$A$5:$DH$154,47+'Потребление ЭЭ_факт'!BZ$4+23,FALSE),0))</f>
        <v>19593.073928571426</v>
      </c>
      <c r="AS26" s="17">
        <f>IF(AND($D26=$AK$4,$E26=AS$5),VLOOKUP($A26,'Потребление ЭЭ_факт'!$A$5:$DH$154,47+'Потребление ЭЭ_факт'!CA$4+23,FALSE),IF(AR26&lt;&gt;0,VLOOKUP($A26,'Потребление ЭЭ_факт'!$A$5:$DH$154,47+'Потребление ЭЭ_факт'!CA$4+23,FALSE),0))</f>
        <v>16514.228571428568</v>
      </c>
      <c r="AT26" s="17">
        <f>IF(AND($D26=$AK$4,$E26=AT$5),VLOOKUP($A26,'Потребление ЭЭ_факт'!$A$5:$DH$154,47+'Потребление ЭЭ_факт'!CB$4+23,FALSE),IF(AS26&lt;&gt;0,VLOOKUP($A26,'Потребление ЭЭ_факт'!$A$5:$DH$154,47+'Потребление ЭЭ_факт'!CB$4+23,FALSE),0))</f>
        <v>20335.435714285712</v>
      </c>
      <c r="AU26" s="17">
        <f>IF(AND($D26=$AK$4,$E26=AU$5),VLOOKUP($A26,'Потребление ЭЭ_факт'!$A$5:$DH$154,47+'Потребление ЭЭ_факт'!CC$4+23,FALSE),IF(AT26&lt;&gt;0,VLOOKUP($A26,'Потребление ЭЭ_факт'!$A$5:$DH$154,47+'Потребление ЭЭ_факт'!CC$4+23,FALSE),0))</f>
        <v>24373.092857142856</v>
      </c>
      <c r="AV26" s="17">
        <f>IF(AND($D26=$AK$4,$E26=AV$5),VLOOKUP($A26,'Потребление ЭЭ_факт'!$A$5:$DH$154,47+'Потребление ЭЭ_факт'!CD$4+23,FALSE),IF(AU26&lt;&gt;0,VLOOKUP($A26,'Потребление ЭЭ_факт'!$A$5:$DH$154,47+'Потребление ЭЭ_факт'!CD$4+23,FALSE),0))</f>
        <v>28319.164285714283</v>
      </c>
      <c r="AW26" s="14">
        <f>IF(AND($D26=$AW$4,$E26=AW$5),VLOOKUP($A26,'Потребление ЭЭ_факт'!$A$5:$DH$154,47+'Потребление ЭЭ_факт'!CE$4+35,FALSE),IF(AV26&lt;&gt;0,VLOOKUP($A26,'Потребление ЭЭ_факт'!$A$5:$DH$154,47+'Потребление ЭЭ_факт'!CE$4+35,FALSE),0))</f>
        <v>31954.401428571433</v>
      </c>
      <c r="AX26" s="17">
        <f>IF(AND($D26=$AW$4,$E26=AX$5),VLOOKUP($A26,'Потребление ЭЭ_факт'!$A$5:$DH$154,47+'Потребление ЭЭ_факт'!CF$4+35,FALSE),IF(AW26&lt;&gt;0,VLOOKUP($A26,'Потребление ЭЭ_факт'!$A$5:$DH$154,47+'Потребление ЭЭ_факт'!CF$4+35,FALSE),0))</f>
        <v>27343.23</v>
      </c>
      <c r="AY26" s="17">
        <f>IF(AND($D26=$AW$4,$E26=AY$5),VLOOKUP($A26,'Потребление ЭЭ_факт'!$A$5:$DH$154,47+'Потребление ЭЭ_факт'!CG$4+35,FALSE),IF(AX26&lt;&gt;0,VLOOKUP($A26,'Потребление ЭЭ_факт'!$A$5:$DH$154,47+'Потребление ЭЭ_факт'!CG$4+35,FALSE),0))</f>
        <v>28258.767428571427</v>
      </c>
      <c r="AZ26" s="17">
        <f>IF(AND($D26=$AW$4,$E26=AZ$5),VLOOKUP($A26,'Потребление ЭЭ_факт'!$A$5:$DH$154,47+'Потребление ЭЭ_факт'!CH$4+35,FALSE),IF(AY26&lt;&gt;0,VLOOKUP($A26,'Потребление ЭЭ_факт'!$A$5:$DH$154,47+'Потребление ЭЭ_факт'!CH$4+35,FALSE),0))</f>
        <v>25161.846428571425</v>
      </c>
      <c r="BA26" s="17">
        <f>IF(AND($D26=$AW$4,$E26=BA$5),VLOOKUP($A26,'Потребление ЭЭ_факт'!$A$5:$DH$154,47+'Потребление ЭЭ_факт'!CI$4+35,FALSE),IF(AZ26&lt;&gt;0,VLOOKUP($A26,'Потребление ЭЭ_факт'!$A$5:$DH$154,47+'Потребление ЭЭ_факт'!CI$4+35,FALSE),0))</f>
        <v>27637.241785714286</v>
      </c>
      <c r="BB26" s="17">
        <f>IF(AND($D26=$AW$4,$E26=BB$5),VLOOKUP($A26,'Потребление ЭЭ_факт'!$A$5:$DH$154,47+'Потребление ЭЭ_факт'!CJ$4+35,FALSE),IF(BA26&lt;&gt;0,VLOOKUP($A26,'Потребление ЭЭ_факт'!$A$5:$DH$154,47+'Потребление ЭЭ_факт'!CJ$4+35,FALSE),0))</f>
        <v>28106.177142857141</v>
      </c>
      <c r="BC26" s="17">
        <f>IF(AND($D26=$AW$4,$E26=BC$5),VLOOKUP($A26,'Потребление ЭЭ_факт'!$A$5:$DH$154,47+'Потребление ЭЭ_факт'!CK$4+35,FALSE),IF(BB26&lt;&gt;0,VLOOKUP($A26,'Потребление ЭЭ_факт'!$A$5:$DH$154,47+'Потребление ЭЭ_факт'!CK$4+35,FALSE),0))</f>
        <v>27828.39</v>
      </c>
      <c r="BD26" s="17">
        <f>IF(AND($D26=$AW$4,$E26=BD$5),VLOOKUP($A26,'Потребление ЭЭ_факт'!$A$5:$DH$154,47+'Потребление ЭЭ_факт'!CL$4+35,FALSE),IF(BC26&lt;&gt;0,VLOOKUP($A26,'Потребление ЭЭ_факт'!$A$5:$DH$154,47+'Потребление ЭЭ_факт'!CL$4+35,FALSE),0))</f>
        <v>23632.051705714282</v>
      </c>
      <c r="BE26" s="17">
        <f>IF(AND($D26=$AW$4,$E26=BE$5),VLOOKUP($A26,'Потребление ЭЭ_факт'!$A$5:$DH$154,47+'Потребление ЭЭ_факт'!CM$4+35,FALSE),IF(BD26&lt;&gt;0,VLOOKUP($A26,'Потребление ЭЭ_факт'!$A$5:$DH$154,47+'Потребление ЭЭ_факт'!CM$4+35,FALSE),0))</f>
        <v>21805.543928571427</v>
      </c>
      <c r="BF26" s="17">
        <f>IF(AND($D26=$AW$4,$E26=BF$5),VLOOKUP($A26,'Потребление ЭЭ_факт'!$A$5:$DH$154,47+'Потребление ЭЭ_факт'!CN$4+35,FALSE),IF(BE26&lt;&gt;0,VLOOKUP($A26,'Потребление ЭЭ_факт'!$A$5:$DH$154,47+'Потребление ЭЭ_факт'!CN$4+35,FALSE),0))</f>
        <v>23631.49928571429</v>
      </c>
      <c r="BG26" s="17">
        <f>IF(AND($D26=$AW$4,$E26=BG$5),VLOOKUP($A26,'Потребление ЭЭ_факт'!$A$5:$DH$154,47+'Потребление ЭЭ_факт'!CO$4+35,FALSE),IF(BF26&lt;&gt;0,VLOOKUP($A26,'Потребление ЭЭ_факт'!$A$5:$DH$154,47+'Потребление ЭЭ_факт'!CO$4+35,FALSE),0))</f>
        <v>25651.260000000002</v>
      </c>
      <c r="BH26" s="17">
        <f>IF(AND($D26=$AW$4,$E26=BH$5),VLOOKUP($A26,'Потребление ЭЭ_факт'!$A$5:$DH$154,47+'Потребление ЭЭ_факт'!CP$4+35,FALSE),IF(BG26&lt;&gt;0,VLOOKUP($A26,'Потребление ЭЭ_факт'!$A$5:$DH$154,47+'Потребление ЭЭ_факт'!CP$4+35,FALSE),0))</f>
        <v>29741.433214285713</v>
      </c>
      <c r="BI26" s="14">
        <f>IF(AND($D26=$BI$4,$E26=BI$5),VLOOKUP($A26,'Потребление ЭЭ_факт'!$A$5:$DH$154,47+'Потребление ЭЭ_факт'!CQ$4+47,FALSE),IF(BH26&lt;&gt;0,VLOOKUP($A26,'Потребление ЭЭ_факт'!$A$5:$DH$154,47+'Потребление ЭЭ_факт'!CQ$4+47,FALSE),0))</f>
        <v>31282.542857142857</v>
      </c>
      <c r="BJ26" s="17">
        <f>IF(AND($D26=$BI$4,$E26=BJ$5),VLOOKUP($A26,'Потребление ЭЭ_факт'!$A$5:$DH$154,47+'Потребление ЭЭ_факт'!CR$4+47,FALSE),IF(BI26&lt;&gt;0,VLOOKUP($A26,'Потребление ЭЭ_факт'!$A$5:$DH$154,47+'Потребление ЭЭ_факт'!CR$4+47,FALSE),0))</f>
        <v>28914.897428571432</v>
      </c>
      <c r="BK26" s="17">
        <f>IF(AND($D26=$BI$4,$E26=BK$5),VLOOKUP($A26,'Потребление ЭЭ_факт'!$A$5:$DH$154,47+'Потребление ЭЭ_факт'!CS$4+47,FALSE),IF(BJ26&lt;&gt;0,VLOOKUP($A26,'Потребление ЭЭ_факт'!$A$5:$DH$154,47+'Потребление ЭЭ_факт'!CS$4+47,FALSE),0))</f>
        <v>22692.896785714289</v>
      </c>
      <c r="BL26" s="17">
        <f>IF(AND($D26=$BI$4,$E26=BL$5),VLOOKUP($A26,'Потребление ЭЭ_факт'!$A$5:$DH$154,47+'Потребление ЭЭ_факт'!CT$4+47,FALSE),IF(BK26&lt;&gt;0,VLOOKUP($A26,'Потребление ЭЭ_факт'!$A$5:$DH$154,47+'Потребление ЭЭ_факт'!CT$4+47,FALSE),0))</f>
        <v>23729.85</v>
      </c>
      <c r="BM26" s="17">
        <f>IF(AND($D26=$BI$4,$E26=BM$5),VLOOKUP($A26,'Потребление ЭЭ_факт'!$A$5:$DH$154,47+'Потребление ЭЭ_факт'!CU$4+47,FALSE),IF(BL26&lt;&gt;0,VLOOKUP($A26,'Потребление ЭЭ_факт'!$A$5:$DH$154,47+'Потребление ЭЭ_факт'!CU$4+47,FALSE),0))</f>
        <v>25082.498571428569</v>
      </c>
      <c r="BN26" s="17">
        <f>IF(AND($D26=$BI$4,$E26=BN$5),VLOOKUP($A26,'Потребление ЭЭ_факт'!$A$5:$DH$154,47+'Потребление ЭЭ_факт'!CV$4+47,FALSE),IF(BM26&lt;&gt;0,VLOOKUP($A26,'Потребление ЭЭ_факт'!$A$5:$DH$154,47+'Потребление ЭЭ_факт'!CV$4+47,FALSE),0))</f>
        <v>27082.317857142854</v>
      </c>
      <c r="BO26" s="17">
        <f>IF(AND($D26=$BI$4,$E26=BO$5),VLOOKUP($A26,'Потребление ЭЭ_факт'!$A$5:$DH$154,47+'Потребление ЭЭ_факт'!CW$4+47,FALSE),IF(BN26&lt;&gt;0,VLOOKUP($A26,'Потребление ЭЭ_факт'!$A$5:$DH$154,47+'Потребление ЭЭ_факт'!CW$4+47,FALSE),0))</f>
        <v>29156.928214285716</v>
      </c>
      <c r="BP26" s="17">
        <f>IF(AND($D26=$BI$4,$E26=BP$5),VLOOKUP($A26,'Потребление ЭЭ_факт'!$A$5:$DH$154,47+'Потребление ЭЭ_факт'!CX$4+47,FALSE),IF(BO26&lt;&gt;0,VLOOKUP($A26,'Потребление ЭЭ_факт'!$A$5:$DH$154,47+'Потребление ЭЭ_факт'!CX$4+47,FALSE),0))</f>
        <v>26651.408571428572</v>
      </c>
      <c r="BQ26" s="17">
        <f>IF(AND($D26=$BI$4,$E26=BQ$5),VLOOKUP($A26,'Потребление ЭЭ_факт'!$A$5:$DH$154,47+'Потребление ЭЭ_факт'!CY$4+47,FALSE),IF(BP26&lt;&gt;0,VLOOKUP($A26,'Потребление ЭЭ_факт'!$A$5:$DH$154,47+'Потребление ЭЭ_факт'!CY$4+47,FALSE),0))</f>
        <v>25416.45</v>
      </c>
      <c r="BR26" s="17">
        <f>IF(AND($D26=$BI$4,$E26=BR$5),VLOOKUP($A26,'Потребление ЭЭ_факт'!$A$5:$DH$154,47+'Потребление ЭЭ_факт'!CZ$4+47,FALSE),IF(BQ26&lt;&gt;0,VLOOKUP($A26,'Потребление ЭЭ_факт'!$A$5:$DH$154,47+'Потребление ЭЭ_факт'!CZ$4+47,FALSE),0))</f>
        <v>23581.903714285716</v>
      </c>
      <c r="BS26" s="17">
        <f>IF(AND($D26=$BI$4,$E26=BS$5),VLOOKUP($A26,'Потребление ЭЭ_факт'!$A$5:$DH$154,47+'Потребление ЭЭ_факт'!DA$4+47,FALSE),IF(BR26&lt;&gt;0,VLOOKUP($A26,'Потребление ЭЭ_факт'!$A$5:$DH$154,47+'Потребление ЭЭ_факт'!DA$4+47,FALSE),0))</f>
        <v>25995.792857142853</v>
      </c>
      <c r="BT26" s="17">
        <f>IF(AND($D26=$BI$4,$E26=BT$5),VLOOKUP($A26,'Потребление ЭЭ_факт'!$A$5:$DH$154,47+'Потребление ЭЭ_факт'!DB$4+47,FALSE),IF(BS26&lt;&gt;0,VLOOKUP($A26,'Потребление ЭЭ_факт'!$A$5:$DH$154,47+'Потребление ЭЭ_факт'!DB$4+47,FALSE),0))</f>
        <v>28767.889285714286</v>
      </c>
      <c r="BU26" s="14">
        <f>IF(AND($D26=$BU$4,$E26=BU$5),VLOOKUP($A26,'Потребление ЭЭ_факт'!$A$5:$DH$154,59+'Потребление ЭЭ_факт'!DC$4+47,FALSE),IF(BT26&lt;&gt;0,VLOOKUP($A26,'Потребление ЭЭ_факт'!$A$5:$DH$154,47+'Потребление ЭЭ_факт'!DC$4+59,FALSE),0))</f>
        <v>28510.505142857139</v>
      </c>
      <c r="BV26" s="17">
        <f>IF(AND($D26=$BU$4,$E26=BV$5),VLOOKUP($A26,'Потребление ЭЭ_факт'!$A$5:$DH$154,59+'Потребление ЭЭ_факт'!DD$4+47,FALSE),IF(BU26&lt;&gt;0,VLOOKUP($A26,'Потребление ЭЭ_факт'!$A$5:$DH$154,47+'Потребление ЭЭ_факт'!DD$4+59,FALSE),0))</f>
        <v>25551.66</v>
      </c>
      <c r="BW26" s="17">
        <f>IF(AND($D26=$BU$4,$E26=BW$5),VLOOKUP($A26,'Потребление ЭЭ_факт'!$A$5:$DH$154,59+'Потребление ЭЭ_факт'!DE$4+47,FALSE),IF(BV26&lt;&gt;0,VLOOKUP($A26,'Потребление ЭЭ_факт'!$A$5:$DH$154,47+'Потребление ЭЭ_факт'!DE$4+59,FALSE),0))</f>
        <v>25198.71</v>
      </c>
      <c r="BX26" s="17">
        <f>IF(AND($D26=$BU$4,$E26=BX$5),VLOOKUP($A26,'Потребление ЭЭ_факт'!$A$5:$DH$154,59+'Потребление ЭЭ_факт'!DF$4+47,FALSE),IF(BW26&lt;&gt;0,VLOOKUP($A26,'Потребление ЭЭ_факт'!$A$5:$DH$154,47+'Потребление ЭЭ_факт'!DF$4+59,FALSE),0))</f>
        <v>25155.9</v>
      </c>
      <c r="BY26" s="17">
        <f>IF(AND($D26=$BU$4,$E26=BY$5),VLOOKUP($A26,'Потребление ЭЭ_факт'!$A$5:$DH$154,59+'Потребление ЭЭ_факт'!DG$4+47,FALSE),IF(BX26&lt;&gt;0,VLOOKUP($A26,'Потребление ЭЭ_факт'!$A$5:$DH$154,47+'Потребление ЭЭ_факт'!DG$4+59,FALSE),0))</f>
        <v>26685.69</v>
      </c>
      <c r="BZ26" s="17">
        <f>IF(AND($D26=$BU$4,$E26=BZ$5),VLOOKUP($A26,'Потребление ЭЭ_факт'!$A$5:$DH$154,59+'Потребление ЭЭ_факт'!DH$4+47,FALSE),IF(BY26&lt;&gt;0,VLOOKUP($A26,'Потребление ЭЭ_факт'!$A$5:$DH$154,47+'Потребление ЭЭ_факт'!DH$4+59,FALSE),0))</f>
        <v>27340.29</v>
      </c>
      <c r="CA26" s="15">
        <f t="shared" si="97"/>
        <v>26151.909374999999</v>
      </c>
      <c r="CB26" s="12">
        <f t="shared" si="200"/>
        <v>24891.386625030544</v>
      </c>
      <c r="CC26" s="12">
        <f t="shared" si="201"/>
        <v>23116.881180098684</v>
      </c>
      <c r="CD26" s="12">
        <f t="shared" si="202"/>
        <v>24309.462752173407</v>
      </c>
      <c r="CE26" s="12">
        <f t="shared" si="203"/>
        <v>26427.289502173404</v>
      </c>
      <c r="CF26" s="12">
        <f t="shared" si="204"/>
        <v>28492.99325487547</v>
      </c>
      <c r="CG26" s="14">
        <f t="shared" si="205"/>
        <v>28490.755928571431</v>
      </c>
      <c r="CH26" s="15">
        <f t="shared" si="206"/>
        <v>25546.514357142856</v>
      </c>
      <c r="CI26" s="15">
        <f t="shared" si="207"/>
        <v>23305.675767857145</v>
      </c>
      <c r="CJ26" s="15">
        <f t="shared" si="102"/>
        <v>23409.26517857143</v>
      </c>
      <c r="CK26" s="15">
        <f t="shared" si="103"/>
        <v>23724.874017857142</v>
      </c>
      <c r="CL26" s="15">
        <f t="shared" si="104"/>
        <v>24875.130535714285</v>
      </c>
      <c r="CM26" s="15">
        <f t="shared" si="177"/>
        <v>26151.909374999999</v>
      </c>
      <c r="CN26" s="15">
        <f t="shared" si="208"/>
        <v>24891.386625030544</v>
      </c>
      <c r="CO26" s="15">
        <f t="shared" si="209"/>
        <v>23116.881180098684</v>
      </c>
      <c r="CP26" s="15">
        <f t="shared" si="210"/>
        <v>24309.462752173407</v>
      </c>
      <c r="CQ26" s="15">
        <f t="shared" si="211"/>
        <v>26427.289502173404</v>
      </c>
      <c r="CR26" s="16">
        <f t="shared" si="212"/>
        <v>28492.99325487547</v>
      </c>
      <c r="CS26" s="14">
        <f t="shared" si="213"/>
        <v>28490.755928571431</v>
      </c>
      <c r="CT26" s="15">
        <f t="shared" si="214"/>
        <v>25546.514357142856</v>
      </c>
      <c r="CU26" s="15">
        <f t="shared" si="215"/>
        <v>23305.675767857145</v>
      </c>
      <c r="CV26" s="15">
        <f t="shared" si="216"/>
        <v>23409.26517857143</v>
      </c>
      <c r="CW26" s="15">
        <f t="shared" si="217"/>
        <v>23724.874017857142</v>
      </c>
      <c r="CX26" s="15">
        <f t="shared" si="218"/>
        <v>24875.130535714285</v>
      </c>
      <c r="CY26" s="15">
        <f t="shared" si="219"/>
        <v>26151.909374999999</v>
      </c>
      <c r="CZ26" s="15">
        <f t="shared" si="220"/>
        <v>24891.386625030544</v>
      </c>
      <c r="DA26" s="15">
        <f t="shared" si="221"/>
        <v>23116.881180098684</v>
      </c>
      <c r="DB26" s="15">
        <f t="shared" si="222"/>
        <v>24309.462752173407</v>
      </c>
      <c r="DC26" s="15">
        <f t="shared" si="223"/>
        <v>26427.289502173404</v>
      </c>
      <c r="DD26" s="16">
        <f t="shared" si="224"/>
        <v>28492.99325487547</v>
      </c>
      <c r="DE26" s="14">
        <f t="shared" si="190"/>
        <v>28490.755928571431</v>
      </c>
      <c r="DF26" s="15">
        <f t="shared" si="191"/>
        <v>25546.514357142856</v>
      </c>
      <c r="DG26" s="15">
        <f t="shared" si="192"/>
        <v>23305.675767857145</v>
      </c>
      <c r="DH26" s="15">
        <f t="shared" si="193"/>
        <v>23409.26517857143</v>
      </c>
      <c r="DI26" s="15">
        <f t="shared" si="194"/>
        <v>23724.874017857142</v>
      </c>
      <c r="DJ26" s="15">
        <f t="shared" si="195"/>
        <v>24875.130535714285</v>
      </c>
      <c r="DK26" s="15">
        <f t="shared" si="196"/>
        <v>26151.909374999999</v>
      </c>
      <c r="DL26" s="15">
        <f t="shared" si="197"/>
        <v>24891.386625030544</v>
      </c>
      <c r="DM26" s="15">
        <f t="shared" si="198"/>
        <v>23116.881180098684</v>
      </c>
      <c r="DN26" s="15">
        <f t="shared" si="199"/>
        <v>24309.462752173407</v>
      </c>
      <c r="DO26" s="15">
        <f t="shared" si="188"/>
        <v>26427.289502173404</v>
      </c>
      <c r="DP26" s="16">
        <f t="shared" si="189"/>
        <v>28492.99325487547</v>
      </c>
      <c r="DQ26" s="14">
        <f t="shared" si="105"/>
        <v>28490.755928571431</v>
      </c>
      <c r="DR26" s="15">
        <f t="shared" si="106"/>
        <v>25546.514357142856</v>
      </c>
      <c r="DS26" s="15">
        <f t="shared" si="107"/>
        <v>23305.675767857145</v>
      </c>
      <c r="DT26" s="15">
        <f t="shared" si="108"/>
        <v>23409.26517857143</v>
      </c>
      <c r="DU26" s="15">
        <f t="shared" si="109"/>
        <v>23724.874017857142</v>
      </c>
      <c r="DV26" s="15">
        <f t="shared" si="110"/>
        <v>24875.130535714285</v>
      </c>
      <c r="DW26" s="15">
        <f t="shared" si="111"/>
        <v>26151.909374999999</v>
      </c>
      <c r="DX26" s="15">
        <f t="shared" si="112"/>
        <v>24891.386625030544</v>
      </c>
      <c r="DY26" s="15">
        <f t="shared" si="113"/>
        <v>23116.881180098684</v>
      </c>
      <c r="DZ26" s="15">
        <f t="shared" si="225"/>
        <v>24309.462752173407</v>
      </c>
      <c r="EA26" s="15">
        <f t="shared" si="226"/>
        <v>26427.289502173404</v>
      </c>
      <c r="EB26" s="16">
        <f t="shared" si="227"/>
        <v>28492.99325487547</v>
      </c>
      <c r="EC26" s="14">
        <f t="shared" si="228"/>
        <v>28490.755928571431</v>
      </c>
      <c r="ED26" s="15">
        <f t="shared" si="229"/>
        <v>25546.514357142856</v>
      </c>
      <c r="EE26" s="15">
        <f t="shared" si="230"/>
        <v>23305.675767857145</v>
      </c>
      <c r="EF26" s="15">
        <f t="shared" si="231"/>
        <v>23409.26517857143</v>
      </c>
      <c r="EG26" s="15">
        <f t="shared" si="232"/>
        <v>23724.874017857142</v>
      </c>
      <c r="EH26" s="15">
        <f t="shared" si="233"/>
        <v>24875.130535714285</v>
      </c>
      <c r="EI26" s="15">
        <f t="shared" si="234"/>
        <v>26151.909374999999</v>
      </c>
      <c r="EJ26" s="15">
        <f t="shared" si="235"/>
        <v>24891.386625030544</v>
      </c>
      <c r="EK26" s="15">
        <f t="shared" si="236"/>
        <v>23116.881180098684</v>
      </c>
      <c r="EL26" s="15">
        <f t="shared" si="237"/>
        <v>24309.462752173407</v>
      </c>
      <c r="EM26" s="15">
        <f t="shared" si="238"/>
        <v>26427.289502173404</v>
      </c>
      <c r="EN26" s="16">
        <f t="shared" si="239"/>
        <v>28492.99325487547</v>
      </c>
      <c r="EO26" s="14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6"/>
      <c r="FC26" s="14">
        <f t="shared" si="178"/>
        <v>22215.574285714287</v>
      </c>
      <c r="FD26" s="17">
        <f t="shared" si="114"/>
        <v>20376.27</v>
      </c>
      <c r="FE26" s="17">
        <f t="shared" si="115"/>
        <v>17072.328857142857</v>
      </c>
      <c r="FF26" s="17">
        <f t="shared" si="116"/>
        <v>19589.464285714286</v>
      </c>
      <c r="FG26" s="17">
        <f t="shared" si="117"/>
        <v>15494.065714285716</v>
      </c>
      <c r="FH26" s="17">
        <f t="shared" si="118"/>
        <v>16971.737142857146</v>
      </c>
      <c r="FI26" s="17">
        <f t="shared" si="119"/>
        <v>18890.890714285717</v>
      </c>
      <c r="FJ26" s="17">
        <f t="shared" si="120"/>
        <v>19593.073928571426</v>
      </c>
      <c r="FK26" s="17">
        <f t="shared" si="121"/>
        <v>16514.228571428568</v>
      </c>
      <c r="FL26" s="17">
        <f t="shared" si="122"/>
        <v>20335.435714285712</v>
      </c>
      <c r="FM26" s="17">
        <f t="shared" si="123"/>
        <v>24373.092857142856</v>
      </c>
      <c r="FN26" s="17">
        <f t="shared" si="124"/>
        <v>28319.164285714283</v>
      </c>
      <c r="FO26" s="14">
        <f t="shared" si="125"/>
        <v>31954.401428571433</v>
      </c>
      <c r="FP26" s="17">
        <f t="shared" si="126"/>
        <v>27343.23</v>
      </c>
      <c r="FQ26" s="17">
        <f t="shared" si="127"/>
        <v>28258.767428571427</v>
      </c>
      <c r="FR26" s="17">
        <f t="shared" si="128"/>
        <v>25161.846428571425</v>
      </c>
      <c r="FS26" s="17">
        <f t="shared" si="129"/>
        <v>27637.241785714286</v>
      </c>
      <c r="FT26" s="17">
        <f t="shared" si="130"/>
        <v>28106.177142857141</v>
      </c>
      <c r="FU26" s="17">
        <f t="shared" si="131"/>
        <v>27828.39</v>
      </c>
      <c r="FV26" s="17">
        <f t="shared" si="132"/>
        <v>23632.051705714282</v>
      </c>
      <c r="FW26" s="17">
        <f t="shared" si="133"/>
        <v>21805.543928571427</v>
      </c>
      <c r="FX26" s="17">
        <f t="shared" si="134"/>
        <v>23631.49928571429</v>
      </c>
      <c r="FY26" s="17">
        <f t="shared" si="135"/>
        <v>25651.260000000002</v>
      </c>
      <c r="FZ26" s="17">
        <f t="shared" si="136"/>
        <v>29741.433214285713</v>
      </c>
      <c r="GA26" s="14">
        <f t="shared" si="137"/>
        <v>31282.542857142857</v>
      </c>
      <c r="GB26" s="17">
        <f t="shared" si="138"/>
        <v>28914.897428571432</v>
      </c>
      <c r="GC26" s="17">
        <f t="shared" si="139"/>
        <v>22692.896785714289</v>
      </c>
      <c r="GD26" s="17">
        <f t="shared" si="140"/>
        <v>23729.85</v>
      </c>
      <c r="GE26" s="17">
        <f t="shared" si="141"/>
        <v>25082.498571428569</v>
      </c>
      <c r="GF26" s="17">
        <f t="shared" si="142"/>
        <v>27082.317857142854</v>
      </c>
      <c r="GG26" s="17">
        <f t="shared" si="143"/>
        <v>29156.928214285716</v>
      </c>
      <c r="GH26" s="17">
        <f t="shared" si="144"/>
        <v>26651.408571428572</v>
      </c>
      <c r="GI26" s="17">
        <f t="shared" si="145"/>
        <v>25416.45</v>
      </c>
      <c r="GJ26" s="17">
        <f t="shared" si="146"/>
        <v>23581.903714285716</v>
      </c>
      <c r="GK26" s="17">
        <f t="shared" si="147"/>
        <v>25995.792857142853</v>
      </c>
      <c r="GL26" s="17">
        <f t="shared" si="148"/>
        <v>28767.889285714286</v>
      </c>
      <c r="GM26" s="14">
        <f t="shared" si="149"/>
        <v>28510.505142857139</v>
      </c>
      <c r="GN26" s="17">
        <f t="shared" si="150"/>
        <v>25551.66</v>
      </c>
      <c r="GO26" s="17">
        <f t="shared" si="151"/>
        <v>25198.71</v>
      </c>
      <c r="GP26" s="17">
        <f t="shared" si="152"/>
        <v>25155.9</v>
      </c>
      <c r="GQ26" s="17">
        <f t="shared" si="153"/>
        <v>26685.69</v>
      </c>
      <c r="GR26" s="17">
        <f t="shared" si="154"/>
        <v>27340.29</v>
      </c>
      <c r="GS26" s="15">
        <f t="shared" si="155"/>
        <v>26151.909374999999</v>
      </c>
      <c r="GT26" s="12">
        <f t="shared" si="156"/>
        <v>24891.386625030544</v>
      </c>
      <c r="GU26" s="12">
        <f t="shared" si="157"/>
        <v>23116.881180098684</v>
      </c>
      <c r="GV26" s="12">
        <f t="shared" si="158"/>
        <v>24309.462752173407</v>
      </c>
      <c r="GW26" s="12">
        <f t="shared" si="159"/>
        <v>26427.289502173404</v>
      </c>
      <c r="GX26" s="12">
        <f t="shared" si="160"/>
        <v>28492.99325487547</v>
      </c>
      <c r="GY26" s="14">
        <f t="shared" si="161"/>
        <v>28490.755928571431</v>
      </c>
      <c r="GZ26" s="15">
        <f t="shared" si="162"/>
        <v>25546.514357142856</v>
      </c>
      <c r="HA26" s="15">
        <f t="shared" si="163"/>
        <v>23305.675767857145</v>
      </c>
      <c r="HB26" s="15">
        <f t="shared" si="164"/>
        <v>23409.26517857143</v>
      </c>
      <c r="HC26" s="15">
        <f t="shared" si="165"/>
        <v>23724.874017857142</v>
      </c>
      <c r="HD26" s="15">
        <f t="shared" si="166"/>
        <v>24875.130535714285</v>
      </c>
      <c r="HE26" s="15">
        <f t="shared" si="167"/>
        <v>26151.909374999999</v>
      </c>
      <c r="HF26" s="15">
        <f t="shared" si="168"/>
        <v>24891.386625030544</v>
      </c>
      <c r="HG26" s="15">
        <f t="shared" si="169"/>
        <v>23116.881180098684</v>
      </c>
      <c r="HH26" s="15">
        <f t="shared" si="170"/>
        <v>24309.462752173407</v>
      </c>
      <c r="HI26" s="15">
        <f t="shared" si="171"/>
        <v>26427.289502173404</v>
      </c>
      <c r="HJ26" s="16">
        <f t="shared" si="172"/>
        <v>28492.99325487547</v>
      </c>
      <c r="HK26" s="14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6"/>
      <c r="HW26" s="14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6"/>
      <c r="II26" s="14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6"/>
      <c r="IU26" s="14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6"/>
      <c r="JH26" s="17"/>
      <c r="JI26" s="14">
        <f t="shared" si="179"/>
        <v>239745.32635714285</v>
      </c>
      <c r="JJ26" s="15">
        <f t="shared" si="180"/>
        <v>320751.8423485714</v>
      </c>
      <c r="JK26" s="15">
        <f t="shared" si="181"/>
        <v>318355.37614285719</v>
      </c>
      <c r="JL26" s="15">
        <f t="shared" si="182"/>
        <v>311832.67783220869</v>
      </c>
      <c r="JM26" s="15">
        <f t="shared" si="183"/>
        <v>302742.13847506582</v>
      </c>
      <c r="JN26" s="15">
        <f t="shared" si="184"/>
        <v>0</v>
      </c>
      <c r="JO26" s="15">
        <f t="shared" si="185"/>
        <v>0</v>
      </c>
      <c r="JP26" s="15">
        <f t="shared" si="186"/>
        <v>0</v>
      </c>
      <c r="JQ26" s="15">
        <f t="shared" si="187"/>
        <v>0</v>
      </c>
      <c r="JR26" s="14"/>
    </row>
    <row r="27" spans="1:278" ht="12.75" customHeight="1" x14ac:dyDescent="0.25">
      <c r="A27" s="5" t="s">
        <v>219</v>
      </c>
      <c r="B27" s="3" t="s">
        <v>220</v>
      </c>
      <c r="C27" s="4">
        <v>44316</v>
      </c>
      <c r="D27">
        <f t="shared" si="93"/>
        <v>2021</v>
      </c>
      <c r="E27">
        <f t="shared" si="94"/>
        <v>4</v>
      </c>
      <c r="F27">
        <f t="shared" si="95"/>
        <v>2018</v>
      </c>
      <c r="G27">
        <f t="shared" si="96"/>
        <v>4</v>
      </c>
      <c r="H27">
        <f t="shared" si="173"/>
        <v>2022</v>
      </c>
      <c r="I27">
        <f t="shared" si="174"/>
        <v>1</v>
      </c>
      <c r="J27">
        <f t="shared" si="175"/>
        <v>2026</v>
      </c>
      <c r="K27">
        <f t="shared" si="176"/>
        <v>12</v>
      </c>
      <c r="M27" s="28">
        <f>IF(AND($D27=$M$4,$E27=M$5),VLOOKUP($A27,'Потребление ЭЭ_факт'!$A$5:$DH$154,47+'Потребление ЭЭ_факт'!AU$4-1,FALSE),IF(L27&lt;&gt;0,VLOOKUP($A27,'Потребление ЭЭ_факт'!$A$5:$DH$154,47+'Потребление ЭЭ_факт'!AU$4-1,FALSE),0))</f>
        <v>0</v>
      </c>
      <c r="N27" s="17">
        <f>IF(AND($D27=$M$4,$E27=N$5),VLOOKUP($A27,'Потребление ЭЭ_факт'!$A$5:$DH$154,47+'Потребление ЭЭ_факт'!AV$4-1,FALSE),IF(M27&lt;&gt;0,VLOOKUP($A27,'Потребление ЭЭ_факт'!$A$5:$DH$154,47+'Потребление ЭЭ_факт'!AV$4-1,FALSE),0))</f>
        <v>0</v>
      </c>
      <c r="O27" s="17">
        <f>IF(AND($D27=$M$4,$E27=O$5),VLOOKUP($A27,'Потребление ЭЭ_факт'!$A$5:$DH$154,47+'Потребление ЭЭ_факт'!AW$4-1,FALSE),IF(N27&lt;&gt;0,VLOOKUP($A27,'Потребление ЭЭ_факт'!$A$5:$DH$154,47+'Потребление ЭЭ_факт'!AW$4-1,FALSE),0))</f>
        <v>0</v>
      </c>
      <c r="P27" s="17">
        <f>IF(AND($D27=$M$4,$E27=P$5),VLOOKUP($A27,'Потребление ЭЭ_факт'!$A$5:$DH$154,47+'Потребление ЭЭ_факт'!AX$4-1,FALSE),IF(O27&lt;&gt;0,VLOOKUP($A27,'Потребление ЭЭ_факт'!$A$5:$DH$154,47+'Потребление ЭЭ_факт'!AX$4-1,FALSE),0))</f>
        <v>0</v>
      </c>
      <c r="Q27" s="17">
        <f>IF(AND($D27=$M$4,$E27=Q$5),VLOOKUP($A27,'Потребление ЭЭ_факт'!$A$5:$DH$154,47+'Потребление ЭЭ_факт'!AY$4-1,FALSE),IF(P27&lt;&gt;0,VLOOKUP($A27,'Потребление ЭЭ_факт'!$A$5:$DH$154,47+'Потребление ЭЭ_факт'!AY$4-1,FALSE),0))</f>
        <v>0</v>
      </c>
      <c r="R27" s="17">
        <f>IF(AND($D27=$M$4,$E27=R$5),VLOOKUP($A27,'Потребление ЭЭ_факт'!$A$5:$DH$154,47+'Потребление ЭЭ_факт'!AZ$4-1,FALSE),IF(Q27&lt;&gt;0,VLOOKUP($A27,'Потребление ЭЭ_факт'!$A$5:$DH$154,47+'Потребление ЭЭ_факт'!AZ$4-1,FALSE),0))</f>
        <v>0</v>
      </c>
      <c r="S27" s="17">
        <f>IF(AND($D27=$M$4,$E27=S$5),VLOOKUP($A27,'Потребление ЭЭ_факт'!$A$5:$DH$154,47+'Потребление ЭЭ_факт'!BA$4-1,FALSE),IF(R27&lt;&gt;0,VLOOKUP($A27,'Потребление ЭЭ_факт'!$A$5:$DH$154,47+'Потребление ЭЭ_факт'!BA$4-1,FALSE),0))</f>
        <v>0</v>
      </c>
      <c r="T27" s="17">
        <f>IF(AND($D27=$M$4,$E27=T$5),VLOOKUP($A27,'Потребление ЭЭ_факт'!$A$5:$DH$154,47+'Потребление ЭЭ_факт'!BB$4-1,FALSE),IF(S27&lt;&gt;0,VLOOKUP($A27,'Потребление ЭЭ_факт'!$A$5:$DH$154,47+'Потребление ЭЭ_факт'!BB$4-1,FALSE),0))</f>
        <v>0</v>
      </c>
      <c r="U27" s="17">
        <f>IF(AND($D27=$M$4,$E27=U$5),VLOOKUP($A27,'Потребление ЭЭ_факт'!$A$5:$DH$154,47+'Потребление ЭЭ_факт'!BC$4-1,FALSE),IF(T27&lt;&gt;0,VLOOKUP($A27,'Потребление ЭЭ_факт'!$A$5:$DH$154,47+'Потребление ЭЭ_факт'!BC$4-1,FALSE),0))</f>
        <v>0</v>
      </c>
      <c r="V27" s="17">
        <f>IF(AND($D27=$M$4,$E27=V$5),VLOOKUP($A27,'Потребление ЭЭ_факт'!$A$5:$DH$154,47+'Потребление ЭЭ_факт'!BD$4-1,FALSE),IF(U27&lt;&gt;0,VLOOKUP($A27,'Потребление ЭЭ_факт'!$A$5:$DH$154,47+'Потребление ЭЭ_факт'!BD$4-1,FALSE),0))</f>
        <v>0</v>
      </c>
      <c r="W27" s="17">
        <f>IF(AND($D27=$M$4,$E27=W$5),VLOOKUP($A27,'Потребление ЭЭ_факт'!$A$5:$DH$154,47+'Потребление ЭЭ_факт'!BE$4-1,FALSE),IF(V27&lt;&gt;0,VLOOKUP($A27,'Потребление ЭЭ_факт'!$A$5:$DH$154,47+'Потребление ЭЭ_факт'!BE$4-1,FALSE),0))</f>
        <v>0</v>
      </c>
      <c r="X27" s="17">
        <f>IF(AND($D27=$M$4,$E27=X$5),VLOOKUP($A27,'Потребление ЭЭ_факт'!$A$5:$DH$154,47+'Потребление ЭЭ_факт'!BF$4-1,FALSE),IF(W27&lt;&gt;0,VLOOKUP($A27,'Потребление ЭЭ_факт'!$A$5:$DH$154,47+'Потребление ЭЭ_факт'!BF$4-1,FALSE),0))</f>
        <v>0</v>
      </c>
      <c r="Y27" s="14">
        <f>IF(AND($D27=$Y$4,$E27=Y$5),VLOOKUP($A27,'Потребление ЭЭ_факт'!$A$5:$DH$154,47+'Потребление ЭЭ_факт'!BG$4+11,FALSE),IF(X27&lt;&gt;0,VLOOKUP($A27,'Потребление ЭЭ_факт'!$A$5:$DH$154,47+'Потребление ЭЭ_факт'!BG$4+11,FALSE),0))</f>
        <v>0</v>
      </c>
      <c r="Z27" s="17">
        <f>IF(AND($D27=$Y$4,$E27=Z$5),VLOOKUP($A27,'Потребление ЭЭ_факт'!$A$5:$DH$154,47+'Потребление ЭЭ_факт'!BH$4+11,FALSE),IF(Y27&lt;&gt;0,VLOOKUP($A27,'Потребление ЭЭ_факт'!$A$5:$DH$154,47+'Потребление ЭЭ_факт'!BH$4+11,FALSE),0))</f>
        <v>0</v>
      </c>
      <c r="AA27" s="17">
        <f>IF(AND($D27=$Y$4,$E27=AA$5),VLOOKUP($A27,'Потребление ЭЭ_факт'!$A$5:$DH$154,47+'Потребление ЭЭ_факт'!BI$4+11,FALSE),IF(Z27&lt;&gt;0,VLOOKUP($A27,'Потребление ЭЭ_факт'!$A$5:$DH$154,47+'Потребление ЭЭ_факт'!BI$4+11,FALSE),0))</f>
        <v>0</v>
      </c>
      <c r="AB27" s="17">
        <f>IF(AND($D27=$Y$4,$E27=AB$5),VLOOKUP($A27,'Потребление ЭЭ_факт'!$A$5:$DH$154,47+'Потребление ЭЭ_факт'!BJ$4+11,FALSE),IF(AA27&lt;&gt;0,VLOOKUP($A27,'Потребление ЭЭ_факт'!$A$5:$DH$154,47+'Потребление ЭЭ_факт'!BJ$4+11,FALSE),0))</f>
        <v>6191.4224723461666</v>
      </c>
      <c r="AC27" s="17">
        <f>IF(AND($D27=$Y$4,$E27=AC$5),VLOOKUP($A27,'Потребление ЭЭ_факт'!$A$5:$DH$154,47+'Потребление ЭЭ_факт'!BK$4+11,FALSE),IF(AB27&lt;&gt;0,VLOOKUP($A27,'Потребление ЭЭ_факт'!$A$5:$DH$154,47+'Потребление ЭЭ_факт'!BK$4+11,FALSE),0))</f>
        <v>15363</v>
      </c>
      <c r="AD27" s="17">
        <f>IF(AND($D27=$Y$4,$E27=AD$5),VLOOKUP($A27,'Потребление ЭЭ_факт'!$A$5:$DH$154,47+'Потребление ЭЭ_факт'!BL$4+11,FALSE),IF(AC27&lt;&gt;0,VLOOKUP($A27,'Потребление ЭЭ_факт'!$A$5:$DH$154,47+'Потребление ЭЭ_факт'!BL$4+11,FALSE),0))</f>
        <v>22761.890999999996</v>
      </c>
      <c r="AE27" s="17">
        <f>IF(AND($D27=$Y$4,$E27=AE$5),VLOOKUP($A27,'Потребление ЭЭ_факт'!$A$5:$DH$154,47+'Потребление ЭЭ_факт'!BM$4+11,FALSE),IF(AD27&lt;&gt;0,VLOOKUP($A27,'Потребление ЭЭ_факт'!$A$5:$DH$154,47+'Потребление ЭЭ_факт'!BM$4+11,FALSE),0))</f>
        <v>24726.810584999999</v>
      </c>
      <c r="AF27" s="17">
        <f>IF(AND($D27=$Y$4,$E27=AF$5),VLOOKUP($A27,'Потребление ЭЭ_факт'!$A$5:$DH$154,47+'Потребление ЭЭ_факт'!BN$4+11,FALSE),IF(AE27&lt;&gt;0,VLOOKUP($A27,'Потребление ЭЭ_факт'!$A$5:$DH$154,47+'Потребление ЭЭ_факт'!BN$4+11,FALSE),0))</f>
        <v>23752.816999999995</v>
      </c>
      <c r="AG27" s="17">
        <f>IF(AND($D27=$Y$4,$E27=AG$5),VLOOKUP($A27,'Потребление ЭЭ_факт'!$A$5:$DH$154,47+'Потребление ЭЭ_факт'!BO$4+11,FALSE),IF(AF27&lt;&gt;0,VLOOKUP($A27,'Потребление ЭЭ_факт'!$A$5:$DH$154,47+'Потребление ЭЭ_факт'!BO$4+11,FALSE),0))</f>
        <v>19332.759000000009</v>
      </c>
      <c r="AH27" s="17">
        <f>IF(AND($D27=$Y$4,$E27=AH$5),VLOOKUP($A27,'Потребление ЭЭ_факт'!$A$5:$DH$154,47+'Потребление ЭЭ_факт'!BP$4+11,FALSE),IF(AG27&lt;&gt;0,VLOOKUP($A27,'Потребление ЭЭ_факт'!$A$5:$DH$154,47+'Потребление ЭЭ_факт'!BP$4+11,FALSE),0))</f>
        <v>19596.738000000001</v>
      </c>
      <c r="AI27" s="17">
        <f>IF(AND($D27=$Y$4,$E27=AI$5),VLOOKUP($A27,'Потребление ЭЭ_факт'!$A$5:$DH$154,47+'Потребление ЭЭ_факт'!BQ$4+11,FALSE),IF(AH27&lt;&gt;0,VLOOKUP($A27,'Потребление ЭЭ_факт'!$A$5:$DH$154,47+'Потребление ЭЭ_факт'!BQ$4+11,FALSE),0))</f>
        <v>17376.115891892994</v>
      </c>
      <c r="AJ27" s="17">
        <f>IF(AND($D27=$Y$4,$E27=AJ$5),VLOOKUP($A27,'Потребление ЭЭ_факт'!$A$5:$DH$154,47+'Потребление ЭЭ_факт'!BR$4+11,FALSE),IF(AI27&lt;&gt;0,VLOOKUP($A27,'Потребление ЭЭ_факт'!$A$5:$DH$154,47+'Потребление ЭЭ_факт'!BR$4+11,FALSE),0))</f>
        <v>18879.791999999998</v>
      </c>
      <c r="AK27" s="14">
        <f>IF(AND($D27=$AK$4,$E27=AK$5),VLOOKUP($A27,'Потребление ЭЭ_факт'!$A$5:$DH$154,47+'Потребление ЭЭ_факт'!BS$4+23,FALSE),IF(AJ27&lt;&gt;0,VLOOKUP($A27,'Потребление ЭЭ_факт'!$A$5:$DH$154,47+'Потребление ЭЭ_факт'!BS$4+23,FALSE),0))</f>
        <v>18999.525000000001</v>
      </c>
      <c r="AL27" s="17">
        <f>IF(AND($D27=$AK$4,$E27=AL$5),VLOOKUP($A27,'Потребление ЭЭ_факт'!$A$5:$DH$154,47+'Потребление ЭЭ_факт'!BT$4+23,FALSE),IF(AK27&lt;&gt;0,VLOOKUP($A27,'Потребление ЭЭ_факт'!$A$5:$DH$154,47+'Потребление ЭЭ_факт'!BT$4+23,FALSE),0))</f>
        <v>17011.574999999993</v>
      </c>
      <c r="AM27" s="17">
        <f>IF(AND($D27=$AK$4,$E27=AM$5),VLOOKUP($A27,'Потребление ЭЭ_факт'!$A$5:$DH$154,47+'Потребление ЭЭ_факт'!BU$4+23,FALSE),IF(AL27&lt;&gt;0,VLOOKUP($A27,'Потребление ЭЭ_факт'!$A$5:$DH$154,47+'Потребление ЭЭ_факт'!BU$4+23,FALSE),0))</f>
        <v>16413.324000000011</v>
      </c>
      <c r="AN27" s="17">
        <f>IF(AND($D27=$AK$4,$E27=AN$5),VLOOKUP($A27,'Потребление ЭЭ_факт'!$A$5:$DH$154,47+'Потребление ЭЭ_факт'!BV$4+23,FALSE),IF(AM27&lt;&gt;0,VLOOKUP($A27,'Потребление ЭЭ_факт'!$A$5:$DH$154,47+'Потребление ЭЭ_факт'!BV$4+23,FALSE),0))</f>
        <v>16302.117000000007</v>
      </c>
      <c r="AO27" s="17">
        <f>IF(AND($D27=$AK$4,$E27=AO$5),VLOOKUP($A27,'Потребление ЭЭ_факт'!$A$5:$DH$154,47+'Потребление ЭЭ_факт'!BW$4+23,FALSE),IF(AN27&lt;&gt;0,VLOOKUP($A27,'Потребление ЭЭ_факт'!$A$5:$DH$154,47+'Потребление ЭЭ_факт'!BW$4+23,FALSE),0))</f>
        <v>16761.632999999965</v>
      </c>
      <c r="AP27" s="17">
        <f>IF(AND($D27=$AK$4,$E27=AP$5),VLOOKUP($A27,'Потребление ЭЭ_факт'!$A$5:$DH$154,47+'Потребление ЭЭ_факт'!BX$4+23,FALSE),IF(AO27&lt;&gt;0,VLOOKUP($A27,'Потребление ЭЭ_факт'!$A$5:$DH$154,47+'Потребление ЭЭ_факт'!BX$4+23,FALSE),0))</f>
        <v>19232.028000000009</v>
      </c>
      <c r="AQ27" s="17">
        <f>IF(AND($D27=$AK$4,$E27=AQ$5),VLOOKUP($A27,'Потребление ЭЭ_факт'!$A$5:$DH$154,47+'Потребление ЭЭ_факт'!BY$4+23,FALSE),IF(AP27&lt;&gt;0,VLOOKUP($A27,'Потребление ЭЭ_факт'!$A$5:$DH$154,47+'Потребление ЭЭ_факт'!BY$4+23,FALSE),0))</f>
        <v>22133.996999999999</v>
      </c>
      <c r="AR27" s="17">
        <f>IF(AND($D27=$AK$4,$E27=AR$5),VLOOKUP($A27,'Потребление ЭЭ_факт'!$A$5:$DH$154,47+'Потребление ЭЭ_факт'!BZ$4+23,FALSE),IF(AQ27&lt;&gt;0,VLOOKUP($A27,'Потребление ЭЭ_факт'!$A$5:$DH$154,47+'Потребление ЭЭ_факт'!BZ$4+23,FALSE),0))</f>
        <v>21356.733000000022</v>
      </c>
      <c r="AS27" s="17">
        <f>IF(AND($D27=$AK$4,$E27=AS$5),VLOOKUP($A27,'Потребление ЭЭ_факт'!$A$5:$DH$154,47+'Потребление ЭЭ_факт'!CA$4+23,FALSE),IF(AR27&lt;&gt;0,VLOOKUP($A27,'Потребление ЭЭ_факт'!$A$5:$DH$154,47+'Потребление ЭЭ_факт'!CA$4+23,FALSE),0))</f>
        <v>17930.268</v>
      </c>
      <c r="AT27" s="17">
        <f>IF(AND($D27=$AK$4,$E27=AT$5),VLOOKUP($A27,'Потребление ЭЭ_факт'!$A$5:$DH$154,47+'Потребление ЭЭ_факт'!CB$4+23,FALSE),IF(AS27&lt;&gt;0,VLOOKUP($A27,'Потребление ЭЭ_факт'!$A$5:$DH$154,47+'Потребление ЭЭ_факт'!CB$4+23,FALSE),0))</f>
        <v>18482.829000000002</v>
      </c>
      <c r="AU27" s="17">
        <f>IF(AND($D27=$AK$4,$E27=AU$5),VLOOKUP($A27,'Потребление ЭЭ_факт'!$A$5:$DH$154,47+'Потребление ЭЭ_факт'!CC$4+23,FALSE),IF(AT27&lt;&gt;0,VLOOKUP($A27,'Потребление ЭЭ_факт'!$A$5:$DH$154,47+'Потребление ЭЭ_факт'!CC$4+23,FALSE),0))</f>
        <v>18329.253000000001</v>
      </c>
      <c r="AV27" s="17">
        <f>IF(AND($D27=$AK$4,$E27=AV$5),VLOOKUP($A27,'Потребление ЭЭ_факт'!$A$5:$DH$154,47+'Потребление ЭЭ_факт'!CD$4+23,FALSE),IF(AU27&lt;&gt;0,VLOOKUP($A27,'Потребление ЭЭ_факт'!$A$5:$DH$154,47+'Потребление ЭЭ_факт'!CD$4+23,FALSE),0))</f>
        <v>19989.45</v>
      </c>
      <c r="AW27" s="14">
        <f>IF(AND($D27=$AW$4,$E27=AW$5),VLOOKUP($A27,'Потребление ЭЭ_факт'!$A$5:$DH$154,47+'Потребление ЭЭ_факт'!CE$4+35,FALSE),IF(AV27&lt;&gt;0,VLOOKUP($A27,'Потребление ЭЭ_факт'!$A$5:$DH$154,47+'Потребление ЭЭ_факт'!CE$4+35,FALSE),0))</f>
        <v>20195.813999999998</v>
      </c>
      <c r="AX27" s="17">
        <f>IF(AND($D27=$AW$4,$E27=AX$5),VLOOKUP($A27,'Потребление ЭЭ_факт'!$A$5:$DH$154,47+'Потребление ЭЭ_факт'!CF$4+35,FALSE),IF(AW27&lt;&gt;0,VLOOKUP($A27,'Потребление ЭЭ_факт'!$A$5:$DH$154,47+'Потребление ЭЭ_факт'!CF$4+35,FALSE),0))</f>
        <v>16811.079000000002</v>
      </c>
      <c r="AY27" s="17">
        <f>IF(AND($D27=$AW$4,$E27=AY$5),VLOOKUP($A27,'Потребление ЭЭ_факт'!$A$5:$DH$154,47+'Потребление ЭЭ_факт'!CG$4+35,FALSE),IF(AX27&lt;&gt;0,VLOOKUP($A27,'Потребление ЭЭ_факт'!$A$5:$DH$154,47+'Потребление ЭЭ_факт'!CG$4+35,FALSE),0))</f>
        <v>17221.403999999999</v>
      </c>
      <c r="AZ27" s="17">
        <f>IF(AND($D27=$AW$4,$E27=AZ$5),VLOOKUP($A27,'Потребление ЭЭ_факт'!$A$5:$DH$154,47+'Потребление ЭЭ_факт'!CH$4+35,FALSE),IF(AY27&lt;&gt;0,VLOOKUP($A27,'Потребление ЭЭ_факт'!$A$5:$DH$154,47+'Потребление ЭЭ_факт'!CH$4+35,FALSE),0))</f>
        <v>17190.915000000001</v>
      </c>
      <c r="BA27" s="17">
        <f>IF(AND($D27=$AW$4,$E27=BA$5),VLOOKUP($A27,'Потребление ЭЭ_факт'!$A$5:$DH$154,47+'Потребление ЭЭ_факт'!CI$4+35,FALSE),IF(AZ27&lt;&gt;0,VLOOKUP($A27,'Потребление ЭЭ_факт'!$A$5:$DH$154,47+'Потребление ЭЭ_факт'!CI$4+35,FALSE),0))</f>
        <v>19244.528999999999</v>
      </c>
      <c r="BB27" s="17">
        <f>IF(AND($D27=$AW$4,$E27=BB$5),VLOOKUP($A27,'Потребление ЭЭ_факт'!$A$5:$DH$154,47+'Потребление ЭЭ_факт'!CJ$4+35,FALSE),IF(BA27&lt;&gt;0,VLOOKUP($A27,'Потребление ЭЭ_факт'!$A$5:$DH$154,47+'Потребление ЭЭ_факт'!CJ$4+35,FALSE),0))</f>
        <v>19380.684000000001</v>
      </c>
      <c r="BC27" s="17">
        <f>IF(AND($D27=$AW$4,$E27=BC$5),VLOOKUP($A27,'Потребление ЭЭ_факт'!$A$5:$DH$154,47+'Потребление ЭЭ_факт'!CK$4+35,FALSE),IF(BB27&lt;&gt;0,VLOOKUP($A27,'Потребление ЭЭ_факт'!$A$5:$DH$154,47+'Потребление ЭЭ_факт'!CK$4+35,FALSE),0))</f>
        <v>22124.996999999999</v>
      </c>
      <c r="BD27" s="17">
        <f>IF(AND($D27=$AW$4,$E27=BD$5),VLOOKUP($A27,'Потребление ЭЭ_факт'!$A$5:$DH$154,47+'Потребление ЭЭ_факт'!CL$4+35,FALSE),IF(BC27&lt;&gt;0,VLOOKUP($A27,'Потребление ЭЭ_факт'!$A$5:$DH$154,47+'Потребление ЭЭ_факт'!CL$4+35,FALSE),0))</f>
        <v>21239.454000000002</v>
      </c>
      <c r="BE27" s="17">
        <f>IF(AND($D27=$AW$4,$E27=BE$5),VLOOKUP($A27,'Потребление ЭЭ_факт'!$A$5:$DH$154,47+'Потребление ЭЭ_факт'!CM$4+35,FALSE),IF(BD27&lt;&gt;0,VLOOKUP($A27,'Потребление ЭЭ_факт'!$A$5:$DH$154,47+'Потребление ЭЭ_факт'!CM$4+35,FALSE),0))</f>
        <v>17503.473000000002</v>
      </c>
      <c r="BF27" s="17">
        <f>IF(AND($D27=$AW$4,$E27=BF$5),VLOOKUP($A27,'Потребление ЭЭ_факт'!$A$5:$DH$154,47+'Потребление ЭЭ_факт'!CN$4+35,FALSE),IF(BE27&lt;&gt;0,VLOOKUP($A27,'Потребление ЭЭ_факт'!$A$5:$DH$154,47+'Потребление ЭЭ_факт'!CN$4+35,FALSE),0))</f>
        <v>16891.5</v>
      </c>
      <c r="BG27" s="17">
        <f>IF(AND($D27=$AW$4,$E27=BG$5),VLOOKUP($A27,'Потребление ЭЭ_факт'!$A$5:$DH$154,47+'Потребление ЭЭ_факт'!CO$4+35,FALSE),IF(BF27&lt;&gt;0,VLOOKUP($A27,'Потребление ЭЭ_факт'!$A$5:$DH$154,47+'Потребление ЭЭ_факт'!CO$4+35,FALSE),0))</f>
        <v>16220.603999999999</v>
      </c>
      <c r="BH27" s="17">
        <f>IF(AND($D27=$AW$4,$E27=BH$5),VLOOKUP($A27,'Потребление ЭЭ_факт'!$A$5:$DH$154,47+'Потребление ЭЭ_факт'!CP$4+35,FALSE),IF(BG27&lt;&gt;0,VLOOKUP($A27,'Потребление ЭЭ_факт'!$A$5:$DH$154,47+'Потребление ЭЭ_факт'!CP$4+35,FALSE),0))</f>
        <v>19666.341</v>
      </c>
      <c r="BI27" s="14">
        <f>IF(AND($D27=$BI$4,$E27=BI$5),VLOOKUP($A27,'Потребление ЭЭ_факт'!$A$5:$DH$154,47+'Потребление ЭЭ_факт'!CQ$4+47,FALSE),IF(BH27&lt;&gt;0,VLOOKUP($A27,'Потребление ЭЭ_факт'!$A$5:$DH$154,47+'Потребление ЭЭ_факт'!CQ$4+47,FALSE),0))</f>
        <v>18864.371999999999</v>
      </c>
      <c r="BJ27" s="17">
        <f>IF(AND($D27=$BI$4,$E27=BJ$5),VLOOKUP($A27,'Потребление ЭЭ_факт'!$A$5:$DH$154,47+'Потребление ЭЭ_факт'!CR$4+47,FALSE),IF(BI27&lt;&gt;0,VLOOKUP($A27,'Потребление ЭЭ_факт'!$A$5:$DH$154,47+'Потребление ЭЭ_факт'!CR$4+47,FALSE),0))</f>
        <v>16822.615320000001</v>
      </c>
      <c r="BK27" s="17">
        <f>IF(AND($D27=$BI$4,$E27=BK$5),VLOOKUP($A27,'Потребление ЭЭ_факт'!$A$5:$DH$154,47+'Потребление ЭЭ_факт'!CS$4+47,FALSE),IF(BJ27&lt;&gt;0,VLOOKUP($A27,'Потребление ЭЭ_факт'!$A$5:$DH$154,47+'Потребление ЭЭ_факт'!CS$4+47,FALSE),0))</f>
        <v>15367.05</v>
      </c>
      <c r="BL27" s="17">
        <f>IF(AND($D27=$BI$4,$E27=BL$5),VLOOKUP($A27,'Потребление ЭЭ_факт'!$A$5:$DH$154,47+'Потребление ЭЭ_факт'!CT$4+47,FALSE),IF(BK27&lt;&gt;0,VLOOKUP($A27,'Потребление ЭЭ_факт'!$A$5:$DH$154,47+'Потребление ЭЭ_факт'!CT$4+47,FALSE),0))</f>
        <v>16202.589</v>
      </c>
      <c r="BM27" s="17">
        <f>IF(AND($D27=$BI$4,$E27=BM$5),VLOOKUP($A27,'Потребление ЭЭ_факт'!$A$5:$DH$154,47+'Потребление ЭЭ_факт'!CU$4+47,FALSE),IF(BL27&lt;&gt;0,VLOOKUP($A27,'Потребление ЭЭ_факт'!$A$5:$DH$154,47+'Потребление ЭЭ_факт'!CU$4+47,FALSE),0))</f>
        <v>15856.143</v>
      </c>
      <c r="BN27" s="17">
        <f>IF(AND($D27=$BI$4,$E27=BN$5),VLOOKUP($A27,'Потребление ЭЭ_факт'!$A$5:$DH$154,47+'Потребление ЭЭ_факт'!CV$4+47,FALSE),IF(BM27&lt;&gt;0,VLOOKUP($A27,'Потребление ЭЭ_факт'!$A$5:$DH$154,47+'Потребление ЭЭ_факт'!CV$4+47,FALSE),0))</f>
        <v>19608.597000000002</v>
      </c>
      <c r="BO27" s="17">
        <f>IF(AND($D27=$BI$4,$E27=BO$5),VLOOKUP($A27,'Потребление ЭЭ_факт'!$A$5:$DH$154,47+'Потребление ЭЭ_факт'!CW$4+47,FALSE),IF(BN27&lt;&gt;0,VLOOKUP($A27,'Потребление ЭЭ_факт'!$A$5:$DH$154,47+'Потребление ЭЭ_факт'!CW$4+47,FALSE),0))</f>
        <v>21028.131000000001</v>
      </c>
      <c r="BP27" s="17">
        <f>IF(AND($D27=$BI$4,$E27=BP$5),VLOOKUP($A27,'Потребление ЭЭ_факт'!$A$5:$DH$154,47+'Потребление ЭЭ_факт'!CX$4+47,FALSE),IF(BO27&lt;&gt;0,VLOOKUP($A27,'Потребление ЭЭ_факт'!$A$5:$DH$154,47+'Потребление ЭЭ_факт'!CX$4+47,FALSE),0))</f>
        <v>19020.848999999998</v>
      </c>
      <c r="BQ27" s="17">
        <f>IF(AND($D27=$BI$4,$E27=BQ$5),VLOOKUP($A27,'Потребление ЭЭ_факт'!$A$5:$DH$154,47+'Потребление ЭЭ_факт'!CY$4+47,FALSE),IF(BP27&lt;&gt;0,VLOOKUP($A27,'Потребление ЭЭ_факт'!$A$5:$DH$154,47+'Потребление ЭЭ_факт'!CY$4+47,FALSE),0))</f>
        <v>16542.794999999998</v>
      </c>
      <c r="BR27" s="17">
        <f>IF(AND($D27=$BI$4,$E27=BR$5),VLOOKUP($A27,'Потребление ЭЭ_факт'!$A$5:$DH$154,47+'Потребление ЭЭ_факт'!CZ$4+47,FALSE),IF(BQ27&lt;&gt;0,VLOOKUP($A27,'Потребление ЭЭ_факт'!$A$5:$DH$154,47+'Потребление ЭЭ_факт'!CZ$4+47,FALSE),0))</f>
        <v>16179.371999999999</v>
      </c>
      <c r="BS27" s="17">
        <f>IF(AND($D27=$BI$4,$E27=BS$5),VLOOKUP($A27,'Потребление ЭЭ_факт'!$A$5:$DH$154,47+'Потребление ЭЭ_факт'!DA$4+47,FALSE),IF(BR27&lt;&gt;0,VLOOKUP($A27,'Потребление ЭЭ_факт'!$A$5:$DH$154,47+'Потребление ЭЭ_факт'!DA$4+47,FALSE),0))</f>
        <v>16185.768</v>
      </c>
      <c r="BT27" s="17">
        <f>IF(AND($D27=$BI$4,$E27=BT$5),VLOOKUP($A27,'Потребление ЭЭ_факт'!$A$5:$DH$154,47+'Потребление ЭЭ_факт'!DB$4+47,FALSE),IF(BS27&lt;&gt;0,VLOOKUP($A27,'Потребление ЭЭ_факт'!$A$5:$DH$154,47+'Потребление ЭЭ_факт'!DB$4+47,FALSE),0))</f>
        <v>17983.758000000002</v>
      </c>
      <c r="BU27" s="14">
        <f>IF(AND($D27=$BU$4,$E27=BU$5),VLOOKUP($A27,'Потребление ЭЭ_факт'!$A$5:$DH$154,59+'Потребление ЭЭ_факт'!DC$4+47,FALSE),IF(BT27&lt;&gt;0,VLOOKUP($A27,'Потребление ЭЭ_факт'!$A$5:$DH$154,47+'Потребление ЭЭ_факт'!DC$4+59,FALSE),0))</f>
        <v>18479.766</v>
      </c>
      <c r="BV27" s="17">
        <f>IF(AND($D27=$BU$4,$E27=BV$5),VLOOKUP($A27,'Потребление ЭЭ_факт'!$A$5:$DH$154,59+'Потребление ЭЭ_факт'!DD$4+47,FALSE),IF(BU27&lt;&gt;0,VLOOKUP($A27,'Потребление ЭЭ_факт'!$A$5:$DH$154,47+'Потребление ЭЭ_факт'!DD$4+59,FALSE),0))</f>
        <v>17089.452000000001</v>
      </c>
      <c r="BW27" s="17">
        <f>IF(AND($D27=$BU$4,$E27=BW$5),VLOOKUP($A27,'Потребление ЭЭ_факт'!$A$5:$DH$154,59+'Потребление ЭЭ_факт'!DE$4+47,FALSE),IF(BV27&lt;&gt;0,VLOOKUP($A27,'Потребление ЭЭ_факт'!$A$5:$DH$154,47+'Потребление ЭЭ_факт'!DE$4+59,FALSE),0))</f>
        <v>16587.663</v>
      </c>
      <c r="BX27" s="17">
        <f>IF(AND($D27=$BU$4,$E27=BX$5),VLOOKUP($A27,'Потребление ЭЭ_факт'!$A$5:$DH$154,59+'Потребление ЭЭ_факт'!DF$4+47,FALSE),IF(BW27&lt;&gt;0,VLOOKUP($A27,'Потребление ЭЭ_факт'!$A$5:$DH$154,47+'Потребление ЭЭ_факт'!DF$4+59,FALSE),0))</f>
        <v>16862.009999999998</v>
      </c>
      <c r="BY27" s="17">
        <f>IF(AND($D27=$BU$4,$E27=BY$5),VLOOKUP($A27,'Потребление ЭЭ_факт'!$A$5:$DH$154,59+'Потребление ЭЭ_факт'!DG$4+47,FALSE),IF(BX27&lt;&gt;0,VLOOKUP($A27,'Потребление ЭЭ_факт'!$A$5:$DH$154,47+'Потребление ЭЭ_факт'!DG$4+59,FALSE),0))</f>
        <v>18227.97</v>
      </c>
      <c r="BZ27" s="17">
        <f>IF(AND($D27=$BU$4,$E27=BZ$5),VLOOKUP($A27,'Потребление ЭЭ_факт'!$A$5:$DH$154,59+'Потребление ЭЭ_факт'!DH$4+47,FALSE),IF(BY27&lt;&gt;0,VLOOKUP($A27,'Потребление ЭЭ_факт'!$A$5:$DH$154,47+'Потребление ЭЭ_факт'!DH$4+59,FALSE),0))</f>
        <v>21243.782999999999</v>
      </c>
      <c r="CA27" s="15">
        <f t="shared" si="97"/>
        <v>22503.48389625</v>
      </c>
      <c r="CB27" s="12">
        <f t="shared" si="200"/>
        <v>21342.463250000004</v>
      </c>
      <c r="CC27" s="12">
        <f t="shared" si="201"/>
        <v>17827.32375</v>
      </c>
      <c r="CD27" s="12">
        <f t="shared" si="202"/>
        <v>17787.60975</v>
      </c>
      <c r="CE27" s="12">
        <f t="shared" si="203"/>
        <v>17027.935222973247</v>
      </c>
      <c r="CF27" s="12">
        <f t="shared" si="204"/>
        <v>19129.83525</v>
      </c>
      <c r="CG27" s="14">
        <f t="shared" si="205"/>
        <v>19134.86925</v>
      </c>
      <c r="CH27" s="15">
        <f t="shared" si="206"/>
        <v>16933.680329999999</v>
      </c>
      <c r="CI27" s="15">
        <f t="shared" si="207"/>
        <v>16397.360250000002</v>
      </c>
      <c r="CJ27" s="15">
        <f t="shared" si="102"/>
        <v>16639.407750000002</v>
      </c>
      <c r="CK27" s="15">
        <f t="shared" si="103"/>
        <v>17522.568749999991</v>
      </c>
      <c r="CL27" s="15">
        <f t="shared" si="104"/>
        <v>19866.273000000001</v>
      </c>
      <c r="CM27" s="15">
        <f t="shared" si="177"/>
        <v>22503.48389625</v>
      </c>
      <c r="CN27" s="15">
        <f t="shared" si="208"/>
        <v>21342.463250000004</v>
      </c>
      <c r="CO27" s="15">
        <f t="shared" si="209"/>
        <v>17827.32375</v>
      </c>
      <c r="CP27" s="15">
        <f t="shared" si="210"/>
        <v>17787.60975</v>
      </c>
      <c r="CQ27" s="15">
        <f t="shared" si="211"/>
        <v>17027.935222973247</v>
      </c>
      <c r="CR27" s="16">
        <f t="shared" si="212"/>
        <v>19129.83525</v>
      </c>
      <c r="CS27" s="14">
        <f t="shared" si="213"/>
        <v>19134.86925</v>
      </c>
      <c r="CT27" s="15">
        <f t="shared" si="214"/>
        <v>16933.680329999999</v>
      </c>
      <c r="CU27" s="15">
        <f t="shared" si="215"/>
        <v>16397.360250000002</v>
      </c>
      <c r="CV27" s="15">
        <f t="shared" si="216"/>
        <v>16639.407750000002</v>
      </c>
      <c r="CW27" s="15">
        <f t="shared" si="217"/>
        <v>17522.568749999991</v>
      </c>
      <c r="CX27" s="15">
        <f t="shared" si="218"/>
        <v>19866.273000000001</v>
      </c>
      <c r="CY27" s="15">
        <f t="shared" si="219"/>
        <v>22503.48389625</v>
      </c>
      <c r="CZ27" s="15">
        <f t="shared" si="220"/>
        <v>21342.463250000004</v>
      </c>
      <c r="DA27" s="15">
        <f t="shared" si="221"/>
        <v>17827.32375</v>
      </c>
      <c r="DB27" s="15">
        <f t="shared" si="222"/>
        <v>17787.60975</v>
      </c>
      <c r="DC27" s="15">
        <f t="shared" si="223"/>
        <v>17027.935222973247</v>
      </c>
      <c r="DD27" s="16">
        <f t="shared" si="224"/>
        <v>19129.83525</v>
      </c>
      <c r="DE27" s="14">
        <f t="shared" si="190"/>
        <v>19134.86925</v>
      </c>
      <c r="DF27" s="15">
        <f t="shared" si="191"/>
        <v>16933.680329999999</v>
      </c>
      <c r="DG27" s="15">
        <f t="shared" si="192"/>
        <v>16397.360250000002</v>
      </c>
      <c r="DH27" s="15">
        <f t="shared" si="193"/>
        <v>16639.407750000002</v>
      </c>
      <c r="DI27" s="15">
        <f t="shared" si="194"/>
        <v>17522.568749999991</v>
      </c>
      <c r="DJ27" s="15">
        <f t="shared" si="195"/>
        <v>19866.273000000001</v>
      </c>
      <c r="DK27" s="15">
        <f t="shared" si="196"/>
        <v>22503.48389625</v>
      </c>
      <c r="DL27" s="15">
        <f t="shared" si="197"/>
        <v>21342.463250000004</v>
      </c>
      <c r="DM27" s="15">
        <f t="shared" si="198"/>
        <v>17827.32375</v>
      </c>
      <c r="DN27" s="15">
        <f t="shared" si="199"/>
        <v>17787.60975</v>
      </c>
      <c r="DO27" s="15">
        <f t="shared" si="188"/>
        <v>17027.935222973247</v>
      </c>
      <c r="DP27" s="16">
        <f t="shared" si="189"/>
        <v>19129.83525</v>
      </c>
      <c r="DQ27" s="14">
        <f t="shared" si="105"/>
        <v>19134.86925</v>
      </c>
      <c r="DR27" s="15">
        <f t="shared" si="106"/>
        <v>16933.680329999999</v>
      </c>
      <c r="DS27" s="15">
        <f t="shared" si="107"/>
        <v>16397.360250000002</v>
      </c>
      <c r="DT27" s="15">
        <f t="shared" si="108"/>
        <v>16639.407750000002</v>
      </c>
      <c r="DU27" s="15">
        <f t="shared" si="109"/>
        <v>17522.568749999991</v>
      </c>
      <c r="DV27" s="15">
        <f t="shared" si="110"/>
        <v>19866.273000000001</v>
      </c>
      <c r="DW27" s="15">
        <f t="shared" si="111"/>
        <v>22503.48389625</v>
      </c>
      <c r="DX27" s="15">
        <f t="shared" si="112"/>
        <v>21342.463250000004</v>
      </c>
      <c r="DY27" s="15">
        <f t="shared" si="113"/>
        <v>17827.32375</v>
      </c>
      <c r="DZ27" s="15">
        <f t="shared" si="225"/>
        <v>17787.60975</v>
      </c>
      <c r="EA27" s="15">
        <f t="shared" si="226"/>
        <v>17027.935222973247</v>
      </c>
      <c r="EB27" s="16">
        <f t="shared" si="227"/>
        <v>19129.83525</v>
      </c>
      <c r="EC27" s="14">
        <f t="shared" si="228"/>
        <v>19134.86925</v>
      </c>
      <c r="ED27" s="15">
        <f t="shared" si="229"/>
        <v>16933.680329999999</v>
      </c>
      <c r="EE27" s="15">
        <f t="shared" si="230"/>
        <v>16397.360250000002</v>
      </c>
      <c r="EF27" s="15">
        <f t="shared" si="231"/>
        <v>16639.407750000002</v>
      </c>
      <c r="EG27" s="15">
        <f t="shared" si="232"/>
        <v>17522.568749999991</v>
      </c>
      <c r="EH27" s="15">
        <f t="shared" si="233"/>
        <v>19866.273000000001</v>
      </c>
      <c r="EI27" s="15">
        <f t="shared" si="234"/>
        <v>22503.48389625</v>
      </c>
      <c r="EJ27" s="15">
        <f t="shared" si="235"/>
        <v>21342.463250000004</v>
      </c>
      <c r="EK27" s="15">
        <f t="shared" si="236"/>
        <v>17827.32375</v>
      </c>
      <c r="EL27" s="15">
        <f t="shared" si="237"/>
        <v>17787.60975</v>
      </c>
      <c r="EM27" s="15">
        <f t="shared" si="238"/>
        <v>17027.935222973247</v>
      </c>
      <c r="EN27" s="16">
        <f t="shared" si="239"/>
        <v>19129.83525</v>
      </c>
      <c r="EO27" s="14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6"/>
      <c r="FC27" s="14">
        <f t="shared" si="178"/>
        <v>18999.525000000001</v>
      </c>
      <c r="FD27" s="17">
        <f t="shared" si="114"/>
        <v>17011.574999999993</v>
      </c>
      <c r="FE27" s="17">
        <f t="shared" si="115"/>
        <v>16413.324000000011</v>
      </c>
      <c r="FF27" s="17">
        <f t="shared" si="116"/>
        <v>16302.117000000007</v>
      </c>
      <c r="FG27" s="17">
        <f t="shared" si="117"/>
        <v>16761.632999999965</v>
      </c>
      <c r="FH27" s="17">
        <f t="shared" si="118"/>
        <v>19232.028000000009</v>
      </c>
      <c r="FI27" s="17">
        <f t="shared" si="119"/>
        <v>22133.996999999999</v>
      </c>
      <c r="FJ27" s="17">
        <f t="shared" si="120"/>
        <v>21356.733000000022</v>
      </c>
      <c r="FK27" s="17">
        <f t="shared" si="121"/>
        <v>17930.268</v>
      </c>
      <c r="FL27" s="17">
        <f t="shared" si="122"/>
        <v>18482.829000000002</v>
      </c>
      <c r="FM27" s="17">
        <f t="shared" si="123"/>
        <v>18329.253000000001</v>
      </c>
      <c r="FN27" s="17">
        <f t="shared" si="124"/>
        <v>19989.45</v>
      </c>
      <c r="FO27" s="14">
        <f t="shared" si="125"/>
        <v>20195.813999999998</v>
      </c>
      <c r="FP27" s="17">
        <f t="shared" si="126"/>
        <v>16811.079000000002</v>
      </c>
      <c r="FQ27" s="17">
        <f t="shared" si="127"/>
        <v>17221.403999999999</v>
      </c>
      <c r="FR27" s="17">
        <f t="shared" si="128"/>
        <v>17190.915000000001</v>
      </c>
      <c r="FS27" s="17">
        <f t="shared" si="129"/>
        <v>19244.528999999999</v>
      </c>
      <c r="FT27" s="17">
        <f t="shared" si="130"/>
        <v>19380.684000000001</v>
      </c>
      <c r="FU27" s="17">
        <f t="shared" si="131"/>
        <v>22124.996999999999</v>
      </c>
      <c r="FV27" s="17">
        <f t="shared" si="132"/>
        <v>21239.454000000002</v>
      </c>
      <c r="FW27" s="17">
        <f t="shared" si="133"/>
        <v>17503.473000000002</v>
      </c>
      <c r="FX27" s="17">
        <f t="shared" si="134"/>
        <v>16891.5</v>
      </c>
      <c r="FY27" s="17">
        <f t="shared" si="135"/>
        <v>16220.603999999999</v>
      </c>
      <c r="FZ27" s="17">
        <f t="shared" si="136"/>
        <v>19666.341</v>
      </c>
      <c r="GA27" s="14">
        <f t="shared" si="137"/>
        <v>18864.371999999999</v>
      </c>
      <c r="GB27" s="17">
        <f t="shared" si="138"/>
        <v>16822.615320000001</v>
      </c>
      <c r="GC27" s="17">
        <f t="shared" si="139"/>
        <v>15367.05</v>
      </c>
      <c r="GD27" s="17">
        <f t="shared" si="140"/>
        <v>16202.589</v>
      </c>
      <c r="GE27" s="17">
        <f t="shared" si="141"/>
        <v>15856.143</v>
      </c>
      <c r="GF27" s="17">
        <f t="shared" si="142"/>
        <v>19608.597000000002</v>
      </c>
      <c r="GG27" s="17">
        <f t="shared" si="143"/>
        <v>21028.131000000001</v>
      </c>
      <c r="GH27" s="17">
        <f t="shared" si="144"/>
        <v>19020.848999999998</v>
      </c>
      <c r="GI27" s="17">
        <f t="shared" si="145"/>
        <v>16542.794999999998</v>
      </c>
      <c r="GJ27" s="17">
        <f t="shared" si="146"/>
        <v>16179.371999999999</v>
      </c>
      <c r="GK27" s="17">
        <f t="shared" si="147"/>
        <v>16185.768</v>
      </c>
      <c r="GL27" s="17">
        <f t="shared" si="148"/>
        <v>17983.758000000002</v>
      </c>
      <c r="GM27" s="14">
        <f t="shared" si="149"/>
        <v>18479.766</v>
      </c>
      <c r="GN27" s="17">
        <f t="shared" si="150"/>
        <v>17089.452000000001</v>
      </c>
      <c r="GO27" s="17">
        <f t="shared" si="151"/>
        <v>16587.663</v>
      </c>
      <c r="GP27" s="17">
        <f t="shared" si="152"/>
        <v>16862.009999999998</v>
      </c>
      <c r="GQ27" s="17">
        <f t="shared" si="153"/>
        <v>18227.97</v>
      </c>
      <c r="GR27" s="17">
        <f t="shared" si="154"/>
        <v>21243.782999999999</v>
      </c>
      <c r="GS27" s="15">
        <f t="shared" si="155"/>
        <v>22503.48389625</v>
      </c>
      <c r="GT27" s="12">
        <f t="shared" si="156"/>
        <v>21342.463250000004</v>
      </c>
      <c r="GU27" s="12">
        <f t="shared" si="157"/>
        <v>17827.32375</v>
      </c>
      <c r="GV27" s="12">
        <f t="shared" si="158"/>
        <v>17787.60975</v>
      </c>
      <c r="GW27" s="12">
        <f t="shared" si="159"/>
        <v>17027.935222973247</v>
      </c>
      <c r="GX27" s="12">
        <f t="shared" si="160"/>
        <v>19129.83525</v>
      </c>
      <c r="GY27" s="14">
        <f t="shared" si="161"/>
        <v>19134.86925</v>
      </c>
      <c r="GZ27" s="15">
        <f t="shared" si="162"/>
        <v>16933.680329999999</v>
      </c>
      <c r="HA27" s="15">
        <f t="shared" si="163"/>
        <v>16397.360250000002</v>
      </c>
      <c r="HB27" s="15">
        <f t="shared" si="164"/>
        <v>16639.407750000002</v>
      </c>
      <c r="HC27" s="15">
        <f t="shared" si="165"/>
        <v>17522.568749999991</v>
      </c>
      <c r="HD27" s="15">
        <f t="shared" si="166"/>
        <v>19866.273000000001</v>
      </c>
      <c r="HE27" s="15">
        <f t="shared" si="167"/>
        <v>22503.48389625</v>
      </c>
      <c r="HF27" s="15">
        <f t="shared" si="168"/>
        <v>21342.463250000004</v>
      </c>
      <c r="HG27" s="15">
        <f t="shared" si="169"/>
        <v>17827.32375</v>
      </c>
      <c r="HH27" s="15">
        <f t="shared" si="170"/>
        <v>17787.60975</v>
      </c>
      <c r="HI27" s="15">
        <f t="shared" si="171"/>
        <v>17027.935222973247</v>
      </c>
      <c r="HJ27" s="16">
        <f t="shared" si="172"/>
        <v>19129.83525</v>
      </c>
      <c r="HK27" s="14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6"/>
      <c r="HW27" s="14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6"/>
      <c r="II27" s="14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6"/>
      <c r="IU27" s="14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6"/>
      <c r="JH27" s="17"/>
      <c r="JI27" s="14">
        <f t="shared" si="179"/>
        <v>222942.73200000002</v>
      </c>
      <c r="JJ27" s="15">
        <f t="shared" si="180"/>
        <v>223690.79399999999</v>
      </c>
      <c r="JK27" s="15">
        <f t="shared" si="181"/>
        <v>209662.03932000001</v>
      </c>
      <c r="JL27" s="15">
        <f t="shared" si="182"/>
        <v>224109.29511922324</v>
      </c>
      <c r="JM27" s="15">
        <f t="shared" si="183"/>
        <v>222112.81044922327</v>
      </c>
      <c r="JN27" s="15">
        <f t="shared" si="184"/>
        <v>0</v>
      </c>
      <c r="JO27" s="15">
        <f t="shared" si="185"/>
        <v>0</v>
      </c>
      <c r="JP27" s="15">
        <f t="shared" si="186"/>
        <v>0</v>
      </c>
      <c r="JQ27" s="15">
        <f t="shared" si="187"/>
        <v>0</v>
      </c>
      <c r="JR27" s="14"/>
    </row>
    <row r="28" spans="1:278" ht="12.75" customHeight="1" x14ac:dyDescent="0.25">
      <c r="A28" s="5" t="s">
        <v>9</v>
      </c>
      <c r="B28" s="3" t="s">
        <v>10</v>
      </c>
      <c r="C28" s="4">
        <v>44309</v>
      </c>
      <c r="D28">
        <f t="shared" si="93"/>
        <v>2021</v>
      </c>
      <c r="E28">
        <f t="shared" si="94"/>
        <v>4</v>
      </c>
      <c r="F28">
        <f t="shared" si="95"/>
        <v>2018</v>
      </c>
      <c r="G28">
        <f t="shared" si="96"/>
        <v>4</v>
      </c>
      <c r="H28">
        <f t="shared" si="173"/>
        <v>2022</v>
      </c>
      <c r="I28">
        <f t="shared" si="174"/>
        <v>1</v>
      </c>
      <c r="J28">
        <f t="shared" si="175"/>
        <v>2026</v>
      </c>
      <c r="K28">
        <f t="shared" si="176"/>
        <v>12</v>
      </c>
      <c r="M28" s="28">
        <f>IF(AND($D28=$M$4,$E28=M$5),VLOOKUP($A28,'Потребление ЭЭ_факт'!$A$5:$DH$154,47+'Потребление ЭЭ_факт'!AU$4-1,FALSE),IF(L28&lt;&gt;0,VLOOKUP($A28,'Потребление ЭЭ_факт'!$A$5:$DH$154,47+'Потребление ЭЭ_факт'!AU$4-1,FALSE),0))</f>
        <v>0</v>
      </c>
      <c r="N28" s="17">
        <f>IF(AND($D28=$M$4,$E28=N$5),VLOOKUP($A28,'Потребление ЭЭ_факт'!$A$5:$DH$154,47+'Потребление ЭЭ_факт'!AV$4-1,FALSE),IF(M28&lt;&gt;0,VLOOKUP($A28,'Потребление ЭЭ_факт'!$A$5:$DH$154,47+'Потребление ЭЭ_факт'!AV$4-1,FALSE),0))</f>
        <v>0</v>
      </c>
      <c r="O28" s="17">
        <f>IF(AND($D28=$M$4,$E28=O$5),VLOOKUP($A28,'Потребление ЭЭ_факт'!$A$5:$DH$154,47+'Потребление ЭЭ_факт'!AW$4-1,FALSE),IF(N28&lt;&gt;0,VLOOKUP($A28,'Потребление ЭЭ_факт'!$A$5:$DH$154,47+'Потребление ЭЭ_факт'!AW$4-1,FALSE),0))</f>
        <v>0</v>
      </c>
      <c r="P28" s="17">
        <f>IF(AND($D28=$M$4,$E28=P$5),VLOOKUP($A28,'Потребление ЭЭ_факт'!$A$5:$DH$154,47+'Потребление ЭЭ_факт'!AX$4-1,FALSE),IF(O28&lt;&gt;0,VLOOKUP($A28,'Потребление ЭЭ_факт'!$A$5:$DH$154,47+'Потребление ЭЭ_факт'!AX$4-1,FALSE),0))</f>
        <v>0</v>
      </c>
      <c r="Q28" s="17">
        <f>IF(AND($D28=$M$4,$E28=Q$5),VLOOKUP($A28,'Потребление ЭЭ_факт'!$A$5:$DH$154,47+'Потребление ЭЭ_факт'!AY$4-1,FALSE),IF(P28&lt;&gt;0,VLOOKUP($A28,'Потребление ЭЭ_факт'!$A$5:$DH$154,47+'Потребление ЭЭ_факт'!AY$4-1,FALSE),0))</f>
        <v>0</v>
      </c>
      <c r="R28" s="17">
        <f>IF(AND($D28=$M$4,$E28=R$5),VLOOKUP($A28,'Потребление ЭЭ_факт'!$A$5:$DH$154,47+'Потребление ЭЭ_факт'!AZ$4-1,FALSE),IF(Q28&lt;&gt;0,VLOOKUP($A28,'Потребление ЭЭ_факт'!$A$5:$DH$154,47+'Потребление ЭЭ_факт'!AZ$4-1,FALSE),0))</f>
        <v>0</v>
      </c>
      <c r="S28" s="17">
        <f>IF(AND($D28=$M$4,$E28=S$5),VLOOKUP($A28,'Потребление ЭЭ_факт'!$A$5:$DH$154,47+'Потребление ЭЭ_факт'!BA$4-1,FALSE),IF(R28&lt;&gt;0,VLOOKUP($A28,'Потребление ЭЭ_факт'!$A$5:$DH$154,47+'Потребление ЭЭ_факт'!BA$4-1,FALSE),0))</f>
        <v>0</v>
      </c>
      <c r="T28" s="17">
        <f>IF(AND($D28=$M$4,$E28=T$5),VLOOKUP($A28,'Потребление ЭЭ_факт'!$A$5:$DH$154,47+'Потребление ЭЭ_факт'!BB$4-1,FALSE),IF(S28&lt;&gt;0,VLOOKUP($A28,'Потребление ЭЭ_факт'!$A$5:$DH$154,47+'Потребление ЭЭ_факт'!BB$4-1,FALSE),0))</f>
        <v>0</v>
      </c>
      <c r="U28" s="17">
        <f>IF(AND($D28=$M$4,$E28=U$5),VLOOKUP($A28,'Потребление ЭЭ_факт'!$A$5:$DH$154,47+'Потребление ЭЭ_факт'!BC$4-1,FALSE),IF(T28&lt;&gt;0,VLOOKUP($A28,'Потребление ЭЭ_факт'!$A$5:$DH$154,47+'Потребление ЭЭ_факт'!BC$4-1,FALSE),0))</f>
        <v>0</v>
      </c>
      <c r="V28" s="17">
        <f>IF(AND($D28=$M$4,$E28=V$5),VLOOKUP($A28,'Потребление ЭЭ_факт'!$A$5:$DH$154,47+'Потребление ЭЭ_факт'!BD$4-1,FALSE),IF(U28&lt;&gt;0,VLOOKUP($A28,'Потребление ЭЭ_факт'!$A$5:$DH$154,47+'Потребление ЭЭ_факт'!BD$4-1,FALSE),0))</f>
        <v>0</v>
      </c>
      <c r="W28" s="17">
        <f>IF(AND($D28=$M$4,$E28=W$5),VLOOKUP($A28,'Потребление ЭЭ_факт'!$A$5:$DH$154,47+'Потребление ЭЭ_факт'!BE$4-1,FALSE),IF(V28&lt;&gt;0,VLOOKUP($A28,'Потребление ЭЭ_факт'!$A$5:$DH$154,47+'Потребление ЭЭ_факт'!BE$4-1,FALSE),0))</f>
        <v>0</v>
      </c>
      <c r="X28" s="17">
        <f>IF(AND($D28=$M$4,$E28=X$5),VLOOKUP($A28,'Потребление ЭЭ_факт'!$A$5:$DH$154,47+'Потребление ЭЭ_факт'!BF$4-1,FALSE),IF(W28&lt;&gt;0,VLOOKUP($A28,'Потребление ЭЭ_факт'!$A$5:$DH$154,47+'Потребление ЭЭ_факт'!BF$4-1,FALSE),0))</f>
        <v>0</v>
      </c>
      <c r="Y28" s="14">
        <f>IF(AND($D28=$Y$4,$E28=Y$5),VLOOKUP($A28,'Потребление ЭЭ_факт'!$A$5:$DH$154,47+'Потребление ЭЭ_факт'!BG$4+11,FALSE),IF(X28&lt;&gt;0,VLOOKUP($A28,'Потребление ЭЭ_факт'!$A$5:$DH$154,47+'Потребление ЭЭ_факт'!BG$4+11,FALSE),0))</f>
        <v>0</v>
      </c>
      <c r="Z28" s="17">
        <f>IF(AND($D28=$Y$4,$E28=Z$5),VLOOKUP($A28,'Потребление ЭЭ_факт'!$A$5:$DH$154,47+'Потребление ЭЭ_факт'!BH$4+11,FALSE),IF(Y28&lt;&gt;0,VLOOKUP($A28,'Потребление ЭЭ_факт'!$A$5:$DH$154,47+'Потребление ЭЭ_факт'!BH$4+11,FALSE),0))</f>
        <v>0</v>
      </c>
      <c r="AA28" s="17">
        <f>IF(AND($D28=$Y$4,$E28=AA$5),VLOOKUP($A28,'Потребление ЭЭ_факт'!$A$5:$DH$154,47+'Потребление ЭЭ_факт'!BI$4+11,FALSE),IF(Z28&lt;&gt;0,VLOOKUP($A28,'Потребление ЭЭ_факт'!$A$5:$DH$154,47+'Потребление ЭЭ_факт'!BI$4+11,FALSE),0))</f>
        <v>0</v>
      </c>
      <c r="AB28" s="17">
        <f>IF(AND($D28=$Y$4,$E28=AB$5),VLOOKUP($A28,'Потребление ЭЭ_факт'!$A$5:$DH$154,47+'Потребление ЭЭ_факт'!BJ$4+11,FALSE),IF(AA28&lt;&gt;0,VLOOKUP($A28,'Потребление ЭЭ_факт'!$A$5:$DH$154,47+'Потребление ЭЭ_факт'!BJ$4+11,FALSE),0))</f>
        <v>6180.6214285714286</v>
      </c>
      <c r="AC28" s="17">
        <f>IF(AND($D28=$Y$4,$E28=AC$5),VLOOKUP($A28,'Потребление ЭЭ_факт'!$A$5:$DH$154,47+'Потребление ЭЭ_факт'!BK$4+11,FALSE),IF(AB28&lt;&gt;0,VLOOKUP($A28,'Потребление ЭЭ_факт'!$A$5:$DH$154,47+'Потребление ЭЭ_факт'!BK$4+11,FALSE),0))</f>
        <v>19329.428892857144</v>
      </c>
      <c r="AD28" s="17">
        <f>IF(AND($D28=$Y$4,$E28=AD$5),VLOOKUP($A28,'Потребление ЭЭ_факт'!$A$5:$DH$154,47+'Потребление ЭЭ_факт'!BL$4+11,FALSE),IF(AC28&lt;&gt;0,VLOOKUP($A28,'Потребление ЭЭ_факт'!$A$5:$DH$154,47+'Потребление ЭЭ_факт'!BL$4+11,FALSE),0))</f>
        <v>15241.477714285717</v>
      </c>
      <c r="AE28" s="17">
        <f>IF(AND($D28=$Y$4,$E28=AE$5),VLOOKUP($A28,'Потребление ЭЭ_факт'!$A$5:$DH$154,47+'Потребление ЭЭ_факт'!BM$4+11,FALSE),IF(AD28&lt;&gt;0,VLOOKUP($A28,'Потребление ЭЭ_факт'!$A$5:$DH$154,47+'Потребление ЭЭ_факт'!BM$4+11,FALSE),0))</f>
        <v>15558.356571428574</v>
      </c>
      <c r="AF28" s="17">
        <f>IF(AND($D28=$Y$4,$E28=AF$5),VLOOKUP($A28,'Потребление ЭЭ_факт'!$A$5:$DH$154,47+'Потребление ЭЭ_факт'!BN$4+11,FALSE),IF(AE28&lt;&gt;0,VLOOKUP($A28,'Потребление ЭЭ_факт'!$A$5:$DH$154,47+'Потребление ЭЭ_факт'!BN$4+11,FALSE),0))</f>
        <v>15478.986428571428</v>
      </c>
      <c r="AG28" s="17">
        <f>IF(AND($D28=$Y$4,$E28=AG$5),VLOOKUP($A28,'Потребление ЭЭ_факт'!$A$5:$DH$154,47+'Потребление ЭЭ_факт'!BO$4+11,FALSE),IF(AF28&lt;&gt;0,VLOOKUP($A28,'Потребление ЭЭ_факт'!$A$5:$DH$154,47+'Потребление ЭЭ_факт'!BO$4+11,FALSE),0))</f>
        <v>12550.01142857143</v>
      </c>
      <c r="AH28" s="17">
        <f>IF(AND($D28=$Y$4,$E28=AH$5),VLOOKUP($A28,'Потребление ЭЭ_факт'!$A$5:$DH$154,47+'Потребление ЭЭ_факт'!BP$4+11,FALSE),IF(AG28&lt;&gt;0,VLOOKUP($A28,'Потребление ЭЭ_факт'!$A$5:$DH$154,47+'Потребление ЭЭ_факт'!BP$4+11,FALSE),0))</f>
        <v>14333.943857142856</v>
      </c>
      <c r="AI28" s="17">
        <f>IF(AND($D28=$Y$4,$E28=AI$5),VLOOKUP($A28,'Потребление ЭЭ_факт'!$A$5:$DH$154,47+'Потребление ЭЭ_факт'!BQ$4+11,FALSE),IF(AH28&lt;&gt;0,VLOOKUP($A28,'Потребление ЭЭ_факт'!$A$5:$DH$154,47+'Потребление ЭЭ_факт'!BQ$4+11,FALSE),0))</f>
        <v>14300.61</v>
      </c>
      <c r="AJ28" s="17">
        <f>IF(AND($D28=$Y$4,$E28=AJ$5),VLOOKUP($A28,'Потребление ЭЭ_факт'!$A$5:$DH$154,47+'Потребление ЭЭ_факт'!BR$4+11,FALSE),IF(AI28&lt;&gt;0,VLOOKUP($A28,'Потребление ЭЭ_факт'!$A$5:$DH$154,47+'Потребление ЭЭ_факт'!BR$4+11,FALSE),0))</f>
        <v>14051.41782857143</v>
      </c>
      <c r="AK28" s="14">
        <f>IF(AND($D28=$AK$4,$E28=AK$5),VLOOKUP($A28,'Потребление ЭЭ_факт'!$A$5:$DH$154,47+'Потребление ЭЭ_факт'!BS$4+23,FALSE),IF(AJ28&lt;&gt;0,VLOOKUP($A28,'Потребление ЭЭ_факт'!$A$5:$DH$154,47+'Потребление ЭЭ_факт'!BS$4+23,FALSE),0))</f>
        <v>13278.274285714288</v>
      </c>
      <c r="AL28" s="17">
        <f>IF(AND($D28=$AK$4,$E28=AL$5),VLOOKUP($A28,'Потребление ЭЭ_факт'!$A$5:$DH$154,47+'Потребление ЭЭ_факт'!BT$4+23,FALSE),IF(AK28&lt;&gt;0,VLOOKUP($A28,'Потребление ЭЭ_факт'!$A$5:$DH$154,47+'Потребление ЭЭ_факт'!BT$4+23,FALSE),0))</f>
        <v>11588.916000000001</v>
      </c>
      <c r="AM28" s="17">
        <f>IF(AND($D28=$AK$4,$E28=AM$5),VLOOKUP($A28,'Потребление ЭЭ_факт'!$A$5:$DH$154,47+'Потребление ЭЭ_факт'!BU$4+23,FALSE),IF(AL28&lt;&gt;0,VLOOKUP($A28,'Потребление ЭЭ_факт'!$A$5:$DH$154,47+'Потребление ЭЭ_факт'!BU$4+23,FALSE),0))</f>
        <v>12989.187771428571</v>
      </c>
      <c r="AN28" s="17">
        <f>IF(AND($D28=$AK$4,$E28=AN$5),VLOOKUP($A28,'Потребление ЭЭ_факт'!$A$5:$DH$154,47+'Потребление ЭЭ_факт'!BV$4+23,FALSE),IF(AM28&lt;&gt;0,VLOOKUP($A28,'Потребление ЭЭ_факт'!$A$5:$DH$154,47+'Потребление ЭЭ_факт'!BV$4+23,FALSE),0))</f>
        <v>12390.351428571428</v>
      </c>
      <c r="AO28" s="17">
        <f>IF(AND($D28=$AK$4,$E28=AO$5),VLOOKUP($A28,'Потребление ЭЭ_факт'!$A$5:$DH$154,47+'Потребление ЭЭ_факт'!BW$4+23,FALSE),IF(AN28&lt;&gt;0,VLOOKUP($A28,'Потребление ЭЭ_факт'!$A$5:$DH$154,47+'Потребление ЭЭ_факт'!BW$4+23,FALSE),0))</f>
        <v>11763.251142857142</v>
      </c>
      <c r="AP28" s="17">
        <f>IF(AND($D28=$AK$4,$E28=AP$5),VLOOKUP($A28,'Потребление ЭЭ_факт'!$A$5:$DH$154,47+'Потребление ЭЭ_факт'!BX$4+23,FALSE),IF(AO28&lt;&gt;0,VLOOKUP($A28,'Потребление ЭЭ_факт'!$A$5:$DH$154,47+'Потребление ЭЭ_факт'!BX$4+23,FALSE),0))</f>
        <v>14827.844571428574</v>
      </c>
      <c r="AQ28" s="17">
        <f>IF(AND($D28=$AK$4,$E28=AQ$5),VLOOKUP($A28,'Потребление ЭЭ_факт'!$A$5:$DH$154,47+'Потребление ЭЭ_факт'!BY$4+23,FALSE),IF(AP28&lt;&gt;0,VLOOKUP($A28,'Потребление ЭЭ_факт'!$A$5:$DH$154,47+'Потребление ЭЭ_факт'!BY$4+23,FALSE),0))</f>
        <v>16471.216714285714</v>
      </c>
      <c r="AR28" s="17">
        <f>IF(AND($D28=$AK$4,$E28=AR$5),VLOOKUP($A28,'Потребление ЭЭ_факт'!$A$5:$DH$154,47+'Потребление ЭЭ_факт'!BZ$4+23,FALSE),IF(AQ28&lt;&gt;0,VLOOKUP($A28,'Потребление ЭЭ_факт'!$A$5:$DH$154,47+'Потребление ЭЭ_факт'!BZ$4+23,FALSE),0))</f>
        <v>17443.983428571428</v>
      </c>
      <c r="AS28" s="17">
        <f>IF(AND($D28=$AK$4,$E28=AS$5),VLOOKUP($A28,'Потребление ЭЭ_факт'!$A$5:$DH$154,47+'Потребление ЭЭ_факт'!CA$4+23,FALSE),IF(AR28&lt;&gt;0,VLOOKUP($A28,'Потребление ЭЭ_факт'!$A$5:$DH$154,47+'Потребление ЭЭ_факт'!CA$4+23,FALSE),0))</f>
        <v>13805.34</v>
      </c>
      <c r="AT28" s="17">
        <f>IF(AND($D28=$AK$4,$E28=AT$5),VLOOKUP($A28,'Потребление ЭЭ_факт'!$A$5:$DH$154,47+'Потребление ЭЭ_факт'!CB$4+23,FALSE),IF(AS28&lt;&gt;0,VLOOKUP($A28,'Потребление ЭЭ_факт'!$A$5:$DH$154,47+'Потребление ЭЭ_факт'!CB$4+23,FALSE),0))</f>
        <v>13324.08</v>
      </c>
      <c r="AU28" s="17">
        <f>IF(AND($D28=$AK$4,$E28=AU$5),VLOOKUP($A28,'Потребление ЭЭ_факт'!$A$5:$DH$154,47+'Потребление ЭЭ_факт'!CC$4+23,FALSE),IF(AT28&lt;&gt;0,VLOOKUP($A28,'Потребление ЭЭ_факт'!$A$5:$DH$154,47+'Потребление ЭЭ_факт'!CC$4+23,FALSE),0))</f>
        <v>13133.616</v>
      </c>
      <c r="AV28" s="17">
        <f>IF(AND($D28=$AK$4,$E28=AV$5),VLOOKUP($A28,'Потребление ЭЭ_факт'!$A$5:$DH$154,47+'Потребление ЭЭ_факт'!CD$4+23,FALSE),IF(AU28&lt;&gt;0,VLOOKUP($A28,'Потребление ЭЭ_факт'!$A$5:$DH$154,47+'Потребление ЭЭ_факт'!CD$4+23,FALSE),0))</f>
        <v>14420.652</v>
      </c>
      <c r="AW28" s="14">
        <f>IF(AND($D28=$AW$4,$E28=AW$5),VLOOKUP($A28,'Потребление ЭЭ_факт'!$A$5:$DH$154,47+'Потребление ЭЭ_факт'!CE$4+35,FALSE),IF(AV28&lt;&gt;0,VLOOKUP($A28,'Потребление ЭЭ_факт'!$A$5:$DH$154,47+'Потребление ЭЭ_факт'!CE$4+35,FALSE),0))</f>
        <v>13608.744000000001</v>
      </c>
      <c r="AX28" s="17">
        <f>IF(AND($D28=$AW$4,$E28=AX$5),VLOOKUP($A28,'Потребление ЭЭ_факт'!$A$5:$DH$154,47+'Потребление ЭЭ_факт'!CF$4+35,FALSE),IF(AW28&lt;&gt;0,VLOOKUP($A28,'Потребление ЭЭ_факт'!$A$5:$DH$154,47+'Потребление ЭЭ_факт'!CF$4+35,FALSE),0))</f>
        <v>13068.396000000001</v>
      </c>
      <c r="AY28" s="17">
        <f>IF(AND($D28=$AW$4,$E28=AY$5),VLOOKUP($A28,'Потребление ЭЭ_факт'!$A$5:$DH$154,47+'Потребление ЭЭ_факт'!CG$4+35,FALSE),IF(AX28&lt;&gt;0,VLOOKUP($A28,'Потребление ЭЭ_факт'!$A$5:$DH$154,47+'Потребление ЭЭ_факт'!CG$4+35,FALSE),0))</f>
        <v>14787.108</v>
      </c>
      <c r="AZ28" s="17">
        <f>IF(AND($D28=$AW$4,$E28=AZ$5),VLOOKUP($A28,'Потребление ЭЭ_факт'!$A$5:$DH$154,47+'Потребление ЭЭ_факт'!CH$4+35,FALSE),IF(AY28&lt;&gt;0,VLOOKUP($A28,'Потребление ЭЭ_факт'!$A$5:$DH$154,47+'Потребление ЭЭ_факт'!CH$4+35,FALSE),0))</f>
        <v>12894.6</v>
      </c>
      <c r="BA28" s="17">
        <f>IF(AND($D28=$AW$4,$E28=BA$5),VLOOKUP($A28,'Потребление ЭЭ_факт'!$A$5:$DH$154,47+'Потребление ЭЭ_факт'!CI$4+35,FALSE),IF(AZ28&lt;&gt;0,VLOOKUP($A28,'Потребление ЭЭ_факт'!$A$5:$DH$154,47+'Потребление ЭЭ_факт'!CI$4+35,FALSE),0))</f>
        <v>13323.444</v>
      </c>
      <c r="BB28" s="17">
        <f>IF(AND($D28=$AW$4,$E28=BB$5),VLOOKUP($A28,'Потребление ЭЭ_факт'!$A$5:$DH$154,47+'Потребление ЭЭ_факт'!CJ$4+35,FALSE),IF(BA28&lt;&gt;0,VLOOKUP($A28,'Потребление ЭЭ_факт'!$A$5:$DH$154,47+'Потребление ЭЭ_факт'!CJ$4+35,FALSE),0))</f>
        <v>14516.111999999999</v>
      </c>
      <c r="BC28" s="17">
        <f>IF(AND($D28=$AW$4,$E28=BC$5),VLOOKUP($A28,'Потребление ЭЭ_факт'!$A$5:$DH$154,47+'Потребление ЭЭ_факт'!CK$4+35,FALSE),IF(BB28&lt;&gt;0,VLOOKUP($A28,'Потребление ЭЭ_факт'!$A$5:$DH$154,47+'Потребление ЭЭ_факт'!CK$4+35,FALSE),0))</f>
        <v>16275.683999999999</v>
      </c>
      <c r="BD28" s="17">
        <f>IF(AND($D28=$AW$4,$E28=BD$5),VLOOKUP($A28,'Потребление ЭЭ_факт'!$A$5:$DH$154,47+'Потребление ЭЭ_факт'!CL$4+35,FALSE),IF(BC28&lt;&gt;0,VLOOKUP($A28,'Потребление ЭЭ_факт'!$A$5:$DH$154,47+'Потребление ЭЭ_факт'!CL$4+35,FALSE),0))</f>
        <v>16605.732</v>
      </c>
      <c r="BE28" s="17">
        <f>IF(AND($D28=$AW$4,$E28=BE$5),VLOOKUP($A28,'Потребление ЭЭ_факт'!$A$5:$DH$154,47+'Потребление ЭЭ_факт'!CM$4+35,FALSE),IF(BD28&lt;&gt;0,VLOOKUP($A28,'Потребление ЭЭ_факт'!$A$5:$DH$154,47+'Потребление ЭЭ_факт'!CM$4+35,FALSE),0))</f>
        <v>14468.136</v>
      </c>
      <c r="BF28" s="17">
        <f>IF(AND($D28=$AW$4,$E28=BF$5),VLOOKUP($A28,'Потребление ЭЭ_факт'!$A$5:$DH$154,47+'Потребление ЭЭ_факт'!CN$4+35,FALSE),IF(BE28&lt;&gt;0,VLOOKUP($A28,'Потребление ЭЭ_факт'!$A$5:$DH$154,47+'Потребление ЭЭ_факт'!CN$4+35,FALSE),0))</f>
        <v>15258.888000000001</v>
      </c>
      <c r="BG28" s="17">
        <f>IF(AND($D28=$AW$4,$E28=BG$5),VLOOKUP($A28,'Потребление ЭЭ_факт'!$A$5:$DH$154,47+'Потребление ЭЭ_факт'!CO$4+35,FALSE),IF(BF28&lt;&gt;0,VLOOKUP($A28,'Потребление ЭЭ_факт'!$A$5:$DH$154,47+'Потребление ЭЭ_факт'!CO$4+35,FALSE),0))</f>
        <v>14542.067999999999</v>
      </c>
      <c r="BH28" s="17">
        <f>IF(AND($D28=$AW$4,$E28=BH$5),VLOOKUP($A28,'Потребление ЭЭ_факт'!$A$5:$DH$154,47+'Потребление ЭЭ_факт'!CP$4+35,FALSE),IF(BG28&lt;&gt;0,VLOOKUP($A28,'Потребление ЭЭ_факт'!$A$5:$DH$154,47+'Потребление ЭЭ_факт'!CP$4+35,FALSE),0))</f>
        <v>14726.111999999999</v>
      </c>
      <c r="BI28" s="14">
        <f>IF(AND($D28=$BI$4,$E28=BI$5),VLOOKUP($A28,'Потребление ЭЭ_факт'!$A$5:$DH$154,47+'Потребление ЭЭ_факт'!CQ$4+47,FALSE),IF(BH28&lt;&gt;0,VLOOKUP($A28,'Потребление ЭЭ_факт'!$A$5:$DH$154,47+'Потребление ЭЭ_факт'!CQ$4+47,FALSE),0))</f>
        <v>13765.716</v>
      </c>
      <c r="BJ28" s="17">
        <f>IF(AND($D28=$BI$4,$E28=BJ$5),VLOOKUP($A28,'Потребление ЭЭ_факт'!$A$5:$DH$154,47+'Потребление ЭЭ_факт'!CR$4+47,FALSE),IF(BI28&lt;&gt;0,VLOOKUP($A28,'Потребление ЭЭ_факт'!$A$5:$DH$154,47+'Потребление ЭЭ_факт'!CR$4+47,FALSE),0))</f>
        <v>12738.204</v>
      </c>
      <c r="BK28" s="17">
        <f>IF(AND($D28=$BI$4,$E28=BK$5),VLOOKUP($A28,'Потребление ЭЭ_факт'!$A$5:$DH$154,47+'Потребление ЭЭ_факт'!CS$4+47,FALSE),IF(BJ28&lt;&gt;0,VLOOKUP($A28,'Потребление ЭЭ_факт'!$A$5:$DH$154,47+'Потребление ЭЭ_факт'!CS$4+47,FALSE),0))</f>
        <v>13669.572</v>
      </c>
      <c r="BL28" s="17">
        <f>IF(AND($D28=$BI$4,$E28=BL$5),VLOOKUP($A28,'Потребление ЭЭ_факт'!$A$5:$DH$154,47+'Потребление ЭЭ_факт'!CT$4+47,FALSE),IF(BK28&lt;&gt;0,VLOOKUP($A28,'Потребление ЭЭ_факт'!$A$5:$DH$154,47+'Потребление ЭЭ_факт'!CT$4+47,FALSE),0))</f>
        <v>13046.28</v>
      </c>
      <c r="BM28" s="17">
        <f>IF(AND($D28=$BI$4,$E28=BM$5),VLOOKUP($A28,'Потребление ЭЭ_факт'!$A$5:$DH$154,47+'Потребление ЭЭ_факт'!CU$4+47,FALSE),IF(BL28&lt;&gt;0,VLOOKUP($A28,'Потребление ЭЭ_факт'!$A$5:$DH$154,47+'Потребление ЭЭ_факт'!CU$4+47,FALSE),0))</f>
        <v>13563.263999999999</v>
      </c>
      <c r="BN28" s="17">
        <f>IF(AND($D28=$BI$4,$E28=BN$5),VLOOKUP($A28,'Потребление ЭЭ_факт'!$A$5:$DH$154,47+'Потребление ЭЭ_факт'!CV$4+47,FALSE),IF(BM28&lt;&gt;0,VLOOKUP($A28,'Потребление ЭЭ_факт'!$A$5:$DH$154,47+'Потребление ЭЭ_факт'!CV$4+47,FALSE),0))</f>
        <v>16643.484</v>
      </c>
      <c r="BO28" s="17">
        <f>IF(AND($D28=$BI$4,$E28=BO$5),VLOOKUP($A28,'Потребление ЭЭ_факт'!$A$5:$DH$154,47+'Потребление ЭЭ_факт'!CW$4+47,FALSE),IF(BN28&lt;&gt;0,VLOOKUP($A28,'Потребление ЭЭ_факт'!$A$5:$DH$154,47+'Потребление ЭЭ_факт'!CW$4+47,FALSE),0))</f>
        <v>17172.252</v>
      </c>
      <c r="BP28" s="17">
        <f>IF(AND($D28=$BI$4,$E28=BP$5),VLOOKUP($A28,'Потребление ЭЭ_факт'!$A$5:$DH$154,47+'Потребление ЭЭ_факт'!CX$4+47,FALSE),IF(BO28&lt;&gt;0,VLOOKUP($A28,'Потребление ЭЭ_факт'!$A$5:$DH$154,47+'Потребление ЭЭ_факт'!CX$4+47,FALSE),0))</f>
        <v>16049.76</v>
      </c>
      <c r="BQ28" s="17">
        <f>IF(AND($D28=$BI$4,$E28=BQ$5),VLOOKUP($A28,'Потребление ЭЭ_факт'!$A$5:$DH$154,47+'Потребление ЭЭ_факт'!CY$4+47,FALSE),IF(BP28&lt;&gt;0,VLOOKUP($A28,'Потребление ЭЭ_факт'!$A$5:$DH$154,47+'Потребление ЭЭ_факт'!CY$4+47,FALSE),0))</f>
        <v>14511.78</v>
      </c>
      <c r="BR28" s="17">
        <f>IF(AND($D28=$BI$4,$E28=BR$5),VLOOKUP($A28,'Потребление ЭЭ_факт'!$A$5:$DH$154,47+'Потребление ЭЭ_факт'!CZ$4+47,FALSE),IF(BQ28&lt;&gt;0,VLOOKUP($A28,'Потребление ЭЭ_факт'!$A$5:$DH$154,47+'Потребление ЭЭ_факт'!CZ$4+47,FALSE),0))</f>
        <v>13587.156000000001</v>
      </c>
      <c r="BS28" s="17">
        <f>IF(AND($D28=$BI$4,$E28=BS$5),VLOOKUP($A28,'Потребление ЭЭ_факт'!$A$5:$DH$154,47+'Потребление ЭЭ_факт'!DA$4+47,FALSE),IF(BR28&lt;&gt;0,VLOOKUP($A28,'Потребление ЭЭ_факт'!$A$5:$DH$154,47+'Потребление ЭЭ_факт'!DA$4+47,FALSE),0))</f>
        <v>13775.376</v>
      </c>
      <c r="BT28" s="17">
        <f>IF(AND($D28=$BI$4,$E28=BT$5),VLOOKUP($A28,'Потребление ЭЭ_факт'!$A$5:$DH$154,47+'Потребление ЭЭ_факт'!DB$4+47,FALSE),IF(BS28&lt;&gt;0,VLOOKUP($A28,'Потребление ЭЭ_факт'!$A$5:$DH$154,47+'Потребление ЭЭ_факт'!DB$4+47,FALSE),0))</f>
        <v>15349.44</v>
      </c>
      <c r="BU28" s="14">
        <f>IF(AND($D28=$BU$4,$E28=BU$5),VLOOKUP($A28,'Потребление ЭЭ_факт'!$A$5:$DH$154,59+'Потребление ЭЭ_факт'!DC$4+47,FALSE),IF(BT28&lt;&gt;0,VLOOKUP($A28,'Потребление ЭЭ_факт'!$A$5:$DH$154,47+'Потребление ЭЭ_факт'!DC$4+59,FALSE),0))</f>
        <v>14781.144</v>
      </c>
      <c r="BV28" s="17">
        <f>IF(AND($D28=$BU$4,$E28=BV$5),VLOOKUP($A28,'Потребление ЭЭ_факт'!$A$5:$DH$154,59+'Потребление ЭЭ_факт'!DD$4+47,FALSE),IF(BU28&lt;&gt;0,VLOOKUP($A28,'Потребление ЭЭ_факт'!$A$5:$DH$154,47+'Потребление ЭЭ_факт'!DD$4+59,FALSE),0))</f>
        <v>12911.472</v>
      </c>
      <c r="BW28" s="17">
        <f>IF(AND($D28=$BU$4,$E28=BW$5),VLOOKUP($A28,'Потребление ЭЭ_факт'!$A$5:$DH$154,59+'Потребление ЭЭ_факт'!DE$4+47,FALSE),IF(BV28&lt;&gt;0,VLOOKUP($A28,'Потребление ЭЭ_факт'!$A$5:$DH$154,47+'Потребление ЭЭ_факт'!DE$4+59,FALSE),0))</f>
        <v>14926.38</v>
      </c>
      <c r="BX28" s="17">
        <f>IF(AND($D28=$BU$4,$E28=BX$5),VLOOKUP($A28,'Потребление ЭЭ_факт'!$A$5:$DH$154,59+'Потребление ЭЭ_факт'!DF$4+47,FALSE),IF(BW28&lt;&gt;0,VLOOKUP($A28,'Потребление ЭЭ_факт'!$A$5:$DH$154,47+'Потребление ЭЭ_факт'!DF$4+59,FALSE),0))</f>
        <v>14914.824000000001</v>
      </c>
      <c r="BY28" s="17">
        <f>IF(AND($D28=$BU$4,$E28=BY$5),VLOOKUP($A28,'Потребление ЭЭ_факт'!$A$5:$DH$154,59+'Потребление ЭЭ_факт'!DG$4+47,FALSE),IF(BX28&lt;&gt;0,VLOOKUP($A28,'Потребление ЭЭ_факт'!$A$5:$DH$154,47+'Потребление ЭЭ_факт'!DG$4+59,FALSE),0))</f>
        <v>15613.092000000001</v>
      </c>
      <c r="BZ28" s="17">
        <f>IF(AND($D28=$BU$4,$E28=BZ$5),VLOOKUP($A28,'Потребление ЭЭ_факт'!$A$5:$DH$154,59+'Потребление ЭЭ_факт'!DH$4+47,FALSE),IF(BY28&lt;&gt;0,VLOOKUP($A28,'Потребление ЭЭ_факт'!$A$5:$DH$154,47+'Потребление ЭЭ_факт'!DH$4+59,FALSE),0))</f>
        <v>16456.8</v>
      </c>
      <c r="CA28" s="15">
        <f t="shared" si="97"/>
        <v>16369.377321428572</v>
      </c>
      <c r="CB28" s="12">
        <f t="shared" si="200"/>
        <v>16394.615464285715</v>
      </c>
      <c r="CC28" s="12">
        <f t="shared" si="201"/>
        <v>13833.816857142858</v>
      </c>
      <c r="CD28" s="12">
        <f t="shared" si="202"/>
        <v>14126.016964285714</v>
      </c>
      <c r="CE28" s="12">
        <f t="shared" si="203"/>
        <v>13937.917500000001</v>
      </c>
      <c r="CF28" s="12">
        <f t="shared" si="204"/>
        <v>14636.905457142857</v>
      </c>
      <c r="CG28" s="14">
        <f t="shared" si="205"/>
        <v>13858.469571428572</v>
      </c>
      <c r="CH28" s="15">
        <f t="shared" si="206"/>
        <v>12576.747000000001</v>
      </c>
      <c r="CI28" s="15">
        <f t="shared" si="207"/>
        <v>14093.061942857143</v>
      </c>
      <c r="CJ28" s="15">
        <f t="shared" si="102"/>
        <v>13311.513857142856</v>
      </c>
      <c r="CK28" s="15">
        <f t="shared" si="103"/>
        <v>13565.762785714287</v>
      </c>
      <c r="CL28" s="15">
        <f t="shared" si="104"/>
        <v>15611.060142857144</v>
      </c>
      <c r="CM28" s="15">
        <f t="shared" si="177"/>
        <v>16369.377321428572</v>
      </c>
      <c r="CN28" s="15">
        <f t="shared" si="208"/>
        <v>16394.615464285715</v>
      </c>
      <c r="CO28" s="15">
        <f t="shared" si="209"/>
        <v>13833.816857142858</v>
      </c>
      <c r="CP28" s="15">
        <f t="shared" si="210"/>
        <v>14126.016964285714</v>
      </c>
      <c r="CQ28" s="15">
        <f t="shared" si="211"/>
        <v>13937.917500000001</v>
      </c>
      <c r="CR28" s="16">
        <f t="shared" si="212"/>
        <v>14636.905457142857</v>
      </c>
      <c r="CS28" s="14">
        <f t="shared" si="213"/>
        <v>13858.469571428572</v>
      </c>
      <c r="CT28" s="15">
        <f t="shared" si="214"/>
        <v>12576.747000000001</v>
      </c>
      <c r="CU28" s="15">
        <f t="shared" si="215"/>
        <v>14093.061942857143</v>
      </c>
      <c r="CV28" s="15">
        <f t="shared" si="216"/>
        <v>13311.513857142856</v>
      </c>
      <c r="CW28" s="15">
        <f t="shared" si="217"/>
        <v>13565.762785714287</v>
      </c>
      <c r="CX28" s="15">
        <f t="shared" si="218"/>
        <v>15611.060142857144</v>
      </c>
      <c r="CY28" s="15">
        <f t="shared" si="219"/>
        <v>16369.377321428572</v>
      </c>
      <c r="CZ28" s="15">
        <f t="shared" si="220"/>
        <v>16394.615464285715</v>
      </c>
      <c r="DA28" s="15">
        <f t="shared" si="221"/>
        <v>13833.816857142858</v>
      </c>
      <c r="DB28" s="15">
        <f t="shared" si="222"/>
        <v>14126.016964285714</v>
      </c>
      <c r="DC28" s="15">
        <f t="shared" si="223"/>
        <v>13937.917500000001</v>
      </c>
      <c r="DD28" s="16">
        <f t="shared" si="224"/>
        <v>14636.905457142857</v>
      </c>
      <c r="DE28" s="14">
        <f t="shared" si="190"/>
        <v>13858.469571428572</v>
      </c>
      <c r="DF28" s="15">
        <f t="shared" si="191"/>
        <v>12576.747000000001</v>
      </c>
      <c r="DG28" s="15">
        <f t="shared" si="192"/>
        <v>14093.061942857143</v>
      </c>
      <c r="DH28" s="15">
        <f t="shared" si="193"/>
        <v>13311.513857142856</v>
      </c>
      <c r="DI28" s="15">
        <f t="shared" si="194"/>
        <v>13565.762785714287</v>
      </c>
      <c r="DJ28" s="15">
        <f t="shared" si="195"/>
        <v>15611.060142857144</v>
      </c>
      <c r="DK28" s="15">
        <f t="shared" si="196"/>
        <v>16369.377321428572</v>
      </c>
      <c r="DL28" s="15">
        <f t="shared" si="197"/>
        <v>16394.615464285715</v>
      </c>
      <c r="DM28" s="15">
        <f t="shared" si="198"/>
        <v>13833.816857142858</v>
      </c>
      <c r="DN28" s="15">
        <f t="shared" si="199"/>
        <v>14126.016964285714</v>
      </c>
      <c r="DO28" s="15">
        <f t="shared" si="188"/>
        <v>13937.917500000001</v>
      </c>
      <c r="DP28" s="16">
        <f t="shared" si="189"/>
        <v>14636.905457142857</v>
      </c>
      <c r="DQ28" s="14">
        <f t="shared" si="105"/>
        <v>13858.469571428572</v>
      </c>
      <c r="DR28" s="15">
        <f t="shared" si="106"/>
        <v>12576.747000000001</v>
      </c>
      <c r="DS28" s="15">
        <f t="shared" si="107"/>
        <v>14093.061942857143</v>
      </c>
      <c r="DT28" s="15">
        <f t="shared" si="108"/>
        <v>13311.513857142856</v>
      </c>
      <c r="DU28" s="15">
        <f t="shared" si="109"/>
        <v>13565.762785714287</v>
      </c>
      <c r="DV28" s="15">
        <f t="shared" si="110"/>
        <v>15611.060142857144</v>
      </c>
      <c r="DW28" s="15">
        <f t="shared" si="111"/>
        <v>16369.377321428572</v>
      </c>
      <c r="DX28" s="15">
        <f t="shared" si="112"/>
        <v>16394.615464285715</v>
      </c>
      <c r="DY28" s="15">
        <f t="shared" si="113"/>
        <v>13833.816857142858</v>
      </c>
      <c r="DZ28" s="15">
        <f t="shared" si="225"/>
        <v>14126.016964285714</v>
      </c>
      <c r="EA28" s="15">
        <f t="shared" si="226"/>
        <v>13937.917500000001</v>
      </c>
      <c r="EB28" s="16">
        <f t="shared" si="227"/>
        <v>14636.905457142857</v>
      </c>
      <c r="EC28" s="14">
        <f t="shared" si="228"/>
        <v>13858.469571428572</v>
      </c>
      <c r="ED28" s="15">
        <f t="shared" si="229"/>
        <v>12576.747000000001</v>
      </c>
      <c r="EE28" s="15">
        <f t="shared" si="230"/>
        <v>14093.061942857143</v>
      </c>
      <c r="EF28" s="15">
        <f t="shared" si="231"/>
        <v>13311.513857142856</v>
      </c>
      <c r="EG28" s="15">
        <f t="shared" si="232"/>
        <v>13565.762785714287</v>
      </c>
      <c r="EH28" s="15">
        <f t="shared" si="233"/>
        <v>15611.060142857144</v>
      </c>
      <c r="EI28" s="15">
        <f t="shared" si="234"/>
        <v>16369.377321428572</v>
      </c>
      <c r="EJ28" s="15">
        <f t="shared" si="235"/>
        <v>16394.615464285715</v>
      </c>
      <c r="EK28" s="15">
        <f t="shared" si="236"/>
        <v>13833.816857142858</v>
      </c>
      <c r="EL28" s="15">
        <f t="shared" si="237"/>
        <v>14126.016964285714</v>
      </c>
      <c r="EM28" s="15">
        <f t="shared" si="238"/>
        <v>13937.917500000001</v>
      </c>
      <c r="EN28" s="16">
        <f t="shared" si="239"/>
        <v>14636.905457142857</v>
      </c>
      <c r="EO28" s="14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6"/>
      <c r="FC28" s="14">
        <f t="shared" si="178"/>
        <v>13278.274285714288</v>
      </c>
      <c r="FD28" s="17">
        <f t="shared" si="114"/>
        <v>11588.916000000001</v>
      </c>
      <c r="FE28" s="17">
        <f t="shared" si="115"/>
        <v>12989.187771428571</v>
      </c>
      <c r="FF28" s="17">
        <f t="shared" si="116"/>
        <v>12390.351428571428</v>
      </c>
      <c r="FG28" s="17">
        <f t="shared" si="117"/>
        <v>11763.251142857142</v>
      </c>
      <c r="FH28" s="17">
        <f t="shared" si="118"/>
        <v>14827.844571428574</v>
      </c>
      <c r="FI28" s="17">
        <f t="shared" si="119"/>
        <v>16471.216714285714</v>
      </c>
      <c r="FJ28" s="17">
        <f t="shared" si="120"/>
        <v>17443.983428571428</v>
      </c>
      <c r="FK28" s="17">
        <f t="shared" si="121"/>
        <v>13805.34</v>
      </c>
      <c r="FL28" s="17">
        <f t="shared" si="122"/>
        <v>13324.08</v>
      </c>
      <c r="FM28" s="17">
        <f t="shared" si="123"/>
        <v>13133.616</v>
      </c>
      <c r="FN28" s="17">
        <f t="shared" si="124"/>
        <v>14420.652</v>
      </c>
      <c r="FO28" s="14">
        <f t="shared" si="125"/>
        <v>13608.744000000001</v>
      </c>
      <c r="FP28" s="17">
        <f t="shared" si="126"/>
        <v>13068.396000000001</v>
      </c>
      <c r="FQ28" s="17">
        <f t="shared" si="127"/>
        <v>14787.108</v>
      </c>
      <c r="FR28" s="17">
        <f t="shared" si="128"/>
        <v>12894.6</v>
      </c>
      <c r="FS28" s="17">
        <f t="shared" si="129"/>
        <v>13323.444</v>
      </c>
      <c r="FT28" s="17">
        <f t="shared" si="130"/>
        <v>14516.111999999999</v>
      </c>
      <c r="FU28" s="17">
        <f t="shared" si="131"/>
        <v>16275.683999999999</v>
      </c>
      <c r="FV28" s="17">
        <f t="shared" si="132"/>
        <v>16605.732</v>
      </c>
      <c r="FW28" s="17">
        <f t="shared" si="133"/>
        <v>14468.136</v>
      </c>
      <c r="FX28" s="17">
        <f t="shared" si="134"/>
        <v>15258.888000000001</v>
      </c>
      <c r="FY28" s="17">
        <f t="shared" si="135"/>
        <v>14542.067999999999</v>
      </c>
      <c r="FZ28" s="17">
        <f t="shared" si="136"/>
        <v>14726.111999999999</v>
      </c>
      <c r="GA28" s="14">
        <f t="shared" si="137"/>
        <v>13765.716</v>
      </c>
      <c r="GB28" s="17">
        <f t="shared" si="138"/>
        <v>12738.204</v>
      </c>
      <c r="GC28" s="17">
        <f t="shared" si="139"/>
        <v>13669.572</v>
      </c>
      <c r="GD28" s="17">
        <f t="shared" si="140"/>
        <v>13046.28</v>
      </c>
      <c r="GE28" s="17">
        <f t="shared" si="141"/>
        <v>13563.263999999999</v>
      </c>
      <c r="GF28" s="17">
        <f t="shared" si="142"/>
        <v>16643.484</v>
      </c>
      <c r="GG28" s="17">
        <f t="shared" si="143"/>
        <v>17172.252</v>
      </c>
      <c r="GH28" s="17">
        <f t="shared" si="144"/>
        <v>16049.76</v>
      </c>
      <c r="GI28" s="17">
        <f t="shared" si="145"/>
        <v>14511.78</v>
      </c>
      <c r="GJ28" s="17">
        <f t="shared" si="146"/>
        <v>13587.156000000001</v>
      </c>
      <c r="GK28" s="17">
        <f t="shared" si="147"/>
        <v>13775.376</v>
      </c>
      <c r="GL28" s="17">
        <f t="shared" si="148"/>
        <v>15349.44</v>
      </c>
      <c r="GM28" s="14">
        <f t="shared" si="149"/>
        <v>14781.144</v>
      </c>
      <c r="GN28" s="17">
        <f t="shared" si="150"/>
        <v>12911.472</v>
      </c>
      <c r="GO28" s="17">
        <f t="shared" si="151"/>
        <v>14926.38</v>
      </c>
      <c r="GP28" s="17">
        <f t="shared" si="152"/>
        <v>14914.824000000001</v>
      </c>
      <c r="GQ28" s="17">
        <f t="shared" si="153"/>
        <v>15613.092000000001</v>
      </c>
      <c r="GR28" s="17">
        <f t="shared" si="154"/>
        <v>16456.8</v>
      </c>
      <c r="GS28" s="15">
        <f t="shared" si="155"/>
        <v>16369.377321428572</v>
      </c>
      <c r="GT28" s="12">
        <f t="shared" si="156"/>
        <v>16394.615464285715</v>
      </c>
      <c r="GU28" s="12">
        <f t="shared" si="157"/>
        <v>13833.816857142858</v>
      </c>
      <c r="GV28" s="12">
        <f t="shared" si="158"/>
        <v>14126.016964285714</v>
      </c>
      <c r="GW28" s="12">
        <f t="shared" si="159"/>
        <v>13937.917500000001</v>
      </c>
      <c r="GX28" s="12">
        <f t="shared" si="160"/>
        <v>14636.905457142857</v>
      </c>
      <c r="GY28" s="14">
        <f t="shared" si="161"/>
        <v>13858.469571428572</v>
      </c>
      <c r="GZ28" s="15">
        <f t="shared" si="162"/>
        <v>12576.747000000001</v>
      </c>
      <c r="HA28" s="15">
        <f t="shared" si="163"/>
        <v>14093.061942857143</v>
      </c>
      <c r="HB28" s="15">
        <f t="shared" si="164"/>
        <v>13311.513857142856</v>
      </c>
      <c r="HC28" s="15">
        <f t="shared" si="165"/>
        <v>13565.762785714287</v>
      </c>
      <c r="HD28" s="15">
        <f t="shared" si="166"/>
        <v>15611.060142857144</v>
      </c>
      <c r="HE28" s="15">
        <f t="shared" si="167"/>
        <v>16369.377321428572</v>
      </c>
      <c r="HF28" s="15">
        <f t="shared" si="168"/>
        <v>16394.615464285715</v>
      </c>
      <c r="HG28" s="15">
        <f t="shared" si="169"/>
        <v>13833.816857142858</v>
      </c>
      <c r="HH28" s="15">
        <f t="shared" si="170"/>
        <v>14126.016964285714</v>
      </c>
      <c r="HI28" s="15">
        <f t="shared" si="171"/>
        <v>13937.917500000001</v>
      </c>
      <c r="HJ28" s="16">
        <f t="shared" si="172"/>
        <v>14636.905457142857</v>
      </c>
      <c r="HK28" s="14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6"/>
      <c r="HW28" s="14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6"/>
      <c r="II28" s="14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6"/>
      <c r="IU28" s="14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6"/>
      <c r="JH28" s="17"/>
      <c r="JI28" s="14">
        <f t="shared" si="179"/>
        <v>165436.71334285714</v>
      </c>
      <c r="JJ28" s="15">
        <f t="shared" si="180"/>
        <v>174075.02399999998</v>
      </c>
      <c r="JK28" s="15">
        <f t="shared" si="181"/>
        <v>173872.28399999999</v>
      </c>
      <c r="JL28" s="15">
        <f t="shared" si="182"/>
        <v>178902.36156428573</v>
      </c>
      <c r="JM28" s="15">
        <f t="shared" si="183"/>
        <v>172315.26486428574</v>
      </c>
      <c r="JN28" s="15">
        <f t="shared" si="184"/>
        <v>0</v>
      </c>
      <c r="JO28" s="15">
        <f t="shared" si="185"/>
        <v>0</v>
      </c>
      <c r="JP28" s="15">
        <f t="shared" si="186"/>
        <v>0</v>
      </c>
      <c r="JQ28" s="15">
        <f t="shared" si="187"/>
        <v>0</v>
      </c>
      <c r="JR28" s="14"/>
    </row>
    <row r="29" spans="1:278" ht="12.75" customHeight="1" x14ac:dyDescent="0.25">
      <c r="A29" s="5" t="s">
        <v>83</v>
      </c>
      <c r="B29" s="3" t="s">
        <v>84</v>
      </c>
      <c r="C29" s="4">
        <v>44288</v>
      </c>
      <c r="D29">
        <f t="shared" si="93"/>
        <v>2021</v>
      </c>
      <c r="E29">
        <f t="shared" si="94"/>
        <v>4</v>
      </c>
      <c r="F29">
        <f t="shared" si="95"/>
        <v>2018</v>
      </c>
      <c r="G29">
        <f t="shared" si="96"/>
        <v>4</v>
      </c>
      <c r="H29">
        <f t="shared" si="173"/>
        <v>2022</v>
      </c>
      <c r="I29">
        <f t="shared" si="174"/>
        <v>1</v>
      </c>
      <c r="J29">
        <f t="shared" si="175"/>
        <v>2026</v>
      </c>
      <c r="K29">
        <f t="shared" si="176"/>
        <v>12</v>
      </c>
      <c r="M29" s="28">
        <f>IF(AND($D29=$M$4,$E29=M$5),VLOOKUP($A29,'Потребление ЭЭ_факт'!$A$5:$DH$154,47+'Потребление ЭЭ_факт'!AU$4-1,FALSE),IF(L29&lt;&gt;0,VLOOKUP($A29,'Потребление ЭЭ_факт'!$A$5:$DH$154,47+'Потребление ЭЭ_факт'!AU$4-1,FALSE),0))</f>
        <v>0</v>
      </c>
      <c r="N29" s="17">
        <f>IF(AND($D29=$M$4,$E29=N$5),VLOOKUP($A29,'Потребление ЭЭ_факт'!$A$5:$DH$154,47+'Потребление ЭЭ_факт'!AV$4-1,FALSE),IF(M29&lt;&gt;0,VLOOKUP($A29,'Потребление ЭЭ_факт'!$A$5:$DH$154,47+'Потребление ЭЭ_факт'!AV$4-1,FALSE),0))</f>
        <v>0</v>
      </c>
      <c r="O29" s="17">
        <f>IF(AND($D29=$M$4,$E29=O$5),VLOOKUP($A29,'Потребление ЭЭ_факт'!$A$5:$DH$154,47+'Потребление ЭЭ_факт'!AW$4-1,FALSE),IF(N29&lt;&gt;0,VLOOKUP($A29,'Потребление ЭЭ_факт'!$A$5:$DH$154,47+'Потребление ЭЭ_факт'!AW$4-1,FALSE),0))</f>
        <v>0</v>
      </c>
      <c r="P29" s="17">
        <f>IF(AND($D29=$M$4,$E29=P$5),VLOOKUP($A29,'Потребление ЭЭ_факт'!$A$5:$DH$154,47+'Потребление ЭЭ_факт'!AX$4-1,FALSE),IF(O29&lt;&gt;0,VLOOKUP($A29,'Потребление ЭЭ_факт'!$A$5:$DH$154,47+'Потребление ЭЭ_факт'!AX$4-1,FALSE),0))</f>
        <v>0</v>
      </c>
      <c r="Q29" s="17">
        <f>IF(AND($D29=$M$4,$E29=Q$5),VLOOKUP($A29,'Потребление ЭЭ_факт'!$A$5:$DH$154,47+'Потребление ЭЭ_факт'!AY$4-1,FALSE),IF(P29&lt;&gt;0,VLOOKUP($A29,'Потребление ЭЭ_факт'!$A$5:$DH$154,47+'Потребление ЭЭ_факт'!AY$4-1,FALSE),0))</f>
        <v>0</v>
      </c>
      <c r="R29" s="17">
        <f>IF(AND($D29=$M$4,$E29=R$5),VLOOKUP($A29,'Потребление ЭЭ_факт'!$A$5:$DH$154,47+'Потребление ЭЭ_факт'!AZ$4-1,FALSE),IF(Q29&lt;&gt;0,VLOOKUP($A29,'Потребление ЭЭ_факт'!$A$5:$DH$154,47+'Потребление ЭЭ_факт'!AZ$4-1,FALSE),0))</f>
        <v>0</v>
      </c>
      <c r="S29" s="17">
        <f>IF(AND($D29=$M$4,$E29=S$5),VLOOKUP($A29,'Потребление ЭЭ_факт'!$A$5:$DH$154,47+'Потребление ЭЭ_факт'!BA$4-1,FALSE),IF(R29&lt;&gt;0,VLOOKUP($A29,'Потребление ЭЭ_факт'!$A$5:$DH$154,47+'Потребление ЭЭ_факт'!BA$4-1,FALSE),0))</f>
        <v>0</v>
      </c>
      <c r="T29" s="17">
        <f>IF(AND($D29=$M$4,$E29=T$5),VLOOKUP($A29,'Потребление ЭЭ_факт'!$A$5:$DH$154,47+'Потребление ЭЭ_факт'!BB$4-1,FALSE),IF(S29&lt;&gt;0,VLOOKUP($A29,'Потребление ЭЭ_факт'!$A$5:$DH$154,47+'Потребление ЭЭ_факт'!BB$4-1,FALSE),0))</f>
        <v>0</v>
      </c>
      <c r="U29" s="17">
        <f>IF(AND($D29=$M$4,$E29=U$5),VLOOKUP($A29,'Потребление ЭЭ_факт'!$A$5:$DH$154,47+'Потребление ЭЭ_факт'!BC$4-1,FALSE),IF(T29&lt;&gt;0,VLOOKUP($A29,'Потребление ЭЭ_факт'!$A$5:$DH$154,47+'Потребление ЭЭ_факт'!BC$4-1,FALSE),0))</f>
        <v>0</v>
      </c>
      <c r="V29" s="17">
        <f>IF(AND($D29=$M$4,$E29=V$5),VLOOKUP($A29,'Потребление ЭЭ_факт'!$A$5:$DH$154,47+'Потребление ЭЭ_факт'!BD$4-1,FALSE),IF(U29&lt;&gt;0,VLOOKUP($A29,'Потребление ЭЭ_факт'!$A$5:$DH$154,47+'Потребление ЭЭ_факт'!BD$4-1,FALSE),0))</f>
        <v>0</v>
      </c>
      <c r="W29" s="17">
        <f>IF(AND($D29=$M$4,$E29=W$5),VLOOKUP($A29,'Потребление ЭЭ_факт'!$A$5:$DH$154,47+'Потребление ЭЭ_факт'!BE$4-1,FALSE),IF(V29&lt;&gt;0,VLOOKUP($A29,'Потребление ЭЭ_факт'!$A$5:$DH$154,47+'Потребление ЭЭ_факт'!BE$4-1,FALSE),0))</f>
        <v>0</v>
      </c>
      <c r="X29" s="17">
        <f>IF(AND($D29=$M$4,$E29=X$5),VLOOKUP($A29,'Потребление ЭЭ_факт'!$A$5:$DH$154,47+'Потребление ЭЭ_факт'!BF$4-1,FALSE),IF(W29&lt;&gt;0,VLOOKUP($A29,'Потребление ЭЭ_факт'!$A$5:$DH$154,47+'Потребление ЭЭ_факт'!BF$4-1,FALSE),0))</f>
        <v>0</v>
      </c>
      <c r="Y29" s="14">
        <f>IF(AND($D29=$Y$4,$E29=Y$5),VLOOKUP($A29,'Потребление ЭЭ_факт'!$A$5:$DH$154,47+'Потребление ЭЭ_факт'!BG$4+11,FALSE),IF(X29&lt;&gt;0,VLOOKUP($A29,'Потребление ЭЭ_факт'!$A$5:$DH$154,47+'Потребление ЭЭ_факт'!BG$4+11,FALSE),0))</f>
        <v>0</v>
      </c>
      <c r="Z29" s="17">
        <f>IF(AND($D29=$Y$4,$E29=Z$5),VLOOKUP($A29,'Потребление ЭЭ_факт'!$A$5:$DH$154,47+'Потребление ЭЭ_факт'!BH$4+11,FALSE),IF(Y29&lt;&gt;0,VLOOKUP($A29,'Потребление ЭЭ_факт'!$A$5:$DH$154,47+'Потребление ЭЭ_факт'!BH$4+11,FALSE),0))</f>
        <v>0</v>
      </c>
      <c r="AA29" s="17">
        <f>IF(AND($D29=$Y$4,$E29=AA$5),VLOOKUP($A29,'Потребление ЭЭ_факт'!$A$5:$DH$154,47+'Потребление ЭЭ_факт'!BI$4+11,FALSE),IF(Z29&lt;&gt;0,VLOOKUP($A29,'Потребление ЭЭ_факт'!$A$5:$DH$154,47+'Потребление ЭЭ_факт'!BI$4+11,FALSE),0))</f>
        <v>0</v>
      </c>
      <c r="AB29" s="17">
        <f>IF(AND($D29=$Y$4,$E29=AB$5),VLOOKUP($A29,'Потребление ЭЭ_факт'!$A$5:$DH$154,47+'Потребление ЭЭ_факт'!BJ$4+11,FALSE),IF(AA29&lt;&gt;0,VLOOKUP($A29,'Потребление ЭЭ_факт'!$A$5:$DH$154,47+'Потребление ЭЭ_факт'!BJ$4+11,FALSE),0))</f>
        <v>19876.964598000002</v>
      </c>
      <c r="AC29" s="17">
        <f>IF(AND($D29=$Y$4,$E29=AC$5),VLOOKUP($A29,'Потребление ЭЭ_факт'!$A$5:$DH$154,47+'Потребление ЭЭ_факт'!BK$4+11,FALSE),IF(AB29&lt;&gt;0,VLOOKUP($A29,'Потребление ЭЭ_факт'!$A$5:$DH$154,47+'Потребление ЭЭ_факт'!BK$4+11,FALSE),0))</f>
        <v>18766.682585999999</v>
      </c>
      <c r="AD29" s="17">
        <f>IF(AND($D29=$Y$4,$E29=AD$5),VLOOKUP($A29,'Потребление ЭЭ_факт'!$A$5:$DH$154,47+'Потребление ЭЭ_факт'!BL$4+11,FALSE),IF(AC29&lt;&gt;0,VLOOKUP($A29,'Потребление ЭЭ_факт'!$A$5:$DH$154,47+'Потребление ЭЭ_факт'!BL$4+11,FALSE),0))</f>
        <v>21852.632599999997</v>
      </c>
      <c r="AE29" s="17">
        <f>IF(AND($D29=$Y$4,$E29=AE$5),VLOOKUP($A29,'Потребление ЭЭ_факт'!$A$5:$DH$154,47+'Потребление ЭЭ_факт'!BM$4+11,FALSE),IF(AD29&lt;&gt;0,VLOOKUP($A29,'Потребление ЭЭ_факт'!$A$5:$DH$154,47+'Потребление ЭЭ_факт'!BM$4+11,FALSE),0))</f>
        <v>25773.158447999998</v>
      </c>
      <c r="AF29" s="17">
        <f>IF(AND($D29=$Y$4,$E29=AF$5),VLOOKUP($A29,'Потребление ЭЭ_факт'!$A$5:$DH$154,47+'Потребление ЭЭ_факт'!BN$4+11,FALSE),IF(AE29&lt;&gt;0,VLOOKUP($A29,'Потребление ЭЭ_факт'!$A$5:$DH$154,47+'Потребление ЭЭ_факт'!BN$4+11,FALSE),0))</f>
        <v>25430.797189285713</v>
      </c>
      <c r="AG29" s="17">
        <f>IF(AND($D29=$Y$4,$E29=AG$5),VLOOKUP($A29,'Потребление ЭЭ_факт'!$A$5:$DH$154,47+'Потребление ЭЭ_факт'!BO$4+11,FALSE),IF(AF29&lt;&gt;0,VLOOKUP($A29,'Потребление ЭЭ_факт'!$A$5:$DH$154,47+'Потребление ЭЭ_факт'!BO$4+11,FALSE),0))</f>
        <v>21808.893214285712</v>
      </c>
      <c r="AH29" s="17">
        <f>IF(AND($D29=$Y$4,$E29=AH$5),VLOOKUP($A29,'Потребление ЭЭ_факт'!$A$5:$DH$154,47+'Потребление ЭЭ_факт'!BP$4+11,FALSE),IF(AG29&lt;&gt;0,VLOOKUP($A29,'Потребление ЭЭ_факт'!$A$5:$DH$154,47+'Потребление ЭЭ_факт'!BP$4+11,FALSE),0))</f>
        <v>20104.614938914285</v>
      </c>
      <c r="AI29" s="17">
        <f>IF(AND($D29=$Y$4,$E29=AI$5),VLOOKUP($A29,'Потребление ЭЭ_факт'!$A$5:$DH$154,47+'Потребление ЭЭ_факт'!BQ$4+11,FALSE),IF(AH29&lt;&gt;0,VLOOKUP($A29,'Потребление ЭЭ_факт'!$A$5:$DH$154,47+'Потребление ЭЭ_факт'!BQ$4+11,FALSE),0))</f>
        <v>18682.693939285713</v>
      </c>
      <c r="AJ29" s="17">
        <f>IF(AND($D29=$Y$4,$E29=AJ$5),VLOOKUP($A29,'Потребление ЭЭ_факт'!$A$5:$DH$154,47+'Потребление ЭЭ_факт'!BR$4+11,FALSE),IF(AI29&lt;&gt;0,VLOOKUP($A29,'Потребление ЭЭ_факт'!$A$5:$DH$154,47+'Потребление ЭЭ_факт'!BR$4+11,FALSE),0))</f>
        <v>19478.789550000001</v>
      </c>
      <c r="AK29" s="14">
        <f>IF(AND($D29=$AK$4,$E29=AK$5),VLOOKUP($A29,'Потребление ЭЭ_факт'!$A$5:$DH$154,47+'Потребление ЭЭ_факт'!BS$4+23,FALSE),IF(AJ29&lt;&gt;0,VLOOKUP($A29,'Потребление ЭЭ_факт'!$A$5:$DH$154,47+'Потребление ЭЭ_факт'!BS$4+23,FALSE),0))</f>
        <v>21496.580324999999</v>
      </c>
      <c r="AL29" s="17">
        <f>IF(AND($D29=$AK$4,$E29=AL$5),VLOOKUP($A29,'Потребление ЭЭ_факт'!$A$5:$DH$154,47+'Потребление ЭЭ_факт'!BT$4+23,FALSE),IF(AK29&lt;&gt;0,VLOOKUP($A29,'Потребление ЭЭ_факт'!$A$5:$DH$154,47+'Потребление ЭЭ_факт'!BT$4+23,FALSE),0))</f>
        <v>16747.68</v>
      </c>
      <c r="AM29" s="17">
        <f>IF(AND($D29=$AK$4,$E29=AM$5),VLOOKUP($A29,'Потребление ЭЭ_факт'!$A$5:$DH$154,47+'Потребление ЭЭ_факт'!BU$4+23,FALSE),IF(AL29&lt;&gt;0,VLOOKUP($A29,'Потребление ЭЭ_факт'!$A$5:$DH$154,47+'Потребление ЭЭ_факт'!BU$4+23,FALSE),0))</f>
        <v>18456.197092190458</v>
      </c>
      <c r="AN29" s="17">
        <f>IF(AND($D29=$AK$4,$E29=AN$5),VLOOKUP($A29,'Потребление ЭЭ_факт'!$A$5:$DH$154,47+'Потребление ЭЭ_факт'!BV$4+23,FALSE),IF(AM29&lt;&gt;0,VLOOKUP($A29,'Потребление ЭЭ_факт'!$A$5:$DH$154,47+'Потребление ЭЭ_факт'!BV$4+23,FALSE),0))</f>
        <v>17236.740000000002</v>
      </c>
      <c r="AO29" s="17">
        <f>IF(AND($D29=$AK$4,$E29=AO$5),VLOOKUP($A29,'Потребление ЭЭ_факт'!$A$5:$DH$154,47+'Потребление ЭЭ_факт'!BW$4+23,FALSE),IF(AN29&lt;&gt;0,VLOOKUP($A29,'Потребление ЭЭ_факт'!$A$5:$DH$154,47+'Потребление ЭЭ_факт'!BW$4+23,FALSE),0))</f>
        <v>17690.91</v>
      </c>
      <c r="AP29" s="17">
        <f>IF(AND($D29=$AK$4,$E29=AP$5),VLOOKUP($A29,'Потребление ЭЭ_факт'!$A$5:$DH$154,47+'Потребление ЭЭ_факт'!BX$4+23,FALSE),IF(AO29&lt;&gt;0,VLOOKUP($A29,'Потребление ЭЭ_факт'!$A$5:$DH$154,47+'Потребление ЭЭ_факт'!BX$4+23,FALSE),0))</f>
        <v>19655.88</v>
      </c>
      <c r="AQ29" s="17">
        <f>IF(AND($D29=$AK$4,$E29=AQ$5),VLOOKUP($A29,'Потребление ЭЭ_факт'!$A$5:$DH$154,47+'Потребление ЭЭ_факт'!BY$4+23,FALSE),IF(AP29&lt;&gt;0,VLOOKUP($A29,'Потребление ЭЭ_факт'!$A$5:$DH$154,47+'Потребление ЭЭ_факт'!BY$4+23,FALSE),0))</f>
        <v>21737.43</v>
      </c>
      <c r="AR29" s="17">
        <f>IF(AND($D29=$AK$4,$E29=AR$5),VLOOKUP($A29,'Потребление ЭЭ_факт'!$A$5:$DH$154,47+'Потребление ЭЭ_факт'!BZ$4+23,FALSE),IF(AQ29&lt;&gt;0,VLOOKUP($A29,'Потребление ЭЭ_факт'!$A$5:$DH$154,47+'Потребление ЭЭ_факт'!BZ$4+23,FALSE),0))</f>
        <v>21761.52</v>
      </c>
      <c r="AS29" s="17">
        <f>IF(AND($D29=$AK$4,$E29=AS$5),VLOOKUP($A29,'Потребление ЭЭ_факт'!$A$5:$DH$154,47+'Потребление ЭЭ_факт'!CA$4+23,FALSE),IF(AR29&lt;&gt;0,VLOOKUP($A29,'Потребление ЭЭ_факт'!$A$5:$DH$154,47+'Потребление ЭЭ_факт'!CA$4+23,FALSE),0))</f>
        <v>17557.11</v>
      </c>
      <c r="AT29" s="17">
        <f>IF(AND($D29=$AK$4,$E29=AT$5),VLOOKUP($A29,'Потребление ЭЭ_факт'!$A$5:$DH$154,47+'Потребление ЭЭ_факт'!CB$4+23,FALSE),IF(AS29&lt;&gt;0,VLOOKUP($A29,'Потребление ЭЭ_факт'!$A$5:$DH$154,47+'Потребление ЭЭ_факт'!CB$4+23,FALSE),0))</f>
        <v>17603.189999999999</v>
      </c>
      <c r="AU29" s="17">
        <f>IF(AND($D29=$AK$4,$E29=AU$5),VLOOKUP($A29,'Потребление ЭЭ_факт'!$A$5:$DH$154,47+'Потребление ЭЭ_факт'!CC$4+23,FALSE),IF(AT29&lt;&gt;0,VLOOKUP($A29,'Потребление ЭЭ_факт'!$A$5:$DH$154,47+'Потребление ЭЭ_факт'!CC$4+23,FALSE),0))</f>
        <v>17027.88</v>
      </c>
      <c r="AV29" s="17">
        <f>IF(AND($D29=$AK$4,$E29=AV$5),VLOOKUP($A29,'Потребление ЭЭ_факт'!$A$5:$DH$154,47+'Потребление ЭЭ_факт'!CD$4+23,FALSE),IF(AU29&lt;&gt;0,VLOOKUP($A29,'Потребление ЭЭ_факт'!$A$5:$DH$154,47+'Потребление ЭЭ_факт'!CD$4+23,FALSE),0))</f>
        <v>18446.28</v>
      </c>
      <c r="AW29" s="14">
        <f>IF(AND($D29=$AW$4,$E29=AW$5),VLOOKUP($A29,'Потребление ЭЭ_факт'!$A$5:$DH$154,47+'Потребление ЭЭ_факт'!CE$4+35,FALSE),IF(AV29&lt;&gt;0,VLOOKUP($A29,'Потребление ЭЭ_факт'!$A$5:$DH$154,47+'Потребление ЭЭ_факт'!CE$4+35,FALSE),0))</f>
        <v>18391.2</v>
      </c>
      <c r="AX29" s="17">
        <f>IF(AND($D29=$AW$4,$E29=AX$5),VLOOKUP($A29,'Потребление ЭЭ_факт'!$A$5:$DH$154,47+'Потребление ЭЭ_факт'!CF$4+35,FALSE),IF(AW29&lt;&gt;0,VLOOKUP($A29,'Потребление ЭЭ_факт'!$A$5:$DH$154,47+'Потребление ЭЭ_факт'!CF$4+35,FALSE),0))</f>
        <v>17490.900000000001</v>
      </c>
      <c r="AY29" s="17">
        <f>IF(AND($D29=$AW$4,$E29=AY$5),VLOOKUP($A29,'Потребление ЭЭ_факт'!$A$5:$DH$154,47+'Потребление ЭЭ_факт'!CG$4+35,FALSE),IF(AX29&lt;&gt;0,VLOOKUP($A29,'Потребление ЭЭ_факт'!$A$5:$DH$154,47+'Потребление ЭЭ_факт'!CG$4+35,FALSE),0))</f>
        <v>16900.29</v>
      </c>
      <c r="AZ29" s="17">
        <f>IF(AND($D29=$AW$4,$E29=AZ$5),VLOOKUP($A29,'Потребление ЭЭ_факт'!$A$5:$DH$154,47+'Потребление ЭЭ_факт'!CH$4+35,FALSE),IF(AY29&lt;&gt;0,VLOOKUP($A29,'Потребление ЭЭ_факт'!$A$5:$DH$154,47+'Потребление ЭЭ_факт'!CH$4+35,FALSE),0))</f>
        <v>16100.55</v>
      </c>
      <c r="BA29" s="17">
        <f>IF(AND($D29=$AW$4,$E29=BA$5),VLOOKUP($A29,'Потребление ЭЭ_факт'!$A$5:$DH$154,47+'Потребление ЭЭ_факт'!CI$4+35,FALSE),IF(AZ29&lt;&gt;0,VLOOKUP($A29,'Потребление ЭЭ_факт'!$A$5:$DH$154,47+'Потребление ЭЭ_факт'!CI$4+35,FALSE),0))</f>
        <v>17095.32</v>
      </c>
      <c r="BB29" s="17">
        <f>IF(AND($D29=$AW$4,$E29=BB$5),VLOOKUP($A29,'Потребление ЭЭ_факт'!$A$5:$DH$154,47+'Потребление ЭЭ_факт'!CJ$4+35,FALSE),IF(BA29&lt;&gt;0,VLOOKUP($A29,'Потребление ЭЭ_факт'!$A$5:$DH$154,47+'Потребление ЭЭ_факт'!CJ$4+35,FALSE),0))</f>
        <v>17636.97</v>
      </c>
      <c r="BC29" s="17">
        <f>IF(AND($D29=$AW$4,$E29=BC$5),VLOOKUP($A29,'Потребление ЭЭ_факт'!$A$5:$DH$154,47+'Потребление ЭЭ_факт'!CK$4+35,FALSE),IF(BB29&lt;&gt;0,VLOOKUP($A29,'Потребление ЭЭ_факт'!$A$5:$DH$154,47+'Потребление ЭЭ_факт'!CK$4+35,FALSE),0))</f>
        <v>19308.509999999998</v>
      </c>
      <c r="BD29" s="17">
        <f>IF(AND($D29=$AW$4,$E29=BD$5),VLOOKUP($A29,'Потребление ЭЭ_факт'!$A$5:$DH$154,47+'Потребление ЭЭ_факт'!CL$4+35,FALSE),IF(BC29&lt;&gt;0,VLOOKUP($A29,'Потребление ЭЭ_факт'!$A$5:$DH$154,47+'Потребление ЭЭ_факт'!CL$4+35,FALSE),0))</f>
        <v>20235.240000000002</v>
      </c>
      <c r="BE29" s="17">
        <f>IF(AND($D29=$AW$4,$E29=BE$5),VLOOKUP($A29,'Потребление ЭЭ_факт'!$A$5:$DH$154,47+'Потребление ЭЭ_факт'!CM$4+35,FALSE),IF(BD29&lt;&gt;0,VLOOKUP($A29,'Потребление ЭЭ_факт'!$A$5:$DH$154,47+'Потребление ЭЭ_факт'!CM$4+35,FALSE),0))</f>
        <v>17362.5</v>
      </c>
      <c r="BF29" s="17">
        <f>IF(AND($D29=$AW$4,$E29=BF$5),VLOOKUP($A29,'Потребление ЭЭ_факт'!$A$5:$DH$154,47+'Потребление ЭЭ_факт'!CN$4+35,FALSE),IF(BE29&lt;&gt;0,VLOOKUP($A29,'Потребление ЭЭ_факт'!$A$5:$DH$154,47+'Потребление ЭЭ_факт'!CN$4+35,FALSE),0))</f>
        <v>17271.599999999999</v>
      </c>
      <c r="BG29" s="17">
        <f>IF(AND($D29=$AW$4,$E29=BG$5),VLOOKUP($A29,'Потребление ЭЭ_факт'!$A$5:$DH$154,47+'Потребление ЭЭ_факт'!CO$4+35,FALSE),IF(BF29&lt;&gt;0,VLOOKUP($A29,'Потребление ЭЭ_факт'!$A$5:$DH$154,47+'Потребление ЭЭ_факт'!CO$4+35,FALSE),0))</f>
        <v>17385.45</v>
      </c>
      <c r="BH29" s="17">
        <f>IF(AND($D29=$AW$4,$E29=BH$5),VLOOKUP($A29,'Потребление ЭЭ_факт'!$A$5:$DH$154,47+'Потребление ЭЭ_факт'!CP$4+35,FALSE),IF(BG29&lt;&gt;0,VLOOKUP($A29,'Потребление ЭЭ_факт'!$A$5:$DH$154,47+'Потребление ЭЭ_факт'!CP$4+35,FALSE),0))</f>
        <v>18100.560000000001</v>
      </c>
      <c r="BI29" s="14">
        <f>IF(AND($D29=$BI$4,$E29=BI$5),VLOOKUP($A29,'Потребление ЭЭ_факт'!$A$5:$DH$154,47+'Потребление ЭЭ_факт'!CQ$4+47,FALSE),IF(BH29&lt;&gt;0,VLOOKUP($A29,'Потребление ЭЭ_факт'!$A$5:$DH$154,47+'Потребление ЭЭ_факт'!CQ$4+47,FALSE),0))</f>
        <v>16591.650000000001</v>
      </c>
      <c r="BJ29" s="17">
        <f>IF(AND($D29=$BI$4,$E29=BJ$5),VLOOKUP($A29,'Потребление ЭЭ_факт'!$A$5:$DH$154,47+'Потребление ЭЭ_факт'!CR$4+47,FALSE),IF(BI29&lt;&gt;0,VLOOKUP($A29,'Потребление ЭЭ_факт'!$A$5:$DH$154,47+'Потребление ЭЭ_факт'!CR$4+47,FALSE),0))</f>
        <v>15750.36</v>
      </c>
      <c r="BK29" s="17">
        <f>IF(AND($D29=$BI$4,$E29=BK$5),VLOOKUP($A29,'Потребление ЭЭ_факт'!$A$5:$DH$154,47+'Потребление ЭЭ_факт'!CS$4+47,FALSE),IF(BJ29&lt;&gt;0,VLOOKUP($A29,'Потребление ЭЭ_факт'!$A$5:$DH$154,47+'Потребление ЭЭ_факт'!CS$4+47,FALSE),0))</f>
        <v>17180.97</v>
      </c>
      <c r="BL29" s="17">
        <f>IF(AND($D29=$BI$4,$E29=BL$5),VLOOKUP($A29,'Потребление ЭЭ_факт'!$A$5:$DH$154,47+'Потребление ЭЭ_факт'!CT$4+47,FALSE),IF(BK29&lt;&gt;0,VLOOKUP($A29,'Потребление ЭЭ_факт'!$A$5:$DH$154,47+'Потребление ЭЭ_факт'!CT$4+47,FALSE),0))</f>
        <v>18426.39</v>
      </c>
      <c r="BM29" s="17">
        <f>IF(AND($D29=$BI$4,$E29=BM$5),VLOOKUP($A29,'Потребление ЭЭ_факт'!$A$5:$DH$154,47+'Потребление ЭЭ_факт'!CU$4+47,FALSE),IF(BL29&lt;&gt;0,VLOOKUP($A29,'Потребление ЭЭ_факт'!$A$5:$DH$154,47+'Потребление ЭЭ_факт'!CU$4+47,FALSE),0))</f>
        <v>17956.080000000002</v>
      </c>
      <c r="BN29" s="17">
        <f>IF(AND($D29=$BI$4,$E29=BN$5),VLOOKUP($A29,'Потребление ЭЭ_факт'!$A$5:$DH$154,47+'Потребление ЭЭ_факт'!CV$4+47,FALSE),IF(BM29&lt;&gt;0,VLOOKUP($A29,'Потребление ЭЭ_факт'!$A$5:$DH$154,47+'Потребление ЭЭ_факт'!CV$4+47,FALSE),0))</f>
        <v>21541.605</v>
      </c>
      <c r="BO29" s="17">
        <f>IF(AND($D29=$BI$4,$E29=BO$5),VLOOKUP($A29,'Потребление ЭЭ_факт'!$A$5:$DH$154,47+'Потребление ЭЭ_факт'!CW$4+47,FALSE),IF(BN29&lt;&gt;0,VLOOKUP($A29,'Потребление ЭЭ_факт'!$A$5:$DH$154,47+'Потребление ЭЭ_факт'!CW$4+47,FALSE),0))</f>
        <v>22868.91</v>
      </c>
      <c r="BP29" s="17">
        <f>IF(AND($D29=$BI$4,$E29=BP$5),VLOOKUP($A29,'Потребление ЭЭ_факт'!$A$5:$DH$154,47+'Потребление ЭЭ_факт'!CX$4+47,FALSE),IF(BO29&lt;&gt;0,VLOOKUP($A29,'Потребление ЭЭ_факт'!$A$5:$DH$154,47+'Потребление ЭЭ_факт'!CX$4+47,FALSE),0))</f>
        <v>21341.25</v>
      </c>
      <c r="BQ29" s="17">
        <f>IF(AND($D29=$BI$4,$E29=BQ$5),VLOOKUP($A29,'Потребление ЭЭ_факт'!$A$5:$DH$154,47+'Потребление ЭЭ_факт'!CY$4+47,FALSE),IF(BP29&lt;&gt;0,VLOOKUP($A29,'Потребление ЭЭ_факт'!$A$5:$DH$154,47+'Потребление ЭЭ_факт'!CY$4+47,FALSE),0))</f>
        <v>19211.34</v>
      </c>
      <c r="BR29" s="17">
        <f>IF(AND($D29=$BI$4,$E29=BR$5),VLOOKUP($A29,'Потребление ЭЭ_факт'!$A$5:$DH$154,47+'Потребление ЭЭ_факт'!CZ$4+47,FALSE),IF(BQ29&lt;&gt;0,VLOOKUP($A29,'Потребление ЭЭ_факт'!$A$5:$DH$154,47+'Потребление ЭЭ_факт'!CZ$4+47,FALSE),0))</f>
        <v>17799.794999999998</v>
      </c>
      <c r="BS29" s="17">
        <f>IF(AND($D29=$BI$4,$E29=BS$5),VLOOKUP($A29,'Потребление ЭЭ_факт'!$A$5:$DH$154,47+'Потребление ЭЭ_факт'!DA$4+47,FALSE),IF(BR29&lt;&gt;0,VLOOKUP($A29,'Потребление ЭЭ_факт'!$A$5:$DH$154,47+'Потребление ЭЭ_факт'!DA$4+47,FALSE),0))</f>
        <v>17610.825000000001</v>
      </c>
      <c r="BT29" s="17">
        <f>IF(AND($D29=$BI$4,$E29=BT$5),VLOOKUP($A29,'Потребление ЭЭ_факт'!$A$5:$DH$154,47+'Потребление ЭЭ_факт'!DB$4+47,FALSE),IF(BS29&lt;&gt;0,VLOOKUP($A29,'Потребление ЭЭ_факт'!$A$5:$DH$154,47+'Потребление ЭЭ_факт'!DB$4+47,FALSE),0))</f>
        <v>17884.47</v>
      </c>
      <c r="BU29" s="14">
        <f>IF(AND($D29=$BU$4,$E29=BU$5),VLOOKUP($A29,'Потребление ЭЭ_факт'!$A$5:$DH$154,59+'Потребление ЭЭ_факт'!DC$4+47,FALSE),IF(BT29&lt;&gt;0,VLOOKUP($A29,'Потребление ЭЭ_факт'!$A$5:$DH$154,47+'Потребление ЭЭ_факт'!DC$4+59,FALSE),0))</f>
        <v>17631.735000000001</v>
      </c>
      <c r="BV29" s="17">
        <f>IF(AND($D29=$BU$4,$E29=BV$5),VLOOKUP($A29,'Потребление ЭЭ_факт'!$A$5:$DH$154,59+'Потребление ЭЭ_факт'!DD$4+47,FALSE),IF(BU29&lt;&gt;0,VLOOKUP($A29,'Потребление ЭЭ_факт'!$A$5:$DH$154,47+'Потребление ЭЭ_факт'!DD$4+59,FALSE),0))</f>
        <v>15460.245000000001</v>
      </c>
      <c r="BW29" s="17">
        <f>IF(AND($D29=$BU$4,$E29=BW$5),VLOOKUP($A29,'Потребление ЭЭ_факт'!$A$5:$DH$154,59+'Потребление ЭЭ_факт'!DE$4+47,FALSE),IF(BV29&lt;&gt;0,VLOOKUP($A29,'Потребление ЭЭ_факт'!$A$5:$DH$154,47+'Потребление ЭЭ_факт'!DE$4+59,FALSE),0))</f>
        <v>18129.36</v>
      </c>
      <c r="BX29" s="17">
        <f>IF(AND($D29=$BU$4,$E29=BX$5),VLOOKUP($A29,'Потребление ЭЭ_факт'!$A$5:$DH$154,59+'Потребление ЭЭ_факт'!DF$4+47,FALSE),IF(BW29&lt;&gt;0,VLOOKUP($A29,'Потребление ЭЭ_факт'!$A$5:$DH$154,47+'Потребление ЭЭ_факт'!DF$4+59,FALSE),0))</f>
        <v>18164.79</v>
      </c>
      <c r="BY29" s="17">
        <f>IF(AND($D29=$BU$4,$E29=BY$5),VLOOKUP($A29,'Потребление ЭЭ_факт'!$A$5:$DH$154,59+'Потребление ЭЭ_факт'!DG$4+47,FALSE),IF(BX29&lt;&gt;0,VLOOKUP($A29,'Потребление ЭЭ_факт'!$A$5:$DH$154,47+'Потребление ЭЭ_факт'!DG$4+59,FALSE),0))</f>
        <v>18806.564999999999</v>
      </c>
      <c r="BZ29" s="17">
        <f>IF(AND($D29=$BU$4,$E29=BZ$5),VLOOKUP($A29,'Потребление ЭЭ_факт'!$A$5:$DH$154,59+'Потребление ЭЭ_факт'!DH$4+47,FALSE),IF(BY29&lt;&gt;0,VLOOKUP($A29,'Потребление ЭЭ_факт'!$A$5:$DH$154,47+'Потребление ЭЭ_факт'!DH$4+59,FALSE),0))</f>
        <v>19617.87</v>
      </c>
      <c r="CA29" s="15">
        <f t="shared" si="97"/>
        <v>22422.002112000002</v>
      </c>
      <c r="CB29" s="12">
        <f t="shared" si="200"/>
        <v>22192.201797321432</v>
      </c>
      <c r="CC29" s="12">
        <f t="shared" si="201"/>
        <v>18984.960803571426</v>
      </c>
      <c r="CD29" s="12">
        <f t="shared" si="202"/>
        <v>18194.799984728572</v>
      </c>
      <c r="CE29" s="12">
        <f t="shared" si="203"/>
        <v>17676.712234821429</v>
      </c>
      <c r="CF29" s="12">
        <f t="shared" si="204"/>
        <v>18477.5248875</v>
      </c>
      <c r="CG29" s="14">
        <f t="shared" si="205"/>
        <v>18527.791331249999</v>
      </c>
      <c r="CH29" s="15">
        <f t="shared" si="206"/>
        <v>16362.296250000001</v>
      </c>
      <c r="CI29" s="15">
        <f t="shared" si="207"/>
        <v>17666.704273047617</v>
      </c>
      <c r="CJ29" s="15">
        <f t="shared" si="102"/>
        <v>17482.1175</v>
      </c>
      <c r="CK29" s="15">
        <f t="shared" si="103"/>
        <v>17887.21875</v>
      </c>
      <c r="CL29" s="15">
        <f t="shared" si="104"/>
        <v>19613.081249999999</v>
      </c>
      <c r="CM29" s="15">
        <f t="shared" si="177"/>
        <v>22422.002112000002</v>
      </c>
      <c r="CN29" s="15">
        <f t="shared" si="208"/>
        <v>22192.201797321432</v>
      </c>
      <c r="CO29" s="15">
        <f t="shared" si="209"/>
        <v>18984.960803571426</v>
      </c>
      <c r="CP29" s="15">
        <f t="shared" si="210"/>
        <v>18194.799984728572</v>
      </c>
      <c r="CQ29" s="15">
        <f t="shared" si="211"/>
        <v>17676.712234821429</v>
      </c>
      <c r="CR29" s="16">
        <f t="shared" si="212"/>
        <v>18477.5248875</v>
      </c>
      <c r="CS29" s="14">
        <f t="shared" si="213"/>
        <v>18527.791331249999</v>
      </c>
      <c r="CT29" s="15">
        <f t="shared" si="214"/>
        <v>16362.296250000001</v>
      </c>
      <c r="CU29" s="15">
        <f t="shared" si="215"/>
        <v>17666.704273047617</v>
      </c>
      <c r="CV29" s="15">
        <f t="shared" si="216"/>
        <v>17482.1175</v>
      </c>
      <c r="CW29" s="15">
        <f t="shared" si="217"/>
        <v>17887.21875</v>
      </c>
      <c r="CX29" s="15">
        <f t="shared" si="218"/>
        <v>19613.081249999999</v>
      </c>
      <c r="CY29" s="15">
        <f t="shared" si="219"/>
        <v>22422.002112000002</v>
      </c>
      <c r="CZ29" s="15">
        <f t="shared" si="220"/>
        <v>22192.201797321432</v>
      </c>
      <c r="DA29" s="15">
        <f t="shared" si="221"/>
        <v>18984.960803571426</v>
      </c>
      <c r="DB29" s="15">
        <f t="shared" si="222"/>
        <v>18194.799984728572</v>
      </c>
      <c r="DC29" s="15">
        <f t="shared" si="223"/>
        <v>17676.712234821429</v>
      </c>
      <c r="DD29" s="16">
        <f t="shared" si="224"/>
        <v>18477.5248875</v>
      </c>
      <c r="DE29" s="14">
        <f t="shared" si="190"/>
        <v>18527.791331249999</v>
      </c>
      <c r="DF29" s="15">
        <f t="shared" si="191"/>
        <v>16362.296250000001</v>
      </c>
      <c r="DG29" s="15">
        <f t="shared" si="192"/>
        <v>17666.704273047617</v>
      </c>
      <c r="DH29" s="15">
        <f t="shared" si="193"/>
        <v>17482.1175</v>
      </c>
      <c r="DI29" s="15">
        <f t="shared" si="194"/>
        <v>17887.21875</v>
      </c>
      <c r="DJ29" s="15">
        <f t="shared" si="195"/>
        <v>19613.081249999999</v>
      </c>
      <c r="DK29" s="15">
        <f t="shared" si="196"/>
        <v>22422.002112000002</v>
      </c>
      <c r="DL29" s="15">
        <f t="shared" si="197"/>
        <v>22192.201797321432</v>
      </c>
      <c r="DM29" s="15">
        <f t="shared" si="198"/>
        <v>18984.960803571426</v>
      </c>
      <c r="DN29" s="15">
        <f t="shared" si="199"/>
        <v>18194.799984728572</v>
      </c>
      <c r="DO29" s="15">
        <f t="shared" si="188"/>
        <v>17676.712234821429</v>
      </c>
      <c r="DP29" s="16">
        <f t="shared" si="189"/>
        <v>18477.5248875</v>
      </c>
      <c r="DQ29" s="14">
        <f t="shared" si="105"/>
        <v>18527.791331249999</v>
      </c>
      <c r="DR29" s="15">
        <f t="shared" si="106"/>
        <v>16362.296250000001</v>
      </c>
      <c r="DS29" s="15">
        <f t="shared" si="107"/>
        <v>17666.704273047617</v>
      </c>
      <c r="DT29" s="15">
        <f t="shared" si="108"/>
        <v>17482.1175</v>
      </c>
      <c r="DU29" s="15">
        <f t="shared" si="109"/>
        <v>17887.21875</v>
      </c>
      <c r="DV29" s="15">
        <f t="shared" si="110"/>
        <v>19613.081249999999</v>
      </c>
      <c r="DW29" s="15">
        <f t="shared" si="111"/>
        <v>22422.002112000002</v>
      </c>
      <c r="DX29" s="15">
        <f t="shared" si="112"/>
        <v>22192.201797321432</v>
      </c>
      <c r="DY29" s="15">
        <f t="shared" si="113"/>
        <v>18984.960803571426</v>
      </c>
      <c r="DZ29" s="15">
        <f t="shared" si="225"/>
        <v>18194.799984728572</v>
      </c>
      <c r="EA29" s="15">
        <f t="shared" si="226"/>
        <v>17676.712234821429</v>
      </c>
      <c r="EB29" s="16">
        <f t="shared" si="227"/>
        <v>18477.5248875</v>
      </c>
      <c r="EC29" s="14">
        <f t="shared" si="228"/>
        <v>18527.791331249999</v>
      </c>
      <c r="ED29" s="15">
        <f t="shared" si="229"/>
        <v>16362.296250000001</v>
      </c>
      <c r="EE29" s="15">
        <f t="shared" si="230"/>
        <v>17666.704273047617</v>
      </c>
      <c r="EF29" s="15">
        <f t="shared" si="231"/>
        <v>17482.1175</v>
      </c>
      <c r="EG29" s="15">
        <f t="shared" si="232"/>
        <v>17887.21875</v>
      </c>
      <c r="EH29" s="15">
        <f t="shared" si="233"/>
        <v>19613.081249999999</v>
      </c>
      <c r="EI29" s="15">
        <f t="shared" si="234"/>
        <v>22422.002112000002</v>
      </c>
      <c r="EJ29" s="15">
        <f t="shared" si="235"/>
        <v>22192.201797321432</v>
      </c>
      <c r="EK29" s="15">
        <f t="shared" si="236"/>
        <v>18984.960803571426</v>
      </c>
      <c r="EL29" s="15">
        <f t="shared" si="237"/>
        <v>18194.799984728572</v>
      </c>
      <c r="EM29" s="15">
        <f t="shared" si="238"/>
        <v>17676.712234821429</v>
      </c>
      <c r="EN29" s="16">
        <f t="shared" si="239"/>
        <v>18477.5248875</v>
      </c>
      <c r="EO29" s="14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6"/>
      <c r="FC29" s="14">
        <f t="shared" si="178"/>
        <v>21496.580324999999</v>
      </c>
      <c r="FD29" s="17">
        <f t="shared" si="114"/>
        <v>16747.68</v>
      </c>
      <c r="FE29" s="17">
        <f t="shared" si="115"/>
        <v>18456.197092190458</v>
      </c>
      <c r="FF29" s="17">
        <f t="shared" si="116"/>
        <v>17236.740000000002</v>
      </c>
      <c r="FG29" s="17">
        <f t="shared" si="117"/>
        <v>17690.91</v>
      </c>
      <c r="FH29" s="17">
        <f t="shared" si="118"/>
        <v>19655.88</v>
      </c>
      <c r="FI29" s="17">
        <f t="shared" si="119"/>
        <v>21737.43</v>
      </c>
      <c r="FJ29" s="17">
        <f t="shared" si="120"/>
        <v>21761.52</v>
      </c>
      <c r="FK29" s="17">
        <f t="shared" si="121"/>
        <v>17557.11</v>
      </c>
      <c r="FL29" s="17">
        <f t="shared" si="122"/>
        <v>17603.189999999999</v>
      </c>
      <c r="FM29" s="17">
        <f t="shared" si="123"/>
        <v>17027.88</v>
      </c>
      <c r="FN29" s="17">
        <f t="shared" si="124"/>
        <v>18446.28</v>
      </c>
      <c r="FO29" s="14">
        <f t="shared" si="125"/>
        <v>18391.2</v>
      </c>
      <c r="FP29" s="17">
        <f t="shared" si="126"/>
        <v>17490.900000000001</v>
      </c>
      <c r="FQ29" s="17">
        <f t="shared" si="127"/>
        <v>16900.29</v>
      </c>
      <c r="FR29" s="17">
        <f t="shared" si="128"/>
        <v>16100.55</v>
      </c>
      <c r="FS29" s="17">
        <f t="shared" si="129"/>
        <v>17095.32</v>
      </c>
      <c r="FT29" s="17">
        <f t="shared" si="130"/>
        <v>17636.97</v>
      </c>
      <c r="FU29" s="17">
        <f t="shared" si="131"/>
        <v>19308.509999999998</v>
      </c>
      <c r="FV29" s="17">
        <f t="shared" si="132"/>
        <v>20235.240000000002</v>
      </c>
      <c r="FW29" s="17">
        <f t="shared" si="133"/>
        <v>17362.5</v>
      </c>
      <c r="FX29" s="17">
        <f t="shared" si="134"/>
        <v>17271.599999999999</v>
      </c>
      <c r="FY29" s="17">
        <f t="shared" si="135"/>
        <v>17385.45</v>
      </c>
      <c r="FZ29" s="17">
        <f t="shared" si="136"/>
        <v>18100.560000000001</v>
      </c>
      <c r="GA29" s="14">
        <f t="shared" si="137"/>
        <v>16591.650000000001</v>
      </c>
      <c r="GB29" s="17">
        <f t="shared" si="138"/>
        <v>15750.36</v>
      </c>
      <c r="GC29" s="17">
        <f t="shared" si="139"/>
        <v>17180.97</v>
      </c>
      <c r="GD29" s="17">
        <f t="shared" si="140"/>
        <v>18426.39</v>
      </c>
      <c r="GE29" s="17">
        <f t="shared" si="141"/>
        <v>17956.080000000002</v>
      </c>
      <c r="GF29" s="17">
        <f t="shared" si="142"/>
        <v>21541.605</v>
      </c>
      <c r="GG29" s="17">
        <f t="shared" si="143"/>
        <v>22868.91</v>
      </c>
      <c r="GH29" s="17">
        <f t="shared" si="144"/>
        <v>21341.25</v>
      </c>
      <c r="GI29" s="17">
        <f t="shared" si="145"/>
        <v>19211.34</v>
      </c>
      <c r="GJ29" s="17">
        <f t="shared" si="146"/>
        <v>17799.794999999998</v>
      </c>
      <c r="GK29" s="17">
        <f t="shared" si="147"/>
        <v>17610.825000000001</v>
      </c>
      <c r="GL29" s="17">
        <f t="shared" si="148"/>
        <v>17884.47</v>
      </c>
      <c r="GM29" s="14">
        <f t="shared" si="149"/>
        <v>17631.735000000001</v>
      </c>
      <c r="GN29" s="17">
        <f t="shared" si="150"/>
        <v>15460.245000000001</v>
      </c>
      <c r="GO29" s="17">
        <f t="shared" si="151"/>
        <v>18129.36</v>
      </c>
      <c r="GP29" s="17">
        <f t="shared" si="152"/>
        <v>18164.79</v>
      </c>
      <c r="GQ29" s="17">
        <f t="shared" si="153"/>
        <v>18806.564999999999</v>
      </c>
      <c r="GR29" s="17">
        <f t="shared" si="154"/>
        <v>19617.87</v>
      </c>
      <c r="GS29" s="15">
        <f t="shared" si="155"/>
        <v>22422.002112000002</v>
      </c>
      <c r="GT29" s="12">
        <f t="shared" si="156"/>
        <v>22192.201797321432</v>
      </c>
      <c r="GU29" s="12">
        <f t="shared" si="157"/>
        <v>18984.960803571426</v>
      </c>
      <c r="GV29" s="12">
        <f t="shared" si="158"/>
        <v>18194.799984728572</v>
      </c>
      <c r="GW29" s="12">
        <f t="shared" si="159"/>
        <v>17676.712234821429</v>
      </c>
      <c r="GX29" s="12">
        <f t="shared" si="160"/>
        <v>18477.5248875</v>
      </c>
      <c r="GY29" s="14">
        <f t="shared" si="161"/>
        <v>18527.791331249999</v>
      </c>
      <c r="GZ29" s="15">
        <f t="shared" si="162"/>
        <v>16362.296250000001</v>
      </c>
      <c r="HA29" s="15">
        <f t="shared" si="163"/>
        <v>17666.704273047617</v>
      </c>
      <c r="HB29" s="15">
        <f t="shared" si="164"/>
        <v>17482.1175</v>
      </c>
      <c r="HC29" s="15">
        <f t="shared" si="165"/>
        <v>17887.21875</v>
      </c>
      <c r="HD29" s="15">
        <f t="shared" si="166"/>
        <v>19613.081249999999</v>
      </c>
      <c r="HE29" s="15">
        <f t="shared" si="167"/>
        <v>22422.002112000002</v>
      </c>
      <c r="HF29" s="15">
        <f t="shared" si="168"/>
        <v>22192.201797321432</v>
      </c>
      <c r="HG29" s="15">
        <f t="shared" si="169"/>
        <v>18984.960803571426</v>
      </c>
      <c r="HH29" s="15">
        <f t="shared" si="170"/>
        <v>18194.799984728572</v>
      </c>
      <c r="HI29" s="15">
        <f t="shared" si="171"/>
        <v>17676.712234821429</v>
      </c>
      <c r="HJ29" s="16">
        <f t="shared" si="172"/>
        <v>18477.5248875</v>
      </c>
      <c r="HK29" s="14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6"/>
      <c r="HW29" s="14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6"/>
      <c r="II29" s="14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6"/>
      <c r="IU29" s="14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6"/>
      <c r="JH29" s="17"/>
      <c r="JI29" s="14">
        <f t="shared" si="179"/>
        <v>225417.39741719046</v>
      </c>
      <c r="JJ29" s="15">
        <f t="shared" si="180"/>
        <v>213279.09000000003</v>
      </c>
      <c r="JK29" s="15">
        <f t="shared" si="181"/>
        <v>224163.64499999999</v>
      </c>
      <c r="JL29" s="15">
        <f t="shared" si="182"/>
        <v>225758.76681994286</v>
      </c>
      <c r="JM29" s="15">
        <f t="shared" si="183"/>
        <v>225487.41117424049</v>
      </c>
      <c r="JN29" s="15">
        <f t="shared" si="184"/>
        <v>0</v>
      </c>
      <c r="JO29" s="15">
        <f t="shared" si="185"/>
        <v>0</v>
      </c>
      <c r="JP29" s="15">
        <f t="shared" si="186"/>
        <v>0</v>
      </c>
      <c r="JQ29" s="15">
        <f t="shared" si="187"/>
        <v>0</v>
      </c>
      <c r="JR29" s="14"/>
    </row>
    <row r="30" spans="1:278" ht="12.75" customHeight="1" x14ac:dyDescent="0.25">
      <c r="A30" s="5" t="s">
        <v>113</v>
      </c>
      <c r="B30" s="3" t="s">
        <v>114</v>
      </c>
      <c r="C30" s="4">
        <v>44347</v>
      </c>
      <c r="D30">
        <f t="shared" si="93"/>
        <v>2021</v>
      </c>
      <c r="E30">
        <f t="shared" si="94"/>
        <v>5</v>
      </c>
      <c r="F30">
        <f t="shared" si="95"/>
        <v>2018</v>
      </c>
      <c r="G30">
        <f t="shared" si="96"/>
        <v>5</v>
      </c>
      <c r="H30">
        <f t="shared" si="173"/>
        <v>2022</v>
      </c>
      <c r="I30">
        <f t="shared" si="174"/>
        <v>1</v>
      </c>
      <c r="J30">
        <f t="shared" si="175"/>
        <v>2026</v>
      </c>
      <c r="K30">
        <f t="shared" si="176"/>
        <v>12</v>
      </c>
      <c r="M30" s="28">
        <f>IF(AND($D30=$M$4,$E30=M$5),VLOOKUP($A30,'Потребление ЭЭ_факт'!$A$5:$DH$154,47+'Потребление ЭЭ_факт'!AU$4-1,FALSE),IF(L30&lt;&gt;0,VLOOKUP($A30,'Потребление ЭЭ_факт'!$A$5:$DH$154,47+'Потребление ЭЭ_факт'!AU$4-1,FALSE),0))</f>
        <v>0</v>
      </c>
      <c r="N30" s="17">
        <f>IF(AND($D30=$M$4,$E30=N$5),VLOOKUP($A30,'Потребление ЭЭ_факт'!$A$5:$DH$154,47+'Потребление ЭЭ_факт'!AV$4-1,FALSE),IF(M30&lt;&gt;0,VLOOKUP($A30,'Потребление ЭЭ_факт'!$A$5:$DH$154,47+'Потребление ЭЭ_факт'!AV$4-1,FALSE),0))</f>
        <v>0</v>
      </c>
      <c r="O30" s="17">
        <f>IF(AND($D30=$M$4,$E30=O$5),VLOOKUP($A30,'Потребление ЭЭ_факт'!$A$5:$DH$154,47+'Потребление ЭЭ_факт'!AW$4-1,FALSE),IF(N30&lt;&gt;0,VLOOKUP($A30,'Потребление ЭЭ_факт'!$A$5:$DH$154,47+'Потребление ЭЭ_факт'!AW$4-1,FALSE),0))</f>
        <v>0</v>
      </c>
      <c r="P30" s="17">
        <f>IF(AND($D30=$M$4,$E30=P$5),VLOOKUP($A30,'Потребление ЭЭ_факт'!$A$5:$DH$154,47+'Потребление ЭЭ_факт'!AX$4-1,FALSE),IF(O30&lt;&gt;0,VLOOKUP($A30,'Потребление ЭЭ_факт'!$A$5:$DH$154,47+'Потребление ЭЭ_факт'!AX$4-1,FALSE),0))</f>
        <v>0</v>
      </c>
      <c r="Q30" s="17">
        <f>IF(AND($D30=$M$4,$E30=Q$5),VLOOKUP($A30,'Потребление ЭЭ_факт'!$A$5:$DH$154,47+'Потребление ЭЭ_факт'!AY$4-1,FALSE),IF(P30&lt;&gt;0,VLOOKUP($A30,'Потребление ЭЭ_факт'!$A$5:$DH$154,47+'Потребление ЭЭ_факт'!AY$4-1,FALSE),0))</f>
        <v>0</v>
      </c>
      <c r="R30" s="17">
        <f>IF(AND($D30=$M$4,$E30=R$5),VLOOKUP($A30,'Потребление ЭЭ_факт'!$A$5:$DH$154,47+'Потребление ЭЭ_факт'!AZ$4-1,FALSE),IF(Q30&lt;&gt;0,VLOOKUP($A30,'Потребление ЭЭ_факт'!$A$5:$DH$154,47+'Потребление ЭЭ_факт'!AZ$4-1,FALSE),0))</f>
        <v>0</v>
      </c>
      <c r="S30" s="17">
        <f>IF(AND($D30=$M$4,$E30=S$5),VLOOKUP($A30,'Потребление ЭЭ_факт'!$A$5:$DH$154,47+'Потребление ЭЭ_факт'!BA$4-1,FALSE),IF(R30&lt;&gt;0,VLOOKUP($A30,'Потребление ЭЭ_факт'!$A$5:$DH$154,47+'Потребление ЭЭ_факт'!BA$4-1,FALSE),0))</f>
        <v>0</v>
      </c>
      <c r="T30" s="17">
        <f>IF(AND($D30=$M$4,$E30=T$5),VLOOKUP($A30,'Потребление ЭЭ_факт'!$A$5:$DH$154,47+'Потребление ЭЭ_факт'!BB$4-1,FALSE),IF(S30&lt;&gt;0,VLOOKUP($A30,'Потребление ЭЭ_факт'!$A$5:$DH$154,47+'Потребление ЭЭ_факт'!BB$4-1,FALSE),0))</f>
        <v>0</v>
      </c>
      <c r="U30" s="17">
        <f>IF(AND($D30=$M$4,$E30=U$5),VLOOKUP($A30,'Потребление ЭЭ_факт'!$A$5:$DH$154,47+'Потребление ЭЭ_факт'!BC$4-1,FALSE),IF(T30&lt;&gt;0,VLOOKUP($A30,'Потребление ЭЭ_факт'!$A$5:$DH$154,47+'Потребление ЭЭ_факт'!BC$4-1,FALSE),0))</f>
        <v>0</v>
      </c>
      <c r="V30" s="17">
        <f>IF(AND($D30=$M$4,$E30=V$5),VLOOKUP($A30,'Потребление ЭЭ_факт'!$A$5:$DH$154,47+'Потребление ЭЭ_факт'!BD$4-1,FALSE),IF(U30&lt;&gt;0,VLOOKUP($A30,'Потребление ЭЭ_факт'!$A$5:$DH$154,47+'Потребление ЭЭ_факт'!BD$4-1,FALSE),0))</f>
        <v>0</v>
      </c>
      <c r="W30" s="17">
        <f>IF(AND($D30=$M$4,$E30=W$5),VLOOKUP($A30,'Потребление ЭЭ_факт'!$A$5:$DH$154,47+'Потребление ЭЭ_факт'!BE$4-1,FALSE),IF(V30&lt;&gt;0,VLOOKUP($A30,'Потребление ЭЭ_факт'!$A$5:$DH$154,47+'Потребление ЭЭ_факт'!BE$4-1,FALSE),0))</f>
        <v>0</v>
      </c>
      <c r="X30" s="17">
        <f>IF(AND($D30=$M$4,$E30=X$5),VLOOKUP($A30,'Потребление ЭЭ_факт'!$A$5:$DH$154,47+'Потребление ЭЭ_факт'!BF$4-1,FALSE),IF(W30&lt;&gt;0,VLOOKUP($A30,'Потребление ЭЭ_факт'!$A$5:$DH$154,47+'Потребление ЭЭ_факт'!BF$4-1,FALSE),0))</f>
        <v>0</v>
      </c>
      <c r="Y30" s="14">
        <f>IF(AND($D30=$Y$4,$E30=Y$5),VLOOKUP($A30,'Потребление ЭЭ_факт'!$A$5:$DH$154,47+'Потребление ЭЭ_факт'!BG$4+11,FALSE),IF(X30&lt;&gt;0,VLOOKUP($A30,'Потребление ЭЭ_факт'!$A$5:$DH$154,47+'Потребление ЭЭ_факт'!BG$4+11,FALSE),0))</f>
        <v>0</v>
      </c>
      <c r="Z30" s="17">
        <f>IF(AND($D30=$Y$4,$E30=Z$5),VLOOKUP($A30,'Потребление ЭЭ_факт'!$A$5:$DH$154,47+'Потребление ЭЭ_факт'!BH$4+11,FALSE),IF(Y30&lt;&gt;0,VLOOKUP($A30,'Потребление ЭЭ_факт'!$A$5:$DH$154,47+'Потребление ЭЭ_факт'!BH$4+11,FALSE),0))</f>
        <v>0</v>
      </c>
      <c r="AA30" s="17">
        <f>IF(AND($D30=$Y$4,$E30=AA$5),VLOOKUP($A30,'Потребление ЭЭ_факт'!$A$5:$DH$154,47+'Потребление ЭЭ_факт'!BI$4+11,FALSE),IF(Z30&lt;&gt;0,VLOOKUP($A30,'Потребление ЭЭ_факт'!$A$5:$DH$154,47+'Потребление ЭЭ_факт'!BI$4+11,FALSE),0))</f>
        <v>0</v>
      </c>
      <c r="AB30" s="17">
        <f>IF(AND($D30=$Y$4,$E30=AB$5),VLOOKUP($A30,'Потребление ЭЭ_факт'!$A$5:$DH$154,47+'Потребление ЭЭ_факт'!BJ$4+11,FALSE),IF(AA30&lt;&gt;0,VLOOKUP($A30,'Потребление ЭЭ_факт'!$A$5:$DH$154,47+'Потребление ЭЭ_факт'!BJ$4+11,FALSE),0))</f>
        <v>0</v>
      </c>
      <c r="AC30" s="17">
        <f>IF(AND($D30=$Y$4,$E30=AC$5),VLOOKUP($A30,'Потребление ЭЭ_факт'!$A$5:$DH$154,47+'Потребление ЭЭ_факт'!BK$4+11,FALSE),IF(AB30&lt;&gt;0,VLOOKUP($A30,'Потребление ЭЭ_факт'!$A$5:$DH$154,47+'Потребление ЭЭ_факт'!BK$4+11,FALSE),0))</f>
        <v>10059.865265249902</v>
      </c>
      <c r="AD30" s="17">
        <f>IF(AND($D30=$Y$4,$E30=AD$5),VLOOKUP($A30,'Потребление ЭЭ_факт'!$A$5:$DH$154,47+'Потребление ЭЭ_факт'!BL$4+11,FALSE),IF(AC30&lt;&gt;0,VLOOKUP($A30,'Потребление ЭЭ_факт'!$A$5:$DH$154,47+'Потребление ЭЭ_факт'!BL$4+11,FALSE),0))</f>
        <v>20452.842857142867</v>
      </c>
      <c r="AE30" s="17">
        <f>IF(AND($D30=$Y$4,$E30=AE$5),VLOOKUP($A30,'Потребление ЭЭ_факт'!$A$5:$DH$154,47+'Потребление ЭЭ_факт'!BM$4+11,FALSE),IF(AD30&lt;&gt;0,VLOOKUP($A30,'Потребление ЭЭ_факт'!$A$5:$DH$154,47+'Потребление ЭЭ_факт'!BM$4+11,FALSE),0))</f>
        <v>22984.42742857146</v>
      </c>
      <c r="AF30" s="17">
        <f>IF(AND($D30=$Y$4,$E30=AF$5),VLOOKUP($A30,'Потребление ЭЭ_факт'!$A$5:$DH$154,47+'Потребление ЭЭ_факт'!BN$4+11,FALSE),IF(AE30&lt;&gt;0,VLOOKUP($A30,'Потребление ЭЭ_факт'!$A$5:$DH$154,47+'Потребление ЭЭ_факт'!BN$4+11,FALSE),0))</f>
        <v>16455.597142857205</v>
      </c>
      <c r="AG30" s="17">
        <f>IF(AND($D30=$Y$4,$E30=AG$5),VLOOKUP($A30,'Потребление ЭЭ_факт'!$A$5:$DH$154,47+'Потребление ЭЭ_факт'!BO$4+11,FALSE),IF(AF30&lt;&gt;0,VLOOKUP($A30,'Потребление ЭЭ_факт'!$A$5:$DH$154,47+'Потребление ЭЭ_факт'!BO$4+11,FALSE),0))</f>
        <v>18558.239999999976</v>
      </c>
      <c r="AH30" s="17">
        <f>IF(AND($D30=$Y$4,$E30=AH$5),VLOOKUP($A30,'Потребление ЭЭ_факт'!$A$5:$DH$154,47+'Потребление ЭЭ_факт'!BP$4+11,FALSE),IF(AG30&lt;&gt;0,VLOOKUP($A30,'Потребление ЭЭ_факт'!$A$5:$DH$154,47+'Потребление ЭЭ_факт'!BP$4+11,FALSE),0))</f>
        <v>19730.924285714136</v>
      </c>
      <c r="AI30" s="17">
        <f>IF(AND($D30=$Y$4,$E30=AI$5),VLOOKUP($A30,'Потребление ЭЭ_факт'!$A$5:$DH$154,47+'Потребление ЭЭ_факт'!BQ$4+11,FALSE),IF(AH30&lt;&gt;0,VLOOKUP($A30,'Потребление ЭЭ_факт'!$A$5:$DH$154,47+'Потребление ЭЭ_факт'!BQ$4+11,FALSE),0))</f>
        <v>17884.842857142852</v>
      </c>
      <c r="AJ30" s="17">
        <f>IF(AND($D30=$Y$4,$E30=AJ$5),VLOOKUP($A30,'Потребление ЭЭ_факт'!$A$5:$DH$154,47+'Потребление ЭЭ_факт'!BR$4+11,FALSE),IF(AI30&lt;&gt;0,VLOOKUP($A30,'Потребление ЭЭ_факт'!$A$5:$DH$154,47+'Потребление ЭЭ_факт'!BR$4+11,FALSE),0))</f>
        <v>19237.430857142856</v>
      </c>
      <c r="AK30" s="14">
        <f>IF(AND($D30=$AK$4,$E30=AK$5),VLOOKUP($A30,'Потребление ЭЭ_факт'!$A$5:$DH$154,47+'Потребление ЭЭ_факт'!BS$4+23,FALSE),IF(AJ30&lt;&gt;0,VLOOKUP($A30,'Потребление ЭЭ_факт'!$A$5:$DH$154,47+'Потребление ЭЭ_факт'!BS$4+23,FALSE),0))</f>
        <v>19155.87428571429</v>
      </c>
      <c r="AL30" s="17">
        <f>IF(AND($D30=$AK$4,$E30=AL$5),VLOOKUP($A30,'Потребление ЭЭ_факт'!$A$5:$DH$154,47+'Потребление ЭЭ_факт'!BT$4+23,FALSE),IF(AK30&lt;&gt;0,VLOOKUP($A30,'Потребление ЭЭ_факт'!$A$5:$DH$154,47+'Потребление ЭЭ_факт'!BT$4+23,FALSE),0))</f>
        <v>16922.16</v>
      </c>
      <c r="AM30" s="17">
        <f>IF(AND($D30=$AK$4,$E30=AM$5),VLOOKUP($A30,'Потребление ЭЭ_факт'!$A$5:$DH$154,47+'Потребление ЭЭ_факт'!BU$4+23,FALSE),IF(AL30&lt;&gt;0,VLOOKUP($A30,'Потребление ЭЭ_факт'!$A$5:$DH$154,47+'Потребление ЭЭ_факт'!BU$4+23,FALSE),0))</f>
        <v>17093.293714285712</v>
      </c>
      <c r="AN30" s="17">
        <f>IF(AND($D30=$AK$4,$E30=AN$5),VLOOKUP($A30,'Потребление ЭЭ_факт'!$A$5:$DH$154,47+'Потребление ЭЭ_факт'!BV$4+23,FALSE),IF(AM30&lt;&gt;0,VLOOKUP($A30,'Потребление ЭЭ_факт'!$A$5:$DH$154,47+'Потребление ЭЭ_факт'!BV$4+23,FALSE),0))</f>
        <v>15961.457142857143</v>
      </c>
      <c r="AO30" s="17">
        <f>IF(AND($D30=$AK$4,$E30=AO$5),VLOOKUP($A30,'Потребление ЭЭ_факт'!$A$5:$DH$154,47+'Потребление ЭЭ_факт'!BW$4+23,FALSE),IF(AN30&lt;&gt;0,VLOOKUP($A30,'Потребление ЭЭ_факт'!$A$5:$DH$154,47+'Потребление ЭЭ_факт'!BW$4+23,FALSE),0))</f>
        <v>16503.425714285713</v>
      </c>
      <c r="AP30" s="17">
        <f>IF(AND($D30=$AK$4,$E30=AP$5),VLOOKUP($A30,'Потребление ЭЭ_факт'!$A$5:$DH$154,47+'Потребление ЭЭ_факт'!BX$4+23,FALSE),IF(AO30&lt;&gt;0,VLOOKUP($A30,'Потребление ЭЭ_факт'!$A$5:$DH$154,47+'Потребление ЭЭ_факт'!BX$4+23,FALSE),0))</f>
        <v>20407.405714285713</v>
      </c>
      <c r="AQ30" s="17">
        <f>IF(AND($D30=$AK$4,$E30=AQ$5),VLOOKUP($A30,'Потребление ЭЭ_факт'!$A$5:$DH$154,47+'Потребление ЭЭ_факт'!BY$4+23,FALSE),IF(AP30&lt;&gt;0,VLOOKUP($A30,'Потребление ЭЭ_факт'!$A$5:$DH$154,47+'Потребление ЭЭ_факт'!BY$4+23,FALSE),0))</f>
        <v>22464.814285714288</v>
      </c>
      <c r="AR30" s="17">
        <f>IF(AND($D30=$AK$4,$E30=AR$5),VLOOKUP($A30,'Потребление ЭЭ_факт'!$A$5:$DH$154,47+'Потребление ЭЭ_факт'!BZ$4+23,FALSE),IF(AQ30&lt;&gt;0,VLOOKUP($A30,'Потребление ЭЭ_факт'!$A$5:$DH$154,47+'Потребление ЭЭ_факт'!BZ$4+23,FALSE),0))</f>
        <v>24070.082857142861</v>
      </c>
      <c r="AS30" s="17">
        <f>IF(AND($D30=$AK$4,$E30=AS$5),VLOOKUP($A30,'Потребление ЭЭ_факт'!$A$5:$DH$154,47+'Потребление ЭЭ_факт'!CA$4+23,FALSE),IF(AR30&lt;&gt;0,VLOOKUP($A30,'Потребление ЭЭ_факт'!$A$5:$DH$154,47+'Потребление ЭЭ_факт'!CA$4+23,FALSE),0))</f>
        <v>17609.759999999998</v>
      </c>
      <c r="AT30" s="17">
        <f>IF(AND($D30=$AK$4,$E30=AT$5),VLOOKUP($A30,'Потребление ЭЭ_факт'!$A$5:$DH$154,47+'Потребление ЭЭ_факт'!CB$4+23,FALSE),IF(AS30&lt;&gt;0,VLOOKUP($A30,'Потребление ЭЭ_факт'!$A$5:$DH$154,47+'Потребление ЭЭ_факт'!CB$4+23,FALSE),0))</f>
        <v>18819.52</v>
      </c>
      <c r="AU30" s="17">
        <f>IF(AND($D30=$AK$4,$E30=AU$5),VLOOKUP($A30,'Потребление ЭЭ_факт'!$A$5:$DH$154,47+'Потребление ЭЭ_факт'!CC$4+23,FALSE),IF(AT30&lt;&gt;0,VLOOKUP($A30,'Потребление ЭЭ_факт'!$A$5:$DH$154,47+'Потребление ЭЭ_факт'!CC$4+23,FALSE),0))</f>
        <v>20738</v>
      </c>
      <c r="AV30" s="17">
        <f>IF(AND($D30=$AK$4,$E30=AV$5),VLOOKUP($A30,'Потребление ЭЭ_факт'!$A$5:$DH$154,47+'Потребление ЭЭ_факт'!CD$4+23,FALSE),IF(AU30&lt;&gt;0,VLOOKUP($A30,'Потребление ЭЭ_факт'!$A$5:$DH$154,47+'Потребление ЭЭ_факт'!CD$4+23,FALSE),0))</f>
        <v>22663.360000000001</v>
      </c>
      <c r="AW30" s="14">
        <f>IF(AND($D30=$AW$4,$E30=AW$5),VLOOKUP($A30,'Потребление ЭЭ_факт'!$A$5:$DH$154,47+'Потребление ЭЭ_факт'!CE$4+35,FALSE),IF(AV30&lt;&gt;0,VLOOKUP($A30,'Потребление ЭЭ_факт'!$A$5:$DH$154,47+'Потребление ЭЭ_факт'!CE$4+35,FALSE),0))</f>
        <v>21460.080000000002</v>
      </c>
      <c r="AX30" s="17">
        <f>IF(AND($D30=$AW$4,$E30=AX$5),VLOOKUP($A30,'Потребление ЭЭ_факт'!$A$5:$DH$154,47+'Потребление ЭЭ_факт'!CF$4+35,FALSE),IF(AW30&lt;&gt;0,VLOOKUP($A30,'Потребление ЭЭ_факт'!$A$5:$DH$154,47+'Потребление ЭЭ_факт'!CF$4+35,FALSE),0))</f>
        <v>15335.44</v>
      </c>
      <c r="AY30" s="17">
        <f>IF(AND($D30=$AW$4,$E30=AY$5),VLOOKUP($A30,'Потребление ЭЭ_факт'!$A$5:$DH$154,47+'Потребление ЭЭ_факт'!CG$4+35,FALSE),IF(AX30&lt;&gt;0,VLOOKUP($A30,'Потребление ЭЭ_факт'!$A$5:$DH$154,47+'Потребление ЭЭ_факт'!CG$4+35,FALSE),0))</f>
        <v>16770.96</v>
      </c>
      <c r="AZ30" s="17">
        <f>IF(AND($D30=$AW$4,$E30=AZ$5),VLOOKUP($A30,'Потребление ЭЭ_факт'!$A$5:$DH$154,47+'Потребление ЭЭ_факт'!CH$4+35,FALSE),IF(AY30&lt;&gt;0,VLOOKUP($A30,'Потребление ЭЭ_факт'!$A$5:$DH$154,47+'Потребление ЭЭ_факт'!CH$4+35,FALSE),0))</f>
        <v>16787.919999999998</v>
      </c>
      <c r="BA30" s="17">
        <f>IF(AND($D30=$AW$4,$E30=BA$5),VLOOKUP($A30,'Потребление ЭЭ_факт'!$A$5:$DH$154,47+'Потребление ЭЭ_факт'!CI$4+35,FALSE),IF(AZ30&lt;&gt;0,VLOOKUP($A30,'Потребление ЭЭ_факт'!$A$5:$DH$154,47+'Потребление ЭЭ_факт'!CI$4+35,FALSE),0))</f>
        <v>17735.2</v>
      </c>
      <c r="BB30" s="17">
        <f>IF(AND($D30=$AW$4,$E30=BB$5),VLOOKUP($A30,'Потребление ЭЭ_факт'!$A$5:$DH$154,47+'Потребление ЭЭ_факт'!CJ$4+35,FALSE),IF(BA30&lt;&gt;0,VLOOKUP($A30,'Потребление ЭЭ_факт'!$A$5:$DH$154,47+'Потребление ЭЭ_факт'!CJ$4+35,FALSE),0))</f>
        <v>19375.599999999999</v>
      </c>
      <c r="BC30" s="17">
        <f>IF(AND($D30=$AW$4,$E30=BC$5),VLOOKUP($A30,'Потребление ЭЭ_факт'!$A$5:$DH$154,47+'Потребление ЭЭ_факт'!CK$4+35,FALSE),IF(BB30&lt;&gt;0,VLOOKUP($A30,'Потребление ЭЭ_факт'!$A$5:$DH$154,47+'Потребление ЭЭ_факт'!CK$4+35,FALSE),0))</f>
        <v>21511.279999999999</v>
      </c>
      <c r="BD30" s="17">
        <f>IF(AND($D30=$AW$4,$E30=BD$5),VLOOKUP($A30,'Потребление ЭЭ_факт'!$A$5:$DH$154,47+'Потребление ЭЭ_факт'!CL$4+35,FALSE),IF(BC30&lt;&gt;0,VLOOKUP($A30,'Потребление ЭЭ_факт'!$A$5:$DH$154,47+'Потребление ЭЭ_факт'!CL$4+35,FALSE),0))</f>
        <v>22397.279999999999</v>
      </c>
      <c r="BE30" s="17">
        <f>IF(AND($D30=$AW$4,$E30=BE$5),VLOOKUP($A30,'Потребление ЭЭ_факт'!$A$5:$DH$154,47+'Потребление ЭЭ_факт'!CM$4+35,FALSE),IF(BD30&lt;&gt;0,VLOOKUP($A30,'Потребление ЭЭ_факт'!$A$5:$DH$154,47+'Потребление ЭЭ_факт'!CM$4+35,FALSE),0))</f>
        <v>18899.52</v>
      </c>
      <c r="BF30" s="17">
        <f>IF(AND($D30=$AW$4,$E30=BF$5),VLOOKUP($A30,'Потребление ЭЭ_факт'!$A$5:$DH$154,47+'Потребление ЭЭ_факт'!CN$4+35,FALSE),IF(BE30&lt;&gt;0,VLOOKUP($A30,'Потребление ЭЭ_факт'!$A$5:$DH$154,47+'Потребление ЭЭ_факт'!CN$4+35,FALSE),0))</f>
        <v>17220.64</v>
      </c>
      <c r="BG30" s="17">
        <f>IF(AND($D30=$AW$4,$E30=BG$5),VLOOKUP($A30,'Потребление ЭЭ_факт'!$A$5:$DH$154,47+'Потребление ЭЭ_факт'!CO$4+35,FALSE),IF(BF30&lt;&gt;0,VLOOKUP($A30,'Потребление ЭЭ_факт'!$A$5:$DH$154,47+'Потребление ЭЭ_факт'!CO$4+35,FALSE),0))</f>
        <v>16811.36</v>
      </c>
      <c r="BH30" s="17">
        <f>IF(AND($D30=$AW$4,$E30=BH$5),VLOOKUP($A30,'Потребление ЭЭ_факт'!$A$5:$DH$154,47+'Потребление ЭЭ_факт'!CP$4+35,FALSE),IF(BG30&lt;&gt;0,VLOOKUP($A30,'Потребление ЭЭ_факт'!$A$5:$DH$154,47+'Потребление ЭЭ_факт'!CP$4+35,FALSE),0))</f>
        <v>17040.16</v>
      </c>
      <c r="BI30" s="14">
        <f>IF(AND($D30=$BI$4,$E30=BI$5),VLOOKUP($A30,'Потребление ЭЭ_факт'!$A$5:$DH$154,47+'Потребление ЭЭ_факт'!CQ$4+47,FALSE),IF(BH30&lt;&gt;0,VLOOKUP($A30,'Потребление ЭЭ_факт'!$A$5:$DH$154,47+'Потребление ЭЭ_факт'!CQ$4+47,FALSE),0))</f>
        <v>17612.560000000001</v>
      </c>
      <c r="BJ30" s="17">
        <f>IF(AND($D30=$BI$4,$E30=BJ$5),VLOOKUP($A30,'Потребление ЭЭ_факт'!$A$5:$DH$154,47+'Потребление ЭЭ_факт'!CR$4+47,FALSE),IF(BI30&lt;&gt;0,VLOOKUP($A30,'Потребление ЭЭ_факт'!$A$5:$DH$154,47+'Потребление ЭЭ_факт'!CR$4+47,FALSE),0))</f>
        <v>17668.72</v>
      </c>
      <c r="BK30" s="17">
        <f>IF(AND($D30=$BI$4,$E30=BK$5),VLOOKUP($A30,'Потребление ЭЭ_факт'!$A$5:$DH$154,47+'Потребление ЭЭ_факт'!CS$4+47,FALSE),IF(BJ30&lt;&gt;0,VLOOKUP($A30,'Потребление ЭЭ_факт'!$A$5:$DH$154,47+'Потребление ЭЭ_факт'!CS$4+47,FALSE),0))</f>
        <v>18707.52</v>
      </c>
      <c r="BL30" s="17">
        <f>IF(AND($D30=$BI$4,$E30=BL$5),VLOOKUP($A30,'Потребление ЭЭ_факт'!$A$5:$DH$154,47+'Потребление ЭЭ_факт'!CT$4+47,FALSE),IF(BK30&lt;&gt;0,VLOOKUP($A30,'Потребление ЭЭ_факт'!$A$5:$DH$154,47+'Потребление ЭЭ_факт'!CT$4+47,FALSE),0))</f>
        <v>17839.12</v>
      </c>
      <c r="BM30" s="17">
        <f>IF(AND($D30=$BI$4,$E30=BM$5),VLOOKUP($A30,'Потребление ЭЭ_факт'!$A$5:$DH$154,47+'Потребление ЭЭ_факт'!CU$4+47,FALSE),IF(BL30&lt;&gt;0,VLOOKUP($A30,'Потребление ЭЭ_факт'!$A$5:$DH$154,47+'Потребление ЭЭ_факт'!CU$4+47,FALSE),0))</f>
        <v>18794.080000000002</v>
      </c>
      <c r="BN30" s="17">
        <f>IF(AND($D30=$BI$4,$E30=BN$5),VLOOKUP($A30,'Потребление ЭЭ_факт'!$A$5:$DH$154,47+'Потребление ЭЭ_факт'!CV$4+47,FALSE),IF(BM30&lt;&gt;0,VLOOKUP($A30,'Потребление ЭЭ_факт'!$A$5:$DH$154,47+'Потребление ЭЭ_факт'!CV$4+47,FALSE),0))</f>
        <v>20659.52</v>
      </c>
      <c r="BO30" s="17">
        <f>IF(AND($D30=$BI$4,$E30=BO$5),VLOOKUP($A30,'Потребление ЭЭ_факт'!$A$5:$DH$154,47+'Потребление ЭЭ_факт'!CW$4+47,FALSE),IF(BN30&lt;&gt;0,VLOOKUP($A30,'Потребление ЭЭ_факт'!$A$5:$DH$154,47+'Потребление ЭЭ_факт'!CW$4+47,FALSE),0))</f>
        <v>24559.439999999999</v>
      </c>
      <c r="BP30" s="17">
        <f>IF(AND($D30=$BI$4,$E30=BP$5),VLOOKUP($A30,'Потребление ЭЭ_факт'!$A$5:$DH$154,47+'Потребление ЭЭ_факт'!CX$4+47,FALSE),IF(BO30&lt;&gt;0,VLOOKUP($A30,'Потребление ЭЭ_факт'!$A$5:$DH$154,47+'Потребление ЭЭ_факт'!CX$4+47,FALSE),0))</f>
        <v>23385.360000000001</v>
      </c>
      <c r="BQ30" s="17">
        <f>IF(AND($D30=$BI$4,$E30=BQ$5),VLOOKUP($A30,'Потребление ЭЭ_факт'!$A$5:$DH$154,47+'Потребление ЭЭ_факт'!CY$4+47,FALSE),IF(BP30&lt;&gt;0,VLOOKUP($A30,'Потребление ЭЭ_факт'!$A$5:$DH$154,47+'Потребление ЭЭ_факт'!CY$4+47,FALSE),0))</f>
        <v>19739.68</v>
      </c>
      <c r="BR30" s="17">
        <f>IF(AND($D30=$BI$4,$E30=BR$5),VLOOKUP($A30,'Потребление ЭЭ_факт'!$A$5:$DH$154,47+'Потребление ЭЭ_факт'!CZ$4+47,FALSE),IF(BQ30&lt;&gt;0,VLOOKUP($A30,'Потребление ЭЭ_факт'!$A$5:$DH$154,47+'Потребление ЭЭ_факт'!CZ$4+47,FALSE),0))</f>
        <v>18752.560000000001</v>
      </c>
      <c r="BS30" s="17">
        <f>IF(AND($D30=$BI$4,$E30=BS$5),VLOOKUP($A30,'Потребление ЭЭ_факт'!$A$5:$DH$154,47+'Потребление ЭЭ_факт'!DA$4+47,FALSE),IF(BR30&lt;&gt;0,VLOOKUP($A30,'Потребление ЭЭ_факт'!$A$5:$DH$154,47+'Потребление ЭЭ_факт'!DA$4+47,FALSE),0))</f>
        <v>16863.36</v>
      </c>
      <c r="BT30" s="17">
        <f>IF(AND($D30=$BI$4,$E30=BT$5),VLOOKUP($A30,'Потребление ЭЭ_факт'!$A$5:$DH$154,47+'Потребление ЭЭ_факт'!DB$4+47,FALSE),IF(BS30&lt;&gt;0,VLOOKUP($A30,'Потребление ЭЭ_факт'!$A$5:$DH$154,47+'Потребление ЭЭ_факт'!DB$4+47,FALSE),0))</f>
        <v>18062.16</v>
      </c>
      <c r="BU30" s="14">
        <f>IF(AND($D30=$BU$4,$E30=BU$5),VLOOKUP($A30,'Потребление ЭЭ_факт'!$A$5:$DH$154,59+'Потребление ЭЭ_факт'!DC$4+47,FALSE),IF(BT30&lt;&gt;0,VLOOKUP($A30,'Потребление ЭЭ_факт'!$A$5:$DH$154,47+'Потребление ЭЭ_факт'!DC$4+59,FALSE),0))</f>
        <v>18691.439999999999</v>
      </c>
      <c r="BV30" s="17">
        <f>IF(AND($D30=$BU$4,$E30=BV$5),VLOOKUP($A30,'Потребление ЭЭ_факт'!$A$5:$DH$154,59+'Потребление ЭЭ_факт'!DD$4+47,FALSE),IF(BU30&lt;&gt;0,VLOOKUP($A30,'Потребление ЭЭ_факт'!$A$5:$DH$154,47+'Потребление ЭЭ_факт'!DD$4+59,FALSE),0))</f>
        <v>15911.36</v>
      </c>
      <c r="BW30" s="17">
        <f>IF(AND($D30=$BU$4,$E30=BW$5),VLOOKUP($A30,'Потребление ЭЭ_факт'!$A$5:$DH$154,59+'Потребление ЭЭ_факт'!DE$4+47,FALSE),IF(BV30&lt;&gt;0,VLOOKUP($A30,'Потребление ЭЭ_факт'!$A$5:$DH$154,47+'Потребление ЭЭ_факт'!DE$4+59,FALSE),0))</f>
        <v>18313.12</v>
      </c>
      <c r="BX30" s="17">
        <f>IF(AND($D30=$BU$4,$E30=BX$5),VLOOKUP($A30,'Потребление ЭЭ_факт'!$A$5:$DH$154,59+'Потребление ЭЭ_факт'!DF$4+47,FALSE),IF(BW30&lt;&gt;0,VLOOKUP($A30,'Потребление ЭЭ_факт'!$A$5:$DH$154,47+'Потребление ЭЭ_факт'!DF$4+59,FALSE),0))</f>
        <v>19737.28</v>
      </c>
      <c r="BY30" s="17">
        <f>IF(AND($D30=$BU$4,$E30=BY$5),VLOOKUP($A30,'Потребление ЭЭ_факт'!$A$5:$DH$154,59+'Потребление ЭЭ_факт'!DG$4+47,FALSE),IF(BX30&lt;&gt;0,VLOOKUP($A30,'Потребление ЭЭ_факт'!$A$5:$DH$154,47+'Потребление ЭЭ_факт'!DG$4+59,FALSE),0))</f>
        <v>19631.52</v>
      </c>
      <c r="BZ30" s="17">
        <f>IF(AND($D30=$BU$4,$E30=BZ$5),VLOOKUP($A30,'Потребление ЭЭ_факт'!$A$5:$DH$154,59+'Потребление ЭЭ_факт'!DH$4+47,FALSE),IF(BY30&lt;&gt;0,VLOOKUP($A30,'Потребление ЭЭ_факт'!$A$5:$DH$154,47+'Потребление ЭЭ_факт'!DH$4+59,FALSE),0))</f>
        <v>17892.400000000001</v>
      </c>
      <c r="CA30" s="15">
        <f t="shared" si="97"/>
        <v>22879.990428571436</v>
      </c>
      <c r="CB30" s="12">
        <f t="shared" si="200"/>
        <v>21577.080000000016</v>
      </c>
      <c r="CC30" s="12">
        <f t="shared" si="201"/>
        <v>18701.799999999992</v>
      </c>
      <c r="CD30" s="12">
        <f t="shared" si="202"/>
        <v>18630.911071428534</v>
      </c>
      <c r="CE30" s="12">
        <f t="shared" si="203"/>
        <v>18074.390714285713</v>
      </c>
      <c r="CF30" s="12">
        <f t="shared" si="204"/>
        <v>19250.777714285716</v>
      </c>
      <c r="CG30" s="14">
        <f t="shared" si="205"/>
        <v>19229.988571428574</v>
      </c>
      <c r="CH30" s="15">
        <f t="shared" si="206"/>
        <v>16459.420000000002</v>
      </c>
      <c r="CI30" s="15">
        <f t="shared" si="207"/>
        <v>17721.223428571429</v>
      </c>
      <c r="CJ30" s="15">
        <f t="shared" ref="CJ30:CJ42" si="240">AVERAGE(BX30,BL30,AN30,AZ30)</f>
        <v>17581.444285714286</v>
      </c>
      <c r="CK30" s="15">
        <f t="shared" si="103"/>
        <v>18166.056428571428</v>
      </c>
      <c r="CL30" s="15">
        <f t="shared" si="104"/>
        <v>19583.731428571427</v>
      </c>
      <c r="CM30" s="15">
        <f t="shared" si="177"/>
        <v>22879.990428571436</v>
      </c>
      <c r="CN30" s="15">
        <f t="shared" si="208"/>
        <v>21577.080000000016</v>
      </c>
      <c r="CO30" s="15">
        <f t="shared" si="209"/>
        <v>18701.799999999992</v>
      </c>
      <c r="CP30" s="15">
        <f t="shared" si="210"/>
        <v>18630.911071428534</v>
      </c>
      <c r="CQ30" s="15">
        <f t="shared" si="211"/>
        <v>18074.390714285713</v>
      </c>
      <c r="CR30" s="16">
        <f t="shared" si="212"/>
        <v>19250.777714285716</v>
      </c>
      <c r="CS30" s="14">
        <f t="shared" si="213"/>
        <v>19229.988571428574</v>
      </c>
      <c r="CT30" s="15">
        <f t="shared" si="214"/>
        <v>16459.420000000002</v>
      </c>
      <c r="CU30" s="15">
        <f t="shared" si="215"/>
        <v>17721.223428571429</v>
      </c>
      <c r="CV30" s="15">
        <f t="shared" si="216"/>
        <v>17581.444285714286</v>
      </c>
      <c r="CW30" s="15">
        <f t="shared" si="217"/>
        <v>18166.056428571428</v>
      </c>
      <c r="CX30" s="15">
        <f t="shared" si="218"/>
        <v>19583.731428571427</v>
      </c>
      <c r="CY30" s="15">
        <f t="shared" si="219"/>
        <v>22879.990428571436</v>
      </c>
      <c r="CZ30" s="15">
        <f t="shared" si="220"/>
        <v>21577.080000000016</v>
      </c>
      <c r="DA30" s="15">
        <f t="shared" si="221"/>
        <v>18701.799999999992</v>
      </c>
      <c r="DB30" s="15">
        <f t="shared" si="222"/>
        <v>18630.911071428534</v>
      </c>
      <c r="DC30" s="15">
        <f t="shared" si="223"/>
        <v>18074.390714285713</v>
      </c>
      <c r="DD30" s="16">
        <f t="shared" si="224"/>
        <v>19250.777714285716</v>
      </c>
      <c r="DE30" s="14">
        <f t="shared" si="190"/>
        <v>19229.988571428574</v>
      </c>
      <c r="DF30" s="15">
        <f t="shared" si="191"/>
        <v>16459.420000000002</v>
      </c>
      <c r="DG30" s="15">
        <f t="shared" si="192"/>
        <v>17721.223428571429</v>
      </c>
      <c r="DH30" s="15">
        <f t="shared" si="193"/>
        <v>17581.444285714286</v>
      </c>
      <c r="DI30" s="15">
        <f t="shared" si="194"/>
        <v>18166.056428571428</v>
      </c>
      <c r="DJ30" s="15">
        <f t="shared" si="195"/>
        <v>19583.731428571427</v>
      </c>
      <c r="DK30" s="15">
        <f t="shared" si="196"/>
        <v>22879.990428571436</v>
      </c>
      <c r="DL30" s="15">
        <f t="shared" si="197"/>
        <v>21577.080000000016</v>
      </c>
      <c r="DM30" s="15">
        <f t="shared" si="198"/>
        <v>18701.799999999992</v>
      </c>
      <c r="DN30" s="15">
        <f t="shared" si="199"/>
        <v>18630.911071428534</v>
      </c>
      <c r="DO30" s="15">
        <f t="shared" si="188"/>
        <v>18074.390714285713</v>
      </c>
      <c r="DP30" s="16">
        <f t="shared" si="189"/>
        <v>19250.777714285716</v>
      </c>
      <c r="DQ30" s="14">
        <f t="shared" si="105"/>
        <v>19229.988571428574</v>
      </c>
      <c r="DR30" s="15">
        <f t="shared" si="106"/>
        <v>16459.420000000002</v>
      </c>
      <c r="DS30" s="15">
        <f t="shared" si="107"/>
        <v>17721.223428571429</v>
      </c>
      <c r="DT30" s="15">
        <f t="shared" si="108"/>
        <v>17581.444285714286</v>
      </c>
      <c r="DU30" s="15">
        <f t="shared" si="109"/>
        <v>18166.056428571428</v>
      </c>
      <c r="DV30" s="15">
        <f t="shared" si="110"/>
        <v>19583.731428571427</v>
      </c>
      <c r="DW30" s="15">
        <f t="shared" si="111"/>
        <v>22879.990428571436</v>
      </c>
      <c r="DX30" s="15">
        <f t="shared" si="112"/>
        <v>21577.080000000016</v>
      </c>
      <c r="DY30" s="15">
        <f t="shared" si="113"/>
        <v>18701.799999999992</v>
      </c>
      <c r="DZ30" s="15">
        <f t="shared" si="225"/>
        <v>18630.911071428534</v>
      </c>
      <c r="EA30" s="15">
        <f t="shared" si="226"/>
        <v>18074.390714285713</v>
      </c>
      <c r="EB30" s="16">
        <f t="shared" si="227"/>
        <v>19250.777714285716</v>
      </c>
      <c r="EC30" s="14">
        <f t="shared" si="228"/>
        <v>19229.988571428574</v>
      </c>
      <c r="ED30" s="15">
        <f t="shared" si="229"/>
        <v>16459.420000000002</v>
      </c>
      <c r="EE30" s="15">
        <f t="shared" si="230"/>
        <v>17721.223428571429</v>
      </c>
      <c r="EF30" s="15">
        <f t="shared" si="231"/>
        <v>17581.444285714286</v>
      </c>
      <c r="EG30" s="15">
        <f t="shared" si="232"/>
        <v>18166.056428571428</v>
      </c>
      <c r="EH30" s="15">
        <f t="shared" si="233"/>
        <v>19583.731428571427</v>
      </c>
      <c r="EI30" s="15">
        <f t="shared" si="234"/>
        <v>22879.990428571436</v>
      </c>
      <c r="EJ30" s="15">
        <f t="shared" si="235"/>
        <v>21577.080000000016</v>
      </c>
      <c r="EK30" s="15">
        <f t="shared" si="236"/>
        <v>18701.799999999992</v>
      </c>
      <c r="EL30" s="15">
        <f t="shared" si="237"/>
        <v>18630.911071428534</v>
      </c>
      <c r="EM30" s="15">
        <f t="shared" si="238"/>
        <v>18074.390714285713</v>
      </c>
      <c r="EN30" s="16">
        <f t="shared" si="239"/>
        <v>19250.777714285716</v>
      </c>
      <c r="EO30" s="14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6"/>
      <c r="FC30" s="14">
        <f t="shared" si="178"/>
        <v>19155.87428571429</v>
      </c>
      <c r="FD30" s="17">
        <f t="shared" si="114"/>
        <v>16922.16</v>
      </c>
      <c r="FE30" s="17">
        <f t="shared" si="115"/>
        <v>17093.293714285712</v>
      </c>
      <c r="FF30" s="17">
        <f t="shared" si="116"/>
        <v>15961.457142857143</v>
      </c>
      <c r="FG30" s="17">
        <f t="shared" si="117"/>
        <v>16503.425714285713</v>
      </c>
      <c r="FH30" s="17">
        <f t="shared" si="118"/>
        <v>20407.405714285713</v>
      </c>
      <c r="FI30" s="17">
        <f t="shared" si="119"/>
        <v>22464.814285714288</v>
      </c>
      <c r="FJ30" s="17">
        <f t="shared" si="120"/>
        <v>24070.082857142861</v>
      </c>
      <c r="FK30" s="17">
        <f t="shared" si="121"/>
        <v>17609.759999999998</v>
      </c>
      <c r="FL30" s="17">
        <f t="shared" si="122"/>
        <v>18819.52</v>
      </c>
      <c r="FM30" s="17">
        <f t="shared" si="123"/>
        <v>20738</v>
      </c>
      <c r="FN30" s="17">
        <f t="shared" si="124"/>
        <v>22663.360000000001</v>
      </c>
      <c r="FO30" s="14">
        <f t="shared" si="125"/>
        <v>21460.080000000002</v>
      </c>
      <c r="FP30" s="17">
        <f t="shared" si="126"/>
        <v>15335.44</v>
      </c>
      <c r="FQ30" s="17">
        <f t="shared" si="127"/>
        <v>16770.96</v>
      </c>
      <c r="FR30" s="17">
        <f t="shared" si="128"/>
        <v>16787.919999999998</v>
      </c>
      <c r="FS30" s="17">
        <f t="shared" si="129"/>
        <v>17735.2</v>
      </c>
      <c r="FT30" s="17">
        <f t="shared" si="130"/>
        <v>19375.599999999999</v>
      </c>
      <c r="FU30" s="17">
        <f t="shared" si="131"/>
        <v>21511.279999999999</v>
      </c>
      <c r="FV30" s="17">
        <f t="shared" si="132"/>
        <v>22397.279999999999</v>
      </c>
      <c r="FW30" s="17">
        <f t="shared" si="133"/>
        <v>18899.52</v>
      </c>
      <c r="FX30" s="17">
        <f t="shared" si="134"/>
        <v>17220.64</v>
      </c>
      <c r="FY30" s="17">
        <f t="shared" si="135"/>
        <v>16811.36</v>
      </c>
      <c r="FZ30" s="17">
        <f t="shared" si="136"/>
        <v>17040.16</v>
      </c>
      <c r="GA30" s="14">
        <f t="shared" si="137"/>
        <v>17612.560000000001</v>
      </c>
      <c r="GB30" s="17">
        <f t="shared" si="138"/>
        <v>17668.72</v>
      </c>
      <c r="GC30" s="17">
        <f t="shared" si="139"/>
        <v>18707.52</v>
      </c>
      <c r="GD30" s="17">
        <f t="shared" si="140"/>
        <v>17839.12</v>
      </c>
      <c r="GE30" s="17">
        <f t="shared" si="141"/>
        <v>18794.080000000002</v>
      </c>
      <c r="GF30" s="17">
        <f t="shared" si="142"/>
        <v>20659.52</v>
      </c>
      <c r="GG30" s="17">
        <f t="shared" si="143"/>
        <v>24559.439999999999</v>
      </c>
      <c r="GH30" s="17">
        <f t="shared" si="144"/>
        <v>23385.360000000001</v>
      </c>
      <c r="GI30" s="17">
        <f t="shared" si="145"/>
        <v>19739.68</v>
      </c>
      <c r="GJ30" s="17">
        <f t="shared" si="146"/>
        <v>18752.560000000001</v>
      </c>
      <c r="GK30" s="17">
        <f t="shared" si="147"/>
        <v>16863.36</v>
      </c>
      <c r="GL30" s="17">
        <f t="shared" si="148"/>
        <v>18062.16</v>
      </c>
      <c r="GM30" s="14">
        <f t="shared" si="149"/>
        <v>18691.439999999999</v>
      </c>
      <c r="GN30" s="17">
        <f t="shared" si="150"/>
        <v>15911.36</v>
      </c>
      <c r="GO30" s="17">
        <f t="shared" si="151"/>
        <v>18313.12</v>
      </c>
      <c r="GP30" s="17">
        <f t="shared" si="152"/>
        <v>19737.28</v>
      </c>
      <c r="GQ30" s="17">
        <f t="shared" si="153"/>
        <v>19631.52</v>
      </c>
      <c r="GR30" s="17">
        <f t="shared" si="154"/>
        <v>17892.400000000001</v>
      </c>
      <c r="GS30" s="15">
        <f t="shared" si="155"/>
        <v>22879.990428571436</v>
      </c>
      <c r="GT30" s="12">
        <f t="shared" si="156"/>
        <v>21577.080000000016</v>
      </c>
      <c r="GU30" s="12">
        <f t="shared" si="157"/>
        <v>18701.799999999992</v>
      </c>
      <c r="GV30" s="12">
        <f t="shared" si="158"/>
        <v>18630.911071428534</v>
      </c>
      <c r="GW30" s="12">
        <f t="shared" si="159"/>
        <v>18074.390714285713</v>
      </c>
      <c r="GX30" s="12">
        <f t="shared" si="160"/>
        <v>19250.777714285716</v>
      </c>
      <c r="GY30" s="14">
        <f t="shared" si="161"/>
        <v>19229.988571428574</v>
      </c>
      <c r="GZ30" s="15">
        <f t="shared" si="162"/>
        <v>16459.420000000002</v>
      </c>
      <c r="HA30" s="15">
        <f t="shared" si="163"/>
        <v>17721.223428571429</v>
      </c>
      <c r="HB30" s="15">
        <f t="shared" si="164"/>
        <v>17581.444285714286</v>
      </c>
      <c r="HC30" s="15">
        <f t="shared" si="165"/>
        <v>18166.056428571428</v>
      </c>
      <c r="HD30" s="15">
        <f t="shared" si="166"/>
        <v>19583.731428571427</v>
      </c>
      <c r="HE30" s="15">
        <f t="shared" si="167"/>
        <v>22879.990428571436</v>
      </c>
      <c r="HF30" s="15">
        <f t="shared" si="168"/>
        <v>21577.080000000016</v>
      </c>
      <c r="HG30" s="15">
        <f t="shared" si="169"/>
        <v>18701.799999999992</v>
      </c>
      <c r="HH30" s="15">
        <f t="shared" si="170"/>
        <v>18630.911071428534</v>
      </c>
      <c r="HI30" s="15">
        <f t="shared" si="171"/>
        <v>18074.390714285713</v>
      </c>
      <c r="HJ30" s="16">
        <f t="shared" si="172"/>
        <v>19250.777714285716</v>
      </c>
      <c r="HK30" s="14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6"/>
      <c r="HW30" s="14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6"/>
      <c r="II30" s="14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6"/>
      <c r="IU30" s="14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6"/>
      <c r="JH30" s="17"/>
      <c r="JI30" s="14">
        <f t="shared" si="179"/>
        <v>232409.15371428576</v>
      </c>
      <c r="JJ30" s="15">
        <f t="shared" si="180"/>
        <v>221345.43999999997</v>
      </c>
      <c r="JK30" s="15">
        <f t="shared" si="181"/>
        <v>232644.08</v>
      </c>
      <c r="JL30" s="15">
        <f t="shared" si="182"/>
        <v>229292.06992857141</v>
      </c>
      <c r="JM30" s="15">
        <f t="shared" si="183"/>
        <v>227856.81407142855</v>
      </c>
      <c r="JN30" s="15">
        <f t="shared" si="184"/>
        <v>0</v>
      </c>
      <c r="JO30" s="15">
        <f t="shared" si="185"/>
        <v>0</v>
      </c>
      <c r="JP30" s="15">
        <f t="shared" si="186"/>
        <v>0</v>
      </c>
      <c r="JQ30" s="15">
        <f t="shared" si="187"/>
        <v>0</v>
      </c>
      <c r="JR30" s="14"/>
    </row>
    <row r="31" spans="1:278" ht="12.75" customHeight="1" x14ac:dyDescent="0.25">
      <c r="A31" s="5" t="s">
        <v>225</v>
      </c>
      <c r="B31" s="3" t="s">
        <v>226</v>
      </c>
      <c r="C31" s="4">
        <v>44330</v>
      </c>
      <c r="D31">
        <f t="shared" si="93"/>
        <v>2021</v>
      </c>
      <c r="E31">
        <f t="shared" si="94"/>
        <v>5</v>
      </c>
      <c r="F31">
        <f t="shared" si="95"/>
        <v>2018</v>
      </c>
      <c r="G31">
        <f t="shared" si="96"/>
        <v>5</v>
      </c>
      <c r="H31">
        <f t="shared" si="173"/>
        <v>2022</v>
      </c>
      <c r="I31">
        <f t="shared" si="174"/>
        <v>1</v>
      </c>
      <c r="J31">
        <f t="shared" si="175"/>
        <v>2026</v>
      </c>
      <c r="K31">
        <f t="shared" si="176"/>
        <v>12</v>
      </c>
      <c r="M31" s="28">
        <f>IF(AND($D31=$M$4,$E31=M$5),VLOOKUP($A31,'Потребление ЭЭ_факт'!$A$5:$DH$154,47+'Потребление ЭЭ_факт'!AU$4-1,FALSE),IF(L31&lt;&gt;0,VLOOKUP($A31,'Потребление ЭЭ_факт'!$A$5:$DH$154,47+'Потребление ЭЭ_факт'!AU$4-1,FALSE),0))</f>
        <v>0</v>
      </c>
      <c r="N31" s="17">
        <f>IF(AND($D31=$M$4,$E31=N$5),VLOOKUP($A31,'Потребление ЭЭ_факт'!$A$5:$DH$154,47+'Потребление ЭЭ_факт'!AV$4-1,FALSE),IF(M31&lt;&gt;0,VLOOKUP($A31,'Потребление ЭЭ_факт'!$A$5:$DH$154,47+'Потребление ЭЭ_факт'!AV$4-1,FALSE),0))</f>
        <v>0</v>
      </c>
      <c r="O31" s="17">
        <f>IF(AND($D31=$M$4,$E31=O$5),VLOOKUP($A31,'Потребление ЭЭ_факт'!$A$5:$DH$154,47+'Потребление ЭЭ_факт'!AW$4-1,FALSE),IF(N31&lt;&gt;0,VLOOKUP($A31,'Потребление ЭЭ_факт'!$A$5:$DH$154,47+'Потребление ЭЭ_факт'!AW$4-1,FALSE),0))</f>
        <v>0</v>
      </c>
      <c r="P31" s="17">
        <f>IF(AND($D31=$M$4,$E31=P$5),VLOOKUP($A31,'Потребление ЭЭ_факт'!$A$5:$DH$154,47+'Потребление ЭЭ_факт'!AX$4-1,FALSE),IF(O31&lt;&gt;0,VLOOKUP($A31,'Потребление ЭЭ_факт'!$A$5:$DH$154,47+'Потребление ЭЭ_факт'!AX$4-1,FALSE),0))</f>
        <v>0</v>
      </c>
      <c r="Q31" s="17">
        <f>IF(AND($D31=$M$4,$E31=Q$5),VLOOKUP($A31,'Потребление ЭЭ_факт'!$A$5:$DH$154,47+'Потребление ЭЭ_факт'!AY$4-1,FALSE),IF(P31&lt;&gt;0,VLOOKUP($A31,'Потребление ЭЭ_факт'!$A$5:$DH$154,47+'Потребление ЭЭ_факт'!AY$4-1,FALSE),0))</f>
        <v>0</v>
      </c>
      <c r="R31" s="17">
        <f>IF(AND($D31=$M$4,$E31=R$5),VLOOKUP($A31,'Потребление ЭЭ_факт'!$A$5:$DH$154,47+'Потребление ЭЭ_факт'!AZ$4-1,FALSE),IF(Q31&lt;&gt;0,VLOOKUP($A31,'Потребление ЭЭ_факт'!$A$5:$DH$154,47+'Потребление ЭЭ_факт'!AZ$4-1,FALSE),0))</f>
        <v>0</v>
      </c>
      <c r="S31" s="17">
        <f>IF(AND($D31=$M$4,$E31=S$5),VLOOKUP($A31,'Потребление ЭЭ_факт'!$A$5:$DH$154,47+'Потребление ЭЭ_факт'!BA$4-1,FALSE),IF(R31&lt;&gt;0,VLOOKUP($A31,'Потребление ЭЭ_факт'!$A$5:$DH$154,47+'Потребление ЭЭ_факт'!BA$4-1,FALSE),0))</f>
        <v>0</v>
      </c>
      <c r="T31" s="17">
        <f>IF(AND($D31=$M$4,$E31=T$5),VLOOKUP($A31,'Потребление ЭЭ_факт'!$A$5:$DH$154,47+'Потребление ЭЭ_факт'!BB$4-1,FALSE),IF(S31&lt;&gt;0,VLOOKUP($A31,'Потребление ЭЭ_факт'!$A$5:$DH$154,47+'Потребление ЭЭ_факт'!BB$4-1,FALSE),0))</f>
        <v>0</v>
      </c>
      <c r="U31" s="17">
        <f>IF(AND($D31=$M$4,$E31=U$5),VLOOKUP($A31,'Потребление ЭЭ_факт'!$A$5:$DH$154,47+'Потребление ЭЭ_факт'!BC$4-1,FALSE),IF(T31&lt;&gt;0,VLOOKUP($A31,'Потребление ЭЭ_факт'!$A$5:$DH$154,47+'Потребление ЭЭ_факт'!BC$4-1,FALSE),0))</f>
        <v>0</v>
      </c>
      <c r="V31" s="17">
        <f>IF(AND($D31=$M$4,$E31=V$5),VLOOKUP($A31,'Потребление ЭЭ_факт'!$A$5:$DH$154,47+'Потребление ЭЭ_факт'!BD$4-1,FALSE),IF(U31&lt;&gt;0,VLOOKUP($A31,'Потребление ЭЭ_факт'!$A$5:$DH$154,47+'Потребление ЭЭ_факт'!BD$4-1,FALSE),0))</f>
        <v>0</v>
      </c>
      <c r="W31" s="17">
        <f>IF(AND($D31=$M$4,$E31=W$5),VLOOKUP($A31,'Потребление ЭЭ_факт'!$A$5:$DH$154,47+'Потребление ЭЭ_факт'!BE$4-1,FALSE),IF(V31&lt;&gt;0,VLOOKUP($A31,'Потребление ЭЭ_факт'!$A$5:$DH$154,47+'Потребление ЭЭ_факт'!BE$4-1,FALSE),0))</f>
        <v>0</v>
      </c>
      <c r="X31" s="17">
        <f>IF(AND($D31=$M$4,$E31=X$5),VLOOKUP($A31,'Потребление ЭЭ_факт'!$A$5:$DH$154,47+'Потребление ЭЭ_факт'!BF$4-1,FALSE),IF(W31&lt;&gt;0,VLOOKUP($A31,'Потребление ЭЭ_факт'!$A$5:$DH$154,47+'Потребление ЭЭ_факт'!BF$4-1,FALSE),0))</f>
        <v>0</v>
      </c>
      <c r="Y31" s="14">
        <f>IF(AND($D31=$Y$4,$E31=Y$5),VLOOKUP($A31,'Потребление ЭЭ_факт'!$A$5:$DH$154,47+'Потребление ЭЭ_факт'!BG$4+11,FALSE),IF(X31&lt;&gt;0,VLOOKUP($A31,'Потребление ЭЭ_факт'!$A$5:$DH$154,47+'Потребление ЭЭ_факт'!BG$4+11,FALSE),0))</f>
        <v>0</v>
      </c>
      <c r="Z31" s="17">
        <f>IF(AND($D31=$Y$4,$E31=Z$5),VLOOKUP($A31,'Потребление ЭЭ_факт'!$A$5:$DH$154,47+'Потребление ЭЭ_факт'!BH$4+11,FALSE),IF(Y31&lt;&gt;0,VLOOKUP($A31,'Потребление ЭЭ_факт'!$A$5:$DH$154,47+'Потребление ЭЭ_факт'!BH$4+11,FALSE),0))</f>
        <v>0</v>
      </c>
      <c r="AA31" s="17">
        <f>IF(AND($D31=$Y$4,$E31=AA$5),VLOOKUP($A31,'Потребление ЭЭ_факт'!$A$5:$DH$154,47+'Потребление ЭЭ_факт'!BI$4+11,FALSE),IF(Z31&lt;&gt;0,VLOOKUP($A31,'Потребление ЭЭ_факт'!$A$5:$DH$154,47+'Потребление ЭЭ_факт'!BI$4+11,FALSE),0))</f>
        <v>0</v>
      </c>
      <c r="AB31" s="17">
        <f>IF(AND($D31=$Y$4,$E31=AB$5),VLOOKUP($A31,'Потребление ЭЭ_факт'!$A$5:$DH$154,47+'Потребление ЭЭ_факт'!BJ$4+11,FALSE),IF(AA31&lt;&gt;0,VLOOKUP($A31,'Потребление ЭЭ_факт'!$A$5:$DH$154,47+'Потребление ЭЭ_факт'!BJ$4+11,FALSE),0))</f>
        <v>0</v>
      </c>
      <c r="AC31" s="17">
        <f>IF(AND($D31=$Y$4,$E31=AC$5),VLOOKUP($A31,'Потребление ЭЭ_факт'!$A$5:$DH$154,47+'Потребление ЭЭ_факт'!BK$4+11,FALSE),IF(AB31&lt;&gt;0,VLOOKUP($A31,'Потребление ЭЭ_факт'!$A$5:$DH$154,47+'Потребление ЭЭ_факт'!BK$4+11,FALSE),0))</f>
        <v>14115.599999999977</v>
      </c>
      <c r="AD31" s="17">
        <f>IF(AND($D31=$Y$4,$E31=AD$5),VLOOKUP($A31,'Потребление ЭЭ_факт'!$A$5:$DH$154,47+'Потребление ЭЭ_факт'!BL$4+11,FALSE),IF(AC31&lt;&gt;0,VLOOKUP($A31,'Потребление ЭЭ_факт'!$A$5:$DH$154,47+'Потребление ЭЭ_факт'!BL$4+11,FALSE),0))</f>
        <v>18721.699999999983</v>
      </c>
      <c r="AE31" s="17">
        <f>IF(AND($D31=$Y$4,$E31=AE$5),VLOOKUP($A31,'Потребление ЭЭ_факт'!$A$5:$DH$154,47+'Потребление ЭЭ_факт'!BM$4+11,FALSE),IF(AD31&lt;&gt;0,VLOOKUP($A31,'Потребление ЭЭ_факт'!$A$5:$DH$154,47+'Потребление ЭЭ_факт'!BM$4+11,FALSE),0))</f>
        <v>19158.742500000029</v>
      </c>
      <c r="AF31" s="17">
        <f>IF(AND($D31=$Y$4,$E31=AF$5),VLOOKUP($A31,'Потребление ЭЭ_факт'!$A$5:$DH$154,47+'Потребление ЭЭ_факт'!BN$4+11,FALSE),IF(AE31&lt;&gt;0,VLOOKUP($A31,'Потребление ЭЭ_факт'!$A$5:$DH$154,47+'Потребление ЭЭ_факт'!BN$4+11,FALSE),0))</f>
        <v>19665.880000000034</v>
      </c>
      <c r="AG31" s="17">
        <f>IF(AND($D31=$Y$4,$E31=AG$5),VLOOKUP($A31,'Потребление ЭЭ_факт'!$A$5:$DH$154,47+'Потребление ЭЭ_факт'!BO$4+11,FALSE),IF(AF31&lt;&gt;0,VLOOKUP($A31,'Потребление ЭЭ_факт'!$A$5:$DH$154,47+'Потребление ЭЭ_факт'!BO$4+11,FALSE),0))</f>
        <v>15870.019999999931</v>
      </c>
      <c r="AH31" s="17">
        <f>IF(AND($D31=$Y$4,$E31=AH$5),VLOOKUP($A31,'Потребление ЭЭ_факт'!$A$5:$DH$154,47+'Потребление ЭЭ_факт'!BP$4+11,FALSE),IF(AG31&lt;&gt;0,VLOOKUP($A31,'Потребление ЭЭ_факт'!$A$5:$DH$154,47+'Потребление ЭЭ_факт'!BP$4+11,FALSE),0))</f>
        <v>15710.44000000009</v>
      </c>
      <c r="AI31" s="17">
        <f>IF(AND($D31=$Y$4,$E31=AI$5),VLOOKUP($A31,'Потребление ЭЭ_факт'!$A$5:$DH$154,47+'Потребление ЭЭ_факт'!BQ$4+11,FALSE),IF(AH31&lt;&gt;0,VLOOKUP($A31,'Потребление ЭЭ_факт'!$A$5:$DH$154,47+'Потребление ЭЭ_факт'!BQ$4+11,FALSE),0))</f>
        <v>17759.840301170014</v>
      </c>
      <c r="AJ31" s="17">
        <f>IF(AND($D31=$Y$4,$E31=AJ$5),VLOOKUP($A31,'Потребление ЭЭ_факт'!$A$5:$DH$154,47+'Потребление ЭЭ_факт'!BR$4+11,FALSE),IF(AI31&lt;&gt;0,VLOOKUP($A31,'Потребление ЭЭ_факт'!$A$5:$DH$154,47+'Потребление ЭЭ_факт'!BR$4+11,FALSE),0))</f>
        <v>20294.219999999914</v>
      </c>
      <c r="AK31" s="14">
        <f>IF(AND($D31=$AK$4,$E31=AK$5),VLOOKUP($A31,'Потребление ЭЭ_факт'!$A$5:$DH$154,47+'Потребление ЭЭ_факт'!BS$4+23,FALSE),IF(AJ31&lt;&gt;0,VLOOKUP($A31,'Потребление ЭЭ_факт'!$A$5:$DH$154,47+'Потребление ЭЭ_факт'!BS$4+23,FALSE),0))</f>
        <v>20822.740000000049</v>
      </c>
      <c r="AL31" s="17">
        <f>IF(AND($D31=$AK$4,$E31=AL$5),VLOOKUP($A31,'Потребление ЭЭ_факт'!$A$5:$DH$154,47+'Потребление ЭЭ_факт'!BT$4+23,FALSE),IF(AK31&lt;&gt;0,VLOOKUP($A31,'Потребление ЭЭ_факт'!$A$5:$DH$154,47+'Потребление ЭЭ_факт'!BT$4+23,FALSE),0))</f>
        <v>18592.160000000003</v>
      </c>
      <c r="AM31" s="17">
        <f>IF(AND($D31=$AK$4,$E31=AM$5),VLOOKUP($A31,'Потребление ЭЭ_факт'!$A$5:$DH$154,47+'Потребление ЭЭ_факт'!BU$4+23,FALSE),IF(AL31&lt;&gt;0,VLOOKUP($A31,'Потребление ЭЭ_факт'!$A$5:$DH$154,47+'Потребление ЭЭ_факт'!BU$4+23,FALSE),0))</f>
        <v>19024.140000000043</v>
      </c>
      <c r="AN31" s="17">
        <f>IF(AND($D31=$AK$4,$E31=AN$5),VLOOKUP($A31,'Потребление ЭЭ_факт'!$A$5:$DH$154,47+'Потребление ЭЭ_факт'!BV$4+23,FALSE),IF(AM31&lt;&gt;0,VLOOKUP($A31,'Потребление ЭЭ_факт'!$A$5:$DH$154,47+'Потребление ЭЭ_факт'!BV$4+23,FALSE),0))</f>
        <v>15113.139999999985</v>
      </c>
      <c r="AO31" s="17">
        <f>IF(AND($D31=$AK$4,$E31=AO$5),VLOOKUP($A31,'Потребление ЭЭ_факт'!$A$5:$DH$154,47+'Потребление ЭЭ_факт'!BW$4+23,FALSE),IF(AN31&lt;&gt;0,VLOOKUP($A31,'Потребление ЭЭ_факт'!$A$5:$DH$154,47+'Потребление ЭЭ_факт'!BW$4+23,FALSE),0))</f>
        <v>16347.439999999915</v>
      </c>
      <c r="AP31" s="17">
        <f>IF(AND($D31=$AK$4,$E31=AP$5),VLOOKUP($A31,'Потребление ЭЭ_факт'!$A$5:$DH$154,47+'Потребление ЭЭ_факт'!BX$4+23,FALSE),IF(AO31&lt;&gt;0,VLOOKUP($A31,'Потребление ЭЭ_факт'!$A$5:$DH$154,47+'Потребление ЭЭ_факт'!BX$4+23,FALSE),0))</f>
        <v>17460.020000000077</v>
      </c>
      <c r="AQ31" s="17">
        <f>IF(AND($D31=$AK$4,$E31=AQ$5),VLOOKUP($A31,'Потребление ЭЭ_факт'!$A$5:$DH$154,47+'Потребление ЭЭ_факт'!BY$4+23,FALSE),IF(AP31&lt;&gt;0,VLOOKUP($A31,'Потребление ЭЭ_факт'!$A$5:$DH$154,47+'Потребление ЭЭ_факт'!BY$4+23,FALSE),0))</f>
        <v>20177.200000000012</v>
      </c>
      <c r="AR31" s="17">
        <f>IF(AND($D31=$AK$4,$E31=AR$5),VLOOKUP($A31,'Потребление ЭЭ_факт'!$A$5:$DH$154,47+'Потребление ЭЭ_факт'!BZ$4+23,FALSE),IF(AQ31&lt;&gt;0,VLOOKUP($A31,'Потребление ЭЭ_факт'!$A$5:$DH$154,47+'Потребление ЭЭ_факт'!BZ$4+23,FALSE),0))</f>
        <v>19556.299999999901</v>
      </c>
      <c r="AS31" s="17">
        <f>IF(AND($D31=$AK$4,$E31=AS$5),VLOOKUP($A31,'Потребление ЭЭ_факт'!$A$5:$DH$154,47+'Потребление ЭЭ_факт'!CA$4+23,FALSE),IF(AR31&lt;&gt;0,VLOOKUP($A31,'Потребление ЭЭ_факт'!$A$5:$DH$154,47+'Потребление ЭЭ_факт'!CA$4+23,FALSE),0))</f>
        <v>16338.76</v>
      </c>
      <c r="AT31" s="17">
        <f>IF(AND($D31=$AK$4,$E31=AT$5),VLOOKUP($A31,'Потребление ЭЭ_факт'!$A$5:$DH$154,47+'Потребление ЭЭ_факт'!CB$4+23,FALSE),IF(AS31&lt;&gt;0,VLOOKUP($A31,'Потребление ЭЭ_факт'!$A$5:$DH$154,47+'Потребление ЭЭ_факт'!CB$4+23,FALSE),0))</f>
        <v>16782.509999999998</v>
      </c>
      <c r="AU31" s="17">
        <f>IF(AND($D31=$AK$4,$E31=AU$5),VLOOKUP($A31,'Потребление ЭЭ_факт'!$A$5:$DH$154,47+'Потребление ЭЭ_факт'!CC$4+23,FALSE),IF(AT31&lt;&gt;0,VLOOKUP($A31,'Потребление ЭЭ_факт'!$A$5:$DH$154,47+'Потребление ЭЭ_факт'!CC$4+23,FALSE),0))</f>
        <v>20452.91</v>
      </c>
      <c r="AV31" s="17">
        <f>IF(AND($D31=$AK$4,$E31=AV$5),VLOOKUP($A31,'Потребление ЭЭ_факт'!$A$5:$DH$154,47+'Потребление ЭЭ_факт'!CD$4+23,FALSE),IF(AU31&lt;&gt;0,VLOOKUP($A31,'Потребление ЭЭ_факт'!$A$5:$DH$154,47+'Потребление ЭЭ_факт'!CD$4+23,FALSE),0))</f>
        <v>21680.01</v>
      </c>
      <c r="AW31" s="14">
        <f>IF(AND($D31=$AW$4,$E31=AW$5),VLOOKUP($A31,'Потребление ЭЭ_факт'!$A$5:$DH$154,47+'Потребление ЭЭ_факт'!CE$4+35,FALSE),IF(AV31&lt;&gt;0,VLOOKUP($A31,'Потребление ЭЭ_факт'!$A$5:$DH$154,47+'Потребление ЭЭ_факт'!CE$4+35,FALSE),0))</f>
        <v>20799.21</v>
      </c>
      <c r="AX31" s="17">
        <f>IF(AND($D31=$AW$4,$E31=AX$5),VLOOKUP($A31,'Потребление ЭЭ_факт'!$A$5:$DH$154,47+'Потребление ЭЭ_факт'!CF$4+35,FALSE),IF(AW31&lt;&gt;0,VLOOKUP($A31,'Потребление ЭЭ_факт'!$A$5:$DH$154,47+'Потребление ЭЭ_факт'!CF$4+35,FALSE),0))</f>
        <v>16784.32</v>
      </c>
      <c r="AY31" s="17">
        <f>IF(AND($D31=$AW$4,$E31=AY$5),VLOOKUP($A31,'Потребление ЭЭ_факт'!$A$5:$DH$154,47+'Потребление ЭЭ_факт'!CG$4+35,FALSE),IF(AX31&lt;&gt;0,VLOOKUP($A31,'Потребление ЭЭ_факт'!$A$5:$DH$154,47+'Потребление ЭЭ_факт'!CG$4+35,FALSE),0))</f>
        <v>15800.42</v>
      </c>
      <c r="AZ31" s="17">
        <f>IF(AND($D31=$AW$4,$E31=AZ$5),VLOOKUP($A31,'Потребление ЭЭ_факт'!$A$5:$DH$154,47+'Потребление ЭЭ_факт'!CH$4+35,FALSE),IF(AY31&lt;&gt;0,VLOOKUP($A31,'Потребление ЭЭ_факт'!$A$5:$DH$154,47+'Потребление ЭЭ_факт'!CH$4+35,FALSE),0))</f>
        <v>15585.32</v>
      </c>
      <c r="BA31" s="17">
        <f>IF(AND($D31=$AW$4,$E31=BA$5),VLOOKUP($A31,'Потребление ЭЭ_факт'!$A$5:$DH$154,47+'Потребление ЭЭ_факт'!CI$4+35,FALSE),IF(AZ31&lt;&gt;0,VLOOKUP($A31,'Потребление ЭЭ_факт'!$A$5:$DH$154,47+'Потребление ЭЭ_факт'!CI$4+35,FALSE),0))</f>
        <v>18948.7</v>
      </c>
      <c r="BB31" s="17">
        <f>IF(AND($D31=$AW$4,$E31=BB$5),VLOOKUP($A31,'Потребление ЭЭ_факт'!$A$5:$DH$154,47+'Потребление ЭЭ_факт'!CJ$4+35,FALSE),IF(BA31&lt;&gt;0,VLOOKUP($A31,'Потребление ЭЭ_факт'!$A$5:$DH$154,47+'Потребление ЭЭ_факт'!CJ$4+35,FALSE),0))</f>
        <v>18677.79</v>
      </c>
      <c r="BC31" s="17">
        <f>IF(AND($D31=$AW$4,$E31=BC$5),VLOOKUP($A31,'Потребление ЭЭ_факт'!$A$5:$DH$154,47+'Потребление ЭЭ_факт'!CK$4+35,FALSE),IF(BB31&lt;&gt;0,VLOOKUP($A31,'Потребление ЭЭ_факт'!$A$5:$DH$154,47+'Потребление ЭЭ_факт'!CK$4+35,FALSE),0))</f>
        <v>21801.48</v>
      </c>
      <c r="BD31" s="17">
        <f>IF(AND($D31=$AW$4,$E31=BD$5),VLOOKUP($A31,'Потребление ЭЭ_факт'!$A$5:$DH$154,47+'Потребление ЭЭ_факт'!CL$4+35,FALSE),IF(BC31&lt;&gt;0,VLOOKUP($A31,'Потребление ЭЭ_факт'!$A$5:$DH$154,47+'Потребление ЭЭ_факт'!CL$4+35,FALSE),0))</f>
        <v>21334.74</v>
      </c>
      <c r="BE31" s="17">
        <f>IF(AND($D31=$AW$4,$E31=BE$5),VLOOKUP($A31,'Потребление ЭЭ_факт'!$A$5:$DH$154,47+'Потребление ЭЭ_факт'!CM$4+35,FALSE),IF(BD31&lt;&gt;0,VLOOKUP($A31,'Потребление ЭЭ_факт'!$A$5:$DH$154,47+'Потребление ЭЭ_факт'!CM$4+35,FALSE),0))</f>
        <v>17470.09</v>
      </c>
      <c r="BF31" s="17">
        <f>IF(AND($D31=$AW$4,$E31=BF$5),VLOOKUP($A31,'Потребление ЭЭ_факт'!$A$5:$DH$154,47+'Потребление ЭЭ_факт'!CN$4+35,FALSE),IF(BE31&lt;&gt;0,VLOOKUP($A31,'Потребление ЭЭ_факт'!$A$5:$DH$154,47+'Потребление ЭЭ_факт'!CN$4+35,FALSE),0))</f>
        <v>15481.72</v>
      </c>
      <c r="BG31" s="17">
        <f>IF(AND($D31=$AW$4,$E31=BG$5),VLOOKUP($A31,'Потребление ЭЭ_факт'!$A$5:$DH$154,47+'Потребление ЭЭ_факт'!CO$4+35,FALSE),IF(BF31&lt;&gt;0,VLOOKUP($A31,'Потребление ЭЭ_факт'!$A$5:$DH$154,47+'Потребление ЭЭ_факт'!CO$4+35,FALSE),0))</f>
        <v>17785.560000000001</v>
      </c>
      <c r="BH31" s="17">
        <f>IF(AND($D31=$AW$4,$E31=BH$5),VLOOKUP($A31,'Потребление ЭЭ_факт'!$A$5:$DH$154,47+'Потребление ЭЭ_факт'!CP$4+35,FALSE),IF(BG31&lt;&gt;0,VLOOKUP($A31,'Потребление ЭЭ_факт'!$A$5:$DH$154,47+'Потребление ЭЭ_факт'!CP$4+35,FALSE),0))</f>
        <v>21097.84</v>
      </c>
      <c r="BI31" s="14">
        <f>IF(AND($D31=$BI$4,$E31=BI$5),VLOOKUP($A31,'Потребление ЭЭ_факт'!$A$5:$DH$154,47+'Потребление ЭЭ_факт'!CQ$4+47,FALSE),IF(BH31&lt;&gt;0,VLOOKUP($A31,'Потребление ЭЭ_факт'!$A$5:$DH$154,47+'Потребление ЭЭ_факт'!CQ$4+47,FALSE),0))</f>
        <v>20769.060000000001</v>
      </c>
      <c r="BJ31" s="17">
        <f>IF(AND($D31=$BI$4,$E31=BJ$5),VLOOKUP($A31,'Потребление ЭЭ_факт'!$A$5:$DH$154,47+'Потребление ЭЭ_факт'!CR$4+47,FALSE),IF(BI31&lt;&gt;0,VLOOKUP($A31,'Потребление ЭЭ_факт'!$A$5:$DH$154,47+'Потребление ЭЭ_факт'!CR$4+47,FALSE),0))</f>
        <v>19210.499</v>
      </c>
      <c r="BK31" s="17">
        <f>IF(AND($D31=$BI$4,$E31=BK$5),VLOOKUP($A31,'Потребление ЭЭ_факт'!$A$5:$DH$154,47+'Потребление ЭЭ_факт'!CS$4+47,FALSE),IF(BJ31&lt;&gt;0,VLOOKUP($A31,'Потребление ЭЭ_факт'!$A$5:$DH$154,47+'Потребление ЭЭ_факт'!CS$4+47,FALSE),0))</f>
        <v>15888.05</v>
      </c>
      <c r="BL31" s="17">
        <f>IF(AND($D31=$BI$4,$E31=BL$5),VLOOKUP($A31,'Потребление ЭЭ_факт'!$A$5:$DH$154,47+'Потребление ЭЭ_факт'!CT$4+47,FALSE),IF(BK31&lt;&gt;0,VLOOKUP($A31,'Потребление ЭЭ_факт'!$A$5:$DH$154,47+'Потребление ЭЭ_факт'!CT$4+47,FALSE),0))</f>
        <v>16469.97</v>
      </c>
      <c r="BM31" s="17">
        <f>IF(AND($D31=$BI$4,$E31=BM$5),VLOOKUP($A31,'Потребление ЭЭ_факт'!$A$5:$DH$154,47+'Потребление ЭЭ_факт'!CU$4+47,FALSE),IF(BL31&lt;&gt;0,VLOOKUP($A31,'Потребление ЭЭ_факт'!$A$5:$DH$154,47+'Потребление ЭЭ_факт'!CU$4+47,FALSE),0))</f>
        <v>16773.28</v>
      </c>
      <c r="BN31" s="17">
        <f>IF(AND($D31=$BI$4,$E31=BN$5),VLOOKUP($A31,'Потребление ЭЭ_факт'!$A$5:$DH$154,47+'Потребление ЭЭ_факт'!CV$4+47,FALSE),IF(BM31&lt;&gt;0,VLOOKUP($A31,'Потребление ЭЭ_факт'!$A$5:$DH$154,47+'Потребление ЭЭ_факт'!CV$4+47,FALSE),0))</f>
        <v>19161.16</v>
      </c>
      <c r="BO31" s="17">
        <f>IF(AND($D31=$BI$4,$E31=BO$5),VLOOKUP($A31,'Потребление ЭЭ_факт'!$A$5:$DH$154,47+'Потребление ЭЭ_факт'!CW$4+47,FALSE),IF(BN31&lt;&gt;0,VLOOKUP($A31,'Потребление ЭЭ_факт'!$A$5:$DH$154,47+'Потребление ЭЭ_факт'!CW$4+47,FALSE),0))</f>
        <v>20181.080000000002</v>
      </c>
      <c r="BP31" s="17">
        <f>IF(AND($D31=$BI$4,$E31=BP$5),VLOOKUP($A31,'Потребление ЭЭ_факт'!$A$5:$DH$154,47+'Потребление ЭЭ_факт'!CX$4+47,FALSE),IF(BO31&lt;&gt;0,VLOOKUP($A31,'Потребление ЭЭ_факт'!$A$5:$DH$154,47+'Потребление ЭЭ_факт'!CX$4+47,FALSE),0))</f>
        <v>18121.14</v>
      </c>
      <c r="BQ31" s="17">
        <f>IF(AND($D31=$BI$4,$E31=BQ$5),VLOOKUP($A31,'Потребление ЭЭ_факт'!$A$5:$DH$154,47+'Потребление ЭЭ_факт'!CY$4+47,FALSE),IF(BP31&lt;&gt;0,VLOOKUP($A31,'Потребление ЭЭ_факт'!$A$5:$DH$154,47+'Потребление ЭЭ_факт'!CY$4+47,FALSE),0))</f>
        <v>16285.06</v>
      </c>
      <c r="BR31" s="17">
        <f>IF(AND($D31=$BI$4,$E31=BR$5),VLOOKUP($A31,'Потребление ЭЭ_факт'!$A$5:$DH$154,47+'Потребление ЭЭ_факт'!CZ$4+47,FALSE),IF(BQ31&lt;&gt;0,VLOOKUP($A31,'Потребление ЭЭ_факт'!$A$5:$DH$154,47+'Потребление ЭЭ_факт'!CZ$4+47,FALSE),0))</f>
        <v>17561.86</v>
      </c>
      <c r="BS31" s="17">
        <f>IF(AND($D31=$BI$4,$E31=BS$5),VLOOKUP($A31,'Потребление ЭЭ_факт'!$A$5:$DH$154,47+'Потребление ЭЭ_факт'!DA$4+47,FALSE),IF(BR31&lt;&gt;0,VLOOKUP($A31,'Потребление ЭЭ_факт'!$A$5:$DH$154,47+'Потребление ЭЭ_факт'!DA$4+47,FALSE),0))</f>
        <v>21592.23</v>
      </c>
      <c r="BT31" s="17">
        <f>IF(AND($D31=$BI$4,$E31=BT$5),VLOOKUP($A31,'Потребление ЭЭ_факт'!$A$5:$DH$154,47+'Потребление ЭЭ_факт'!DB$4+47,FALSE),IF(BS31&lt;&gt;0,VLOOKUP($A31,'Потребление ЭЭ_факт'!$A$5:$DH$154,47+'Потребление ЭЭ_факт'!DB$4+47,FALSE),0))</f>
        <v>24238.97</v>
      </c>
      <c r="BU31" s="14">
        <f>IF(AND($D31=$BU$4,$E31=BU$5),VLOOKUP($A31,'Потребление ЭЭ_факт'!$A$5:$DH$154,59+'Потребление ЭЭ_факт'!DC$4+47,FALSE),IF(BT31&lt;&gt;0,VLOOKUP($A31,'Потребление ЭЭ_факт'!$A$5:$DH$154,47+'Потребление ЭЭ_факт'!DC$4+59,FALSE),0))</f>
        <v>10136</v>
      </c>
      <c r="BV31" s="17">
        <f>IF(AND($D31=$BU$4,$E31=BV$5),VLOOKUP($A31,'Потребление ЭЭ_факт'!$A$5:$DH$154,59+'Потребление ЭЭ_факт'!DD$4+47,FALSE),IF(BU31&lt;&gt;0,VLOOKUP($A31,'Потребление ЭЭ_факт'!$A$5:$DH$154,47+'Потребление ЭЭ_факт'!DD$4+59,FALSE),0))</f>
        <v>20279.12</v>
      </c>
      <c r="BW31" s="17">
        <f>IF(AND($D31=$BU$4,$E31=BW$5),VLOOKUP($A31,'Потребление ЭЭ_факт'!$A$5:$DH$154,59+'Потребление ЭЭ_факт'!DE$4+47,FALSE),IF(BV31&lt;&gt;0,VLOOKUP($A31,'Потребление ЭЭ_факт'!$A$5:$DH$154,47+'Потребление ЭЭ_факт'!DE$4+59,FALSE),0))</f>
        <v>19690.400000000001</v>
      </c>
      <c r="BX31" s="17">
        <f>IF(AND($D31=$BU$4,$E31=BX$5),VLOOKUP($A31,'Потребление ЭЭ_факт'!$A$5:$DH$154,59+'Потребление ЭЭ_факт'!DF$4+47,FALSE),IF(BW31&lt;&gt;0,VLOOKUP($A31,'Потребление ЭЭ_факт'!$A$5:$DH$154,47+'Потребление ЭЭ_факт'!DF$4+59,FALSE),0))</f>
        <v>15668.72</v>
      </c>
      <c r="BY31" s="17">
        <f>IF(AND($D31=$BU$4,$E31=BY$5),VLOOKUP($A31,'Потребление ЭЭ_факт'!$A$5:$DH$154,59+'Потребление ЭЭ_факт'!DG$4+47,FALSE),IF(BX31&lt;&gt;0,VLOOKUP($A31,'Потребление ЭЭ_факт'!$A$5:$DH$154,47+'Потребление ЭЭ_факт'!DG$4+59,FALSE),0))</f>
        <v>17330.62</v>
      </c>
      <c r="BZ31" s="17">
        <f>IF(AND($D31=$BU$4,$E31=BZ$5),VLOOKUP($A31,'Потребление ЭЭ_факт'!$A$5:$DH$154,59+'Потребление ЭЭ_факт'!DH$4+47,FALSE),IF(BY31&lt;&gt;0,VLOOKUP($A31,'Потребление ЭЭ_факт'!$A$5:$DH$154,47+'Потребление ЭЭ_факт'!DH$4+59,FALSE),0))</f>
        <v>18703.89</v>
      </c>
      <c r="CA31" s="15">
        <f t="shared" si="97"/>
        <v>20329.625625000008</v>
      </c>
      <c r="CB31" s="12">
        <f t="shared" si="200"/>
        <v>19669.514999999985</v>
      </c>
      <c r="CC31" s="12">
        <f t="shared" si="201"/>
        <v>16490.982499999984</v>
      </c>
      <c r="CD31" s="12">
        <f t="shared" si="202"/>
        <v>16384.132500000022</v>
      </c>
      <c r="CE31" s="12">
        <f t="shared" si="203"/>
        <v>19397.635075292503</v>
      </c>
      <c r="CF31" s="12">
        <f t="shared" si="204"/>
        <v>21827.759999999977</v>
      </c>
      <c r="CG31" s="14">
        <f t="shared" si="205"/>
        <v>18131.75250000001</v>
      </c>
      <c r="CH31" s="15">
        <f t="shared" si="206"/>
        <v>18716.52475</v>
      </c>
      <c r="CI31" s="15">
        <f t="shared" si="207"/>
        <v>17600.75250000001</v>
      </c>
      <c r="CJ31" s="15">
        <f t="shared" si="240"/>
        <v>15709.287499999997</v>
      </c>
      <c r="CK31" s="15">
        <f t="shared" si="103"/>
        <v>17350.009999999977</v>
      </c>
      <c r="CL31" s="15">
        <f t="shared" si="104"/>
        <v>18500.715000000018</v>
      </c>
      <c r="CM31" s="15">
        <f t="shared" si="177"/>
        <v>20329.625625000008</v>
      </c>
      <c r="CN31" s="15">
        <f t="shared" si="208"/>
        <v>19669.514999999985</v>
      </c>
      <c r="CO31" s="15">
        <f t="shared" si="209"/>
        <v>16490.982499999984</v>
      </c>
      <c r="CP31" s="15">
        <f t="shared" si="210"/>
        <v>16384.132500000022</v>
      </c>
      <c r="CQ31" s="15">
        <f t="shared" si="211"/>
        <v>19397.635075292503</v>
      </c>
      <c r="CR31" s="16">
        <f t="shared" si="212"/>
        <v>21827.759999999977</v>
      </c>
      <c r="CS31" s="14">
        <f t="shared" si="213"/>
        <v>18131.75250000001</v>
      </c>
      <c r="CT31" s="15">
        <f t="shared" si="214"/>
        <v>18716.52475</v>
      </c>
      <c r="CU31" s="15">
        <f t="shared" si="215"/>
        <v>17600.75250000001</v>
      </c>
      <c r="CV31" s="15">
        <f t="shared" si="216"/>
        <v>15709.287499999997</v>
      </c>
      <c r="CW31" s="15">
        <f t="shared" si="217"/>
        <v>17350.009999999977</v>
      </c>
      <c r="CX31" s="15">
        <f t="shared" si="218"/>
        <v>18500.715000000018</v>
      </c>
      <c r="CY31" s="15">
        <f t="shared" si="219"/>
        <v>20329.625625000008</v>
      </c>
      <c r="CZ31" s="15">
        <f t="shared" si="220"/>
        <v>19669.514999999985</v>
      </c>
      <c r="DA31" s="15">
        <f t="shared" si="221"/>
        <v>16490.982499999984</v>
      </c>
      <c r="DB31" s="15">
        <f t="shared" si="222"/>
        <v>16384.132500000022</v>
      </c>
      <c r="DC31" s="15">
        <f t="shared" si="223"/>
        <v>19397.635075292503</v>
      </c>
      <c r="DD31" s="16">
        <f t="shared" si="224"/>
        <v>21827.759999999977</v>
      </c>
      <c r="DE31" s="14">
        <f t="shared" si="190"/>
        <v>18131.75250000001</v>
      </c>
      <c r="DF31" s="15">
        <f t="shared" si="191"/>
        <v>18716.52475</v>
      </c>
      <c r="DG31" s="15">
        <f t="shared" si="192"/>
        <v>17600.75250000001</v>
      </c>
      <c r="DH31" s="15">
        <f t="shared" si="193"/>
        <v>15709.287499999997</v>
      </c>
      <c r="DI31" s="15">
        <f t="shared" si="194"/>
        <v>17350.009999999977</v>
      </c>
      <c r="DJ31" s="15">
        <f t="shared" si="195"/>
        <v>18500.715000000018</v>
      </c>
      <c r="DK31" s="15">
        <f t="shared" si="196"/>
        <v>20329.625625000008</v>
      </c>
      <c r="DL31" s="15">
        <f t="shared" si="197"/>
        <v>19669.514999999985</v>
      </c>
      <c r="DM31" s="15">
        <f t="shared" si="198"/>
        <v>16490.982499999984</v>
      </c>
      <c r="DN31" s="15">
        <f t="shared" si="199"/>
        <v>16384.132500000022</v>
      </c>
      <c r="DO31" s="15">
        <f t="shared" si="188"/>
        <v>19397.635075292503</v>
      </c>
      <c r="DP31" s="16">
        <f t="shared" si="189"/>
        <v>21827.759999999977</v>
      </c>
      <c r="DQ31" s="14">
        <f t="shared" si="105"/>
        <v>18131.75250000001</v>
      </c>
      <c r="DR31" s="15">
        <f t="shared" si="106"/>
        <v>18716.52475</v>
      </c>
      <c r="DS31" s="15">
        <f t="shared" si="107"/>
        <v>17600.75250000001</v>
      </c>
      <c r="DT31" s="15">
        <f t="shared" si="108"/>
        <v>15709.287499999997</v>
      </c>
      <c r="DU31" s="15">
        <f t="shared" si="109"/>
        <v>17350.009999999977</v>
      </c>
      <c r="DV31" s="15">
        <f t="shared" si="110"/>
        <v>18500.715000000018</v>
      </c>
      <c r="DW31" s="15">
        <f t="shared" si="111"/>
        <v>20329.625625000008</v>
      </c>
      <c r="DX31" s="15">
        <f t="shared" si="112"/>
        <v>19669.514999999985</v>
      </c>
      <c r="DY31" s="15">
        <f t="shared" si="113"/>
        <v>16490.982499999984</v>
      </c>
      <c r="DZ31" s="15">
        <f t="shared" si="225"/>
        <v>16384.132500000022</v>
      </c>
      <c r="EA31" s="15">
        <f t="shared" si="226"/>
        <v>19397.635075292503</v>
      </c>
      <c r="EB31" s="16">
        <f t="shared" si="227"/>
        <v>21827.759999999977</v>
      </c>
      <c r="EC31" s="14">
        <f t="shared" si="228"/>
        <v>18131.75250000001</v>
      </c>
      <c r="ED31" s="15">
        <f t="shared" si="229"/>
        <v>18716.52475</v>
      </c>
      <c r="EE31" s="15">
        <f t="shared" si="230"/>
        <v>17600.75250000001</v>
      </c>
      <c r="EF31" s="15">
        <f t="shared" si="231"/>
        <v>15709.287499999997</v>
      </c>
      <c r="EG31" s="15">
        <f t="shared" si="232"/>
        <v>17350.009999999977</v>
      </c>
      <c r="EH31" s="15">
        <f t="shared" si="233"/>
        <v>18500.715000000018</v>
      </c>
      <c r="EI31" s="15">
        <f t="shared" si="234"/>
        <v>20329.625625000008</v>
      </c>
      <c r="EJ31" s="15">
        <f t="shared" si="235"/>
        <v>19669.514999999985</v>
      </c>
      <c r="EK31" s="15">
        <f t="shared" si="236"/>
        <v>16490.982499999984</v>
      </c>
      <c r="EL31" s="15">
        <f t="shared" si="237"/>
        <v>16384.132500000022</v>
      </c>
      <c r="EM31" s="15">
        <f t="shared" si="238"/>
        <v>19397.635075292503</v>
      </c>
      <c r="EN31" s="16">
        <f t="shared" si="239"/>
        <v>21827.759999999977</v>
      </c>
      <c r="EO31" s="14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6"/>
      <c r="FC31" s="14">
        <f t="shared" si="178"/>
        <v>20822.740000000049</v>
      </c>
      <c r="FD31" s="17">
        <f t="shared" si="114"/>
        <v>18592.160000000003</v>
      </c>
      <c r="FE31" s="17">
        <f t="shared" si="115"/>
        <v>19024.140000000043</v>
      </c>
      <c r="FF31" s="17">
        <f t="shared" si="116"/>
        <v>15113.139999999985</v>
      </c>
      <c r="FG31" s="17">
        <f t="shared" si="117"/>
        <v>16347.439999999915</v>
      </c>
      <c r="FH31" s="17">
        <f t="shared" si="118"/>
        <v>17460.020000000077</v>
      </c>
      <c r="FI31" s="17">
        <f t="shared" si="119"/>
        <v>20177.200000000012</v>
      </c>
      <c r="FJ31" s="17">
        <f t="shared" si="120"/>
        <v>19556.299999999901</v>
      </c>
      <c r="FK31" s="17">
        <f t="shared" si="121"/>
        <v>16338.76</v>
      </c>
      <c r="FL31" s="17">
        <f t="shared" si="122"/>
        <v>16782.509999999998</v>
      </c>
      <c r="FM31" s="17">
        <f t="shared" si="123"/>
        <v>20452.91</v>
      </c>
      <c r="FN31" s="17">
        <f t="shared" si="124"/>
        <v>21680.01</v>
      </c>
      <c r="FO31" s="14">
        <f t="shared" si="125"/>
        <v>20799.21</v>
      </c>
      <c r="FP31" s="17">
        <f t="shared" si="126"/>
        <v>16784.32</v>
      </c>
      <c r="FQ31" s="17">
        <f t="shared" si="127"/>
        <v>15800.42</v>
      </c>
      <c r="FR31" s="17">
        <f t="shared" si="128"/>
        <v>15585.32</v>
      </c>
      <c r="FS31" s="17">
        <f t="shared" si="129"/>
        <v>18948.7</v>
      </c>
      <c r="FT31" s="17">
        <f t="shared" si="130"/>
        <v>18677.79</v>
      </c>
      <c r="FU31" s="17">
        <f t="shared" si="131"/>
        <v>21801.48</v>
      </c>
      <c r="FV31" s="17">
        <f t="shared" si="132"/>
        <v>21334.74</v>
      </c>
      <c r="FW31" s="17">
        <f t="shared" si="133"/>
        <v>17470.09</v>
      </c>
      <c r="FX31" s="17">
        <f t="shared" si="134"/>
        <v>15481.72</v>
      </c>
      <c r="FY31" s="17">
        <f t="shared" si="135"/>
        <v>17785.560000000001</v>
      </c>
      <c r="FZ31" s="17">
        <f t="shared" si="136"/>
        <v>21097.84</v>
      </c>
      <c r="GA31" s="14">
        <f t="shared" si="137"/>
        <v>20769.060000000001</v>
      </c>
      <c r="GB31" s="17">
        <f t="shared" si="138"/>
        <v>19210.499</v>
      </c>
      <c r="GC31" s="17">
        <f t="shared" si="139"/>
        <v>15888.05</v>
      </c>
      <c r="GD31" s="17">
        <f t="shared" si="140"/>
        <v>16469.97</v>
      </c>
      <c r="GE31" s="17">
        <f t="shared" si="141"/>
        <v>16773.28</v>
      </c>
      <c r="GF31" s="17">
        <f t="shared" si="142"/>
        <v>19161.16</v>
      </c>
      <c r="GG31" s="17">
        <f t="shared" si="143"/>
        <v>20181.080000000002</v>
      </c>
      <c r="GH31" s="17">
        <f t="shared" si="144"/>
        <v>18121.14</v>
      </c>
      <c r="GI31" s="17">
        <f t="shared" si="145"/>
        <v>16285.06</v>
      </c>
      <c r="GJ31" s="17">
        <f t="shared" si="146"/>
        <v>17561.86</v>
      </c>
      <c r="GK31" s="17">
        <f t="shared" si="147"/>
        <v>21592.23</v>
      </c>
      <c r="GL31" s="17">
        <f t="shared" si="148"/>
        <v>24238.97</v>
      </c>
      <c r="GM31" s="14">
        <f t="shared" si="149"/>
        <v>10136</v>
      </c>
      <c r="GN31" s="17">
        <f t="shared" si="150"/>
        <v>20279.12</v>
      </c>
      <c r="GO31" s="17">
        <f t="shared" si="151"/>
        <v>19690.400000000001</v>
      </c>
      <c r="GP31" s="17">
        <f t="shared" si="152"/>
        <v>15668.72</v>
      </c>
      <c r="GQ31" s="17">
        <f t="shared" si="153"/>
        <v>17330.62</v>
      </c>
      <c r="GR31" s="17">
        <f t="shared" si="154"/>
        <v>18703.89</v>
      </c>
      <c r="GS31" s="15">
        <f t="shared" si="155"/>
        <v>20329.625625000008</v>
      </c>
      <c r="GT31" s="12">
        <f t="shared" si="156"/>
        <v>19669.514999999985</v>
      </c>
      <c r="GU31" s="12">
        <f t="shared" si="157"/>
        <v>16490.982499999984</v>
      </c>
      <c r="GV31" s="12">
        <f t="shared" si="158"/>
        <v>16384.132500000022</v>
      </c>
      <c r="GW31" s="12">
        <f t="shared" si="159"/>
        <v>19397.635075292503</v>
      </c>
      <c r="GX31" s="12">
        <f t="shared" si="160"/>
        <v>21827.759999999977</v>
      </c>
      <c r="GY31" s="14">
        <f t="shared" si="161"/>
        <v>18131.75250000001</v>
      </c>
      <c r="GZ31" s="15">
        <f t="shared" si="162"/>
        <v>18716.52475</v>
      </c>
      <c r="HA31" s="15">
        <f t="shared" si="163"/>
        <v>17600.75250000001</v>
      </c>
      <c r="HB31" s="15">
        <f t="shared" si="164"/>
        <v>15709.287499999997</v>
      </c>
      <c r="HC31" s="15">
        <f t="shared" si="165"/>
        <v>17350.009999999977</v>
      </c>
      <c r="HD31" s="15">
        <f t="shared" si="166"/>
        <v>18500.715000000018</v>
      </c>
      <c r="HE31" s="15">
        <f t="shared" si="167"/>
        <v>20329.625625000008</v>
      </c>
      <c r="HF31" s="15">
        <f t="shared" si="168"/>
        <v>19669.514999999985</v>
      </c>
      <c r="HG31" s="15">
        <f t="shared" si="169"/>
        <v>16490.982499999984</v>
      </c>
      <c r="HH31" s="15">
        <f t="shared" si="170"/>
        <v>16384.132500000022</v>
      </c>
      <c r="HI31" s="15">
        <f t="shared" si="171"/>
        <v>19397.635075292503</v>
      </c>
      <c r="HJ31" s="16">
        <f t="shared" si="172"/>
        <v>21827.759999999977</v>
      </c>
      <c r="HK31" s="14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6"/>
      <c r="HW31" s="14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6"/>
      <c r="II31" s="14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6"/>
      <c r="IU31" s="14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6"/>
      <c r="JH31" s="17"/>
      <c r="JI31" s="14">
        <f t="shared" si="179"/>
        <v>222347.33000000002</v>
      </c>
      <c r="JJ31" s="15">
        <f t="shared" si="180"/>
        <v>221567.18999999997</v>
      </c>
      <c r="JK31" s="15">
        <f t="shared" si="181"/>
        <v>226252.359</v>
      </c>
      <c r="JL31" s="15">
        <f t="shared" si="182"/>
        <v>215908.40070029246</v>
      </c>
      <c r="JM31" s="15">
        <f t="shared" si="183"/>
        <v>220108.69295029252</v>
      </c>
      <c r="JN31" s="15">
        <f t="shared" si="184"/>
        <v>0</v>
      </c>
      <c r="JO31" s="15">
        <f t="shared" si="185"/>
        <v>0</v>
      </c>
      <c r="JP31" s="15">
        <f t="shared" si="186"/>
        <v>0</v>
      </c>
      <c r="JQ31" s="15">
        <f t="shared" si="187"/>
        <v>0</v>
      </c>
      <c r="JR31" s="14"/>
    </row>
    <row r="32" spans="1:278" ht="12.75" customHeight="1" x14ac:dyDescent="0.25">
      <c r="A32" s="5" t="s">
        <v>181</v>
      </c>
      <c r="B32" s="3" t="s">
        <v>182</v>
      </c>
      <c r="C32" s="4">
        <v>44347</v>
      </c>
      <c r="D32">
        <f t="shared" si="93"/>
        <v>2021</v>
      </c>
      <c r="E32">
        <f t="shared" si="94"/>
        <v>5</v>
      </c>
      <c r="F32">
        <f t="shared" si="95"/>
        <v>2018</v>
      </c>
      <c r="G32">
        <f t="shared" si="96"/>
        <v>5</v>
      </c>
      <c r="H32">
        <f t="shared" si="173"/>
        <v>2022</v>
      </c>
      <c r="I32">
        <f t="shared" si="174"/>
        <v>1</v>
      </c>
      <c r="J32">
        <f t="shared" si="175"/>
        <v>2026</v>
      </c>
      <c r="K32">
        <f t="shared" si="176"/>
        <v>12</v>
      </c>
      <c r="M32" s="28">
        <f>IF(AND($D32=$M$4,$E32=M$5),VLOOKUP($A32,'Потребление ЭЭ_факт'!$A$5:$DH$154,47+'Потребление ЭЭ_факт'!AU$4-1,FALSE),IF(L32&lt;&gt;0,VLOOKUP($A32,'Потребление ЭЭ_факт'!$A$5:$DH$154,47+'Потребление ЭЭ_факт'!AU$4-1,FALSE),0))</f>
        <v>0</v>
      </c>
      <c r="N32" s="17">
        <f>IF(AND($D32=$M$4,$E32=N$5),VLOOKUP($A32,'Потребление ЭЭ_факт'!$A$5:$DH$154,47+'Потребление ЭЭ_факт'!AV$4-1,FALSE),IF(M32&lt;&gt;0,VLOOKUP($A32,'Потребление ЭЭ_факт'!$A$5:$DH$154,47+'Потребление ЭЭ_факт'!AV$4-1,FALSE),0))</f>
        <v>0</v>
      </c>
      <c r="O32" s="17">
        <f>IF(AND($D32=$M$4,$E32=O$5),VLOOKUP($A32,'Потребление ЭЭ_факт'!$A$5:$DH$154,47+'Потребление ЭЭ_факт'!AW$4-1,FALSE),IF(N32&lt;&gt;0,VLOOKUP($A32,'Потребление ЭЭ_факт'!$A$5:$DH$154,47+'Потребление ЭЭ_факт'!AW$4-1,FALSE),0))</f>
        <v>0</v>
      </c>
      <c r="P32" s="17">
        <f>IF(AND($D32=$M$4,$E32=P$5),VLOOKUP($A32,'Потребление ЭЭ_факт'!$A$5:$DH$154,47+'Потребление ЭЭ_факт'!AX$4-1,FALSE),IF(O32&lt;&gt;0,VLOOKUP($A32,'Потребление ЭЭ_факт'!$A$5:$DH$154,47+'Потребление ЭЭ_факт'!AX$4-1,FALSE),0))</f>
        <v>0</v>
      </c>
      <c r="Q32" s="17">
        <f>IF(AND($D32=$M$4,$E32=Q$5),VLOOKUP($A32,'Потребление ЭЭ_факт'!$A$5:$DH$154,47+'Потребление ЭЭ_факт'!AY$4-1,FALSE),IF(P32&lt;&gt;0,VLOOKUP($A32,'Потребление ЭЭ_факт'!$A$5:$DH$154,47+'Потребление ЭЭ_факт'!AY$4-1,FALSE),0))</f>
        <v>0</v>
      </c>
      <c r="R32" s="17">
        <f>IF(AND($D32=$M$4,$E32=R$5),VLOOKUP($A32,'Потребление ЭЭ_факт'!$A$5:$DH$154,47+'Потребление ЭЭ_факт'!AZ$4-1,FALSE),IF(Q32&lt;&gt;0,VLOOKUP($A32,'Потребление ЭЭ_факт'!$A$5:$DH$154,47+'Потребление ЭЭ_факт'!AZ$4-1,FALSE),0))</f>
        <v>0</v>
      </c>
      <c r="S32" s="17">
        <f>IF(AND($D32=$M$4,$E32=S$5),VLOOKUP($A32,'Потребление ЭЭ_факт'!$A$5:$DH$154,47+'Потребление ЭЭ_факт'!BA$4-1,FALSE),IF(R32&lt;&gt;0,VLOOKUP($A32,'Потребление ЭЭ_факт'!$A$5:$DH$154,47+'Потребление ЭЭ_факт'!BA$4-1,FALSE),0))</f>
        <v>0</v>
      </c>
      <c r="T32" s="17">
        <f>IF(AND($D32=$M$4,$E32=T$5),VLOOKUP($A32,'Потребление ЭЭ_факт'!$A$5:$DH$154,47+'Потребление ЭЭ_факт'!BB$4-1,FALSE),IF(S32&lt;&gt;0,VLOOKUP($A32,'Потребление ЭЭ_факт'!$A$5:$DH$154,47+'Потребление ЭЭ_факт'!BB$4-1,FALSE),0))</f>
        <v>0</v>
      </c>
      <c r="U32" s="17">
        <f>IF(AND($D32=$M$4,$E32=U$5),VLOOKUP($A32,'Потребление ЭЭ_факт'!$A$5:$DH$154,47+'Потребление ЭЭ_факт'!BC$4-1,FALSE),IF(T32&lt;&gt;0,VLOOKUP($A32,'Потребление ЭЭ_факт'!$A$5:$DH$154,47+'Потребление ЭЭ_факт'!BC$4-1,FALSE),0))</f>
        <v>0</v>
      </c>
      <c r="V32" s="17">
        <f>IF(AND($D32=$M$4,$E32=V$5),VLOOKUP($A32,'Потребление ЭЭ_факт'!$A$5:$DH$154,47+'Потребление ЭЭ_факт'!BD$4-1,FALSE),IF(U32&lt;&gt;0,VLOOKUP($A32,'Потребление ЭЭ_факт'!$A$5:$DH$154,47+'Потребление ЭЭ_факт'!BD$4-1,FALSE),0))</f>
        <v>0</v>
      </c>
      <c r="W32" s="17">
        <f>IF(AND($D32=$M$4,$E32=W$5),VLOOKUP($A32,'Потребление ЭЭ_факт'!$A$5:$DH$154,47+'Потребление ЭЭ_факт'!BE$4-1,FALSE),IF(V32&lt;&gt;0,VLOOKUP($A32,'Потребление ЭЭ_факт'!$A$5:$DH$154,47+'Потребление ЭЭ_факт'!BE$4-1,FALSE),0))</f>
        <v>0</v>
      </c>
      <c r="X32" s="17">
        <f>IF(AND($D32=$M$4,$E32=X$5),VLOOKUP($A32,'Потребление ЭЭ_факт'!$A$5:$DH$154,47+'Потребление ЭЭ_факт'!BF$4-1,FALSE),IF(W32&lt;&gt;0,VLOOKUP($A32,'Потребление ЭЭ_факт'!$A$5:$DH$154,47+'Потребление ЭЭ_факт'!BF$4-1,FALSE),0))</f>
        <v>0</v>
      </c>
      <c r="Y32" s="14">
        <f>IF(AND($D32=$Y$4,$E32=Y$5),VLOOKUP($A32,'Потребление ЭЭ_факт'!$A$5:$DH$154,47+'Потребление ЭЭ_факт'!BG$4+11,FALSE),IF(X32&lt;&gt;0,VLOOKUP($A32,'Потребление ЭЭ_факт'!$A$5:$DH$154,47+'Потребление ЭЭ_факт'!BG$4+11,FALSE),0))</f>
        <v>0</v>
      </c>
      <c r="Z32" s="17">
        <f>IF(AND($D32=$Y$4,$E32=Z$5),VLOOKUP($A32,'Потребление ЭЭ_факт'!$A$5:$DH$154,47+'Потребление ЭЭ_факт'!BH$4+11,FALSE),IF(Y32&lt;&gt;0,VLOOKUP($A32,'Потребление ЭЭ_факт'!$A$5:$DH$154,47+'Потребление ЭЭ_факт'!BH$4+11,FALSE),0))</f>
        <v>0</v>
      </c>
      <c r="AA32" s="17">
        <f>IF(AND($D32=$Y$4,$E32=AA$5),VLOOKUP($A32,'Потребление ЭЭ_факт'!$A$5:$DH$154,47+'Потребление ЭЭ_факт'!BI$4+11,FALSE),IF(Z32&lt;&gt;0,VLOOKUP($A32,'Потребление ЭЭ_факт'!$A$5:$DH$154,47+'Потребление ЭЭ_факт'!BI$4+11,FALSE),0))</f>
        <v>0</v>
      </c>
      <c r="AB32" s="17">
        <f>IF(AND($D32=$Y$4,$E32=AB$5),VLOOKUP($A32,'Потребление ЭЭ_факт'!$A$5:$DH$154,47+'Потребление ЭЭ_факт'!BJ$4+11,FALSE),IF(AA32&lt;&gt;0,VLOOKUP($A32,'Потребление ЭЭ_факт'!$A$5:$DH$154,47+'Потребление ЭЭ_факт'!BJ$4+11,FALSE),0))</f>
        <v>0</v>
      </c>
      <c r="AC32" s="17">
        <f>IF(AND($D32=$Y$4,$E32=AC$5),VLOOKUP($A32,'Потребление ЭЭ_факт'!$A$5:$DH$154,47+'Потребление ЭЭ_факт'!BK$4+11,FALSE),IF(AB32&lt;&gt;0,VLOOKUP($A32,'Потребление ЭЭ_факт'!$A$5:$DH$154,47+'Потребление ЭЭ_факт'!BK$4+11,FALSE),0))</f>
        <v>7472.390571428572</v>
      </c>
      <c r="AD32" s="17">
        <f>IF(AND($D32=$Y$4,$E32=AD$5),VLOOKUP($A32,'Потребление ЭЭ_факт'!$A$5:$DH$154,47+'Потребление ЭЭ_факт'!BL$4+11,FALSE),IF(AC32&lt;&gt;0,VLOOKUP($A32,'Потребление ЭЭ_факт'!$A$5:$DH$154,47+'Потребление ЭЭ_факт'!BL$4+11,FALSE),0))</f>
        <v>11633.785714285714</v>
      </c>
      <c r="AE32" s="17">
        <f>IF(AND($D32=$Y$4,$E32=AE$5),VLOOKUP($A32,'Потребление ЭЭ_факт'!$A$5:$DH$154,47+'Потребление ЭЭ_факт'!BM$4+11,FALSE),IF(AD32&lt;&gt;0,VLOOKUP($A32,'Потребление ЭЭ_факт'!$A$5:$DH$154,47+'Потребление ЭЭ_факт'!BM$4+11,FALSE),0))</f>
        <v>12225.407999999999</v>
      </c>
      <c r="AF32" s="17">
        <f>IF(AND($D32=$Y$4,$E32=AF$5),VLOOKUP($A32,'Потребление ЭЭ_факт'!$A$5:$DH$154,47+'Потребление ЭЭ_факт'!BN$4+11,FALSE),IF(AE32&lt;&gt;0,VLOOKUP($A32,'Потребление ЭЭ_факт'!$A$5:$DH$154,47+'Потребление ЭЭ_факт'!BN$4+11,FALSE),0))</f>
        <v>11658.646071428569</v>
      </c>
      <c r="AG32" s="17">
        <f>IF(AND($D32=$Y$4,$E32=AG$5),VLOOKUP($A32,'Потребление ЭЭ_факт'!$A$5:$DH$154,47+'Потребление ЭЭ_факт'!BO$4+11,FALSE),IF(AF32&lt;&gt;0,VLOOKUP($A32,'Потребление ЭЭ_факт'!$A$5:$DH$154,47+'Потребление ЭЭ_факт'!BO$4+11,FALSE),0))</f>
        <v>10348.637142857142</v>
      </c>
      <c r="AH32" s="17">
        <f>IF(AND($D32=$Y$4,$E32=AH$5),VLOOKUP($A32,'Потребление ЭЭ_факт'!$A$5:$DH$154,47+'Потребление ЭЭ_факт'!BP$4+11,FALSE),IF(AG32&lt;&gt;0,VLOOKUP($A32,'Потребление ЭЭ_факт'!$A$5:$DH$154,47+'Потребление ЭЭ_факт'!BP$4+11,FALSE),0))</f>
        <v>15123.327857142855</v>
      </c>
      <c r="AI32" s="17">
        <f>IF(AND($D32=$Y$4,$E32=AI$5),VLOOKUP($A32,'Потребление ЭЭ_факт'!$A$5:$DH$154,47+'Потребление ЭЭ_факт'!BQ$4+11,FALSE),IF(AH32&lt;&gt;0,VLOOKUP($A32,'Потребление ЭЭ_факт'!$A$5:$DH$154,47+'Потребление ЭЭ_факт'!BQ$4+11,FALSE),0))</f>
        <v>14685.750000000002</v>
      </c>
      <c r="AJ32" s="17">
        <f>IF(AND($D32=$Y$4,$E32=AJ$5),VLOOKUP($A32,'Потребление ЭЭ_факт'!$A$5:$DH$154,47+'Потребление ЭЭ_факт'!BR$4+11,FALSE),IF(AI32&lt;&gt;0,VLOOKUP($A32,'Потребление ЭЭ_факт'!$A$5:$DH$154,47+'Потребление ЭЭ_факт'!BR$4+11,FALSE),0))</f>
        <v>16416.997714285713</v>
      </c>
      <c r="AK32" s="14">
        <f>IF(AND($D32=$AK$4,$E32=AK$5),VLOOKUP($A32,'Потребление ЭЭ_факт'!$A$5:$DH$154,47+'Потребление ЭЭ_факт'!BS$4+23,FALSE),IF(AJ32&lt;&gt;0,VLOOKUP($A32,'Потребление ЭЭ_факт'!$A$5:$DH$154,47+'Потребление ЭЭ_факт'!BS$4+23,FALSE),0))</f>
        <v>14984.923928571428</v>
      </c>
      <c r="AL32" s="17">
        <f>IF(AND($D32=$AK$4,$E32=AL$5),VLOOKUP($A32,'Потребление ЭЭ_факт'!$A$5:$DH$154,47+'Потребление ЭЭ_факт'!BT$4+23,FALSE),IF(AK32&lt;&gt;0,VLOOKUP($A32,'Потребление ЭЭ_факт'!$A$5:$DH$154,47+'Потребление ЭЭ_факт'!BT$4+23,FALSE),0))</f>
        <v>12784.2</v>
      </c>
      <c r="AM32" s="17">
        <f>IF(AND($D32=$AK$4,$E32=AM$5),VLOOKUP($A32,'Потребление ЭЭ_факт'!$A$5:$DH$154,47+'Потребление ЭЭ_факт'!BU$4+23,FALSE),IF(AL32&lt;&gt;0,VLOOKUP($A32,'Потребление ЭЭ_факт'!$A$5:$DH$154,47+'Потребление ЭЭ_факт'!BU$4+23,FALSE),0))</f>
        <v>12968.743714285712</v>
      </c>
      <c r="AN32" s="17">
        <f>IF(AND($D32=$AK$4,$E32=AN$5),VLOOKUP($A32,'Потребление ЭЭ_факт'!$A$5:$DH$154,47+'Потребление ЭЭ_факт'!BV$4+23,FALSE),IF(AM32&lt;&gt;0,VLOOKUP($A32,'Потребление ЭЭ_факт'!$A$5:$DH$154,47+'Потребление ЭЭ_факт'!BV$4+23,FALSE),0))</f>
        <v>10752.653571428571</v>
      </c>
      <c r="AO32" s="17">
        <f>IF(AND($D32=$AK$4,$E32=AO$5),VLOOKUP($A32,'Потребление ЭЭ_факт'!$A$5:$DH$154,47+'Потребление ЭЭ_факт'!BW$4+23,FALSE),IF(AN32&lt;&gt;0,VLOOKUP($A32,'Потребление ЭЭ_факт'!$A$5:$DH$154,47+'Потребление ЭЭ_факт'!BW$4+23,FALSE),0))</f>
        <v>11646.722142857141</v>
      </c>
      <c r="AP32" s="17">
        <f>IF(AND($D32=$AK$4,$E32=AP$5),VLOOKUP($A32,'Потребление ЭЭ_факт'!$A$5:$DH$154,47+'Потребление ЭЭ_факт'!BX$4+23,FALSE),IF(AO32&lt;&gt;0,VLOOKUP($A32,'Потребление ЭЭ_факт'!$A$5:$DH$154,47+'Потребление ЭЭ_факт'!BX$4+23,FALSE),0))</f>
        <v>11034.154285714285</v>
      </c>
      <c r="AQ32" s="17">
        <f>IF(AND($D32=$AK$4,$E32=AQ$5),VLOOKUP($A32,'Потребление ЭЭ_факт'!$A$5:$DH$154,47+'Потребление ЭЭ_факт'!BY$4+23,FALSE),IF(AP32&lt;&gt;0,VLOOKUP($A32,'Потребление ЭЭ_факт'!$A$5:$DH$154,47+'Потребление ЭЭ_факт'!BY$4+23,FALSE),0))</f>
        <v>12846.521785714285</v>
      </c>
      <c r="AR32" s="17">
        <f>IF(AND($D32=$AK$4,$E32=AR$5),VLOOKUP($A32,'Потребление ЭЭ_факт'!$A$5:$DH$154,47+'Потребление ЭЭ_факт'!BZ$4+23,FALSE),IF(AQ32&lt;&gt;0,VLOOKUP($A32,'Потребление ЭЭ_факт'!$A$5:$DH$154,47+'Потребление ЭЭ_факт'!BZ$4+23,FALSE),0))</f>
        <v>12149.785714285716</v>
      </c>
      <c r="AS32" s="17">
        <f>IF(AND($D32=$AK$4,$E32=AS$5),VLOOKUP($A32,'Потребление ЭЭ_факт'!$A$5:$DH$154,47+'Потребление ЭЭ_факт'!CA$4+23,FALSE),IF(AR32&lt;&gt;0,VLOOKUP($A32,'Потребление ЭЭ_факт'!$A$5:$DH$154,47+'Потребление ЭЭ_факт'!CA$4+23,FALSE),0))</f>
        <v>10545.63</v>
      </c>
      <c r="AT32" s="17">
        <f>IF(AND($D32=$AK$4,$E32=AT$5),VLOOKUP($A32,'Потребление ЭЭ_факт'!$A$5:$DH$154,47+'Потребление ЭЭ_факт'!CB$4+23,FALSE),IF(AS32&lt;&gt;0,VLOOKUP($A32,'Потребление ЭЭ_факт'!$A$5:$DH$154,47+'Потребление ЭЭ_факт'!CB$4+23,FALSE),0))</f>
        <v>11873.961000000001</v>
      </c>
      <c r="AU32" s="17">
        <f>IF(AND($D32=$AK$4,$E32=AU$5),VLOOKUP($A32,'Потребление ЭЭ_факт'!$A$5:$DH$154,47+'Потребление ЭЭ_факт'!CC$4+23,FALSE),IF(AT32&lt;&gt;0,VLOOKUP($A32,'Потребление ЭЭ_факт'!$A$5:$DH$154,47+'Потребление ЭЭ_факт'!CC$4+23,FALSE),0))</f>
        <v>12139.422857142858</v>
      </c>
      <c r="AV32" s="17">
        <f>IF(AND($D32=$AK$4,$E32=AV$5),VLOOKUP($A32,'Потребление ЭЭ_факт'!$A$5:$DH$154,47+'Потребление ЭЭ_факт'!CD$4+23,FALSE),IF(AU32&lt;&gt;0,VLOOKUP($A32,'Потребление ЭЭ_факт'!$A$5:$DH$154,47+'Потребление ЭЭ_факт'!CD$4+23,FALSE),0))</f>
        <v>12696.758571428571</v>
      </c>
      <c r="AW32" s="14">
        <f>IF(AND($D32=$AW$4,$E32=AW$5),VLOOKUP($A32,'Потребление ЭЭ_факт'!$A$5:$DH$154,47+'Потребление ЭЭ_факт'!CE$4+35,FALSE),IF(AV32&lt;&gt;0,VLOOKUP($A32,'Потребление ЭЭ_факт'!$A$5:$DH$154,47+'Потребление ЭЭ_факт'!CE$4+35,FALSE),0))</f>
        <v>12728.079642857143</v>
      </c>
      <c r="AX32" s="17">
        <f>IF(AND($D32=$AW$4,$E32=AX$5),VLOOKUP($A32,'Потребление ЭЭ_факт'!$A$5:$DH$154,47+'Потребление ЭЭ_факт'!CF$4+35,FALSE),IF(AW32&lt;&gt;0,VLOOKUP($A32,'Потребление ЭЭ_факт'!$A$5:$DH$154,47+'Потребление ЭЭ_факт'!CF$4+35,FALSE),0))</f>
        <v>12346.872000000001</v>
      </c>
      <c r="AY32" s="17">
        <f>IF(AND($D32=$AW$4,$E32=AY$5),VLOOKUP($A32,'Потребление ЭЭ_факт'!$A$5:$DH$154,47+'Потребление ЭЭ_факт'!CG$4+35,FALSE),IF(AX32&lt;&gt;0,VLOOKUP($A32,'Потребление ЭЭ_факт'!$A$5:$DH$154,47+'Потребление ЭЭ_факт'!CG$4+35,FALSE),0))</f>
        <v>13072.79742857143</v>
      </c>
      <c r="AZ32" s="17">
        <f>IF(AND($D32=$AW$4,$E32=AZ$5),VLOOKUP($A32,'Потребление ЭЭ_факт'!$A$5:$DH$154,47+'Потребление ЭЭ_факт'!CH$4+35,FALSE),IF(AY32&lt;&gt;0,VLOOKUP($A32,'Потребление ЭЭ_факт'!$A$5:$DH$154,47+'Потребление ЭЭ_факт'!CH$4+35,FALSE),0))</f>
        <v>11196.546428571428</v>
      </c>
      <c r="BA32" s="17">
        <f>IF(AND($D32=$AW$4,$E32=BA$5),VLOOKUP($A32,'Потребление ЭЭ_факт'!$A$5:$DH$154,47+'Потребление ЭЭ_факт'!CI$4+35,FALSE),IF(AZ32&lt;&gt;0,VLOOKUP($A32,'Потребление ЭЭ_факт'!$A$5:$DH$154,47+'Потребление ЭЭ_факт'!CI$4+35,FALSE),0))</f>
        <v>11218.302032142856</v>
      </c>
      <c r="BB32" s="17">
        <f>IF(AND($D32=$AW$4,$E32=BB$5),VLOOKUP($A32,'Потребление ЭЭ_факт'!$A$5:$DH$154,47+'Потребление ЭЭ_факт'!CJ$4+35,FALSE),IF(BA32&lt;&gt;0,VLOOKUP($A32,'Потребление ЭЭ_факт'!$A$5:$DH$154,47+'Потребление ЭЭ_факт'!CJ$4+35,FALSE),0))</f>
        <v>10295.125714285714</v>
      </c>
      <c r="BC32" s="17">
        <f>IF(AND($D32=$AW$4,$E32=BC$5),VLOOKUP($A32,'Потребление ЭЭ_факт'!$A$5:$DH$154,47+'Потребление ЭЭ_факт'!CK$4+35,FALSE),IF(BB32&lt;&gt;0,VLOOKUP($A32,'Потребление ЭЭ_факт'!$A$5:$DH$154,47+'Потребление ЭЭ_факт'!CK$4+35,FALSE),0))</f>
        <v>11680.351607142857</v>
      </c>
      <c r="BD32" s="17">
        <f>IF(AND($D32=$AW$4,$E32=BD$5),VLOOKUP($A32,'Потребление ЭЭ_факт'!$A$5:$DH$154,47+'Потребление ЭЭ_факт'!CL$4+35,FALSE),IF(BC32&lt;&gt;0,VLOOKUP($A32,'Потребление ЭЭ_факт'!$A$5:$DH$154,47+'Потребление ЭЭ_факт'!CL$4+35,FALSE),0))</f>
        <v>12173.832857142857</v>
      </c>
      <c r="BE32" s="17">
        <f>IF(AND($D32=$AW$4,$E32=BE$5),VLOOKUP($A32,'Потребление ЭЭ_факт'!$A$5:$DH$154,47+'Потребление ЭЭ_факт'!CM$4+35,FALSE),IF(BD32&lt;&gt;0,VLOOKUP($A32,'Потребление ЭЭ_факт'!$A$5:$DH$154,47+'Потребление ЭЭ_факт'!CM$4+35,FALSE),0))</f>
        <v>10974.246428571429</v>
      </c>
      <c r="BF32" s="17">
        <f>IF(AND($D32=$AW$4,$E32=BF$5),VLOOKUP($A32,'Потребление ЭЭ_факт'!$A$5:$DH$154,47+'Потребление ЭЭ_факт'!CN$4+35,FALSE),IF(BE32&lt;&gt;0,VLOOKUP($A32,'Потребление ЭЭ_факт'!$A$5:$DH$154,47+'Потребление ЭЭ_факт'!CN$4+35,FALSE),0))</f>
        <v>10524.760178571431</v>
      </c>
      <c r="BG32" s="17">
        <f>IF(AND($D32=$AW$4,$E32=BG$5),VLOOKUP($A32,'Потребление ЭЭ_факт'!$A$5:$DH$154,47+'Потребление ЭЭ_факт'!CO$4+35,FALSE),IF(BF32&lt;&gt;0,VLOOKUP($A32,'Потребление ЭЭ_факт'!$A$5:$DH$154,47+'Потребление ЭЭ_факт'!CO$4+35,FALSE),0))</f>
        <v>14085.462857142857</v>
      </c>
      <c r="BH32" s="17">
        <f>IF(AND($D32=$AW$4,$E32=BH$5),VLOOKUP($A32,'Потребление ЭЭ_факт'!$A$5:$DH$154,47+'Потребление ЭЭ_факт'!CP$4+35,FALSE),IF(BG32&lt;&gt;0,VLOOKUP($A32,'Потребление ЭЭ_факт'!$A$5:$DH$154,47+'Потребление ЭЭ_факт'!CP$4+35,FALSE),0))</f>
        <v>14484.201964285716</v>
      </c>
      <c r="BI32" s="14">
        <f>IF(AND($D32=$BI$4,$E32=BI$5),VLOOKUP($A32,'Потребление ЭЭ_факт'!$A$5:$DH$154,47+'Потребление ЭЭ_факт'!CQ$4+47,FALSE),IF(BH32&lt;&gt;0,VLOOKUP($A32,'Потребление ЭЭ_факт'!$A$5:$DH$154,47+'Потребление ЭЭ_факт'!CQ$4+47,FALSE),0))</f>
        <v>14968.05</v>
      </c>
      <c r="BJ32" s="17">
        <f>IF(AND($D32=$BI$4,$E32=BJ$5),VLOOKUP($A32,'Потребление ЭЭ_факт'!$A$5:$DH$154,47+'Потребление ЭЭ_факт'!CR$4+47,FALSE),IF(BI32&lt;&gt;0,VLOOKUP($A32,'Потребление ЭЭ_факт'!$A$5:$DH$154,47+'Потребление ЭЭ_факт'!CR$4+47,FALSE),0))</f>
        <v>13716.699642857142</v>
      </c>
      <c r="BK32" s="17">
        <f>IF(AND($D32=$BI$4,$E32=BK$5),VLOOKUP($A32,'Потребление ЭЭ_факт'!$A$5:$DH$154,47+'Потребление ЭЭ_факт'!CS$4+47,FALSE),IF(BJ32&lt;&gt;0,VLOOKUP($A32,'Потребление ЭЭ_факт'!$A$5:$DH$154,47+'Потребление ЭЭ_факт'!CS$4+47,FALSE),0))</f>
        <v>13602.711428571427</v>
      </c>
      <c r="BL32" s="17">
        <f>IF(AND($D32=$BI$4,$E32=BL$5),VLOOKUP($A32,'Потребление ЭЭ_факт'!$A$5:$DH$154,47+'Потребление ЭЭ_факт'!CT$4+47,FALSE),IF(BK32&lt;&gt;0,VLOOKUP($A32,'Потребление ЭЭ_факт'!$A$5:$DH$154,47+'Потребление ЭЭ_факт'!CT$4+47,FALSE),0))</f>
        <v>11807.084999999999</v>
      </c>
      <c r="BM32" s="17">
        <f>IF(AND($D32=$BI$4,$E32=BM$5),VLOOKUP($A32,'Потребление ЭЭ_факт'!$A$5:$DH$154,47+'Потребление ЭЭ_факт'!CU$4+47,FALSE),IF(BL32&lt;&gt;0,VLOOKUP($A32,'Потребление ЭЭ_факт'!$A$5:$DH$154,47+'Потребление ЭЭ_факт'!CU$4+47,FALSE),0))</f>
        <v>12376.958142857142</v>
      </c>
      <c r="BN32" s="17">
        <f>IF(AND($D32=$BI$4,$E32=BN$5),VLOOKUP($A32,'Потребление ЭЭ_факт'!$A$5:$DH$154,47+'Потребление ЭЭ_факт'!CV$4+47,FALSE),IF(BM32&lt;&gt;0,VLOOKUP($A32,'Потребление ЭЭ_факт'!$A$5:$DH$154,47+'Потребление ЭЭ_факт'!CV$4+47,FALSE),0))</f>
        <v>13595.544642857143</v>
      </c>
      <c r="BO32" s="17">
        <f>IF(AND($D32=$BI$4,$E32=BO$5),VLOOKUP($A32,'Потребление ЭЭ_факт'!$A$5:$DH$154,47+'Потребление ЭЭ_факт'!CW$4+47,FALSE),IF(BN32&lt;&gt;0,VLOOKUP($A32,'Потребление ЭЭ_факт'!$A$5:$DH$154,47+'Потребление ЭЭ_факт'!CW$4+47,FALSE),0))</f>
        <v>13707.09</v>
      </c>
      <c r="BP32" s="17">
        <f>IF(AND($D32=$BI$4,$E32=BP$5),VLOOKUP($A32,'Потребление ЭЭ_факт'!$A$5:$DH$154,47+'Потребление ЭЭ_факт'!CX$4+47,FALSE),IF(BO32&lt;&gt;0,VLOOKUP($A32,'Потребление ЭЭ_факт'!$A$5:$DH$154,47+'Потребление ЭЭ_факт'!CX$4+47,FALSE),0))</f>
        <v>17010.165000000001</v>
      </c>
      <c r="BQ32" s="17">
        <f>IF(AND($D32=$BI$4,$E32=BQ$5),VLOOKUP($A32,'Потребление ЭЭ_факт'!$A$5:$DH$154,47+'Потребление ЭЭ_факт'!CY$4+47,FALSE),IF(BP32&lt;&gt;0,VLOOKUP($A32,'Потребление ЭЭ_факт'!$A$5:$DH$154,47+'Потребление ЭЭ_факт'!CY$4+47,FALSE),0))</f>
        <v>12558.119999999999</v>
      </c>
      <c r="BR32" s="17">
        <f>IF(AND($D32=$BI$4,$E32=BR$5),VLOOKUP($A32,'Потребление ЭЭ_факт'!$A$5:$DH$154,47+'Потребление ЭЭ_факт'!CZ$4+47,FALSE),IF(BQ32&lt;&gt;0,VLOOKUP($A32,'Потребление ЭЭ_факт'!$A$5:$DH$154,47+'Потребление ЭЭ_факт'!CZ$4+47,FALSE),0))</f>
        <v>13447.481142857143</v>
      </c>
      <c r="BS32" s="17">
        <f>IF(AND($D32=$BI$4,$E32=BS$5),VLOOKUP($A32,'Потребление ЭЭ_факт'!$A$5:$DH$154,47+'Потребление ЭЭ_факт'!DA$4+47,FALSE),IF(BR32&lt;&gt;0,VLOOKUP($A32,'Потребление ЭЭ_факт'!$A$5:$DH$154,47+'Потребление ЭЭ_факт'!DA$4+47,FALSE),0))</f>
        <v>15196.532142857144</v>
      </c>
      <c r="BT32" s="17">
        <f>IF(AND($D32=$BI$4,$E32=BT$5),VLOOKUP($A32,'Потребление ЭЭ_факт'!$A$5:$DH$154,47+'Потребление ЭЭ_факт'!DB$4+47,FALSE),IF(BS32&lt;&gt;0,VLOOKUP($A32,'Потребление ЭЭ_факт'!$A$5:$DH$154,47+'Потребление ЭЭ_факт'!DB$4+47,FALSE),0))</f>
        <v>16900.305</v>
      </c>
      <c r="BU32" s="14">
        <f>IF(AND($D32=$BU$4,$E32=BU$5),VLOOKUP($A32,'Потребление ЭЭ_факт'!$A$5:$DH$154,59+'Потребление ЭЭ_факт'!DC$4+47,FALSE),IF(BT32&lt;&gt;0,VLOOKUP($A32,'Потребление ЭЭ_факт'!$A$5:$DH$154,47+'Потребление ЭЭ_факт'!DC$4+59,FALSE),0))</f>
        <v>18460.380428571429</v>
      </c>
      <c r="BV32" s="17">
        <f>IF(AND($D32=$BU$4,$E32=BV$5),VLOOKUP($A32,'Потребление ЭЭ_факт'!$A$5:$DH$154,59+'Потребление ЭЭ_факт'!DD$4+47,FALSE),IF(BU32&lt;&gt;0,VLOOKUP($A32,'Потребление ЭЭ_факт'!$A$5:$DH$154,47+'Потребление ЭЭ_факт'!DD$4+59,FALSE),0))</f>
        <v>13951.064999999999</v>
      </c>
      <c r="BW32" s="17">
        <f>IF(AND($D32=$BU$4,$E32=BW$5),VLOOKUP($A32,'Потребление ЭЭ_факт'!$A$5:$DH$154,59+'Потребление ЭЭ_факт'!DE$4+47,FALSE),IF(BV32&lt;&gt;0,VLOOKUP($A32,'Потребление ЭЭ_факт'!$A$5:$DH$154,47+'Потребление ЭЭ_факт'!DE$4+59,FALSE),0))</f>
        <v>13109.580000000002</v>
      </c>
      <c r="BX32" s="17">
        <f>IF(AND($D32=$BU$4,$E32=BX$5),VLOOKUP($A32,'Потребление ЭЭ_факт'!$A$5:$DH$154,59+'Потребление ЭЭ_факт'!DF$4+47,FALSE),IF(BW32&lt;&gt;0,VLOOKUP($A32,'Потребление ЭЭ_факт'!$A$5:$DH$154,47+'Потребление ЭЭ_факт'!DF$4+59,FALSE),0))</f>
        <v>12429.96</v>
      </c>
      <c r="BY32" s="17">
        <f>IF(AND($D32=$BU$4,$E32=BY$5),VLOOKUP($A32,'Потребление ЭЭ_факт'!$A$5:$DH$154,59+'Потребление ЭЭ_факт'!DG$4+47,FALSE),IF(BX32&lt;&gt;0,VLOOKUP($A32,'Потребление ЭЭ_факт'!$A$5:$DH$154,47+'Потребление ЭЭ_факт'!DG$4+59,FALSE),0))</f>
        <v>14007.390000000001</v>
      </c>
      <c r="BZ32" s="17">
        <f>IF(AND($D32=$BU$4,$E32=BZ$5),VLOOKUP($A32,'Потребление ЭЭ_факт'!$A$5:$DH$154,59+'Потребление ЭЭ_факт'!DH$4+47,FALSE),IF(BY32&lt;&gt;0,VLOOKUP($A32,'Потребление ЭЭ_факт'!$A$5:$DH$154,47+'Потребление ЭЭ_факт'!DH$4+59,FALSE),0))</f>
        <v>10649.64</v>
      </c>
      <c r="CA32" s="15">
        <f t="shared" si="97"/>
        <v>12614.842848214284</v>
      </c>
      <c r="CB32" s="12">
        <f t="shared" si="200"/>
        <v>13248.107410714287</v>
      </c>
      <c r="CC32" s="12">
        <f t="shared" si="201"/>
        <v>11106.658392857142</v>
      </c>
      <c r="CD32" s="12">
        <f t="shared" si="202"/>
        <v>12742.382544642858</v>
      </c>
      <c r="CE32" s="12">
        <f t="shared" si="203"/>
        <v>14026.791964285716</v>
      </c>
      <c r="CF32" s="12">
        <f t="shared" si="204"/>
        <v>15124.565812500001</v>
      </c>
      <c r="CG32" s="14">
        <f t="shared" si="205"/>
        <v>15285.3585</v>
      </c>
      <c r="CH32" s="15">
        <f t="shared" si="206"/>
        <v>13199.709160714287</v>
      </c>
      <c r="CI32" s="15">
        <f t="shared" si="207"/>
        <v>13188.458142857144</v>
      </c>
      <c r="CJ32" s="15">
        <f t="shared" si="240"/>
        <v>11546.561249999999</v>
      </c>
      <c r="CK32" s="15">
        <f t="shared" si="103"/>
        <v>12312.343079464285</v>
      </c>
      <c r="CL32" s="15">
        <f t="shared" si="104"/>
        <v>11393.616160714286</v>
      </c>
      <c r="CM32" s="15">
        <f t="shared" si="177"/>
        <v>12614.842848214284</v>
      </c>
      <c r="CN32" s="15">
        <f t="shared" si="208"/>
        <v>13248.107410714287</v>
      </c>
      <c r="CO32" s="15">
        <f t="shared" si="209"/>
        <v>11106.658392857142</v>
      </c>
      <c r="CP32" s="15">
        <f t="shared" si="210"/>
        <v>12742.382544642858</v>
      </c>
      <c r="CQ32" s="15">
        <f t="shared" si="211"/>
        <v>14026.791964285716</v>
      </c>
      <c r="CR32" s="16">
        <f t="shared" si="212"/>
        <v>15124.565812500001</v>
      </c>
      <c r="CS32" s="14">
        <f t="shared" si="213"/>
        <v>15285.3585</v>
      </c>
      <c r="CT32" s="15">
        <f t="shared" si="214"/>
        <v>13199.709160714287</v>
      </c>
      <c r="CU32" s="15">
        <f t="shared" si="215"/>
        <v>13188.458142857144</v>
      </c>
      <c r="CV32" s="15">
        <f t="shared" si="216"/>
        <v>11546.561249999999</v>
      </c>
      <c r="CW32" s="15">
        <f t="shared" si="217"/>
        <v>12312.343079464285</v>
      </c>
      <c r="CX32" s="15">
        <f t="shared" si="218"/>
        <v>11393.616160714286</v>
      </c>
      <c r="CY32" s="15">
        <f t="shared" si="219"/>
        <v>12614.842848214284</v>
      </c>
      <c r="CZ32" s="15">
        <f t="shared" si="220"/>
        <v>13248.107410714287</v>
      </c>
      <c r="DA32" s="15">
        <f t="shared" si="221"/>
        <v>11106.658392857142</v>
      </c>
      <c r="DB32" s="15">
        <f t="shared" si="222"/>
        <v>12742.382544642858</v>
      </c>
      <c r="DC32" s="15">
        <f t="shared" si="223"/>
        <v>14026.791964285716</v>
      </c>
      <c r="DD32" s="16">
        <f t="shared" si="224"/>
        <v>15124.565812500001</v>
      </c>
      <c r="DE32" s="14">
        <f t="shared" si="190"/>
        <v>15285.3585</v>
      </c>
      <c r="DF32" s="15">
        <f t="shared" si="191"/>
        <v>13199.709160714287</v>
      </c>
      <c r="DG32" s="15">
        <f t="shared" si="192"/>
        <v>13188.458142857144</v>
      </c>
      <c r="DH32" s="15">
        <f t="shared" si="193"/>
        <v>11546.561249999999</v>
      </c>
      <c r="DI32" s="15">
        <f t="shared" si="194"/>
        <v>12312.343079464285</v>
      </c>
      <c r="DJ32" s="15">
        <f t="shared" si="195"/>
        <v>11393.616160714286</v>
      </c>
      <c r="DK32" s="15">
        <f t="shared" si="196"/>
        <v>12614.842848214284</v>
      </c>
      <c r="DL32" s="15">
        <f t="shared" si="197"/>
        <v>13248.107410714287</v>
      </c>
      <c r="DM32" s="15">
        <f t="shared" si="198"/>
        <v>11106.658392857142</v>
      </c>
      <c r="DN32" s="15">
        <f t="shared" si="199"/>
        <v>12742.382544642858</v>
      </c>
      <c r="DO32" s="15">
        <f t="shared" si="188"/>
        <v>14026.791964285716</v>
      </c>
      <c r="DP32" s="16">
        <f t="shared" si="189"/>
        <v>15124.565812500001</v>
      </c>
      <c r="DQ32" s="14">
        <f t="shared" si="105"/>
        <v>15285.3585</v>
      </c>
      <c r="DR32" s="15">
        <f t="shared" si="106"/>
        <v>13199.709160714287</v>
      </c>
      <c r="DS32" s="15">
        <f t="shared" si="107"/>
        <v>13188.458142857144</v>
      </c>
      <c r="DT32" s="15">
        <f t="shared" si="108"/>
        <v>11546.561249999999</v>
      </c>
      <c r="DU32" s="15">
        <f t="shared" si="109"/>
        <v>12312.343079464285</v>
      </c>
      <c r="DV32" s="15">
        <f t="shared" si="110"/>
        <v>11393.616160714286</v>
      </c>
      <c r="DW32" s="15">
        <f t="shared" si="111"/>
        <v>12614.842848214284</v>
      </c>
      <c r="DX32" s="15">
        <f t="shared" si="112"/>
        <v>13248.107410714287</v>
      </c>
      <c r="DY32" s="15">
        <f t="shared" si="113"/>
        <v>11106.658392857142</v>
      </c>
      <c r="DZ32" s="15">
        <f t="shared" si="225"/>
        <v>12742.382544642858</v>
      </c>
      <c r="EA32" s="15">
        <f t="shared" si="226"/>
        <v>14026.791964285716</v>
      </c>
      <c r="EB32" s="16">
        <f t="shared" si="227"/>
        <v>15124.565812500001</v>
      </c>
      <c r="EC32" s="14">
        <f t="shared" si="228"/>
        <v>15285.3585</v>
      </c>
      <c r="ED32" s="15">
        <f t="shared" si="229"/>
        <v>13199.709160714287</v>
      </c>
      <c r="EE32" s="15">
        <f t="shared" si="230"/>
        <v>13188.458142857144</v>
      </c>
      <c r="EF32" s="15">
        <f t="shared" si="231"/>
        <v>11546.561249999999</v>
      </c>
      <c r="EG32" s="15">
        <f t="shared" si="232"/>
        <v>12312.343079464285</v>
      </c>
      <c r="EH32" s="15">
        <f t="shared" si="233"/>
        <v>11393.616160714286</v>
      </c>
      <c r="EI32" s="15">
        <f t="shared" si="234"/>
        <v>12614.842848214284</v>
      </c>
      <c r="EJ32" s="15">
        <f t="shared" si="235"/>
        <v>13248.107410714287</v>
      </c>
      <c r="EK32" s="15">
        <f t="shared" si="236"/>
        <v>11106.658392857142</v>
      </c>
      <c r="EL32" s="15">
        <f t="shared" si="237"/>
        <v>12742.382544642858</v>
      </c>
      <c r="EM32" s="15">
        <f t="shared" si="238"/>
        <v>14026.791964285716</v>
      </c>
      <c r="EN32" s="16">
        <f t="shared" si="239"/>
        <v>15124.565812500001</v>
      </c>
      <c r="EO32" s="14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6"/>
      <c r="FC32" s="14">
        <f t="shared" si="178"/>
        <v>14984.923928571428</v>
      </c>
      <c r="FD32" s="17">
        <f t="shared" si="114"/>
        <v>12784.2</v>
      </c>
      <c r="FE32" s="17">
        <f t="shared" si="115"/>
        <v>12968.743714285712</v>
      </c>
      <c r="FF32" s="17">
        <f t="shared" si="116"/>
        <v>10752.653571428571</v>
      </c>
      <c r="FG32" s="17">
        <f t="shared" si="117"/>
        <v>11646.722142857141</v>
      </c>
      <c r="FH32" s="17">
        <f t="shared" si="118"/>
        <v>11034.154285714285</v>
      </c>
      <c r="FI32" s="17">
        <f t="shared" si="119"/>
        <v>12846.521785714285</v>
      </c>
      <c r="FJ32" s="17">
        <f t="shared" si="120"/>
        <v>12149.785714285716</v>
      </c>
      <c r="FK32" s="17">
        <f t="shared" si="121"/>
        <v>10545.63</v>
      </c>
      <c r="FL32" s="17">
        <f t="shared" si="122"/>
        <v>11873.961000000001</v>
      </c>
      <c r="FM32" s="17">
        <f t="shared" si="123"/>
        <v>12139.422857142858</v>
      </c>
      <c r="FN32" s="17">
        <f t="shared" si="124"/>
        <v>12696.758571428571</v>
      </c>
      <c r="FO32" s="14">
        <f t="shared" si="125"/>
        <v>12728.079642857143</v>
      </c>
      <c r="FP32" s="17">
        <f t="shared" si="126"/>
        <v>12346.872000000001</v>
      </c>
      <c r="FQ32" s="17">
        <f t="shared" si="127"/>
        <v>13072.79742857143</v>
      </c>
      <c r="FR32" s="17">
        <f t="shared" si="128"/>
        <v>11196.546428571428</v>
      </c>
      <c r="FS32" s="17">
        <f t="shared" si="129"/>
        <v>11218.302032142856</v>
      </c>
      <c r="FT32" s="17">
        <f t="shared" si="130"/>
        <v>10295.125714285714</v>
      </c>
      <c r="FU32" s="17">
        <f t="shared" si="131"/>
        <v>11680.351607142857</v>
      </c>
      <c r="FV32" s="17">
        <f t="shared" si="132"/>
        <v>12173.832857142857</v>
      </c>
      <c r="FW32" s="17">
        <f t="shared" si="133"/>
        <v>10974.246428571429</v>
      </c>
      <c r="FX32" s="17">
        <f t="shared" si="134"/>
        <v>10524.760178571431</v>
      </c>
      <c r="FY32" s="17">
        <f t="shared" si="135"/>
        <v>14085.462857142857</v>
      </c>
      <c r="FZ32" s="17">
        <f t="shared" si="136"/>
        <v>14484.201964285716</v>
      </c>
      <c r="GA32" s="14">
        <f t="shared" si="137"/>
        <v>14968.05</v>
      </c>
      <c r="GB32" s="17">
        <f t="shared" si="138"/>
        <v>13716.699642857142</v>
      </c>
      <c r="GC32" s="17">
        <f t="shared" si="139"/>
        <v>13602.711428571427</v>
      </c>
      <c r="GD32" s="17">
        <f t="shared" si="140"/>
        <v>11807.084999999999</v>
      </c>
      <c r="GE32" s="17">
        <f t="shared" si="141"/>
        <v>12376.958142857142</v>
      </c>
      <c r="GF32" s="17">
        <f t="shared" si="142"/>
        <v>13595.544642857143</v>
      </c>
      <c r="GG32" s="17">
        <f t="shared" si="143"/>
        <v>13707.09</v>
      </c>
      <c r="GH32" s="17">
        <f t="shared" si="144"/>
        <v>17010.165000000001</v>
      </c>
      <c r="GI32" s="17">
        <f t="shared" si="145"/>
        <v>12558.119999999999</v>
      </c>
      <c r="GJ32" s="17">
        <f t="shared" si="146"/>
        <v>13447.481142857143</v>
      </c>
      <c r="GK32" s="17">
        <f t="shared" si="147"/>
        <v>15196.532142857144</v>
      </c>
      <c r="GL32" s="17">
        <f t="shared" si="148"/>
        <v>16900.305</v>
      </c>
      <c r="GM32" s="14">
        <f t="shared" si="149"/>
        <v>18460.380428571429</v>
      </c>
      <c r="GN32" s="17">
        <f t="shared" si="150"/>
        <v>13951.064999999999</v>
      </c>
      <c r="GO32" s="17">
        <f t="shared" si="151"/>
        <v>13109.580000000002</v>
      </c>
      <c r="GP32" s="17">
        <f t="shared" si="152"/>
        <v>12429.96</v>
      </c>
      <c r="GQ32" s="17">
        <f t="shared" si="153"/>
        <v>14007.390000000001</v>
      </c>
      <c r="GR32" s="17">
        <f t="shared" si="154"/>
        <v>10649.64</v>
      </c>
      <c r="GS32" s="15">
        <f t="shared" si="155"/>
        <v>12614.842848214284</v>
      </c>
      <c r="GT32" s="12">
        <f t="shared" si="156"/>
        <v>13248.107410714287</v>
      </c>
      <c r="GU32" s="12">
        <f t="shared" si="157"/>
        <v>11106.658392857142</v>
      </c>
      <c r="GV32" s="12">
        <f t="shared" si="158"/>
        <v>12742.382544642858</v>
      </c>
      <c r="GW32" s="12">
        <f t="shared" si="159"/>
        <v>14026.791964285716</v>
      </c>
      <c r="GX32" s="12">
        <f t="shared" si="160"/>
        <v>15124.565812500001</v>
      </c>
      <c r="GY32" s="14">
        <f t="shared" si="161"/>
        <v>15285.3585</v>
      </c>
      <c r="GZ32" s="15">
        <f t="shared" si="162"/>
        <v>13199.709160714287</v>
      </c>
      <c r="HA32" s="15">
        <f t="shared" si="163"/>
        <v>13188.458142857144</v>
      </c>
      <c r="HB32" s="15">
        <f t="shared" si="164"/>
        <v>11546.561249999999</v>
      </c>
      <c r="HC32" s="15">
        <f t="shared" si="165"/>
        <v>12312.343079464285</v>
      </c>
      <c r="HD32" s="15">
        <f t="shared" si="166"/>
        <v>11393.616160714286</v>
      </c>
      <c r="HE32" s="15">
        <f t="shared" si="167"/>
        <v>12614.842848214284</v>
      </c>
      <c r="HF32" s="15">
        <f t="shared" si="168"/>
        <v>13248.107410714287</v>
      </c>
      <c r="HG32" s="15">
        <f t="shared" si="169"/>
        <v>11106.658392857142</v>
      </c>
      <c r="HH32" s="15">
        <f t="shared" si="170"/>
        <v>12742.382544642858</v>
      </c>
      <c r="HI32" s="15">
        <f t="shared" si="171"/>
        <v>14026.791964285716</v>
      </c>
      <c r="HJ32" s="16">
        <f t="shared" si="172"/>
        <v>15124.565812500001</v>
      </c>
      <c r="HK32" s="14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6"/>
      <c r="HW32" s="14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6"/>
      <c r="II32" s="14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6"/>
      <c r="IU32" s="14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6"/>
      <c r="JH32" s="17"/>
      <c r="JI32" s="14">
        <f t="shared" si="179"/>
        <v>146423.47757142855</v>
      </c>
      <c r="JJ32" s="15">
        <f t="shared" si="180"/>
        <v>144780.57913928572</v>
      </c>
      <c r="JK32" s="15">
        <f t="shared" si="181"/>
        <v>168886.74214285714</v>
      </c>
      <c r="JL32" s="15">
        <f t="shared" si="182"/>
        <v>161471.36440178574</v>
      </c>
      <c r="JM32" s="15">
        <f t="shared" si="183"/>
        <v>155789.3952669643</v>
      </c>
      <c r="JN32" s="15">
        <f t="shared" si="184"/>
        <v>0</v>
      </c>
      <c r="JO32" s="15">
        <f t="shared" si="185"/>
        <v>0</v>
      </c>
      <c r="JP32" s="15">
        <f t="shared" si="186"/>
        <v>0</v>
      </c>
      <c r="JQ32" s="15">
        <f t="shared" si="187"/>
        <v>0</v>
      </c>
      <c r="JR32" s="14"/>
    </row>
    <row r="33" spans="1:278" ht="12.75" customHeight="1" x14ac:dyDescent="0.25">
      <c r="A33" s="1" t="s">
        <v>265</v>
      </c>
      <c r="B33" s="3" t="s">
        <v>266</v>
      </c>
      <c r="C33" s="4">
        <v>44372</v>
      </c>
      <c r="D33">
        <f t="shared" si="93"/>
        <v>2021</v>
      </c>
      <c r="E33">
        <f t="shared" si="94"/>
        <v>6</v>
      </c>
      <c r="F33">
        <f t="shared" si="95"/>
        <v>2018</v>
      </c>
      <c r="G33">
        <f t="shared" si="96"/>
        <v>6</v>
      </c>
      <c r="H33">
        <f t="shared" si="173"/>
        <v>2022</v>
      </c>
      <c r="I33">
        <f t="shared" si="174"/>
        <v>1</v>
      </c>
      <c r="J33">
        <f t="shared" si="175"/>
        <v>2026</v>
      </c>
      <c r="K33">
        <f t="shared" si="176"/>
        <v>12</v>
      </c>
      <c r="M33" s="28">
        <f>IF(AND($D33=$M$4,$E33=M$5),VLOOKUP($A33,'Потребление ЭЭ_факт'!$A$5:$DH$154,47+'Потребление ЭЭ_факт'!AU$4-1,FALSE),IF(L33&lt;&gt;0,VLOOKUP($A33,'Потребление ЭЭ_факт'!$A$5:$DH$154,47+'Потребление ЭЭ_факт'!AU$4-1,FALSE),0))</f>
        <v>0</v>
      </c>
      <c r="N33" s="17">
        <f>IF(AND($D33=$M$4,$E33=N$5),VLOOKUP($A33,'Потребление ЭЭ_факт'!$A$5:$DH$154,47+'Потребление ЭЭ_факт'!AV$4-1,FALSE),IF(M33&lt;&gt;0,VLOOKUP($A33,'Потребление ЭЭ_факт'!$A$5:$DH$154,47+'Потребление ЭЭ_факт'!AV$4-1,FALSE),0))</f>
        <v>0</v>
      </c>
      <c r="O33" s="17">
        <f>IF(AND($D33=$M$4,$E33=O$5),VLOOKUP($A33,'Потребление ЭЭ_факт'!$A$5:$DH$154,47+'Потребление ЭЭ_факт'!AW$4-1,FALSE),IF(N33&lt;&gt;0,VLOOKUP($A33,'Потребление ЭЭ_факт'!$A$5:$DH$154,47+'Потребление ЭЭ_факт'!AW$4-1,FALSE),0))</f>
        <v>0</v>
      </c>
      <c r="P33" s="17">
        <f>IF(AND($D33=$M$4,$E33=P$5),VLOOKUP($A33,'Потребление ЭЭ_факт'!$A$5:$DH$154,47+'Потребление ЭЭ_факт'!AX$4-1,FALSE),IF(O33&lt;&gt;0,VLOOKUP($A33,'Потребление ЭЭ_факт'!$A$5:$DH$154,47+'Потребление ЭЭ_факт'!AX$4-1,FALSE),0))</f>
        <v>0</v>
      </c>
      <c r="Q33" s="17">
        <f>IF(AND($D33=$M$4,$E33=Q$5),VLOOKUP($A33,'Потребление ЭЭ_факт'!$A$5:$DH$154,47+'Потребление ЭЭ_факт'!AY$4-1,FALSE),IF(P33&lt;&gt;0,VLOOKUP($A33,'Потребление ЭЭ_факт'!$A$5:$DH$154,47+'Потребление ЭЭ_факт'!AY$4-1,FALSE),0))</f>
        <v>0</v>
      </c>
      <c r="R33" s="17">
        <f>IF(AND($D33=$M$4,$E33=R$5),VLOOKUP($A33,'Потребление ЭЭ_факт'!$A$5:$DH$154,47+'Потребление ЭЭ_факт'!AZ$4-1,FALSE),IF(Q33&lt;&gt;0,VLOOKUP($A33,'Потребление ЭЭ_факт'!$A$5:$DH$154,47+'Потребление ЭЭ_факт'!AZ$4-1,FALSE),0))</f>
        <v>0</v>
      </c>
      <c r="S33" s="17">
        <f>IF(AND($D33=$M$4,$E33=S$5),VLOOKUP($A33,'Потребление ЭЭ_факт'!$A$5:$DH$154,47+'Потребление ЭЭ_факт'!BA$4-1,FALSE),IF(R33&lt;&gt;0,VLOOKUP($A33,'Потребление ЭЭ_факт'!$A$5:$DH$154,47+'Потребление ЭЭ_факт'!BA$4-1,FALSE),0))</f>
        <v>0</v>
      </c>
      <c r="T33" s="17">
        <f>IF(AND($D33=$M$4,$E33=T$5),VLOOKUP($A33,'Потребление ЭЭ_факт'!$A$5:$DH$154,47+'Потребление ЭЭ_факт'!BB$4-1,FALSE),IF(S33&lt;&gt;0,VLOOKUP($A33,'Потребление ЭЭ_факт'!$A$5:$DH$154,47+'Потребление ЭЭ_факт'!BB$4-1,FALSE),0))</f>
        <v>0</v>
      </c>
      <c r="U33" s="17">
        <f>IF(AND($D33=$M$4,$E33=U$5),VLOOKUP($A33,'Потребление ЭЭ_факт'!$A$5:$DH$154,47+'Потребление ЭЭ_факт'!BC$4-1,FALSE),IF(T33&lt;&gt;0,VLOOKUP($A33,'Потребление ЭЭ_факт'!$A$5:$DH$154,47+'Потребление ЭЭ_факт'!BC$4-1,FALSE),0))</f>
        <v>0</v>
      </c>
      <c r="V33" s="17">
        <f>IF(AND($D33=$M$4,$E33=V$5),VLOOKUP($A33,'Потребление ЭЭ_факт'!$A$5:$DH$154,47+'Потребление ЭЭ_факт'!BD$4-1,FALSE),IF(U33&lt;&gt;0,VLOOKUP($A33,'Потребление ЭЭ_факт'!$A$5:$DH$154,47+'Потребление ЭЭ_факт'!BD$4-1,FALSE),0))</f>
        <v>0</v>
      </c>
      <c r="W33" s="17">
        <f>IF(AND($D33=$M$4,$E33=W$5),VLOOKUP($A33,'Потребление ЭЭ_факт'!$A$5:$DH$154,47+'Потребление ЭЭ_факт'!BE$4-1,FALSE),IF(V33&lt;&gt;0,VLOOKUP($A33,'Потребление ЭЭ_факт'!$A$5:$DH$154,47+'Потребление ЭЭ_факт'!BE$4-1,FALSE),0))</f>
        <v>0</v>
      </c>
      <c r="X33" s="17">
        <f>IF(AND($D33=$M$4,$E33=X$5),VLOOKUP($A33,'Потребление ЭЭ_факт'!$A$5:$DH$154,47+'Потребление ЭЭ_факт'!BF$4-1,FALSE),IF(W33&lt;&gt;0,VLOOKUP($A33,'Потребление ЭЭ_факт'!$A$5:$DH$154,47+'Потребление ЭЭ_факт'!BF$4-1,FALSE),0))</f>
        <v>0</v>
      </c>
      <c r="Y33" s="14">
        <f>IF(AND($D33=$Y$4,$E33=Y$5),VLOOKUP($A33,'Потребление ЭЭ_факт'!$A$5:$DH$154,47+'Потребление ЭЭ_факт'!BG$4+11,FALSE),IF(X33&lt;&gt;0,VLOOKUP($A33,'Потребление ЭЭ_факт'!$A$5:$DH$154,47+'Потребление ЭЭ_факт'!BG$4+11,FALSE),0))</f>
        <v>0</v>
      </c>
      <c r="Z33" s="17">
        <f>IF(AND($D33=$Y$4,$E33=Z$5),VLOOKUP($A33,'Потребление ЭЭ_факт'!$A$5:$DH$154,47+'Потребление ЭЭ_факт'!BH$4+11,FALSE),IF(Y33&lt;&gt;0,VLOOKUP($A33,'Потребление ЭЭ_факт'!$A$5:$DH$154,47+'Потребление ЭЭ_факт'!BH$4+11,FALSE),0))</f>
        <v>0</v>
      </c>
      <c r="AA33" s="17">
        <f>IF(AND($D33=$Y$4,$E33=AA$5),VLOOKUP($A33,'Потребление ЭЭ_факт'!$A$5:$DH$154,47+'Потребление ЭЭ_факт'!BI$4+11,FALSE),IF(Z33&lt;&gt;0,VLOOKUP($A33,'Потребление ЭЭ_факт'!$A$5:$DH$154,47+'Потребление ЭЭ_факт'!BI$4+11,FALSE),0))</f>
        <v>0</v>
      </c>
      <c r="AB33" s="17">
        <f>IF(AND($D33=$Y$4,$E33=AB$5),VLOOKUP($A33,'Потребление ЭЭ_факт'!$A$5:$DH$154,47+'Потребление ЭЭ_факт'!BJ$4+11,FALSE),IF(AA33&lt;&gt;0,VLOOKUP($A33,'Потребление ЭЭ_факт'!$A$5:$DH$154,47+'Потребление ЭЭ_факт'!BJ$4+11,FALSE),0))</f>
        <v>0</v>
      </c>
      <c r="AC33" s="17">
        <f>IF(AND($D33=$Y$4,$E33=AC$5),VLOOKUP($A33,'Потребление ЭЭ_факт'!$A$5:$DH$154,47+'Потребление ЭЭ_факт'!BK$4+11,FALSE),IF(AB33&lt;&gt;0,VLOOKUP($A33,'Потребление ЭЭ_факт'!$A$5:$DH$154,47+'Потребление ЭЭ_факт'!BK$4+11,FALSE),0))</f>
        <v>0</v>
      </c>
      <c r="AD33" s="17">
        <f>IF(AND($D33=$Y$4,$E33=AD$5),VLOOKUP($A33,'Потребление ЭЭ_факт'!$A$5:$DH$154,47+'Потребление ЭЭ_факт'!BL$4+11,FALSE),IF(AC33&lt;&gt;0,VLOOKUP($A33,'Потребление ЭЭ_факт'!$A$5:$DH$154,47+'Потребление ЭЭ_факт'!BL$4+11,FALSE),0))</f>
        <v>30114.915851285714</v>
      </c>
      <c r="AE33" s="17">
        <f>IF(AND($D33=$Y$4,$E33=AE$5),VLOOKUP($A33,'Потребление ЭЭ_факт'!$A$5:$DH$154,47+'Потребление ЭЭ_факт'!BM$4+11,FALSE),IF(AD33&lt;&gt;0,VLOOKUP($A33,'Потребление ЭЭ_факт'!$A$5:$DH$154,47+'Потребление ЭЭ_факт'!BM$4+11,FALSE),0))</f>
        <v>30089.212350857142</v>
      </c>
      <c r="AF33" s="17">
        <f>IF(AND($D33=$Y$4,$E33=AF$5),VLOOKUP($A33,'Потребление ЭЭ_факт'!$A$5:$DH$154,47+'Потребление ЭЭ_факт'!BN$4+11,FALSE),IF(AE33&lt;&gt;0,VLOOKUP($A33,'Потребление ЭЭ_факт'!$A$5:$DH$154,47+'Потребление ЭЭ_факт'!BN$4+11,FALSE),0))</f>
        <v>31301.443659</v>
      </c>
      <c r="AG33" s="17">
        <f>IF(AND($D33=$Y$4,$E33=AG$5),VLOOKUP($A33,'Потребление ЭЭ_факт'!$A$5:$DH$154,47+'Потребление ЭЭ_факт'!BO$4+11,FALSE),IF(AF33&lt;&gt;0,VLOOKUP($A33,'Потребление ЭЭ_факт'!$A$5:$DH$154,47+'Потребление ЭЭ_факт'!BO$4+11,FALSE),0))</f>
        <v>24710.580270857143</v>
      </c>
      <c r="AH33" s="17">
        <f>IF(AND($D33=$Y$4,$E33=AH$5),VLOOKUP($A33,'Потребление ЭЭ_факт'!$A$5:$DH$154,47+'Потребление ЭЭ_факт'!BP$4+11,FALSE),IF(AG33&lt;&gt;0,VLOOKUP($A33,'Потребление ЭЭ_факт'!$A$5:$DH$154,47+'Потребление ЭЭ_факт'!BP$4+11,FALSE),0))</f>
        <v>23702.541728857144</v>
      </c>
      <c r="AI33" s="17">
        <f>IF(AND($D33=$Y$4,$E33=AI$5),VLOOKUP($A33,'Потребление ЭЭ_факт'!$A$5:$DH$154,47+'Потребление ЭЭ_факт'!BQ$4+11,FALSE),IF(AH33&lt;&gt;0,VLOOKUP($A33,'Потребление ЭЭ_факт'!$A$5:$DH$154,47+'Потребление ЭЭ_факт'!BQ$4+11,FALSE),0))</f>
        <v>23242.111407857141</v>
      </c>
      <c r="AJ33" s="17">
        <f>IF(AND($D33=$Y$4,$E33=AJ$5),VLOOKUP($A33,'Потребление ЭЭ_факт'!$A$5:$DH$154,47+'Потребление ЭЭ_факт'!BR$4+11,FALSE),IF(AI33&lt;&gt;0,VLOOKUP($A33,'Потребление ЭЭ_факт'!$A$5:$DH$154,47+'Потребление ЭЭ_факт'!BR$4+11,FALSE),0))</f>
        <v>22676.316256800001</v>
      </c>
      <c r="AK33" s="14">
        <f>IF(AND($D33=$AK$4,$E33=AK$5),VLOOKUP($A33,'Потребление ЭЭ_факт'!$A$5:$DH$154,47+'Потребление ЭЭ_факт'!BS$4+23,FALSE),IF(AJ33&lt;&gt;0,VLOOKUP($A33,'Потребление ЭЭ_факт'!$A$5:$DH$154,47+'Потребление ЭЭ_факт'!BS$4+23,FALSE),0))</f>
        <v>23337.781792142858</v>
      </c>
      <c r="AL33" s="17">
        <f>IF(AND($D33=$AK$4,$E33=AL$5),VLOOKUP($A33,'Потребление ЭЭ_факт'!$A$5:$DH$154,47+'Потребление ЭЭ_факт'!BT$4+23,FALSE),IF(AK33&lt;&gt;0,VLOOKUP($A33,'Потребление ЭЭ_факт'!$A$5:$DH$154,47+'Потребление ЭЭ_факт'!BT$4+23,FALSE),0))</f>
        <v>20666.723087999999</v>
      </c>
      <c r="AM33" s="17">
        <f>IF(AND($D33=$AK$4,$E33=AM$5),VLOOKUP($A33,'Потребление ЭЭ_факт'!$A$5:$DH$154,47+'Потребление ЭЭ_факт'!BU$4+23,FALSE),IF(AL33&lt;&gt;0,VLOOKUP($A33,'Потребление ЭЭ_факт'!$A$5:$DH$154,47+'Потребление ЭЭ_факт'!BU$4+23,FALSE),0))</f>
        <v>23216.833117714286</v>
      </c>
      <c r="AN33" s="17">
        <f>IF(AND($D33=$AK$4,$E33=AN$5),VLOOKUP($A33,'Потребление ЭЭ_факт'!$A$5:$DH$154,47+'Потребление ЭЭ_факт'!BV$4+23,FALSE),IF(AM33&lt;&gt;0,VLOOKUP($A33,'Потребление ЭЭ_факт'!$A$5:$DH$154,47+'Потребление ЭЭ_факт'!BV$4+23,FALSE),0))</f>
        <v>22865.316265714282</v>
      </c>
      <c r="AO33" s="17">
        <f>IF(AND($D33=$AK$4,$E33=AO$5),VLOOKUP($A33,'Потребление ЭЭ_факт'!$A$5:$DH$154,47+'Потребление ЭЭ_факт'!BW$4+23,FALSE),IF(AN33&lt;&gt;0,VLOOKUP($A33,'Потребление ЭЭ_факт'!$A$5:$DH$154,47+'Потребление ЭЭ_факт'!BW$4+23,FALSE),0))</f>
        <v>23957.371538142856</v>
      </c>
      <c r="AP33" s="17">
        <f>IF(AND($D33=$AK$4,$E33=AP$5),VLOOKUP($A33,'Потребление ЭЭ_факт'!$A$5:$DH$154,47+'Потребление ЭЭ_факт'!BX$4+23,FALSE),IF(AO33&lt;&gt;0,VLOOKUP($A33,'Потребление ЭЭ_факт'!$A$5:$DH$154,47+'Потребление ЭЭ_факт'!BX$4+23,FALSE),0))</f>
        <v>25983.178416000002</v>
      </c>
      <c r="AQ33" s="17">
        <f>IF(AND($D33=$AK$4,$E33=AQ$5),VLOOKUP($A33,'Потребление ЭЭ_факт'!$A$5:$DH$154,47+'Потребление ЭЭ_факт'!BY$4+23,FALSE),IF(AP33&lt;&gt;0,VLOOKUP($A33,'Потребление ЭЭ_факт'!$A$5:$DH$154,47+'Потребление ЭЭ_факт'!BY$4+23,FALSE),0))</f>
        <v>29275.611532714283</v>
      </c>
      <c r="AR33" s="17">
        <f>IF(AND($D33=$AK$4,$E33=AR$5),VLOOKUP($A33,'Потребление ЭЭ_факт'!$A$5:$DH$154,47+'Потребление ЭЭ_факт'!BZ$4+23,FALSE),IF(AQ33&lt;&gt;0,VLOOKUP($A33,'Потребление ЭЭ_факт'!$A$5:$DH$154,47+'Потребление ЭЭ_факт'!BZ$4+23,FALSE),0))</f>
        <v>30966.937020857149</v>
      </c>
      <c r="AS33" s="17">
        <f>IF(AND($D33=$AK$4,$E33=AS$5),VLOOKUP($A33,'Потребление ЭЭ_факт'!$A$5:$DH$154,47+'Потребление ЭЭ_факт'!CA$4+23,FALSE),IF(AR33&lt;&gt;0,VLOOKUP($A33,'Потребление ЭЭ_факт'!$A$5:$DH$154,47+'Потребление ЭЭ_факт'!CA$4+23,FALSE),0))</f>
        <v>23157.053564571434</v>
      </c>
      <c r="AT33" s="17">
        <f>IF(AND($D33=$AK$4,$E33=AT$5),VLOOKUP($A33,'Потребление ЭЭ_факт'!$A$5:$DH$154,47+'Потребление ЭЭ_факт'!CB$4+23,FALSE),IF(AS33&lt;&gt;0,VLOOKUP($A33,'Потребление ЭЭ_факт'!$A$5:$DH$154,47+'Потребление ЭЭ_факт'!CB$4+23,FALSE),0))</f>
        <v>22168.086402857141</v>
      </c>
      <c r="AU33" s="17">
        <f>IF(AND($D33=$AK$4,$E33=AU$5),VLOOKUP($A33,'Потребление ЭЭ_факт'!$A$5:$DH$154,47+'Потребление ЭЭ_факт'!CC$4+23,FALSE),IF(AT33&lt;&gt;0,VLOOKUP($A33,'Потребление ЭЭ_факт'!$A$5:$DH$154,47+'Потребление ЭЭ_факт'!CC$4+23,FALSE),0))</f>
        <v>20727.995348571429</v>
      </c>
      <c r="AV33" s="17">
        <f>IF(AND($D33=$AK$4,$E33=AV$5),VLOOKUP($A33,'Потребление ЭЭ_факт'!$A$5:$DH$154,47+'Потребление ЭЭ_факт'!CD$4+23,FALSE),IF(AU33&lt;&gt;0,VLOOKUP($A33,'Потребление ЭЭ_факт'!$A$5:$DH$154,47+'Потребление ЭЭ_факт'!CD$4+23,FALSE),0))</f>
        <v>23306.818394285714</v>
      </c>
      <c r="AW33" s="14">
        <f>IF(AND($D33=$AW$4,$E33=AW$5),VLOOKUP($A33,'Потребление ЭЭ_факт'!$A$5:$DH$154,47+'Потребление ЭЭ_факт'!CE$4+35,FALSE),IF(AV33&lt;&gt;0,VLOOKUP($A33,'Потребление ЭЭ_факт'!$A$5:$DH$154,47+'Потребление ЭЭ_факт'!CE$4+35,FALSE),0))</f>
        <v>23472.400766857143</v>
      </c>
      <c r="AX33" s="17">
        <f>IF(AND($D33=$AW$4,$E33=AX$5),VLOOKUP($A33,'Потребление ЭЭ_факт'!$A$5:$DH$154,47+'Потребление ЭЭ_факт'!CF$4+35,FALSE),IF(AW33&lt;&gt;0,VLOOKUP($A33,'Потребление ЭЭ_факт'!$A$5:$DH$154,47+'Потребление ЭЭ_факт'!CF$4+35,FALSE),0))</f>
        <v>20475.198043999997</v>
      </c>
      <c r="AY33" s="17">
        <f>IF(AND($D33=$AW$4,$E33=AY$5),VLOOKUP($A33,'Потребление ЭЭ_факт'!$A$5:$DH$154,47+'Потребление ЭЭ_факт'!CG$4+35,FALSE),IF(AX33&lt;&gt;0,VLOOKUP($A33,'Потребление ЭЭ_факт'!$A$5:$DH$154,47+'Потребление ЭЭ_факт'!CG$4+35,FALSE),0))</f>
        <v>21623.990611085715</v>
      </c>
      <c r="AZ33" s="17">
        <f>IF(AND($D33=$AW$4,$E33=AZ$5),VLOOKUP($A33,'Потребление ЭЭ_факт'!$A$5:$DH$154,47+'Потребление ЭЭ_факт'!CH$4+35,FALSE),IF(AY33&lt;&gt;0,VLOOKUP($A33,'Потребление ЭЭ_факт'!$A$5:$DH$154,47+'Потребление ЭЭ_факт'!CH$4+35,FALSE),0))</f>
        <v>21965.341469999999</v>
      </c>
      <c r="BA33" s="17">
        <f>IF(AND($D33=$AW$4,$E33=BA$5),VLOOKUP($A33,'Потребление ЭЭ_факт'!$A$5:$DH$154,47+'Потребление ЭЭ_факт'!CI$4+35,FALSE),IF(AZ33&lt;&gt;0,VLOOKUP($A33,'Потребление ЭЭ_факт'!$A$5:$DH$154,47+'Потребление ЭЭ_факт'!CI$4+35,FALSE),0))</f>
        <v>23354.482882714288</v>
      </c>
      <c r="BB33" s="17">
        <f>IF(AND($D33=$AW$4,$E33=BB$5),VLOOKUP($A33,'Потребление ЭЭ_факт'!$A$5:$DH$154,47+'Потребление ЭЭ_факт'!CJ$4+35,FALSE),IF(BA33&lt;&gt;0,VLOOKUP($A33,'Потребление ЭЭ_факт'!$A$5:$DH$154,47+'Потребление ЭЭ_факт'!CJ$4+35,FALSE),0))</f>
        <v>26256.315123428572</v>
      </c>
      <c r="BC33" s="17">
        <f>IF(AND($D33=$AW$4,$E33=BC$5),VLOOKUP($A33,'Потребление ЭЭ_факт'!$A$5:$DH$154,47+'Потребление ЭЭ_факт'!CK$4+35,FALSE),IF(BB33&lt;&gt;0,VLOOKUP($A33,'Потребление ЭЭ_факт'!$A$5:$DH$154,47+'Потребление ЭЭ_факт'!CK$4+35,FALSE),0))</f>
        <v>31643.739131285711</v>
      </c>
      <c r="BD33" s="17">
        <f>IF(AND($D33=$AW$4,$E33=BD$5),VLOOKUP($A33,'Потребление ЭЭ_факт'!$A$5:$DH$154,47+'Потребление ЭЭ_факт'!CL$4+35,FALSE),IF(BC33&lt;&gt;0,VLOOKUP($A33,'Потребление ЭЭ_факт'!$A$5:$DH$154,47+'Потребление ЭЭ_факт'!CL$4+35,FALSE),0))</f>
        <v>30720.497250857141</v>
      </c>
      <c r="BE33" s="17">
        <f>IF(AND($D33=$AW$4,$E33=BE$5),VLOOKUP($A33,'Потребление ЭЭ_факт'!$A$5:$DH$154,47+'Потребление ЭЭ_факт'!CM$4+35,FALSE),IF(BD33&lt;&gt;0,VLOOKUP($A33,'Потребление ЭЭ_факт'!$A$5:$DH$154,47+'Потребление ЭЭ_факт'!CM$4+35,FALSE),0))</f>
        <v>25619.353143714281</v>
      </c>
      <c r="BF33" s="17">
        <f>IF(AND($D33=$AW$4,$E33=BF$5),VLOOKUP($A33,'Потребление ЭЭ_факт'!$A$5:$DH$154,47+'Потребление ЭЭ_факт'!CN$4+35,FALSE),IF(BE33&lt;&gt;0,VLOOKUP($A33,'Потребление ЭЭ_факт'!$A$5:$DH$154,47+'Потребление ЭЭ_факт'!CN$4+35,FALSE),0))</f>
        <v>23501.599812999997</v>
      </c>
      <c r="BG33" s="17">
        <f>IF(AND($D33=$AW$4,$E33=BG$5),VLOOKUP($A33,'Потребление ЭЭ_факт'!$A$5:$DH$154,47+'Потребление ЭЭ_факт'!CO$4+35,FALSE),IF(BF33&lt;&gt;0,VLOOKUP($A33,'Потребление ЭЭ_факт'!$A$5:$DH$154,47+'Потребление ЭЭ_факт'!CO$4+35,FALSE),0))</f>
        <v>23227.110291428573</v>
      </c>
      <c r="BH33" s="17">
        <f>IF(AND($D33=$AW$4,$E33=BH$5),VLOOKUP($A33,'Потребление ЭЭ_факт'!$A$5:$DH$154,47+'Потребление ЭЭ_факт'!CP$4+35,FALSE),IF(BG33&lt;&gt;0,VLOOKUP($A33,'Потребление ЭЭ_факт'!$A$5:$DH$154,47+'Потребление ЭЭ_факт'!CP$4+35,FALSE),0))</f>
        <v>24486.78258971429</v>
      </c>
      <c r="BI33" s="14">
        <f>IF(AND($D33=$BI$4,$E33=BI$5),VLOOKUP($A33,'Потребление ЭЭ_факт'!$A$5:$DH$154,47+'Потребление ЭЭ_факт'!CQ$4+47,FALSE),IF(BH33&lt;&gt;0,VLOOKUP($A33,'Потребление ЭЭ_факт'!$A$5:$DH$154,47+'Потребление ЭЭ_факт'!CQ$4+47,FALSE),0))</f>
        <v>25730.304548428569</v>
      </c>
      <c r="BJ33" s="17">
        <f>IF(AND($D33=$BI$4,$E33=BJ$5),VLOOKUP($A33,'Потребление ЭЭ_факт'!$A$5:$DH$154,47+'Потребление ЭЭ_факт'!CR$4+47,FALSE),IF(BI33&lt;&gt;0,VLOOKUP($A33,'Потребление ЭЭ_факт'!$A$5:$DH$154,47+'Потребление ЭЭ_факт'!CR$4+47,FALSE),0))</f>
        <v>24513.781902628572</v>
      </c>
      <c r="BK33" s="17">
        <f>IF(AND($D33=$BI$4,$E33=BK$5),VLOOKUP($A33,'Потребление ЭЭ_факт'!$A$5:$DH$154,47+'Потребление ЭЭ_факт'!CS$4+47,FALSE),IF(BJ33&lt;&gt;0,VLOOKUP($A33,'Потребление ЭЭ_факт'!$A$5:$DH$154,47+'Потребление ЭЭ_факт'!CS$4+47,FALSE),0))</f>
        <v>21206.772896857146</v>
      </c>
      <c r="BL33" s="17">
        <f>IF(AND($D33=$BI$4,$E33=BL$5),VLOOKUP($A33,'Потребление ЭЭ_факт'!$A$5:$DH$154,47+'Потребление ЭЭ_факт'!CT$4+47,FALSE),IF(BK33&lt;&gt;0,VLOOKUP($A33,'Потребление ЭЭ_факт'!$A$5:$DH$154,47+'Потребление ЭЭ_факт'!CT$4+47,FALSE),0))</f>
        <v>23137.283194285712</v>
      </c>
      <c r="BM33" s="17">
        <f>IF(AND($D33=$BI$4,$E33=BM$5),VLOOKUP($A33,'Потребление ЭЭ_факт'!$A$5:$DH$154,47+'Потребление ЭЭ_факт'!CU$4+47,FALSE),IF(BL33&lt;&gt;0,VLOOKUP($A33,'Потребление ЭЭ_факт'!$A$5:$DH$154,47+'Потребление ЭЭ_факт'!CU$4+47,FALSE),0))</f>
        <v>24047.898842628572</v>
      </c>
      <c r="BN33" s="17">
        <f>IF(AND($D33=$BI$4,$E33=BN$5),VLOOKUP($A33,'Потребление ЭЭ_факт'!$A$5:$DH$154,47+'Потребление ЭЭ_факт'!CV$4+47,FALSE),IF(BM33&lt;&gt;0,VLOOKUP($A33,'Потребление ЭЭ_факт'!$A$5:$DH$154,47+'Потребление ЭЭ_факт'!CV$4+47,FALSE),0))</f>
        <v>26958.05460428571</v>
      </c>
      <c r="BO33" s="17">
        <f>IF(AND($D33=$BI$4,$E33=BO$5),VLOOKUP($A33,'Потребление ЭЭ_факт'!$A$5:$DH$154,47+'Потребление ЭЭ_факт'!CW$4+47,FALSE),IF(BN33&lt;&gt;0,VLOOKUP($A33,'Потребление ЭЭ_факт'!$A$5:$DH$154,47+'Потребление ЭЭ_факт'!CW$4+47,FALSE),0))</f>
        <v>29869.657606428569</v>
      </c>
      <c r="BP33" s="17">
        <f>IF(AND($D33=$BI$4,$E33=BP$5),VLOOKUP($A33,'Потребление ЭЭ_факт'!$A$5:$DH$154,47+'Потребление ЭЭ_факт'!CX$4+47,FALSE),IF(BO33&lt;&gt;0,VLOOKUP($A33,'Потребление ЭЭ_факт'!$A$5:$DH$154,47+'Потребление ЭЭ_факт'!CX$4+47,FALSE),0))</f>
        <v>28268.050429942858</v>
      </c>
      <c r="BQ33" s="17">
        <f>IF(AND($D33=$BI$4,$E33=BQ$5),VLOOKUP($A33,'Потребление ЭЭ_факт'!$A$5:$DH$154,47+'Потребление ЭЭ_факт'!CY$4+47,FALSE),IF(BP33&lt;&gt;0,VLOOKUP($A33,'Потребление ЭЭ_факт'!$A$5:$DH$154,47+'Потребление ЭЭ_факт'!CY$4+47,FALSE),0))</f>
        <v>26586.710477142853</v>
      </c>
      <c r="BR33" s="17">
        <f>IF(AND($D33=$BI$4,$E33=BR$5),VLOOKUP($A33,'Потребление ЭЭ_факт'!$A$5:$DH$154,47+'Потребление ЭЭ_факт'!CZ$4+47,FALSE),IF(BQ33&lt;&gt;0,VLOOKUP($A33,'Потребление ЭЭ_факт'!$A$5:$DH$154,47+'Потребление ЭЭ_факт'!CZ$4+47,FALSE),0))</f>
        <v>25596.710289272934</v>
      </c>
      <c r="BS33" s="17">
        <f>IF(AND($D33=$BI$4,$E33=BS$5),VLOOKUP($A33,'Потребление ЭЭ_факт'!$A$5:$DH$154,47+'Потребление ЭЭ_факт'!DA$4+47,FALSE),IF(BR33&lt;&gt;0,VLOOKUP($A33,'Потребление ЭЭ_факт'!$A$5:$DH$154,47+'Потребление ЭЭ_факт'!DA$4+47,FALSE),0))</f>
        <v>25438.128984064853</v>
      </c>
      <c r="BT33" s="17">
        <f>IF(AND($D33=$BI$4,$E33=BT$5),VLOOKUP($A33,'Потребление ЭЭ_факт'!$A$5:$DH$154,47+'Потребление ЭЭ_факт'!DB$4+47,FALSE),IF(BS33&lt;&gt;0,VLOOKUP($A33,'Потребление ЭЭ_факт'!$A$5:$DH$154,47+'Потребление ЭЭ_факт'!DB$4+47,FALSE),0))</f>
        <v>24609.216753142857</v>
      </c>
      <c r="BU33" s="14">
        <f>IF(AND($D33=$BU$4,$E33=BU$5),VLOOKUP($A33,'Потребление ЭЭ_факт'!$A$5:$DH$154,59+'Потребление ЭЭ_факт'!DC$4+47,FALSE),IF(BT33&lt;&gt;0,VLOOKUP($A33,'Потребление ЭЭ_факт'!$A$5:$DH$154,47+'Потребление ЭЭ_факт'!DC$4+59,FALSE),0))</f>
        <v>23776.379383542855</v>
      </c>
      <c r="BV33" s="17">
        <f>IF(AND($D33=$BU$4,$E33=BV$5),VLOOKUP($A33,'Потребление ЭЭ_факт'!$A$5:$DH$154,59+'Потребление ЭЭ_факт'!DD$4+47,FALSE),IF(BU33&lt;&gt;0,VLOOKUP($A33,'Потребление ЭЭ_факт'!$A$5:$DH$154,47+'Потребление ЭЭ_факт'!DD$4+59,FALSE),0))</f>
        <v>22057.817056</v>
      </c>
      <c r="BW33" s="17">
        <f>IF(AND($D33=$BU$4,$E33=BW$5),VLOOKUP($A33,'Потребление ЭЭ_факт'!$A$5:$DH$154,59+'Потребление ЭЭ_факт'!DE$4+47,FALSE),IF(BV33&lt;&gt;0,VLOOKUP($A33,'Потребление ЭЭ_факт'!$A$5:$DH$154,47+'Потребление ЭЭ_факт'!DE$4+59,FALSE),0))</f>
        <v>19929.06176885714</v>
      </c>
      <c r="BX33" s="17">
        <f>IF(AND($D33=$BU$4,$E33=BX$5),VLOOKUP($A33,'Потребление ЭЭ_факт'!$A$5:$DH$154,59+'Потребление ЭЭ_факт'!DF$4+47,FALSE),IF(BW33&lt;&gt;0,VLOOKUP($A33,'Потребление ЭЭ_факт'!$A$5:$DH$154,47+'Потребление ЭЭ_факт'!DF$4+59,FALSE),0))</f>
        <v>21057.546099699248</v>
      </c>
      <c r="BY33" s="17">
        <f>IF(AND($D33=$BU$4,$E33=BY$5),VLOOKUP($A33,'Потребление ЭЭ_факт'!$A$5:$DH$154,59+'Потребление ЭЭ_факт'!DG$4+47,FALSE),IF(BX33&lt;&gt;0,VLOOKUP($A33,'Потребление ЭЭ_факт'!$A$5:$DH$154,47+'Потребление ЭЭ_факт'!DG$4+59,FALSE),0))</f>
        <v>30800.13157894737</v>
      </c>
      <c r="BZ33" s="17">
        <f>IF(AND($D33=$BU$4,$E33=BZ$5),VLOOKUP($A33,'Потребление ЭЭ_факт'!$A$5:$DH$154,59+'Потребление ЭЭ_факт'!DH$4+47,FALSE),IF(BY33&lt;&gt;0,VLOOKUP($A33,'Потребление ЭЭ_факт'!$A$5:$DH$154,47+'Потребление ЭЭ_факт'!DH$4+59,FALSE),0))</f>
        <v>30204</v>
      </c>
      <c r="CA33" s="15">
        <f t="shared" si="97"/>
        <v>30219.555155321425</v>
      </c>
      <c r="CB33" s="12">
        <f t="shared" si="200"/>
        <v>30314.232090164285</v>
      </c>
      <c r="CC33" s="12">
        <f t="shared" si="201"/>
        <v>25018.424364071427</v>
      </c>
      <c r="CD33" s="12">
        <f t="shared" si="202"/>
        <v>23742.234558496802</v>
      </c>
      <c r="CE33" s="12">
        <f t="shared" si="203"/>
        <v>23158.836507980501</v>
      </c>
      <c r="CF33" s="12">
        <f t="shared" si="204"/>
        <v>23769.783498485715</v>
      </c>
      <c r="CG33" s="14">
        <f t="shared" si="205"/>
        <v>24079.216622742853</v>
      </c>
      <c r="CH33" s="15">
        <f t="shared" si="206"/>
        <v>21928.38002265714</v>
      </c>
      <c r="CI33" s="15">
        <f t="shared" si="207"/>
        <v>21494.164598628569</v>
      </c>
      <c r="CJ33" s="15">
        <f t="shared" si="240"/>
        <v>22256.371757424811</v>
      </c>
      <c r="CK33" s="15">
        <f t="shared" ref="CK33:CK42" si="241">AVERAGE(BY33,BM33,AO33,BA33)</f>
        <v>25539.97121060827</v>
      </c>
      <c r="CL33" s="15">
        <f t="shared" si="104"/>
        <v>27350.387035928572</v>
      </c>
      <c r="CM33" s="15">
        <f t="shared" si="177"/>
        <v>30219.555155321425</v>
      </c>
      <c r="CN33" s="15">
        <f t="shared" si="208"/>
        <v>30314.232090164285</v>
      </c>
      <c r="CO33" s="15">
        <f t="shared" si="209"/>
        <v>25018.424364071427</v>
      </c>
      <c r="CP33" s="15">
        <f t="shared" si="210"/>
        <v>23742.234558496802</v>
      </c>
      <c r="CQ33" s="15">
        <f t="shared" si="211"/>
        <v>23158.836507980501</v>
      </c>
      <c r="CR33" s="16">
        <f t="shared" si="212"/>
        <v>23769.783498485715</v>
      </c>
      <c r="CS33" s="14">
        <f t="shared" si="213"/>
        <v>24079.216622742853</v>
      </c>
      <c r="CT33" s="15">
        <f t="shared" si="214"/>
        <v>21928.38002265714</v>
      </c>
      <c r="CU33" s="15">
        <f t="shared" si="215"/>
        <v>21494.164598628569</v>
      </c>
      <c r="CV33" s="15">
        <f t="shared" si="216"/>
        <v>22256.371757424811</v>
      </c>
      <c r="CW33" s="15">
        <f t="shared" si="217"/>
        <v>25539.97121060827</v>
      </c>
      <c r="CX33" s="15">
        <f t="shared" si="218"/>
        <v>27350.387035928572</v>
      </c>
      <c r="CY33" s="15">
        <f t="shared" si="219"/>
        <v>30219.555155321425</v>
      </c>
      <c r="CZ33" s="15">
        <f t="shared" si="220"/>
        <v>30314.232090164285</v>
      </c>
      <c r="DA33" s="15">
        <f t="shared" si="221"/>
        <v>25018.424364071427</v>
      </c>
      <c r="DB33" s="15">
        <f t="shared" si="222"/>
        <v>23742.234558496802</v>
      </c>
      <c r="DC33" s="15">
        <f t="shared" si="223"/>
        <v>23158.836507980501</v>
      </c>
      <c r="DD33" s="16">
        <f t="shared" si="224"/>
        <v>23769.783498485715</v>
      </c>
      <c r="DE33" s="14">
        <f t="shared" si="190"/>
        <v>24079.216622742853</v>
      </c>
      <c r="DF33" s="15">
        <f t="shared" si="191"/>
        <v>21928.38002265714</v>
      </c>
      <c r="DG33" s="15">
        <f t="shared" si="192"/>
        <v>21494.164598628569</v>
      </c>
      <c r="DH33" s="15">
        <f t="shared" si="193"/>
        <v>22256.371757424811</v>
      </c>
      <c r="DI33" s="15">
        <f t="shared" si="194"/>
        <v>25539.97121060827</v>
      </c>
      <c r="DJ33" s="15">
        <f t="shared" si="195"/>
        <v>27350.387035928572</v>
      </c>
      <c r="DK33" s="15">
        <f t="shared" si="196"/>
        <v>30219.555155321425</v>
      </c>
      <c r="DL33" s="15">
        <f t="shared" si="197"/>
        <v>30314.232090164285</v>
      </c>
      <c r="DM33" s="15">
        <f t="shared" si="198"/>
        <v>25018.424364071427</v>
      </c>
      <c r="DN33" s="15">
        <f t="shared" si="199"/>
        <v>23742.234558496802</v>
      </c>
      <c r="DO33" s="15">
        <f t="shared" si="188"/>
        <v>23158.836507980501</v>
      </c>
      <c r="DP33" s="16">
        <f t="shared" si="189"/>
        <v>23769.783498485715</v>
      </c>
      <c r="DQ33" s="14">
        <f t="shared" si="105"/>
        <v>24079.216622742853</v>
      </c>
      <c r="DR33" s="15">
        <f t="shared" si="106"/>
        <v>21928.38002265714</v>
      </c>
      <c r="DS33" s="15">
        <f t="shared" si="107"/>
        <v>21494.164598628569</v>
      </c>
      <c r="DT33" s="15">
        <f t="shared" si="108"/>
        <v>22256.371757424811</v>
      </c>
      <c r="DU33" s="15">
        <f t="shared" si="109"/>
        <v>25539.97121060827</v>
      </c>
      <c r="DV33" s="15">
        <f t="shared" si="110"/>
        <v>27350.387035928572</v>
      </c>
      <c r="DW33" s="15">
        <f t="shared" si="111"/>
        <v>30219.555155321425</v>
      </c>
      <c r="DX33" s="15">
        <f t="shared" si="112"/>
        <v>30314.232090164285</v>
      </c>
      <c r="DY33" s="15">
        <f t="shared" si="113"/>
        <v>25018.424364071427</v>
      </c>
      <c r="DZ33" s="15">
        <f t="shared" si="225"/>
        <v>23742.234558496802</v>
      </c>
      <c r="EA33" s="15">
        <f t="shared" si="226"/>
        <v>23158.836507980501</v>
      </c>
      <c r="EB33" s="16">
        <f t="shared" si="227"/>
        <v>23769.783498485715</v>
      </c>
      <c r="EC33" s="14">
        <f t="shared" si="228"/>
        <v>24079.216622742853</v>
      </c>
      <c r="ED33" s="15">
        <f t="shared" si="229"/>
        <v>21928.38002265714</v>
      </c>
      <c r="EE33" s="15">
        <f t="shared" si="230"/>
        <v>21494.164598628569</v>
      </c>
      <c r="EF33" s="15">
        <f t="shared" si="231"/>
        <v>22256.371757424811</v>
      </c>
      <c r="EG33" s="15">
        <f t="shared" si="232"/>
        <v>25539.97121060827</v>
      </c>
      <c r="EH33" s="15">
        <f t="shared" si="233"/>
        <v>27350.387035928572</v>
      </c>
      <c r="EI33" s="15">
        <f t="shared" si="234"/>
        <v>30219.555155321425</v>
      </c>
      <c r="EJ33" s="15">
        <f t="shared" si="235"/>
        <v>30314.232090164285</v>
      </c>
      <c r="EK33" s="15">
        <f t="shared" si="236"/>
        <v>25018.424364071427</v>
      </c>
      <c r="EL33" s="15">
        <f t="shared" si="237"/>
        <v>23742.234558496802</v>
      </c>
      <c r="EM33" s="15">
        <f t="shared" si="238"/>
        <v>23158.836507980501</v>
      </c>
      <c r="EN33" s="16">
        <f t="shared" si="239"/>
        <v>23769.783498485715</v>
      </c>
      <c r="EO33" s="14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6"/>
      <c r="FC33" s="14">
        <f t="shared" si="178"/>
        <v>23337.781792142858</v>
      </c>
      <c r="FD33" s="17">
        <f t="shared" si="114"/>
        <v>20666.723087999999</v>
      </c>
      <c r="FE33" s="17">
        <f t="shared" si="115"/>
        <v>23216.833117714286</v>
      </c>
      <c r="FF33" s="17">
        <f t="shared" si="116"/>
        <v>22865.316265714282</v>
      </c>
      <c r="FG33" s="17">
        <f t="shared" si="117"/>
        <v>23957.371538142856</v>
      </c>
      <c r="FH33" s="17">
        <f t="shared" si="118"/>
        <v>25983.178416000002</v>
      </c>
      <c r="FI33" s="17">
        <f t="shared" si="119"/>
        <v>29275.611532714283</v>
      </c>
      <c r="FJ33" s="17">
        <f t="shared" si="120"/>
        <v>30966.937020857149</v>
      </c>
      <c r="FK33" s="17">
        <f t="shared" si="121"/>
        <v>23157.053564571434</v>
      </c>
      <c r="FL33" s="17">
        <f t="shared" si="122"/>
        <v>22168.086402857141</v>
      </c>
      <c r="FM33" s="17">
        <f t="shared" si="123"/>
        <v>20727.995348571429</v>
      </c>
      <c r="FN33" s="17">
        <f t="shared" si="124"/>
        <v>23306.818394285714</v>
      </c>
      <c r="FO33" s="14">
        <f t="shared" si="125"/>
        <v>23472.400766857143</v>
      </c>
      <c r="FP33" s="17">
        <f t="shared" si="126"/>
        <v>20475.198043999997</v>
      </c>
      <c r="FQ33" s="17">
        <f t="shared" si="127"/>
        <v>21623.990611085715</v>
      </c>
      <c r="FR33" s="17">
        <f t="shared" si="128"/>
        <v>21965.341469999999</v>
      </c>
      <c r="FS33" s="17">
        <f t="shared" si="129"/>
        <v>23354.482882714288</v>
      </c>
      <c r="FT33" s="17">
        <f t="shared" si="130"/>
        <v>26256.315123428572</v>
      </c>
      <c r="FU33" s="17">
        <f t="shared" si="131"/>
        <v>31643.739131285711</v>
      </c>
      <c r="FV33" s="17">
        <f t="shared" si="132"/>
        <v>30720.497250857141</v>
      </c>
      <c r="FW33" s="17">
        <f t="shared" si="133"/>
        <v>25619.353143714281</v>
      </c>
      <c r="FX33" s="17">
        <f t="shared" si="134"/>
        <v>23501.599812999997</v>
      </c>
      <c r="FY33" s="17">
        <f t="shared" si="135"/>
        <v>23227.110291428573</v>
      </c>
      <c r="FZ33" s="17">
        <f t="shared" si="136"/>
        <v>24486.78258971429</v>
      </c>
      <c r="GA33" s="14">
        <f t="shared" si="137"/>
        <v>25730.304548428569</v>
      </c>
      <c r="GB33" s="17">
        <f t="shared" si="138"/>
        <v>24513.781902628572</v>
      </c>
      <c r="GC33" s="17">
        <f t="shared" si="139"/>
        <v>21206.772896857146</v>
      </c>
      <c r="GD33" s="17">
        <f t="shared" si="140"/>
        <v>23137.283194285712</v>
      </c>
      <c r="GE33" s="17">
        <f t="shared" si="141"/>
        <v>24047.898842628572</v>
      </c>
      <c r="GF33" s="17">
        <f t="shared" si="142"/>
        <v>26958.05460428571</v>
      </c>
      <c r="GG33" s="17">
        <f t="shared" si="143"/>
        <v>29869.657606428569</v>
      </c>
      <c r="GH33" s="17">
        <f t="shared" si="144"/>
        <v>28268.050429942858</v>
      </c>
      <c r="GI33" s="17">
        <f t="shared" si="145"/>
        <v>26586.710477142853</v>
      </c>
      <c r="GJ33" s="17">
        <f t="shared" si="146"/>
        <v>25596.710289272934</v>
      </c>
      <c r="GK33" s="17">
        <f t="shared" si="147"/>
        <v>25438.128984064853</v>
      </c>
      <c r="GL33" s="17">
        <f t="shared" si="148"/>
        <v>24609.216753142857</v>
      </c>
      <c r="GM33" s="14">
        <f t="shared" si="149"/>
        <v>23776.379383542855</v>
      </c>
      <c r="GN33" s="17">
        <f t="shared" si="150"/>
        <v>22057.817056</v>
      </c>
      <c r="GO33" s="17">
        <f t="shared" si="151"/>
        <v>19929.06176885714</v>
      </c>
      <c r="GP33" s="17">
        <f t="shared" si="152"/>
        <v>21057.546099699248</v>
      </c>
      <c r="GQ33" s="17">
        <f t="shared" si="153"/>
        <v>30800.13157894737</v>
      </c>
      <c r="GR33" s="17">
        <f t="shared" si="154"/>
        <v>30204</v>
      </c>
      <c r="GS33" s="15">
        <f t="shared" si="155"/>
        <v>30219.555155321425</v>
      </c>
      <c r="GT33" s="12">
        <f t="shared" si="156"/>
        <v>30314.232090164285</v>
      </c>
      <c r="GU33" s="12">
        <f t="shared" si="157"/>
        <v>25018.424364071427</v>
      </c>
      <c r="GV33" s="12">
        <f t="shared" si="158"/>
        <v>23742.234558496802</v>
      </c>
      <c r="GW33" s="12">
        <f t="shared" si="159"/>
        <v>23158.836507980501</v>
      </c>
      <c r="GX33" s="12">
        <f t="shared" si="160"/>
        <v>23769.783498485715</v>
      </c>
      <c r="GY33" s="14">
        <f t="shared" si="161"/>
        <v>24079.216622742853</v>
      </c>
      <c r="GZ33" s="15">
        <f t="shared" si="162"/>
        <v>21928.38002265714</v>
      </c>
      <c r="HA33" s="15">
        <f t="shared" si="163"/>
        <v>21494.164598628569</v>
      </c>
      <c r="HB33" s="15">
        <f t="shared" si="164"/>
        <v>22256.371757424811</v>
      </c>
      <c r="HC33" s="15">
        <f t="shared" si="165"/>
        <v>25539.97121060827</v>
      </c>
      <c r="HD33" s="15">
        <f t="shared" si="166"/>
        <v>27350.387035928572</v>
      </c>
      <c r="HE33" s="15">
        <f t="shared" si="167"/>
        <v>30219.555155321425</v>
      </c>
      <c r="HF33" s="15">
        <f t="shared" si="168"/>
        <v>30314.232090164285</v>
      </c>
      <c r="HG33" s="15">
        <f t="shared" si="169"/>
        <v>25018.424364071427</v>
      </c>
      <c r="HH33" s="15">
        <f t="shared" si="170"/>
        <v>23742.234558496802</v>
      </c>
      <c r="HI33" s="15">
        <f t="shared" si="171"/>
        <v>23158.836507980501</v>
      </c>
      <c r="HJ33" s="16">
        <f t="shared" si="172"/>
        <v>23769.783498485715</v>
      </c>
      <c r="HK33" s="14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6"/>
      <c r="HW33" s="14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6"/>
      <c r="II33" s="14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6"/>
      <c r="IU33" s="14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6"/>
      <c r="JH33" s="17"/>
      <c r="JI33" s="14">
        <f t="shared" si="179"/>
        <v>289629.70648157143</v>
      </c>
      <c r="JJ33" s="15">
        <f t="shared" si="180"/>
        <v>296346.81111808575</v>
      </c>
      <c r="JK33" s="15">
        <f t="shared" si="181"/>
        <v>305962.57052910922</v>
      </c>
      <c r="JL33" s="15">
        <f t="shared" si="182"/>
        <v>304048.00206156675</v>
      </c>
      <c r="JM33" s="15">
        <f t="shared" si="183"/>
        <v>298871.55742251035</v>
      </c>
      <c r="JN33" s="15">
        <f t="shared" si="184"/>
        <v>0</v>
      </c>
      <c r="JO33" s="15">
        <f t="shared" si="185"/>
        <v>0</v>
      </c>
      <c r="JP33" s="15">
        <f t="shared" si="186"/>
        <v>0</v>
      </c>
      <c r="JQ33" s="15">
        <f t="shared" si="187"/>
        <v>0</v>
      </c>
      <c r="JR33" s="14"/>
    </row>
    <row r="34" spans="1:278" ht="12.75" customHeight="1" x14ac:dyDescent="0.25">
      <c r="A34" s="5" t="s">
        <v>7</v>
      </c>
      <c r="B34" s="3" t="s">
        <v>8</v>
      </c>
      <c r="C34" s="4">
        <v>44358</v>
      </c>
      <c r="D34">
        <f t="shared" ref="D34:D65" si="242">YEAR(C34)</f>
        <v>2021</v>
      </c>
      <c r="E34">
        <f t="shared" ref="E34:E65" si="243">MONTH(C34)</f>
        <v>6</v>
      </c>
      <c r="F34">
        <f t="shared" ref="F34:F65" si="244">IF(E34&lt;&gt;12,D34-3,D34-2)</f>
        <v>2018</v>
      </c>
      <c r="G34">
        <f t="shared" ref="G34:G65" si="245">IF(E34&lt;&gt;12,E34,1)</f>
        <v>6</v>
      </c>
      <c r="H34">
        <f t="shared" si="173"/>
        <v>2022</v>
      </c>
      <c r="I34">
        <f t="shared" si="174"/>
        <v>1</v>
      </c>
      <c r="J34">
        <f t="shared" si="175"/>
        <v>2026</v>
      </c>
      <c r="K34">
        <f t="shared" si="176"/>
        <v>12</v>
      </c>
      <c r="M34" s="28">
        <f>IF(AND($D34=$M$4,$E34=M$5),VLOOKUP($A34,'Потребление ЭЭ_факт'!$A$5:$DH$154,47+'Потребление ЭЭ_факт'!AU$4-1,FALSE),IF(L34&lt;&gt;0,VLOOKUP($A34,'Потребление ЭЭ_факт'!$A$5:$DH$154,47+'Потребление ЭЭ_факт'!AU$4-1,FALSE),0))</f>
        <v>0</v>
      </c>
      <c r="N34" s="17">
        <f>IF(AND($D34=$M$4,$E34=N$5),VLOOKUP($A34,'Потребление ЭЭ_факт'!$A$5:$DH$154,47+'Потребление ЭЭ_факт'!AV$4-1,FALSE),IF(M34&lt;&gt;0,VLOOKUP($A34,'Потребление ЭЭ_факт'!$A$5:$DH$154,47+'Потребление ЭЭ_факт'!AV$4-1,FALSE),0))</f>
        <v>0</v>
      </c>
      <c r="O34" s="17">
        <f>IF(AND($D34=$M$4,$E34=O$5),VLOOKUP($A34,'Потребление ЭЭ_факт'!$A$5:$DH$154,47+'Потребление ЭЭ_факт'!AW$4-1,FALSE),IF(N34&lt;&gt;0,VLOOKUP($A34,'Потребление ЭЭ_факт'!$A$5:$DH$154,47+'Потребление ЭЭ_факт'!AW$4-1,FALSE),0))</f>
        <v>0</v>
      </c>
      <c r="P34" s="17">
        <f>IF(AND($D34=$M$4,$E34=P$5),VLOOKUP($A34,'Потребление ЭЭ_факт'!$A$5:$DH$154,47+'Потребление ЭЭ_факт'!AX$4-1,FALSE),IF(O34&lt;&gt;0,VLOOKUP($A34,'Потребление ЭЭ_факт'!$A$5:$DH$154,47+'Потребление ЭЭ_факт'!AX$4-1,FALSE),0))</f>
        <v>0</v>
      </c>
      <c r="Q34" s="17">
        <f>IF(AND($D34=$M$4,$E34=Q$5),VLOOKUP($A34,'Потребление ЭЭ_факт'!$A$5:$DH$154,47+'Потребление ЭЭ_факт'!AY$4-1,FALSE),IF(P34&lt;&gt;0,VLOOKUP($A34,'Потребление ЭЭ_факт'!$A$5:$DH$154,47+'Потребление ЭЭ_факт'!AY$4-1,FALSE),0))</f>
        <v>0</v>
      </c>
      <c r="R34" s="17">
        <f>IF(AND($D34=$M$4,$E34=R$5),VLOOKUP($A34,'Потребление ЭЭ_факт'!$A$5:$DH$154,47+'Потребление ЭЭ_факт'!AZ$4-1,FALSE),IF(Q34&lt;&gt;0,VLOOKUP($A34,'Потребление ЭЭ_факт'!$A$5:$DH$154,47+'Потребление ЭЭ_факт'!AZ$4-1,FALSE),0))</f>
        <v>0</v>
      </c>
      <c r="S34" s="17">
        <f>IF(AND($D34=$M$4,$E34=S$5),VLOOKUP($A34,'Потребление ЭЭ_факт'!$A$5:$DH$154,47+'Потребление ЭЭ_факт'!BA$4-1,FALSE),IF(R34&lt;&gt;0,VLOOKUP($A34,'Потребление ЭЭ_факт'!$A$5:$DH$154,47+'Потребление ЭЭ_факт'!BA$4-1,FALSE),0))</f>
        <v>0</v>
      </c>
      <c r="T34" s="17">
        <f>IF(AND($D34=$M$4,$E34=T$5),VLOOKUP($A34,'Потребление ЭЭ_факт'!$A$5:$DH$154,47+'Потребление ЭЭ_факт'!BB$4-1,FALSE),IF(S34&lt;&gt;0,VLOOKUP($A34,'Потребление ЭЭ_факт'!$A$5:$DH$154,47+'Потребление ЭЭ_факт'!BB$4-1,FALSE),0))</f>
        <v>0</v>
      </c>
      <c r="U34" s="17">
        <f>IF(AND($D34=$M$4,$E34=U$5),VLOOKUP($A34,'Потребление ЭЭ_факт'!$A$5:$DH$154,47+'Потребление ЭЭ_факт'!BC$4-1,FALSE),IF(T34&lt;&gt;0,VLOOKUP($A34,'Потребление ЭЭ_факт'!$A$5:$DH$154,47+'Потребление ЭЭ_факт'!BC$4-1,FALSE),0))</f>
        <v>0</v>
      </c>
      <c r="V34" s="17">
        <f>IF(AND($D34=$M$4,$E34=V$5),VLOOKUP($A34,'Потребление ЭЭ_факт'!$A$5:$DH$154,47+'Потребление ЭЭ_факт'!BD$4-1,FALSE),IF(U34&lt;&gt;0,VLOOKUP($A34,'Потребление ЭЭ_факт'!$A$5:$DH$154,47+'Потребление ЭЭ_факт'!BD$4-1,FALSE),0))</f>
        <v>0</v>
      </c>
      <c r="W34" s="17">
        <f>IF(AND($D34=$M$4,$E34=W$5),VLOOKUP($A34,'Потребление ЭЭ_факт'!$A$5:$DH$154,47+'Потребление ЭЭ_факт'!BE$4-1,FALSE),IF(V34&lt;&gt;0,VLOOKUP($A34,'Потребление ЭЭ_факт'!$A$5:$DH$154,47+'Потребление ЭЭ_факт'!BE$4-1,FALSE),0))</f>
        <v>0</v>
      </c>
      <c r="X34" s="17">
        <f>IF(AND($D34=$M$4,$E34=X$5),VLOOKUP($A34,'Потребление ЭЭ_факт'!$A$5:$DH$154,47+'Потребление ЭЭ_факт'!BF$4-1,FALSE),IF(W34&lt;&gt;0,VLOOKUP($A34,'Потребление ЭЭ_факт'!$A$5:$DH$154,47+'Потребление ЭЭ_факт'!BF$4-1,FALSE),0))</f>
        <v>0</v>
      </c>
      <c r="Y34" s="14">
        <f>IF(AND($D34=$Y$4,$E34=Y$5),VLOOKUP($A34,'Потребление ЭЭ_факт'!$A$5:$DH$154,47+'Потребление ЭЭ_факт'!BG$4+11,FALSE),IF(X34&lt;&gt;0,VLOOKUP($A34,'Потребление ЭЭ_факт'!$A$5:$DH$154,47+'Потребление ЭЭ_факт'!BG$4+11,FALSE),0))</f>
        <v>0</v>
      </c>
      <c r="Z34" s="17">
        <f>IF(AND($D34=$Y$4,$E34=Z$5),VLOOKUP($A34,'Потребление ЭЭ_факт'!$A$5:$DH$154,47+'Потребление ЭЭ_факт'!BH$4+11,FALSE),IF(Y34&lt;&gt;0,VLOOKUP($A34,'Потребление ЭЭ_факт'!$A$5:$DH$154,47+'Потребление ЭЭ_факт'!BH$4+11,FALSE),0))</f>
        <v>0</v>
      </c>
      <c r="AA34" s="17">
        <f>IF(AND($D34=$Y$4,$E34=AA$5),VLOOKUP($A34,'Потребление ЭЭ_факт'!$A$5:$DH$154,47+'Потребление ЭЭ_факт'!BI$4+11,FALSE),IF(Z34&lt;&gt;0,VLOOKUP($A34,'Потребление ЭЭ_факт'!$A$5:$DH$154,47+'Потребление ЭЭ_факт'!BI$4+11,FALSE),0))</f>
        <v>0</v>
      </c>
      <c r="AB34" s="17">
        <f>IF(AND($D34=$Y$4,$E34=AB$5),VLOOKUP($A34,'Потребление ЭЭ_факт'!$A$5:$DH$154,47+'Потребление ЭЭ_факт'!BJ$4+11,FALSE),IF(AA34&lt;&gt;0,VLOOKUP($A34,'Потребление ЭЭ_факт'!$A$5:$DH$154,47+'Потребление ЭЭ_факт'!BJ$4+11,FALSE),0))</f>
        <v>0</v>
      </c>
      <c r="AC34" s="17">
        <f>IF(AND($D34=$Y$4,$E34=AC$5),VLOOKUP($A34,'Потребление ЭЭ_факт'!$A$5:$DH$154,47+'Потребление ЭЭ_факт'!BK$4+11,FALSE),IF(AB34&lt;&gt;0,VLOOKUP($A34,'Потребление ЭЭ_факт'!$A$5:$DH$154,47+'Потребление ЭЭ_факт'!BK$4+11,FALSE),0))</f>
        <v>0</v>
      </c>
      <c r="AD34" s="17">
        <f>IF(AND($D34=$Y$4,$E34=AD$5),VLOOKUP($A34,'Потребление ЭЭ_факт'!$A$5:$DH$154,47+'Потребление ЭЭ_факт'!BL$4+11,FALSE),IF(AC34&lt;&gt;0,VLOOKUP($A34,'Потребление ЭЭ_факт'!$A$5:$DH$154,47+'Потребление ЭЭ_факт'!BL$4+11,FALSE),0))</f>
        <v>10251.921428571428</v>
      </c>
      <c r="AE34" s="17">
        <f>IF(AND($D34=$Y$4,$E34=AE$5),VLOOKUP($A34,'Потребление ЭЭ_факт'!$A$5:$DH$154,47+'Потребление ЭЭ_факт'!BM$4+11,FALSE),IF(AD34&lt;&gt;0,VLOOKUP($A34,'Потребление ЭЭ_факт'!$A$5:$DH$154,47+'Потребление ЭЭ_факт'!BM$4+11,FALSE),0))</f>
        <v>18925.026857142861</v>
      </c>
      <c r="AF34" s="17">
        <f>IF(AND($D34=$Y$4,$E34=AF$5),VLOOKUP($A34,'Потребление ЭЭ_факт'!$A$5:$DH$154,47+'Потребление ЭЭ_факт'!BN$4+11,FALSE),IF(AE34&lt;&gt;0,VLOOKUP($A34,'Потребление ЭЭ_факт'!$A$5:$DH$154,47+'Потребление ЭЭ_факт'!BN$4+11,FALSE),0))</f>
        <v>16064.42142857143</v>
      </c>
      <c r="AG34" s="17">
        <f>IF(AND($D34=$Y$4,$E34=AG$5),VLOOKUP($A34,'Потребление ЭЭ_факт'!$A$5:$DH$154,47+'Потребление ЭЭ_факт'!BO$4+11,FALSE),IF(AF34&lt;&gt;0,VLOOKUP($A34,'Потребление ЭЭ_факт'!$A$5:$DH$154,47+'Потребление ЭЭ_факт'!BO$4+11,FALSE),0))</f>
        <v>11400.788571428571</v>
      </c>
      <c r="AH34" s="17">
        <f>IF(AND($D34=$Y$4,$E34=AH$5),VLOOKUP($A34,'Потребление ЭЭ_факт'!$A$5:$DH$154,47+'Потребление ЭЭ_факт'!BP$4+11,FALSE),IF(AG34&lt;&gt;0,VLOOKUP($A34,'Потребление ЭЭ_факт'!$A$5:$DH$154,47+'Потребление ЭЭ_факт'!BP$4+11,FALSE),0))</f>
        <v>12443.599285714285</v>
      </c>
      <c r="AI34" s="17">
        <f>IF(AND($D34=$Y$4,$E34=AI$5),VLOOKUP($A34,'Потребление ЭЭ_факт'!$A$5:$DH$154,47+'Потребление ЭЭ_факт'!BQ$4+11,FALSE),IF(AH34&lt;&gt;0,VLOOKUP($A34,'Потребление ЭЭ_факт'!$A$5:$DH$154,47+'Потребление ЭЭ_факт'!BQ$4+11,FALSE),0))</f>
        <v>13280.233928571428</v>
      </c>
      <c r="AJ34" s="17">
        <f>IF(AND($D34=$Y$4,$E34=AJ$5),VLOOKUP($A34,'Потребление ЭЭ_факт'!$A$5:$DH$154,47+'Потребление ЭЭ_факт'!BR$4+11,FALSE),IF(AI34&lt;&gt;0,VLOOKUP($A34,'Потребление ЭЭ_факт'!$A$5:$DH$154,47+'Потребление ЭЭ_факт'!BR$4+11,FALSE),0))</f>
        <v>17775.435428571429</v>
      </c>
      <c r="AK34" s="14">
        <f>IF(AND($D34=$AK$4,$E34=AK$5),VLOOKUP($A34,'Потребление ЭЭ_факт'!$A$5:$DH$154,47+'Потребление ЭЭ_факт'!BS$4+23,FALSE),IF(AJ34&lt;&gt;0,VLOOKUP($A34,'Потребление ЭЭ_факт'!$A$5:$DH$154,47+'Потребление ЭЭ_факт'!BS$4+23,FALSE),0))</f>
        <v>18717.013928571429</v>
      </c>
      <c r="AL34" s="17">
        <f>IF(AND($D34=$AK$4,$E34=AL$5),VLOOKUP($A34,'Потребление ЭЭ_факт'!$A$5:$DH$154,47+'Потребление ЭЭ_факт'!BT$4+23,FALSE),IF(AK34&lt;&gt;0,VLOOKUP($A34,'Потребление ЭЭ_факт'!$A$5:$DH$154,47+'Потребление ЭЭ_факт'!BT$4+23,FALSE),0))</f>
        <v>13989.63</v>
      </c>
      <c r="AM34" s="17">
        <f>IF(AND($D34=$AK$4,$E34=AM$5),VLOOKUP($A34,'Потребление ЭЭ_факт'!$A$5:$DH$154,47+'Потребление ЭЭ_факт'!BU$4+23,FALSE),IF(AL34&lt;&gt;0,VLOOKUP($A34,'Потребление ЭЭ_факт'!$A$5:$DH$154,47+'Потребление ЭЭ_факт'!BU$4+23,FALSE),0))</f>
        <v>14296.438285714286</v>
      </c>
      <c r="AN34" s="17">
        <f>IF(AND($D34=$AK$4,$E34=AN$5),VLOOKUP($A34,'Потребление ЭЭ_факт'!$A$5:$DH$154,47+'Потребление ЭЭ_факт'!BV$4+23,FALSE),IF(AM34&lt;&gt;0,VLOOKUP($A34,'Потребление ЭЭ_факт'!$A$5:$DH$154,47+'Потребление ЭЭ_факт'!BV$4+23,FALSE),0))</f>
        <v>12182.657142857142</v>
      </c>
      <c r="AO34" s="17">
        <f>IF(AND($D34=$AK$4,$E34=AO$5),VLOOKUP($A34,'Потребление ЭЭ_факт'!$A$5:$DH$154,47+'Потребление ЭЭ_факт'!BW$4+23,FALSE),IF(AN34&lt;&gt;0,VLOOKUP($A34,'Потребление ЭЭ_факт'!$A$5:$DH$154,47+'Потребление ЭЭ_факт'!BW$4+23,FALSE),0))</f>
        <v>12391.751785714285</v>
      </c>
      <c r="AP34" s="17">
        <f>IF(AND($D34=$AK$4,$E34=AP$5),VLOOKUP($A34,'Потребление ЭЭ_факт'!$A$5:$DH$154,47+'Потребление ЭЭ_факт'!BX$4+23,FALSE),IF(AO34&lt;&gt;0,VLOOKUP($A34,'Потребление ЭЭ_факт'!$A$5:$DH$154,47+'Потребление ЭЭ_факт'!BX$4+23,FALSE),0))</f>
        <v>14631.351428571428</v>
      </c>
      <c r="AQ34" s="17">
        <f>IF(AND($D34=$AK$4,$E34=AQ$5),VLOOKUP($A34,'Потребление ЭЭ_факт'!$A$5:$DH$154,47+'Потребление ЭЭ_факт'!BY$4+23,FALSE),IF(AP34&lt;&gt;0,VLOOKUP($A34,'Потребление ЭЭ_факт'!$A$5:$DH$154,47+'Потребление ЭЭ_факт'!BY$4+23,FALSE),0))</f>
        <v>16631.189999999999</v>
      </c>
      <c r="AR34" s="17">
        <f>IF(AND($D34=$AK$4,$E34=AR$5),VLOOKUP($A34,'Потребление ЭЭ_факт'!$A$5:$DH$154,47+'Потребление ЭЭ_факт'!BZ$4+23,FALSE),IF(AQ34&lt;&gt;0,VLOOKUP($A34,'Потребление ЭЭ_факт'!$A$5:$DH$154,47+'Потребление ЭЭ_факт'!BZ$4+23,FALSE),0))</f>
        <v>16188.510000000002</v>
      </c>
      <c r="AS34" s="17">
        <f>IF(AND($D34=$AK$4,$E34=AS$5),VLOOKUP($A34,'Потребление ЭЭ_факт'!$A$5:$DH$154,47+'Потребление ЭЭ_факт'!CA$4+23,FALSE),IF(AR34&lt;&gt;0,VLOOKUP($A34,'Потребление ЭЭ_факт'!$A$5:$DH$154,47+'Потребление ЭЭ_факт'!CA$4+23,FALSE),0))</f>
        <v>11285.31</v>
      </c>
      <c r="AT34" s="17">
        <f>IF(AND($D34=$AK$4,$E34=AT$5),VLOOKUP($A34,'Потребление ЭЭ_факт'!$A$5:$DH$154,47+'Потребление ЭЭ_факт'!CB$4+23,FALSE),IF(AS34&lt;&gt;0,VLOOKUP($A34,'Потребление ЭЭ_факт'!$A$5:$DH$154,47+'Потребление ЭЭ_факт'!CB$4+23,FALSE),0))</f>
        <v>11059.98</v>
      </c>
      <c r="AU34" s="17">
        <f>IF(AND($D34=$AK$4,$E34=AU$5),VLOOKUP($A34,'Потребление ЭЭ_факт'!$A$5:$DH$154,47+'Потребление ЭЭ_факт'!CC$4+23,FALSE),IF(AT34&lt;&gt;0,VLOOKUP($A34,'Потребление ЭЭ_факт'!$A$5:$DH$154,47+'Потребление ЭЭ_факт'!CC$4+23,FALSE),0))</f>
        <v>12372.93</v>
      </c>
      <c r="AV34" s="17">
        <f>IF(AND($D34=$AK$4,$E34=AV$5),VLOOKUP($A34,'Потребление ЭЭ_факт'!$A$5:$DH$154,47+'Потребление ЭЭ_факт'!CD$4+23,FALSE),IF(AU34&lt;&gt;0,VLOOKUP($A34,'Потребление ЭЭ_факт'!$A$5:$DH$154,47+'Потребление ЭЭ_факт'!CD$4+23,FALSE),0))</f>
        <v>16477.560000000001</v>
      </c>
      <c r="AW34" s="14">
        <f>IF(AND($D34=$AW$4,$E34=AW$5),VLOOKUP($A34,'Потребление ЭЭ_факт'!$A$5:$DH$154,47+'Потребление ЭЭ_факт'!CE$4+35,FALSE),IF(AV34&lt;&gt;0,VLOOKUP($A34,'Потребление ЭЭ_факт'!$A$5:$DH$154,47+'Потребление ЭЭ_факт'!CE$4+35,FALSE),0))</f>
        <v>14490.42</v>
      </c>
      <c r="AX34" s="17">
        <f>IF(AND($D34=$AW$4,$E34=AX$5),VLOOKUP($A34,'Потребление ЭЭ_факт'!$A$5:$DH$154,47+'Потребление ЭЭ_факт'!CF$4+35,FALSE),IF(AW34&lt;&gt;0,VLOOKUP($A34,'Потребление ЭЭ_факт'!$A$5:$DH$154,47+'Потребление ЭЭ_факт'!CF$4+35,FALSE),0))</f>
        <v>12537.18</v>
      </c>
      <c r="AY34" s="17">
        <f>IF(AND($D34=$AW$4,$E34=AY$5),VLOOKUP($A34,'Потребление ЭЭ_факт'!$A$5:$DH$154,47+'Потребление ЭЭ_факт'!CG$4+35,FALSE),IF(AX34&lt;&gt;0,VLOOKUP($A34,'Потребление ЭЭ_факт'!$A$5:$DH$154,47+'Потребление ЭЭ_факт'!CG$4+35,FALSE),0))</f>
        <v>11501.46</v>
      </c>
      <c r="AZ34" s="17">
        <f>IF(AND($D34=$AW$4,$E34=AZ$5),VLOOKUP($A34,'Потребление ЭЭ_факт'!$A$5:$DH$154,47+'Потребление ЭЭ_факт'!CH$4+35,FALSE),IF(AY34&lt;&gt;0,VLOOKUP($A34,'Потребление ЭЭ_факт'!$A$5:$DH$154,47+'Потребление ЭЭ_факт'!CH$4+35,FALSE),0))</f>
        <v>11178.45</v>
      </c>
      <c r="BA34" s="17">
        <f>IF(AND($D34=$AW$4,$E34=BA$5),VLOOKUP($A34,'Потребление ЭЭ_факт'!$A$5:$DH$154,47+'Потребление ЭЭ_факт'!CI$4+35,FALSE),IF(AZ34&lt;&gt;0,VLOOKUP($A34,'Потребление ЭЭ_факт'!$A$5:$DH$154,47+'Потребление ЭЭ_факт'!CI$4+35,FALSE),0))</f>
        <v>11982.84</v>
      </c>
      <c r="BB34" s="17">
        <f>IF(AND($D34=$AW$4,$E34=BB$5),VLOOKUP($A34,'Потребление ЭЭ_факт'!$A$5:$DH$154,47+'Потребление ЭЭ_факт'!CJ$4+35,FALSE),IF(BA34&lt;&gt;0,VLOOKUP($A34,'Потребление ЭЭ_факт'!$A$5:$DH$154,47+'Потребление ЭЭ_факт'!CJ$4+35,FALSE),0))</f>
        <v>13454.28</v>
      </c>
      <c r="BC34" s="17">
        <f>IF(AND($D34=$AW$4,$E34=BC$5),VLOOKUP($A34,'Потребление ЭЭ_факт'!$A$5:$DH$154,47+'Потребление ЭЭ_факт'!CK$4+35,FALSE),IF(BB34&lt;&gt;0,VLOOKUP($A34,'Потребление ЭЭ_факт'!$A$5:$DH$154,47+'Потребление ЭЭ_факт'!CK$4+35,FALSE),0))</f>
        <v>15744.42</v>
      </c>
      <c r="BD34" s="17">
        <f>IF(AND($D34=$AW$4,$E34=BD$5),VLOOKUP($A34,'Потребление ЭЭ_факт'!$A$5:$DH$154,47+'Потребление ЭЭ_факт'!CL$4+35,FALSE),IF(BC34&lt;&gt;0,VLOOKUP($A34,'Потребление ЭЭ_факт'!$A$5:$DH$154,47+'Потребление ЭЭ_факт'!CL$4+35,FALSE),0))</f>
        <v>16227.03</v>
      </c>
      <c r="BE34" s="17">
        <f>IF(AND($D34=$AW$4,$E34=BE$5),VLOOKUP($A34,'Потребление ЭЭ_факт'!$A$5:$DH$154,47+'Потребление ЭЭ_факт'!CM$4+35,FALSE),IF(BD34&lt;&gt;0,VLOOKUP($A34,'Потребление ЭЭ_факт'!$A$5:$DH$154,47+'Потребление ЭЭ_факт'!CM$4+35,FALSE),0))</f>
        <v>12687.57</v>
      </c>
      <c r="BF34" s="17">
        <f>IF(AND($D34=$AW$4,$E34=BF$5),VLOOKUP($A34,'Потребление ЭЭ_факт'!$A$5:$DH$154,47+'Потребление ЭЭ_факт'!CN$4+35,FALSE),IF(BE34&lt;&gt;0,VLOOKUP($A34,'Потребление ЭЭ_факт'!$A$5:$DH$154,47+'Потребление ЭЭ_факт'!CN$4+35,FALSE),0))</f>
        <v>12055.77</v>
      </c>
      <c r="BG34" s="17">
        <f>IF(AND($D34=$AW$4,$E34=BG$5),VLOOKUP($A34,'Потребление ЭЭ_факт'!$A$5:$DH$154,47+'Потребление ЭЭ_факт'!CO$4+35,FALSE),IF(BF34&lt;&gt;0,VLOOKUP($A34,'Потребление ЭЭ_факт'!$A$5:$DH$154,47+'Потребление ЭЭ_факт'!CO$4+35,FALSE),0))</f>
        <v>11675.13</v>
      </c>
      <c r="BH34" s="17">
        <f>IF(AND($D34=$AW$4,$E34=BH$5),VLOOKUP($A34,'Потребление ЭЭ_факт'!$A$5:$DH$154,47+'Потребление ЭЭ_факт'!CP$4+35,FALSE),IF(BG34&lt;&gt;0,VLOOKUP($A34,'Потребление ЭЭ_факт'!$A$5:$DH$154,47+'Потребление ЭЭ_факт'!CP$4+35,FALSE),0))</f>
        <v>13398.54</v>
      </c>
      <c r="BI34" s="14">
        <f>IF(AND($D34=$BI$4,$E34=BI$5),VLOOKUP($A34,'Потребление ЭЭ_факт'!$A$5:$DH$154,47+'Потребление ЭЭ_факт'!CQ$4+47,FALSE),IF(BH34&lt;&gt;0,VLOOKUP($A34,'Потребление ЭЭ_факт'!$A$5:$DH$154,47+'Потребление ЭЭ_факт'!CQ$4+47,FALSE),0))</f>
        <v>12822.54</v>
      </c>
      <c r="BJ34" s="17">
        <f>IF(AND($D34=$BI$4,$E34=BJ$5),VLOOKUP($A34,'Потребление ЭЭ_факт'!$A$5:$DH$154,47+'Потребление ЭЭ_факт'!CR$4+47,FALSE),IF(BI34&lt;&gt;0,VLOOKUP($A34,'Потребление ЭЭ_факт'!$A$5:$DH$154,47+'Потребление ЭЭ_факт'!CR$4+47,FALSE),0))</f>
        <v>12884.16</v>
      </c>
      <c r="BK34" s="17">
        <f>IF(AND($D34=$BI$4,$E34=BK$5),VLOOKUP($A34,'Потребление ЭЭ_факт'!$A$5:$DH$154,47+'Потребление ЭЭ_факт'!CS$4+47,FALSE),IF(BJ34&lt;&gt;0,VLOOKUP($A34,'Потребление ЭЭ_факт'!$A$5:$DH$154,47+'Потребление ЭЭ_факт'!CS$4+47,FALSE),0))</f>
        <v>12244.35</v>
      </c>
      <c r="BL34" s="17">
        <f>IF(AND($D34=$BI$4,$E34=BL$5),VLOOKUP($A34,'Потребление ЭЭ_факт'!$A$5:$DH$154,47+'Потребление ЭЭ_факт'!CT$4+47,FALSE),IF(BK34&lt;&gt;0,VLOOKUP($A34,'Потребление ЭЭ_факт'!$A$5:$DH$154,47+'Потребление ЭЭ_факт'!CT$4+47,FALSE),0))</f>
        <v>12759.06</v>
      </c>
      <c r="BM34" s="17">
        <f>IF(AND($D34=$BI$4,$E34=BM$5),VLOOKUP($A34,'Потребление ЭЭ_факт'!$A$5:$DH$154,47+'Потребление ЭЭ_факт'!CU$4+47,FALSE),IF(BL34&lt;&gt;0,VLOOKUP($A34,'Потребление ЭЭ_факт'!$A$5:$DH$154,47+'Потребление ЭЭ_факт'!CU$4+47,FALSE),0))</f>
        <v>13078.95</v>
      </c>
      <c r="BN34" s="17">
        <f>IF(AND($D34=$BI$4,$E34=BN$5),VLOOKUP($A34,'Потребление ЭЭ_факт'!$A$5:$DH$154,47+'Потребление ЭЭ_факт'!CV$4+47,FALSE),IF(BM34&lt;&gt;0,VLOOKUP($A34,'Потребление ЭЭ_факт'!$A$5:$DH$154,47+'Потребление ЭЭ_факт'!CV$4+47,FALSE),0))</f>
        <v>15463.56</v>
      </c>
      <c r="BO34" s="17">
        <f>IF(AND($D34=$BI$4,$E34=BO$5),VLOOKUP($A34,'Потребление ЭЭ_факт'!$A$5:$DH$154,47+'Потребление ЭЭ_факт'!CW$4+47,FALSE),IF(BN34&lt;&gt;0,VLOOKUP($A34,'Потребление ЭЭ_факт'!$A$5:$DH$154,47+'Потребление ЭЭ_факт'!CW$4+47,FALSE),0))</f>
        <v>16626.3</v>
      </c>
      <c r="BP34" s="17">
        <f>IF(AND($D34=$BI$4,$E34=BP$5),VLOOKUP($A34,'Потребление ЭЭ_факт'!$A$5:$DH$154,47+'Потребление ЭЭ_факт'!CX$4+47,FALSE),IF(BO34&lt;&gt;0,VLOOKUP($A34,'Потребление ЭЭ_факт'!$A$5:$DH$154,47+'Потребление ЭЭ_факт'!CX$4+47,FALSE),0))</f>
        <v>14751.06</v>
      </c>
      <c r="BQ34" s="17">
        <f>IF(AND($D34=$BI$4,$E34=BQ$5),VLOOKUP($A34,'Потребление ЭЭ_факт'!$A$5:$DH$154,47+'Потребление ЭЭ_факт'!CY$4+47,FALSE),IF(BP34&lt;&gt;0,VLOOKUP($A34,'Потребление ЭЭ_факт'!$A$5:$DH$154,47+'Потребление ЭЭ_факт'!CY$4+47,FALSE),0))</f>
        <v>13354.26</v>
      </c>
      <c r="BR34" s="17">
        <f>IF(AND($D34=$BI$4,$E34=BR$5),VLOOKUP($A34,'Потребление ЭЭ_факт'!$A$5:$DH$154,47+'Потребление ЭЭ_факт'!CZ$4+47,FALSE),IF(BQ34&lt;&gt;0,VLOOKUP($A34,'Потребление ЭЭ_факт'!$A$5:$DH$154,47+'Потребление ЭЭ_факт'!CZ$4+47,FALSE),0))</f>
        <v>12445.86</v>
      </c>
      <c r="BS34" s="17">
        <f>IF(AND($D34=$BI$4,$E34=BS$5),VLOOKUP($A34,'Потребление ЭЭ_факт'!$A$5:$DH$154,47+'Потребление ЭЭ_факт'!DA$4+47,FALSE),IF(BR34&lt;&gt;0,VLOOKUP($A34,'Потребление ЭЭ_факт'!$A$5:$DH$154,47+'Потребление ЭЭ_факт'!DA$4+47,FALSE),0))</f>
        <v>12772.68</v>
      </c>
      <c r="BT34" s="17">
        <f>IF(AND($D34=$BI$4,$E34=BT$5),VLOOKUP($A34,'Потребление ЭЭ_факт'!$A$5:$DH$154,47+'Потребление ЭЭ_факт'!DB$4+47,FALSE),IF(BS34&lt;&gt;0,VLOOKUP($A34,'Потребление ЭЭ_факт'!$A$5:$DH$154,47+'Потребление ЭЭ_факт'!DB$4+47,FALSE),0))</f>
        <v>14448.21</v>
      </c>
      <c r="BU34" s="14">
        <f>IF(AND($D34=$BU$4,$E34=BU$5),VLOOKUP($A34,'Потребление ЭЭ_факт'!$A$5:$DH$154,59+'Потребление ЭЭ_факт'!DC$4+47,FALSE),IF(BT34&lt;&gt;0,VLOOKUP($A34,'Потребление ЭЭ_факт'!$A$5:$DH$154,47+'Потребление ЭЭ_факт'!DC$4+59,FALSE),0))</f>
        <v>14855.85</v>
      </c>
      <c r="BV34" s="17">
        <f>IF(AND($D34=$BU$4,$E34=BV$5),VLOOKUP($A34,'Потребление ЭЭ_факт'!$A$5:$DH$154,59+'Потребление ЭЭ_факт'!DD$4+47,FALSE),IF(BU34&lt;&gt;0,VLOOKUP($A34,'Потребление ЭЭ_факт'!$A$5:$DH$154,47+'Потребление ЭЭ_факт'!DD$4+59,FALSE),0))</f>
        <v>14488.92</v>
      </c>
      <c r="BW34" s="17">
        <f>IF(AND($D34=$BU$4,$E34=BW$5),VLOOKUP($A34,'Потребление ЭЭ_факт'!$A$5:$DH$154,59+'Потребление ЭЭ_факт'!DE$4+47,FALSE),IF(BV34&lt;&gt;0,VLOOKUP($A34,'Потребление ЭЭ_факт'!$A$5:$DH$154,47+'Потребление ЭЭ_факт'!DE$4+59,FALSE),0))</f>
        <v>13103.55</v>
      </c>
      <c r="BX34" s="17">
        <f>IF(AND($D34=$BU$4,$E34=BX$5),VLOOKUP($A34,'Потребление ЭЭ_факт'!$A$5:$DH$154,59+'Потребление ЭЭ_факт'!DF$4+47,FALSE),IF(BW34&lt;&gt;0,VLOOKUP($A34,'Потребление ЭЭ_факт'!$A$5:$DH$154,47+'Потребление ЭЭ_факт'!DF$4+59,FALSE),0))</f>
        <v>12906.96</v>
      </c>
      <c r="BY34" s="17">
        <f>IF(AND($D34=$BU$4,$E34=BY$5),VLOOKUP($A34,'Потребление ЭЭ_факт'!$A$5:$DH$154,59+'Потребление ЭЭ_факт'!DG$4+47,FALSE),IF(BX34&lt;&gt;0,VLOOKUP($A34,'Потребление ЭЭ_факт'!$A$5:$DH$154,47+'Потребление ЭЭ_факт'!DG$4+59,FALSE),0))</f>
        <v>13420.41</v>
      </c>
      <c r="BZ34" s="17">
        <f>IF(AND($D34=$BU$4,$E34=BZ$5),VLOOKUP($A34,'Потребление ЭЭ_факт'!$A$5:$DH$154,59+'Потребление ЭЭ_факт'!DH$4+47,FALSE),IF(BY34&lt;&gt;0,VLOOKUP($A34,'Потребление ЭЭ_факт'!$A$5:$DH$154,47+'Потребление ЭЭ_факт'!DH$4+59,FALSE),0))</f>
        <v>14367.72</v>
      </c>
      <c r="CA34" s="15">
        <f t="shared" si="97"/>
        <v>16981.734214285716</v>
      </c>
      <c r="CB34" s="12">
        <f t="shared" si="200"/>
        <v>15807.755357142858</v>
      </c>
      <c r="CC34" s="12">
        <f t="shared" si="201"/>
        <v>12181.982142857143</v>
      </c>
      <c r="CD34" s="12">
        <f t="shared" si="202"/>
        <v>12001.302321428571</v>
      </c>
      <c r="CE34" s="12">
        <f t="shared" si="203"/>
        <v>12525.243482142856</v>
      </c>
      <c r="CF34" s="12">
        <f t="shared" si="204"/>
        <v>15524.936357142858</v>
      </c>
      <c r="CG34" s="14">
        <f t="shared" si="205"/>
        <v>15221.455982142856</v>
      </c>
      <c r="CH34" s="15">
        <f t="shared" si="206"/>
        <v>13474.9725</v>
      </c>
      <c r="CI34" s="15">
        <f t="shared" si="207"/>
        <v>12786.449571428571</v>
      </c>
      <c r="CJ34" s="15">
        <f t="shared" si="240"/>
        <v>12256.781785714284</v>
      </c>
      <c r="CK34" s="15">
        <f t="shared" si="241"/>
        <v>12718.48794642857</v>
      </c>
      <c r="CL34" s="15">
        <f t="shared" si="104"/>
        <v>14479.227857142856</v>
      </c>
      <c r="CM34" s="15">
        <f t="shared" si="177"/>
        <v>16981.734214285716</v>
      </c>
      <c r="CN34" s="15">
        <f t="shared" si="208"/>
        <v>15807.755357142858</v>
      </c>
      <c r="CO34" s="15">
        <f t="shared" si="209"/>
        <v>12181.982142857143</v>
      </c>
      <c r="CP34" s="15">
        <f t="shared" si="210"/>
        <v>12001.302321428571</v>
      </c>
      <c r="CQ34" s="15">
        <f t="shared" si="211"/>
        <v>12525.243482142856</v>
      </c>
      <c r="CR34" s="16">
        <f t="shared" si="212"/>
        <v>15524.936357142858</v>
      </c>
      <c r="CS34" s="14">
        <f t="shared" si="213"/>
        <v>15221.455982142856</v>
      </c>
      <c r="CT34" s="15">
        <f t="shared" si="214"/>
        <v>13474.9725</v>
      </c>
      <c r="CU34" s="15">
        <f t="shared" si="215"/>
        <v>12786.449571428571</v>
      </c>
      <c r="CV34" s="15">
        <f t="shared" si="216"/>
        <v>12256.781785714284</v>
      </c>
      <c r="CW34" s="15">
        <f t="shared" si="217"/>
        <v>12718.48794642857</v>
      </c>
      <c r="CX34" s="15">
        <f t="shared" si="218"/>
        <v>14479.227857142856</v>
      </c>
      <c r="CY34" s="15">
        <f t="shared" si="219"/>
        <v>16981.734214285716</v>
      </c>
      <c r="CZ34" s="15">
        <f t="shared" si="220"/>
        <v>15807.755357142858</v>
      </c>
      <c r="DA34" s="15">
        <f t="shared" si="221"/>
        <v>12181.982142857143</v>
      </c>
      <c r="DB34" s="15">
        <f t="shared" si="222"/>
        <v>12001.302321428571</v>
      </c>
      <c r="DC34" s="15">
        <f t="shared" si="223"/>
        <v>12525.243482142856</v>
      </c>
      <c r="DD34" s="16">
        <f t="shared" si="224"/>
        <v>15524.936357142858</v>
      </c>
      <c r="DE34" s="14">
        <f t="shared" si="190"/>
        <v>15221.455982142856</v>
      </c>
      <c r="DF34" s="15">
        <f t="shared" si="191"/>
        <v>13474.9725</v>
      </c>
      <c r="DG34" s="15">
        <f t="shared" si="192"/>
        <v>12786.449571428571</v>
      </c>
      <c r="DH34" s="15">
        <f t="shared" si="193"/>
        <v>12256.781785714284</v>
      </c>
      <c r="DI34" s="15">
        <f t="shared" si="194"/>
        <v>12718.48794642857</v>
      </c>
      <c r="DJ34" s="15">
        <f t="shared" si="195"/>
        <v>14479.227857142856</v>
      </c>
      <c r="DK34" s="15">
        <f t="shared" si="196"/>
        <v>16981.734214285716</v>
      </c>
      <c r="DL34" s="15">
        <f t="shared" si="197"/>
        <v>15807.755357142858</v>
      </c>
      <c r="DM34" s="15">
        <f t="shared" si="198"/>
        <v>12181.982142857143</v>
      </c>
      <c r="DN34" s="15">
        <f t="shared" si="199"/>
        <v>12001.302321428571</v>
      </c>
      <c r="DO34" s="15">
        <f t="shared" si="188"/>
        <v>12525.243482142856</v>
      </c>
      <c r="DP34" s="16">
        <f t="shared" si="189"/>
        <v>15524.936357142858</v>
      </c>
      <c r="DQ34" s="14">
        <f t="shared" si="105"/>
        <v>15221.455982142856</v>
      </c>
      <c r="DR34" s="15">
        <f t="shared" si="106"/>
        <v>13474.9725</v>
      </c>
      <c r="DS34" s="15">
        <f t="shared" si="107"/>
        <v>12786.449571428571</v>
      </c>
      <c r="DT34" s="15">
        <f t="shared" si="108"/>
        <v>12256.781785714284</v>
      </c>
      <c r="DU34" s="15">
        <f t="shared" si="109"/>
        <v>12718.48794642857</v>
      </c>
      <c r="DV34" s="15">
        <f t="shared" si="110"/>
        <v>14479.227857142856</v>
      </c>
      <c r="DW34" s="15">
        <f t="shared" si="111"/>
        <v>16981.734214285716</v>
      </c>
      <c r="DX34" s="15">
        <f t="shared" si="112"/>
        <v>15807.755357142858</v>
      </c>
      <c r="DY34" s="15">
        <f t="shared" si="113"/>
        <v>12181.982142857143</v>
      </c>
      <c r="DZ34" s="15">
        <f t="shared" si="225"/>
        <v>12001.302321428571</v>
      </c>
      <c r="EA34" s="15">
        <f t="shared" si="226"/>
        <v>12525.243482142856</v>
      </c>
      <c r="EB34" s="16">
        <f t="shared" si="227"/>
        <v>15524.936357142858</v>
      </c>
      <c r="EC34" s="14">
        <f t="shared" si="228"/>
        <v>15221.455982142856</v>
      </c>
      <c r="ED34" s="15">
        <f t="shared" si="229"/>
        <v>13474.9725</v>
      </c>
      <c r="EE34" s="15">
        <f t="shared" si="230"/>
        <v>12786.449571428571</v>
      </c>
      <c r="EF34" s="15">
        <f t="shared" si="231"/>
        <v>12256.781785714284</v>
      </c>
      <c r="EG34" s="15">
        <f t="shared" si="232"/>
        <v>12718.48794642857</v>
      </c>
      <c r="EH34" s="15">
        <f t="shared" si="233"/>
        <v>14479.227857142856</v>
      </c>
      <c r="EI34" s="15">
        <f t="shared" si="234"/>
        <v>16981.734214285716</v>
      </c>
      <c r="EJ34" s="15">
        <f t="shared" si="235"/>
        <v>15807.755357142858</v>
      </c>
      <c r="EK34" s="15">
        <f t="shared" si="236"/>
        <v>12181.982142857143</v>
      </c>
      <c r="EL34" s="15">
        <f t="shared" si="237"/>
        <v>12001.302321428571</v>
      </c>
      <c r="EM34" s="15">
        <f t="shared" si="238"/>
        <v>12525.243482142856</v>
      </c>
      <c r="EN34" s="16">
        <f t="shared" si="239"/>
        <v>15524.936357142858</v>
      </c>
      <c r="EO34" s="14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6"/>
      <c r="FC34" s="14">
        <f t="shared" si="178"/>
        <v>18717.013928571429</v>
      </c>
      <c r="FD34" s="17">
        <f t="shared" si="114"/>
        <v>13989.63</v>
      </c>
      <c r="FE34" s="17">
        <f t="shared" si="115"/>
        <v>14296.438285714286</v>
      </c>
      <c r="FF34" s="17">
        <f t="shared" si="116"/>
        <v>12182.657142857142</v>
      </c>
      <c r="FG34" s="17">
        <f t="shared" si="117"/>
        <v>12391.751785714285</v>
      </c>
      <c r="FH34" s="17">
        <f t="shared" si="118"/>
        <v>14631.351428571428</v>
      </c>
      <c r="FI34" s="17">
        <f t="shared" si="119"/>
        <v>16631.189999999999</v>
      </c>
      <c r="FJ34" s="17">
        <f t="shared" si="120"/>
        <v>16188.510000000002</v>
      </c>
      <c r="FK34" s="17">
        <f t="shared" si="121"/>
        <v>11285.31</v>
      </c>
      <c r="FL34" s="17">
        <f t="shared" si="122"/>
        <v>11059.98</v>
      </c>
      <c r="FM34" s="17">
        <f t="shared" si="123"/>
        <v>12372.93</v>
      </c>
      <c r="FN34" s="17">
        <f t="shared" si="124"/>
        <v>16477.560000000001</v>
      </c>
      <c r="FO34" s="14">
        <f t="shared" si="125"/>
        <v>14490.42</v>
      </c>
      <c r="FP34" s="17">
        <f t="shared" si="126"/>
        <v>12537.18</v>
      </c>
      <c r="FQ34" s="17">
        <f t="shared" si="127"/>
        <v>11501.46</v>
      </c>
      <c r="FR34" s="17">
        <f t="shared" si="128"/>
        <v>11178.45</v>
      </c>
      <c r="FS34" s="17">
        <f t="shared" si="129"/>
        <v>11982.84</v>
      </c>
      <c r="FT34" s="17">
        <f t="shared" si="130"/>
        <v>13454.28</v>
      </c>
      <c r="FU34" s="17">
        <f t="shared" si="131"/>
        <v>15744.42</v>
      </c>
      <c r="FV34" s="17">
        <f t="shared" si="132"/>
        <v>16227.03</v>
      </c>
      <c r="FW34" s="17">
        <f t="shared" si="133"/>
        <v>12687.57</v>
      </c>
      <c r="FX34" s="17">
        <f t="shared" si="134"/>
        <v>12055.77</v>
      </c>
      <c r="FY34" s="17">
        <f t="shared" si="135"/>
        <v>11675.13</v>
      </c>
      <c r="FZ34" s="17">
        <f t="shared" si="136"/>
        <v>13398.54</v>
      </c>
      <c r="GA34" s="14">
        <f t="shared" si="137"/>
        <v>12822.54</v>
      </c>
      <c r="GB34" s="17">
        <f t="shared" si="138"/>
        <v>12884.16</v>
      </c>
      <c r="GC34" s="17">
        <f t="shared" si="139"/>
        <v>12244.35</v>
      </c>
      <c r="GD34" s="17">
        <f t="shared" si="140"/>
        <v>12759.06</v>
      </c>
      <c r="GE34" s="17">
        <f t="shared" si="141"/>
        <v>13078.95</v>
      </c>
      <c r="GF34" s="17">
        <f t="shared" si="142"/>
        <v>15463.56</v>
      </c>
      <c r="GG34" s="17">
        <f t="shared" si="143"/>
        <v>16626.3</v>
      </c>
      <c r="GH34" s="17">
        <f t="shared" si="144"/>
        <v>14751.06</v>
      </c>
      <c r="GI34" s="17">
        <f t="shared" si="145"/>
        <v>13354.26</v>
      </c>
      <c r="GJ34" s="17">
        <f t="shared" si="146"/>
        <v>12445.86</v>
      </c>
      <c r="GK34" s="17">
        <f t="shared" si="147"/>
        <v>12772.68</v>
      </c>
      <c r="GL34" s="17">
        <f t="shared" si="148"/>
        <v>14448.21</v>
      </c>
      <c r="GM34" s="14">
        <f t="shared" si="149"/>
        <v>14855.85</v>
      </c>
      <c r="GN34" s="17">
        <f t="shared" si="150"/>
        <v>14488.92</v>
      </c>
      <c r="GO34" s="17">
        <f t="shared" si="151"/>
        <v>13103.55</v>
      </c>
      <c r="GP34" s="17">
        <f t="shared" si="152"/>
        <v>12906.96</v>
      </c>
      <c r="GQ34" s="17">
        <f t="shared" si="153"/>
        <v>13420.41</v>
      </c>
      <c r="GR34" s="17">
        <f t="shared" si="154"/>
        <v>14367.72</v>
      </c>
      <c r="GS34" s="15">
        <f t="shared" si="155"/>
        <v>16981.734214285716</v>
      </c>
      <c r="GT34" s="12">
        <f t="shared" si="156"/>
        <v>15807.755357142858</v>
      </c>
      <c r="GU34" s="12">
        <f t="shared" si="157"/>
        <v>12181.982142857143</v>
      </c>
      <c r="GV34" s="12">
        <f t="shared" si="158"/>
        <v>12001.302321428571</v>
      </c>
      <c r="GW34" s="12">
        <f t="shared" si="159"/>
        <v>12525.243482142856</v>
      </c>
      <c r="GX34" s="12">
        <f t="shared" si="160"/>
        <v>15524.936357142858</v>
      </c>
      <c r="GY34" s="14">
        <f t="shared" si="161"/>
        <v>15221.455982142856</v>
      </c>
      <c r="GZ34" s="15">
        <f t="shared" si="162"/>
        <v>13474.9725</v>
      </c>
      <c r="HA34" s="15">
        <f t="shared" si="163"/>
        <v>12786.449571428571</v>
      </c>
      <c r="HB34" s="15">
        <f t="shared" si="164"/>
        <v>12256.781785714284</v>
      </c>
      <c r="HC34" s="15">
        <f t="shared" si="165"/>
        <v>12718.48794642857</v>
      </c>
      <c r="HD34" s="15">
        <f t="shared" si="166"/>
        <v>14479.227857142856</v>
      </c>
      <c r="HE34" s="15">
        <f t="shared" si="167"/>
        <v>16981.734214285716</v>
      </c>
      <c r="HF34" s="15">
        <f t="shared" si="168"/>
        <v>15807.755357142858</v>
      </c>
      <c r="HG34" s="15">
        <f t="shared" si="169"/>
        <v>12181.982142857143</v>
      </c>
      <c r="HH34" s="15">
        <f t="shared" si="170"/>
        <v>12001.302321428571</v>
      </c>
      <c r="HI34" s="15">
        <f t="shared" si="171"/>
        <v>12525.243482142856</v>
      </c>
      <c r="HJ34" s="16">
        <f t="shared" si="172"/>
        <v>15524.936357142858</v>
      </c>
      <c r="HK34" s="14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6"/>
      <c r="HW34" s="14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6"/>
      <c r="II34" s="14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6"/>
      <c r="IU34" s="14"/>
      <c r="IV34" s="15"/>
      <c r="IW34" s="15"/>
      <c r="IX34" s="15"/>
      <c r="IY34" s="15"/>
      <c r="IZ34" s="15"/>
      <c r="JA34" s="15"/>
      <c r="JB34" s="15"/>
      <c r="JC34" s="15"/>
      <c r="JD34" s="15"/>
      <c r="JE34" s="15"/>
      <c r="JF34" s="16"/>
      <c r="JH34" s="17"/>
      <c r="JI34" s="14">
        <f t="shared" si="179"/>
        <v>170224.32257142858</v>
      </c>
      <c r="JJ34" s="15">
        <f t="shared" si="180"/>
        <v>156933.09</v>
      </c>
      <c r="JK34" s="15">
        <f t="shared" si="181"/>
        <v>163650.98999999996</v>
      </c>
      <c r="JL34" s="15">
        <f t="shared" si="182"/>
        <v>168166.36387500001</v>
      </c>
      <c r="JM34" s="15">
        <f t="shared" si="183"/>
        <v>165960.32951785714</v>
      </c>
      <c r="JN34" s="15">
        <f t="shared" si="184"/>
        <v>0</v>
      </c>
      <c r="JO34" s="15">
        <f t="shared" si="185"/>
        <v>0</v>
      </c>
      <c r="JP34" s="15">
        <f t="shared" si="186"/>
        <v>0</v>
      </c>
      <c r="JQ34" s="15">
        <f t="shared" si="187"/>
        <v>0</v>
      </c>
      <c r="JR34" s="14"/>
    </row>
    <row r="35" spans="1:278" ht="12.75" customHeight="1" x14ac:dyDescent="0.25">
      <c r="A35" s="1" t="s">
        <v>253</v>
      </c>
      <c r="B35" s="3" t="s">
        <v>254</v>
      </c>
      <c r="C35" s="4">
        <v>44372</v>
      </c>
      <c r="D35">
        <f t="shared" si="242"/>
        <v>2021</v>
      </c>
      <c r="E35">
        <f t="shared" si="243"/>
        <v>6</v>
      </c>
      <c r="F35">
        <f t="shared" si="244"/>
        <v>2018</v>
      </c>
      <c r="G35">
        <f t="shared" si="245"/>
        <v>6</v>
      </c>
      <c r="H35">
        <f t="shared" si="173"/>
        <v>2022</v>
      </c>
      <c r="I35">
        <f t="shared" si="174"/>
        <v>1</v>
      </c>
      <c r="J35">
        <f t="shared" si="175"/>
        <v>2026</v>
      </c>
      <c r="K35">
        <f t="shared" si="176"/>
        <v>12</v>
      </c>
      <c r="M35" s="28">
        <f>IF(AND($D35=$M$4,$E35=M$5),VLOOKUP($A35,'Потребление ЭЭ_факт'!$A$5:$DH$154,47+'Потребление ЭЭ_факт'!AU$4-1,FALSE),IF(L35&lt;&gt;0,VLOOKUP($A35,'Потребление ЭЭ_факт'!$A$5:$DH$154,47+'Потребление ЭЭ_факт'!AU$4-1,FALSE),0))</f>
        <v>0</v>
      </c>
      <c r="N35" s="17">
        <f>IF(AND($D35=$M$4,$E35=N$5),VLOOKUP($A35,'Потребление ЭЭ_факт'!$A$5:$DH$154,47+'Потребление ЭЭ_факт'!AV$4-1,FALSE),IF(M35&lt;&gt;0,VLOOKUP($A35,'Потребление ЭЭ_факт'!$A$5:$DH$154,47+'Потребление ЭЭ_факт'!AV$4-1,FALSE),0))</f>
        <v>0</v>
      </c>
      <c r="O35" s="17">
        <f>IF(AND($D35=$M$4,$E35=O$5),VLOOKUP($A35,'Потребление ЭЭ_факт'!$A$5:$DH$154,47+'Потребление ЭЭ_факт'!AW$4-1,FALSE),IF(N35&lt;&gt;0,VLOOKUP($A35,'Потребление ЭЭ_факт'!$A$5:$DH$154,47+'Потребление ЭЭ_факт'!AW$4-1,FALSE),0))</f>
        <v>0</v>
      </c>
      <c r="P35" s="17">
        <f>IF(AND($D35=$M$4,$E35=P$5),VLOOKUP($A35,'Потребление ЭЭ_факт'!$A$5:$DH$154,47+'Потребление ЭЭ_факт'!AX$4-1,FALSE),IF(O35&lt;&gt;0,VLOOKUP($A35,'Потребление ЭЭ_факт'!$A$5:$DH$154,47+'Потребление ЭЭ_факт'!AX$4-1,FALSE),0))</f>
        <v>0</v>
      </c>
      <c r="Q35" s="17">
        <f>IF(AND($D35=$M$4,$E35=Q$5),VLOOKUP($A35,'Потребление ЭЭ_факт'!$A$5:$DH$154,47+'Потребление ЭЭ_факт'!AY$4-1,FALSE),IF(P35&lt;&gt;0,VLOOKUP($A35,'Потребление ЭЭ_факт'!$A$5:$DH$154,47+'Потребление ЭЭ_факт'!AY$4-1,FALSE),0))</f>
        <v>0</v>
      </c>
      <c r="R35" s="17">
        <f>IF(AND($D35=$M$4,$E35=R$5),VLOOKUP($A35,'Потребление ЭЭ_факт'!$A$5:$DH$154,47+'Потребление ЭЭ_факт'!AZ$4-1,FALSE),IF(Q35&lt;&gt;0,VLOOKUP($A35,'Потребление ЭЭ_факт'!$A$5:$DH$154,47+'Потребление ЭЭ_факт'!AZ$4-1,FALSE),0))</f>
        <v>0</v>
      </c>
      <c r="S35" s="17">
        <f>IF(AND($D35=$M$4,$E35=S$5),VLOOKUP($A35,'Потребление ЭЭ_факт'!$A$5:$DH$154,47+'Потребление ЭЭ_факт'!BA$4-1,FALSE),IF(R35&lt;&gt;0,VLOOKUP($A35,'Потребление ЭЭ_факт'!$A$5:$DH$154,47+'Потребление ЭЭ_факт'!BA$4-1,FALSE),0))</f>
        <v>0</v>
      </c>
      <c r="T35" s="17">
        <f>IF(AND($D35=$M$4,$E35=T$5),VLOOKUP($A35,'Потребление ЭЭ_факт'!$A$5:$DH$154,47+'Потребление ЭЭ_факт'!BB$4-1,FALSE),IF(S35&lt;&gt;0,VLOOKUP($A35,'Потребление ЭЭ_факт'!$A$5:$DH$154,47+'Потребление ЭЭ_факт'!BB$4-1,FALSE),0))</f>
        <v>0</v>
      </c>
      <c r="U35" s="17">
        <f>IF(AND($D35=$M$4,$E35=U$5),VLOOKUP($A35,'Потребление ЭЭ_факт'!$A$5:$DH$154,47+'Потребление ЭЭ_факт'!BC$4-1,FALSE),IF(T35&lt;&gt;0,VLOOKUP($A35,'Потребление ЭЭ_факт'!$A$5:$DH$154,47+'Потребление ЭЭ_факт'!BC$4-1,FALSE),0))</f>
        <v>0</v>
      </c>
      <c r="V35" s="17">
        <f>IF(AND($D35=$M$4,$E35=V$5),VLOOKUP($A35,'Потребление ЭЭ_факт'!$A$5:$DH$154,47+'Потребление ЭЭ_факт'!BD$4-1,FALSE),IF(U35&lt;&gt;0,VLOOKUP($A35,'Потребление ЭЭ_факт'!$A$5:$DH$154,47+'Потребление ЭЭ_факт'!BD$4-1,FALSE),0))</f>
        <v>0</v>
      </c>
      <c r="W35" s="17">
        <f>IF(AND($D35=$M$4,$E35=W$5),VLOOKUP($A35,'Потребление ЭЭ_факт'!$A$5:$DH$154,47+'Потребление ЭЭ_факт'!BE$4-1,FALSE),IF(V35&lt;&gt;0,VLOOKUP($A35,'Потребление ЭЭ_факт'!$A$5:$DH$154,47+'Потребление ЭЭ_факт'!BE$4-1,FALSE),0))</f>
        <v>0</v>
      </c>
      <c r="X35" s="17">
        <f>IF(AND($D35=$M$4,$E35=X$5),VLOOKUP($A35,'Потребление ЭЭ_факт'!$A$5:$DH$154,47+'Потребление ЭЭ_факт'!BF$4-1,FALSE),IF(W35&lt;&gt;0,VLOOKUP($A35,'Потребление ЭЭ_факт'!$A$5:$DH$154,47+'Потребление ЭЭ_факт'!BF$4-1,FALSE),0))</f>
        <v>0</v>
      </c>
      <c r="Y35" s="14">
        <f>IF(AND($D35=$Y$4,$E35=Y$5),VLOOKUP($A35,'Потребление ЭЭ_факт'!$A$5:$DH$154,47+'Потребление ЭЭ_факт'!BG$4+11,FALSE),IF(X35&lt;&gt;0,VLOOKUP($A35,'Потребление ЭЭ_факт'!$A$5:$DH$154,47+'Потребление ЭЭ_факт'!BG$4+11,FALSE),0))</f>
        <v>0</v>
      </c>
      <c r="Z35" s="17">
        <f>IF(AND($D35=$Y$4,$E35=Z$5),VLOOKUP($A35,'Потребление ЭЭ_факт'!$A$5:$DH$154,47+'Потребление ЭЭ_факт'!BH$4+11,FALSE),IF(Y35&lt;&gt;0,VLOOKUP($A35,'Потребление ЭЭ_факт'!$A$5:$DH$154,47+'Потребление ЭЭ_факт'!BH$4+11,FALSE),0))</f>
        <v>0</v>
      </c>
      <c r="AA35" s="17">
        <f>IF(AND($D35=$Y$4,$E35=AA$5),VLOOKUP($A35,'Потребление ЭЭ_факт'!$A$5:$DH$154,47+'Потребление ЭЭ_факт'!BI$4+11,FALSE),IF(Z35&lt;&gt;0,VLOOKUP($A35,'Потребление ЭЭ_факт'!$A$5:$DH$154,47+'Потребление ЭЭ_факт'!BI$4+11,FALSE),0))</f>
        <v>0</v>
      </c>
      <c r="AB35" s="17">
        <f>IF(AND($D35=$Y$4,$E35=AB$5),VLOOKUP($A35,'Потребление ЭЭ_факт'!$A$5:$DH$154,47+'Потребление ЭЭ_факт'!BJ$4+11,FALSE),IF(AA35&lt;&gt;0,VLOOKUP($A35,'Потребление ЭЭ_факт'!$A$5:$DH$154,47+'Потребление ЭЭ_факт'!BJ$4+11,FALSE),0))</f>
        <v>0</v>
      </c>
      <c r="AC35" s="17">
        <f>IF(AND($D35=$Y$4,$E35=AC$5),VLOOKUP($A35,'Потребление ЭЭ_факт'!$A$5:$DH$154,47+'Потребление ЭЭ_факт'!BK$4+11,FALSE),IF(AB35&lt;&gt;0,VLOOKUP($A35,'Потребление ЭЭ_факт'!$A$5:$DH$154,47+'Потребление ЭЭ_факт'!BK$4+11,FALSE),0))</f>
        <v>0</v>
      </c>
      <c r="AD35" s="17">
        <f>IF(AND($D35=$Y$4,$E35=AD$5),VLOOKUP($A35,'Потребление ЭЭ_факт'!$A$5:$DH$154,47+'Потребление ЭЭ_факт'!BL$4+11,FALSE),IF(AC35&lt;&gt;0,VLOOKUP($A35,'Потребление ЭЭ_факт'!$A$5:$DH$154,47+'Потребление ЭЭ_факт'!BL$4+11,FALSE),0))</f>
        <v>15805.571428571428</v>
      </c>
      <c r="AE35" s="17">
        <f>IF(AND($D35=$Y$4,$E35=AE$5),VLOOKUP($A35,'Потребление ЭЭ_факт'!$A$5:$DH$154,47+'Потребление ЭЭ_факт'!BM$4+11,FALSE),IF(AD35&lt;&gt;0,VLOOKUP($A35,'Потребление ЭЭ_факт'!$A$5:$DH$154,47+'Потребление ЭЭ_факт'!BM$4+11,FALSE),0))</f>
        <v>18295.714285714286</v>
      </c>
      <c r="AF35" s="17">
        <f>IF(AND($D35=$Y$4,$E35=AF$5),VLOOKUP($A35,'Потребление ЭЭ_факт'!$A$5:$DH$154,47+'Потребление ЭЭ_факт'!BN$4+11,FALSE),IF(AE35&lt;&gt;0,VLOOKUP($A35,'Потребление ЭЭ_факт'!$A$5:$DH$154,47+'Потребление ЭЭ_факт'!BN$4+11,FALSE),0))</f>
        <v>18905.472368421051</v>
      </c>
      <c r="AG35" s="17">
        <f>IF(AND($D35=$Y$4,$E35=AG$5),VLOOKUP($A35,'Потребление ЭЭ_факт'!$A$5:$DH$154,47+'Потребление ЭЭ_факт'!BO$4+11,FALSE),IF(AF35&lt;&gt;0,VLOOKUP($A35,'Потребление ЭЭ_факт'!$A$5:$DH$154,47+'Потребление ЭЭ_факт'!BO$4+11,FALSE),0))</f>
        <v>18295.714285714286</v>
      </c>
      <c r="AH35" s="17">
        <f>IF(AND($D35=$Y$4,$E35=AH$5),VLOOKUP($A35,'Потребление ЭЭ_факт'!$A$5:$DH$154,47+'Потребление ЭЭ_факт'!BP$4+11,FALSE),IF(AG35&lt;&gt;0,VLOOKUP($A35,'Потребление ЭЭ_факт'!$A$5:$DH$154,47+'Потребление ЭЭ_факт'!BP$4+11,FALSE),0))</f>
        <v>18905.472368421051</v>
      </c>
      <c r="AI35" s="17">
        <f>IF(AND($D35=$Y$4,$E35=AI$5),VLOOKUP($A35,'Потребление ЭЭ_факт'!$A$5:$DH$154,47+'Потребление ЭЭ_факт'!BQ$4+11,FALSE),IF(AH35&lt;&gt;0,VLOOKUP($A35,'Потребление ЭЭ_факт'!$A$5:$DH$154,47+'Потребление ЭЭ_факт'!BQ$4+11,FALSE),0))</f>
        <v>18905.472368421051</v>
      </c>
      <c r="AJ35" s="17">
        <f>IF(AND($D35=$Y$4,$E35=AJ$5),VLOOKUP($A35,'Потребление ЭЭ_факт'!$A$5:$DH$154,47+'Потребление ЭЭ_факт'!BR$4+11,FALSE),IF(AI35&lt;&gt;0,VLOOKUP($A35,'Потребление ЭЭ_факт'!$A$5:$DH$154,47+'Потребление ЭЭ_факт'!BR$4+11,FALSE),0))</f>
        <v>18905.472368421051</v>
      </c>
      <c r="AK35" s="14">
        <f>IF(AND($D35=$AK$4,$E35=AK$5),VLOOKUP($A35,'Потребление ЭЭ_факт'!$A$5:$DH$154,47+'Потребление ЭЭ_факт'!BS$4+23,FALSE),IF(AJ35&lt;&gt;0,VLOOKUP($A35,'Потребление ЭЭ_факт'!$A$5:$DH$154,47+'Потребление ЭЭ_факт'!BS$4+23,FALSE),0))</f>
        <v>10568.119913533834</v>
      </c>
      <c r="AL35" s="17">
        <f>IF(AND($D35=$AK$4,$E35=AL$5),VLOOKUP($A35,'Потребление ЭЭ_факт'!$A$5:$DH$154,47+'Потребление ЭЭ_факт'!BT$4+23,FALSE),IF(AK35&lt;&gt;0,VLOOKUP($A35,'Потребление ЭЭ_факт'!$A$5:$DH$154,47+'Потребление ЭЭ_факт'!BT$4+23,FALSE),0))</f>
        <v>7226.1029999999992</v>
      </c>
      <c r="AM35" s="17">
        <f>IF(AND($D35=$AK$4,$E35=AM$5),VLOOKUP($A35,'Потребление ЭЭ_факт'!$A$5:$DH$154,47+'Потребление ЭЭ_факт'!BU$4+23,FALSE),IF(AL35&lt;&gt;0,VLOOKUP($A35,'Потребление ЭЭ_факт'!$A$5:$DH$154,47+'Потребление ЭЭ_факт'!BU$4+23,FALSE),0))</f>
        <v>7506.0672000000004</v>
      </c>
      <c r="AN35" s="17">
        <f>IF(AND($D35=$AK$4,$E35=AN$5),VLOOKUP($A35,'Потребление ЭЭ_факт'!$A$5:$DH$154,47+'Потребление ЭЭ_факт'!BV$4+23,FALSE),IF(AM35&lt;&gt;0,VLOOKUP($A35,'Потребление ЭЭ_факт'!$A$5:$DH$154,47+'Потребление ЭЭ_факт'!BV$4+23,FALSE),0))</f>
        <v>7892.3957142857134</v>
      </c>
      <c r="AO35" s="17">
        <f>IF(AND($D35=$AK$4,$E35=AO$5),VLOOKUP($A35,'Потребление ЭЭ_факт'!$A$5:$DH$154,47+'Потребление ЭЭ_факт'!BW$4+23,FALSE),IF(AN35&lt;&gt;0,VLOOKUP($A35,'Потребление ЭЭ_факт'!$A$5:$DH$154,47+'Потребление ЭЭ_факт'!BW$4+23,FALSE),0))</f>
        <v>8734.9851428571419</v>
      </c>
      <c r="AP35" s="17">
        <f>IF(AND($D35=$AK$4,$E35=AP$5),VLOOKUP($A35,'Потребление ЭЭ_факт'!$A$5:$DH$154,47+'Потребление ЭЭ_факт'!BX$4+23,FALSE),IF(AO35&lt;&gt;0,VLOOKUP($A35,'Потребление ЭЭ_факт'!$A$5:$DH$154,47+'Потребление ЭЭ_факт'!BX$4+23,FALSE),0))</f>
        <v>16426.699714285714</v>
      </c>
      <c r="AQ35" s="17">
        <f>IF(AND($D35=$AK$4,$E35=AQ$5),VLOOKUP($A35,'Потребление ЭЭ_факт'!$A$5:$DH$154,47+'Потребление ЭЭ_факт'!BY$4+23,FALSE),IF(AP35&lt;&gt;0,VLOOKUP($A35,'Потребление ЭЭ_факт'!$A$5:$DH$154,47+'Потребление ЭЭ_факт'!BY$4+23,FALSE),0))</f>
        <v>17673.108857142855</v>
      </c>
      <c r="AR35" s="17">
        <f>IF(AND($D35=$AK$4,$E35=AR$5),VLOOKUP($A35,'Потребление ЭЭ_факт'!$A$5:$DH$154,47+'Потребление ЭЭ_факт'!BZ$4+23,FALSE),IF(AQ35&lt;&gt;0,VLOOKUP($A35,'Потребление ЭЭ_факт'!$A$5:$DH$154,47+'Потребление ЭЭ_факт'!BZ$4+23,FALSE),0))</f>
        <v>18907.756928571431</v>
      </c>
      <c r="AS35" s="17">
        <f>IF(AND($D35=$AK$4,$E35=AS$5),VLOOKUP($A35,'Потребление ЭЭ_факт'!$A$5:$DH$154,47+'Потребление ЭЭ_факт'!CA$4+23,FALSE),IF(AR35&lt;&gt;0,VLOOKUP($A35,'Потребление ЭЭ_факт'!$A$5:$DH$154,47+'Потребление ЭЭ_факт'!CA$4+23,FALSE),0))</f>
        <v>15217.169142857143</v>
      </c>
      <c r="AT35" s="17">
        <f>IF(AND($D35=$AK$4,$E35=AT$5),VLOOKUP($A35,'Потребление ЭЭ_факт'!$A$5:$DH$154,47+'Потребление ЭЭ_факт'!CB$4+23,FALSE),IF(AS35&lt;&gt;0,VLOOKUP($A35,'Потребление ЭЭ_факт'!$A$5:$DH$154,47+'Потребление ЭЭ_факт'!CB$4+23,FALSE),0))</f>
        <v>14129.697857142859</v>
      </c>
      <c r="AU35" s="17">
        <f>IF(AND($D35=$AK$4,$E35=AU$5),VLOOKUP($A35,'Потребление ЭЭ_факт'!$A$5:$DH$154,47+'Потребление ЭЭ_факт'!CC$4+23,FALSE),IF(AT35&lt;&gt;0,VLOOKUP($A35,'Потребление ЭЭ_факт'!$A$5:$DH$154,47+'Потребление ЭЭ_факт'!CC$4+23,FALSE),0))</f>
        <v>14778.694285714284</v>
      </c>
      <c r="AV35" s="17">
        <f>IF(AND($D35=$AK$4,$E35=AV$5),VLOOKUP($A35,'Потребление ЭЭ_факт'!$A$5:$DH$154,47+'Потребление ЭЭ_факт'!CD$4+23,FALSE),IF(AU35&lt;&gt;0,VLOOKUP($A35,'Потребление ЭЭ_факт'!$A$5:$DH$154,47+'Потребление ЭЭ_факт'!CD$4+23,FALSE),0))</f>
        <v>15516.295371428572</v>
      </c>
      <c r="AW35" s="14">
        <f>IF(AND($D35=$AW$4,$E35=AW$5),VLOOKUP($A35,'Потребление ЭЭ_факт'!$A$5:$DH$154,47+'Потребление ЭЭ_факт'!CE$4+35,FALSE),IF(AV35&lt;&gt;0,VLOOKUP($A35,'Потребление ЭЭ_факт'!$A$5:$DH$154,47+'Потребление ЭЭ_факт'!CE$4+35,FALSE),0))</f>
        <v>14620.171285714287</v>
      </c>
      <c r="AX35" s="17">
        <f>IF(AND($D35=$AW$4,$E35=AX$5),VLOOKUP($A35,'Потребление ЭЭ_факт'!$A$5:$DH$154,47+'Потребление ЭЭ_факт'!CF$4+35,FALSE),IF(AW35&lt;&gt;0,VLOOKUP($A35,'Потребление ЭЭ_факт'!$A$5:$DH$154,47+'Потребление ЭЭ_факт'!CF$4+35,FALSE),0))</f>
        <v>13145.7</v>
      </c>
      <c r="AY35" s="17">
        <f>IF(AND($D35=$AW$4,$E35=AY$5),VLOOKUP($A35,'Потребление ЭЭ_факт'!$A$5:$DH$154,47+'Потребление ЭЭ_факт'!CG$4+35,FALSE),IF(AX35&lt;&gt;0,VLOOKUP($A35,'Потребление ЭЭ_факт'!$A$5:$DH$154,47+'Потребление ЭЭ_факт'!CG$4+35,FALSE),0))</f>
        <v>14483.756228571428</v>
      </c>
      <c r="AZ35" s="17">
        <f>IF(AND($D35=$AW$4,$E35=AZ$5),VLOOKUP($A35,'Потребление ЭЭ_факт'!$A$5:$DH$154,47+'Потребление ЭЭ_факт'!CH$4+35,FALSE),IF(AY35&lt;&gt;0,VLOOKUP($A35,'Потребление ЭЭ_факт'!$A$5:$DH$154,47+'Потребление ЭЭ_факт'!CH$4+35,FALSE),0))</f>
        <v>13688.414999999999</v>
      </c>
      <c r="BA35" s="17">
        <f>IF(AND($D35=$AW$4,$E35=BA$5),VLOOKUP($A35,'Потребление ЭЭ_факт'!$A$5:$DH$154,47+'Потребление ЭЭ_факт'!CI$4+35,FALSE),IF(AZ35&lt;&gt;0,VLOOKUP($A35,'Потребление ЭЭ_факт'!$A$5:$DH$154,47+'Потребление ЭЭ_факт'!CI$4+35,FALSE),0))</f>
        <v>13918.366714285714</v>
      </c>
      <c r="BB35" s="17">
        <f>IF(AND($D35=$AW$4,$E35=BB$5),VLOOKUP($A35,'Потребление ЭЭ_факт'!$A$5:$DH$154,47+'Потребление ЭЭ_факт'!CJ$4+35,FALSE),IF(BA35&lt;&gt;0,VLOOKUP($A35,'Потребление ЭЭ_факт'!$A$5:$DH$154,47+'Потребление ЭЭ_факт'!CJ$4+35,FALSE),0))</f>
        <v>14972.302285714286</v>
      </c>
      <c r="BC35" s="17">
        <f>IF(AND($D35=$AW$4,$E35=BC$5),VLOOKUP($A35,'Потребление ЭЭ_факт'!$A$5:$DH$154,47+'Потребление ЭЭ_факт'!CK$4+35,FALSE),IF(BB35&lt;&gt;0,VLOOKUP($A35,'Потребление ЭЭ_факт'!$A$5:$DH$154,47+'Потребление ЭЭ_факт'!CK$4+35,FALSE),0))</f>
        <v>16783.537285714283</v>
      </c>
      <c r="BD35" s="17">
        <f>IF(AND($D35=$AW$4,$E35=BD$5),VLOOKUP($A35,'Потребление ЭЭ_факт'!$A$5:$DH$154,47+'Потребление ЭЭ_факт'!CL$4+35,FALSE),IF(BC35&lt;&gt;0,VLOOKUP($A35,'Потребление ЭЭ_факт'!$A$5:$DH$154,47+'Потребление ЭЭ_факт'!CL$4+35,FALSE),0))</f>
        <v>16898.424171428567</v>
      </c>
      <c r="BE35" s="17">
        <f>IF(AND($D35=$AW$4,$E35=BE$5),VLOOKUP($A35,'Потребление ЭЭ_факт'!$A$5:$DH$154,47+'Потребление ЭЭ_факт'!CM$4+35,FALSE),IF(BD35&lt;&gt;0,VLOOKUP($A35,'Потребление ЭЭ_факт'!$A$5:$DH$154,47+'Потребление ЭЭ_факт'!CM$4+35,FALSE),0))</f>
        <v>16396.99607142857</v>
      </c>
      <c r="BF35" s="17">
        <f>IF(AND($D35=$AW$4,$E35=BF$5),VLOOKUP($A35,'Потребление ЭЭ_факт'!$A$5:$DH$154,47+'Потребление ЭЭ_факт'!CN$4+35,FALSE),IF(BE35&lt;&gt;0,VLOOKUP($A35,'Потребление ЭЭ_факт'!$A$5:$DH$154,47+'Потребление ЭЭ_факт'!CN$4+35,FALSE),0))</f>
        <v>15041.394857142855</v>
      </c>
      <c r="BG35" s="17">
        <f>IF(AND($D35=$AW$4,$E35=BG$5),VLOOKUP($A35,'Потребление ЭЭ_факт'!$A$5:$DH$154,47+'Потребление ЭЭ_факт'!CO$4+35,FALSE),IF(BF35&lt;&gt;0,VLOOKUP($A35,'Потребление ЭЭ_факт'!$A$5:$DH$154,47+'Потребление ЭЭ_факт'!CO$4+35,FALSE),0))</f>
        <v>13712.919428571427</v>
      </c>
      <c r="BH35" s="17">
        <f>IF(AND($D35=$AW$4,$E35=BH$5),VLOOKUP($A35,'Потребление ЭЭ_факт'!$A$5:$DH$154,47+'Потребление ЭЭ_факт'!CP$4+35,FALSE),IF(BG35&lt;&gt;0,VLOOKUP($A35,'Потребление ЭЭ_факт'!$A$5:$DH$154,47+'Потребление ЭЭ_факт'!CP$4+35,FALSE),0))</f>
        <v>13728.998785714286</v>
      </c>
      <c r="BI35" s="14">
        <f>IF(AND($D35=$BI$4,$E35=BI$5),VLOOKUP($A35,'Потребление ЭЭ_факт'!$A$5:$DH$154,47+'Потребление ЭЭ_факт'!CQ$4+47,FALSE),IF(BH35&lt;&gt;0,VLOOKUP($A35,'Потребление ЭЭ_факт'!$A$5:$DH$154,47+'Потребление ЭЭ_факт'!CQ$4+47,FALSE),0))</f>
        <v>13692.828428571429</v>
      </c>
      <c r="BJ35" s="17">
        <f>IF(AND($D35=$BI$4,$E35=BJ$5),VLOOKUP($A35,'Потребление ЭЭ_факт'!$A$5:$DH$154,47+'Потребление ЭЭ_факт'!CR$4+47,FALSE),IF(BI35&lt;&gt;0,VLOOKUP($A35,'Потребление ЭЭ_факт'!$A$5:$DH$154,47+'Потребление ЭЭ_факт'!CR$4+47,FALSE),0))</f>
        <v>13018.103314285714</v>
      </c>
      <c r="BK35" s="17">
        <f>IF(AND($D35=$BI$4,$E35=BK$5),VLOOKUP($A35,'Потребление ЭЭ_факт'!$A$5:$DH$154,47+'Потребление ЭЭ_факт'!CS$4+47,FALSE),IF(BJ35&lt;&gt;0,VLOOKUP($A35,'Потребление ЭЭ_факт'!$A$5:$DH$154,47+'Потребление ЭЭ_факт'!CS$4+47,FALSE),0))</f>
        <v>15900.538821428572</v>
      </c>
      <c r="BL35" s="17">
        <f>IF(AND($D35=$BI$4,$E35=BL$5),VLOOKUP($A35,'Потребление ЭЭ_факт'!$A$5:$DH$154,47+'Потребление ЭЭ_факт'!CT$4+47,FALSE),IF(BK35&lt;&gt;0,VLOOKUP($A35,'Потребление ЭЭ_факт'!$A$5:$DH$154,47+'Потребление ЭЭ_факт'!CT$4+47,FALSE),0))</f>
        <v>13471.476428571428</v>
      </c>
      <c r="BM35" s="17">
        <f>IF(AND($D35=$BI$4,$E35=BM$5),VLOOKUP($A35,'Потребление ЭЭ_факт'!$A$5:$DH$154,47+'Потребление ЭЭ_факт'!CU$4+47,FALSE),IF(BL35&lt;&gt;0,VLOOKUP($A35,'Потребление ЭЭ_факт'!$A$5:$DH$154,47+'Потребление ЭЭ_факт'!CU$4+47,FALSE),0))</f>
        <v>12765.424457142855</v>
      </c>
      <c r="BN35" s="17">
        <f>IF(AND($D35=$BI$4,$E35=BN$5),VLOOKUP($A35,'Потребление ЭЭ_факт'!$A$5:$DH$154,47+'Потребление ЭЭ_факт'!CV$4+47,FALSE),IF(BM35&lt;&gt;0,VLOOKUP($A35,'Потребление ЭЭ_факт'!$A$5:$DH$154,47+'Потребление ЭЭ_факт'!CV$4+47,FALSE),0))</f>
        <v>14570.562857142857</v>
      </c>
      <c r="BO35" s="17">
        <f>IF(AND($D35=$BI$4,$E35=BO$5),VLOOKUP($A35,'Потребление ЭЭ_факт'!$A$5:$DH$154,47+'Потребление ЭЭ_факт'!CW$4+47,FALSE),IF(BN35&lt;&gt;0,VLOOKUP($A35,'Потребление ЭЭ_факт'!$A$5:$DH$154,47+'Потребление ЭЭ_факт'!CW$4+47,FALSE),0))</f>
        <v>17394.09557142857</v>
      </c>
      <c r="BP35" s="17">
        <f>IF(AND($D35=$BI$4,$E35=BP$5),VLOOKUP($A35,'Потребление ЭЭ_факт'!$A$5:$DH$154,47+'Потребление ЭЭ_факт'!CX$4+47,FALSE),IF(BO35&lt;&gt;0,VLOOKUP($A35,'Потребление ЭЭ_факт'!$A$5:$DH$154,47+'Потребление ЭЭ_факт'!CX$4+47,FALSE),0))</f>
        <v>15934.115142857143</v>
      </c>
      <c r="BQ35" s="17">
        <f>IF(AND($D35=$BI$4,$E35=BQ$5),VLOOKUP($A35,'Потребление ЭЭ_факт'!$A$5:$DH$154,47+'Потребление ЭЭ_факт'!CY$4+47,FALSE),IF(BP35&lt;&gt;0,VLOOKUP($A35,'Потребление ЭЭ_факт'!$A$5:$DH$154,47+'Потребление ЭЭ_факт'!CY$4+47,FALSE),0))</f>
        <v>15019.097142857145</v>
      </c>
      <c r="BR35" s="17">
        <f>IF(AND($D35=$BI$4,$E35=BR$5),VLOOKUP($A35,'Потребление ЭЭ_факт'!$A$5:$DH$154,47+'Потребление ЭЭ_факт'!CZ$4+47,FALSE),IF(BQ35&lt;&gt;0,VLOOKUP($A35,'Потребление ЭЭ_факт'!$A$5:$DH$154,47+'Потребление ЭЭ_факт'!CZ$4+47,FALSE),0))</f>
        <v>14611.94742857143</v>
      </c>
      <c r="BS35" s="17">
        <f>IF(AND($D35=$BI$4,$E35=BS$5),VLOOKUP($A35,'Потребление ЭЭ_факт'!$A$5:$DH$154,47+'Потребление ЭЭ_факт'!DA$4+47,FALSE),IF(BR35&lt;&gt;0,VLOOKUP($A35,'Потребление ЭЭ_факт'!$A$5:$DH$154,47+'Потребление ЭЭ_факт'!DA$4+47,FALSE),0))</f>
        <v>13708.478571428572</v>
      </c>
      <c r="BT35" s="17">
        <f>IF(AND($D35=$BI$4,$E35=BT$5),VLOOKUP($A35,'Потребление ЭЭ_факт'!$A$5:$DH$154,47+'Потребление ЭЭ_факт'!DB$4+47,FALSE),IF(BS35&lt;&gt;0,VLOOKUP($A35,'Потребление ЭЭ_факт'!$A$5:$DH$154,47+'Потребление ЭЭ_факт'!DB$4+47,FALSE),0))</f>
        <v>14374.345714285715</v>
      </c>
      <c r="BU35" s="14">
        <f>IF(AND($D35=$BU$4,$E35=BU$5),VLOOKUP($A35,'Потребление ЭЭ_факт'!$A$5:$DH$154,59+'Потребление ЭЭ_факт'!DC$4+47,FALSE),IF(BT35&lt;&gt;0,VLOOKUP($A35,'Потребление ЭЭ_факт'!$A$5:$DH$154,47+'Потребление ЭЭ_факт'!DC$4+59,FALSE),0))</f>
        <v>14741.807314285712</v>
      </c>
      <c r="BV35" s="17">
        <f>IF(AND($D35=$BU$4,$E35=BV$5),VLOOKUP($A35,'Потребление ЭЭ_факт'!$A$5:$DH$154,59+'Потребление ЭЭ_факт'!DD$4+47,FALSE),IF(BU35&lt;&gt;0,VLOOKUP($A35,'Потребление ЭЭ_факт'!$A$5:$DH$154,47+'Потребление ЭЭ_факт'!DD$4+59,FALSE),0))</f>
        <v>13175.322</v>
      </c>
      <c r="BW35" s="17">
        <f>IF(AND($D35=$BU$4,$E35=BW$5),VLOOKUP($A35,'Потребление ЭЭ_факт'!$A$5:$DH$154,59+'Потребление ЭЭ_факт'!DE$4+47,FALSE),IF(BV35&lt;&gt;0,VLOOKUP($A35,'Потребление ЭЭ_факт'!$A$5:$DH$154,47+'Потребление ЭЭ_факт'!DE$4+59,FALSE),0))</f>
        <v>14434.124785714288</v>
      </c>
      <c r="BX35" s="17">
        <f>IF(AND($D35=$BU$4,$E35=BX$5),VLOOKUP($A35,'Потребление ЭЭ_факт'!$A$5:$DH$154,59+'Потребление ЭЭ_факт'!DF$4+47,FALSE),IF(BW35&lt;&gt;0,VLOOKUP($A35,'Потребление ЭЭ_факт'!$A$5:$DH$154,47+'Потребление ЭЭ_факт'!DF$4+59,FALSE),0))</f>
        <v>13653.977142857142</v>
      </c>
      <c r="BY35" s="17">
        <f>IF(AND($D35=$BU$4,$E35=BY$5),VLOOKUP($A35,'Потребление ЭЭ_факт'!$A$5:$DH$154,59+'Потребление ЭЭ_факт'!DG$4+47,FALSE),IF(BX35&lt;&gt;0,VLOOKUP($A35,'Потребление ЭЭ_факт'!$A$5:$DH$154,47+'Потребление ЭЭ_факт'!DG$4+59,FALSE),0))</f>
        <v>14051.943942857144</v>
      </c>
      <c r="BZ35" s="17">
        <f>IF(AND($D35=$BU$4,$E35=BZ$5),VLOOKUP($A35,'Потребление ЭЭ_факт'!$A$5:$DH$154,59+'Потребление ЭЭ_факт'!DH$4+47,FALSE),IF(BY35&lt;&gt;0,VLOOKUP($A35,'Потребление ЭЭ_факт'!$A$5:$DH$154,47+'Потребление ЭЭ_факт'!DH$4+59,FALSE),0))</f>
        <v>14177.237142857142</v>
      </c>
      <c r="CA35" s="15">
        <f t="shared" si="97"/>
        <v>17536.613999999998</v>
      </c>
      <c r="CB35" s="12">
        <f t="shared" si="200"/>
        <v>17661.442152819545</v>
      </c>
      <c r="CC35" s="12">
        <f t="shared" si="201"/>
        <v>16232.244160714285</v>
      </c>
      <c r="CD35" s="12">
        <f t="shared" si="202"/>
        <v>15672.128127819549</v>
      </c>
      <c r="CE35" s="12">
        <f t="shared" si="203"/>
        <v>15276.391163533834</v>
      </c>
      <c r="CF35" s="12">
        <f t="shared" si="204"/>
        <v>15631.278059962406</v>
      </c>
      <c r="CG35" s="14">
        <f t="shared" si="205"/>
        <v>13405.731735526315</v>
      </c>
      <c r="CH35" s="15">
        <f t="shared" si="206"/>
        <v>11641.307078571426</v>
      </c>
      <c r="CI35" s="15">
        <f t="shared" si="207"/>
        <v>13081.121758928572</v>
      </c>
      <c r="CJ35" s="15">
        <f t="shared" si="240"/>
        <v>12176.566071428571</v>
      </c>
      <c r="CK35" s="15">
        <f t="shared" si="241"/>
        <v>12367.680064285714</v>
      </c>
      <c r="CL35" s="15">
        <f t="shared" si="104"/>
        <v>15036.700500000001</v>
      </c>
      <c r="CM35" s="15">
        <f t="shared" si="177"/>
        <v>17536.613999999998</v>
      </c>
      <c r="CN35" s="15">
        <f t="shared" si="208"/>
        <v>17661.442152819545</v>
      </c>
      <c r="CO35" s="15">
        <f t="shared" si="209"/>
        <v>16232.244160714285</v>
      </c>
      <c r="CP35" s="15">
        <f t="shared" si="210"/>
        <v>15672.128127819549</v>
      </c>
      <c r="CQ35" s="15">
        <f t="shared" si="211"/>
        <v>15276.391163533834</v>
      </c>
      <c r="CR35" s="16">
        <f t="shared" si="212"/>
        <v>15631.278059962406</v>
      </c>
      <c r="CS35" s="14">
        <f t="shared" si="213"/>
        <v>13405.731735526315</v>
      </c>
      <c r="CT35" s="15">
        <f t="shared" si="214"/>
        <v>11641.307078571426</v>
      </c>
      <c r="CU35" s="15">
        <f t="shared" si="215"/>
        <v>13081.121758928572</v>
      </c>
      <c r="CV35" s="15">
        <f t="shared" si="216"/>
        <v>12176.566071428571</v>
      </c>
      <c r="CW35" s="15">
        <f t="shared" si="217"/>
        <v>12367.680064285714</v>
      </c>
      <c r="CX35" s="15">
        <f t="shared" si="218"/>
        <v>15036.700500000001</v>
      </c>
      <c r="CY35" s="15">
        <f t="shared" si="219"/>
        <v>17536.613999999998</v>
      </c>
      <c r="CZ35" s="15">
        <f t="shared" si="220"/>
        <v>17661.442152819545</v>
      </c>
      <c r="DA35" s="15">
        <f t="shared" si="221"/>
        <v>16232.244160714285</v>
      </c>
      <c r="DB35" s="15">
        <f t="shared" si="222"/>
        <v>15672.128127819549</v>
      </c>
      <c r="DC35" s="15">
        <f t="shared" si="223"/>
        <v>15276.391163533834</v>
      </c>
      <c r="DD35" s="16">
        <f t="shared" si="224"/>
        <v>15631.278059962406</v>
      </c>
      <c r="DE35" s="14">
        <f t="shared" si="190"/>
        <v>13405.731735526315</v>
      </c>
      <c r="DF35" s="15">
        <f t="shared" si="191"/>
        <v>11641.307078571426</v>
      </c>
      <c r="DG35" s="15">
        <f t="shared" si="192"/>
        <v>13081.121758928572</v>
      </c>
      <c r="DH35" s="15">
        <f t="shared" si="193"/>
        <v>12176.566071428571</v>
      </c>
      <c r="DI35" s="15">
        <f t="shared" si="194"/>
        <v>12367.680064285714</v>
      </c>
      <c r="DJ35" s="15">
        <f t="shared" si="195"/>
        <v>15036.700500000001</v>
      </c>
      <c r="DK35" s="15">
        <f t="shared" si="196"/>
        <v>17536.613999999998</v>
      </c>
      <c r="DL35" s="15">
        <f t="shared" si="197"/>
        <v>17661.442152819545</v>
      </c>
      <c r="DM35" s="15">
        <f t="shared" si="198"/>
        <v>16232.244160714285</v>
      </c>
      <c r="DN35" s="15">
        <f t="shared" si="199"/>
        <v>15672.128127819549</v>
      </c>
      <c r="DO35" s="15">
        <f t="shared" si="188"/>
        <v>15276.391163533834</v>
      </c>
      <c r="DP35" s="16">
        <f t="shared" si="189"/>
        <v>15631.278059962406</v>
      </c>
      <c r="DQ35" s="14">
        <f t="shared" si="105"/>
        <v>13405.731735526315</v>
      </c>
      <c r="DR35" s="15">
        <f t="shared" si="106"/>
        <v>11641.307078571426</v>
      </c>
      <c r="DS35" s="15">
        <f t="shared" si="107"/>
        <v>13081.121758928572</v>
      </c>
      <c r="DT35" s="15">
        <f t="shared" si="108"/>
        <v>12176.566071428571</v>
      </c>
      <c r="DU35" s="15">
        <f t="shared" si="109"/>
        <v>12367.680064285714</v>
      </c>
      <c r="DV35" s="15">
        <f t="shared" si="110"/>
        <v>15036.700500000001</v>
      </c>
      <c r="DW35" s="15">
        <f t="shared" si="111"/>
        <v>17536.613999999998</v>
      </c>
      <c r="DX35" s="15">
        <f t="shared" si="112"/>
        <v>17661.442152819545</v>
      </c>
      <c r="DY35" s="15">
        <f t="shared" si="113"/>
        <v>16232.244160714285</v>
      </c>
      <c r="DZ35" s="15">
        <f t="shared" si="225"/>
        <v>15672.128127819549</v>
      </c>
      <c r="EA35" s="15">
        <f t="shared" si="226"/>
        <v>15276.391163533834</v>
      </c>
      <c r="EB35" s="16">
        <f t="shared" si="227"/>
        <v>15631.278059962406</v>
      </c>
      <c r="EC35" s="14">
        <f t="shared" si="228"/>
        <v>13405.731735526315</v>
      </c>
      <c r="ED35" s="15">
        <f t="shared" si="229"/>
        <v>11641.307078571426</v>
      </c>
      <c r="EE35" s="15">
        <f t="shared" si="230"/>
        <v>13081.121758928572</v>
      </c>
      <c r="EF35" s="15">
        <f t="shared" si="231"/>
        <v>12176.566071428571</v>
      </c>
      <c r="EG35" s="15">
        <f t="shared" si="232"/>
        <v>12367.680064285714</v>
      </c>
      <c r="EH35" s="15">
        <f t="shared" si="233"/>
        <v>15036.700500000001</v>
      </c>
      <c r="EI35" s="15">
        <f t="shared" si="234"/>
        <v>17536.613999999998</v>
      </c>
      <c r="EJ35" s="15">
        <f t="shared" si="235"/>
        <v>17661.442152819545</v>
      </c>
      <c r="EK35" s="15">
        <f t="shared" si="236"/>
        <v>16232.244160714285</v>
      </c>
      <c r="EL35" s="15">
        <f t="shared" si="237"/>
        <v>15672.128127819549</v>
      </c>
      <c r="EM35" s="15">
        <f t="shared" si="238"/>
        <v>15276.391163533834</v>
      </c>
      <c r="EN35" s="16">
        <f t="shared" si="239"/>
        <v>15631.278059962406</v>
      </c>
      <c r="EO35" s="14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6"/>
      <c r="FC35" s="14">
        <f t="shared" si="178"/>
        <v>10568.119913533834</v>
      </c>
      <c r="FD35" s="17">
        <f t="shared" si="114"/>
        <v>7226.1029999999992</v>
      </c>
      <c r="FE35" s="17">
        <f t="shared" si="115"/>
        <v>7506.0672000000004</v>
      </c>
      <c r="FF35" s="17">
        <f t="shared" si="116"/>
        <v>7892.3957142857134</v>
      </c>
      <c r="FG35" s="17">
        <f t="shared" si="117"/>
        <v>8734.9851428571419</v>
      </c>
      <c r="FH35" s="17">
        <f t="shared" si="118"/>
        <v>16426.699714285714</v>
      </c>
      <c r="FI35" s="17">
        <f t="shared" si="119"/>
        <v>17673.108857142855</v>
      </c>
      <c r="FJ35" s="17">
        <f t="shared" si="120"/>
        <v>18907.756928571431</v>
      </c>
      <c r="FK35" s="17">
        <f t="shared" si="121"/>
        <v>15217.169142857143</v>
      </c>
      <c r="FL35" s="17">
        <f t="shared" si="122"/>
        <v>14129.697857142859</v>
      </c>
      <c r="FM35" s="17">
        <f t="shared" si="123"/>
        <v>14778.694285714284</v>
      </c>
      <c r="FN35" s="17">
        <f t="shared" si="124"/>
        <v>15516.295371428572</v>
      </c>
      <c r="FO35" s="14">
        <f t="shared" si="125"/>
        <v>14620.171285714287</v>
      </c>
      <c r="FP35" s="17">
        <f t="shared" si="126"/>
        <v>13145.7</v>
      </c>
      <c r="FQ35" s="17">
        <f t="shared" si="127"/>
        <v>14483.756228571428</v>
      </c>
      <c r="FR35" s="17">
        <f t="shared" si="128"/>
        <v>13688.414999999999</v>
      </c>
      <c r="FS35" s="17">
        <f t="shared" si="129"/>
        <v>13918.366714285714</v>
      </c>
      <c r="FT35" s="17">
        <f t="shared" si="130"/>
        <v>14972.302285714286</v>
      </c>
      <c r="FU35" s="17">
        <f t="shared" si="131"/>
        <v>16783.537285714283</v>
      </c>
      <c r="FV35" s="17">
        <f t="shared" si="132"/>
        <v>16898.424171428567</v>
      </c>
      <c r="FW35" s="17">
        <f t="shared" si="133"/>
        <v>16396.99607142857</v>
      </c>
      <c r="FX35" s="17">
        <f t="shared" si="134"/>
        <v>15041.394857142855</v>
      </c>
      <c r="FY35" s="17">
        <f t="shared" si="135"/>
        <v>13712.919428571427</v>
      </c>
      <c r="FZ35" s="17">
        <f t="shared" si="136"/>
        <v>13728.998785714286</v>
      </c>
      <c r="GA35" s="14">
        <f t="shared" si="137"/>
        <v>13692.828428571429</v>
      </c>
      <c r="GB35" s="17">
        <f t="shared" si="138"/>
        <v>13018.103314285714</v>
      </c>
      <c r="GC35" s="17">
        <f t="shared" si="139"/>
        <v>15900.538821428572</v>
      </c>
      <c r="GD35" s="17">
        <f t="shared" si="140"/>
        <v>13471.476428571428</v>
      </c>
      <c r="GE35" s="17">
        <f t="shared" si="141"/>
        <v>12765.424457142855</v>
      </c>
      <c r="GF35" s="17">
        <f t="shared" si="142"/>
        <v>14570.562857142857</v>
      </c>
      <c r="GG35" s="17">
        <f t="shared" si="143"/>
        <v>17394.09557142857</v>
      </c>
      <c r="GH35" s="17">
        <f t="shared" si="144"/>
        <v>15934.115142857143</v>
      </c>
      <c r="GI35" s="17">
        <f t="shared" si="145"/>
        <v>15019.097142857145</v>
      </c>
      <c r="GJ35" s="17">
        <f t="shared" si="146"/>
        <v>14611.94742857143</v>
      </c>
      <c r="GK35" s="17">
        <f t="shared" si="147"/>
        <v>13708.478571428572</v>
      </c>
      <c r="GL35" s="17">
        <f t="shared" si="148"/>
        <v>14374.345714285715</v>
      </c>
      <c r="GM35" s="14">
        <f t="shared" si="149"/>
        <v>14741.807314285712</v>
      </c>
      <c r="GN35" s="17">
        <f t="shared" si="150"/>
        <v>13175.322</v>
      </c>
      <c r="GO35" s="17">
        <f t="shared" si="151"/>
        <v>14434.124785714288</v>
      </c>
      <c r="GP35" s="17">
        <f t="shared" si="152"/>
        <v>13653.977142857142</v>
      </c>
      <c r="GQ35" s="17">
        <f t="shared" si="153"/>
        <v>14051.943942857144</v>
      </c>
      <c r="GR35" s="17">
        <f t="shared" si="154"/>
        <v>14177.237142857142</v>
      </c>
      <c r="GS35" s="15">
        <f t="shared" si="155"/>
        <v>17536.613999999998</v>
      </c>
      <c r="GT35" s="12">
        <f t="shared" si="156"/>
        <v>17661.442152819545</v>
      </c>
      <c r="GU35" s="12">
        <f t="shared" si="157"/>
        <v>16232.244160714285</v>
      </c>
      <c r="GV35" s="12">
        <f t="shared" si="158"/>
        <v>15672.128127819549</v>
      </c>
      <c r="GW35" s="12">
        <f t="shared" si="159"/>
        <v>15276.391163533834</v>
      </c>
      <c r="GX35" s="12">
        <f t="shared" si="160"/>
        <v>15631.278059962406</v>
      </c>
      <c r="GY35" s="14">
        <f t="shared" si="161"/>
        <v>13405.731735526315</v>
      </c>
      <c r="GZ35" s="15">
        <f t="shared" si="162"/>
        <v>11641.307078571426</v>
      </c>
      <c r="HA35" s="15">
        <f t="shared" si="163"/>
        <v>13081.121758928572</v>
      </c>
      <c r="HB35" s="15">
        <f t="shared" si="164"/>
        <v>12176.566071428571</v>
      </c>
      <c r="HC35" s="15">
        <f t="shared" si="165"/>
        <v>12367.680064285714</v>
      </c>
      <c r="HD35" s="15">
        <f t="shared" si="166"/>
        <v>15036.700500000001</v>
      </c>
      <c r="HE35" s="15">
        <f t="shared" si="167"/>
        <v>17536.613999999998</v>
      </c>
      <c r="HF35" s="15">
        <f t="shared" si="168"/>
        <v>17661.442152819545</v>
      </c>
      <c r="HG35" s="15">
        <f t="shared" si="169"/>
        <v>16232.244160714285</v>
      </c>
      <c r="HH35" s="15">
        <f t="shared" si="170"/>
        <v>15672.128127819549</v>
      </c>
      <c r="HI35" s="15">
        <f t="shared" si="171"/>
        <v>15276.391163533834</v>
      </c>
      <c r="HJ35" s="16">
        <f t="shared" si="172"/>
        <v>15631.278059962406</v>
      </c>
      <c r="HK35" s="14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6"/>
      <c r="HW35" s="14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6"/>
      <c r="II35" s="14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6"/>
      <c r="IU35" s="14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6"/>
      <c r="JH35" s="17"/>
      <c r="JI35" s="14">
        <f t="shared" si="179"/>
        <v>154577.09312781953</v>
      </c>
      <c r="JJ35" s="15">
        <f t="shared" si="180"/>
        <v>177390.9821142857</v>
      </c>
      <c r="JK35" s="15">
        <f t="shared" si="181"/>
        <v>174461.01387857142</v>
      </c>
      <c r="JL35" s="15">
        <f t="shared" si="182"/>
        <v>182244.50999342106</v>
      </c>
      <c r="JM35" s="15">
        <f t="shared" si="183"/>
        <v>175719.20487359024</v>
      </c>
      <c r="JN35" s="15">
        <f t="shared" si="184"/>
        <v>0</v>
      </c>
      <c r="JO35" s="15">
        <f t="shared" si="185"/>
        <v>0</v>
      </c>
      <c r="JP35" s="15">
        <f t="shared" si="186"/>
        <v>0</v>
      </c>
      <c r="JQ35" s="15">
        <f t="shared" si="187"/>
        <v>0</v>
      </c>
      <c r="JR35" s="14"/>
    </row>
    <row r="36" spans="1:278" ht="12.75" customHeight="1" x14ac:dyDescent="0.25">
      <c r="A36" s="5" t="s">
        <v>91</v>
      </c>
      <c r="B36" s="3" t="s">
        <v>92</v>
      </c>
      <c r="C36" s="4">
        <v>44348</v>
      </c>
      <c r="D36">
        <f t="shared" si="242"/>
        <v>2021</v>
      </c>
      <c r="E36">
        <f t="shared" si="243"/>
        <v>6</v>
      </c>
      <c r="F36">
        <f t="shared" si="244"/>
        <v>2018</v>
      </c>
      <c r="G36">
        <f t="shared" si="245"/>
        <v>6</v>
      </c>
      <c r="H36">
        <f t="shared" si="173"/>
        <v>2022</v>
      </c>
      <c r="I36">
        <f t="shared" si="174"/>
        <v>1</v>
      </c>
      <c r="J36">
        <f t="shared" si="175"/>
        <v>2026</v>
      </c>
      <c r="K36">
        <f t="shared" si="176"/>
        <v>12</v>
      </c>
      <c r="M36" s="28">
        <f>IF(AND($D36=$M$4,$E36=M$5),VLOOKUP($A36,'Потребление ЭЭ_факт'!$A$5:$DH$154,47+'Потребление ЭЭ_факт'!AU$4-1,FALSE),IF(L36&lt;&gt;0,VLOOKUP($A36,'Потребление ЭЭ_факт'!$A$5:$DH$154,47+'Потребление ЭЭ_факт'!AU$4-1,FALSE),0))</f>
        <v>0</v>
      </c>
      <c r="N36" s="17">
        <f>IF(AND($D36=$M$4,$E36=N$5),VLOOKUP($A36,'Потребление ЭЭ_факт'!$A$5:$DH$154,47+'Потребление ЭЭ_факт'!AV$4-1,FALSE),IF(M36&lt;&gt;0,VLOOKUP($A36,'Потребление ЭЭ_факт'!$A$5:$DH$154,47+'Потребление ЭЭ_факт'!AV$4-1,FALSE),0))</f>
        <v>0</v>
      </c>
      <c r="O36" s="17">
        <f>IF(AND($D36=$M$4,$E36=O$5),VLOOKUP($A36,'Потребление ЭЭ_факт'!$A$5:$DH$154,47+'Потребление ЭЭ_факт'!AW$4-1,FALSE),IF(N36&lt;&gt;0,VLOOKUP($A36,'Потребление ЭЭ_факт'!$A$5:$DH$154,47+'Потребление ЭЭ_факт'!AW$4-1,FALSE),0))</f>
        <v>0</v>
      </c>
      <c r="P36" s="17">
        <f>IF(AND($D36=$M$4,$E36=P$5),VLOOKUP($A36,'Потребление ЭЭ_факт'!$A$5:$DH$154,47+'Потребление ЭЭ_факт'!AX$4-1,FALSE),IF(O36&lt;&gt;0,VLOOKUP($A36,'Потребление ЭЭ_факт'!$A$5:$DH$154,47+'Потребление ЭЭ_факт'!AX$4-1,FALSE),0))</f>
        <v>0</v>
      </c>
      <c r="Q36" s="17">
        <f>IF(AND($D36=$M$4,$E36=Q$5),VLOOKUP($A36,'Потребление ЭЭ_факт'!$A$5:$DH$154,47+'Потребление ЭЭ_факт'!AY$4-1,FALSE),IF(P36&lt;&gt;0,VLOOKUP($A36,'Потребление ЭЭ_факт'!$A$5:$DH$154,47+'Потребление ЭЭ_факт'!AY$4-1,FALSE),0))</f>
        <v>0</v>
      </c>
      <c r="R36" s="17">
        <f>IF(AND($D36=$M$4,$E36=R$5),VLOOKUP($A36,'Потребление ЭЭ_факт'!$A$5:$DH$154,47+'Потребление ЭЭ_факт'!AZ$4-1,FALSE),IF(Q36&lt;&gt;0,VLOOKUP($A36,'Потребление ЭЭ_факт'!$A$5:$DH$154,47+'Потребление ЭЭ_факт'!AZ$4-1,FALSE),0))</f>
        <v>0</v>
      </c>
      <c r="S36" s="17">
        <f>IF(AND($D36=$M$4,$E36=S$5),VLOOKUP($A36,'Потребление ЭЭ_факт'!$A$5:$DH$154,47+'Потребление ЭЭ_факт'!BA$4-1,FALSE),IF(R36&lt;&gt;0,VLOOKUP($A36,'Потребление ЭЭ_факт'!$A$5:$DH$154,47+'Потребление ЭЭ_факт'!BA$4-1,FALSE),0))</f>
        <v>0</v>
      </c>
      <c r="T36" s="17">
        <f>IF(AND($D36=$M$4,$E36=T$5),VLOOKUP($A36,'Потребление ЭЭ_факт'!$A$5:$DH$154,47+'Потребление ЭЭ_факт'!BB$4-1,FALSE),IF(S36&lt;&gt;0,VLOOKUP($A36,'Потребление ЭЭ_факт'!$A$5:$DH$154,47+'Потребление ЭЭ_факт'!BB$4-1,FALSE),0))</f>
        <v>0</v>
      </c>
      <c r="U36" s="17">
        <f>IF(AND($D36=$M$4,$E36=U$5),VLOOKUP($A36,'Потребление ЭЭ_факт'!$A$5:$DH$154,47+'Потребление ЭЭ_факт'!BC$4-1,FALSE),IF(T36&lt;&gt;0,VLOOKUP($A36,'Потребление ЭЭ_факт'!$A$5:$DH$154,47+'Потребление ЭЭ_факт'!BC$4-1,FALSE),0))</f>
        <v>0</v>
      </c>
      <c r="V36" s="17">
        <f>IF(AND($D36=$M$4,$E36=V$5),VLOOKUP($A36,'Потребление ЭЭ_факт'!$A$5:$DH$154,47+'Потребление ЭЭ_факт'!BD$4-1,FALSE),IF(U36&lt;&gt;0,VLOOKUP($A36,'Потребление ЭЭ_факт'!$A$5:$DH$154,47+'Потребление ЭЭ_факт'!BD$4-1,FALSE),0))</f>
        <v>0</v>
      </c>
      <c r="W36" s="17">
        <f>IF(AND($D36=$M$4,$E36=W$5),VLOOKUP($A36,'Потребление ЭЭ_факт'!$A$5:$DH$154,47+'Потребление ЭЭ_факт'!BE$4-1,FALSE),IF(V36&lt;&gt;0,VLOOKUP($A36,'Потребление ЭЭ_факт'!$A$5:$DH$154,47+'Потребление ЭЭ_факт'!BE$4-1,FALSE),0))</f>
        <v>0</v>
      </c>
      <c r="X36" s="17">
        <f>IF(AND($D36=$M$4,$E36=X$5),VLOOKUP($A36,'Потребление ЭЭ_факт'!$A$5:$DH$154,47+'Потребление ЭЭ_факт'!BF$4-1,FALSE),IF(W36&lt;&gt;0,VLOOKUP($A36,'Потребление ЭЭ_факт'!$A$5:$DH$154,47+'Потребление ЭЭ_факт'!BF$4-1,FALSE),0))</f>
        <v>0</v>
      </c>
      <c r="Y36" s="14">
        <f>IF(AND($D36=$Y$4,$E36=Y$5),VLOOKUP($A36,'Потребление ЭЭ_факт'!$A$5:$DH$154,47+'Потребление ЭЭ_факт'!BG$4+11,FALSE),IF(X36&lt;&gt;0,VLOOKUP($A36,'Потребление ЭЭ_факт'!$A$5:$DH$154,47+'Потребление ЭЭ_факт'!BG$4+11,FALSE),0))</f>
        <v>0</v>
      </c>
      <c r="Z36" s="17">
        <f>IF(AND($D36=$Y$4,$E36=Z$5),VLOOKUP($A36,'Потребление ЭЭ_факт'!$A$5:$DH$154,47+'Потребление ЭЭ_факт'!BH$4+11,FALSE),IF(Y36&lt;&gt;0,VLOOKUP($A36,'Потребление ЭЭ_факт'!$A$5:$DH$154,47+'Потребление ЭЭ_факт'!BH$4+11,FALSE),0))</f>
        <v>0</v>
      </c>
      <c r="AA36" s="17">
        <f>IF(AND($D36=$Y$4,$E36=AA$5),VLOOKUP($A36,'Потребление ЭЭ_факт'!$A$5:$DH$154,47+'Потребление ЭЭ_факт'!BI$4+11,FALSE),IF(Z36&lt;&gt;0,VLOOKUP($A36,'Потребление ЭЭ_факт'!$A$5:$DH$154,47+'Потребление ЭЭ_факт'!BI$4+11,FALSE),0))</f>
        <v>0</v>
      </c>
      <c r="AB36" s="17">
        <f>IF(AND($D36=$Y$4,$E36=AB$5),VLOOKUP($A36,'Потребление ЭЭ_факт'!$A$5:$DH$154,47+'Потребление ЭЭ_факт'!BJ$4+11,FALSE),IF(AA36&lt;&gt;0,VLOOKUP($A36,'Потребление ЭЭ_факт'!$A$5:$DH$154,47+'Потребление ЭЭ_факт'!BJ$4+11,FALSE),0))</f>
        <v>0</v>
      </c>
      <c r="AC36" s="17">
        <f>IF(AND($D36=$Y$4,$E36=AC$5),VLOOKUP($A36,'Потребление ЭЭ_факт'!$A$5:$DH$154,47+'Потребление ЭЭ_факт'!BK$4+11,FALSE),IF(AB36&lt;&gt;0,VLOOKUP($A36,'Потребление ЭЭ_факт'!$A$5:$DH$154,47+'Потребление ЭЭ_факт'!BK$4+11,FALSE),0))</f>
        <v>0</v>
      </c>
      <c r="AD36" s="17">
        <f>IF(AND($D36=$Y$4,$E36=AD$5),VLOOKUP($A36,'Потребление ЭЭ_факт'!$A$5:$DH$154,47+'Потребление ЭЭ_факт'!BL$4+11,FALSE),IF(AC36&lt;&gt;0,VLOOKUP($A36,'Потребление ЭЭ_факт'!$A$5:$DH$154,47+'Потребление ЭЭ_факт'!BL$4+11,FALSE),0))</f>
        <v>20621.285391304347</v>
      </c>
      <c r="AE36" s="17">
        <f>IF(AND($D36=$Y$4,$E36=AE$5),VLOOKUP($A36,'Потребление ЭЭ_факт'!$A$5:$DH$154,47+'Потребление ЭЭ_факт'!BM$4+11,FALSE),IF(AD36&lt;&gt;0,VLOOKUP($A36,'Потребление ЭЭ_факт'!$A$5:$DH$154,47+'Потребление ЭЭ_факт'!BM$4+11,FALSE),0))</f>
        <v>24454.238400000002</v>
      </c>
      <c r="AF36" s="17">
        <f>IF(AND($D36=$Y$4,$E36=AF$5),VLOOKUP($A36,'Потребление ЭЭ_факт'!$A$5:$DH$154,47+'Потребление ЭЭ_факт'!BN$4+11,FALSE),IF(AE36&lt;&gt;0,VLOOKUP($A36,'Потребление ЭЭ_факт'!$A$5:$DH$154,47+'Потребление ЭЭ_факт'!BN$4+11,FALSE),0))</f>
        <v>23960.077142857146</v>
      </c>
      <c r="AG36" s="17">
        <f>IF(AND($D36=$Y$4,$E36=AG$5),VLOOKUP($A36,'Потребление ЭЭ_факт'!$A$5:$DH$154,47+'Потребление ЭЭ_факт'!BO$4+11,FALSE),IF(AF36&lt;&gt;0,VLOOKUP($A36,'Потребление ЭЭ_факт'!$A$5:$DH$154,47+'Потребление ЭЭ_факт'!BO$4+11,FALSE),0))</f>
        <v>22932</v>
      </c>
      <c r="AH36" s="17">
        <f>IF(AND($D36=$Y$4,$E36=AH$5),VLOOKUP($A36,'Потребление ЭЭ_факт'!$A$5:$DH$154,47+'Потребление ЭЭ_факт'!BP$4+11,FALSE),IF(AG36&lt;&gt;0,VLOOKUP($A36,'Потребление ЭЭ_факт'!$A$5:$DH$154,47+'Потребление ЭЭ_факт'!BP$4+11,FALSE),0))</f>
        <v>19580.582670476189</v>
      </c>
      <c r="AI36" s="17">
        <f>IF(AND($D36=$Y$4,$E36=AI$5),VLOOKUP($A36,'Потребление ЭЭ_факт'!$A$5:$DH$154,47+'Потребление ЭЭ_факт'!BQ$4+11,FALSE),IF(AH36&lt;&gt;0,VLOOKUP($A36,'Потребление ЭЭ_факт'!$A$5:$DH$154,47+'Потребление ЭЭ_факт'!BQ$4+11,FALSE),0))</f>
        <v>18818.86</v>
      </c>
      <c r="AJ36" s="17">
        <f>IF(AND($D36=$Y$4,$E36=AJ$5),VLOOKUP($A36,'Потребление ЭЭ_факт'!$A$5:$DH$154,47+'Потребление ЭЭ_факт'!BR$4+11,FALSE),IF(AI36&lt;&gt;0,VLOOKUP($A36,'Потребление ЭЭ_факт'!$A$5:$DH$154,47+'Потребление ЭЭ_факт'!BR$4+11,FALSE),0))</f>
        <v>23603.328461538462</v>
      </c>
      <c r="AK36" s="14">
        <f>IF(AND($D36=$AK$4,$E36=AK$5),VLOOKUP($A36,'Потребление ЭЭ_факт'!$A$5:$DH$154,47+'Потребление ЭЭ_факт'!BS$4+23,FALSE),IF(AJ36&lt;&gt;0,VLOOKUP($A36,'Потребление ЭЭ_факт'!$A$5:$DH$154,47+'Потребление ЭЭ_факт'!BS$4+23,FALSE),0))</f>
        <v>25321.065714285716</v>
      </c>
      <c r="AL36" s="17">
        <f>IF(AND($D36=$AK$4,$E36=AL$5),VLOOKUP($A36,'Потребление ЭЭ_факт'!$A$5:$DH$154,47+'Потребление ЭЭ_факт'!BT$4+23,FALSE),IF(AK36&lt;&gt;0,VLOOKUP($A36,'Потребление ЭЭ_факт'!$A$5:$DH$154,47+'Потребление ЭЭ_факт'!BT$4+23,FALSE),0))</f>
        <v>17845.22</v>
      </c>
      <c r="AM36" s="17">
        <f>IF(AND($D36=$AK$4,$E36=AM$5),VLOOKUP($A36,'Потребление ЭЭ_факт'!$A$5:$DH$154,47+'Потребление ЭЭ_факт'!BU$4+23,FALSE),IF(AL36&lt;&gt;0,VLOOKUP($A36,'Потребление ЭЭ_факт'!$A$5:$DH$154,47+'Потребление ЭЭ_факт'!BU$4+23,FALSE),0))</f>
        <v>18330.971112630912</v>
      </c>
      <c r="AN36" s="17">
        <f>IF(AND($D36=$AK$4,$E36=AN$5),VLOOKUP($A36,'Потребление ЭЭ_факт'!$A$5:$DH$154,47+'Потребление ЭЭ_факт'!BV$4+23,FALSE),IF(AM36&lt;&gt;0,VLOOKUP($A36,'Потребление ЭЭ_факт'!$A$5:$DH$154,47+'Потребление ЭЭ_факт'!BV$4+23,FALSE),0))</f>
        <v>18816.919999999998</v>
      </c>
      <c r="AO36" s="17">
        <f>IF(AND($D36=$AK$4,$E36=AO$5),VLOOKUP($A36,'Потребление ЭЭ_факт'!$A$5:$DH$154,47+'Потребление ЭЭ_факт'!BW$4+23,FALSE),IF(AN36&lt;&gt;0,VLOOKUP($A36,'Потребление ЭЭ_факт'!$A$5:$DH$154,47+'Потребление ЭЭ_факт'!BW$4+23,FALSE),0))</f>
        <v>19131.919999999998</v>
      </c>
      <c r="AP36" s="17">
        <f>IF(AND($D36=$AK$4,$E36=AP$5),VLOOKUP($A36,'Потребление ЭЭ_факт'!$A$5:$DH$154,47+'Потребление ЭЭ_факт'!BX$4+23,FALSE),IF(AO36&lt;&gt;0,VLOOKUP($A36,'Потребление ЭЭ_факт'!$A$5:$DH$154,47+'Потребление ЭЭ_факт'!BX$4+23,FALSE),0))</f>
        <v>20110.46</v>
      </c>
      <c r="AQ36" s="17">
        <f>IF(AND($D36=$AK$4,$E36=AQ$5),VLOOKUP($A36,'Потребление ЭЭ_факт'!$A$5:$DH$154,47+'Потребление ЭЭ_факт'!BY$4+23,FALSE),IF(AP36&lt;&gt;0,VLOOKUP($A36,'Потребление ЭЭ_факт'!$A$5:$DH$154,47+'Потребление ЭЭ_факт'!BY$4+23,FALSE),0))</f>
        <v>22475.599999999999</v>
      </c>
      <c r="AR36" s="17">
        <f>IF(AND($D36=$AK$4,$E36=AR$5),VLOOKUP($A36,'Потребление ЭЭ_факт'!$A$5:$DH$154,47+'Потребление ЭЭ_факт'!BZ$4+23,FALSE),IF(AQ36&lt;&gt;0,VLOOKUP($A36,'Потребление ЭЭ_факт'!$A$5:$DH$154,47+'Потребление ЭЭ_факт'!BZ$4+23,FALSE),0))</f>
        <v>23005.16</v>
      </c>
      <c r="AS36" s="17">
        <f>IF(AND($D36=$AK$4,$E36=AS$5),VLOOKUP($A36,'Потребление ЭЭ_факт'!$A$5:$DH$154,47+'Потребление ЭЭ_факт'!CA$4+23,FALSE),IF(AR36&lt;&gt;0,VLOOKUP($A36,'Потребление ЭЭ_факт'!$A$5:$DH$154,47+'Потребление ЭЭ_факт'!CA$4+23,FALSE),0))</f>
        <v>18924.04</v>
      </c>
      <c r="AT36" s="17">
        <f>IF(AND($D36=$AK$4,$E36=AT$5),VLOOKUP($A36,'Потребление ЭЭ_факт'!$A$5:$DH$154,47+'Потребление ЭЭ_факт'!CB$4+23,FALSE),IF(AS36&lt;&gt;0,VLOOKUP($A36,'Потребление ЭЭ_факт'!$A$5:$DH$154,47+'Потребление ЭЭ_факт'!CB$4+23,FALSE),0))</f>
        <v>20216.88</v>
      </c>
      <c r="AU36" s="17">
        <f>IF(AND($D36=$AK$4,$E36=AU$5),VLOOKUP($A36,'Потребление ЭЭ_факт'!$A$5:$DH$154,47+'Потребление ЭЭ_факт'!CC$4+23,FALSE),IF(AT36&lt;&gt;0,VLOOKUP($A36,'Потребление ЭЭ_факт'!$A$5:$DH$154,47+'Потребление ЭЭ_факт'!CC$4+23,FALSE),0))</f>
        <v>20225.8</v>
      </c>
      <c r="AV36" s="17">
        <f>IF(AND($D36=$AK$4,$E36=AV$5),VLOOKUP($A36,'Потребление ЭЭ_факт'!$A$5:$DH$154,47+'Потребление ЭЭ_факт'!CD$4+23,FALSE),IF(AU36&lt;&gt;0,VLOOKUP($A36,'Потребление ЭЭ_факт'!$A$5:$DH$154,47+'Потребление ЭЭ_факт'!CD$4+23,FALSE),0))</f>
        <v>24006.240000000002</v>
      </c>
      <c r="AW36" s="14">
        <f>IF(AND($D36=$AW$4,$E36=AW$5),VLOOKUP($A36,'Потребление ЭЭ_факт'!$A$5:$DH$154,47+'Потребление ЭЭ_факт'!CE$4+35,FALSE),IF(AV36&lt;&gt;0,VLOOKUP($A36,'Потребление ЭЭ_факт'!$A$5:$DH$154,47+'Потребление ЭЭ_факт'!CE$4+35,FALSE),0))</f>
        <v>24880.12</v>
      </c>
      <c r="AX36" s="17">
        <f>IF(AND($D36=$AW$4,$E36=AX$5),VLOOKUP($A36,'Потребление ЭЭ_факт'!$A$5:$DH$154,47+'Потребление ЭЭ_факт'!CF$4+35,FALSE),IF(AW36&lt;&gt;0,VLOOKUP($A36,'Потребление ЭЭ_факт'!$A$5:$DH$154,47+'Потребление ЭЭ_факт'!CF$4+35,FALSE),0))</f>
        <v>21144.76</v>
      </c>
      <c r="AY36" s="17">
        <f>IF(AND($D36=$AW$4,$E36=AY$5),VLOOKUP($A36,'Потребление ЭЭ_факт'!$A$5:$DH$154,47+'Потребление ЭЭ_факт'!CG$4+35,FALSE),IF(AX36&lt;&gt;0,VLOOKUP($A36,'Потребление ЭЭ_факт'!$A$5:$DH$154,47+'Потребление ЭЭ_факт'!CG$4+35,FALSE),0))</f>
        <v>19257.48</v>
      </c>
      <c r="AZ36" s="17">
        <f>IF(AND($D36=$AW$4,$E36=AZ$5),VLOOKUP($A36,'Потребление ЭЭ_факт'!$A$5:$DH$154,47+'Потребление ЭЭ_факт'!CH$4+35,FALSE),IF(AY36&lt;&gt;0,VLOOKUP($A36,'Потребление ЭЭ_факт'!$A$5:$DH$154,47+'Потребление ЭЭ_факт'!CH$4+35,FALSE),0))</f>
        <v>19294</v>
      </c>
      <c r="BA36" s="17">
        <f>IF(AND($D36=$AW$4,$E36=BA$5),VLOOKUP($A36,'Потребление ЭЭ_факт'!$A$5:$DH$154,47+'Потребление ЭЭ_факт'!CI$4+35,FALSE),IF(AZ36&lt;&gt;0,VLOOKUP($A36,'Потребление ЭЭ_факт'!$A$5:$DH$154,47+'Потребление ЭЭ_факт'!CI$4+35,FALSE),0))</f>
        <v>20380.72</v>
      </c>
      <c r="BB36" s="17">
        <f>IF(AND($D36=$AW$4,$E36=BB$5),VLOOKUP($A36,'Потребление ЭЭ_факт'!$A$5:$DH$154,47+'Потребление ЭЭ_факт'!CJ$4+35,FALSE),IF(BA36&lt;&gt;0,VLOOKUP($A36,'Потребление ЭЭ_факт'!$A$5:$DH$154,47+'Потребление ЭЭ_факт'!CJ$4+35,FALSE),0))</f>
        <v>21653.48</v>
      </c>
      <c r="BC36" s="17">
        <f>IF(AND($D36=$AW$4,$E36=BC$5),VLOOKUP($A36,'Потребление ЭЭ_факт'!$A$5:$DH$154,47+'Потребление ЭЭ_факт'!CK$4+35,FALSE),IF(BB36&lt;&gt;0,VLOOKUP($A36,'Потребление ЭЭ_факт'!$A$5:$DH$154,47+'Потребление ЭЭ_факт'!CK$4+35,FALSE),0))</f>
        <v>23810.6</v>
      </c>
      <c r="BD36" s="17">
        <f>IF(AND($D36=$AW$4,$E36=BD$5),VLOOKUP($A36,'Потребление ЭЭ_факт'!$A$5:$DH$154,47+'Потребление ЭЭ_факт'!CL$4+35,FALSE),IF(BC36&lt;&gt;0,VLOOKUP($A36,'Потребление ЭЭ_факт'!$A$5:$DH$154,47+'Потребление ЭЭ_факт'!CL$4+35,FALSE),0))</f>
        <v>25473.56</v>
      </c>
      <c r="BE36" s="17">
        <f>IF(AND($D36=$AW$4,$E36=BE$5),VLOOKUP($A36,'Потребление ЭЭ_факт'!$A$5:$DH$154,47+'Потребление ЭЭ_факт'!CM$4+35,FALSE),IF(BD36&lt;&gt;0,VLOOKUP($A36,'Потребление ЭЭ_факт'!$A$5:$DH$154,47+'Потребление ЭЭ_факт'!CM$4+35,FALSE),0))</f>
        <v>20276.2</v>
      </c>
      <c r="BF36" s="17">
        <f>IF(AND($D36=$AW$4,$E36=BF$5),VLOOKUP($A36,'Потребление ЭЭ_факт'!$A$5:$DH$154,47+'Потребление ЭЭ_факт'!CN$4+35,FALSE),IF(BE36&lt;&gt;0,VLOOKUP($A36,'Потребление ЭЭ_факт'!$A$5:$DH$154,47+'Потребление ЭЭ_факт'!CN$4+35,FALSE),0))</f>
        <v>18012.2</v>
      </c>
      <c r="BG36" s="17">
        <f>IF(AND($D36=$AW$4,$E36=BG$5),VLOOKUP($A36,'Потребление ЭЭ_факт'!$A$5:$DH$154,47+'Потребление ЭЭ_факт'!CO$4+35,FALSE),IF(BF36&lt;&gt;0,VLOOKUP($A36,'Потребление ЭЭ_факт'!$A$5:$DH$154,47+'Потребление ЭЭ_факт'!CO$4+35,FALSE),0))</f>
        <v>19489.400000000001</v>
      </c>
      <c r="BH36" s="17">
        <f>IF(AND($D36=$AW$4,$E36=BH$5),VLOOKUP($A36,'Потребление ЭЭ_факт'!$A$5:$DH$154,47+'Потребление ЭЭ_факт'!CP$4+35,FALSE),IF(BG36&lt;&gt;0,VLOOKUP($A36,'Потребление ЭЭ_факт'!$A$5:$DH$154,47+'Потребление ЭЭ_факт'!CP$4+35,FALSE),0))</f>
        <v>24756.400000000001</v>
      </c>
      <c r="BI36" s="14">
        <f>IF(AND($D36=$BI$4,$E36=BI$5),VLOOKUP($A36,'Потребление ЭЭ_факт'!$A$5:$DH$154,47+'Потребление ЭЭ_факт'!CQ$4+47,FALSE),IF(BH36&lt;&gt;0,VLOOKUP($A36,'Потребление ЭЭ_факт'!$A$5:$DH$154,47+'Потребление ЭЭ_факт'!CQ$4+47,FALSE),0))</f>
        <v>24508.36</v>
      </c>
      <c r="BJ36" s="17">
        <f>IF(AND($D36=$BI$4,$E36=BJ$5),VLOOKUP($A36,'Потребление ЭЭ_факт'!$A$5:$DH$154,47+'Потребление ЭЭ_факт'!CR$4+47,FALSE),IF(BI36&lt;&gt;0,VLOOKUP($A36,'Потребление ЭЭ_факт'!$A$5:$DH$154,47+'Потребление ЭЭ_факт'!CR$4+47,FALSE),0))</f>
        <v>22194.2</v>
      </c>
      <c r="BK36" s="17">
        <f>IF(AND($D36=$BI$4,$E36=BK$5),VLOOKUP($A36,'Потребление ЭЭ_факт'!$A$5:$DH$154,47+'Потребление ЭЭ_факт'!CS$4+47,FALSE),IF(BJ36&lt;&gt;0,VLOOKUP($A36,'Потребление ЭЭ_факт'!$A$5:$DH$154,47+'Потребление ЭЭ_факт'!CS$4+47,FALSE),0))</f>
        <v>21649.119999999999</v>
      </c>
      <c r="BL36" s="17">
        <f>IF(AND($D36=$BI$4,$E36=BL$5),VLOOKUP($A36,'Потребление ЭЭ_факт'!$A$5:$DH$154,47+'Потребление ЭЭ_факт'!CT$4+47,FALSE),IF(BK36&lt;&gt;0,VLOOKUP($A36,'Потребление ЭЭ_факт'!$A$5:$DH$154,47+'Потребление ЭЭ_факт'!CT$4+47,FALSE),0))</f>
        <v>19498.919999999998</v>
      </c>
      <c r="BM36" s="17">
        <f>IF(AND($D36=$BI$4,$E36=BM$5),VLOOKUP($A36,'Потребление ЭЭ_факт'!$A$5:$DH$154,47+'Потребление ЭЭ_факт'!CU$4+47,FALSE),IF(BL36&lt;&gt;0,VLOOKUP($A36,'Потребление ЭЭ_факт'!$A$5:$DH$154,47+'Потребление ЭЭ_факт'!CU$4+47,FALSE),0))</f>
        <v>20006</v>
      </c>
      <c r="BN36" s="17">
        <f>IF(AND($D36=$BI$4,$E36=BN$5),VLOOKUP($A36,'Потребление ЭЭ_факт'!$A$5:$DH$154,47+'Потребление ЭЭ_факт'!CV$4+47,FALSE),IF(BM36&lt;&gt;0,VLOOKUP($A36,'Потребление ЭЭ_факт'!$A$5:$DH$154,47+'Потребление ЭЭ_факт'!CV$4+47,FALSE),0))</f>
        <v>23014.98</v>
      </c>
      <c r="BO36" s="17">
        <f>IF(AND($D36=$BI$4,$E36=BO$5),VLOOKUP($A36,'Потребление ЭЭ_факт'!$A$5:$DH$154,47+'Потребление ЭЭ_факт'!CW$4+47,FALSE),IF(BN36&lt;&gt;0,VLOOKUP($A36,'Потребление ЭЭ_факт'!$A$5:$DH$154,47+'Потребление ЭЭ_факт'!CW$4+47,FALSE),0))</f>
        <v>24437.72</v>
      </c>
      <c r="BP36" s="17">
        <f>IF(AND($D36=$BI$4,$E36=BP$5),VLOOKUP($A36,'Потребление ЭЭ_факт'!$A$5:$DH$154,47+'Потребление ЭЭ_факт'!CX$4+47,FALSE),IF(BO36&lt;&gt;0,VLOOKUP($A36,'Потребление ЭЭ_факт'!$A$5:$DH$154,47+'Потребление ЭЭ_факт'!CX$4+47,FALSE),0))</f>
        <v>23317.88</v>
      </c>
      <c r="BQ36" s="17">
        <f>IF(AND($D36=$BI$4,$E36=BQ$5),VLOOKUP($A36,'Потребление ЭЭ_факт'!$A$5:$DH$154,47+'Потребление ЭЭ_факт'!CY$4+47,FALSE),IF(BP36&lt;&gt;0,VLOOKUP($A36,'Потребление ЭЭ_факт'!$A$5:$DH$154,47+'Потребление ЭЭ_факт'!CY$4+47,FALSE),0))</f>
        <v>21056.7</v>
      </c>
      <c r="BR36" s="17">
        <f>IF(AND($D36=$BI$4,$E36=BR$5),VLOOKUP($A36,'Потребление ЭЭ_факт'!$A$5:$DH$154,47+'Потребление ЭЭ_факт'!CZ$4+47,FALSE),IF(BQ36&lt;&gt;0,VLOOKUP($A36,'Потребление ЭЭ_факт'!$A$5:$DH$154,47+'Потребление ЭЭ_факт'!CZ$4+47,FALSE),0))</f>
        <v>20414.580000000002</v>
      </c>
      <c r="BS36" s="17">
        <f>IF(AND($D36=$BI$4,$E36=BS$5),VLOOKUP($A36,'Потребление ЭЭ_факт'!$A$5:$DH$154,47+'Потребление ЭЭ_факт'!DA$4+47,FALSE),IF(BR36&lt;&gt;0,VLOOKUP($A36,'Потребление ЭЭ_факт'!$A$5:$DH$154,47+'Потребление ЭЭ_факт'!DA$4+47,FALSE),0))</f>
        <v>18259.599999999999</v>
      </c>
      <c r="BT36" s="17">
        <f>IF(AND($D36=$BI$4,$E36=BT$5),VLOOKUP($A36,'Потребление ЭЭ_факт'!$A$5:$DH$154,47+'Потребление ЭЭ_факт'!DB$4+47,FALSE),IF(BS36&lt;&gt;0,VLOOKUP($A36,'Потребление ЭЭ_факт'!$A$5:$DH$154,47+'Потребление ЭЭ_факт'!DB$4+47,FALSE),0))</f>
        <v>23694.86</v>
      </c>
      <c r="BU36" s="14">
        <f>IF(AND($D36=$BU$4,$E36=BU$5),VLOOKUP($A36,'Потребление ЭЭ_факт'!$A$5:$DH$154,59+'Потребление ЭЭ_факт'!DC$4+47,FALSE),IF(BT36&lt;&gt;0,VLOOKUP($A36,'Потребление ЭЭ_факт'!$A$5:$DH$154,47+'Потребление ЭЭ_факт'!DC$4+59,FALSE),0))</f>
        <v>23316.86</v>
      </c>
      <c r="BV36" s="17">
        <f>IF(AND($D36=$BU$4,$E36=BV$5),VLOOKUP($A36,'Потребление ЭЭ_факт'!$A$5:$DH$154,59+'Потребление ЭЭ_факт'!DD$4+47,FALSE),IF(BU36&lt;&gt;0,VLOOKUP($A36,'Потребление ЭЭ_факт'!$A$5:$DH$154,47+'Потребление ЭЭ_факт'!DD$4+59,FALSE),0))</f>
        <v>21829.599999999999</v>
      </c>
      <c r="BW36" s="17">
        <f>IF(AND($D36=$BU$4,$E36=BW$5),VLOOKUP($A36,'Потребление ЭЭ_факт'!$A$5:$DH$154,59+'Потребление ЭЭ_факт'!DE$4+47,FALSE),IF(BV36&lt;&gt;0,VLOOKUP($A36,'Потребление ЭЭ_факт'!$A$5:$DH$154,47+'Потребление ЭЭ_факт'!DE$4+59,FALSE),0))</f>
        <v>20229.38</v>
      </c>
      <c r="BX36" s="17">
        <f>IF(AND($D36=$BU$4,$E36=BX$5),VLOOKUP($A36,'Потребление ЭЭ_факт'!$A$5:$DH$154,59+'Потребление ЭЭ_факт'!DF$4+47,FALSE),IF(BW36&lt;&gt;0,VLOOKUP($A36,'Потребление ЭЭ_факт'!$A$5:$DH$154,47+'Потребление ЭЭ_факт'!DF$4+59,FALSE),0))</f>
        <v>19833</v>
      </c>
      <c r="BY36" s="17">
        <f>IF(AND($D36=$BU$4,$E36=BY$5),VLOOKUP($A36,'Потребление ЭЭ_факт'!$A$5:$DH$154,59+'Потребление ЭЭ_факт'!DG$4+47,FALSE),IF(BX36&lt;&gt;0,VLOOKUP($A36,'Потребление ЭЭ_факт'!$A$5:$DH$154,47+'Потребление ЭЭ_факт'!DG$4+59,FALSE),0))</f>
        <v>19592.919999999998</v>
      </c>
      <c r="BZ36" s="17">
        <f>IF(AND($D36=$BU$4,$E36=BZ$5),VLOOKUP($A36,'Потребление ЭЭ_факт'!$A$5:$DH$154,59+'Потребление ЭЭ_факт'!DH$4+47,FALSE),IF(BY36&lt;&gt;0,VLOOKUP($A36,'Потребление ЭЭ_факт'!$A$5:$DH$154,47+'Потребление ЭЭ_факт'!DH$4+59,FALSE),0))</f>
        <v>19688.52</v>
      </c>
      <c r="CA36" s="15">
        <f t="shared" si="97"/>
        <v>23794.539600000004</v>
      </c>
      <c r="CB36" s="12">
        <f t="shared" si="200"/>
        <v>23939.169285714288</v>
      </c>
      <c r="CC36" s="12">
        <f t="shared" si="201"/>
        <v>20797.235000000001</v>
      </c>
      <c r="CD36" s="12">
        <f t="shared" si="202"/>
        <v>19556.060667619047</v>
      </c>
      <c r="CE36" s="12">
        <f t="shared" si="203"/>
        <v>19198.415000000001</v>
      </c>
      <c r="CF36" s="12">
        <f t="shared" si="204"/>
        <v>24015.207115384615</v>
      </c>
      <c r="CG36" s="14">
        <f t="shared" si="205"/>
        <v>24506.601428571426</v>
      </c>
      <c r="CH36" s="15">
        <f t="shared" si="206"/>
        <v>20753.445</v>
      </c>
      <c r="CI36" s="15">
        <f t="shared" si="207"/>
        <v>19866.737778157727</v>
      </c>
      <c r="CJ36" s="15">
        <f t="shared" si="240"/>
        <v>19360.71</v>
      </c>
      <c r="CK36" s="15">
        <f t="shared" si="241"/>
        <v>19777.89</v>
      </c>
      <c r="CL36" s="15">
        <f t="shared" si="104"/>
        <v>21116.86</v>
      </c>
      <c r="CM36" s="15">
        <f t="shared" si="177"/>
        <v>23794.539600000004</v>
      </c>
      <c r="CN36" s="15">
        <f t="shared" si="208"/>
        <v>23939.169285714288</v>
      </c>
      <c r="CO36" s="15">
        <f t="shared" si="209"/>
        <v>20797.235000000001</v>
      </c>
      <c r="CP36" s="15">
        <f t="shared" si="210"/>
        <v>19556.060667619047</v>
      </c>
      <c r="CQ36" s="15">
        <f t="shared" si="211"/>
        <v>19198.415000000001</v>
      </c>
      <c r="CR36" s="16">
        <f t="shared" si="212"/>
        <v>24015.207115384615</v>
      </c>
      <c r="CS36" s="14">
        <f t="shared" si="213"/>
        <v>24506.601428571426</v>
      </c>
      <c r="CT36" s="15">
        <f t="shared" si="214"/>
        <v>20753.445</v>
      </c>
      <c r="CU36" s="15">
        <f t="shared" si="215"/>
        <v>19866.737778157727</v>
      </c>
      <c r="CV36" s="15">
        <f t="shared" si="216"/>
        <v>19360.71</v>
      </c>
      <c r="CW36" s="15">
        <f t="shared" si="217"/>
        <v>19777.89</v>
      </c>
      <c r="CX36" s="15">
        <f t="shared" si="218"/>
        <v>21116.86</v>
      </c>
      <c r="CY36" s="15">
        <f t="shared" si="219"/>
        <v>23794.539600000004</v>
      </c>
      <c r="CZ36" s="15">
        <f t="shared" si="220"/>
        <v>23939.169285714288</v>
      </c>
      <c r="DA36" s="15">
        <f t="shared" si="221"/>
        <v>20797.235000000001</v>
      </c>
      <c r="DB36" s="15">
        <f t="shared" si="222"/>
        <v>19556.060667619047</v>
      </c>
      <c r="DC36" s="15">
        <f t="shared" si="223"/>
        <v>19198.415000000001</v>
      </c>
      <c r="DD36" s="16">
        <f t="shared" si="224"/>
        <v>24015.207115384615</v>
      </c>
      <c r="DE36" s="14">
        <f t="shared" si="190"/>
        <v>24506.601428571426</v>
      </c>
      <c r="DF36" s="15">
        <f t="shared" si="191"/>
        <v>20753.445</v>
      </c>
      <c r="DG36" s="15">
        <f t="shared" si="192"/>
        <v>19866.737778157727</v>
      </c>
      <c r="DH36" s="15">
        <f t="shared" si="193"/>
        <v>19360.71</v>
      </c>
      <c r="DI36" s="15">
        <f t="shared" si="194"/>
        <v>19777.89</v>
      </c>
      <c r="DJ36" s="15">
        <f t="shared" si="195"/>
        <v>21116.86</v>
      </c>
      <c r="DK36" s="15">
        <f t="shared" si="196"/>
        <v>23794.539600000004</v>
      </c>
      <c r="DL36" s="15">
        <f t="shared" si="197"/>
        <v>23939.169285714288</v>
      </c>
      <c r="DM36" s="15">
        <f t="shared" si="198"/>
        <v>20797.235000000001</v>
      </c>
      <c r="DN36" s="15">
        <f t="shared" si="199"/>
        <v>19556.060667619047</v>
      </c>
      <c r="DO36" s="15">
        <f t="shared" si="188"/>
        <v>19198.415000000001</v>
      </c>
      <c r="DP36" s="16">
        <f t="shared" si="189"/>
        <v>24015.207115384615</v>
      </c>
      <c r="DQ36" s="14">
        <f t="shared" si="105"/>
        <v>24506.601428571426</v>
      </c>
      <c r="DR36" s="15">
        <f t="shared" si="106"/>
        <v>20753.445</v>
      </c>
      <c r="DS36" s="15">
        <f t="shared" si="107"/>
        <v>19866.737778157727</v>
      </c>
      <c r="DT36" s="15">
        <f t="shared" si="108"/>
        <v>19360.71</v>
      </c>
      <c r="DU36" s="15">
        <f t="shared" si="109"/>
        <v>19777.89</v>
      </c>
      <c r="DV36" s="15">
        <f t="shared" si="110"/>
        <v>21116.86</v>
      </c>
      <c r="DW36" s="15">
        <f t="shared" si="111"/>
        <v>23794.539600000004</v>
      </c>
      <c r="DX36" s="15">
        <f t="shared" si="112"/>
        <v>23939.169285714288</v>
      </c>
      <c r="DY36" s="15">
        <f t="shared" si="113"/>
        <v>20797.235000000001</v>
      </c>
      <c r="DZ36" s="15">
        <f t="shared" si="225"/>
        <v>19556.060667619047</v>
      </c>
      <c r="EA36" s="15">
        <f t="shared" si="226"/>
        <v>19198.415000000001</v>
      </c>
      <c r="EB36" s="16">
        <f t="shared" si="227"/>
        <v>24015.207115384615</v>
      </c>
      <c r="EC36" s="14">
        <f t="shared" si="228"/>
        <v>24506.601428571426</v>
      </c>
      <c r="ED36" s="15">
        <f t="shared" si="229"/>
        <v>20753.445</v>
      </c>
      <c r="EE36" s="15">
        <f t="shared" si="230"/>
        <v>19866.737778157727</v>
      </c>
      <c r="EF36" s="15">
        <f t="shared" si="231"/>
        <v>19360.71</v>
      </c>
      <c r="EG36" s="15">
        <f t="shared" si="232"/>
        <v>19777.89</v>
      </c>
      <c r="EH36" s="15">
        <f t="shared" si="233"/>
        <v>21116.86</v>
      </c>
      <c r="EI36" s="15">
        <f t="shared" si="234"/>
        <v>23794.539600000004</v>
      </c>
      <c r="EJ36" s="15">
        <f t="shared" si="235"/>
        <v>23939.169285714288</v>
      </c>
      <c r="EK36" s="15">
        <f t="shared" si="236"/>
        <v>20797.235000000001</v>
      </c>
      <c r="EL36" s="15">
        <f t="shared" si="237"/>
        <v>19556.060667619047</v>
      </c>
      <c r="EM36" s="15">
        <f t="shared" si="238"/>
        <v>19198.415000000001</v>
      </c>
      <c r="EN36" s="16">
        <f t="shared" si="239"/>
        <v>24015.207115384615</v>
      </c>
      <c r="EO36" s="14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6"/>
      <c r="FC36" s="14">
        <f t="shared" si="178"/>
        <v>25321.065714285716</v>
      </c>
      <c r="FD36" s="17">
        <f t="shared" si="114"/>
        <v>17845.22</v>
      </c>
      <c r="FE36" s="17">
        <f t="shared" si="115"/>
        <v>18330.971112630912</v>
      </c>
      <c r="FF36" s="17">
        <f t="shared" si="116"/>
        <v>18816.919999999998</v>
      </c>
      <c r="FG36" s="17">
        <f t="shared" si="117"/>
        <v>19131.919999999998</v>
      </c>
      <c r="FH36" s="17">
        <f t="shared" si="118"/>
        <v>20110.46</v>
      </c>
      <c r="FI36" s="17">
        <f t="shared" si="119"/>
        <v>22475.599999999999</v>
      </c>
      <c r="FJ36" s="17">
        <f t="shared" si="120"/>
        <v>23005.16</v>
      </c>
      <c r="FK36" s="17">
        <f t="shared" si="121"/>
        <v>18924.04</v>
      </c>
      <c r="FL36" s="17">
        <f t="shared" si="122"/>
        <v>20216.88</v>
      </c>
      <c r="FM36" s="17">
        <f t="shared" si="123"/>
        <v>20225.8</v>
      </c>
      <c r="FN36" s="17">
        <f t="shared" si="124"/>
        <v>24006.240000000002</v>
      </c>
      <c r="FO36" s="14">
        <f t="shared" si="125"/>
        <v>24880.12</v>
      </c>
      <c r="FP36" s="17">
        <f t="shared" si="126"/>
        <v>21144.76</v>
      </c>
      <c r="FQ36" s="17">
        <f t="shared" si="127"/>
        <v>19257.48</v>
      </c>
      <c r="FR36" s="17">
        <f t="shared" si="128"/>
        <v>19294</v>
      </c>
      <c r="FS36" s="17">
        <f t="shared" si="129"/>
        <v>20380.72</v>
      </c>
      <c r="FT36" s="17">
        <f t="shared" si="130"/>
        <v>21653.48</v>
      </c>
      <c r="FU36" s="17">
        <f t="shared" si="131"/>
        <v>23810.6</v>
      </c>
      <c r="FV36" s="17">
        <f t="shared" si="132"/>
        <v>25473.56</v>
      </c>
      <c r="FW36" s="17">
        <f t="shared" si="133"/>
        <v>20276.2</v>
      </c>
      <c r="FX36" s="17">
        <f t="shared" si="134"/>
        <v>18012.2</v>
      </c>
      <c r="FY36" s="17">
        <f t="shared" si="135"/>
        <v>19489.400000000001</v>
      </c>
      <c r="FZ36" s="17">
        <f t="shared" si="136"/>
        <v>24756.400000000001</v>
      </c>
      <c r="GA36" s="14">
        <f t="shared" si="137"/>
        <v>24508.36</v>
      </c>
      <c r="GB36" s="17">
        <f t="shared" si="138"/>
        <v>22194.2</v>
      </c>
      <c r="GC36" s="17">
        <f t="shared" si="139"/>
        <v>21649.119999999999</v>
      </c>
      <c r="GD36" s="17">
        <f t="shared" si="140"/>
        <v>19498.919999999998</v>
      </c>
      <c r="GE36" s="17">
        <f t="shared" si="141"/>
        <v>20006</v>
      </c>
      <c r="GF36" s="17">
        <f t="shared" si="142"/>
        <v>23014.98</v>
      </c>
      <c r="GG36" s="17">
        <f t="shared" si="143"/>
        <v>24437.72</v>
      </c>
      <c r="GH36" s="17">
        <f t="shared" si="144"/>
        <v>23317.88</v>
      </c>
      <c r="GI36" s="17">
        <f t="shared" si="145"/>
        <v>21056.7</v>
      </c>
      <c r="GJ36" s="17">
        <f t="shared" si="146"/>
        <v>20414.580000000002</v>
      </c>
      <c r="GK36" s="17">
        <f t="shared" si="147"/>
        <v>18259.599999999999</v>
      </c>
      <c r="GL36" s="17">
        <f t="shared" si="148"/>
        <v>23694.86</v>
      </c>
      <c r="GM36" s="14">
        <f t="shared" si="149"/>
        <v>23316.86</v>
      </c>
      <c r="GN36" s="17">
        <f t="shared" si="150"/>
        <v>21829.599999999999</v>
      </c>
      <c r="GO36" s="17">
        <f t="shared" si="151"/>
        <v>20229.38</v>
      </c>
      <c r="GP36" s="17">
        <f t="shared" si="152"/>
        <v>19833</v>
      </c>
      <c r="GQ36" s="17">
        <f t="shared" si="153"/>
        <v>19592.919999999998</v>
      </c>
      <c r="GR36" s="17">
        <f t="shared" si="154"/>
        <v>19688.52</v>
      </c>
      <c r="GS36" s="15">
        <f t="shared" si="155"/>
        <v>23794.539600000004</v>
      </c>
      <c r="GT36" s="12">
        <f t="shared" si="156"/>
        <v>23939.169285714288</v>
      </c>
      <c r="GU36" s="12">
        <f t="shared" si="157"/>
        <v>20797.235000000001</v>
      </c>
      <c r="GV36" s="12">
        <f t="shared" si="158"/>
        <v>19556.060667619047</v>
      </c>
      <c r="GW36" s="12">
        <f t="shared" si="159"/>
        <v>19198.415000000001</v>
      </c>
      <c r="GX36" s="12">
        <f t="shared" si="160"/>
        <v>24015.207115384615</v>
      </c>
      <c r="GY36" s="14">
        <f t="shared" si="161"/>
        <v>24506.601428571426</v>
      </c>
      <c r="GZ36" s="15">
        <f t="shared" si="162"/>
        <v>20753.445</v>
      </c>
      <c r="HA36" s="15">
        <f t="shared" si="163"/>
        <v>19866.737778157727</v>
      </c>
      <c r="HB36" s="15">
        <f t="shared" si="164"/>
        <v>19360.71</v>
      </c>
      <c r="HC36" s="15">
        <f t="shared" si="165"/>
        <v>19777.89</v>
      </c>
      <c r="HD36" s="15">
        <f t="shared" si="166"/>
        <v>21116.86</v>
      </c>
      <c r="HE36" s="15">
        <f t="shared" si="167"/>
        <v>23794.539600000004</v>
      </c>
      <c r="HF36" s="15">
        <f t="shared" si="168"/>
        <v>23939.169285714288</v>
      </c>
      <c r="HG36" s="15">
        <f t="shared" si="169"/>
        <v>20797.235000000001</v>
      </c>
      <c r="HH36" s="15">
        <f t="shared" si="170"/>
        <v>19556.060667619047</v>
      </c>
      <c r="HI36" s="15">
        <f t="shared" si="171"/>
        <v>19198.415000000001</v>
      </c>
      <c r="HJ36" s="16">
        <f t="shared" si="172"/>
        <v>24015.207115384615</v>
      </c>
      <c r="HK36" s="14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6"/>
      <c r="HW36" s="14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6"/>
      <c r="II36" s="14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6"/>
      <c r="IU36" s="14"/>
      <c r="IV36" s="15"/>
      <c r="IW36" s="15"/>
      <c r="IX36" s="15"/>
      <c r="IY36" s="15"/>
      <c r="IZ36" s="15"/>
      <c r="JA36" s="15"/>
      <c r="JB36" s="15"/>
      <c r="JC36" s="15"/>
      <c r="JD36" s="15"/>
      <c r="JE36" s="15"/>
      <c r="JF36" s="16"/>
      <c r="JH36" s="17"/>
      <c r="JI36" s="14">
        <f t="shared" si="179"/>
        <v>248410.27682691664</v>
      </c>
      <c r="JJ36" s="15">
        <f t="shared" si="180"/>
        <v>258428.92</v>
      </c>
      <c r="JK36" s="15">
        <f t="shared" si="181"/>
        <v>262052.92000000004</v>
      </c>
      <c r="JL36" s="15">
        <f t="shared" si="182"/>
        <v>255790.90666871791</v>
      </c>
      <c r="JM36" s="15">
        <f t="shared" si="183"/>
        <v>256682.87087544706</v>
      </c>
      <c r="JN36" s="15">
        <f t="shared" si="184"/>
        <v>0</v>
      </c>
      <c r="JO36" s="15">
        <f t="shared" si="185"/>
        <v>0</v>
      </c>
      <c r="JP36" s="15">
        <f t="shared" si="186"/>
        <v>0</v>
      </c>
      <c r="JQ36" s="15">
        <f t="shared" si="187"/>
        <v>0</v>
      </c>
      <c r="JR36" s="14"/>
    </row>
    <row r="37" spans="1:278" ht="12.75" customHeight="1" x14ac:dyDescent="0.25">
      <c r="A37" s="5" t="s">
        <v>125</v>
      </c>
      <c r="B37" s="3" t="s">
        <v>126</v>
      </c>
      <c r="C37" s="4">
        <v>44403</v>
      </c>
      <c r="D37">
        <f t="shared" si="242"/>
        <v>2021</v>
      </c>
      <c r="E37">
        <f t="shared" si="243"/>
        <v>7</v>
      </c>
      <c r="F37">
        <f t="shared" si="244"/>
        <v>2018</v>
      </c>
      <c r="G37">
        <f t="shared" si="245"/>
        <v>7</v>
      </c>
      <c r="H37">
        <f t="shared" si="173"/>
        <v>2022</v>
      </c>
      <c r="I37">
        <f t="shared" si="174"/>
        <v>1</v>
      </c>
      <c r="J37">
        <f t="shared" si="175"/>
        <v>2026</v>
      </c>
      <c r="K37">
        <f t="shared" si="176"/>
        <v>12</v>
      </c>
      <c r="M37" s="28">
        <f>IF(AND($D37=$M$4,$E37=M$5),VLOOKUP($A37,'Потребление ЭЭ_факт'!$A$5:$DH$154,47+'Потребление ЭЭ_факт'!AU$4-1,FALSE),IF(L37&lt;&gt;0,VLOOKUP($A37,'Потребление ЭЭ_факт'!$A$5:$DH$154,47+'Потребление ЭЭ_факт'!AU$4-1,FALSE),0))</f>
        <v>0</v>
      </c>
      <c r="N37" s="17">
        <f>IF(AND($D37=$M$4,$E37=N$5),VLOOKUP($A37,'Потребление ЭЭ_факт'!$A$5:$DH$154,47+'Потребление ЭЭ_факт'!AV$4-1,FALSE),IF(M37&lt;&gt;0,VLOOKUP($A37,'Потребление ЭЭ_факт'!$A$5:$DH$154,47+'Потребление ЭЭ_факт'!AV$4-1,FALSE),0))</f>
        <v>0</v>
      </c>
      <c r="O37" s="17">
        <f>IF(AND($D37=$M$4,$E37=O$5),VLOOKUP($A37,'Потребление ЭЭ_факт'!$A$5:$DH$154,47+'Потребление ЭЭ_факт'!AW$4-1,FALSE),IF(N37&lt;&gt;0,VLOOKUP($A37,'Потребление ЭЭ_факт'!$A$5:$DH$154,47+'Потребление ЭЭ_факт'!AW$4-1,FALSE),0))</f>
        <v>0</v>
      </c>
      <c r="P37" s="17">
        <f>IF(AND($D37=$M$4,$E37=P$5),VLOOKUP($A37,'Потребление ЭЭ_факт'!$A$5:$DH$154,47+'Потребление ЭЭ_факт'!AX$4-1,FALSE),IF(O37&lt;&gt;0,VLOOKUP($A37,'Потребление ЭЭ_факт'!$A$5:$DH$154,47+'Потребление ЭЭ_факт'!AX$4-1,FALSE),0))</f>
        <v>0</v>
      </c>
      <c r="Q37" s="17">
        <f>IF(AND($D37=$M$4,$E37=Q$5),VLOOKUP($A37,'Потребление ЭЭ_факт'!$A$5:$DH$154,47+'Потребление ЭЭ_факт'!AY$4-1,FALSE),IF(P37&lt;&gt;0,VLOOKUP($A37,'Потребление ЭЭ_факт'!$A$5:$DH$154,47+'Потребление ЭЭ_факт'!AY$4-1,FALSE),0))</f>
        <v>0</v>
      </c>
      <c r="R37" s="17">
        <f>IF(AND($D37=$M$4,$E37=R$5),VLOOKUP($A37,'Потребление ЭЭ_факт'!$A$5:$DH$154,47+'Потребление ЭЭ_факт'!AZ$4-1,FALSE),IF(Q37&lt;&gt;0,VLOOKUP($A37,'Потребление ЭЭ_факт'!$A$5:$DH$154,47+'Потребление ЭЭ_факт'!AZ$4-1,FALSE),0))</f>
        <v>0</v>
      </c>
      <c r="S37" s="17">
        <f>IF(AND($D37=$M$4,$E37=S$5),VLOOKUP($A37,'Потребление ЭЭ_факт'!$A$5:$DH$154,47+'Потребление ЭЭ_факт'!BA$4-1,FALSE),IF(R37&lt;&gt;0,VLOOKUP($A37,'Потребление ЭЭ_факт'!$A$5:$DH$154,47+'Потребление ЭЭ_факт'!BA$4-1,FALSE),0))</f>
        <v>0</v>
      </c>
      <c r="T37" s="17">
        <f>IF(AND($D37=$M$4,$E37=T$5),VLOOKUP($A37,'Потребление ЭЭ_факт'!$A$5:$DH$154,47+'Потребление ЭЭ_факт'!BB$4-1,FALSE),IF(S37&lt;&gt;0,VLOOKUP($A37,'Потребление ЭЭ_факт'!$A$5:$DH$154,47+'Потребление ЭЭ_факт'!BB$4-1,FALSE),0))</f>
        <v>0</v>
      </c>
      <c r="U37" s="17">
        <f>IF(AND($D37=$M$4,$E37=U$5),VLOOKUP($A37,'Потребление ЭЭ_факт'!$A$5:$DH$154,47+'Потребление ЭЭ_факт'!BC$4-1,FALSE),IF(T37&lt;&gt;0,VLOOKUP($A37,'Потребление ЭЭ_факт'!$A$5:$DH$154,47+'Потребление ЭЭ_факт'!BC$4-1,FALSE),0))</f>
        <v>0</v>
      </c>
      <c r="V37" s="17">
        <f>IF(AND($D37=$M$4,$E37=V$5),VLOOKUP($A37,'Потребление ЭЭ_факт'!$A$5:$DH$154,47+'Потребление ЭЭ_факт'!BD$4-1,FALSE),IF(U37&lt;&gt;0,VLOOKUP($A37,'Потребление ЭЭ_факт'!$A$5:$DH$154,47+'Потребление ЭЭ_факт'!BD$4-1,FALSE),0))</f>
        <v>0</v>
      </c>
      <c r="W37" s="17">
        <f>IF(AND($D37=$M$4,$E37=W$5),VLOOKUP($A37,'Потребление ЭЭ_факт'!$A$5:$DH$154,47+'Потребление ЭЭ_факт'!BE$4-1,FALSE),IF(V37&lt;&gt;0,VLOOKUP($A37,'Потребление ЭЭ_факт'!$A$5:$DH$154,47+'Потребление ЭЭ_факт'!BE$4-1,FALSE),0))</f>
        <v>0</v>
      </c>
      <c r="X37" s="17">
        <f>IF(AND($D37=$M$4,$E37=X$5),VLOOKUP($A37,'Потребление ЭЭ_факт'!$A$5:$DH$154,47+'Потребление ЭЭ_факт'!BF$4-1,FALSE),IF(W37&lt;&gt;0,VLOOKUP($A37,'Потребление ЭЭ_факт'!$A$5:$DH$154,47+'Потребление ЭЭ_факт'!BF$4-1,FALSE),0))</f>
        <v>0</v>
      </c>
      <c r="Y37" s="14">
        <f>IF(AND($D37=$Y$4,$E37=Y$5),VLOOKUP($A37,'Потребление ЭЭ_факт'!$A$5:$DH$154,47+'Потребление ЭЭ_факт'!BG$4+11,FALSE),IF(X37&lt;&gt;0,VLOOKUP($A37,'Потребление ЭЭ_факт'!$A$5:$DH$154,47+'Потребление ЭЭ_факт'!BG$4+11,FALSE),0))</f>
        <v>0</v>
      </c>
      <c r="Z37" s="17">
        <f>IF(AND($D37=$Y$4,$E37=Z$5),VLOOKUP($A37,'Потребление ЭЭ_факт'!$A$5:$DH$154,47+'Потребление ЭЭ_факт'!BH$4+11,FALSE),IF(Y37&lt;&gt;0,VLOOKUP($A37,'Потребление ЭЭ_факт'!$A$5:$DH$154,47+'Потребление ЭЭ_факт'!BH$4+11,FALSE),0))</f>
        <v>0</v>
      </c>
      <c r="AA37" s="17">
        <f>IF(AND($D37=$Y$4,$E37=AA$5),VLOOKUP($A37,'Потребление ЭЭ_факт'!$A$5:$DH$154,47+'Потребление ЭЭ_факт'!BI$4+11,FALSE),IF(Z37&lt;&gt;0,VLOOKUP($A37,'Потребление ЭЭ_факт'!$A$5:$DH$154,47+'Потребление ЭЭ_факт'!BI$4+11,FALSE),0))</f>
        <v>0</v>
      </c>
      <c r="AB37" s="17">
        <f>IF(AND($D37=$Y$4,$E37=AB$5),VLOOKUP($A37,'Потребление ЭЭ_факт'!$A$5:$DH$154,47+'Потребление ЭЭ_факт'!BJ$4+11,FALSE),IF(AA37&lt;&gt;0,VLOOKUP($A37,'Потребление ЭЭ_факт'!$A$5:$DH$154,47+'Потребление ЭЭ_факт'!BJ$4+11,FALSE),0))</f>
        <v>0</v>
      </c>
      <c r="AC37" s="17">
        <f>IF(AND($D37=$Y$4,$E37=AC$5),VLOOKUP($A37,'Потребление ЭЭ_факт'!$A$5:$DH$154,47+'Потребление ЭЭ_факт'!BK$4+11,FALSE),IF(AB37&lt;&gt;0,VLOOKUP($A37,'Потребление ЭЭ_факт'!$A$5:$DH$154,47+'Потребление ЭЭ_факт'!BK$4+11,FALSE),0))</f>
        <v>0</v>
      </c>
      <c r="AD37" s="17">
        <f>IF(AND($D37=$Y$4,$E37=AD$5),VLOOKUP($A37,'Потребление ЭЭ_факт'!$A$5:$DH$154,47+'Потребление ЭЭ_факт'!BL$4+11,FALSE),IF(AC37&lt;&gt;0,VLOOKUP($A37,'Потребление ЭЭ_факт'!$A$5:$DH$154,47+'Потребление ЭЭ_факт'!BL$4+11,FALSE),0))</f>
        <v>0</v>
      </c>
      <c r="AE37" s="17">
        <f>IF(AND($D37=$Y$4,$E37=AE$5),VLOOKUP($A37,'Потребление ЭЭ_факт'!$A$5:$DH$154,47+'Потребление ЭЭ_факт'!BM$4+11,FALSE),IF(AD37&lt;&gt;0,VLOOKUP($A37,'Потребление ЭЭ_факт'!$A$5:$DH$154,47+'Потребление ЭЭ_факт'!BM$4+11,FALSE),0))</f>
        <v>21806.285714285714</v>
      </c>
      <c r="AF37" s="17">
        <f>IF(AND($D37=$Y$4,$E37=AF$5),VLOOKUP($A37,'Потребление ЭЭ_факт'!$A$5:$DH$154,47+'Потребление ЭЭ_факт'!BN$4+11,FALSE),IF(AE37&lt;&gt;0,VLOOKUP($A37,'Потребление ЭЭ_факт'!$A$5:$DH$154,47+'Потребление ЭЭ_факт'!BN$4+11,FALSE),0))</f>
        <v>14237.857142857143</v>
      </c>
      <c r="AG37" s="17">
        <f>IF(AND($D37=$Y$4,$E37=AG$5),VLOOKUP($A37,'Потребление ЭЭ_факт'!$A$5:$DH$154,47+'Потребление ЭЭ_факт'!BO$4+11,FALSE),IF(AF37&lt;&gt;0,VLOOKUP($A37,'Потребление ЭЭ_факт'!$A$5:$DH$154,47+'Потребление ЭЭ_факт'!BO$4+11,FALSE),0))</f>
        <v>13748.571428571428</v>
      </c>
      <c r="AH37" s="17">
        <f>IF(AND($D37=$Y$4,$E37=AH$5),VLOOKUP($A37,'Потребление ЭЭ_факт'!$A$5:$DH$154,47+'Потребление ЭЭ_факт'!BP$4+11,FALSE),IF(AG37&lt;&gt;0,VLOOKUP($A37,'Потребление ЭЭ_факт'!$A$5:$DH$154,47+'Потребление ЭЭ_факт'!BP$4+11,FALSE),0))</f>
        <v>14725</v>
      </c>
      <c r="AI37" s="17">
        <f>IF(AND($D37=$Y$4,$E37=AI$5),VLOOKUP($A37,'Потребление ЭЭ_факт'!$A$5:$DH$154,47+'Потребление ЭЭ_факт'!BQ$4+11,FALSE),IF(AH37&lt;&gt;0,VLOOKUP($A37,'Потребление ЭЭ_факт'!$A$5:$DH$154,47+'Потребление ЭЭ_факт'!BQ$4+11,FALSE),0))</f>
        <v>14057.142857142857</v>
      </c>
      <c r="AJ37" s="17">
        <f>IF(AND($D37=$Y$4,$E37=AJ$5),VLOOKUP($A37,'Потребление ЭЭ_факт'!$A$5:$DH$154,47+'Потребление ЭЭ_факт'!BR$4+11,FALSE),IF(AI37&lt;&gt;0,VLOOKUP($A37,'Потребление ЭЭ_факт'!$A$5:$DH$154,47+'Потребление ЭЭ_факт'!BR$4+11,FALSE),0))</f>
        <v>18777.142857142855</v>
      </c>
      <c r="AK37" s="14">
        <f>IF(AND($D37=$AK$4,$E37=AK$5),VLOOKUP($A37,'Потребление ЭЭ_факт'!$A$5:$DH$154,47+'Потребление ЭЭ_факт'!BS$4+23,FALSE),IF(AJ37&lt;&gt;0,VLOOKUP($A37,'Потребление ЭЭ_факт'!$A$5:$DH$154,47+'Потребление ЭЭ_факт'!BS$4+23,FALSE),0))</f>
        <v>18932.142857142855</v>
      </c>
      <c r="AL37" s="17">
        <f>IF(AND($D37=$AK$4,$E37=AL$5),VLOOKUP($A37,'Потребление ЭЭ_факт'!$A$5:$DH$154,47+'Потребление ЭЭ_факт'!BT$4+23,FALSE),IF(AK37&lt;&gt;0,VLOOKUP($A37,'Потребление ЭЭ_факт'!$A$5:$DH$154,47+'Потребление ЭЭ_факт'!BT$4+23,FALSE),0))</f>
        <v>15880</v>
      </c>
      <c r="AM37" s="17">
        <f>IF(AND($D37=$AK$4,$E37=AM$5),VLOOKUP($A37,'Потребление ЭЭ_факт'!$A$5:$DH$154,47+'Потребление ЭЭ_факт'!BU$4+23,FALSE),IF(AL37&lt;&gt;0,VLOOKUP($A37,'Потребление ЭЭ_факт'!$A$5:$DH$154,47+'Потребление ЭЭ_факт'!BU$4+23,FALSE),0))</f>
        <v>16784.365428571429</v>
      </c>
      <c r="AN37" s="17">
        <f>IF(AND($D37=$AK$4,$E37=AN$5),VLOOKUP($A37,'Потребление ЭЭ_факт'!$A$5:$DH$154,47+'Потребление ЭЭ_факт'!BV$4+23,FALSE),IF(AM37&lt;&gt;0,VLOOKUP($A37,'Потребление ЭЭ_факт'!$A$5:$DH$154,47+'Потребление ЭЭ_факт'!BV$4+23,FALSE),0))</f>
        <v>12364.285714285716</v>
      </c>
      <c r="AO37" s="17">
        <f>IF(AND($D37=$AK$4,$E37=AO$5),VLOOKUP($A37,'Потребление ЭЭ_факт'!$A$5:$DH$154,47+'Потребление ЭЭ_факт'!BW$4+23,FALSE),IF(AN37&lt;&gt;0,VLOOKUP($A37,'Потребление ЭЭ_факт'!$A$5:$DH$154,47+'Потребление ЭЭ_факт'!BW$4+23,FALSE),0))</f>
        <v>13330</v>
      </c>
      <c r="AP37" s="17">
        <f>IF(AND($D37=$AK$4,$E37=AP$5),VLOOKUP($A37,'Потребление ЭЭ_факт'!$A$5:$DH$154,47+'Потребление ЭЭ_факт'!BX$4+23,FALSE),IF(AO37&lt;&gt;0,VLOOKUP($A37,'Потребление ЭЭ_факт'!$A$5:$DH$154,47+'Потребление ЭЭ_факт'!BX$4+23,FALSE),0))</f>
        <v>14931.428571428572</v>
      </c>
      <c r="AQ37" s="17">
        <f>IF(AND($D37=$AK$4,$E37=AQ$5),VLOOKUP($A37,'Потребление ЭЭ_факт'!$A$5:$DH$154,47+'Потребление ЭЭ_факт'!BY$4+23,FALSE),IF(AP37&lt;&gt;0,VLOOKUP($A37,'Потребление ЭЭ_факт'!$A$5:$DH$154,47+'Потребление ЭЭ_факт'!BY$4+23,FALSE),0))</f>
        <v>16230.714285714284</v>
      </c>
      <c r="AR37" s="17">
        <f>IF(AND($D37=$AK$4,$E37=AR$5),VLOOKUP($A37,'Потребление ЭЭ_факт'!$A$5:$DH$154,47+'Потребление ЭЭ_факт'!BZ$4+23,FALSE),IF(AQ37&lt;&gt;0,VLOOKUP($A37,'Потребление ЭЭ_факт'!$A$5:$DH$154,47+'Потребление ЭЭ_факт'!BZ$4+23,FALSE),0))</f>
        <v>17647.857142857145</v>
      </c>
      <c r="AS37" s="17">
        <f>IF(AND($D37=$AK$4,$E37=AS$5),VLOOKUP($A37,'Потребление ЭЭ_факт'!$A$5:$DH$154,47+'Потребление ЭЭ_факт'!CA$4+23,FALSE),IF(AR37&lt;&gt;0,VLOOKUP($A37,'Потребление ЭЭ_факт'!$A$5:$DH$154,47+'Потребление ЭЭ_факт'!CA$4+23,FALSE),0))</f>
        <v>19132.135714285712</v>
      </c>
      <c r="AT37" s="17">
        <f>IF(AND($D37=$AK$4,$E37=AT$5),VLOOKUP($A37,'Потребление ЭЭ_факт'!$A$5:$DH$154,47+'Потребление ЭЭ_факт'!CB$4+23,FALSE),IF(AS37&lt;&gt;0,VLOOKUP($A37,'Потребление ЭЭ_факт'!$A$5:$DH$154,47+'Потребление ЭЭ_факт'!CB$4+23,FALSE),0))</f>
        <v>21584.1</v>
      </c>
      <c r="AU37" s="17">
        <f>IF(AND($D37=$AK$4,$E37=AU$5),VLOOKUP($A37,'Потребление ЭЭ_факт'!$A$5:$DH$154,47+'Потребление ЭЭ_факт'!CC$4+23,FALSE),IF(AT37&lt;&gt;0,VLOOKUP($A37,'Потребление ЭЭ_факт'!$A$5:$DH$154,47+'Потребление ЭЭ_факт'!CC$4+23,FALSE),0))</f>
        <v>24047.562857142857</v>
      </c>
      <c r="AV37" s="17">
        <f>IF(AND($D37=$AK$4,$E37=AV$5),VLOOKUP($A37,'Потребление ЭЭ_факт'!$A$5:$DH$154,47+'Потребление ЭЭ_факт'!CD$4+23,FALSE),IF(AU37&lt;&gt;0,VLOOKUP($A37,'Потребление ЭЭ_факт'!$A$5:$DH$154,47+'Потребление ЭЭ_факт'!CD$4+23,FALSE),0))</f>
        <v>31285.049099999997</v>
      </c>
      <c r="AW37" s="14">
        <f>IF(AND($D37=$AW$4,$E37=AW$5),VLOOKUP($A37,'Потребление ЭЭ_факт'!$A$5:$DH$154,47+'Потребление ЭЭ_факт'!CE$4+35,FALSE),IF(AV37&lt;&gt;0,VLOOKUP($A37,'Потребление ЭЭ_факт'!$A$5:$DH$154,47+'Потребление ЭЭ_факт'!CE$4+35,FALSE),0))</f>
        <v>32580.83142857143</v>
      </c>
      <c r="AX37" s="17">
        <f>IF(AND($D37=$AW$4,$E37=AX$5),VLOOKUP($A37,'Потребление ЭЭ_факт'!$A$5:$DH$154,47+'Потребление ЭЭ_факт'!CF$4+35,FALSE),IF(AW37&lt;&gt;0,VLOOKUP($A37,'Потребление ЭЭ_факт'!$A$5:$DH$154,47+'Потребление ЭЭ_факт'!CF$4+35,FALSE),0))</f>
        <v>26780.703599999997</v>
      </c>
      <c r="AY37" s="17">
        <f>IF(AND($D37=$AW$4,$E37=AY$5),VLOOKUP($A37,'Потребление ЭЭ_факт'!$A$5:$DH$154,47+'Потребление ЭЭ_факт'!CG$4+35,FALSE),IF(AX37&lt;&gt;0,VLOOKUP($A37,'Потребление ЭЭ_факт'!$A$5:$DH$154,47+'Потребление ЭЭ_факт'!CG$4+35,FALSE),0))</f>
        <v>25278.494258792089</v>
      </c>
      <c r="AZ37" s="17">
        <f>IF(AND($D37=$AW$4,$E37=AZ$5),VLOOKUP($A37,'Потребление ЭЭ_факт'!$A$5:$DH$154,47+'Потребление ЭЭ_факт'!CH$4+35,FALSE),IF(AY37&lt;&gt;0,VLOOKUP($A37,'Потребление ЭЭ_факт'!$A$5:$DH$154,47+'Потребление ЭЭ_факт'!CH$4+35,FALSE),0))</f>
        <v>22656.648214285713</v>
      </c>
      <c r="BA37" s="17">
        <f>IF(AND($D37=$AW$4,$E37=BA$5),VLOOKUP($A37,'Потребление ЭЭ_факт'!$A$5:$DH$154,47+'Потребление ЭЭ_факт'!CI$4+35,FALSE),IF(AZ37&lt;&gt;0,VLOOKUP($A37,'Потребление ЭЭ_факт'!$A$5:$DH$154,47+'Потребление ЭЭ_факт'!CI$4+35,FALSE),0))</f>
        <v>24528.690000000002</v>
      </c>
      <c r="BB37" s="17">
        <f>IF(AND($D37=$AW$4,$E37=BB$5),VLOOKUP($A37,'Потребление ЭЭ_факт'!$A$5:$DH$154,47+'Потребление ЭЭ_факт'!CJ$4+35,FALSE),IF(BA37&lt;&gt;0,VLOOKUP($A37,'Потребление ЭЭ_факт'!$A$5:$DH$154,47+'Потребление ЭЭ_факт'!CJ$4+35,FALSE),0))</f>
        <v>24822.829700401024</v>
      </c>
      <c r="BC37" s="17">
        <f>IF(AND($D37=$AW$4,$E37=BC$5),VLOOKUP($A37,'Потребление ЭЭ_факт'!$A$5:$DH$154,47+'Потребление ЭЭ_факт'!CK$4+35,FALSE),IF(BB37&lt;&gt;0,VLOOKUP($A37,'Потребление ЭЭ_факт'!$A$5:$DH$154,47+'Потребление ЭЭ_факт'!CK$4+35,FALSE),0))</f>
        <v>27284.796428571426</v>
      </c>
      <c r="BD37" s="17">
        <f>IF(AND($D37=$AW$4,$E37=BD$5),VLOOKUP($A37,'Потребление ЭЭ_факт'!$A$5:$DH$154,47+'Потребление ЭЭ_факт'!CL$4+35,FALSE),IF(BC37&lt;&gt;0,VLOOKUP($A37,'Потребление ЭЭ_факт'!$A$5:$DH$154,47+'Потребление ЭЭ_факт'!CL$4+35,FALSE),0))</f>
        <v>27657.391345316981</v>
      </c>
      <c r="BE37" s="17">
        <f>IF(AND($D37=$AW$4,$E37=BE$5),VLOOKUP($A37,'Потребление ЭЭ_факт'!$A$5:$DH$154,47+'Потребление ЭЭ_факт'!CM$4+35,FALSE),IF(BD37&lt;&gt;0,VLOOKUP($A37,'Потребление ЭЭ_факт'!$A$5:$DH$154,47+'Потребление ЭЭ_факт'!CM$4+35,FALSE),0))</f>
        <v>22611.974999999999</v>
      </c>
      <c r="BF37" s="17">
        <f>IF(AND($D37=$AW$4,$E37=BF$5),VLOOKUP($A37,'Потребление ЭЭ_факт'!$A$5:$DH$154,47+'Потребление ЭЭ_факт'!CN$4+35,FALSE),IF(BE37&lt;&gt;0,VLOOKUP($A37,'Потребление ЭЭ_факт'!$A$5:$DH$154,47+'Потребление ЭЭ_факт'!CN$4+35,FALSE),0))</f>
        <v>20635.610502589843</v>
      </c>
      <c r="BG37" s="17">
        <f>IF(AND($D37=$AW$4,$E37=BG$5),VLOOKUP($A37,'Потребление ЭЭ_факт'!$A$5:$DH$154,47+'Потребление ЭЭ_факт'!CO$4+35,FALSE),IF(BF37&lt;&gt;0,VLOOKUP($A37,'Потребление ЭЭ_факт'!$A$5:$DH$154,47+'Потребление ЭЭ_факт'!CO$4+35,FALSE),0))</f>
        <v>24224.85</v>
      </c>
      <c r="BH37" s="17">
        <f>IF(AND($D37=$AW$4,$E37=BH$5),VLOOKUP($A37,'Потребление ЭЭ_факт'!$A$5:$DH$154,47+'Потребление ЭЭ_факт'!CP$4+35,FALSE),IF(BG37&lt;&gt;0,VLOOKUP($A37,'Потребление ЭЭ_факт'!$A$5:$DH$154,47+'Потребление ЭЭ_факт'!CP$4+35,FALSE),0))</f>
        <v>28577.826428571432</v>
      </c>
      <c r="BI37" s="14">
        <f>IF(AND($D37=$BI$4,$E37=BI$5),VLOOKUP($A37,'Потребление ЭЭ_факт'!$A$5:$DH$154,47+'Потребление ЭЭ_факт'!CQ$4+47,FALSE),IF(BH37&lt;&gt;0,VLOOKUP($A37,'Потребление ЭЭ_факт'!$A$5:$DH$154,47+'Потребление ЭЭ_факт'!CQ$4+47,FALSE),0))</f>
        <v>28024.514999999999</v>
      </c>
      <c r="BJ37" s="17">
        <f>IF(AND($D37=$BI$4,$E37=BJ$5),VLOOKUP($A37,'Потребление ЭЭ_факт'!$A$5:$DH$154,47+'Потребление ЭЭ_факт'!CR$4+47,FALSE),IF(BI37&lt;&gt;0,VLOOKUP($A37,'Потребление ЭЭ_факт'!$A$5:$DH$154,47+'Потребление ЭЭ_факт'!CR$4+47,FALSE),0))</f>
        <v>26329.431428571424</v>
      </c>
      <c r="BK37" s="17">
        <f>IF(AND($D37=$BI$4,$E37=BK$5),VLOOKUP($A37,'Потребление ЭЭ_факт'!$A$5:$DH$154,47+'Потребление ЭЭ_факт'!CS$4+47,FALSE),IF(BJ37&lt;&gt;0,VLOOKUP($A37,'Потребление ЭЭ_факт'!$A$5:$DH$154,47+'Потребление ЭЭ_факт'!CS$4+47,FALSE),0))</f>
        <v>21196.875</v>
      </c>
      <c r="BL37" s="17">
        <f>IF(AND($D37=$BI$4,$E37=BL$5),VLOOKUP($A37,'Потребление ЭЭ_факт'!$A$5:$DH$154,47+'Потребление ЭЭ_факт'!CT$4+47,FALSE),IF(BK37&lt;&gt;0,VLOOKUP($A37,'Потребление ЭЭ_факт'!$A$5:$DH$154,47+'Потребление ЭЭ_факт'!CT$4+47,FALSE),0))</f>
        <v>20318.385000000002</v>
      </c>
      <c r="BM37" s="17">
        <f>IF(AND($D37=$BI$4,$E37=BM$5),VLOOKUP($A37,'Потребление ЭЭ_факт'!$A$5:$DH$154,47+'Потребление ЭЭ_факт'!CU$4+47,FALSE),IF(BL37&lt;&gt;0,VLOOKUP($A37,'Потребление ЭЭ_факт'!$A$5:$DH$154,47+'Потребление ЭЭ_факт'!CU$4+47,FALSE),0))</f>
        <v>24337.975714285712</v>
      </c>
      <c r="BN37" s="17">
        <f>IF(AND($D37=$BI$4,$E37=BN$5),VLOOKUP($A37,'Потребление ЭЭ_факт'!$A$5:$DH$154,47+'Потребление ЭЭ_факт'!CV$4+47,FALSE),IF(BM37&lt;&gt;0,VLOOKUP($A37,'Потребление ЭЭ_факт'!$A$5:$DH$154,47+'Потребление ЭЭ_факт'!CV$4+47,FALSE),0))</f>
        <v>26265.30857142857</v>
      </c>
      <c r="BO37" s="17">
        <f>IF(AND($D37=$BI$4,$E37=BO$5),VLOOKUP($A37,'Потребление ЭЭ_факт'!$A$5:$DH$154,47+'Потребление ЭЭ_факт'!CW$4+47,FALSE),IF(BN37&lt;&gt;0,VLOOKUP($A37,'Потребление ЭЭ_факт'!$A$5:$DH$154,47+'Потребление ЭЭ_факт'!CW$4+47,FALSE),0))</f>
        <v>28437.777857142857</v>
      </c>
      <c r="BP37" s="17">
        <f>IF(AND($D37=$BI$4,$E37=BP$5),VLOOKUP($A37,'Потребление ЭЭ_факт'!$A$5:$DH$154,47+'Потребление ЭЭ_факт'!CX$4+47,FALSE),IF(BO37&lt;&gt;0,VLOOKUP($A37,'Потребление ЭЭ_факт'!$A$5:$DH$154,47+'Потребление ЭЭ_факт'!CX$4+47,FALSE),0))</f>
        <v>27578.564999999999</v>
      </c>
      <c r="BQ37" s="17">
        <f>IF(AND($D37=$BI$4,$E37=BQ$5),VLOOKUP($A37,'Потребление ЭЭ_факт'!$A$5:$DH$154,47+'Потребление ЭЭ_факт'!CY$4+47,FALSE),IF(BP37&lt;&gt;0,VLOOKUP($A37,'Потребление ЭЭ_факт'!$A$5:$DH$154,47+'Потребление ЭЭ_факт'!CY$4+47,FALSE),0))</f>
        <v>25826.04</v>
      </c>
      <c r="BR37" s="17">
        <f>IF(AND($D37=$BI$4,$E37=BR$5),VLOOKUP($A37,'Потребление ЭЭ_факт'!$A$5:$DH$154,47+'Потребление ЭЭ_факт'!CZ$4+47,FALSE),IF(BQ37&lt;&gt;0,VLOOKUP($A37,'Потребление ЭЭ_факт'!$A$5:$DH$154,47+'Потребление ЭЭ_факт'!CZ$4+47,FALSE),0))</f>
        <v>23185.035</v>
      </c>
      <c r="BS37" s="17">
        <f>IF(AND($D37=$BI$4,$E37=BS$5),VLOOKUP($A37,'Потребление ЭЭ_факт'!$A$5:$DH$154,47+'Потребление ЭЭ_факт'!DA$4+47,FALSE),IF(BR37&lt;&gt;0,VLOOKUP($A37,'Потребление ЭЭ_факт'!$A$5:$DH$154,47+'Потребление ЭЭ_факт'!DA$4+47,FALSE),0))</f>
        <v>23515.29</v>
      </c>
      <c r="BT37" s="17">
        <f>IF(AND($D37=$BI$4,$E37=BT$5),VLOOKUP($A37,'Потребление ЭЭ_факт'!$A$5:$DH$154,47+'Потребление ЭЭ_факт'!DB$4+47,FALSE),IF(BS37&lt;&gt;0,VLOOKUP($A37,'Потребление ЭЭ_факт'!$A$5:$DH$154,47+'Потребление ЭЭ_факт'!DB$4+47,FALSE),0))</f>
        <v>22175.43</v>
      </c>
      <c r="BU37" s="14">
        <f>IF(AND($D37=$BU$4,$E37=BU$5),VLOOKUP($A37,'Потребление ЭЭ_факт'!$A$5:$DH$154,59+'Потребление ЭЭ_факт'!DC$4+47,FALSE),IF(BT37&lt;&gt;0,VLOOKUP($A37,'Потребление ЭЭ_факт'!$A$5:$DH$154,47+'Потребление ЭЭ_факт'!DC$4+59,FALSE),0))</f>
        <v>23867.174999999999</v>
      </c>
      <c r="BV37" s="17">
        <f>IF(AND($D37=$BU$4,$E37=BV$5),VLOOKUP($A37,'Потребление ЭЭ_факт'!$A$5:$DH$154,59+'Потребление ЭЭ_факт'!DD$4+47,FALSE),IF(BU37&lt;&gt;0,VLOOKUP($A37,'Потребление ЭЭ_факт'!$A$5:$DH$154,47+'Потребление ЭЭ_факт'!DD$4+59,FALSE),0))</f>
        <v>26793.66</v>
      </c>
      <c r="BW37" s="17">
        <f>IF(AND($D37=$BU$4,$E37=BW$5),VLOOKUP($A37,'Потребление ЭЭ_факт'!$A$5:$DH$154,59+'Потребление ЭЭ_факт'!DE$4+47,FALSE),IF(BV37&lt;&gt;0,VLOOKUP($A37,'Потребление ЭЭ_факт'!$A$5:$DH$154,47+'Потребление ЭЭ_факт'!DE$4+59,FALSE),0))</f>
        <v>28444.89</v>
      </c>
      <c r="BX37" s="17">
        <f>IF(AND($D37=$BU$4,$E37=BX$5),VLOOKUP($A37,'Потребление ЭЭ_факт'!$A$5:$DH$154,59+'Потребление ЭЭ_факт'!DF$4+47,FALSE),IF(BW37&lt;&gt;0,VLOOKUP($A37,'Потребление ЭЭ_факт'!$A$5:$DH$154,47+'Потребление ЭЭ_факт'!DF$4+59,FALSE),0))</f>
        <v>21360.87</v>
      </c>
      <c r="BY37" s="17">
        <f>IF(AND($D37=$BU$4,$E37=BY$5),VLOOKUP($A37,'Потребление ЭЭ_факт'!$A$5:$DH$154,59+'Потребление ЭЭ_факт'!DG$4+47,FALSE),IF(BX37&lt;&gt;0,VLOOKUP($A37,'Потребление ЭЭ_факт'!$A$5:$DH$154,47+'Потребление ЭЭ_факт'!DG$4+59,FALSE),0))</f>
        <v>23600.52</v>
      </c>
      <c r="BZ37" s="17">
        <f>IF(AND($D37=$BU$4,$E37=BZ$5),VLOOKUP($A37,'Потребление ЭЭ_факт'!$A$5:$DH$154,59+'Потребление ЭЭ_факт'!DH$4+47,FALSE),IF(BY37&lt;&gt;0,VLOOKUP($A37,'Потребление ЭЭ_факт'!$A$5:$DH$154,47+'Потребление ЭЭ_факт'!DH$4+59,FALSE),0))</f>
        <v>23922.39</v>
      </c>
      <c r="CA37" s="15">
        <f t="shared" ref="CA37:CA42" si="246">AVERAGE(BO37,BC37,AE37,AQ37)</f>
        <v>23439.893571428573</v>
      </c>
      <c r="CB37" s="12">
        <f t="shared" si="200"/>
        <v>21780.417657757818</v>
      </c>
      <c r="CC37" s="12">
        <f t="shared" si="201"/>
        <v>20329.680535714284</v>
      </c>
      <c r="CD37" s="12">
        <f t="shared" si="202"/>
        <v>20032.436375647463</v>
      </c>
      <c r="CE37" s="12">
        <f t="shared" si="203"/>
        <v>21461.211428571427</v>
      </c>
      <c r="CF37" s="12">
        <f t="shared" si="204"/>
        <v>25203.862096428573</v>
      </c>
      <c r="CG37" s="14">
        <f t="shared" si="205"/>
        <v>25851.166071428572</v>
      </c>
      <c r="CH37" s="15">
        <f t="shared" si="206"/>
        <v>23945.948757142854</v>
      </c>
      <c r="CI37" s="15">
        <f t="shared" si="207"/>
        <v>22926.156171840878</v>
      </c>
      <c r="CJ37" s="15">
        <f t="shared" si="240"/>
        <v>19175.047232142861</v>
      </c>
      <c r="CK37" s="15">
        <f t="shared" si="241"/>
        <v>21449.29642857143</v>
      </c>
      <c r="CL37" s="15">
        <f t="shared" ref="CL37:CL42" si="247">AVERAGE(BZ37,BN37,AP37,BB37)</f>
        <v>22485.489210814543</v>
      </c>
      <c r="CM37" s="15">
        <f t="shared" si="177"/>
        <v>23439.893571428573</v>
      </c>
      <c r="CN37" s="15">
        <f t="shared" si="208"/>
        <v>21780.417657757818</v>
      </c>
      <c r="CO37" s="15">
        <f t="shared" si="209"/>
        <v>20329.680535714284</v>
      </c>
      <c r="CP37" s="15">
        <f t="shared" si="210"/>
        <v>20032.436375647463</v>
      </c>
      <c r="CQ37" s="15">
        <f t="shared" si="211"/>
        <v>21461.211428571427</v>
      </c>
      <c r="CR37" s="16">
        <f t="shared" si="212"/>
        <v>25203.862096428573</v>
      </c>
      <c r="CS37" s="14">
        <f t="shared" si="213"/>
        <v>25851.166071428572</v>
      </c>
      <c r="CT37" s="15">
        <f t="shared" si="214"/>
        <v>23945.948757142854</v>
      </c>
      <c r="CU37" s="15">
        <f t="shared" si="215"/>
        <v>22926.156171840878</v>
      </c>
      <c r="CV37" s="15">
        <f t="shared" si="216"/>
        <v>19175.047232142861</v>
      </c>
      <c r="CW37" s="15">
        <f t="shared" si="217"/>
        <v>21449.29642857143</v>
      </c>
      <c r="CX37" s="15">
        <f t="shared" si="218"/>
        <v>22485.489210814543</v>
      </c>
      <c r="CY37" s="15">
        <f t="shared" si="219"/>
        <v>23439.893571428573</v>
      </c>
      <c r="CZ37" s="15">
        <f t="shared" si="220"/>
        <v>21780.417657757818</v>
      </c>
      <c r="DA37" s="15">
        <f t="shared" si="221"/>
        <v>20329.680535714284</v>
      </c>
      <c r="DB37" s="15">
        <f t="shared" si="222"/>
        <v>20032.436375647463</v>
      </c>
      <c r="DC37" s="15">
        <f t="shared" si="223"/>
        <v>21461.211428571427</v>
      </c>
      <c r="DD37" s="16">
        <f t="shared" si="224"/>
        <v>25203.862096428573</v>
      </c>
      <c r="DE37" s="14">
        <f t="shared" si="190"/>
        <v>25851.166071428572</v>
      </c>
      <c r="DF37" s="15">
        <f t="shared" si="191"/>
        <v>23945.948757142854</v>
      </c>
      <c r="DG37" s="15">
        <f t="shared" si="192"/>
        <v>22926.156171840878</v>
      </c>
      <c r="DH37" s="15">
        <f t="shared" si="193"/>
        <v>19175.047232142861</v>
      </c>
      <c r="DI37" s="15">
        <f t="shared" si="194"/>
        <v>21449.29642857143</v>
      </c>
      <c r="DJ37" s="15">
        <f t="shared" si="195"/>
        <v>22485.489210814543</v>
      </c>
      <c r="DK37" s="15">
        <f t="shared" si="196"/>
        <v>23439.893571428573</v>
      </c>
      <c r="DL37" s="15">
        <f t="shared" si="197"/>
        <v>21780.417657757818</v>
      </c>
      <c r="DM37" s="15">
        <f t="shared" si="198"/>
        <v>20329.680535714284</v>
      </c>
      <c r="DN37" s="15">
        <f t="shared" si="199"/>
        <v>20032.436375647463</v>
      </c>
      <c r="DO37" s="15">
        <f t="shared" si="188"/>
        <v>21461.211428571427</v>
      </c>
      <c r="DP37" s="16">
        <f t="shared" si="189"/>
        <v>25203.862096428573</v>
      </c>
      <c r="DQ37" s="14">
        <f t="shared" si="105"/>
        <v>25851.166071428572</v>
      </c>
      <c r="DR37" s="15">
        <f t="shared" si="106"/>
        <v>23945.948757142854</v>
      </c>
      <c r="DS37" s="15">
        <f t="shared" si="107"/>
        <v>22926.156171840878</v>
      </c>
      <c r="DT37" s="15">
        <f t="shared" si="108"/>
        <v>19175.047232142861</v>
      </c>
      <c r="DU37" s="15">
        <f t="shared" si="109"/>
        <v>21449.29642857143</v>
      </c>
      <c r="DV37" s="15">
        <f t="shared" si="110"/>
        <v>22485.489210814543</v>
      </c>
      <c r="DW37" s="15">
        <f t="shared" si="111"/>
        <v>23439.893571428573</v>
      </c>
      <c r="DX37" s="15">
        <f t="shared" si="112"/>
        <v>21780.417657757818</v>
      </c>
      <c r="DY37" s="15">
        <f t="shared" si="113"/>
        <v>20329.680535714284</v>
      </c>
      <c r="DZ37" s="15">
        <f t="shared" si="225"/>
        <v>20032.436375647463</v>
      </c>
      <c r="EA37" s="15">
        <f t="shared" si="226"/>
        <v>21461.211428571427</v>
      </c>
      <c r="EB37" s="16">
        <f t="shared" si="227"/>
        <v>25203.862096428573</v>
      </c>
      <c r="EC37" s="14">
        <f t="shared" si="228"/>
        <v>25851.166071428572</v>
      </c>
      <c r="ED37" s="15">
        <f t="shared" si="229"/>
        <v>23945.948757142854</v>
      </c>
      <c r="EE37" s="15">
        <f t="shared" si="230"/>
        <v>22926.156171840878</v>
      </c>
      <c r="EF37" s="15">
        <f t="shared" si="231"/>
        <v>19175.047232142861</v>
      </c>
      <c r="EG37" s="15">
        <f t="shared" si="232"/>
        <v>21449.29642857143</v>
      </c>
      <c r="EH37" s="15">
        <f t="shared" si="233"/>
        <v>22485.489210814543</v>
      </c>
      <c r="EI37" s="15">
        <f t="shared" si="234"/>
        <v>23439.893571428573</v>
      </c>
      <c r="EJ37" s="15">
        <f t="shared" si="235"/>
        <v>21780.417657757818</v>
      </c>
      <c r="EK37" s="15">
        <f t="shared" si="236"/>
        <v>20329.680535714284</v>
      </c>
      <c r="EL37" s="15">
        <f t="shared" si="237"/>
        <v>20032.436375647463</v>
      </c>
      <c r="EM37" s="15">
        <f t="shared" si="238"/>
        <v>21461.211428571427</v>
      </c>
      <c r="EN37" s="16">
        <f t="shared" si="239"/>
        <v>25203.862096428573</v>
      </c>
      <c r="EO37" s="14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6"/>
      <c r="FC37" s="14">
        <f t="shared" si="178"/>
        <v>18932.142857142855</v>
      </c>
      <c r="FD37" s="17">
        <f t="shared" si="114"/>
        <v>15880</v>
      </c>
      <c r="FE37" s="17">
        <f t="shared" si="115"/>
        <v>16784.365428571429</v>
      </c>
      <c r="FF37" s="17">
        <f t="shared" si="116"/>
        <v>12364.285714285716</v>
      </c>
      <c r="FG37" s="17">
        <f t="shared" si="117"/>
        <v>13330</v>
      </c>
      <c r="FH37" s="17">
        <f t="shared" si="118"/>
        <v>14931.428571428572</v>
      </c>
      <c r="FI37" s="17">
        <f t="shared" si="119"/>
        <v>16230.714285714284</v>
      </c>
      <c r="FJ37" s="17">
        <f t="shared" si="120"/>
        <v>17647.857142857145</v>
      </c>
      <c r="FK37" s="17">
        <f t="shared" si="121"/>
        <v>19132.135714285712</v>
      </c>
      <c r="FL37" s="17">
        <f t="shared" si="122"/>
        <v>21584.1</v>
      </c>
      <c r="FM37" s="17">
        <f t="shared" si="123"/>
        <v>24047.562857142857</v>
      </c>
      <c r="FN37" s="17">
        <f t="shared" si="124"/>
        <v>31285.049099999997</v>
      </c>
      <c r="FO37" s="14">
        <f t="shared" si="125"/>
        <v>32580.83142857143</v>
      </c>
      <c r="FP37" s="17">
        <f t="shared" si="126"/>
        <v>26780.703599999997</v>
      </c>
      <c r="FQ37" s="17">
        <f t="shared" si="127"/>
        <v>25278.494258792089</v>
      </c>
      <c r="FR37" s="17">
        <f t="shared" si="128"/>
        <v>22656.648214285713</v>
      </c>
      <c r="FS37" s="17">
        <f t="shared" si="129"/>
        <v>24528.690000000002</v>
      </c>
      <c r="FT37" s="17">
        <f t="shared" si="130"/>
        <v>24822.829700401024</v>
      </c>
      <c r="FU37" s="17">
        <f t="shared" si="131"/>
        <v>27284.796428571426</v>
      </c>
      <c r="FV37" s="17">
        <f t="shared" si="132"/>
        <v>27657.391345316981</v>
      </c>
      <c r="FW37" s="17">
        <f t="shared" si="133"/>
        <v>22611.974999999999</v>
      </c>
      <c r="FX37" s="17">
        <f t="shared" si="134"/>
        <v>20635.610502589843</v>
      </c>
      <c r="FY37" s="17">
        <f t="shared" si="135"/>
        <v>24224.85</v>
      </c>
      <c r="FZ37" s="17">
        <f t="shared" si="136"/>
        <v>28577.826428571432</v>
      </c>
      <c r="GA37" s="14">
        <f t="shared" si="137"/>
        <v>28024.514999999999</v>
      </c>
      <c r="GB37" s="17">
        <f t="shared" si="138"/>
        <v>26329.431428571424</v>
      </c>
      <c r="GC37" s="17">
        <f t="shared" si="139"/>
        <v>21196.875</v>
      </c>
      <c r="GD37" s="17">
        <f t="shared" si="140"/>
        <v>20318.385000000002</v>
      </c>
      <c r="GE37" s="17">
        <f t="shared" si="141"/>
        <v>24337.975714285712</v>
      </c>
      <c r="GF37" s="17">
        <f t="shared" si="142"/>
        <v>26265.30857142857</v>
      </c>
      <c r="GG37" s="17">
        <f t="shared" si="143"/>
        <v>28437.777857142857</v>
      </c>
      <c r="GH37" s="17">
        <f t="shared" si="144"/>
        <v>27578.564999999999</v>
      </c>
      <c r="GI37" s="17">
        <f t="shared" si="145"/>
        <v>25826.04</v>
      </c>
      <c r="GJ37" s="17">
        <f t="shared" si="146"/>
        <v>23185.035</v>
      </c>
      <c r="GK37" s="17">
        <f t="shared" si="147"/>
        <v>23515.29</v>
      </c>
      <c r="GL37" s="17">
        <f t="shared" si="148"/>
        <v>22175.43</v>
      </c>
      <c r="GM37" s="14">
        <f t="shared" si="149"/>
        <v>23867.174999999999</v>
      </c>
      <c r="GN37" s="17">
        <f t="shared" si="150"/>
        <v>26793.66</v>
      </c>
      <c r="GO37" s="17">
        <f t="shared" si="151"/>
        <v>28444.89</v>
      </c>
      <c r="GP37" s="17">
        <f t="shared" si="152"/>
        <v>21360.87</v>
      </c>
      <c r="GQ37" s="17">
        <f t="shared" si="153"/>
        <v>23600.52</v>
      </c>
      <c r="GR37" s="17">
        <f t="shared" si="154"/>
        <v>23922.39</v>
      </c>
      <c r="GS37" s="15">
        <f t="shared" si="155"/>
        <v>23439.893571428573</v>
      </c>
      <c r="GT37" s="12">
        <f t="shared" si="156"/>
        <v>21780.417657757818</v>
      </c>
      <c r="GU37" s="12">
        <f t="shared" si="157"/>
        <v>20329.680535714284</v>
      </c>
      <c r="GV37" s="12">
        <f t="shared" si="158"/>
        <v>20032.436375647463</v>
      </c>
      <c r="GW37" s="12">
        <f t="shared" si="159"/>
        <v>21461.211428571427</v>
      </c>
      <c r="GX37" s="12">
        <f t="shared" si="160"/>
        <v>25203.862096428573</v>
      </c>
      <c r="GY37" s="14">
        <f t="shared" si="161"/>
        <v>25851.166071428572</v>
      </c>
      <c r="GZ37" s="15">
        <f t="shared" si="162"/>
        <v>23945.948757142854</v>
      </c>
      <c r="HA37" s="15">
        <f t="shared" si="163"/>
        <v>22926.156171840878</v>
      </c>
      <c r="HB37" s="15">
        <f t="shared" si="164"/>
        <v>19175.047232142861</v>
      </c>
      <c r="HC37" s="15">
        <f t="shared" si="165"/>
        <v>21449.29642857143</v>
      </c>
      <c r="HD37" s="15">
        <f t="shared" si="166"/>
        <v>22485.489210814543</v>
      </c>
      <c r="HE37" s="15">
        <f t="shared" si="167"/>
        <v>23439.893571428573</v>
      </c>
      <c r="HF37" s="15">
        <f t="shared" si="168"/>
        <v>21780.417657757818</v>
      </c>
      <c r="HG37" s="15">
        <f t="shared" si="169"/>
        <v>20329.680535714284</v>
      </c>
      <c r="HH37" s="15">
        <f t="shared" si="170"/>
        <v>20032.436375647463</v>
      </c>
      <c r="HI37" s="15">
        <f t="shared" si="171"/>
        <v>21461.211428571427</v>
      </c>
      <c r="HJ37" s="16">
        <f t="shared" si="172"/>
        <v>25203.862096428573</v>
      </c>
      <c r="HK37" s="14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6"/>
      <c r="HW37" s="14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6"/>
      <c r="II37" s="14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6"/>
      <c r="IU37" s="14"/>
      <c r="IV37" s="15"/>
      <c r="IW37" s="15"/>
      <c r="IX37" s="15"/>
      <c r="IY37" s="15"/>
      <c r="IZ37" s="15"/>
      <c r="JA37" s="15"/>
      <c r="JB37" s="15"/>
      <c r="JC37" s="15"/>
      <c r="JD37" s="15"/>
      <c r="JE37" s="15"/>
      <c r="JF37" s="16"/>
      <c r="JH37" s="17"/>
      <c r="JI37" s="14">
        <f t="shared" si="179"/>
        <v>222149.64167142857</v>
      </c>
      <c r="JJ37" s="15">
        <f t="shared" si="180"/>
        <v>307640.64690709993</v>
      </c>
      <c r="JK37" s="15">
        <f t="shared" si="181"/>
        <v>297190.62857142853</v>
      </c>
      <c r="JL37" s="15">
        <f t="shared" si="182"/>
        <v>280237.00666554814</v>
      </c>
      <c r="JM37" s="15">
        <f t="shared" si="183"/>
        <v>268080.60553748929</v>
      </c>
      <c r="JN37" s="15">
        <f t="shared" si="184"/>
        <v>0</v>
      </c>
      <c r="JO37" s="15">
        <f t="shared" si="185"/>
        <v>0</v>
      </c>
      <c r="JP37" s="15">
        <f t="shared" si="186"/>
        <v>0</v>
      </c>
      <c r="JQ37" s="15">
        <f t="shared" si="187"/>
        <v>0</v>
      </c>
      <c r="JR37" s="14"/>
    </row>
    <row r="38" spans="1:278" ht="12.75" customHeight="1" x14ac:dyDescent="0.25">
      <c r="A38" s="5" t="s">
        <v>143</v>
      </c>
      <c r="B38" s="3" t="s">
        <v>144</v>
      </c>
      <c r="C38" s="4">
        <v>44393</v>
      </c>
      <c r="D38">
        <f t="shared" si="242"/>
        <v>2021</v>
      </c>
      <c r="E38">
        <f t="shared" si="243"/>
        <v>7</v>
      </c>
      <c r="F38">
        <f t="shared" si="244"/>
        <v>2018</v>
      </c>
      <c r="G38">
        <f t="shared" si="245"/>
        <v>7</v>
      </c>
      <c r="H38">
        <f t="shared" si="173"/>
        <v>2022</v>
      </c>
      <c r="I38">
        <f t="shared" si="174"/>
        <v>1</v>
      </c>
      <c r="J38">
        <f t="shared" si="175"/>
        <v>2026</v>
      </c>
      <c r="K38">
        <f t="shared" si="176"/>
        <v>12</v>
      </c>
      <c r="M38" s="28">
        <f>IF(AND($D38=$M$4,$E38=M$5),VLOOKUP($A38,'Потребление ЭЭ_факт'!$A$5:$DH$154,47+'Потребление ЭЭ_факт'!AU$4-1,FALSE),IF(L38&lt;&gt;0,VLOOKUP($A38,'Потребление ЭЭ_факт'!$A$5:$DH$154,47+'Потребление ЭЭ_факт'!AU$4-1,FALSE),0))</f>
        <v>0</v>
      </c>
      <c r="N38" s="17">
        <f>IF(AND($D38=$M$4,$E38=N$5),VLOOKUP($A38,'Потребление ЭЭ_факт'!$A$5:$DH$154,47+'Потребление ЭЭ_факт'!AV$4-1,FALSE),IF(M38&lt;&gt;0,VLOOKUP($A38,'Потребление ЭЭ_факт'!$A$5:$DH$154,47+'Потребление ЭЭ_факт'!AV$4-1,FALSE),0))</f>
        <v>0</v>
      </c>
      <c r="O38" s="17">
        <f>IF(AND($D38=$M$4,$E38=O$5),VLOOKUP($A38,'Потребление ЭЭ_факт'!$A$5:$DH$154,47+'Потребление ЭЭ_факт'!AW$4-1,FALSE),IF(N38&lt;&gt;0,VLOOKUP($A38,'Потребление ЭЭ_факт'!$A$5:$DH$154,47+'Потребление ЭЭ_факт'!AW$4-1,FALSE),0))</f>
        <v>0</v>
      </c>
      <c r="P38" s="17">
        <f>IF(AND($D38=$M$4,$E38=P$5),VLOOKUP($A38,'Потребление ЭЭ_факт'!$A$5:$DH$154,47+'Потребление ЭЭ_факт'!AX$4-1,FALSE),IF(O38&lt;&gt;0,VLOOKUP($A38,'Потребление ЭЭ_факт'!$A$5:$DH$154,47+'Потребление ЭЭ_факт'!AX$4-1,FALSE),0))</f>
        <v>0</v>
      </c>
      <c r="Q38" s="17">
        <f>IF(AND($D38=$M$4,$E38=Q$5),VLOOKUP($A38,'Потребление ЭЭ_факт'!$A$5:$DH$154,47+'Потребление ЭЭ_факт'!AY$4-1,FALSE),IF(P38&lt;&gt;0,VLOOKUP($A38,'Потребление ЭЭ_факт'!$A$5:$DH$154,47+'Потребление ЭЭ_факт'!AY$4-1,FALSE),0))</f>
        <v>0</v>
      </c>
      <c r="R38" s="17">
        <f>IF(AND($D38=$M$4,$E38=R$5),VLOOKUP($A38,'Потребление ЭЭ_факт'!$A$5:$DH$154,47+'Потребление ЭЭ_факт'!AZ$4-1,FALSE),IF(Q38&lt;&gt;0,VLOOKUP($A38,'Потребление ЭЭ_факт'!$A$5:$DH$154,47+'Потребление ЭЭ_факт'!AZ$4-1,FALSE),0))</f>
        <v>0</v>
      </c>
      <c r="S38" s="17">
        <f>IF(AND($D38=$M$4,$E38=S$5),VLOOKUP($A38,'Потребление ЭЭ_факт'!$A$5:$DH$154,47+'Потребление ЭЭ_факт'!BA$4-1,FALSE),IF(R38&lt;&gt;0,VLOOKUP($A38,'Потребление ЭЭ_факт'!$A$5:$DH$154,47+'Потребление ЭЭ_факт'!BA$4-1,FALSE),0))</f>
        <v>0</v>
      </c>
      <c r="T38" s="17">
        <f>IF(AND($D38=$M$4,$E38=T$5),VLOOKUP($A38,'Потребление ЭЭ_факт'!$A$5:$DH$154,47+'Потребление ЭЭ_факт'!BB$4-1,FALSE),IF(S38&lt;&gt;0,VLOOKUP($A38,'Потребление ЭЭ_факт'!$A$5:$DH$154,47+'Потребление ЭЭ_факт'!BB$4-1,FALSE),0))</f>
        <v>0</v>
      </c>
      <c r="U38" s="17">
        <f>IF(AND($D38=$M$4,$E38=U$5),VLOOKUP($A38,'Потребление ЭЭ_факт'!$A$5:$DH$154,47+'Потребление ЭЭ_факт'!BC$4-1,FALSE),IF(T38&lt;&gt;0,VLOOKUP($A38,'Потребление ЭЭ_факт'!$A$5:$DH$154,47+'Потребление ЭЭ_факт'!BC$4-1,FALSE),0))</f>
        <v>0</v>
      </c>
      <c r="V38" s="17">
        <f>IF(AND($D38=$M$4,$E38=V$5),VLOOKUP($A38,'Потребление ЭЭ_факт'!$A$5:$DH$154,47+'Потребление ЭЭ_факт'!BD$4-1,FALSE),IF(U38&lt;&gt;0,VLOOKUP($A38,'Потребление ЭЭ_факт'!$A$5:$DH$154,47+'Потребление ЭЭ_факт'!BD$4-1,FALSE),0))</f>
        <v>0</v>
      </c>
      <c r="W38" s="17">
        <f>IF(AND($D38=$M$4,$E38=W$5),VLOOKUP($A38,'Потребление ЭЭ_факт'!$A$5:$DH$154,47+'Потребление ЭЭ_факт'!BE$4-1,FALSE),IF(V38&lt;&gt;0,VLOOKUP($A38,'Потребление ЭЭ_факт'!$A$5:$DH$154,47+'Потребление ЭЭ_факт'!BE$4-1,FALSE),0))</f>
        <v>0</v>
      </c>
      <c r="X38" s="17">
        <f>IF(AND($D38=$M$4,$E38=X$5),VLOOKUP($A38,'Потребление ЭЭ_факт'!$A$5:$DH$154,47+'Потребление ЭЭ_факт'!BF$4-1,FALSE),IF(W38&lt;&gt;0,VLOOKUP($A38,'Потребление ЭЭ_факт'!$A$5:$DH$154,47+'Потребление ЭЭ_факт'!BF$4-1,FALSE),0))</f>
        <v>0</v>
      </c>
      <c r="Y38" s="14">
        <f>IF(AND($D38=$Y$4,$E38=Y$5),VLOOKUP($A38,'Потребление ЭЭ_факт'!$A$5:$DH$154,47+'Потребление ЭЭ_факт'!BG$4+11,FALSE),IF(X38&lt;&gt;0,VLOOKUP($A38,'Потребление ЭЭ_факт'!$A$5:$DH$154,47+'Потребление ЭЭ_факт'!BG$4+11,FALSE),0))</f>
        <v>0</v>
      </c>
      <c r="Z38" s="17">
        <f>IF(AND($D38=$Y$4,$E38=Z$5),VLOOKUP($A38,'Потребление ЭЭ_факт'!$A$5:$DH$154,47+'Потребление ЭЭ_факт'!BH$4+11,FALSE),IF(Y38&lt;&gt;0,VLOOKUP($A38,'Потребление ЭЭ_факт'!$A$5:$DH$154,47+'Потребление ЭЭ_факт'!BH$4+11,FALSE),0))</f>
        <v>0</v>
      </c>
      <c r="AA38" s="17">
        <f>IF(AND($D38=$Y$4,$E38=AA$5),VLOOKUP($A38,'Потребление ЭЭ_факт'!$A$5:$DH$154,47+'Потребление ЭЭ_факт'!BI$4+11,FALSE),IF(Z38&lt;&gt;0,VLOOKUP($A38,'Потребление ЭЭ_факт'!$A$5:$DH$154,47+'Потребление ЭЭ_факт'!BI$4+11,FALSE),0))</f>
        <v>0</v>
      </c>
      <c r="AB38" s="17">
        <f>IF(AND($D38=$Y$4,$E38=AB$5),VLOOKUP($A38,'Потребление ЭЭ_факт'!$A$5:$DH$154,47+'Потребление ЭЭ_факт'!BJ$4+11,FALSE),IF(AA38&lt;&gt;0,VLOOKUP($A38,'Потребление ЭЭ_факт'!$A$5:$DH$154,47+'Потребление ЭЭ_факт'!BJ$4+11,FALSE),0))</f>
        <v>0</v>
      </c>
      <c r="AC38" s="17">
        <f>IF(AND($D38=$Y$4,$E38=AC$5),VLOOKUP($A38,'Потребление ЭЭ_факт'!$A$5:$DH$154,47+'Потребление ЭЭ_факт'!BK$4+11,FALSE),IF(AB38&lt;&gt;0,VLOOKUP($A38,'Потребление ЭЭ_факт'!$A$5:$DH$154,47+'Потребление ЭЭ_факт'!BK$4+11,FALSE),0))</f>
        <v>0</v>
      </c>
      <c r="AD38" s="17">
        <f>IF(AND($D38=$Y$4,$E38=AD$5),VLOOKUP($A38,'Потребление ЭЭ_факт'!$A$5:$DH$154,47+'Потребление ЭЭ_факт'!BL$4+11,FALSE),IF(AC38&lt;&gt;0,VLOOKUP($A38,'Потребление ЭЭ_факт'!$A$5:$DH$154,47+'Потребление ЭЭ_факт'!BL$4+11,FALSE),0))</f>
        <v>0</v>
      </c>
      <c r="AE38" s="17">
        <f>IF(AND($D38=$Y$4,$E38=AE$5),VLOOKUP($A38,'Потребление ЭЭ_факт'!$A$5:$DH$154,47+'Потребление ЭЭ_факт'!BM$4+11,FALSE),IF(AD38&lt;&gt;0,VLOOKUP($A38,'Потребление ЭЭ_факт'!$A$5:$DH$154,47+'Потребление ЭЭ_факт'!BM$4+11,FALSE),0))</f>
        <v>6225.136571428633</v>
      </c>
      <c r="AF38" s="17">
        <f>IF(AND($D38=$Y$4,$E38=AF$5),VLOOKUP($A38,'Потребление ЭЭ_факт'!$A$5:$DH$154,47+'Потребление ЭЭ_факт'!BN$4+11,FALSE),IF(AE38&lt;&gt;0,VLOOKUP($A38,'Потребление ЭЭ_факт'!$A$5:$DH$154,47+'Потребление ЭЭ_факт'!BN$4+11,FALSE),0))</f>
        <v>11962.656428571428</v>
      </c>
      <c r="AG38" s="17">
        <f>IF(AND($D38=$Y$4,$E38=AG$5),VLOOKUP($A38,'Потребление ЭЭ_факт'!$A$5:$DH$154,47+'Потребление ЭЭ_факт'!BO$4+11,FALSE),IF(AF38&lt;&gt;0,VLOOKUP($A38,'Потребление ЭЭ_факт'!$A$5:$DH$154,47+'Потребление ЭЭ_факт'!BO$4+11,FALSE),0))</f>
        <v>10898.982857142855</v>
      </c>
      <c r="AH38" s="17">
        <f>IF(AND($D38=$Y$4,$E38=AH$5),VLOOKUP($A38,'Потребление ЭЭ_факт'!$A$5:$DH$154,47+'Потребление ЭЭ_факт'!BP$4+11,FALSE),IF(AG38&lt;&gt;0,VLOOKUP($A38,'Потребление ЭЭ_факт'!$A$5:$DH$154,47+'Потребление ЭЭ_факт'!BP$4+11,FALSE),0))</f>
        <v>11088.45642857143</v>
      </c>
      <c r="AI38" s="17">
        <f>IF(AND($D38=$Y$4,$E38=AI$5),VLOOKUP($A38,'Потребление ЭЭ_факт'!$A$5:$DH$154,47+'Потребление ЭЭ_факт'!BQ$4+11,FALSE),IF(AH38&lt;&gt;0,VLOOKUP($A38,'Потребление ЭЭ_факт'!$A$5:$DH$154,47+'Потребление ЭЭ_факт'!BQ$4+11,FALSE),0))</f>
        <v>12042.600000000006</v>
      </c>
      <c r="AJ38" s="17">
        <f>IF(AND($D38=$Y$4,$E38=AJ$5),VLOOKUP($A38,'Потребление ЭЭ_факт'!$A$5:$DH$154,47+'Потребление ЭЭ_факт'!BR$4+11,FALSE),IF(AI38&lt;&gt;0,VLOOKUP($A38,'Потребление ЭЭ_факт'!$A$5:$DH$154,47+'Потребление ЭЭ_факт'!BR$4+11,FALSE),0))</f>
        <v>17437.021714285711</v>
      </c>
      <c r="AK38" s="14">
        <f>IF(AND($D38=$AK$4,$E38=AK$5),VLOOKUP($A38,'Потребление ЭЭ_факт'!$A$5:$DH$154,47+'Потребление ЭЭ_факт'!BS$4+23,FALSE),IF(AJ38&lt;&gt;0,VLOOKUP($A38,'Потребление ЭЭ_факт'!$A$5:$DH$154,47+'Потребление ЭЭ_факт'!BS$4+23,FALSE),0))</f>
        <v>16547.60071428572</v>
      </c>
      <c r="AL38" s="17">
        <f>IF(AND($D38=$AK$4,$E38=AL$5),VLOOKUP($A38,'Потребление ЭЭ_факт'!$A$5:$DH$154,47+'Потребление ЭЭ_факт'!BT$4+23,FALSE),IF(AK38&lt;&gt;0,VLOOKUP($A38,'Потребление ЭЭ_факт'!$A$5:$DH$154,47+'Потребление ЭЭ_факт'!BT$4+23,FALSE),0))</f>
        <v>15032.639999999994</v>
      </c>
      <c r="AM38" s="17">
        <f>IF(AND($D38=$AK$4,$E38=AM$5),VLOOKUP($A38,'Потребление ЭЭ_факт'!$A$5:$DH$154,47+'Потребление ЭЭ_факт'!BU$4+23,FALSE),IF(AL38&lt;&gt;0,VLOOKUP($A38,'Потребление ЭЭ_факт'!$A$5:$DH$154,47+'Потребление ЭЭ_факт'!BU$4+23,FALSE),0))</f>
        <v>10887.518857142864</v>
      </c>
      <c r="AN38" s="17">
        <f>IF(AND($D38=$AK$4,$E38=AN$5),VLOOKUP($A38,'Потребление ЭЭ_факт'!$A$5:$DH$154,47+'Потребление ЭЭ_факт'!BV$4+23,FALSE),IF(AM38&lt;&gt;0,VLOOKUP($A38,'Потребление ЭЭ_факт'!$A$5:$DH$154,47+'Потребление ЭЭ_факт'!BV$4+23,FALSE),0))</f>
        <v>9686.3571428571377</v>
      </c>
      <c r="AO38" s="17">
        <f>IF(AND($D38=$AK$4,$E38=AO$5),VLOOKUP($A38,'Потребление ЭЭ_факт'!$A$5:$DH$154,47+'Потребление ЭЭ_факт'!BW$4+23,FALSE),IF(AN38&lt;&gt;0,VLOOKUP($A38,'Потребление ЭЭ_факт'!$A$5:$DH$154,47+'Потребление ЭЭ_факт'!BW$4+23,FALSE),0))</f>
        <v>10654.921428571419</v>
      </c>
      <c r="AP38" s="17">
        <f>IF(AND($D38=$AK$4,$E38=AP$5),VLOOKUP($A38,'Потребление ЭЭ_факт'!$A$5:$DH$154,47+'Потребление ЭЭ_факт'!BX$4+23,FALSE),IF(AO38&lt;&gt;0,VLOOKUP($A38,'Потребление ЭЭ_факт'!$A$5:$DH$154,47+'Потребление ЭЭ_факт'!BX$4+23,FALSE),0))</f>
        <v>10321.560000000005</v>
      </c>
      <c r="AQ38" s="17">
        <f>IF(AND($D38=$AK$4,$E38=AQ$5),VLOOKUP($A38,'Потребление ЭЭ_факт'!$A$5:$DH$154,47+'Потребление ЭЭ_факт'!BY$4+23,FALSE),IF(AP38&lt;&gt;0,VLOOKUP($A38,'Потребление ЭЭ_факт'!$A$5:$DH$154,47+'Потребление ЭЭ_факт'!BY$4+23,FALSE),0))</f>
        <v>11255.081428571426</v>
      </c>
      <c r="AR38" s="17">
        <f>IF(AND($D38=$AK$4,$E38=AR$5),VLOOKUP($A38,'Потребление ЭЭ_факт'!$A$5:$DH$154,47+'Потребление ЭЭ_факт'!BZ$4+23,FALSE),IF(AQ38&lt;&gt;0,VLOOKUP($A38,'Потребление ЭЭ_факт'!$A$5:$DH$154,47+'Потребление ЭЭ_факт'!BZ$4+23,FALSE),0))</f>
        <v>11999.059285714287</v>
      </c>
      <c r="AS38" s="17">
        <f>IF(AND($D38=$AK$4,$E38=AS$5),VLOOKUP($A38,'Потребление ЭЭ_факт'!$A$5:$DH$154,47+'Потребление ЭЭ_факт'!CA$4+23,FALSE),IF(AR38&lt;&gt;0,VLOOKUP($A38,'Потребление ЭЭ_факт'!$A$5:$DH$154,47+'Потребление ЭЭ_факт'!CA$4+23,FALSE),0))</f>
        <v>9413.1857142857134</v>
      </c>
      <c r="AT38" s="17">
        <f>IF(AND($D38=$AK$4,$E38=AT$5),VLOOKUP($A38,'Потребление ЭЭ_факт'!$A$5:$DH$154,47+'Потребление ЭЭ_факт'!CB$4+23,FALSE),IF(AS38&lt;&gt;0,VLOOKUP($A38,'Потребление ЭЭ_факт'!$A$5:$DH$154,47+'Потребление ЭЭ_факт'!CB$4+23,FALSE),0))</f>
        <v>9257.5400000000009</v>
      </c>
      <c r="AU38" s="17">
        <f>IF(AND($D38=$AK$4,$E38=AU$5),VLOOKUP($A38,'Потребление ЭЭ_факт'!$A$5:$DH$154,47+'Потребление ЭЭ_факт'!CC$4+23,FALSE),IF(AT38&lt;&gt;0,VLOOKUP($A38,'Потребление ЭЭ_факт'!$A$5:$DH$154,47+'Потребление ЭЭ_факт'!CC$4+23,FALSE),0))</f>
        <v>11505.865714285716</v>
      </c>
      <c r="AV38" s="17">
        <f>IF(AND($D38=$AK$4,$E38=AV$5),VLOOKUP($A38,'Потребление ЭЭ_факт'!$A$5:$DH$154,47+'Потребление ЭЭ_факт'!CD$4+23,FALSE),IF(AU38&lt;&gt;0,VLOOKUP($A38,'Потребление ЭЭ_факт'!$A$5:$DH$154,47+'Потребление ЭЭ_факт'!CD$4+23,FALSE),0))</f>
        <v>15042.111199999999</v>
      </c>
      <c r="AW38" s="14">
        <f>IF(AND($D38=$AW$4,$E38=AW$5),VLOOKUP($A38,'Потребление ЭЭ_факт'!$A$5:$DH$154,47+'Потребление ЭЭ_факт'!CE$4+35,FALSE),IF(AV38&lt;&gt;0,VLOOKUP($A38,'Потребление ЭЭ_факт'!$A$5:$DH$154,47+'Потребление ЭЭ_факт'!CE$4+35,FALSE),0))</f>
        <v>14705.971428571429</v>
      </c>
      <c r="AX38" s="17">
        <f>IF(AND($D38=$AW$4,$E38=AX$5),VLOOKUP($A38,'Потребление ЭЭ_факт'!$A$5:$DH$154,47+'Потребление ЭЭ_факт'!CF$4+35,FALSE),IF(AW38&lt;&gt;0,VLOOKUP($A38,'Потребление ЭЭ_факт'!$A$5:$DH$154,47+'Потребление ЭЭ_факт'!CF$4+35,FALSE),0))</f>
        <v>12324.92172</v>
      </c>
      <c r="AY38" s="17">
        <f>IF(AND($D38=$AW$4,$E38=AY$5),VLOOKUP($A38,'Потребление ЭЭ_факт'!$A$5:$DH$154,47+'Потребление ЭЭ_факт'!CG$4+35,FALSE),IF(AX38&lt;&gt;0,VLOOKUP($A38,'Потребление ЭЭ_факт'!$A$5:$DH$154,47+'Потребление ЭЭ_факт'!CG$4+35,FALSE),0))</f>
        <v>10668.642615488021</v>
      </c>
      <c r="AZ38" s="17">
        <f>IF(AND($D38=$AW$4,$E38=AZ$5),VLOOKUP($A38,'Потребление ЭЭ_факт'!$A$5:$DH$154,47+'Потребление ЭЭ_факт'!CH$4+35,FALSE),IF(AY38&lt;&gt;0,VLOOKUP($A38,'Потребление ЭЭ_факт'!$A$5:$DH$154,47+'Потребление ЭЭ_факт'!CH$4+35,FALSE),0))</f>
        <v>9167.6357142857123</v>
      </c>
      <c r="BA38" s="17">
        <f>IF(AND($D38=$AW$4,$E38=BA$5),VLOOKUP($A38,'Потребление ЭЭ_факт'!$A$5:$DH$154,47+'Потребление ЭЭ_факт'!CI$4+35,FALSE),IF(AZ38&lt;&gt;0,VLOOKUP($A38,'Потребление ЭЭ_факт'!$A$5:$DH$154,47+'Потребление ЭЭ_факт'!CI$4+35,FALSE),0))</f>
        <v>9801.9</v>
      </c>
      <c r="BB38" s="17">
        <f>IF(AND($D38=$AW$4,$E38=BB$5),VLOOKUP($A38,'Потребление ЭЭ_факт'!$A$5:$DH$154,47+'Потребление ЭЭ_факт'!CJ$4+35,FALSE),IF(BA38&lt;&gt;0,VLOOKUP($A38,'Потребление ЭЭ_факт'!$A$5:$DH$154,47+'Потребление ЭЭ_факт'!CJ$4+35,FALSE),0))</f>
        <v>9893.2806742562589</v>
      </c>
      <c r="BC38" s="17">
        <f>IF(AND($D38=$AW$4,$E38=BC$5),VLOOKUP($A38,'Потребление ЭЭ_факт'!$A$5:$DH$154,47+'Потребление ЭЭ_факт'!CK$4+35,FALSE),IF(BB38&lt;&gt;0,VLOOKUP($A38,'Потребление ЭЭ_факт'!$A$5:$DH$154,47+'Потребление ЭЭ_факт'!CK$4+35,FALSE),0))</f>
        <v>10864.248571428572</v>
      </c>
      <c r="BD38" s="17">
        <f>IF(AND($D38=$AW$4,$E38=BD$5),VLOOKUP($A38,'Потребление ЭЭ_факт'!$A$5:$DH$154,47+'Потребление ЭЭ_факт'!CL$4+35,FALSE),IF(BC38&lt;&gt;0,VLOOKUP($A38,'Потребление ЭЭ_факт'!$A$5:$DH$154,47+'Потребление ЭЭ_факт'!CL$4+35,FALSE),0))</f>
        <v>6447.3731457407885</v>
      </c>
      <c r="BE38" s="17">
        <f>IF(AND($D38=$AW$4,$E38=BE$5),VLOOKUP($A38,'Потребление ЭЭ_факт'!$A$5:$DH$154,47+'Потребление ЭЭ_факт'!CM$4+35,FALSE),IF(BD38&lt;&gt;0,VLOOKUP($A38,'Потребление ЭЭ_факт'!$A$5:$DH$154,47+'Потребление ЭЭ_факт'!CM$4+35,FALSE),0))</f>
        <v>9683.81</v>
      </c>
      <c r="BF38" s="17">
        <f>IF(AND($D38=$AW$4,$E38=BF$5),VLOOKUP($A38,'Потребление ЭЭ_факт'!$A$5:$DH$154,47+'Потребление ЭЭ_факт'!CN$4+35,FALSE),IF(BE38&lt;&gt;0,VLOOKUP($A38,'Потребление ЭЭ_факт'!$A$5:$DH$154,47+'Потребление ЭЭ_факт'!CN$4+35,FALSE),0))</f>
        <v>9121.7046734207779</v>
      </c>
      <c r="BG38" s="17">
        <f>IF(AND($D38=$AW$4,$E38=BG$5),VLOOKUP($A38,'Потребление ЭЭ_факт'!$A$5:$DH$154,47+'Потребление ЭЭ_факт'!CO$4+35,FALSE),IF(BF38&lt;&gt;0,VLOOKUP($A38,'Потребление ЭЭ_факт'!$A$5:$DH$154,47+'Потребление ЭЭ_факт'!CO$4+35,FALSE),0))</f>
        <v>9172.4700000000012</v>
      </c>
      <c r="BH38" s="17">
        <f>IF(AND($D38=$AW$4,$E38=BH$5),VLOOKUP($A38,'Потребление ЭЭ_факт'!$A$5:$DH$154,47+'Потребление ЭЭ_факт'!CP$4+35,FALSE),IF(BG38&lt;&gt;0,VLOOKUP($A38,'Потребление ЭЭ_факт'!$A$5:$DH$154,47+'Потребление ЭЭ_факт'!CP$4+35,FALSE),0))</f>
        <v>14812.944285714284</v>
      </c>
      <c r="BI38" s="14">
        <f>IF(AND($D38=$BI$4,$E38=BI$5),VLOOKUP($A38,'Потребление ЭЭ_факт'!$A$5:$DH$154,47+'Потребление ЭЭ_факт'!CQ$4+47,FALSE),IF(BH38&lt;&gt;0,VLOOKUP($A38,'Потребление ЭЭ_факт'!$A$5:$DH$154,47+'Потребление ЭЭ_факт'!CQ$4+47,FALSE),0))</f>
        <v>15011.82</v>
      </c>
      <c r="BJ38" s="17">
        <f>IF(AND($D38=$BI$4,$E38=BJ$5),VLOOKUP($A38,'Потребление ЭЭ_факт'!$A$5:$DH$154,47+'Потребление ЭЭ_факт'!CR$4+47,FALSE),IF(BI38&lt;&gt;0,VLOOKUP($A38,'Потребление ЭЭ_факт'!$A$5:$DH$154,47+'Потребление ЭЭ_факт'!CR$4+47,FALSE),0))</f>
        <v>10093.978214285715</v>
      </c>
      <c r="BK38" s="17">
        <f>IF(AND($D38=$BI$4,$E38=BK$5),VLOOKUP($A38,'Потребление ЭЭ_факт'!$A$5:$DH$154,47+'Потребление ЭЭ_факт'!CS$4+47,FALSE),IF(BJ38&lt;&gt;0,VLOOKUP($A38,'Потребление ЭЭ_факт'!$A$5:$DH$154,47+'Потребление ЭЭ_факт'!CS$4+47,FALSE),0))</f>
        <v>9620.75</v>
      </c>
      <c r="BL38" s="17">
        <f>IF(AND($D38=$BI$4,$E38=BL$5),VLOOKUP($A38,'Потребление ЭЭ_факт'!$A$5:$DH$154,47+'Потребление ЭЭ_факт'!CT$4+47,FALSE),IF(BK38&lt;&gt;0,VLOOKUP($A38,'Потребление ЭЭ_факт'!$A$5:$DH$154,47+'Потребление ЭЭ_факт'!CT$4+47,FALSE),0))</f>
        <v>9876.9971428571425</v>
      </c>
      <c r="BM38" s="17">
        <f>IF(AND($D38=$BI$4,$E38=BM$5),VLOOKUP($A38,'Потребление ЭЭ_факт'!$A$5:$DH$154,47+'Потребление ЭЭ_факт'!CU$4+47,FALSE),IF(BL38&lt;&gt;0,VLOOKUP($A38,'Потребление ЭЭ_факт'!$A$5:$DH$154,47+'Потребление ЭЭ_факт'!CU$4+47,FALSE),0))</f>
        <v>11046.697142857143</v>
      </c>
      <c r="BN38" s="17">
        <f>IF(AND($D38=$BI$4,$E38=BN$5),VLOOKUP($A38,'Потребление ЭЭ_факт'!$A$5:$DH$154,47+'Потребление ЭЭ_факт'!CV$4+47,FALSE),IF(BM38&lt;&gt;0,VLOOKUP($A38,'Потребление ЭЭ_факт'!$A$5:$DH$154,47+'Потребление ЭЭ_факт'!CV$4+47,FALSE),0))</f>
        <v>11527.67</v>
      </c>
      <c r="BO38" s="17">
        <f>IF(AND($D38=$BI$4,$E38=BO$5),VLOOKUP($A38,'Потребление ЭЭ_факт'!$A$5:$DH$154,47+'Потребление ЭЭ_факт'!CW$4+47,FALSE),IF(BN38&lt;&gt;0,VLOOKUP($A38,'Потребление ЭЭ_факт'!$A$5:$DH$154,47+'Потребление ЭЭ_факт'!CW$4+47,FALSE),0))</f>
        <v>13033.32857142857</v>
      </c>
      <c r="BP38" s="17">
        <f>IF(AND($D38=$BI$4,$E38=BP$5),VLOOKUP($A38,'Потребление ЭЭ_факт'!$A$5:$DH$154,47+'Потребление ЭЭ_факт'!CX$4+47,FALSE),IF(BO38&lt;&gt;0,VLOOKUP($A38,'Потребление ЭЭ_факт'!$A$5:$DH$154,47+'Потребление ЭЭ_факт'!CX$4+47,FALSE),0))</f>
        <v>13004.01</v>
      </c>
      <c r="BQ38" s="17">
        <f>IF(AND($D38=$BI$4,$E38=BQ$5),VLOOKUP($A38,'Потребление ЭЭ_факт'!$A$5:$DH$154,47+'Потребление ЭЭ_факт'!CY$4+47,FALSE),IF(BP38&lt;&gt;0,VLOOKUP($A38,'Потребление ЭЭ_факт'!$A$5:$DH$154,47+'Потребление ЭЭ_факт'!CY$4+47,FALSE),0))</f>
        <v>11272.94</v>
      </c>
      <c r="BR38" s="17">
        <f>IF(AND($D38=$BI$4,$E38=BR$5),VLOOKUP($A38,'Потребление ЭЭ_факт'!$A$5:$DH$154,47+'Потребление ЭЭ_факт'!CZ$4+47,FALSE),IF(BQ38&lt;&gt;0,VLOOKUP($A38,'Потребление ЭЭ_факт'!$A$5:$DH$154,47+'Потребление ЭЭ_факт'!CZ$4+47,FALSE),0))</f>
        <v>11273.28</v>
      </c>
      <c r="BS38" s="17">
        <f>IF(AND($D38=$BI$4,$E38=BS$5),VLOOKUP($A38,'Потребление ЭЭ_факт'!$A$5:$DH$154,47+'Потребление ЭЭ_факт'!DA$4+47,FALSE),IF(BR38&lt;&gt;0,VLOOKUP($A38,'Потребление ЭЭ_факт'!$A$5:$DH$154,47+'Потребление ЭЭ_факт'!DA$4+47,FALSE),0))</f>
        <v>13882.24</v>
      </c>
      <c r="BT38" s="17">
        <f>IF(AND($D38=$BI$4,$E38=BT$5),VLOOKUP($A38,'Потребление ЭЭ_факт'!$A$5:$DH$154,47+'Потребление ЭЭ_факт'!DB$4+47,FALSE),IF(BS38&lt;&gt;0,VLOOKUP($A38,'Потребление ЭЭ_факт'!$A$5:$DH$154,47+'Потребление ЭЭ_факт'!DB$4+47,FALSE),0))</f>
        <v>16501.169999999998</v>
      </c>
      <c r="BU38" s="14">
        <f>IF(AND($D38=$BU$4,$E38=BU$5),VLOOKUP($A38,'Потребление ЭЭ_факт'!$A$5:$DH$154,59+'Потребление ЭЭ_факт'!DC$4+47,FALSE),IF(BT38&lt;&gt;0,VLOOKUP($A38,'Потребление ЭЭ_факт'!$A$5:$DH$154,47+'Потребление ЭЭ_факт'!DC$4+59,FALSE),0))</f>
        <v>16362.62</v>
      </c>
      <c r="BV38" s="17">
        <f>IF(AND($D38=$BU$4,$E38=BV$5),VLOOKUP($A38,'Потребление ЭЭ_факт'!$A$5:$DH$154,59+'Потребление ЭЭ_факт'!DD$4+47,FALSE),IF(BU38&lt;&gt;0,VLOOKUP($A38,'Потребление ЭЭ_факт'!$A$5:$DH$154,47+'Потребление ЭЭ_факт'!DD$4+59,FALSE),0))</f>
        <v>15317.25</v>
      </c>
      <c r="BW38" s="17">
        <f>IF(AND($D38=$BU$4,$E38=BW$5),VLOOKUP($A38,'Потребление ЭЭ_факт'!$A$5:$DH$154,59+'Потребление ЭЭ_факт'!DE$4+47,FALSE),IF(BV38&lt;&gt;0,VLOOKUP($A38,'Потребление ЭЭ_факт'!$A$5:$DH$154,47+'Потребление ЭЭ_факт'!DE$4+59,FALSE),0))</f>
        <v>13519.92</v>
      </c>
      <c r="BX38" s="17">
        <f>IF(AND($D38=$BU$4,$E38=BX$5),VLOOKUP($A38,'Потребление ЭЭ_факт'!$A$5:$DH$154,59+'Потребление ЭЭ_факт'!DF$4+47,FALSE),IF(BW38&lt;&gt;0,VLOOKUP($A38,'Потребление ЭЭ_факт'!$A$5:$DH$154,47+'Потребление ЭЭ_факт'!DF$4+59,FALSE),0))</f>
        <v>10115.1</v>
      </c>
      <c r="BY38" s="17">
        <f>IF(AND($D38=$BU$4,$E38=BY$5),VLOOKUP($A38,'Потребление ЭЭ_факт'!$A$5:$DH$154,59+'Потребление ЭЭ_факт'!DG$4+47,FALSE),IF(BX38&lt;&gt;0,VLOOKUP($A38,'Потребление ЭЭ_факт'!$A$5:$DH$154,47+'Потребление ЭЭ_факт'!DG$4+59,FALSE),0))</f>
        <v>10854.88</v>
      </c>
      <c r="BZ38" s="17">
        <f>IF(AND($D38=$BU$4,$E38=BZ$5),VLOOKUP($A38,'Потребление ЭЭ_факт'!$A$5:$DH$154,59+'Потребление ЭЭ_факт'!DH$4+47,FALSE),IF(BY38&lt;&gt;0,VLOOKUP($A38,'Потребление ЭЭ_факт'!$A$5:$DH$154,47+'Потребление ЭЭ_факт'!DH$4+59,FALSE),0))</f>
        <v>10855.65</v>
      </c>
      <c r="CA38" s="15">
        <f t="shared" si="246"/>
        <v>10344.448785714299</v>
      </c>
      <c r="CB38" s="12">
        <f t="shared" si="200"/>
        <v>10853.274715006624</v>
      </c>
      <c r="CC38" s="12">
        <f t="shared" si="201"/>
        <v>10317.229642857143</v>
      </c>
      <c r="CD38" s="12">
        <f t="shared" si="202"/>
        <v>10185.245275498051</v>
      </c>
      <c r="CE38" s="12">
        <f t="shared" si="203"/>
        <v>11650.793928571431</v>
      </c>
      <c r="CF38" s="12">
        <f t="shared" si="204"/>
        <v>15948.311799999999</v>
      </c>
      <c r="CG38" s="14">
        <f t="shared" si="205"/>
        <v>15657.003035714288</v>
      </c>
      <c r="CH38" s="15">
        <f t="shared" si="206"/>
        <v>13192.197483571426</v>
      </c>
      <c r="CI38" s="15">
        <f t="shared" si="207"/>
        <v>11174.207868157722</v>
      </c>
      <c r="CJ38" s="15">
        <f t="shared" si="240"/>
        <v>9711.5224999999991</v>
      </c>
      <c r="CK38" s="15">
        <f t="shared" si="241"/>
        <v>10589.59964285714</v>
      </c>
      <c r="CL38" s="15">
        <f t="shared" si="247"/>
        <v>10649.540168564066</v>
      </c>
      <c r="CM38" s="15">
        <f t="shared" si="177"/>
        <v>10344.448785714299</v>
      </c>
      <c r="CN38" s="15">
        <f t="shared" si="208"/>
        <v>10853.274715006624</v>
      </c>
      <c r="CO38" s="15">
        <f t="shared" si="209"/>
        <v>10317.229642857143</v>
      </c>
      <c r="CP38" s="15">
        <f t="shared" si="210"/>
        <v>10185.245275498051</v>
      </c>
      <c r="CQ38" s="15">
        <f t="shared" si="211"/>
        <v>11650.793928571431</v>
      </c>
      <c r="CR38" s="16">
        <f t="shared" si="212"/>
        <v>15948.311799999999</v>
      </c>
      <c r="CS38" s="14">
        <f t="shared" si="213"/>
        <v>15657.003035714288</v>
      </c>
      <c r="CT38" s="15">
        <f t="shared" si="214"/>
        <v>13192.197483571426</v>
      </c>
      <c r="CU38" s="15">
        <f t="shared" si="215"/>
        <v>11174.207868157722</v>
      </c>
      <c r="CV38" s="15">
        <f t="shared" si="216"/>
        <v>9711.5224999999991</v>
      </c>
      <c r="CW38" s="15">
        <f t="shared" si="217"/>
        <v>10589.59964285714</v>
      </c>
      <c r="CX38" s="15">
        <f t="shared" si="218"/>
        <v>10649.540168564066</v>
      </c>
      <c r="CY38" s="15">
        <f t="shared" si="219"/>
        <v>10344.448785714299</v>
      </c>
      <c r="CZ38" s="15">
        <f t="shared" si="220"/>
        <v>10853.274715006624</v>
      </c>
      <c r="DA38" s="15">
        <f t="shared" si="221"/>
        <v>10317.229642857143</v>
      </c>
      <c r="DB38" s="15">
        <f t="shared" si="222"/>
        <v>10185.245275498051</v>
      </c>
      <c r="DC38" s="15">
        <f t="shared" si="223"/>
        <v>11650.793928571431</v>
      </c>
      <c r="DD38" s="16">
        <f t="shared" si="224"/>
        <v>15948.311799999999</v>
      </c>
      <c r="DE38" s="14">
        <f t="shared" si="190"/>
        <v>15657.003035714288</v>
      </c>
      <c r="DF38" s="15">
        <f t="shared" si="191"/>
        <v>13192.197483571426</v>
      </c>
      <c r="DG38" s="15">
        <f t="shared" si="192"/>
        <v>11174.207868157722</v>
      </c>
      <c r="DH38" s="15">
        <f t="shared" si="193"/>
        <v>9711.5224999999991</v>
      </c>
      <c r="DI38" s="15">
        <f t="shared" si="194"/>
        <v>10589.59964285714</v>
      </c>
      <c r="DJ38" s="15">
        <f t="shared" si="195"/>
        <v>10649.540168564066</v>
      </c>
      <c r="DK38" s="15">
        <f t="shared" si="196"/>
        <v>10344.448785714299</v>
      </c>
      <c r="DL38" s="15">
        <f t="shared" si="197"/>
        <v>10853.274715006624</v>
      </c>
      <c r="DM38" s="15">
        <f t="shared" si="198"/>
        <v>10317.229642857143</v>
      </c>
      <c r="DN38" s="15">
        <f t="shared" si="199"/>
        <v>10185.245275498051</v>
      </c>
      <c r="DO38" s="15">
        <f t="shared" si="188"/>
        <v>11650.793928571431</v>
      </c>
      <c r="DP38" s="16">
        <f t="shared" si="189"/>
        <v>15948.311799999999</v>
      </c>
      <c r="DQ38" s="14">
        <f t="shared" si="105"/>
        <v>15657.003035714288</v>
      </c>
      <c r="DR38" s="15">
        <f t="shared" si="106"/>
        <v>13192.197483571426</v>
      </c>
      <c r="DS38" s="15">
        <f t="shared" si="107"/>
        <v>11174.207868157722</v>
      </c>
      <c r="DT38" s="15">
        <f t="shared" si="108"/>
        <v>9711.5224999999991</v>
      </c>
      <c r="DU38" s="15">
        <f t="shared" si="109"/>
        <v>10589.59964285714</v>
      </c>
      <c r="DV38" s="15">
        <f t="shared" si="110"/>
        <v>10649.540168564066</v>
      </c>
      <c r="DW38" s="15">
        <f t="shared" si="111"/>
        <v>10344.448785714299</v>
      </c>
      <c r="DX38" s="15">
        <f t="shared" si="112"/>
        <v>10853.274715006624</v>
      </c>
      <c r="DY38" s="15">
        <f t="shared" si="113"/>
        <v>10317.229642857143</v>
      </c>
      <c r="DZ38" s="15">
        <f t="shared" si="225"/>
        <v>10185.245275498051</v>
      </c>
      <c r="EA38" s="15">
        <f t="shared" si="226"/>
        <v>11650.793928571431</v>
      </c>
      <c r="EB38" s="16">
        <f t="shared" si="227"/>
        <v>15948.311799999999</v>
      </c>
      <c r="EC38" s="14">
        <f t="shared" si="228"/>
        <v>15657.003035714288</v>
      </c>
      <c r="ED38" s="15">
        <f t="shared" si="229"/>
        <v>13192.197483571426</v>
      </c>
      <c r="EE38" s="15">
        <f t="shared" si="230"/>
        <v>11174.207868157722</v>
      </c>
      <c r="EF38" s="15">
        <f t="shared" si="231"/>
        <v>9711.5224999999991</v>
      </c>
      <c r="EG38" s="15">
        <f t="shared" si="232"/>
        <v>10589.59964285714</v>
      </c>
      <c r="EH38" s="15">
        <f t="shared" si="233"/>
        <v>10649.540168564066</v>
      </c>
      <c r="EI38" s="15">
        <f t="shared" si="234"/>
        <v>10344.448785714299</v>
      </c>
      <c r="EJ38" s="15">
        <f t="shared" si="235"/>
        <v>10853.274715006624</v>
      </c>
      <c r="EK38" s="15">
        <f t="shared" si="236"/>
        <v>10317.229642857143</v>
      </c>
      <c r="EL38" s="15">
        <f t="shared" si="237"/>
        <v>10185.245275498051</v>
      </c>
      <c r="EM38" s="15">
        <f t="shared" si="238"/>
        <v>11650.793928571431</v>
      </c>
      <c r="EN38" s="16">
        <f t="shared" si="239"/>
        <v>15948.311799999999</v>
      </c>
      <c r="EO38" s="14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6"/>
      <c r="FC38" s="14">
        <f t="shared" si="178"/>
        <v>16547.60071428572</v>
      </c>
      <c r="FD38" s="17">
        <f t="shared" si="114"/>
        <v>15032.639999999994</v>
      </c>
      <c r="FE38" s="17">
        <f t="shared" si="115"/>
        <v>10887.518857142864</v>
      </c>
      <c r="FF38" s="17">
        <f t="shared" si="116"/>
        <v>9686.3571428571377</v>
      </c>
      <c r="FG38" s="17">
        <f t="shared" si="117"/>
        <v>10654.921428571419</v>
      </c>
      <c r="FH38" s="17">
        <f t="shared" si="118"/>
        <v>10321.560000000005</v>
      </c>
      <c r="FI38" s="17">
        <f t="shared" si="119"/>
        <v>11255.081428571426</v>
      </c>
      <c r="FJ38" s="17">
        <f t="shared" si="120"/>
        <v>11999.059285714287</v>
      </c>
      <c r="FK38" s="17">
        <f t="shared" si="121"/>
        <v>9413.1857142857134</v>
      </c>
      <c r="FL38" s="17">
        <f t="shared" si="122"/>
        <v>9257.5400000000009</v>
      </c>
      <c r="FM38" s="17">
        <f t="shared" si="123"/>
        <v>11505.865714285716</v>
      </c>
      <c r="FN38" s="17">
        <f t="shared" si="124"/>
        <v>15042.111199999999</v>
      </c>
      <c r="FO38" s="14">
        <f t="shared" si="125"/>
        <v>14705.971428571429</v>
      </c>
      <c r="FP38" s="17">
        <f t="shared" si="126"/>
        <v>12324.92172</v>
      </c>
      <c r="FQ38" s="17">
        <f t="shared" si="127"/>
        <v>10668.642615488021</v>
      </c>
      <c r="FR38" s="17">
        <f t="shared" si="128"/>
        <v>9167.6357142857123</v>
      </c>
      <c r="FS38" s="17">
        <f t="shared" si="129"/>
        <v>9801.9</v>
      </c>
      <c r="FT38" s="17">
        <f t="shared" si="130"/>
        <v>9893.2806742562589</v>
      </c>
      <c r="FU38" s="17">
        <f t="shared" si="131"/>
        <v>10864.248571428572</v>
      </c>
      <c r="FV38" s="17">
        <f t="shared" si="132"/>
        <v>6447.3731457407885</v>
      </c>
      <c r="FW38" s="17">
        <f t="shared" si="133"/>
        <v>9683.81</v>
      </c>
      <c r="FX38" s="17">
        <f t="shared" si="134"/>
        <v>9121.7046734207779</v>
      </c>
      <c r="FY38" s="17">
        <f t="shared" si="135"/>
        <v>9172.4700000000012</v>
      </c>
      <c r="FZ38" s="17">
        <f t="shared" si="136"/>
        <v>14812.944285714284</v>
      </c>
      <c r="GA38" s="14">
        <f t="shared" si="137"/>
        <v>15011.82</v>
      </c>
      <c r="GB38" s="17">
        <f t="shared" si="138"/>
        <v>10093.978214285715</v>
      </c>
      <c r="GC38" s="17">
        <f t="shared" si="139"/>
        <v>9620.75</v>
      </c>
      <c r="GD38" s="17">
        <f t="shared" si="140"/>
        <v>9876.9971428571425</v>
      </c>
      <c r="GE38" s="17">
        <f t="shared" si="141"/>
        <v>11046.697142857143</v>
      </c>
      <c r="GF38" s="17">
        <f t="shared" si="142"/>
        <v>11527.67</v>
      </c>
      <c r="GG38" s="17">
        <f t="shared" si="143"/>
        <v>13033.32857142857</v>
      </c>
      <c r="GH38" s="17">
        <f t="shared" si="144"/>
        <v>13004.01</v>
      </c>
      <c r="GI38" s="17">
        <f t="shared" si="145"/>
        <v>11272.94</v>
      </c>
      <c r="GJ38" s="17">
        <f t="shared" si="146"/>
        <v>11273.28</v>
      </c>
      <c r="GK38" s="17">
        <f t="shared" si="147"/>
        <v>13882.24</v>
      </c>
      <c r="GL38" s="17">
        <f t="shared" si="148"/>
        <v>16501.169999999998</v>
      </c>
      <c r="GM38" s="14">
        <f t="shared" si="149"/>
        <v>16362.62</v>
      </c>
      <c r="GN38" s="17">
        <f t="shared" si="150"/>
        <v>15317.25</v>
      </c>
      <c r="GO38" s="17">
        <f t="shared" si="151"/>
        <v>13519.92</v>
      </c>
      <c r="GP38" s="17">
        <f t="shared" si="152"/>
        <v>10115.1</v>
      </c>
      <c r="GQ38" s="17">
        <f t="shared" si="153"/>
        <v>10854.88</v>
      </c>
      <c r="GR38" s="17">
        <f t="shared" si="154"/>
        <v>10855.65</v>
      </c>
      <c r="GS38" s="15">
        <f t="shared" si="155"/>
        <v>10344.448785714299</v>
      </c>
      <c r="GT38" s="12">
        <f t="shared" si="156"/>
        <v>10853.274715006624</v>
      </c>
      <c r="GU38" s="12">
        <f t="shared" si="157"/>
        <v>10317.229642857143</v>
      </c>
      <c r="GV38" s="12">
        <f t="shared" si="158"/>
        <v>10185.245275498051</v>
      </c>
      <c r="GW38" s="12">
        <f t="shared" si="159"/>
        <v>11650.793928571431</v>
      </c>
      <c r="GX38" s="12">
        <f t="shared" si="160"/>
        <v>15948.311799999999</v>
      </c>
      <c r="GY38" s="14">
        <f t="shared" si="161"/>
        <v>15657.003035714288</v>
      </c>
      <c r="GZ38" s="15">
        <f t="shared" si="162"/>
        <v>13192.197483571426</v>
      </c>
      <c r="HA38" s="15">
        <f t="shared" si="163"/>
        <v>11174.207868157722</v>
      </c>
      <c r="HB38" s="15">
        <f t="shared" si="164"/>
        <v>9711.5224999999991</v>
      </c>
      <c r="HC38" s="15">
        <f t="shared" si="165"/>
        <v>10589.59964285714</v>
      </c>
      <c r="HD38" s="15">
        <f t="shared" si="166"/>
        <v>10649.540168564066</v>
      </c>
      <c r="HE38" s="15">
        <f t="shared" si="167"/>
        <v>10344.448785714299</v>
      </c>
      <c r="HF38" s="15">
        <f t="shared" si="168"/>
        <v>10853.274715006624</v>
      </c>
      <c r="HG38" s="15">
        <f t="shared" si="169"/>
        <v>10317.229642857143</v>
      </c>
      <c r="HH38" s="15">
        <f t="shared" si="170"/>
        <v>10185.245275498051</v>
      </c>
      <c r="HI38" s="15">
        <f t="shared" si="171"/>
        <v>11650.793928571431</v>
      </c>
      <c r="HJ38" s="16">
        <f t="shared" si="172"/>
        <v>15948.311799999999</v>
      </c>
      <c r="HK38" s="14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6"/>
      <c r="HW38" s="14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6"/>
      <c r="II38" s="14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6"/>
      <c r="IU38" s="14"/>
      <c r="IV38" s="15"/>
      <c r="IW38" s="15"/>
      <c r="IX38" s="15"/>
      <c r="IY38" s="15"/>
      <c r="IZ38" s="15"/>
      <c r="JA38" s="15"/>
      <c r="JB38" s="15"/>
      <c r="JC38" s="15"/>
      <c r="JD38" s="15"/>
      <c r="JE38" s="15"/>
      <c r="JF38" s="16"/>
      <c r="JH38" s="17"/>
      <c r="JI38" s="14">
        <f t="shared" si="179"/>
        <v>141603.44148571428</v>
      </c>
      <c r="JJ38" s="15">
        <f t="shared" si="180"/>
        <v>126664.90282890585</v>
      </c>
      <c r="JK38" s="15">
        <f t="shared" si="181"/>
        <v>146144.88107142859</v>
      </c>
      <c r="JL38" s="15">
        <f t="shared" si="182"/>
        <v>146324.72414764753</v>
      </c>
      <c r="JM38" s="15">
        <f t="shared" si="183"/>
        <v>140273.37484651219</v>
      </c>
      <c r="JN38" s="15">
        <f t="shared" si="184"/>
        <v>0</v>
      </c>
      <c r="JO38" s="15">
        <f t="shared" si="185"/>
        <v>0</v>
      </c>
      <c r="JP38" s="15">
        <f t="shared" si="186"/>
        <v>0</v>
      </c>
      <c r="JQ38" s="15">
        <f t="shared" si="187"/>
        <v>0</v>
      </c>
      <c r="JR38" s="14"/>
    </row>
    <row r="39" spans="1:278" ht="12.75" customHeight="1" x14ac:dyDescent="0.25">
      <c r="A39" s="5" t="s">
        <v>21</v>
      </c>
      <c r="B39" s="3" t="s">
        <v>22</v>
      </c>
      <c r="C39" s="4">
        <v>44379</v>
      </c>
      <c r="D39">
        <f t="shared" si="242"/>
        <v>2021</v>
      </c>
      <c r="E39">
        <f t="shared" si="243"/>
        <v>7</v>
      </c>
      <c r="F39">
        <f t="shared" si="244"/>
        <v>2018</v>
      </c>
      <c r="G39">
        <f t="shared" si="245"/>
        <v>7</v>
      </c>
      <c r="H39">
        <f t="shared" si="173"/>
        <v>2022</v>
      </c>
      <c r="I39">
        <f t="shared" si="174"/>
        <v>1</v>
      </c>
      <c r="J39">
        <f t="shared" si="175"/>
        <v>2026</v>
      </c>
      <c r="K39">
        <f t="shared" si="176"/>
        <v>12</v>
      </c>
      <c r="M39" s="28">
        <f>IF(AND($D39=$M$4,$E39=M$5),VLOOKUP($A39,'Потребление ЭЭ_факт'!$A$5:$DH$154,47+'Потребление ЭЭ_факт'!AU$4-1,FALSE),IF(L39&lt;&gt;0,VLOOKUP($A39,'Потребление ЭЭ_факт'!$A$5:$DH$154,47+'Потребление ЭЭ_факт'!AU$4-1,FALSE),0))</f>
        <v>0</v>
      </c>
      <c r="N39" s="17">
        <f>IF(AND($D39=$M$4,$E39=N$5),VLOOKUP($A39,'Потребление ЭЭ_факт'!$A$5:$DH$154,47+'Потребление ЭЭ_факт'!AV$4-1,FALSE),IF(M39&lt;&gt;0,VLOOKUP($A39,'Потребление ЭЭ_факт'!$A$5:$DH$154,47+'Потребление ЭЭ_факт'!AV$4-1,FALSE),0))</f>
        <v>0</v>
      </c>
      <c r="O39" s="17">
        <f>IF(AND($D39=$M$4,$E39=O$5),VLOOKUP($A39,'Потребление ЭЭ_факт'!$A$5:$DH$154,47+'Потребление ЭЭ_факт'!AW$4-1,FALSE),IF(N39&lt;&gt;0,VLOOKUP($A39,'Потребление ЭЭ_факт'!$A$5:$DH$154,47+'Потребление ЭЭ_факт'!AW$4-1,FALSE),0))</f>
        <v>0</v>
      </c>
      <c r="P39" s="17">
        <f>IF(AND($D39=$M$4,$E39=P$5),VLOOKUP($A39,'Потребление ЭЭ_факт'!$A$5:$DH$154,47+'Потребление ЭЭ_факт'!AX$4-1,FALSE),IF(O39&lt;&gt;0,VLOOKUP($A39,'Потребление ЭЭ_факт'!$A$5:$DH$154,47+'Потребление ЭЭ_факт'!AX$4-1,FALSE),0))</f>
        <v>0</v>
      </c>
      <c r="Q39" s="17">
        <f>IF(AND($D39=$M$4,$E39=Q$5),VLOOKUP($A39,'Потребление ЭЭ_факт'!$A$5:$DH$154,47+'Потребление ЭЭ_факт'!AY$4-1,FALSE),IF(P39&lt;&gt;0,VLOOKUP($A39,'Потребление ЭЭ_факт'!$A$5:$DH$154,47+'Потребление ЭЭ_факт'!AY$4-1,FALSE),0))</f>
        <v>0</v>
      </c>
      <c r="R39" s="17">
        <f>IF(AND($D39=$M$4,$E39=R$5),VLOOKUP($A39,'Потребление ЭЭ_факт'!$A$5:$DH$154,47+'Потребление ЭЭ_факт'!AZ$4-1,FALSE),IF(Q39&lt;&gt;0,VLOOKUP($A39,'Потребление ЭЭ_факт'!$A$5:$DH$154,47+'Потребление ЭЭ_факт'!AZ$4-1,FALSE),0))</f>
        <v>0</v>
      </c>
      <c r="S39" s="17">
        <f>IF(AND($D39=$M$4,$E39=S$5),VLOOKUP($A39,'Потребление ЭЭ_факт'!$A$5:$DH$154,47+'Потребление ЭЭ_факт'!BA$4-1,FALSE),IF(R39&lt;&gt;0,VLOOKUP($A39,'Потребление ЭЭ_факт'!$A$5:$DH$154,47+'Потребление ЭЭ_факт'!BA$4-1,FALSE),0))</f>
        <v>0</v>
      </c>
      <c r="T39" s="17">
        <f>IF(AND($D39=$M$4,$E39=T$5),VLOOKUP($A39,'Потребление ЭЭ_факт'!$A$5:$DH$154,47+'Потребление ЭЭ_факт'!BB$4-1,FALSE),IF(S39&lt;&gt;0,VLOOKUP($A39,'Потребление ЭЭ_факт'!$A$5:$DH$154,47+'Потребление ЭЭ_факт'!BB$4-1,FALSE),0))</f>
        <v>0</v>
      </c>
      <c r="U39" s="17">
        <f>IF(AND($D39=$M$4,$E39=U$5),VLOOKUP($A39,'Потребление ЭЭ_факт'!$A$5:$DH$154,47+'Потребление ЭЭ_факт'!BC$4-1,FALSE),IF(T39&lt;&gt;0,VLOOKUP($A39,'Потребление ЭЭ_факт'!$A$5:$DH$154,47+'Потребление ЭЭ_факт'!BC$4-1,FALSE),0))</f>
        <v>0</v>
      </c>
      <c r="V39" s="17">
        <f>IF(AND($D39=$M$4,$E39=V$5),VLOOKUP($A39,'Потребление ЭЭ_факт'!$A$5:$DH$154,47+'Потребление ЭЭ_факт'!BD$4-1,FALSE),IF(U39&lt;&gt;0,VLOOKUP($A39,'Потребление ЭЭ_факт'!$A$5:$DH$154,47+'Потребление ЭЭ_факт'!BD$4-1,FALSE),0))</f>
        <v>0</v>
      </c>
      <c r="W39" s="17">
        <f>IF(AND($D39=$M$4,$E39=W$5),VLOOKUP($A39,'Потребление ЭЭ_факт'!$A$5:$DH$154,47+'Потребление ЭЭ_факт'!BE$4-1,FALSE),IF(V39&lt;&gt;0,VLOOKUP($A39,'Потребление ЭЭ_факт'!$A$5:$DH$154,47+'Потребление ЭЭ_факт'!BE$4-1,FALSE),0))</f>
        <v>0</v>
      </c>
      <c r="X39" s="17">
        <f>IF(AND($D39=$M$4,$E39=X$5),VLOOKUP($A39,'Потребление ЭЭ_факт'!$A$5:$DH$154,47+'Потребление ЭЭ_факт'!BF$4-1,FALSE),IF(W39&lt;&gt;0,VLOOKUP($A39,'Потребление ЭЭ_факт'!$A$5:$DH$154,47+'Потребление ЭЭ_факт'!BF$4-1,FALSE),0))</f>
        <v>0</v>
      </c>
      <c r="Y39" s="14">
        <f>IF(AND($D39=$Y$4,$E39=Y$5),VLOOKUP($A39,'Потребление ЭЭ_факт'!$A$5:$DH$154,47+'Потребление ЭЭ_факт'!BG$4+11,FALSE),IF(X39&lt;&gt;0,VLOOKUP($A39,'Потребление ЭЭ_факт'!$A$5:$DH$154,47+'Потребление ЭЭ_факт'!BG$4+11,FALSE),0))</f>
        <v>0</v>
      </c>
      <c r="Z39" s="17">
        <f>IF(AND($D39=$Y$4,$E39=Z$5),VLOOKUP($A39,'Потребление ЭЭ_факт'!$A$5:$DH$154,47+'Потребление ЭЭ_факт'!BH$4+11,FALSE),IF(Y39&lt;&gt;0,VLOOKUP($A39,'Потребление ЭЭ_факт'!$A$5:$DH$154,47+'Потребление ЭЭ_факт'!BH$4+11,FALSE),0))</f>
        <v>0</v>
      </c>
      <c r="AA39" s="17">
        <f>IF(AND($D39=$Y$4,$E39=AA$5),VLOOKUP($A39,'Потребление ЭЭ_факт'!$A$5:$DH$154,47+'Потребление ЭЭ_факт'!BI$4+11,FALSE),IF(Z39&lt;&gt;0,VLOOKUP($A39,'Потребление ЭЭ_факт'!$A$5:$DH$154,47+'Потребление ЭЭ_факт'!BI$4+11,FALSE),0))</f>
        <v>0</v>
      </c>
      <c r="AB39" s="17">
        <f>IF(AND($D39=$Y$4,$E39=AB$5),VLOOKUP($A39,'Потребление ЭЭ_факт'!$A$5:$DH$154,47+'Потребление ЭЭ_факт'!BJ$4+11,FALSE),IF(AA39&lt;&gt;0,VLOOKUP($A39,'Потребление ЭЭ_факт'!$A$5:$DH$154,47+'Потребление ЭЭ_факт'!BJ$4+11,FALSE),0))</f>
        <v>0</v>
      </c>
      <c r="AC39" s="17">
        <f>IF(AND($D39=$Y$4,$E39=AC$5),VLOOKUP($A39,'Потребление ЭЭ_факт'!$A$5:$DH$154,47+'Потребление ЭЭ_факт'!BK$4+11,FALSE),IF(AB39&lt;&gt;0,VLOOKUP($A39,'Потребление ЭЭ_факт'!$A$5:$DH$154,47+'Потребление ЭЭ_факт'!BK$4+11,FALSE),0))</f>
        <v>0</v>
      </c>
      <c r="AD39" s="17">
        <f>IF(AND($D39=$Y$4,$E39=AD$5),VLOOKUP($A39,'Потребление ЭЭ_факт'!$A$5:$DH$154,47+'Потребление ЭЭ_факт'!BL$4+11,FALSE),IF(AC39&lt;&gt;0,VLOOKUP($A39,'Потребление ЭЭ_факт'!$A$5:$DH$154,47+'Потребление ЭЭ_факт'!BL$4+11,FALSE),0))</f>
        <v>0</v>
      </c>
      <c r="AE39" s="17">
        <f>IF(AND($D39=$Y$4,$E39=AE$5),VLOOKUP($A39,'Потребление ЭЭ_факт'!$A$5:$DH$154,47+'Потребление ЭЭ_факт'!BM$4+11,FALSE),IF(AD39&lt;&gt;0,VLOOKUP($A39,'Потребление ЭЭ_факт'!$A$5:$DH$154,47+'Потребление ЭЭ_факт'!BM$4+11,FALSE),0))</f>
        <v>22583.177142857145</v>
      </c>
      <c r="AF39" s="17">
        <f>IF(AND($D39=$Y$4,$E39=AF$5),VLOOKUP($A39,'Потребление ЭЭ_факт'!$A$5:$DH$154,47+'Потребление ЭЭ_факт'!BN$4+11,FALSE),IF(AE39&lt;&gt;0,VLOOKUP($A39,'Потребление ЭЭ_факт'!$A$5:$DH$154,47+'Потребление ЭЭ_факт'!BN$4+11,FALSE),0))</f>
        <v>27494.431428571428</v>
      </c>
      <c r="AG39" s="17">
        <f>IF(AND($D39=$Y$4,$E39=AG$5),VLOOKUP($A39,'Потребление ЭЭ_факт'!$A$5:$DH$154,47+'Потребление ЭЭ_факт'!BO$4+11,FALSE),IF(AF39&lt;&gt;0,VLOOKUP($A39,'Потребление ЭЭ_факт'!$A$5:$DH$154,47+'Потребление ЭЭ_факт'!BO$4+11,FALSE),0))</f>
        <v>20745.737142857142</v>
      </c>
      <c r="AH39" s="17">
        <f>IF(AND($D39=$Y$4,$E39=AH$5),VLOOKUP($A39,'Потребление ЭЭ_факт'!$A$5:$DH$154,47+'Потребление ЭЭ_факт'!BP$4+11,FALSE),IF(AG39&lt;&gt;0,VLOOKUP($A39,'Потребление ЭЭ_факт'!$A$5:$DH$154,47+'Потребление ЭЭ_факт'!BP$4+11,FALSE),0))</f>
        <v>21210.089285714286</v>
      </c>
      <c r="AI39" s="17">
        <f>IF(AND($D39=$Y$4,$E39=AI$5),VLOOKUP($A39,'Потребление ЭЭ_факт'!$A$5:$DH$154,47+'Потребление ЭЭ_факт'!BQ$4+11,FALSE),IF(AH39&lt;&gt;0,VLOOKUP($A39,'Потребление ЭЭ_факт'!$A$5:$DH$154,47+'Потребление ЭЭ_факт'!BQ$4+11,FALSE),0))</f>
        <v>23014.333571428571</v>
      </c>
      <c r="AJ39" s="17">
        <f>IF(AND($D39=$Y$4,$E39=AJ$5),VLOOKUP($A39,'Потребление ЭЭ_факт'!$A$5:$DH$154,47+'Потребление ЭЭ_факт'!BR$4+11,FALSE),IF(AI39&lt;&gt;0,VLOOKUP($A39,'Потребление ЭЭ_факт'!$A$5:$DH$154,47+'Потребление ЭЭ_факт'!BR$4+11,FALSE),0))</f>
        <v>24567.198857142863</v>
      </c>
      <c r="AK39" s="14">
        <f>IF(AND($D39=$AK$4,$E39=AK$5),VLOOKUP($A39,'Потребление ЭЭ_факт'!$A$5:$DH$154,47+'Потребление ЭЭ_факт'!BS$4+23,FALSE),IF(AJ39&lt;&gt;0,VLOOKUP($A39,'Потребление ЭЭ_факт'!$A$5:$DH$154,47+'Потребление ЭЭ_факт'!BS$4+23,FALSE),0))</f>
        <v>25227.11357142857</v>
      </c>
      <c r="AL39" s="17">
        <f>IF(AND($D39=$AK$4,$E39=AL$5),VLOOKUP($A39,'Потребление ЭЭ_факт'!$A$5:$DH$154,47+'Потребление ЭЭ_факт'!BT$4+23,FALSE),IF(AK39&lt;&gt;0,VLOOKUP($A39,'Потребление ЭЭ_факт'!$A$5:$DH$154,47+'Потребление ЭЭ_факт'!BT$4+23,FALSE),0))</f>
        <v>21447.72</v>
      </c>
      <c r="AM39" s="17">
        <f>IF(AND($D39=$AK$4,$E39=AM$5),VLOOKUP($A39,'Потребление ЭЭ_факт'!$A$5:$DH$154,47+'Потребление ЭЭ_факт'!BU$4+23,FALSE),IF(AL39&lt;&gt;0,VLOOKUP($A39,'Потребление ЭЭ_факт'!$A$5:$DH$154,47+'Потребление ЭЭ_факт'!BU$4+23,FALSE),0))</f>
        <v>21938.469714285715</v>
      </c>
      <c r="AN39" s="17">
        <f>IF(AND($D39=$AK$4,$E39=AN$5),VLOOKUP($A39,'Потребление ЭЭ_факт'!$A$5:$DH$154,47+'Потребление ЭЭ_факт'!BV$4+23,FALSE),IF(AM39&lt;&gt;0,VLOOKUP($A39,'Потребление ЭЭ_факт'!$A$5:$DH$154,47+'Потребление ЭЭ_факт'!BV$4+23,FALSE),0))</f>
        <v>20736.75</v>
      </c>
      <c r="AO39" s="17">
        <f>IF(AND($D39=$AK$4,$E39=AO$5),VLOOKUP($A39,'Потребление ЭЭ_факт'!$A$5:$DH$154,47+'Потребление ЭЭ_факт'!BW$4+23,FALSE),IF(AN39&lt;&gt;0,VLOOKUP($A39,'Потребление ЭЭ_факт'!$A$5:$DH$154,47+'Потребление ЭЭ_факт'!BW$4+23,FALSE),0))</f>
        <v>22072.022142857142</v>
      </c>
      <c r="AP39" s="17">
        <f>IF(AND($D39=$AK$4,$E39=AP$5),VLOOKUP($A39,'Потребление ЭЭ_факт'!$A$5:$DH$154,47+'Потребление ЭЭ_факт'!BX$4+23,FALSE),IF(AO39&lt;&gt;0,VLOOKUP($A39,'Потребление ЭЭ_факт'!$A$5:$DH$154,47+'Потребление ЭЭ_факт'!BX$4+23,FALSE),0))</f>
        <v>24422.914285714287</v>
      </c>
      <c r="AQ39" s="17">
        <f>IF(AND($D39=$AK$4,$E39=AQ$5),VLOOKUP($A39,'Потребление ЭЭ_факт'!$A$5:$DH$154,47+'Потребление ЭЭ_факт'!BY$4+23,FALSE),IF(AP39&lt;&gt;0,VLOOKUP($A39,'Потребление ЭЭ_факт'!$A$5:$DH$154,47+'Потребление ЭЭ_факт'!BY$4+23,FALSE),0))</f>
        <v>27727.462857142858</v>
      </c>
      <c r="AR39" s="17">
        <f>IF(AND($D39=$AK$4,$E39=AR$5),VLOOKUP($A39,'Потребление ЭЭ_факт'!$A$5:$DH$154,47+'Потребление ЭЭ_факт'!BZ$4+23,FALSE),IF(AQ39&lt;&gt;0,VLOOKUP($A39,'Потребление ЭЭ_факт'!$A$5:$DH$154,47+'Потребление ЭЭ_факт'!BZ$4+23,FALSE),0))</f>
        <v>26142.986428571425</v>
      </c>
      <c r="AS39" s="17">
        <f>IF(AND($D39=$AK$4,$E39=AS$5),VLOOKUP($A39,'Потребление ЭЭ_факт'!$A$5:$DH$154,47+'Потребление ЭЭ_факт'!CA$4+23,FALSE),IF(AR39&lt;&gt;0,VLOOKUP($A39,'Потребление ЭЭ_факт'!$A$5:$DH$154,47+'Потребление ЭЭ_факт'!CA$4+23,FALSE),0))</f>
        <v>21457.239999999998</v>
      </c>
      <c r="AT39" s="17">
        <f>IF(AND($D39=$AK$4,$E39=AT$5),VLOOKUP($A39,'Потребление ЭЭ_факт'!$A$5:$DH$154,47+'Потребление ЭЭ_факт'!CB$4+23,FALSE),IF(AS39&lt;&gt;0,VLOOKUP($A39,'Потребление ЭЭ_факт'!$A$5:$DH$154,47+'Потребление ЭЭ_факт'!CB$4+23,FALSE),0))</f>
        <v>21235.368000000002</v>
      </c>
      <c r="AU39" s="17">
        <f>IF(AND($D39=$AK$4,$E39=AU$5),VLOOKUP($A39,'Потребление ЭЭ_факт'!$A$5:$DH$154,47+'Потребление ЭЭ_факт'!CC$4+23,FALSE),IF(AT39&lt;&gt;0,VLOOKUP($A39,'Потребление ЭЭ_факт'!$A$5:$DH$154,47+'Потребление ЭЭ_факт'!CC$4+23,FALSE),0))</f>
        <v>21117.518857142855</v>
      </c>
      <c r="AV39" s="17">
        <f>IF(AND($D39=$AK$4,$E39=AV$5),VLOOKUP($A39,'Потребление ЭЭ_факт'!$A$5:$DH$154,47+'Потребление ЭЭ_факт'!CD$4+23,FALSE),IF(AU39&lt;&gt;0,VLOOKUP($A39,'Потребление ЭЭ_факт'!$A$5:$DH$154,47+'Потребление ЭЭ_факт'!CD$4+23,FALSE),0))</f>
        <v>23456.335999999999</v>
      </c>
      <c r="AW39" s="14">
        <f>IF(AND($D39=$AW$4,$E39=AW$5),VLOOKUP($A39,'Потребление ЭЭ_факт'!$A$5:$DH$154,47+'Потребление ЭЭ_факт'!CE$4+35,FALSE),IF(AV39&lt;&gt;0,VLOOKUP($A39,'Потребление ЭЭ_факт'!$A$5:$DH$154,47+'Потребление ЭЭ_факт'!CE$4+35,FALSE),0))</f>
        <v>24458.612500000003</v>
      </c>
      <c r="AX39" s="17">
        <f>IF(AND($D39=$AW$4,$E39=AX$5),VLOOKUP($A39,'Потребление ЭЭ_факт'!$A$5:$DH$154,47+'Потребление ЭЭ_факт'!CF$4+35,FALSE),IF(AW39&lt;&gt;0,VLOOKUP($A39,'Потребление ЭЭ_факт'!$A$5:$DH$154,47+'Потребление ЭЭ_факт'!CF$4+35,FALSE),0))</f>
        <v>21090.144</v>
      </c>
      <c r="AY39" s="17">
        <f>IF(AND($D39=$AW$4,$E39=AY$5),VLOOKUP($A39,'Потребление ЭЭ_факт'!$A$5:$DH$154,47+'Потребление ЭЭ_факт'!CG$4+35,FALSE),IF(AX39&lt;&gt;0,VLOOKUP($A39,'Потребление ЭЭ_факт'!$A$5:$DH$154,47+'Потребление ЭЭ_факт'!CG$4+35,FALSE),0))</f>
        <v>20038.603714285717</v>
      </c>
      <c r="AZ39" s="17">
        <f>IF(AND($D39=$AW$4,$E39=AZ$5),VLOOKUP($A39,'Потребление ЭЭ_факт'!$A$5:$DH$154,47+'Потребление ЭЭ_факт'!CH$4+35,FALSE),IF(AY39&lt;&gt;0,VLOOKUP($A39,'Потребление ЭЭ_факт'!$A$5:$DH$154,47+'Потребление ЭЭ_факт'!CH$4+35,FALSE),0))</f>
        <v>19328.75357142857</v>
      </c>
      <c r="BA39" s="17">
        <f>IF(AND($D39=$AW$4,$E39=BA$5),VLOOKUP($A39,'Потребление ЭЭ_факт'!$A$5:$DH$154,47+'Потребление ЭЭ_факт'!CI$4+35,FALSE),IF(AZ39&lt;&gt;0,VLOOKUP($A39,'Потребление ЭЭ_факт'!$A$5:$DH$154,47+'Потребление ЭЭ_факт'!CI$4+35,FALSE),0))</f>
        <v>22010.758392857144</v>
      </c>
      <c r="BB39" s="17">
        <f>IF(AND($D39=$AW$4,$E39=BB$5),VLOOKUP($A39,'Потребление ЭЭ_факт'!$A$5:$DH$154,47+'Потребление ЭЭ_факт'!CJ$4+35,FALSE),IF(BA39&lt;&gt;0,VLOOKUP($A39,'Потребление ЭЭ_факт'!$A$5:$DH$154,47+'Потребление ЭЭ_факт'!CJ$4+35,FALSE),0))</f>
        <v>23202.848571428574</v>
      </c>
      <c r="BC39" s="17">
        <f>IF(AND($D39=$AW$4,$E39=BC$5),VLOOKUP($A39,'Потребление ЭЭ_факт'!$A$5:$DH$154,47+'Потребление ЭЭ_факт'!CK$4+35,FALSE),IF(BB39&lt;&gt;0,VLOOKUP($A39,'Потребление ЭЭ_факт'!$A$5:$DH$154,47+'Потребление ЭЭ_факт'!CK$4+35,FALSE),0))</f>
        <v>26145.1675</v>
      </c>
      <c r="BD39" s="17">
        <f>IF(AND($D39=$AW$4,$E39=BD$5),VLOOKUP($A39,'Потребление ЭЭ_факт'!$A$5:$DH$154,47+'Потребление ЭЭ_факт'!CL$4+35,FALSE),IF(BC39&lt;&gt;0,VLOOKUP($A39,'Потребление ЭЭ_факт'!$A$5:$DH$154,47+'Потребление ЭЭ_факт'!CL$4+35,FALSE),0))</f>
        <v>26235.964285714286</v>
      </c>
      <c r="BE39" s="17">
        <f>IF(AND($D39=$AW$4,$E39=BE$5),VLOOKUP($A39,'Потребление ЭЭ_факт'!$A$5:$DH$154,47+'Потребление ЭЭ_факт'!CM$4+35,FALSE),IF(BD39&lt;&gt;0,VLOOKUP($A39,'Потребление ЭЭ_факт'!$A$5:$DH$154,47+'Потребление ЭЭ_факт'!CM$4+35,FALSE),0))</f>
        <v>22162.317857142862</v>
      </c>
      <c r="BF39" s="17">
        <f>IF(AND($D39=$AW$4,$E39=BF$5),VLOOKUP($A39,'Потребление ЭЭ_факт'!$A$5:$DH$154,47+'Потребление ЭЭ_факт'!CN$4+35,FALSE),IF(BE39&lt;&gt;0,VLOOKUP($A39,'Потребление ЭЭ_факт'!$A$5:$DH$154,47+'Потребление ЭЭ_факт'!CN$4+35,FALSE),0))</f>
        <v>20619.561428571429</v>
      </c>
      <c r="BG39" s="17">
        <f>IF(AND($D39=$AW$4,$E39=BG$5),VLOOKUP($A39,'Потребление ЭЭ_факт'!$A$5:$DH$154,47+'Потребление ЭЭ_факт'!CO$4+35,FALSE),IF(BF39&lt;&gt;0,VLOOKUP($A39,'Потребление ЭЭ_факт'!$A$5:$DH$154,47+'Потребление ЭЭ_факт'!CO$4+35,FALSE),0))</f>
        <v>19884.608571428573</v>
      </c>
      <c r="BH39" s="17">
        <f>IF(AND($D39=$AW$4,$E39=BH$5),VLOOKUP($A39,'Потребление ЭЭ_факт'!$A$5:$DH$154,47+'Потребление ЭЭ_факт'!CP$4+35,FALSE),IF(BG39&lt;&gt;0,VLOOKUP($A39,'Потребление ЭЭ_факт'!$A$5:$DH$154,47+'Потребление ЭЭ_факт'!CP$4+35,FALSE),0))</f>
        <v>22770.983571428573</v>
      </c>
      <c r="BI39" s="14">
        <f>IF(AND($D39=$BI$4,$E39=BI$5),VLOOKUP($A39,'Потребление ЭЭ_факт'!$A$5:$DH$154,47+'Потребление ЭЭ_факт'!CQ$4+47,FALSE),IF(BH39&lt;&gt;0,VLOOKUP($A39,'Потребление ЭЭ_факт'!$A$5:$DH$154,47+'Потребление ЭЭ_факт'!CQ$4+47,FALSE),0))</f>
        <v>23209.88</v>
      </c>
      <c r="BJ39" s="17">
        <f>IF(AND($D39=$BI$4,$E39=BJ$5),VLOOKUP($A39,'Потребление ЭЭ_факт'!$A$5:$DH$154,47+'Потребление ЭЭ_факт'!CR$4+47,FALSE),IF(BI39&lt;&gt;0,VLOOKUP($A39,'Потребление ЭЭ_факт'!$A$5:$DH$154,47+'Потребление ЭЭ_факт'!CR$4+47,FALSE),0))</f>
        <v>21321.711428571427</v>
      </c>
      <c r="BK39" s="17">
        <f>IF(AND($D39=$BI$4,$E39=BK$5),VLOOKUP($A39,'Потребление ЭЭ_факт'!$A$5:$DH$154,47+'Потребление ЭЭ_факт'!CS$4+47,FALSE),IF(BJ39&lt;&gt;0,VLOOKUP($A39,'Потребление ЭЭ_факт'!$A$5:$DH$154,47+'Потребление ЭЭ_факт'!CS$4+47,FALSE),0))</f>
        <v>21161.338095238098</v>
      </c>
      <c r="BL39" s="17">
        <f>IF(AND($D39=$BI$4,$E39=BL$5),VLOOKUP($A39,'Потребление ЭЭ_факт'!$A$5:$DH$154,47+'Потребление ЭЭ_факт'!CT$4+47,FALSE),IF(BK39&lt;&gt;0,VLOOKUP($A39,'Потребление ЭЭ_факт'!$A$5:$DH$154,47+'Потребление ЭЭ_факт'!CT$4+47,FALSE),0))</f>
        <v>18654.189999999999</v>
      </c>
      <c r="BM39" s="17">
        <f>IF(AND($D39=$BI$4,$E39=BM$5),VLOOKUP($A39,'Потребление ЭЭ_факт'!$A$5:$DH$154,47+'Потребление ЭЭ_факт'!CU$4+47,FALSE),IF(BL39&lt;&gt;0,VLOOKUP($A39,'Потребление ЭЭ_факт'!$A$5:$DH$154,47+'Потребление ЭЭ_факт'!CU$4+47,FALSE),0))</f>
        <v>21517.941428571434</v>
      </c>
      <c r="BN39" s="17">
        <f>IF(AND($D39=$BI$4,$E39=BN$5),VLOOKUP($A39,'Потребление ЭЭ_факт'!$A$5:$DH$154,47+'Потребление ЭЭ_факт'!CV$4+47,FALSE),IF(BM39&lt;&gt;0,VLOOKUP($A39,'Потребление ЭЭ_факт'!$A$5:$DH$154,47+'Потребление ЭЭ_факт'!CV$4+47,FALSE),0))</f>
        <v>26209.210714285713</v>
      </c>
      <c r="BO39" s="17">
        <f>IF(AND($D39=$BI$4,$E39=BO$5),VLOOKUP($A39,'Потребление ЭЭ_факт'!$A$5:$DH$154,47+'Потребление ЭЭ_факт'!CW$4+47,FALSE),IF(BN39&lt;&gt;0,VLOOKUP($A39,'Потребление ЭЭ_факт'!$A$5:$DH$154,47+'Потребление ЭЭ_факт'!CW$4+47,FALSE),0))</f>
        <v>25708.400000000001</v>
      </c>
      <c r="BP39" s="17">
        <f>IF(AND($D39=$BI$4,$E39=BP$5),VLOOKUP($A39,'Потребление ЭЭ_факт'!$A$5:$DH$154,47+'Потребление ЭЭ_факт'!CX$4+47,FALSE),IF(BO39&lt;&gt;0,VLOOKUP($A39,'Потребление ЭЭ_факт'!$A$5:$DH$154,47+'Потребление ЭЭ_факт'!CX$4+47,FALSE),0))</f>
        <v>29042.22</v>
      </c>
      <c r="BQ39" s="17">
        <f>IF(AND($D39=$BI$4,$E39=BQ$5),VLOOKUP($A39,'Потребление ЭЭ_факт'!$A$5:$DH$154,47+'Потребление ЭЭ_факт'!CY$4+47,FALSE),IF(BP39&lt;&gt;0,VLOOKUP($A39,'Потребление ЭЭ_факт'!$A$5:$DH$154,47+'Потребление ЭЭ_факт'!CY$4+47,FALSE),0))</f>
        <v>22166.75</v>
      </c>
      <c r="BR39" s="17">
        <f>IF(AND($D39=$BI$4,$E39=BR$5),VLOOKUP($A39,'Потребление ЭЭ_факт'!$A$5:$DH$154,47+'Потребление ЭЭ_факт'!CZ$4+47,FALSE),IF(BQ39&lt;&gt;0,VLOOKUP($A39,'Потребление ЭЭ_факт'!$A$5:$DH$154,47+'Потребление ЭЭ_факт'!CZ$4+47,FALSE),0))</f>
        <v>20980.543142857143</v>
      </c>
      <c r="BS39" s="17">
        <f>IF(AND($D39=$BI$4,$E39=BS$5),VLOOKUP($A39,'Потребление ЭЭ_факт'!$A$5:$DH$154,47+'Потребление ЭЭ_факт'!DA$4+47,FALSE),IF(BR39&lt;&gt;0,VLOOKUP($A39,'Потребление ЭЭ_факт'!$A$5:$DH$154,47+'Потребление ЭЭ_факт'!DA$4+47,FALSE),0))</f>
        <v>20868.45</v>
      </c>
      <c r="BT39" s="17">
        <f>IF(AND($D39=$BI$4,$E39=BT$5),VLOOKUP($A39,'Потребление ЭЭ_факт'!$A$5:$DH$154,47+'Потребление ЭЭ_факт'!DB$4+47,FALSE),IF(BS39&lt;&gt;0,VLOOKUP($A39,'Потребление ЭЭ_факт'!$A$5:$DH$154,47+'Потребление ЭЭ_факт'!DB$4+47,FALSE),0))</f>
        <v>21296.06</v>
      </c>
      <c r="BU39" s="14">
        <f>IF(AND($D39=$BU$4,$E39=BU$5),VLOOKUP($A39,'Потребление ЭЭ_факт'!$A$5:$DH$154,59+'Потребление ЭЭ_факт'!DC$4+47,FALSE),IF(BT39&lt;&gt;0,VLOOKUP($A39,'Потребление ЭЭ_факт'!$A$5:$DH$154,47+'Потребление ЭЭ_факт'!DC$4+59,FALSE),0))</f>
        <v>22914.712857142855</v>
      </c>
      <c r="BV39" s="17">
        <f>IF(AND($D39=$BU$4,$E39=BV$5),VLOOKUP($A39,'Потребление ЭЭ_факт'!$A$5:$DH$154,59+'Потребление ЭЭ_факт'!DD$4+47,FALSE),IF(BU39&lt;&gt;0,VLOOKUP($A39,'Потребление ЭЭ_факт'!$A$5:$DH$154,47+'Потребление ЭЭ_факт'!DD$4+59,FALSE),0))</f>
        <v>21196.38</v>
      </c>
      <c r="BW39" s="17">
        <f>IF(AND($D39=$BU$4,$E39=BW$5),VLOOKUP($A39,'Потребление ЭЭ_факт'!$A$5:$DH$154,59+'Потребление ЭЭ_факт'!DE$4+47,FALSE),IF(BV39&lt;&gt;0,VLOOKUP($A39,'Потребление ЭЭ_факт'!$A$5:$DH$154,47+'Потребление ЭЭ_факт'!DE$4+59,FALSE),0))</f>
        <v>19731.120000000003</v>
      </c>
      <c r="BX39" s="17">
        <f>IF(AND($D39=$BU$4,$E39=BX$5),VLOOKUP($A39,'Потребление ЭЭ_факт'!$A$5:$DH$154,59+'Потребление ЭЭ_факт'!DF$4+47,FALSE),IF(BW39&lt;&gt;0,VLOOKUP($A39,'Потребление ЭЭ_факт'!$A$5:$DH$154,47+'Потребление ЭЭ_факт'!DF$4+59,FALSE),0))</f>
        <v>19286.830000000002</v>
      </c>
      <c r="BY39" s="17">
        <f>IF(AND($D39=$BU$4,$E39=BY$5),VLOOKUP($A39,'Потребление ЭЭ_факт'!$A$5:$DH$154,59+'Потребление ЭЭ_факт'!DG$4+47,FALSE),IF(BX39&lt;&gt;0,VLOOKUP($A39,'Потребление ЭЭ_факт'!$A$5:$DH$154,47+'Потребление ЭЭ_факт'!DG$4+59,FALSE),0))</f>
        <v>26368.5</v>
      </c>
      <c r="BZ39" s="17">
        <f>IF(AND($D39=$BU$4,$E39=BZ$5),VLOOKUP($A39,'Потребление ЭЭ_факт'!$A$5:$DH$154,59+'Потребление ЭЭ_факт'!DH$4+47,FALSE),IF(BY39&lt;&gt;0,VLOOKUP($A39,'Потребление ЭЭ_факт'!$A$5:$DH$154,47+'Потребление ЭЭ_факт'!DH$4+59,FALSE),0))</f>
        <v>22759.74</v>
      </c>
      <c r="CA39" s="15">
        <f t="shared" si="246"/>
        <v>25541.051875000001</v>
      </c>
      <c r="CB39" s="12">
        <f t="shared" si="200"/>
        <v>27228.900535714289</v>
      </c>
      <c r="CC39" s="12">
        <f t="shared" si="201"/>
        <v>21633.01125</v>
      </c>
      <c r="CD39" s="12">
        <f t="shared" si="202"/>
        <v>21011.390464285716</v>
      </c>
      <c r="CE39" s="12">
        <f t="shared" si="203"/>
        <v>21221.227749999998</v>
      </c>
      <c r="CF39" s="12">
        <f t="shared" si="204"/>
        <v>23022.644607142858</v>
      </c>
      <c r="CG39" s="14">
        <f t="shared" si="205"/>
        <v>23952.579732142858</v>
      </c>
      <c r="CH39" s="15">
        <f t="shared" si="206"/>
        <v>21263.988857142856</v>
      </c>
      <c r="CI39" s="15">
        <f t="shared" si="207"/>
        <v>20717.382880952384</v>
      </c>
      <c r="CJ39" s="15">
        <f t="shared" si="240"/>
        <v>19501.630892857145</v>
      </c>
      <c r="CK39" s="15">
        <f t="shared" si="241"/>
        <v>22992.305491071427</v>
      </c>
      <c r="CL39" s="15">
        <f t="shared" si="247"/>
        <v>24148.678392857146</v>
      </c>
      <c r="CM39" s="15">
        <f t="shared" si="177"/>
        <v>25541.051875000001</v>
      </c>
      <c r="CN39" s="15">
        <f t="shared" si="208"/>
        <v>27228.900535714289</v>
      </c>
      <c r="CO39" s="15">
        <f t="shared" si="209"/>
        <v>21633.01125</v>
      </c>
      <c r="CP39" s="15">
        <f t="shared" si="210"/>
        <v>21011.390464285716</v>
      </c>
      <c r="CQ39" s="15">
        <f t="shared" si="211"/>
        <v>21221.227749999998</v>
      </c>
      <c r="CR39" s="16">
        <f t="shared" si="212"/>
        <v>23022.644607142858</v>
      </c>
      <c r="CS39" s="14">
        <f t="shared" si="213"/>
        <v>23952.579732142858</v>
      </c>
      <c r="CT39" s="15">
        <f t="shared" si="214"/>
        <v>21263.988857142856</v>
      </c>
      <c r="CU39" s="15">
        <f t="shared" si="215"/>
        <v>20717.382880952384</v>
      </c>
      <c r="CV39" s="15">
        <f t="shared" si="216"/>
        <v>19501.630892857145</v>
      </c>
      <c r="CW39" s="15">
        <f t="shared" si="217"/>
        <v>22992.305491071427</v>
      </c>
      <c r="CX39" s="15">
        <f t="shared" si="218"/>
        <v>24148.678392857146</v>
      </c>
      <c r="CY39" s="15">
        <f t="shared" si="219"/>
        <v>25541.051875000001</v>
      </c>
      <c r="CZ39" s="15">
        <f t="shared" si="220"/>
        <v>27228.900535714289</v>
      </c>
      <c r="DA39" s="15">
        <f t="shared" si="221"/>
        <v>21633.01125</v>
      </c>
      <c r="DB39" s="15">
        <f t="shared" si="222"/>
        <v>21011.390464285716</v>
      </c>
      <c r="DC39" s="15">
        <f t="shared" si="223"/>
        <v>21221.227749999998</v>
      </c>
      <c r="DD39" s="16">
        <f t="shared" si="224"/>
        <v>23022.644607142858</v>
      </c>
      <c r="DE39" s="14">
        <f t="shared" si="190"/>
        <v>23952.579732142858</v>
      </c>
      <c r="DF39" s="15">
        <f t="shared" si="191"/>
        <v>21263.988857142856</v>
      </c>
      <c r="DG39" s="15">
        <f t="shared" si="192"/>
        <v>20717.382880952384</v>
      </c>
      <c r="DH39" s="15">
        <f t="shared" si="193"/>
        <v>19501.630892857145</v>
      </c>
      <c r="DI39" s="15">
        <f t="shared" si="194"/>
        <v>22992.305491071427</v>
      </c>
      <c r="DJ39" s="15">
        <f t="shared" si="195"/>
        <v>24148.678392857146</v>
      </c>
      <c r="DK39" s="15">
        <f t="shared" si="196"/>
        <v>25541.051875000001</v>
      </c>
      <c r="DL39" s="15">
        <f t="shared" si="197"/>
        <v>27228.900535714289</v>
      </c>
      <c r="DM39" s="15">
        <f t="shared" si="198"/>
        <v>21633.01125</v>
      </c>
      <c r="DN39" s="15">
        <f t="shared" si="199"/>
        <v>21011.390464285716</v>
      </c>
      <c r="DO39" s="15">
        <f t="shared" si="188"/>
        <v>21221.227749999998</v>
      </c>
      <c r="DP39" s="16">
        <f t="shared" si="189"/>
        <v>23022.644607142858</v>
      </c>
      <c r="DQ39" s="14">
        <f t="shared" si="105"/>
        <v>23952.579732142858</v>
      </c>
      <c r="DR39" s="15">
        <f t="shared" si="106"/>
        <v>21263.988857142856</v>
      </c>
      <c r="DS39" s="15">
        <f t="shared" si="107"/>
        <v>20717.382880952384</v>
      </c>
      <c r="DT39" s="15">
        <f t="shared" si="108"/>
        <v>19501.630892857145</v>
      </c>
      <c r="DU39" s="15">
        <f t="shared" si="109"/>
        <v>22992.305491071427</v>
      </c>
      <c r="DV39" s="15">
        <f t="shared" si="110"/>
        <v>24148.678392857146</v>
      </c>
      <c r="DW39" s="15">
        <f t="shared" si="111"/>
        <v>25541.051875000001</v>
      </c>
      <c r="DX39" s="15">
        <f t="shared" si="112"/>
        <v>27228.900535714289</v>
      </c>
      <c r="DY39" s="15">
        <f t="shared" si="113"/>
        <v>21633.01125</v>
      </c>
      <c r="DZ39" s="15">
        <f t="shared" si="225"/>
        <v>21011.390464285716</v>
      </c>
      <c r="EA39" s="15">
        <f t="shared" si="226"/>
        <v>21221.227749999998</v>
      </c>
      <c r="EB39" s="16">
        <f t="shared" si="227"/>
        <v>23022.644607142858</v>
      </c>
      <c r="EC39" s="14">
        <f t="shared" si="228"/>
        <v>23952.579732142858</v>
      </c>
      <c r="ED39" s="15">
        <f t="shared" si="229"/>
        <v>21263.988857142856</v>
      </c>
      <c r="EE39" s="15">
        <f t="shared" si="230"/>
        <v>20717.382880952384</v>
      </c>
      <c r="EF39" s="15">
        <f t="shared" si="231"/>
        <v>19501.630892857145</v>
      </c>
      <c r="EG39" s="15">
        <f t="shared" si="232"/>
        <v>22992.305491071427</v>
      </c>
      <c r="EH39" s="15">
        <f t="shared" si="233"/>
        <v>24148.678392857146</v>
      </c>
      <c r="EI39" s="15">
        <f t="shared" si="234"/>
        <v>25541.051875000001</v>
      </c>
      <c r="EJ39" s="15">
        <f t="shared" si="235"/>
        <v>27228.900535714289</v>
      </c>
      <c r="EK39" s="15">
        <f t="shared" si="236"/>
        <v>21633.01125</v>
      </c>
      <c r="EL39" s="15">
        <f t="shared" si="237"/>
        <v>21011.390464285716</v>
      </c>
      <c r="EM39" s="15">
        <f t="shared" si="238"/>
        <v>21221.227749999998</v>
      </c>
      <c r="EN39" s="16">
        <f t="shared" si="239"/>
        <v>23022.644607142858</v>
      </c>
      <c r="EO39" s="14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6"/>
      <c r="FC39" s="14">
        <f t="shared" si="178"/>
        <v>25227.11357142857</v>
      </c>
      <c r="FD39" s="17">
        <f t="shared" si="114"/>
        <v>21447.72</v>
      </c>
      <c r="FE39" s="17">
        <f t="shared" si="115"/>
        <v>21938.469714285715</v>
      </c>
      <c r="FF39" s="17">
        <f t="shared" si="116"/>
        <v>20736.75</v>
      </c>
      <c r="FG39" s="17">
        <f t="shared" si="117"/>
        <v>22072.022142857142</v>
      </c>
      <c r="FH39" s="17">
        <f t="shared" si="118"/>
        <v>24422.914285714287</v>
      </c>
      <c r="FI39" s="17">
        <f t="shared" si="119"/>
        <v>27727.462857142858</v>
      </c>
      <c r="FJ39" s="17">
        <f t="shared" si="120"/>
        <v>26142.986428571425</v>
      </c>
      <c r="FK39" s="17">
        <f t="shared" si="121"/>
        <v>21457.239999999998</v>
      </c>
      <c r="FL39" s="17">
        <f t="shared" si="122"/>
        <v>21235.368000000002</v>
      </c>
      <c r="FM39" s="17">
        <f t="shared" si="123"/>
        <v>21117.518857142855</v>
      </c>
      <c r="FN39" s="17">
        <f t="shared" si="124"/>
        <v>23456.335999999999</v>
      </c>
      <c r="FO39" s="14">
        <f t="shared" si="125"/>
        <v>24458.612500000003</v>
      </c>
      <c r="FP39" s="17">
        <f t="shared" si="126"/>
        <v>21090.144</v>
      </c>
      <c r="FQ39" s="17">
        <f t="shared" si="127"/>
        <v>20038.603714285717</v>
      </c>
      <c r="FR39" s="17">
        <f t="shared" si="128"/>
        <v>19328.75357142857</v>
      </c>
      <c r="FS39" s="17">
        <f t="shared" si="129"/>
        <v>22010.758392857144</v>
      </c>
      <c r="FT39" s="17">
        <f t="shared" si="130"/>
        <v>23202.848571428574</v>
      </c>
      <c r="FU39" s="17">
        <f t="shared" si="131"/>
        <v>26145.1675</v>
      </c>
      <c r="FV39" s="17">
        <f t="shared" si="132"/>
        <v>26235.964285714286</v>
      </c>
      <c r="FW39" s="17">
        <f t="shared" si="133"/>
        <v>22162.317857142862</v>
      </c>
      <c r="FX39" s="17">
        <f t="shared" si="134"/>
        <v>20619.561428571429</v>
      </c>
      <c r="FY39" s="17">
        <f t="shared" si="135"/>
        <v>19884.608571428573</v>
      </c>
      <c r="FZ39" s="17">
        <f t="shared" si="136"/>
        <v>22770.983571428573</v>
      </c>
      <c r="GA39" s="14">
        <f t="shared" si="137"/>
        <v>23209.88</v>
      </c>
      <c r="GB39" s="17">
        <f t="shared" si="138"/>
        <v>21321.711428571427</v>
      </c>
      <c r="GC39" s="17">
        <f t="shared" si="139"/>
        <v>21161.338095238098</v>
      </c>
      <c r="GD39" s="17">
        <f t="shared" si="140"/>
        <v>18654.189999999999</v>
      </c>
      <c r="GE39" s="17">
        <f t="shared" si="141"/>
        <v>21517.941428571434</v>
      </c>
      <c r="GF39" s="17">
        <f t="shared" si="142"/>
        <v>26209.210714285713</v>
      </c>
      <c r="GG39" s="17">
        <f t="shared" si="143"/>
        <v>25708.400000000001</v>
      </c>
      <c r="GH39" s="17">
        <f t="shared" si="144"/>
        <v>29042.22</v>
      </c>
      <c r="GI39" s="17">
        <f t="shared" si="145"/>
        <v>22166.75</v>
      </c>
      <c r="GJ39" s="17">
        <f t="shared" si="146"/>
        <v>20980.543142857143</v>
      </c>
      <c r="GK39" s="17">
        <f t="shared" si="147"/>
        <v>20868.45</v>
      </c>
      <c r="GL39" s="17">
        <f t="shared" si="148"/>
        <v>21296.06</v>
      </c>
      <c r="GM39" s="14">
        <f t="shared" si="149"/>
        <v>22914.712857142855</v>
      </c>
      <c r="GN39" s="17">
        <f t="shared" si="150"/>
        <v>21196.38</v>
      </c>
      <c r="GO39" s="17">
        <f t="shared" si="151"/>
        <v>19731.120000000003</v>
      </c>
      <c r="GP39" s="17">
        <f t="shared" si="152"/>
        <v>19286.830000000002</v>
      </c>
      <c r="GQ39" s="17">
        <f t="shared" si="153"/>
        <v>26368.5</v>
      </c>
      <c r="GR39" s="17">
        <f t="shared" si="154"/>
        <v>22759.74</v>
      </c>
      <c r="GS39" s="15">
        <f t="shared" si="155"/>
        <v>25541.051875000001</v>
      </c>
      <c r="GT39" s="12">
        <f t="shared" si="156"/>
        <v>27228.900535714289</v>
      </c>
      <c r="GU39" s="12">
        <f t="shared" si="157"/>
        <v>21633.01125</v>
      </c>
      <c r="GV39" s="12">
        <f t="shared" si="158"/>
        <v>21011.390464285716</v>
      </c>
      <c r="GW39" s="12">
        <f t="shared" si="159"/>
        <v>21221.227749999998</v>
      </c>
      <c r="GX39" s="12">
        <f t="shared" si="160"/>
        <v>23022.644607142858</v>
      </c>
      <c r="GY39" s="14">
        <f t="shared" si="161"/>
        <v>23952.579732142858</v>
      </c>
      <c r="GZ39" s="15">
        <f t="shared" si="162"/>
        <v>21263.988857142856</v>
      </c>
      <c r="HA39" s="15">
        <f t="shared" si="163"/>
        <v>20717.382880952384</v>
      </c>
      <c r="HB39" s="15">
        <f t="shared" si="164"/>
        <v>19501.630892857145</v>
      </c>
      <c r="HC39" s="15">
        <f t="shared" si="165"/>
        <v>22992.305491071427</v>
      </c>
      <c r="HD39" s="15">
        <f t="shared" si="166"/>
        <v>24148.678392857146</v>
      </c>
      <c r="HE39" s="15">
        <f t="shared" si="167"/>
        <v>25541.051875000001</v>
      </c>
      <c r="HF39" s="15">
        <f t="shared" si="168"/>
        <v>27228.900535714289</v>
      </c>
      <c r="HG39" s="15">
        <f t="shared" si="169"/>
        <v>21633.01125</v>
      </c>
      <c r="HH39" s="15">
        <f t="shared" si="170"/>
        <v>21011.390464285716</v>
      </c>
      <c r="HI39" s="15">
        <f t="shared" si="171"/>
        <v>21221.227749999998</v>
      </c>
      <c r="HJ39" s="16">
        <f t="shared" si="172"/>
        <v>23022.644607142858</v>
      </c>
      <c r="HK39" s="14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6"/>
      <c r="HW39" s="14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6"/>
      <c r="II39" s="14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6"/>
      <c r="IU39" s="14"/>
      <c r="IV39" s="15"/>
      <c r="IW39" s="15"/>
      <c r="IX39" s="15"/>
      <c r="IY39" s="15"/>
      <c r="IZ39" s="15"/>
      <c r="JA39" s="15"/>
      <c r="JB39" s="15"/>
      <c r="JC39" s="15"/>
      <c r="JD39" s="15"/>
      <c r="JE39" s="15"/>
      <c r="JF39" s="16"/>
      <c r="JH39" s="17"/>
      <c r="JI39" s="14">
        <f t="shared" si="179"/>
        <v>276981.9018571428</v>
      </c>
      <c r="JJ39" s="15">
        <f t="shared" si="180"/>
        <v>267948.32396428578</v>
      </c>
      <c r="JK39" s="15">
        <f t="shared" si="181"/>
        <v>272136.69480952382</v>
      </c>
      <c r="JL39" s="15">
        <f t="shared" si="182"/>
        <v>271915.50933928572</v>
      </c>
      <c r="JM39" s="15">
        <f t="shared" si="183"/>
        <v>272234.79272916669</v>
      </c>
      <c r="JN39" s="15">
        <f t="shared" si="184"/>
        <v>0</v>
      </c>
      <c r="JO39" s="15">
        <f t="shared" si="185"/>
        <v>0</v>
      </c>
      <c r="JP39" s="15">
        <f t="shared" si="186"/>
        <v>0</v>
      </c>
      <c r="JQ39" s="15">
        <f t="shared" si="187"/>
        <v>0</v>
      </c>
      <c r="JR39" s="14"/>
    </row>
    <row r="40" spans="1:278" ht="12.75" customHeight="1" x14ac:dyDescent="0.25">
      <c r="A40" s="5" t="s">
        <v>173</v>
      </c>
      <c r="B40" s="3" t="s">
        <v>174</v>
      </c>
      <c r="C40" s="4">
        <v>44390</v>
      </c>
      <c r="D40">
        <f t="shared" si="242"/>
        <v>2021</v>
      </c>
      <c r="E40">
        <f t="shared" si="243"/>
        <v>7</v>
      </c>
      <c r="F40">
        <f t="shared" si="244"/>
        <v>2018</v>
      </c>
      <c r="G40">
        <f t="shared" si="245"/>
        <v>7</v>
      </c>
      <c r="H40">
        <f t="shared" si="173"/>
        <v>2022</v>
      </c>
      <c r="I40">
        <f t="shared" si="174"/>
        <v>1</v>
      </c>
      <c r="J40">
        <f t="shared" si="175"/>
        <v>2026</v>
      </c>
      <c r="K40">
        <f t="shared" si="176"/>
        <v>12</v>
      </c>
      <c r="M40" s="28">
        <f>IF(AND($D40=$M$4,$E40=M$5),VLOOKUP($A40,'Потребление ЭЭ_факт'!$A$5:$DH$154,47+'Потребление ЭЭ_факт'!AU$4-1,FALSE),IF(L40&lt;&gt;0,VLOOKUP($A40,'Потребление ЭЭ_факт'!$A$5:$DH$154,47+'Потребление ЭЭ_факт'!AU$4-1,FALSE),0))</f>
        <v>0</v>
      </c>
      <c r="N40" s="17">
        <f>IF(AND($D40=$M$4,$E40=N$5),VLOOKUP($A40,'Потребление ЭЭ_факт'!$A$5:$DH$154,47+'Потребление ЭЭ_факт'!AV$4-1,FALSE),IF(M40&lt;&gt;0,VLOOKUP($A40,'Потребление ЭЭ_факт'!$A$5:$DH$154,47+'Потребление ЭЭ_факт'!AV$4-1,FALSE),0))</f>
        <v>0</v>
      </c>
      <c r="O40" s="17">
        <f>IF(AND($D40=$M$4,$E40=O$5),VLOOKUP($A40,'Потребление ЭЭ_факт'!$A$5:$DH$154,47+'Потребление ЭЭ_факт'!AW$4-1,FALSE),IF(N40&lt;&gt;0,VLOOKUP($A40,'Потребление ЭЭ_факт'!$A$5:$DH$154,47+'Потребление ЭЭ_факт'!AW$4-1,FALSE),0))</f>
        <v>0</v>
      </c>
      <c r="P40" s="17">
        <f>IF(AND($D40=$M$4,$E40=P$5),VLOOKUP($A40,'Потребление ЭЭ_факт'!$A$5:$DH$154,47+'Потребление ЭЭ_факт'!AX$4-1,FALSE),IF(O40&lt;&gt;0,VLOOKUP($A40,'Потребление ЭЭ_факт'!$A$5:$DH$154,47+'Потребление ЭЭ_факт'!AX$4-1,FALSE),0))</f>
        <v>0</v>
      </c>
      <c r="Q40" s="17">
        <f>IF(AND($D40=$M$4,$E40=Q$5),VLOOKUP($A40,'Потребление ЭЭ_факт'!$A$5:$DH$154,47+'Потребление ЭЭ_факт'!AY$4-1,FALSE),IF(P40&lt;&gt;0,VLOOKUP($A40,'Потребление ЭЭ_факт'!$A$5:$DH$154,47+'Потребление ЭЭ_факт'!AY$4-1,FALSE),0))</f>
        <v>0</v>
      </c>
      <c r="R40" s="17">
        <f>IF(AND($D40=$M$4,$E40=R$5),VLOOKUP($A40,'Потребление ЭЭ_факт'!$A$5:$DH$154,47+'Потребление ЭЭ_факт'!AZ$4-1,FALSE),IF(Q40&lt;&gt;0,VLOOKUP($A40,'Потребление ЭЭ_факт'!$A$5:$DH$154,47+'Потребление ЭЭ_факт'!AZ$4-1,FALSE),0))</f>
        <v>0</v>
      </c>
      <c r="S40" s="17">
        <f>IF(AND($D40=$M$4,$E40=S$5),VLOOKUP($A40,'Потребление ЭЭ_факт'!$A$5:$DH$154,47+'Потребление ЭЭ_факт'!BA$4-1,FALSE),IF(R40&lt;&gt;0,VLOOKUP($A40,'Потребление ЭЭ_факт'!$A$5:$DH$154,47+'Потребление ЭЭ_факт'!BA$4-1,FALSE),0))</f>
        <v>0</v>
      </c>
      <c r="T40" s="17">
        <f>IF(AND($D40=$M$4,$E40=T$5),VLOOKUP($A40,'Потребление ЭЭ_факт'!$A$5:$DH$154,47+'Потребление ЭЭ_факт'!BB$4-1,FALSE),IF(S40&lt;&gt;0,VLOOKUP($A40,'Потребление ЭЭ_факт'!$A$5:$DH$154,47+'Потребление ЭЭ_факт'!BB$4-1,FALSE),0))</f>
        <v>0</v>
      </c>
      <c r="U40" s="17">
        <f>IF(AND($D40=$M$4,$E40=U$5),VLOOKUP($A40,'Потребление ЭЭ_факт'!$A$5:$DH$154,47+'Потребление ЭЭ_факт'!BC$4-1,FALSE),IF(T40&lt;&gt;0,VLOOKUP($A40,'Потребление ЭЭ_факт'!$A$5:$DH$154,47+'Потребление ЭЭ_факт'!BC$4-1,FALSE),0))</f>
        <v>0</v>
      </c>
      <c r="V40" s="17">
        <f>IF(AND($D40=$M$4,$E40=V$5),VLOOKUP($A40,'Потребление ЭЭ_факт'!$A$5:$DH$154,47+'Потребление ЭЭ_факт'!BD$4-1,FALSE),IF(U40&lt;&gt;0,VLOOKUP($A40,'Потребление ЭЭ_факт'!$A$5:$DH$154,47+'Потребление ЭЭ_факт'!BD$4-1,FALSE),0))</f>
        <v>0</v>
      </c>
      <c r="W40" s="17">
        <f>IF(AND($D40=$M$4,$E40=W$5),VLOOKUP($A40,'Потребление ЭЭ_факт'!$A$5:$DH$154,47+'Потребление ЭЭ_факт'!BE$4-1,FALSE),IF(V40&lt;&gt;0,VLOOKUP($A40,'Потребление ЭЭ_факт'!$A$5:$DH$154,47+'Потребление ЭЭ_факт'!BE$4-1,FALSE),0))</f>
        <v>0</v>
      </c>
      <c r="X40" s="17">
        <f>IF(AND($D40=$M$4,$E40=X$5),VLOOKUP($A40,'Потребление ЭЭ_факт'!$A$5:$DH$154,47+'Потребление ЭЭ_факт'!BF$4-1,FALSE),IF(W40&lt;&gt;0,VLOOKUP($A40,'Потребление ЭЭ_факт'!$A$5:$DH$154,47+'Потребление ЭЭ_факт'!BF$4-1,FALSE),0))</f>
        <v>0</v>
      </c>
      <c r="Y40" s="14">
        <f>IF(AND($D40=$Y$4,$E40=Y$5),VLOOKUP($A40,'Потребление ЭЭ_факт'!$A$5:$DH$154,47+'Потребление ЭЭ_факт'!BG$4+11,FALSE),IF(X40&lt;&gt;0,VLOOKUP($A40,'Потребление ЭЭ_факт'!$A$5:$DH$154,47+'Потребление ЭЭ_факт'!BG$4+11,FALSE),0))</f>
        <v>0</v>
      </c>
      <c r="Z40" s="17">
        <f>IF(AND($D40=$Y$4,$E40=Z$5),VLOOKUP($A40,'Потребление ЭЭ_факт'!$A$5:$DH$154,47+'Потребление ЭЭ_факт'!BH$4+11,FALSE),IF(Y40&lt;&gt;0,VLOOKUP($A40,'Потребление ЭЭ_факт'!$A$5:$DH$154,47+'Потребление ЭЭ_факт'!BH$4+11,FALSE),0))</f>
        <v>0</v>
      </c>
      <c r="AA40" s="17">
        <f>IF(AND($D40=$Y$4,$E40=AA$5),VLOOKUP($A40,'Потребление ЭЭ_факт'!$A$5:$DH$154,47+'Потребление ЭЭ_факт'!BI$4+11,FALSE),IF(Z40&lt;&gt;0,VLOOKUP($A40,'Потребление ЭЭ_факт'!$A$5:$DH$154,47+'Потребление ЭЭ_факт'!BI$4+11,FALSE),0))</f>
        <v>0</v>
      </c>
      <c r="AB40" s="17">
        <f>IF(AND($D40=$Y$4,$E40=AB$5),VLOOKUP($A40,'Потребление ЭЭ_факт'!$A$5:$DH$154,47+'Потребление ЭЭ_факт'!BJ$4+11,FALSE),IF(AA40&lt;&gt;0,VLOOKUP($A40,'Потребление ЭЭ_факт'!$A$5:$DH$154,47+'Потребление ЭЭ_факт'!BJ$4+11,FALSE),0))</f>
        <v>0</v>
      </c>
      <c r="AC40" s="17">
        <f>IF(AND($D40=$Y$4,$E40=AC$5),VLOOKUP($A40,'Потребление ЭЭ_факт'!$A$5:$DH$154,47+'Потребление ЭЭ_факт'!BK$4+11,FALSE),IF(AB40&lt;&gt;0,VLOOKUP($A40,'Потребление ЭЭ_факт'!$A$5:$DH$154,47+'Потребление ЭЭ_факт'!BK$4+11,FALSE),0))</f>
        <v>0</v>
      </c>
      <c r="AD40" s="17">
        <f>IF(AND($D40=$Y$4,$E40=AD$5),VLOOKUP($A40,'Потребление ЭЭ_факт'!$A$5:$DH$154,47+'Потребление ЭЭ_факт'!BL$4+11,FALSE),IF(AC40&lt;&gt;0,VLOOKUP($A40,'Потребление ЭЭ_факт'!$A$5:$DH$154,47+'Потребление ЭЭ_факт'!BL$4+11,FALSE),0))</f>
        <v>0</v>
      </c>
      <c r="AE40" s="17">
        <f>IF(AND($D40=$Y$4,$E40=AE$5),VLOOKUP($A40,'Потребление ЭЭ_факт'!$A$5:$DH$154,47+'Потребление ЭЭ_факт'!BM$4+11,FALSE),IF(AD40&lt;&gt;0,VLOOKUP($A40,'Потребление ЭЭ_факт'!$A$5:$DH$154,47+'Потребление ЭЭ_факт'!BM$4+11,FALSE),0))</f>
        <v>14045.6288</v>
      </c>
      <c r="AF40" s="17">
        <f>IF(AND($D40=$Y$4,$E40=AF$5),VLOOKUP($A40,'Потребление ЭЭ_факт'!$A$5:$DH$154,47+'Потребление ЭЭ_факт'!BN$4+11,FALSE),IF(AE40&lt;&gt;0,VLOOKUP($A40,'Потребление ЭЭ_факт'!$A$5:$DH$154,47+'Потребление ЭЭ_факт'!BN$4+11,FALSE),0))</f>
        <v>11578.387071428571</v>
      </c>
      <c r="AG40" s="17">
        <f>IF(AND($D40=$Y$4,$E40=AG$5),VLOOKUP($A40,'Потребление ЭЭ_факт'!$A$5:$DH$154,47+'Потребление ЭЭ_факт'!BO$4+11,FALSE),IF(AF40&lt;&gt;0,VLOOKUP($A40,'Потребление ЭЭ_факт'!$A$5:$DH$154,47+'Потребление ЭЭ_факт'!BO$4+11,FALSE),0))</f>
        <v>10615.479428571425</v>
      </c>
      <c r="AH40" s="17">
        <f>IF(AND($D40=$Y$4,$E40=AH$5),VLOOKUP($A40,'Потребление ЭЭ_факт'!$A$5:$DH$154,47+'Потребление ЭЭ_факт'!BP$4+11,FALSE),IF(AG40&lt;&gt;0,VLOOKUP($A40,'Потребление ЭЭ_факт'!$A$5:$DH$154,47+'Потребление ЭЭ_факт'!BP$4+11,FALSE),0))</f>
        <v>11336.640214285717</v>
      </c>
      <c r="AI40" s="17">
        <f>IF(AND($D40=$Y$4,$E40=AI$5),VLOOKUP($A40,'Потребление ЭЭ_факт'!$A$5:$DH$154,47+'Потребление ЭЭ_факт'!BQ$4+11,FALSE),IF(AH40&lt;&gt;0,VLOOKUP($A40,'Потребление ЭЭ_факт'!$A$5:$DH$154,47+'Потребление ЭЭ_факт'!BQ$4+11,FALSE),0))</f>
        <v>11059.328571428572</v>
      </c>
      <c r="AJ40" s="17">
        <f>IF(AND($D40=$Y$4,$E40=AJ$5),VLOOKUP($A40,'Потребление ЭЭ_факт'!$A$5:$DH$154,47+'Потребление ЭЭ_факт'!BR$4+11,FALSE),IF(AI40&lt;&gt;0,VLOOKUP($A40,'Потребление ЭЭ_факт'!$A$5:$DH$154,47+'Потребление ЭЭ_факт'!BR$4+11,FALSE),0))</f>
        <v>12870.723485714285</v>
      </c>
      <c r="AK40" s="14">
        <f>IF(AND($D40=$AK$4,$E40=AK$5),VLOOKUP($A40,'Потребление ЭЭ_факт'!$A$5:$DH$154,47+'Потребление ЭЭ_факт'!BS$4+23,FALSE),IF(AJ40&lt;&gt;0,VLOOKUP($A40,'Потребление ЭЭ_факт'!$A$5:$DH$154,47+'Потребление ЭЭ_факт'!BS$4+23,FALSE),0))</f>
        <v>11612.77271428572</v>
      </c>
      <c r="AL40" s="17">
        <f>IF(AND($D40=$AK$4,$E40=AL$5),VLOOKUP($A40,'Потребление ЭЭ_факт'!$A$5:$DH$154,47+'Потребление ЭЭ_факт'!BT$4+23,FALSE),IF(AK40&lt;&gt;0,VLOOKUP($A40,'Потребление ЭЭ_факт'!$A$5:$DH$154,47+'Потребление ЭЭ_факт'!BT$4+23,FALSE),0))</f>
        <v>10118.995999999999</v>
      </c>
      <c r="AM40" s="17">
        <f>IF(AND($D40=$AK$4,$E40=AM$5),VLOOKUP($A40,'Потребление ЭЭ_факт'!$A$5:$DH$154,47+'Потребление ЭЭ_факт'!BU$4+23,FALSE),IF(AL40&lt;&gt;0,VLOOKUP($A40,'Потребление ЭЭ_факт'!$A$5:$DH$154,47+'Потребление ЭЭ_факт'!BU$4+23,FALSE),0))</f>
        <v>10847.567828571429</v>
      </c>
      <c r="AN40" s="17">
        <f>IF(AND($D40=$AK$4,$E40=AN$5),VLOOKUP($A40,'Потребление ЭЭ_факт'!$A$5:$DH$154,47+'Потребление ЭЭ_факт'!BV$4+23,FALSE),IF(AM40&lt;&gt;0,VLOOKUP($A40,'Потребление ЭЭ_факт'!$A$5:$DH$154,47+'Потребление ЭЭ_факт'!BV$4+23,FALSE),0))</f>
        <v>10896.580714285707</v>
      </c>
      <c r="AO40" s="17">
        <f>IF(AND($D40=$AK$4,$E40=AO$5),VLOOKUP($A40,'Потребление ЭЭ_факт'!$A$5:$DH$154,47+'Потребление ЭЭ_факт'!BW$4+23,FALSE),IF(AN40&lt;&gt;0,VLOOKUP($A40,'Потребление ЭЭ_факт'!$A$5:$DH$154,47+'Потребление ЭЭ_факт'!BW$4+23,FALSE),0))</f>
        <v>12297.004714285724</v>
      </c>
      <c r="AP40" s="17">
        <f>IF(AND($D40=$AK$4,$E40=AP$5),VLOOKUP($A40,'Потребление ЭЭ_факт'!$A$5:$DH$154,47+'Потребление ЭЭ_факт'!BX$4+23,FALSE),IF(AO40&lt;&gt;0,VLOOKUP($A40,'Потребление ЭЭ_факт'!$A$5:$DH$154,47+'Потребление ЭЭ_факт'!BX$4+23,FALSE),0))</f>
        <v>12847.006285714273</v>
      </c>
      <c r="AQ40" s="17">
        <f>IF(AND($D40=$AK$4,$E40=AQ$5),VLOOKUP($A40,'Потребление ЭЭ_факт'!$A$5:$DH$154,47+'Потребление ЭЭ_факт'!BY$4+23,FALSE),IF(AP40&lt;&gt;0,VLOOKUP($A40,'Потребление ЭЭ_факт'!$A$5:$DH$154,47+'Потребление ЭЭ_факт'!BY$4+23,FALSE),0))</f>
        <v>13548.928642857141</v>
      </c>
      <c r="AR40" s="17">
        <f>IF(AND($D40=$AK$4,$E40=AR$5),VLOOKUP($A40,'Потребление ЭЭ_факт'!$A$5:$DH$154,47+'Потребление ЭЭ_факт'!BZ$4+23,FALSE),IF(AQ40&lt;&gt;0,VLOOKUP($A40,'Потребление ЭЭ_факт'!$A$5:$DH$154,47+'Потребление ЭЭ_факт'!BZ$4+23,FALSE),0))</f>
        <v>13931.44871428572</v>
      </c>
      <c r="AS40" s="17">
        <f>IF(AND($D40=$AK$4,$E40=AS$5),VLOOKUP($A40,'Потребление ЭЭ_факт'!$A$5:$DH$154,47+'Потребление ЭЭ_факт'!CA$4+23,FALSE),IF(AR40&lt;&gt;0,VLOOKUP($A40,'Потребление ЭЭ_факт'!$A$5:$DH$154,47+'Потребление ЭЭ_факт'!CA$4+23,FALSE),0))</f>
        <v>10970.142857142855</v>
      </c>
      <c r="AT40" s="17">
        <f>IF(AND($D40=$AK$4,$E40=AT$5),VLOOKUP($A40,'Потребление ЭЭ_факт'!$A$5:$DH$154,47+'Потребление ЭЭ_факт'!CB$4+23,FALSE),IF(AS40&lt;&gt;0,VLOOKUP($A40,'Потребление ЭЭ_факт'!$A$5:$DH$154,47+'Потребление ЭЭ_факт'!CB$4+23,FALSE),0))</f>
        <v>11708.904</v>
      </c>
      <c r="AU40" s="17">
        <f>IF(AND($D40=$AK$4,$E40=AU$5),VLOOKUP($A40,'Потребление ЭЭ_факт'!$A$5:$DH$154,47+'Потребление ЭЭ_факт'!CC$4+23,FALSE),IF(AT40&lt;&gt;0,VLOOKUP($A40,'Потребление ЭЭ_факт'!$A$5:$DH$154,47+'Потребление ЭЭ_факт'!CC$4+23,FALSE),0))</f>
        <v>11487.200571428571</v>
      </c>
      <c r="AV40" s="17">
        <f>IF(AND($D40=$AK$4,$E40=AV$5),VLOOKUP($A40,'Потребление ЭЭ_факт'!$A$5:$DH$154,47+'Потребление ЭЭ_факт'!CD$4+23,FALSE),IF(AU40&lt;&gt;0,VLOOKUP($A40,'Потребление ЭЭ_факт'!$A$5:$DH$154,47+'Потребление ЭЭ_факт'!CD$4+23,FALSE),0))</f>
        <v>10891.790949999999</v>
      </c>
      <c r="AW40" s="14">
        <f>IF(AND($D40=$AW$4,$E40=AW$5),VLOOKUP($A40,'Потребление ЭЭ_факт'!$A$5:$DH$154,47+'Потребление ЭЭ_факт'!CE$4+35,FALSE),IF(AV40&lt;&gt;0,VLOOKUP($A40,'Потребление ЭЭ_факт'!$A$5:$DH$154,47+'Потребление ЭЭ_факт'!CE$4+35,FALSE),0))</f>
        <v>10980.485428571428</v>
      </c>
      <c r="AX40" s="17">
        <f>IF(AND($D40=$AW$4,$E40=AX$5),VLOOKUP($A40,'Потребление ЭЭ_факт'!$A$5:$DH$154,47+'Потребление ЭЭ_факт'!CF$4+35,FALSE),IF(AW40&lt;&gt;0,VLOOKUP($A40,'Потребление ЭЭ_факт'!$A$5:$DH$154,47+'Потребление ЭЭ_факт'!CF$4+35,FALSE),0))</f>
        <v>9859.4151999999995</v>
      </c>
      <c r="AY40" s="17">
        <f>IF(AND($D40=$AW$4,$E40=AY$5),VLOOKUP($A40,'Потребление ЭЭ_факт'!$A$5:$DH$154,47+'Потребление ЭЭ_факт'!CG$4+35,FALSE),IF(AX40&lt;&gt;0,VLOOKUP($A40,'Потребление ЭЭ_факт'!$A$5:$DH$154,47+'Потребление ЭЭ_факт'!CG$4+35,FALSE),0))</f>
        <v>9712.8890104536695</v>
      </c>
      <c r="AZ40" s="17">
        <f>IF(AND($D40=$AW$4,$E40=AZ$5),VLOOKUP($A40,'Потребление ЭЭ_факт'!$A$5:$DH$154,47+'Потребление ЭЭ_факт'!CH$4+35,FALSE),IF(AY40&lt;&gt;0,VLOOKUP($A40,'Потребление ЭЭ_факт'!$A$5:$DH$154,47+'Потребление ЭЭ_факт'!CH$4+35,FALSE),0))</f>
        <v>10067.594999999999</v>
      </c>
      <c r="BA40" s="17">
        <f>IF(AND($D40=$AW$4,$E40=BA$5),VLOOKUP($A40,'Потребление ЭЭ_факт'!$A$5:$DH$154,47+'Потребление ЭЭ_факт'!CI$4+35,FALSE),IF(AZ40&lt;&gt;0,VLOOKUP($A40,'Потребление ЭЭ_факт'!$A$5:$DH$154,47+'Потребление ЭЭ_факт'!CI$4+35,FALSE),0))</f>
        <v>11014.672</v>
      </c>
      <c r="BB40" s="17">
        <f>IF(AND($D40=$AW$4,$E40=BB$5),VLOOKUP($A40,'Потребление ЭЭ_факт'!$A$5:$DH$154,47+'Потребление ЭЭ_факт'!CJ$4+35,FALSE),IF(BA40&lt;&gt;0,VLOOKUP($A40,'Потребление ЭЭ_факт'!$A$5:$DH$154,47+'Потребление ЭЭ_факт'!CJ$4+35,FALSE),0))</f>
        <v>11019.691580866351</v>
      </c>
      <c r="BC40" s="17">
        <f>IF(AND($D40=$AW$4,$E40=BC$5),VLOOKUP($A40,'Потребление ЭЭ_факт'!$A$5:$DH$154,47+'Потребление ЭЭ_факт'!CK$4+35,FALSE),IF(BB40&lt;&gt;0,VLOOKUP($A40,'Потребление ЭЭ_факт'!$A$5:$DH$154,47+'Потребление ЭЭ_факт'!CK$4+35,FALSE),0))</f>
        <v>11879.840571428571</v>
      </c>
      <c r="BD40" s="17">
        <f>IF(AND($D40=$AW$4,$E40=BD$5),VLOOKUP($A40,'Потребление ЭЭ_факт'!$A$5:$DH$154,47+'Потребление ЭЭ_факт'!CL$4+35,FALSE),IF(BC40&lt;&gt;0,VLOOKUP($A40,'Потребление ЭЭ_факт'!$A$5:$DH$154,47+'Потребление ЭЭ_факт'!CL$4+35,FALSE),0))</f>
        <v>12351.338967534124</v>
      </c>
      <c r="BE40" s="17">
        <f>IF(AND($D40=$AW$4,$E40=BE$5),VLOOKUP($A40,'Потребление ЭЭ_факт'!$A$5:$DH$154,47+'Потребление ЭЭ_факт'!CM$4+35,FALSE),IF(BD40&lt;&gt;0,VLOOKUP($A40,'Потребление ЭЭ_факт'!$A$5:$DH$154,47+'Потребление ЭЭ_факт'!CM$4+35,FALSE),0))</f>
        <v>10403.369999999999</v>
      </c>
      <c r="BF40" s="17">
        <f>IF(AND($D40=$AW$4,$E40=BF$5),VLOOKUP($A40,'Потребление ЭЭ_факт'!$A$5:$DH$154,47+'Потребление ЭЭ_факт'!CN$4+35,FALSE),IF(BE40&lt;&gt;0,VLOOKUP($A40,'Потребление ЭЭ_факт'!$A$5:$DH$154,47+'Потребление ЭЭ_факт'!CN$4+35,FALSE),0))</f>
        <v>9962.1150603814694</v>
      </c>
      <c r="BG40" s="17">
        <f>IF(AND($D40=$AW$4,$E40=BG$5),VLOOKUP($A40,'Потребление ЭЭ_факт'!$A$5:$DH$154,47+'Потребление ЭЭ_факт'!CO$4+35,FALSE),IF(BF40&lt;&gt;0,VLOOKUP($A40,'Потребление ЭЭ_факт'!$A$5:$DH$154,47+'Потребление ЭЭ_факт'!CO$4+35,FALSE),0))</f>
        <v>9885.66</v>
      </c>
      <c r="BH40" s="17">
        <f>IF(AND($D40=$AW$4,$E40=BH$5),VLOOKUP($A40,'Потребление ЭЭ_факт'!$A$5:$DH$154,47+'Потребление ЭЭ_факт'!CP$4+35,FALSE),IF(BG40&lt;&gt;0,VLOOKUP($A40,'Потребление ЭЭ_факт'!$A$5:$DH$154,47+'Потребление ЭЭ_факт'!CP$4+35,FALSE),0))</f>
        <v>11942.082857142857</v>
      </c>
      <c r="BI40" s="14">
        <f>IF(AND($D40=$BI$4,$E40=BI$5),VLOOKUP($A40,'Потребление ЭЭ_факт'!$A$5:$DH$154,47+'Потребление ЭЭ_факт'!CQ$4+47,FALSE),IF(BH40&lt;&gt;0,VLOOKUP($A40,'Потребление ЭЭ_факт'!$A$5:$DH$154,47+'Потребление ЭЭ_факт'!CQ$4+47,FALSE),0))</f>
        <v>12484.414000000001</v>
      </c>
      <c r="BJ40" s="17">
        <f>IF(AND($D40=$BI$4,$E40=BJ$5),VLOOKUP($A40,'Потребление ЭЭ_факт'!$A$5:$DH$154,47+'Потребление ЭЭ_факт'!CR$4+47,FALSE),IF(BI40&lt;&gt;0,VLOOKUP($A40,'Потребление ЭЭ_факт'!$A$5:$DH$154,47+'Потребление ЭЭ_факт'!CR$4+47,FALSE),0))</f>
        <v>11476.772785714287</v>
      </c>
      <c r="BK40" s="17">
        <f>IF(AND($D40=$BI$4,$E40=BK$5),VLOOKUP($A40,'Потребление ЭЭ_факт'!$A$5:$DH$154,47+'Потребление ЭЭ_факт'!CS$4+47,FALSE),IF(BJ40&lt;&gt;0,VLOOKUP($A40,'Потребление ЭЭ_факт'!$A$5:$DH$154,47+'Потребление ЭЭ_факт'!CS$4+47,FALSE),0))</f>
        <v>11506.784</v>
      </c>
      <c r="BL40" s="17">
        <f>IF(AND($D40=$BI$4,$E40=BL$5),VLOOKUP($A40,'Потребление ЭЭ_факт'!$A$5:$DH$154,47+'Потребление ЭЭ_факт'!CT$4+47,FALSE),IF(BK40&lt;&gt;0,VLOOKUP($A40,'Потребление ЭЭ_факт'!$A$5:$DH$154,47+'Потребление ЭЭ_факт'!CT$4+47,FALSE),0))</f>
        <v>10812.943428571429</v>
      </c>
      <c r="BM40" s="17">
        <f>IF(AND($D40=$BI$4,$E40=BM$5),VLOOKUP($A40,'Потребление ЭЭ_факт'!$A$5:$DH$154,47+'Потребление ЭЭ_факт'!CU$4+47,FALSE),IF(BL40&lt;&gt;0,VLOOKUP($A40,'Потребление ЭЭ_факт'!$A$5:$DH$154,47+'Потребление ЭЭ_факт'!CU$4+47,FALSE),0))</f>
        <v>11705.608285714285</v>
      </c>
      <c r="BN40" s="17">
        <f>IF(AND($D40=$BI$4,$E40=BN$5),VLOOKUP($A40,'Потребление ЭЭ_факт'!$A$5:$DH$154,47+'Потребление ЭЭ_факт'!CV$4+47,FALSE),IF(BM40&lt;&gt;0,VLOOKUP($A40,'Потребление ЭЭ_факт'!$A$5:$DH$154,47+'Потребление ЭЭ_факт'!CV$4+47,FALSE),0))</f>
        <v>13320.886</v>
      </c>
      <c r="BO40" s="17">
        <f>IF(AND($D40=$BI$4,$E40=BO$5),VLOOKUP($A40,'Потребление ЭЭ_факт'!$A$5:$DH$154,47+'Потребление ЭЭ_факт'!CW$4+47,FALSE),IF(BN40&lt;&gt;0,VLOOKUP($A40,'Потребление ЭЭ_факт'!$A$5:$DH$154,47+'Потребление ЭЭ_факт'!CW$4+47,FALSE),0))</f>
        <v>14891.158285714286</v>
      </c>
      <c r="BP40" s="17">
        <f>IF(AND($D40=$BI$4,$E40=BP$5),VLOOKUP($A40,'Потребление ЭЭ_факт'!$A$5:$DH$154,47+'Потребление ЭЭ_факт'!CX$4+47,FALSE),IF(BO40&lt;&gt;0,VLOOKUP($A40,'Потребление ЭЭ_факт'!$A$5:$DH$154,47+'Потребление ЭЭ_факт'!CX$4+47,FALSE),0))</f>
        <v>13840.566000000001</v>
      </c>
      <c r="BQ40" s="17">
        <f>IF(AND($D40=$BI$4,$E40=BQ$5),VLOOKUP($A40,'Потребление ЭЭ_факт'!$A$5:$DH$154,47+'Потребление ЭЭ_факт'!CY$4+47,FALSE),IF(BP40&lt;&gt;0,VLOOKUP($A40,'Потребление ЭЭ_факт'!$A$5:$DH$154,47+'Потребление ЭЭ_факт'!CY$4+47,FALSE),0))</f>
        <v>13089.407999999999</v>
      </c>
      <c r="BR40" s="17">
        <f>IF(AND($D40=$BI$4,$E40=BR$5),VLOOKUP($A40,'Потребление ЭЭ_факт'!$A$5:$DH$154,47+'Потребление ЭЭ_факт'!CZ$4+47,FALSE),IF(BQ40&lt;&gt;0,VLOOKUP($A40,'Потребление ЭЭ_факт'!$A$5:$DH$154,47+'Потребление ЭЭ_факт'!CZ$4+47,FALSE),0))</f>
        <v>12080.306</v>
      </c>
      <c r="BS40" s="17">
        <f>IF(AND($D40=$BI$4,$E40=BS$5),VLOOKUP($A40,'Потребление ЭЭ_факт'!$A$5:$DH$154,47+'Потребление ЭЭ_факт'!DA$4+47,FALSE),IF(BR40&lt;&gt;0,VLOOKUP($A40,'Потребление ЭЭ_факт'!$A$5:$DH$154,47+'Потребление ЭЭ_факт'!DA$4+47,FALSE),0))</f>
        <v>11245.578</v>
      </c>
      <c r="BT40" s="17">
        <f>IF(AND($D40=$BI$4,$E40=BT$5),VLOOKUP($A40,'Потребление ЭЭ_факт'!$A$5:$DH$154,47+'Потребление ЭЭ_факт'!DB$4+47,FALSE),IF(BS40&lt;&gt;0,VLOOKUP($A40,'Потребление ЭЭ_факт'!$A$5:$DH$154,47+'Потребление ЭЭ_факт'!DB$4+47,FALSE),0))</f>
        <v>11577.502</v>
      </c>
      <c r="BU40" s="14">
        <f>IF(AND($D40=$BU$4,$E40=BU$5),VLOOKUP($A40,'Потребление ЭЭ_факт'!$A$5:$DH$154,59+'Потребление ЭЭ_факт'!DC$4+47,FALSE),IF(BT40&lt;&gt;0,VLOOKUP($A40,'Потребление ЭЭ_факт'!$A$5:$DH$154,47+'Потребление ЭЭ_факт'!DC$4+59,FALSE),0))</f>
        <v>12118.505999999999</v>
      </c>
      <c r="BV40" s="17">
        <f>IF(AND($D40=$BU$4,$E40=BV$5),VLOOKUP($A40,'Потребление ЭЭ_факт'!$A$5:$DH$154,59+'Потребление ЭЭ_факт'!DD$4+47,FALSE),IF(BU40&lt;&gt;0,VLOOKUP($A40,'Потребление ЭЭ_факт'!$A$5:$DH$154,47+'Потребление ЭЭ_факт'!DD$4+59,FALSE),0))</f>
        <v>10357.719999999999</v>
      </c>
      <c r="BW40" s="17">
        <f>IF(AND($D40=$BU$4,$E40=BW$5),VLOOKUP($A40,'Потребление ЭЭ_факт'!$A$5:$DH$154,59+'Потребление ЭЭ_факт'!DE$4+47,FALSE),IF(BV40&lt;&gt;0,VLOOKUP($A40,'Потребление ЭЭ_факт'!$A$5:$DH$154,47+'Потребление ЭЭ_факт'!DE$4+59,FALSE),0))</f>
        <v>11411.067999999999</v>
      </c>
      <c r="BX40" s="17">
        <f>IF(AND($D40=$BU$4,$E40=BX$5),VLOOKUP($A40,'Потребление ЭЭ_факт'!$A$5:$DH$154,59+'Потребление ЭЭ_факт'!DF$4+47,FALSE),IF(BW40&lt;&gt;0,VLOOKUP($A40,'Потребление ЭЭ_факт'!$A$5:$DH$154,47+'Потребление ЭЭ_факт'!DF$4+59,FALSE),0))</f>
        <v>10547.11</v>
      </c>
      <c r="BY40" s="17">
        <f>IF(AND($D40=$BU$4,$E40=BY$5),VLOOKUP($A40,'Потребление ЭЭ_факт'!$A$5:$DH$154,59+'Потребление ЭЭ_факт'!DG$4+47,FALSE),IF(BX40&lt;&gt;0,VLOOKUP($A40,'Потребление ЭЭ_факт'!$A$5:$DH$154,47+'Потребление ЭЭ_факт'!DG$4+59,FALSE),0))</f>
        <v>11274.59</v>
      </c>
      <c r="BZ40" s="17">
        <f>IF(AND($D40=$BU$4,$E40=BZ$5),VLOOKUP($A40,'Потребление ЭЭ_факт'!$A$5:$DH$154,59+'Потребление ЭЭ_факт'!DH$4+47,FALSE),IF(BY40&lt;&gt;0,VLOOKUP($A40,'Потребление ЭЭ_факт'!$A$5:$DH$154,47+'Потребление ЭЭ_факт'!DH$4+59,FALSE),0))</f>
        <v>12590.95</v>
      </c>
      <c r="CA40" s="15">
        <f t="shared" si="246"/>
        <v>13591.389074999999</v>
      </c>
      <c r="CB40" s="12">
        <f t="shared" si="200"/>
        <v>12925.435188312103</v>
      </c>
      <c r="CC40" s="12">
        <f t="shared" si="201"/>
        <v>11269.600071428569</v>
      </c>
      <c r="CD40" s="12">
        <f t="shared" si="202"/>
        <v>11271.991318666798</v>
      </c>
      <c r="CE40" s="12">
        <f t="shared" si="203"/>
        <v>10919.441785714285</v>
      </c>
      <c r="CF40" s="12">
        <f t="shared" si="204"/>
        <v>11820.524823214284</v>
      </c>
      <c r="CG40" s="14">
        <f t="shared" si="205"/>
        <v>11799.044535714285</v>
      </c>
      <c r="CH40" s="15">
        <f t="shared" si="206"/>
        <v>10453.225996428571</v>
      </c>
      <c r="CI40" s="15">
        <f t="shared" si="207"/>
        <v>10869.577209756275</v>
      </c>
      <c r="CJ40" s="15">
        <f t="shared" si="240"/>
        <v>10581.057285714285</v>
      </c>
      <c r="CK40" s="15">
        <f t="shared" si="241"/>
        <v>11572.968750000002</v>
      </c>
      <c r="CL40" s="15">
        <f t="shared" si="247"/>
        <v>12444.633466645155</v>
      </c>
      <c r="CM40" s="15">
        <f t="shared" si="177"/>
        <v>13591.389074999999</v>
      </c>
      <c r="CN40" s="15">
        <f t="shared" si="208"/>
        <v>12925.435188312103</v>
      </c>
      <c r="CO40" s="15">
        <f t="shared" si="209"/>
        <v>11269.600071428569</v>
      </c>
      <c r="CP40" s="15">
        <f t="shared" si="210"/>
        <v>11271.991318666798</v>
      </c>
      <c r="CQ40" s="15">
        <f t="shared" si="211"/>
        <v>10919.441785714285</v>
      </c>
      <c r="CR40" s="16">
        <f t="shared" si="212"/>
        <v>11820.524823214284</v>
      </c>
      <c r="CS40" s="14">
        <f t="shared" si="213"/>
        <v>11799.044535714285</v>
      </c>
      <c r="CT40" s="15">
        <f t="shared" si="214"/>
        <v>10453.225996428571</v>
      </c>
      <c r="CU40" s="15">
        <f t="shared" si="215"/>
        <v>10869.577209756275</v>
      </c>
      <c r="CV40" s="15">
        <f t="shared" si="216"/>
        <v>10581.057285714285</v>
      </c>
      <c r="CW40" s="15">
        <f t="shared" si="217"/>
        <v>11572.968750000002</v>
      </c>
      <c r="CX40" s="15">
        <f t="shared" si="218"/>
        <v>12444.633466645155</v>
      </c>
      <c r="CY40" s="15">
        <f t="shared" si="219"/>
        <v>13591.389074999999</v>
      </c>
      <c r="CZ40" s="15">
        <f t="shared" si="220"/>
        <v>12925.435188312103</v>
      </c>
      <c r="DA40" s="15">
        <f t="shared" si="221"/>
        <v>11269.600071428569</v>
      </c>
      <c r="DB40" s="15">
        <f t="shared" si="222"/>
        <v>11271.991318666798</v>
      </c>
      <c r="DC40" s="15">
        <f t="shared" si="223"/>
        <v>10919.441785714285</v>
      </c>
      <c r="DD40" s="16">
        <f t="shared" si="224"/>
        <v>11820.524823214284</v>
      </c>
      <c r="DE40" s="14">
        <f t="shared" si="190"/>
        <v>11799.044535714285</v>
      </c>
      <c r="DF40" s="15">
        <f t="shared" si="191"/>
        <v>10453.225996428571</v>
      </c>
      <c r="DG40" s="15">
        <f t="shared" si="192"/>
        <v>10869.577209756275</v>
      </c>
      <c r="DH40" s="15">
        <f t="shared" si="193"/>
        <v>10581.057285714285</v>
      </c>
      <c r="DI40" s="15">
        <f t="shared" si="194"/>
        <v>11572.968750000002</v>
      </c>
      <c r="DJ40" s="15">
        <f t="shared" si="195"/>
        <v>12444.633466645155</v>
      </c>
      <c r="DK40" s="15">
        <f t="shared" si="196"/>
        <v>13591.389074999999</v>
      </c>
      <c r="DL40" s="15">
        <f t="shared" si="197"/>
        <v>12925.435188312103</v>
      </c>
      <c r="DM40" s="15">
        <f t="shared" si="198"/>
        <v>11269.600071428569</v>
      </c>
      <c r="DN40" s="15">
        <f t="shared" si="199"/>
        <v>11271.991318666798</v>
      </c>
      <c r="DO40" s="15">
        <f t="shared" si="188"/>
        <v>10919.441785714285</v>
      </c>
      <c r="DP40" s="16">
        <f t="shared" si="189"/>
        <v>11820.524823214284</v>
      </c>
      <c r="DQ40" s="14">
        <f t="shared" si="105"/>
        <v>11799.044535714285</v>
      </c>
      <c r="DR40" s="15">
        <f t="shared" si="106"/>
        <v>10453.225996428571</v>
      </c>
      <c r="DS40" s="15">
        <f t="shared" si="107"/>
        <v>10869.577209756275</v>
      </c>
      <c r="DT40" s="15">
        <f t="shared" si="108"/>
        <v>10581.057285714285</v>
      </c>
      <c r="DU40" s="15">
        <f t="shared" si="109"/>
        <v>11572.968750000002</v>
      </c>
      <c r="DV40" s="15">
        <f t="shared" si="110"/>
        <v>12444.633466645155</v>
      </c>
      <c r="DW40" s="15">
        <f t="shared" si="111"/>
        <v>13591.389074999999</v>
      </c>
      <c r="DX40" s="15">
        <f t="shared" si="112"/>
        <v>12925.435188312103</v>
      </c>
      <c r="DY40" s="15">
        <f t="shared" si="113"/>
        <v>11269.600071428569</v>
      </c>
      <c r="DZ40" s="15">
        <f t="shared" si="225"/>
        <v>11271.991318666798</v>
      </c>
      <c r="EA40" s="15">
        <f t="shared" si="226"/>
        <v>10919.441785714285</v>
      </c>
      <c r="EB40" s="16">
        <f t="shared" si="227"/>
        <v>11820.524823214284</v>
      </c>
      <c r="EC40" s="14">
        <f t="shared" si="228"/>
        <v>11799.044535714285</v>
      </c>
      <c r="ED40" s="15">
        <f t="shared" si="229"/>
        <v>10453.225996428571</v>
      </c>
      <c r="EE40" s="15">
        <f t="shared" si="230"/>
        <v>10869.577209756275</v>
      </c>
      <c r="EF40" s="15">
        <f t="shared" si="231"/>
        <v>10581.057285714285</v>
      </c>
      <c r="EG40" s="15">
        <f t="shared" si="232"/>
        <v>11572.968750000002</v>
      </c>
      <c r="EH40" s="15">
        <f t="shared" si="233"/>
        <v>12444.633466645155</v>
      </c>
      <c r="EI40" s="15">
        <f t="shared" si="234"/>
        <v>13591.389074999999</v>
      </c>
      <c r="EJ40" s="15">
        <f t="shared" si="235"/>
        <v>12925.435188312103</v>
      </c>
      <c r="EK40" s="15">
        <f t="shared" si="236"/>
        <v>11269.600071428569</v>
      </c>
      <c r="EL40" s="15">
        <f t="shared" si="237"/>
        <v>11271.991318666798</v>
      </c>
      <c r="EM40" s="15">
        <f t="shared" si="238"/>
        <v>10919.441785714285</v>
      </c>
      <c r="EN40" s="16">
        <f t="shared" si="239"/>
        <v>11820.524823214284</v>
      </c>
      <c r="EO40" s="14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6"/>
      <c r="FC40" s="14">
        <f t="shared" si="178"/>
        <v>11612.77271428572</v>
      </c>
      <c r="FD40" s="17">
        <f t="shared" si="114"/>
        <v>10118.995999999999</v>
      </c>
      <c r="FE40" s="17">
        <f t="shared" si="115"/>
        <v>10847.567828571429</v>
      </c>
      <c r="FF40" s="17">
        <f t="shared" si="116"/>
        <v>10896.580714285707</v>
      </c>
      <c r="FG40" s="17">
        <f t="shared" si="117"/>
        <v>12297.004714285724</v>
      </c>
      <c r="FH40" s="17">
        <f t="shared" si="118"/>
        <v>12847.006285714273</v>
      </c>
      <c r="FI40" s="17">
        <f t="shared" si="119"/>
        <v>13548.928642857141</v>
      </c>
      <c r="FJ40" s="17">
        <f t="shared" si="120"/>
        <v>13931.44871428572</v>
      </c>
      <c r="FK40" s="17">
        <f t="shared" si="121"/>
        <v>10970.142857142855</v>
      </c>
      <c r="FL40" s="17">
        <f t="shared" si="122"/>
        <v>11708.904</v>
      </c>
      <c r="FM40" s="17">
        <f t="shared" si="123"/>
        <v>11487.200571428571</v>
      </c>
      <c r="FN40" s="17">
        <f t="shared" si="124"/>
        <v>10891.790949999999</v>
      </c>
      <c r="FO40" s="14">
        <f t="shared" si="125"/>
        <v>10980.485428571428</v>
      </c>
      <c r="FP40" s="17">
        <f t="shared" si="126"/>
        <v>9859.4151999999995</v>
      </c>
      <c r="FQ40" s="17">
        <f t="shared" si="127"/>
        <v>9712.8890104536695</v>
      </c>
      <c r="FR40" s="17">
        <f t="shared" si="128"/>
        <v>10067.594999999999</v>
      </c>
      <c r="FS40" s="17">
        <f t="shared" si="129"/>
        <v>11014.672</v>
      </c>
      <c r="FT40" s="17">
        <f t="shared" si="130"/>
        <v>11019.691580866351</v>
      </c>
      <c r="FU40" s="17">
        <f t="shared" si="131"/>
        <v>11879.840571428571</v>
      </c>
      <c r="FV40" s="17">
        <f t="shared" si="132"/>
        <v>12351.338967534124</v>
      </c>
      <c r="FW40" s="17">
        <f t="shared" si="133"/>
        <v>10403.369999999999</v>
      </c>
      <c r="FX40" s="17">
        <f t="shared" si="134"/>
        <v>9962.1150603814694</v>
      </c>
      <c r="FY40" s="17">
        <f t="shared" si="135"/>
        <v>9885.66</v>
      </c>
      <c r="FZ40" s="17">
        <f t="shared" si="136"/>
        <v>11942.082857142857</v>
      </c>
      <c r="GA40" s="14">
        <f t="shared" si="137"/>
        <v>12484.414000000001</v>
      </c>
      <c r="GB40" s="17">
        <f t="shared" si="138"/>
        <v>11476.772785714287</v>
      </c>
      <c r="GC40" s="17">
        <f t="shared" si="139"/>
        <v>11506.784</v>
      </c>
      <c r="GD40" s="17">
        <f t="shared" si="140"/>
        <v>10812.943428571429</v>
      </c>
      <c r="GE40" s="17">
        <f t="shared" si="141"/>
        <v>11705.608285714285</v>
      </c>
      <c r="GF40" s="17">
        <f t="shared" si="142"/>
        <v>13320.886</v>
      </c>
      <c r="GG40" s="17">
        <f t="shared" si="143"/>
        <v>14891.158285714286</v>
      </c>
      <c r="GH40" s="17">
        <f t="shared" si="144"/>
        <v>13840.566000000001</v>
      </c>
      <c r="GI40" s="17">
        <f t="shared" si="145"/>
        <v>13089.407999999999</v>
      </c>
      <c r="GJ40" s="17">
        <f t="shared" si="146"/>
        <v>12080.306</v>
      </c>
      <c r="GK40" s="17">
        <f t="shared" si="147"/>
        <v>11245.578</v>
      </c>
      <c r="GL40" s="17">
        <f t="shared" si="148"/>
        <v>11577.502</v>
      </c>
      <c r="GM40" s="14">
        <f t="shared" si="149"/>
        <v>12118.505999999999</v>
      </c>
      <c r="GN40" s="17">
        <f t="shared" si="150"/>
        <v>10357.719999999999</v>
      </c>
      <c r="GO40" s="17">
        <f t="shared" si="151"/>
        <v>11411.067999999999</v>
      </c>
      <c r="GP40" s="17">
        <f t="shared" si="152"/>
        <v>10547.11</v>
      </c>
      <c r="GQ40" s="17">
        <f t="shared" si="153"/>
        <v>11274.59</v>
      </c>
      <c r="GR40" s="17">
        <f t="shared" si="154"/>
        <v>12590.95</v>
      </c>
      <c r="GS40" s="15">
        <f t="shared" si="155"/>
        <v>13591.389074999999</v>
      </c>
      <c r="GT40" s="12">
        <f t="shared" si="156"/>
        <v>12925.435188312103</v>
      </c>
      <c r="GU40" s="12">
        <f t="shared" si="157"/>
        <v>11269.600071428569</v>
      </c>
      <c r="GV40" s="12">
        <f t="shared" si="158"/>
        <v>11271.991318666798</v>
      </c>
      <c r="GW40" s="12">
        <f t="shared" si="159"/>
        <v>10919.441785714285</v>
      </c>
      <c r="GX40" s="12">
        <f t="shared" si="160"/>
        <v>11820.524823214284</v>
      </c>
      <c r="GY40" s="14">
        <f t="shared" si="161"/>
        <v>11799.044535714285</v>
      </c>
      <c r="GZ40" s="15">
        <f t="shared" si="162"/>
        <v>10453.225996428571</v>
      </c>
      <c r="HA40" s="15">
        <f t="shared" si="163"/>
        <v>10869.577209756275</v>
      </c>
      <c r="HB40" s="15">
        <f t="shared" si="164"/>
        <v>10581.057285714285</v>
      </c>
      <c r="HC40" s="15">
        <f t="shared" si="165"/>
        <v>11572.968750000002</v>
      </c>
      <c r="HD40" s="15">
        <f t="shared" si="166"/>
        <v>12444.633466645155</v>
      </c>
      <c r="HE40" s="15">
        <f t="shared" si="167"/>
        <v>13591.389074999999</v>
      </c>
      <c r="HF40" s="15">
        <f t="shared" si="168"/>
        <v>12925.435188312103</v>
      </c>
      <c r="HG40" s="15">
        <f t="shared" si="169"/>
        <v>11269.600071428569</v>
      </c>
      <c r="HH40" s="15">
        <f t="shared" si="170"/>
        <v>11271.991318666798</v>
      </c>
      <c r="HI40" s="15">
        <f t="shared" si="171"/>
        <v>10919.441785714285</v>
      </c>
      <c r="HJ40" s="16">
        <f t="shared" si="172"/>
        <v>11820.524823214284</v>
      </c>
      <c r="HK40" s="14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6"/>
      <c r="HW40" s="14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6"/>
      <c r="II40" s="14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6"/>
      <c r="IU40" s="14"/>
      <c r="IV40" s="15"/>
      <c r="IW40" s="15"/>
      <c r="IX40" s="15"/>
      <c r="IY40" s="15"/>
      <c r="IZ40" s="15"/>
      <c r="JA40" s="15"/>
      <c r="JB40" s="15"/>
      <c r="JC40" s="15"/>
      <c r="JD40" s="15"/>
      <c r="JE40" s="15"/>
      <c r="JF40" s="16"/>
      <c r="JH40" s="17"/>
      <c r="JI40" s="14">
        <f t="shared" si="179"/>
        <v>141158.34399285715</v>
      </c>
      <c r="JJ40" s="15">
        <f t="shared" si="180"/>
        <v>129079.15567637848</v>
      </c>
      <c r="JK40" s="15">
        <f t="shared" si="181"/>
        <v>148031.92678571431</v>
      </c>
      <c r="JL40" s="15">
        <f t="shared" si="182"/>
        <v>140098.32626233602</v>
      </c>
      <c r="JM40" s="15">
        <f t="shared" si="183"/>
        <v>139518.8895065946</v>
      </c>
      <c r="JN40" s="15">
        <f t="shared" si="184"/>
        <v>0</v>
      </c>
      <c r="JO40" s="15">
        <f t="shared" si="185"/>
        <v>0</v>
      </c>
      <c r="JP40" s="15">
        <f t="shared" si="186"/>
        <v>0</v>
      </c>
      <c r="JQ40" s="15">
        <f t="shared" si="187"/>
        <v>0</v>
      </c>
      <c r="JR40" s="14"/>
    </row>
    <row r="41" spans="1:278" ht="12.75" customHeight="1" x14ac:dyDescent="0.25">
      <c r="A41" s="5" t="s">
        <v>149</v>
      </c>
      <c r="B41" s="3" t="s">
        <v>150</v>
      </c>
      <c r="C41" s="4">
        <v>44406</v>
      </c>
      <c r="D41">
        <f t="shared" si="242"/>
        <v>2021</v>
      </c>
      <c r="E41">
        <f t="shared" si="243"/>
        <v>7</v>
      </c>
      <c r="F41">
        <f t="shared" si="244"/>
        <v>2018</v>
      </c>
      <c r="G41">
        <f t="shared" si="245"/>
        <v>7</v>
      </c>
      <c r="H41">
        <f t="shared" si="173"/>
        <v>2022</v>
      </c>
      <c r="I41">
        <f t="shared" si="174"/>
        <v>1</v>
      </c>
      <c r="J41">
        <f t="shared" si="175"/>
        <v>2026</v>
      </c>
      <c r="K41">
        <f t="shared" si="176"/>
        <v>12</v>
      </c>
      <c r="M41" s="28">
        <f>IF(AND($D41=$M$4,$E41=M$5),VLOOKUP($A41,'Потребление ЭЭ_факт'!$A$5:$DH$154,47+'Потребление ЭЭ_факт'!AU$4-1,FALSE),IF(L41&lt;&gt;0,VLOOKUP($A41,'Потребление ЭЭ_факт'!$A$5:$DH$154,47+'Потребление ЭЭ_факт'!AU$4-1,FALSE),0))</f>
        <v>0</v>
      </c>
      <c r="N41" s="17">
        <f>IF(AND($D41=$M$4,$E41=N$5),VLOOKUP($A41,'Потребление ЭЭ_факт'!$A$5:$DH$154,47+'Потребление ЭЭ_факт'!AV$4-1,FALSE),IF(M41&lt;&gt;0,VLOOKUP($A41,'Потребление ЭЭ_факт'!$A$5:$DH$154,47+'Потребление ЭЭ_факт'!AV$4-1,FALSE),0))</f>
        <v>0</v>
      </c>
      <c r="O41" s="17">
        <f>IF(AND($D41=$M$4,$E41=O$5),VLOOKUP($A41,'Потребление ЭЭ_факт'!$A$5:$DH$154,47+'Потребление ЭЭ_факт'!AW$4-1,FALSE),IF(N41&lt;&gt;0,VLOOKUP($A41,'Потребление ЭЭ_факт'!$A$5:$DH$154,47+'Потребление ЭЭ_факт'!AW$4-1,FALSE),0))</f>
        <v>0</v>
      </c>
      <c r="P41" s="17">
        <f>IF(AND($D41=$M$4,$E41=P$5),VLOOKUP($A41,'Потребление ЭЭ_факт'!$A$5:$DH$154,47+'Потребление ЭЭ_факт'!AX$4-1,FALSE),IF(O41&lt;&gt;0,VLOOKUP($A41,'Потребление ЭЭ_факт'!$A$5:$DH$154,47+'Потребление ЭЭ_факт'!AX$4-1,FALSE),0))</f>
        <v>0</v>
      </c>
      <c r="Q41" s="17">
        <f>IF(AND($D41=$M$4,$E41=Q$5),VLOOKUP($A41,'Потребление ЭЭ_факт'!$A$5:$DH$154,47+'Потребление ЭЭ_факт'!AY$4-1,FALSE),IF(P41&lt;&gt;0,VLOOKUP($A41,'Потребление ЭЭ_факт'!$A$5:$DH$154,47+'Потребление ЭЭ_факт'!AY$4-1,FALSE),0))</f>
        <v>0</v>
      </c>
      <c r="R41" s="17">
        <f>IF(AND($D41=$M$4,$E41=R$5),VLOOKUP($A41,'Потребление ЭЭ_факт'!$A$5:$DH$154,47+'Потребление ЭЭ_факт'!AZ$4-1,FALSE),IF(Q41&lt;&gt;0,VLOOKUP($A41,'Потребление ЭЭ_факт'!$A$5:$DH$154,47+'Потребление ЭЭ_факт'!AZ$4-1,FALSE),0))</f>
        <v>0</v>
      </c>
      <c r="S41" s="17">
        <f>IF(AND($D41=$M$4,$E41=S$5),VLOOKUP($A41,'Потребление ЭЭ_факт'!$A$5:$DH$154,47+'Потребление ЭЭ_факт'!BA$4-1,FALSE),IF(R41&lt;&gt;0,VLOOKUP($A41,'Потребление ЭЭ_факт'!$A$5:$DH$154,47+'Потребление ЭЭ_факт'!BA$4-1,FALSE),0))</f>
        <v>0</v>
      </c>
      <c r="T41" s="17">
        <f>IF(AND($D41=$M$4,$E41=T$5),VLOOKUP($A41,'Потребление ЭЭ_факт'!$A$5:$DH$154,47+'Потребление ЭЭ_факт'!BB$4-1,FALSE),IF(S41&lt;&gt;0,VLOOKUP($A41,'Потребление ЭЭ_факт'!$A$5:$DH$154,47+'Потребление ЭЭ_факт'!BB$4-1,FALSE),0))</f>
        <v>0</v>
      </c>
      <c r="U41" s="17">
        <f>IF(AND($D41=$M$4,$E41=U$5),VLOOKUP($A41,'Потребление ЭЭ_факт'!$A$5:$DH$154,47+'Потребление ЭЭ_факт'!BC$4-1,FALSE),IF(T41&lt;&gt;0,VLOOKUP($A41,'Потребление ЭЭ_факт'!$A$5:$DH$154,47+'Потребление ЭЭ_факт'!BC$4-1,FALSE),0))</f>
        <v>0</v>
      </c>
      <c r="V41" s="17">
        <f>IF(AND($D41=$M$4,$E41=V$5),VLOOKUP($A41,'Потребление ЭЭ_факт'!$A$5:$DH$154,47+'Потребление ЭЭ_факт'!BD$4-1,FALSE),IF(U41&lt;&gt;0,VLOOKUP($A41,'Потребление ЭЭ_факт'!$A$5:$DH$154,47+'Потребление ЭЭ_факт'!BD$4-1,FALSE),0))</f>
        <v>0</v>
      </c>
      <c r="W41" s="17">
        <f>IF(AND($D41=$M$4,$E41=W$5),VLOOKUP($A41,'Потребление ЭЭ_факт'!$A$5:$DH$154,47+'Потребление ЭЭ_факт'!BE$4-1,FALSE),IF(V41&lt;&gt;0,VLOOKUP($A41,'Потребление ЭЭ_факт'!$A$5:$DH$154,47+'Потребление ЭЭ_факт'!BE$4-1,FALSE),0))</f>
        <v>0</v>
      </c>
      <c r="X41" s="17">
        <f>IF(AND($D41=$M$4,$E41=X$5),VLOOKUP($A41,'Потребление ЭЭ_факт'!$A$5:$DH$154,47+'Потребление ЭЭ_факт'!BF$4-1,FALSE),IF(W41&lt;&gt;0,VLOOKUP($A41,'Потребление ЭЭ_факт'!$A$5:$DH$154,47+'Потребление ЭЭ_факт'!BF$4-1,FALSE),0))</f>
        <v>0</v>
      </c>
      <c r="Y41" s="14">
        <f>IF(AND($D41=$Y$4,$E41=Y$5),VLOOKUP($A41,'Потребление ЭЭ_факт'!$A$5:$DH$154,47+'Потребление ЭЭ_факт'!BG$4+11,FALSE),IF(X41&lt;&gt;0,VLOOKUP($A41,'Потребление ЭЭ_факт'!$A$5:$DH$154,47+'Потребление ЭЭ_факт'!BG$4+11,FALSE),0))</f>
        <v>0</v>
      </c>
      <c r="Z41" s="17">
        <f>IF(AND($D41=$Y$4,$E41=Z$5),VLOOKUP($A41,'Потребление ЭЭ_факт'!$A$5:$DH$154,47+'Потребление ЭЭ_факт'!BH$4+11,FALSE),IF(Y41&lt;&gt;0,VLOOKUP($A41,'Потребление ЭЭ_факт'!$A$5:$DH$154,47+'Потребление ЭЭ_факт'!BH$4+11,FALSE),0))</f>
        <v>0</v>
      </c>
      <c r="AA41" s="17">
        <f>IF(AND($D41=$Y$4,$E41=AA$5),VLOOKUP($A41,'Потребление ЭЭ_факт'!$A$5:$DH$154,47+'Потребление ЭЭ_факт'!BI$4+11,FALSE),IF(Z41&lt;&gt;0,VLOOKUP($A41,'Потребление ЭЭ_факт'!$A$5:$DH$154,47+'Потребление ЭЭ_факт'!BI$4+11,FALSE),0))</f>
        <v>0</v>
      </c>
      <c r="AB41" s="17">
        <f>IF(AND($D41=$Y$4,$E41=AB$5),VLOOKUP($A41,'Потребление ЭЭ_факт'!$A$5:$DH$154,47+'Потребление ЭЭ_факт'!BJ$4+11,FALSE),IF(AA41&lt;&gt;0,VLOOKUP($A41,'Потребление ЭЭ_факт'!$A$5:$DH$154,47+'Потребление ЭЭ_факт'!BJ$4+11,FALSE),0))</f>
        <v>0</v>
      </c>
      <c r="AC41" s="17">
        <f>IF(AND($D41=$Y$4,$E41=AC$5),VLOOKUP($A41,'Потребление ЭЭ_факт'!$A$5:$DH$154,47+'Потребление ЭЭ_факт'!BK$4+11,FALSE),IF(AB41&lt;&gt;0,VLOOKUP($A41,'Потребление ЭЭ_факт'!$A$5:$DH$154,47+'Потребление ЭЭ_факт'!BK$4+11,FALSE),0))</f>
        <v>0</v>
      </c>
      <c r="AD41" s="17">
        <f>IF(AND($D41=$Y$4,$E41=AD$5),VLOOKUP($A41,'Потребление ЭЭ_факт'!$A$5:$DH$154,47+'Потребление ЭЭ_факт'!BL$4+11,FALSE),IF(AC41&lt;&gt;0,VLOOKUP($A41,'Потребление ЭЭ_факт'!$A$5:$DH$154,47+'Потребление ЭЭ_факт'!BL$4+11,FALSE),0))</f>
        <v>0</v>
      </c>
      <c r="AE41" s="17">
        <f>IF(AND($D41=$Y$4,$E41=AE$5),VLOOKUP($A41,'Потребление ЭЭ_факт'!$A$5:$DH$154,47+'Потребление ЭЭ_факт'!BM$4+11,FALSE),IF(AD41&lt;&gt;0,VLOOKUP($A41,'Потребление ЭЭ_факт'!$A$5:$DH$154,47+'Потребление ЭЭ_факт'!BM$4+11,FALSE),0))</f>
        <v>10946.290825371427</v>
      </c>
      <c r="AF41" s="17">
        <f>IF(AND($D41=$Y$4,$E41=AF$5),VLOOKUP($A41,'Потребление ЭЭ_факт'!$A$5:$DH$154,47+'Потребление ЭЭ_факт'!BN$4+11,FALSE),IF(AE41&lt;&gt;0,VLOOKUP($A41,'Потребление ЭЭ_факт'!$A$5:$DH$154,47+'Потребление ЭЭ_факт'!BN$4+11,FALSE),0))</f>
        <v>10654.939426285704</v>
      </c>
      <c r="AG41" s="17">
        <f>IF(AND($D41=$Y$4,$E41=AG$5),VLOOKUP($A41,'Потребление ЭЭ_факт'!$A$5:$DH$154,47+'Потребление ЭЭ_факт'!BO$4+11,FALSE),IF(AF41&lt;&gt;0,VLOOKUP($A41,'Потребление ЭЭ_факт'!$A$5:$DH$154,47+'Потребление ЭЭ_факт'!BO$4+11,FALSE),0))</f>
        <v>9260.1415405714306</v>
      </c>
      <c r="AH41" s="17">
        <f>IF(AND($D41=$Y$4,$E41=AH$5),VLOOKUP($A41,'Потребление ЭЭ_факт'!$A$5:$DH$154,47+'Потребление ЭЭ_факт'!BP$4+11,FALSE),IF(AG41&lt;&gt;0,VLOOKUP($A41,'Потребление ЭЭ_факт'!$A$5:$DH$154,47+'Потребление ЭЭ_факт'!BP$4+11,FALSE),0))</f>
        <v>10003.471186785722</v>
      </c>
      <c r="AI41" s="17">
        <f>IF(AND($D41=$Y$4,$E41=AI$5),VLOOKUP($A41,'Потребление ЭЭ_факт'!$A$5:$DH$154,47+'Потребление ЭЭ_факт'!BQ$4+11,FALSE),IF(AH41&lt;&gt;0,VLOOKUP($A41,'Потребление ЭЭ_факт'!$A$5:$DH$154,47+'Потребление ЭЭ_факт'!BQ$4+11,FALSE),0))</f>
        <v>9123.9918000000343</v>
      </c>
      <c r="AJ41" s="17">
        <f>IF(AND($D41=$Y$4,$E41=AJ$5),VLOOKUP($A41,'Потребление ЭЭ_факт'!$A$5:$DH$154,47+'Потребление ЭЭ_факт'!BR$4+11,FALSE),IF(AI41&lt;&gt;0,VLOOKUP($A41,'Потребление ЭЭ_факт'!$A$5:$DH$154,47+'Потребление ЭЭ_факт'!BR$4+11,FALSE),0))</f>
        <v>10124.189143714297</v>
      </c>
      <c r="AK41" s="14">
        <f>IF(AND($D41=$AK$4,$E41=AK$5),VLOOKUP($A41,'Потребление ЭЭ_факт'!$A$5:$DH$154,47+'Потребление ЭЭ_факт'!BS$4+23,FALSE),IF(AJ41&lt;&gt;0,VLOOKUP($A41,'Потребление ЭЭ_факт'!$A$5:$DH$154,47+'Потребление ЭЭ_факт'!BS$4+23,FALSE),0))</f>
        <v>10847.835035285752</v>
      </c>
      <c r="AL41" s="17">
        <f>IF(AND($D41=$AK$4,$E41=AL$5),VLOOKUP($A41,'Потребление ЭЭ_факт'!$A$5:$DH$154,47+'Потребление ЭЭ_факт'!BT$4+23,FALSE),IF(AK41&lt;&gt;0,VLOOKUP($A41,'Потребление ЭЭ_факт'!$A$5:$DH$154,47+'Потребление ЭЭ_факт'!BT$4+23,FALSE),0))</f>
        <v>9006.6822279999906</v>
      </c>
      <c r="AM41" s="17">
        <f>IF(AND($D41=$AK$4,$E41=AM$5),VLOOKUP($A41,'Потребление ЭЭ_факт'!$A$5:$DH$154,47+'Потребление ЭЭ_факт'!BU$4+23,FALSE),IF(AL41&lt;&gt;0,VLOOKUP($A41,'Потребление ЭЭ_факт'!$A$5:$DH$154,47+'Потребление ЭЭ_факт'!BU$4+23,FALSE),0))</f>
        <v>9636.0421753142855</v>
      </c>
      <c r="AN41" s="17">
        <f>IF(AND($D41=$AK$4,$E41=AN$5),VLOOKUP($A41,'Потребление ЭЭ_факт'!$A$5:$DH$154,47+'Потребление ЭЭ_факт'!BV$4+23,FALSE),IF(AM41&lt;&gt;0,VLOOKUP($A41,'Потребление ЭЭ_факт'!$A$5:$DH$154,47+'Потребление ЭЭ_факт'!BV$4+23,FALSE),0))</f>
        <v>9623.0413542857332</v>
      </c>
      <c r="AO41" s="17">
        <f>IF(AND($D41=$AK$4,$E41=AO$5),VLOOKUP($A41,'Потребление ЭЭ_факт'!$A$5:$DH$154,47+'Потребление ЭЭ_факт'!BW$4+23,FALSE),IF(AN41&lt;&gt;0,VLOOKUP($A41,'Потребление ЭЭ_факт'!$A$5:$DH$154,47+'Потребление ЭЭ_факт'!BW$4+23,FALSE),0))</f>
        <v>10388.878173071427</v>
      </c>
      <c r="AP41" s="17">
        <f>IF(AND($D41=$AK$4,$E41=AP$5),VLOOKUP($A41,'Потребление ЭЭ_факт'!$A$5:$DH$154,47+'Потребление ЭЭ_факт'!BX$4+23,FALSE),IF(AO41&lt;&gt;0,VLOOKUP($A41,'Потребление ЭЭ_факт'!$A$5:$DH$154,47+'Потребление ЭЭ_факт'!BX$4+23,FALSE),0))</f>
        <v>11253.809722285716</v>
      </c>
      <c r="AQ41" s="17">
        <f>IF(AND($D41=$AK$4,$E41=AQ$5),VLOOKUP($A41,'Потребление ЭЭ_факт'!$A$5:$DH$154,47+'Потребление ЭЭ_факт'!BY$4+23,FALSE),IF(AP41&lt;&gt;0,VLOOKUP($A41,'Потребление ЭЭ_факт'!$A$5:$DH$154,47+'Потребление ЭЭ_факт'!BY$4+23,FALSE),0))</f>
        <v>11826.27997085708</v>
      </c>
      <c r="AR41" s="17">
        <f>IF(AND($D41=$AK$4,$E41=AR$5),VLOOKUP($A41,'Потребление ЭЭ_факт'!$A$5:$DH$154,47+'Потребление ЭЭ_факт'!BZ$4+23,FALSE),IF(AQ41&lt;&gt;0,VLOOKUP($A41,'Потребление ЭЭ_факт'!$A$5:$DH$154,47+'Потребление ЭЭ_факт'!BZ$4+23,FALSE),0))</f>
        <v>12120.019957142837</v>
      </c>
      <c r="AS41" s="17">
        <f>IF(AND($D41=$AK$4,$E41=AS$5),VLOOKUP($A41,'Потребление ЭЭ_факт'!$A$5:$DH$154,47+'Потребление ЭЭ_факт'!CA$4+23,FALSE),IF(AR41&lt;&gt;0,VLOOKUP($A41,'Потребление ЭЭ_факт'!$A$5:$DH$154,47+'Потребление ЭЭ_факт'!CA$4+23,FALSE),0))</f>
        <v>9834.547592142857</v>
      </c>
      <c r="AT41" s="17">
        <f>IF(AND($D41=$AK$4,$E41=AT$5),VLOOKUP($A41,'Потребление ЭЭ_факт'!$A$5:$DH$154,47+'Потребление ЭЭ_факт'!CB$4+23,FALSE),IF(AS41&lt;&gt;0,VLOOKUP($A41,'Потребление ЭЭ_факт'!$A$5:$DH$154,47+'Потребление ЭЭ_факт'!CB$4+23,FALSE),0))</f>
        <v>10312.1266</v>
      </c>
      <c r="AU41" s="17">
        <f>IF(AND($D41=$AK$4,$E41=AU$5),VLOOKUP($A41,'Потребление ЭЭ_факт'!$A$5:$DH$154,47+'Потребление ЭЭ_факт'!CC$4+23,FALSE),IF(AT41&lt;&gt;0,VLOOKUP($A41,'Потребление ЭЭ_факт'!$A$5:$DH$154,47+'Потребление ЭЭ_факт'!CC$4+23,FALSE),0))</f>
        <v>10748.813990857143</v>
      </c>
      <c r="AV41" s="17">
        <f>IF(AND($D41=$AK$4,$E41=AV$5),VLOOKUP($A41,'Потребление ЭЭ_факт'!$A$5:$DH$154,47+'Потребление ЭЭ_факт'!CD$4+23,FALSE),IF(AU41&lt;&gt;0,VLOOKUP($A41,'Потребление ЭЭ_факт'!$A$5:$DH$154,47+'Потребление ЭЭ_факт'!CD$4+23,FALSE),0))</f>
        <v>11930.0545606</v>
      </c>
      <c r="AW41" s="14">
        <f>IF(AND($D41=$AW$4,$E41=AW$5),VLOOKUP($A41,'Потребление ЭЭ_факт'!$A$5:$DH$154,47+'Потребление ЭЭ_факт'!CE$4+35,FALSE),IF(AV41&lt;&gt;0,VLOOKUP($A41,'Потребление ЭЭ_факт'!$A$5:$DH$154,47+'Потребление ЭЭ_факт'!CE$4+35,FALSE),0))</f>
        <v>11953.639106285715</v>
      </c>
      <c r="AX41" s="17">
        <f>IF(AND($D41=$AW$4,$E41=AX$5),VLOOKUP($A41,'Потребление ЭЭ_факт'!$A$5:$DH$154,47+'Потребление ЭЭ_факт'!CF$4+35,FALSE),IF(AW41&lt;&gt;0,VLOOKUP($A41,'Потребление ЭЭ_факт'!$A$5:$DH$154,47+'Потребление ЭЭ_факт'!CF$4+35,FALSE),0))</f>
        <v>9096.8465886720005</v>
      </c>
      <c r="AY41" s="17">
        <f>IF(AND($D41=$AW$4,$E41=AY$5),VLOOKUP($A41,'Потребление ЭЭ_факт'!$A$5:$DH$154,47+'Потребление ЭЭ_факт'!CG$4+35,FALSE),IF(AX41&lt;&gt;0,VLOOKUP($A41,'Потребление ЭЭ_факт'!$A$5:$DH$154,47+'Потребление ЭЭ_факт'!CG$4+35,FALSE),0))</f>
        <v>9116.0736752556113</v>
      </c>
      <c r="AZ41" s="17">
        <f>IF(AND($D41=$AW$4,$E41=AZ$5),VLOOKUP($A41,'Потребление ЭЭ_факт'!$A$5:$DH$154,47+'Потребление ЭЭ_факт'!CH$4+35,FALSE),IF(AY41&lt;&gt;0,VLOOKUP($A41,'Потребление ЭЭ_факт'!$A$5:$DH$154,47+'Потребление ЭЭ_факт'!CH$4+35,FALSE),0))</f>
        <v>10534.939780714285</v>
      </c>
      <c r="BA41" s="17">
        <f>IF(AND($D41=$AW$4,$E41=BA$5),VLOOKUP($A41,'Потребление ЭЭ_факт'!$A$5:$DH$154,47+'Потребление ЭЭ_факт'!CI$4+35,FALSE),IF(AZ41&lt;&gt;0,VLOOKUP($A41,'Потребление ЭЭ_факт'!$A$5:$DH$154,47+'Потребление ЭЭ_факт'!CI$4+35,FALSE),0))</f>
        <v>11254.837726</v>
      </c>
      <c r="BB41" s="17">
        <f>IF(AND($D41=$AW$4,$E41=BB$5),VLOOKUP($A41,'Потребление ЭЭ_факт'!$A$5:$DH$154,47+'Потребление ЭЭ_факт'!CJ$4+35,FALSE),IF(BA41&lt;&gt;0,VLOOKUP($A41,'Потребление ЭЭ_факт'!$A$5:$DH$154,47+'Потребление ЭЭ_факт'!CJ$4+35,FALSE),0))</f>
        <v>11099.963594348912</v>
      </c>
      <c r="BC41" s="17">
        <f>IF(AND($D41=$AW$4,$E41=BC$5),VLOOKUP($A41,'Потребление ЭЭ_факт'!$A$5:$DH$154,47+'Потребление ЭЭ_факт'!CK$4+35,FALSE),IF(BB41&lt;&gt;0,VLOOKUP($A41,'Потребление ЭЭ_факт'!$A$5:$DH$154,47+'Потребление ЭЭ_факт'!CK$4+35,FALSE),0))</f>
        <v>12174.169701714287</v>
      </c>
      <c r="BD41" s="17">
        <f>IF(AND($D41=$AW$4,$E41=BD$5),VLOOKUP($A41,'Потребление ЭЭ_факт'!$A$5:$DH$154,47+'Потребление ЭЭ_факт'!CL$4+35,FALSE),IF(BC41&lt;&gt;0,VLOOKUP($A41,'Потребление ЭЭ_факт'!$A$5:$DH$154,47+'Потребление ЭЭ_факт'!CL$4+35,FALSE),0))</f>
        <v>12010.482432276267</v>
      </c>
      <c r="BE41" s="17">
        <f>IF(AND($D41=$AW$4,$E41=BE$5),VLOOKUP($A41,'Потребление ЭЭ_факт'!$A$5:$DH$154,47+'Потребление ЭЭ_факт'!CM$4+35,FALSE),IF(BD41&lt;&gt;0,VLOOKUP($A41,'Потребление ЭЭ_факт'!$A$5:$DH$154,47+'Потребление ЭЭ_факт'!CM$4+35,FALSE),0))</f>
        <v>9870.338459999999</v>
      </c>
      <c r="BF41" s="17">
        <f>IF(AND($D41=$AW$4,$E41=BF$5),VLOOKUP($A41,'Потребление ЭЭ_факт'!$A$5:$DH$154,47+'Потребление ЭЭ_факт'!CN$4+35,FALSE),IF(BE41&lt;&gt;0,VLOOKUP($A41,'Потребление ЭЭ_факт'!$A$5:$DH$154,47+'Потребление ЭЭ_факт'!CN$4+35,FALSE),0))</f>
        <v>9333.288993939077</v>
      </c>
      <c r="BG41" s="17">
        <f>IF(AND($D41=$AW$4,$E41=BG$5),VLOOKUP($A41,'Потребление ЭЭ_факт'!$A$5:$DH$154,47+'Потребление ЭЭ_факт'!CO$4+35,FALSE),IF(BF41&lt;&gt;0,VLOOKUP($A41,'Потребление ЭЭ_факт'!$A$5:$DH$154,47+'Потребление ЭЭ_факт'!CO$4+35,FALSE),0))</f>
        <v>9251.5415480000011</v>
      </c>
      <c r="BH41" s="17">
        <f>IF(AND($D41=$AW$4,$E41=BH$5),VLOOKUP($A41,'Потребление ЭЭ_факт'!$A$5:$DH$154,47+'Потребление ЭЭ_факт'!CP$4+35,FALSE),IF(BG41&lt;&gt;0,VLOOKUP($A41,'Потребление ЭЭ_факт'!$A$5:$DH$154,47+'Потребление ЭЭ_факт'!CP$4+35,FALSE),0))</f>
        <v>11072.591215428572</v>
      </c>
      <c r="BI41" s="14">
        <f>IF(AND($D41=$BI$4,$E41=BI$5),VLOOKUP($A41,'Потребление ЭЭ_факт'!$A$5:$DH$154,47+'Потребление ЭЭ_факт'!CQ$4+47,FALSE),IF(BH41&lt;&gt;0,VLOOKUP($A41,'Потребление ЭЭ_факт'!$A$5:$DH$154,47+'Потребление ЭЭ_факт'!CQ$4+47,FALSE),0))</f>
        <v>12511.87739</v>
      </c>
      <c r="BJ41" s="17">
        <f>IF(AND($D41=$BI$4,$E41=BJ$5),VLOOKUP($A41,'Потребление ЭЭ_факт'!$A$5:$DH$154,47+'Потребление ЭЭ_факт'!CR$4+47,FALSE),IF(BI41&lt;&gt;0,VLOOKUP($A41,'Потребление ЭЭ_факт'!$A$5:$DH$154,47+'Потребление ЭЭ_факт'!CR$4+47,FALSE),0))</f>
        <v>9917.0949369285718</v>
      </c>
      <c r="BK41" s="17">
        <f>IF(AND($D41=$BI$4,$E41=BK$5),VLOOKUP($A41,'Потребление ЭЭ_факт'!$A$5:$DH$154,47+'Потребление ЭЭ_факт'!CS$4+47,FALSE),IF(BJ41&lt;&gt;0,VLOOKUP($A41,'Потребление ЭЭ_факт'!$A$5:$DH$154,47+'Потребление ЭЭ_факт'!CS$4+47,FALSE),0))</f>
        <v>11544.600348</v>
      </c>
      <c r="BL41" s="17">
        <f>IF(AND($D41=$BI$4,$E41=BL$5),VLOOKUP($A41,'Потребление ЭЭ_факт'!$A$5:$DH$154,47+'Потребление ЭЭ_факт'!CT$4+47,FALSE),IF(BK41&lt;&gt;0,VLOOKUP($A41,'Потребление ЭЭ_факт'!$A$5:$DH$154,47+'Потребление ЭЭ_факт'!CT$4+47,FALSE),0))</f>
        <v>11330.704732</v>
      </c>
      <c r="BM41" s="17">
        <f>IF(AND($D41=$BI$4,$E41=BM$5),VLOOKUP($A41,'Потребление ЭЭ_факт'!$A$5:$DH$154,47+'Потребление ЭЭ_факт'!CU$4+47,FALSE),IF(BL41&lt;&gt;0,VLOOKUP($A41,'Потребление ЭЭ_факт'!$A$5:$DH$154,47+'Потребление ЭЭ_факт'!CU$4+47,FALSE),0))</f>
        <v>12655.433842571427</v>
      </c>
      <c r="BN41" s="17">
        <f>IF(AND($D41=$BI$4,$E41=BN$5),VLOOKUP($A41,'Потребление ЭЭ_факт'!$A$5:$DH$154,47+'Потребление ЭЭ_факт'!CV$4+47,FALSE),IF(BM41&lt;&gt;0,VLOOKUP($A41,'Потребление ЭЭ_факт'!$A$5:$DH$154,47+'Потребление ЭЭ_факт'!CV$4+47,FALSE),0))</f>
        <v>14080.648800285713</v>
      </c>
      <c r="BO41" s="17">
        <f>IF(AND($D41=$BI$4,$E41=BO$5),VLOOKUP($A41,'Потребление ЭЭ_факт'!$A$5:$DH$154,47+'Потребление ЭЭ_факт'!CW$4+47,FALSE),IF(BN41&lt;&gt;0,VLOOKUP($A41,'Потребление ЭЭ_факт'!$A$5:$DH$154,47+'Потребление ЭЭ_факт'!CW$4+47,FALSE),0))</f>
        <v>15964.191523428572</v>
      </c>
      <c r="BP41" s="17">
        <f>IF(AND($D41=$BI$4,$E41=BP$5),VLOOKUP($A41,'Потребление ЭЭ_факт'!$A$5:$DH$154,47+'Потребление ЭЭ_факт'!CX$4+47,FALSE),IF(BO41&lt;&gt;0,VLOOKUP($A41,'Потребление ЭЭ_факт'!$A$5:$DH$154,47+'Потребление ЭЭ_факт'!CX$4+47,FALSE),0))</f>
        <v>16030.352645999999</v>
      </c>
      <c r="BQ41" s="17">
        <f>IF(AND($D41=$BI$4,$E41=BQ$5),VLOOKUP($A41,'Потребление ЭЭ_факт'!$A$5:$DH$154,47+'Потребление ЭЭ_факт'!CY$4+47,FALSE),IF(BP41&lt;&gt;0,VLOOKUP($A41,'Потребление ЭЭ_факт'!$A$5:$DH$154,47+'Потребление ЭЭ_факт'!CY$4+47,FALSE),0))</f>
        <v>15581.564584</v>
      </c>
      <c r="BR41" s="17">
        <f>IF(AND($D41=$BI$4,$E41=BR$5),VLOOKUP($A41,'Потребление ЭЭ_факт'!$A$5:$DH$154,47+'Потребление ЭЭ_факт'!CZ$4+47,FALSE),IF(BQ41&lt;&gt;0,VLOOKUP($A41,'Потребление ЭЭ_факт'!$A$5:$DH$154,47+'Потребление ЭЭ_факт'!CZ$4+47,FALSE),0))</f>
        <v>15006.01719</v>
      </c>
      <c r="BS41" s="17">
        <f>IF(AND($D41=$BI$4,$E41=BS$5),VLOOKUP($A41,'Потребление ЭЭ_факт'!$A$5:$DH$154,47+'Потребление ЭЭ_факт'!DA$4+47,FALSE),IF(BR41&lt;&gt;0,VLOOKUP($A41,'Потребление ЭЭ_факт'!$A$5:$DH$154,47+'Потребление ЭЭ_факт'!DA$4+47,FALSE),0))</f>
        <v>13910.886288</v>
      </c>
      <c r="BT41" s="17">
        <f>IF(AND($D41=$BI$4,$E41=BT$5),VLOOKUP($A41,'Потребление ЭЭ_факт'!$A$5:$DH$154,47+'Потребление ЭЭ_факт'!DB$4+47,FALSE),IF(BS41&lt;&gt;0,VLOOKUP($A41,'Потребление ЭЭ_факт'!$A$5:$DH$154,47+'Потребление ЭЭ_факт'!DB$4+47,FALSE),0))</f>
        <v>14038.308878</v>
      </c>
      <c r="BU41" s="14">
        <f>IF(AND($D41=$BU$4,$E41=BU$5),VLOOKUP($A41,'Потребление ЭЭ_факт'!$A$5:$DH$154,59+'Потребление ЭЭ_факт'!DC$4+47,FALSE),IF(BT41&lt;&gt;0,VLOOKUP($A41,'Потребление ЭЭ_факт'!$A$5:$DH$154,47+'Потребление ЭЭ_факт'!DC$4+59,FALSE),0))</f>
        <v>13894.249506</v>
      </c>
      <c r="BV41" s="17">
        <f>IF(AND($D41=$BU$4,$E41=BV$5),VLOOKUP($A41,'Потребление ЭЭ_факт'!$A$5:$DH$154,59+'Потребление ЭЭ_факт'!DD$4+47,FALSE),IF(BU41&lt;&gt;0,VLOOKUP($A41,'Потребление ЭЭ_факт'!$A$5:$DH$154,47+'Потребление ЭЭ_факт'!DD$4+59,FALSE),0))</f>
        <v>12920.541762000001</v>
      </c>
      <c r="BW41" s="17">
        <f>IF(AND($D41=$BU$4,$E41=BW$5),VLOOKUP($A41,'Потребление ЭЭ_факт'!$A$5:$DH$154,59+'Потребление ЭЭ_факт'!DE$4+47,FALSE),IF(BV41&lt;&gt;0,VLOOKUP($A41,'Потребление ЭЭ_факт'!$A$5:$DH$154,47+'Потребление ЭЭ_факт'!DE$4+59,FALSE),0))</f>
        <v>15672.230382</v>
      </c>
      <c r="BX41" s="17">
        <f>IF(AND($D41=$BU$4,$E41=BX$5),VLOOKUP($A41,'Потребление ЭЭ_факт'!$A$5:$DH$154,59+'Потребление ЭЭ_факт'!DF$4+47,FALSE),IF(BW41&lt;&gt;0,VLOOKUP($A41,'Потребление ЭЭ_факт'!$A$5:$DH$154,47+'Потребление ЭЭ_факт'!DF$4+59,FALSE),0))</f>
        <v>14754.142905999999</v>
      </c>
      <c r="BY41" s="17">
        <f>IF(AND($D41=$BU$4,$E41=BY$5),VLOOKUP($A41,'Потребление ЭЭ_факт'!$A$5:$DH$154,59+'Потребление ЭЭ_факт'!DG$4+47,FALSE),IF(BX41&lt;&gt;0,VLOOKUP($A41,'Потребление ЭЭ_факт'!$A$5:$DH$154,47+'Потребление ЭЭ_факт'!DG$4+59,FALSE),0))</f>
        <v>15507.184520000001</v>
      </c>
      <c r="BZ41" s="17">
        <f>IF(AND($D41=$BU$4,$E41=BZ$5),VLOOKUP($A41,'Потребление ЭЭ_факт'!$A$5:$DH$154,59+'Потребление ЭЭ_факт'!DH$4+47,FALSE),IF(BY41&lt;&gt;0,VLOOKUP($A41,'Потребление ЭЭ_факт'!$A$5:$DH$154,47+'Потребление ЭЭ_факт'!DH$4+59,FALSE),0))</f>
        <v>14843.902340000001</v>
      </c>
      <c r="CA41" s="15">
        <f t="shared" si="246"/>
        <v>12727.733005342841</v>
      </c>
      <c r="CB41" s="12">
        <f t="shared" si="200"/>
        <v>12703.948615426201</v>
      </c>
      <c r="CC41" s="12">
        <f t="shared" si="201"/>
        <v>11136.648044178572</v>
      </c>
      <c r="CD41" s="12">
        <f t="shared" si="202"/>
        <v>11163.7259926812</v>
      </c>
      <c r="CE41" s="12">
        <f t="shared" si="203"/>
        <v>10758.808406714295</v>
      </c>
      <c r="CF41" s="12">
        <f t="shared" si="204"/>
        <v>11791.285949435718</v>
      </c>
      <c r="CG41" s="14">
        <f t="shared" si="205"/>
        <v>12301.900259392867</v>
      </c>
      <c r="CH41" s="15">
        <f t="shared" si="206"/>
        <v>10235.291378900141</v>
      </c>
      <c r="CI41" s="15">
        <f t="shared" si="207"/>
        <v>11492.236645142475</v>
      </c>
      <c r="CJ41" s="15">
        <f t="shared" si="240"/>
        <v>11560.707193250004</v>
      </c>
      <c r="CK41" s="15">
        <f t="shared" si="241"/>
        <v>12451.583565410712</v>
      </c>
      <c r="CL41" s="15">
        <f t="shared" si="247"/>
        <v>12819.581114230086</v>
      </c>
      <c r="CM41" s="15">
        <f t="shared" si="177"/>
        <v>12727.733005342841</v>
      </c>
      <c r="CN41" s="15">
        <f t="shared" si="208"/>
        <v>12703.948615426201</v>
      </c>
      <c r="CO41" s="15">
        <f t="shared" si="209"/>
        <v>11136.648044178572</v>
      </c>
      <c r="CP41" s="15">
        <f t="shared" si="210"/>
        <v>11163.7259926812</v>
      </c>
      <c r="CQ41" s="15">
        <f t="shared" si="211"/>
        <v>10758.808406714295</v>
      </c>
      <c r="CR41" s="16">
        <f t="shared" si="212"/>
        <v>11791.285949435718</v>
      </c>
      <c r="CS41" s="14">
        <f t="shared" si="213"/>
        <v>12301.900259392867</v>
      </c>
      <c r="CT41" s="15">
        <f t="shared" si="214"/>
        <v>10235.291378900141</v>
      </c>
      <c r="CU41" s="15">
        <f t="shared" si="215"/>
        <v>11492.236645142475</v>
      </c>
      <c r="CV41" s="15">
        <f t="shared" si="216"/>
        <v>11560.707193250004</v>
      </c>
      <c r="CW41" s="15">
        <f t="shared" si="217"/>
        <v>12451.583565410712</v>
      </c>
      <c r="CX41" s="15">
        <f t="shared" si="218"/>
        <v>12819.581114230086</v>
      </c>
      <c r="CY41" s="15">
        <f t="shared" si="219"/>
        <v>12727.733005342841</v>
      </c>
      <c r="CZ41" s="15">
        <f t="shared" si="220"/>
        <v>12703.948615426201</v>
      </c>
      <c r="DA41" s="15">
        <f t="shared" si="221"/>
        <v>11136.648044178572</v>
      </c>
      <c r="DB41" s="15">
        <f t="shared" si="222"/>
        <v>11163.7259926812</v>
      </c>
      <c r="DC41" s="15">
        <f t="shared" si="223"/>
        <v>10758.808406714295</v>
      </c>
      <c r="DD41" s="16">
        <f t="shared" si="224"/>
        <v>11791.285949435718</v>
      </c>
      <c r="DE41" s="14">
        <f t="shared" si="190"/>
        <v>12301.900259392867</v>
      </c>
      <c r="DF41" s="15">
        <f t="shared" si="191"/>
        <v>10235.291378900141</v>
      </c>
      <c r="DG41" s="15">
        <f t="shared" si="192"/>
        <v>11492.236645142475</v>
      </c>
      <c r="DH41" s="15">
        <f t="shared" si="193"/>
        <v>11560.707193250004</v>
      </c>
      <c r="DI41" s="15">
        <f t="shared" si="194"/>
        <v>12451.583565410712</v>
      </c>
      <c r="DJ41" s="15">
        <f t="shared" si="195"/>
        <v>12819.581114230086</v>
      </c>
      <c r="DK41" s="15">
        <f t="shared" si="196"/>
        <v>12727.733005342841</v>
      </c>
      <c r="DL41" s="15">
        <f t="shared" si="197"/>
        <v>12703.948615426201</v>
      </c>
      <c r="DM41" s="15">
        <f t="shared" si="198"/>
        <v>11136.648044178572</v>
      </c>
      <c r="DN41" s="15">
        <f t="shared" si="199"/>
        <v>11163.7259926812</v>
      </c>
      <c r="DO41" s="15">
        <f t="shared" si="188"/>
        <v>10758.808406714295</v>
      </c>
      <c r="DP41" s="16">
        <f t="shared" si="189"/>
        <v>11791.285949435718</v>
      </c>
      <c r="DQ41" s="14">
        <f t="shared" si="105"/>
        <v>12301.900259392867</v>
      </c>
      <c r="DR41" s="15">
        <f t="shared" si="106"/>
        <v>10235.291378900141</v>
      </c>
      <c r="DS41" s="15">
        <f t="shared" si="107"/>
        <v>11492.236645142475</v>
      </c>
      <c r="DT41" s="15">
        <f t="shared" si="108"/>
        <v>11560.707193250004</v>
      </c>
      <c r="DU41" s="15">
        <f t="shared" si="109"/>
        <v>12451.583565410712</v>
      </c>
      <c r="DV41" s="15">
        <f t="shared" si="110"/>
        <v>12819.581114230086</v>
      </c>
      <c r="DW41" s="15">
        <f t="shared" si="111"/>
        <v>12727.733005342841</v>
      </c>
      <c r="DX41" s="15">
        <f t="shared" si="112"/>
        <v>12703.948615426201</v>
      </c>
      <c r="DY41" s="15">
        <f t="shared" si="113"/>
        <v>11136.648044178572</v>
      </c>
      <c r="DZ41" s="15">
        <f t="shared" si="225"/>
        <v>11163.7259926812</v>
      </c>
      <c r="EA41" s="15">
        <f t="shared" si="226"/>
        <v>10758.808406714295</v>
      </c>
      <c r="EB41" s="16">
        <f t="shared" si="227"/>
        <v>11791.285949435718</v>
      </c>
      <c r="EC41" s="14">
        <f t="shared" si="228"/>
        <v>12301.900259392867</v>
      </c>
      <c r="ED41" s="15">
        <f t="shared" si="229"/>
        <v>10235.291378900141</v>
      </c>
      <c r="EE41" s="15">
        <f t="shared" si="230"/>
        <v>11492.236645142475</v>
      </c>
      <c r="EF41" s="15">
        <f t="shared" si="231"/>
        <v>11560.707193250004</v>
      </c>
      <c r="EG41" s="15">
        <f t="shared" si="232"/>
        <v>12451.583565410712</v>
      </c>
      <c r="EH41" s="15">
        <f t="shared" si="233"/>
        <v>12819.581114230086</v>
      </c>
      <c r="EI41" s="15">
        <f t="shared" si="234"/>
        <v>12727.733005342841</v>
      </c>
      <c r="EJ41" s="15">
        <f t="shared" si="235"/>
        <v>12703.948615426201</v>
      </c>
      <c r="EK41" s="15">
        <f t="shared" si="236"/>
        <v>11136.648044178572</v>
      </c>
      <c r="EL41" s="15">
        <f t="shared" si="237"/>
        <v>11163.7259926812</v>
      </c>
      <c r="EM41" s="15">
        <f t="shared" si="238"/>
        <v>10758.808406714295</v>
      </c>
      <c r="EN41" s="16">
        <f t="shared" si="239"/>
        <v>11791.285949435718</v>
      </c>
      <c r="EO41" s="14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6"/>
      <c r="FC41" s="14">
        <f t="shared" si="178"/>
        <v>10847.835035285752</v>
      </c>
      <c r="FD41" s="17">
        <f t="shared" si="114"/>
        <v>9006.6822279999906</v>
      </c>
      <c r="FE41" s="17">
        <f t="shared" si="115"/>
        <v>9636.0421753142855</v>
      </c>
      <c r="FF41" s="17">
        <f t="shared" si="116"/>
        <v>9623.0413542857332</v>
      </c>
      <c r="FG41" s="17">
        <f t="shared" si="117"/>
        <v>10388.878173071427</v>
      </c>
      <c r="FH41" s="17">
        <f t="shared" si="118"/>
        <v>11253.809722285716</v>
      </c>
      <c r="FI41" s="17">
        <f t="shared" si="119"/>
        <v>11826.27997085708</v>
      </c>
      <c r="FJ41" s="17">
        <f t="shared" si="120"/>
        <v>12120.019957142837</v>
      </c>
      <c r="FK41" s="17">
        <f t="shared" si="121"/>
        <v>9834.547592142857</v>
      </c>
      <c r="FL41" s="17">
        <f t="shared" si="122"/>
        <v>10312.1266</v>
      </c>
      <c r="FM41" s="17">
        <f t="shared" si="123"/>
        <v>10748.813990857143</v>
      </c>
      <c r="FN41" s="17">
        <f t="shared" si="124"/>
        <v>11930.0545606</v>
      </c>
      <c r="FO41" s="14">
        <f t="shared" si="125"/>
        <v>11953.639106285715</v>
      </c>
      <c r="FP41" s="17">
        <f t="shared" si="126"/>
        <v>9096.8465886720005</v>
      </c>
      <c r="FQ41" s="17">
        <f t="shared" si="127"/>
        <v>9116.0736752556113</v>
      </c>
      <c r="FR41" s="17">
        <f t="shared" si="128"/>
        <v>10534.939780714285</v>
      </c>
      <c r="FS41" s="17">
        <f t="shared" si="129"/>
        <v>11254.837726</v>
      </c>
      <c r="FT41" s="17">
        <f t="shared" si="130"/>
        <v>11099.963594348912</v>
      </c>
      <c r="FU41" s="17">
        <f t="shared" si="131"/>
        <v>12174.169701714287</v>
      </c>
      <c r="FV41" s="17">
        <f t="shared" si="132"/>
        <v>12010.482432276267</v>
      </c>
      <c r="FW41" s="17">
        <f t="shared" si="133"/>
        <v>9870.338459999999</v>
      </c>
      <c r="FX41" s="17">
        <f t="shared" si="134"/>
        <v>9333.288993939077</v>
      </c>
      <c r="FY41" s="17">
        <f t="shared" si="135"/>
        <v>9251.5415480000011</v>
      </c>
      <c r="FZ41" s="17">
        <f t="shared" si="136"/>
        <v>11072.591215428572</v>
      </c>
      <c r="GA41" s="14">
        <f t="shared" si="137"/>
        <v>12511.87739</v>
      </c>
      <c r="GB41" s="17">
        <f t="shared" si="138"/>
        <v>9917.0949369285718</v>
      </c>
      <c r="GC41" s="17">
        <f t="shared" si="139"/>
        <v>11544.600348</v>
      </c>
      <c r="GD41" s="17">
        <f t="shared" si="140"/>
        <v>11330.704732</v>
      </c>
      <c r="GE41" s="17">
        <f t="shared" si="141"/>
        <v>12655.433842571427</v>
      </c>
      <c r="GF41" s="17">
        <f t="shared" si="142"/>
        <v>14080.648800285713</v>
      </c>
      <c r="GG41" s="17">
        <f t="shared" si="143"/>
        <v>15964.191523428572</v>
      </c>
      <c r="GH41" s="17">
        <f t="shared" si="144"/>
        <v>16030.352645999999</v>
      </c>
      <c r="GI41" s="17">
        <f t="shared" si="145"/>
        <v>15581.564584</v>
      </c>
      <c r="GJ41" s="17">
        <f t="shared" si="146"/>
        <v>15006.01719</v>
      </c>
      <c r="GK41" s="17">
        <f t="shared" si="147"/>
        <v>13910.886288</v>
      </c>
      <c r="GL41" s="17">
        <f t="shared" si="148"/>
        <v>14038.308878</v>
      </c>
      <c r="GM41" s="14">
        <f t="shared" si="149"/>
        <v>13894.249506</v>
      </c>
      <c r="GN41" s="17">
        <f t="shared" si="150"/>
        <v>12920.541762000001</v>
      </c>
      <c r="GO41" s="17">
        <f t="shared" si="151"/>
        <v>15672.230382</v>
      </c>
      <c r="GP41" s="17">
        <f t="shared" si="152"/>
        <v>14754.142905999999</v>
      </c>
      <c r="GQ41" s="17">
        <f t="shared" si="153"/>
        <v>15507.184520000001</v>
      </c>
      <c r="GR41" s="17">
        <f t="shared" si="154"/>
        <v>14843.902340000001</v>
      </c>
      <c r="GS41" s="15">
        <f t="shared" si="155"/>
        <v>12727.733005342841</v>
      </c>
      <c r="GT41" s="12">
        <f t="shared" si="156"/>
        <v>12703.948615426201</v>
      </c>
      <c r="GU41" s="12">
        <f t="shared" si="157"/>
        <v>11136.648044178572</v>
      </c>
      <c r="GV41" s="12">
        <f t="shared" si="158"/>
        <v>11163.7259926812</v>
      </c>
      <c r="GW41" s="12">
        <f t="shared" si="159"/>
        <v>10758.808406714295</v>
      </c>
      <c r="GX41" s="12">
        <f t="shared" si="160"/>
        <v>11791.285949435718</v>
      </c>
      <c r="GY41" s="14">
        <f t="shared" si="161"/>
        <v>12301.900259392867</v>
      </c>
      <c r="GZ41" s="15">
        <f t="shared" si="162"/>
        <v>10235.291378900141</v>
      </c>
      <c r="HA41" s="15">
        <f t="shared" si="163"/>
        <v>11492.236645142475</v>
      </c>
      <c r="HB41" s="15">
        <f t="shared" si="164"/>
        <v>11560.707193250004</v>
      </c>
      <c r="HC41" s="15">
        <f t="shared" si="165"/>
        <v>12451.583565410712</v>
      </c>
      <c r="HD41" s="15">
        <f t="shared" si="166"/>
        <v>12819.581114230086</v>
      </c>
      <c r="HE41" s="15">
        <f t="shared" si="167"/>
        <v>12727.733005342841</v>
      </c>
      <c r="HF41" s="15">
        <f t="shared" si="168"/>
        <v>12703.948615426201</v>
      </c>
      <c r="HG41" s="15">
        <f t="shared" si="169"/>
        <v>11136.648044178572</v>
      </c>
      <c r="HH41" s="15">
        <f t="shared" si="170"/>
        <v>11163.7259926812</v>
      </c>
      <c r="HI41" s="15">
        <f t="shared" si="171"/>
        <v>10758.808406714295</v>
      </c>
      <c r="HJ41" s="16">
        <f t="shared" si="172"/>
        <v>11791.285949435718</v>
      </c>
      <c r="HK41" s="14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6"/>
      <c r="HW41" s="14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6"/>
      <c r="II41" s="14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6"/>
      <c r="IU41" s="14"/>
      <c r="IV41" s="15"/>
      <c r="IW41" s="15"/>
      <c r="IX41" s="15"/>
      <c r="IY41" s="15"/>
      <c r="IZ41" s="15"/>
      <c r="JA41" s="15"/>
      <c r="JB41" s="15"/>
      <c r="JC41" s="15"/>
      <c r="JD41" s="15"/>
      <c r="JE41" s="15"/>
      <c r="JF41" s="16"/>
      <c r="JH41" s="17"/>
      <c r="JI41" s="14">
        <f t="shared" si="179"/>
        <v>127528.13135984282</v>
      </c>
      <c r="JJ41" s="15">
        <f t="shared" si="180"/>
        <v>126768.71282263473</v>
      </c>
      <c r="JK41" s="15">
        <f t="shared" si="181"/>
        <v>162571.68115921429</v>
      </c>
      <c r="JL41" s="15">
        <f t="shared" si="182"/>
        <v>157874.40142977884</v>
      </c>
      <c r="JM41" s="15">
        <f t="shared" si="183"/>
        <v>141143.45017010509</v>
      </c>
      <c r="JN41" s="15">
        <f t="shared" si="184"/>
        <v>0</v>
      </c>
      <c r="JO41" s="15">
        <f t="shared" si="185"/>
        <v>0</v>
      </c>
      <c r="JP41" s="15">
        <f t="shared" si="186"/>
        <v>0</v>
      </c>
      <c r="JQ41" s="15">
        <f t="shared" si="187"/>
        <v>0</v>
      </c>
      <c r="JR41" s="14"/>
    </row>
    <row r="42" spans="1:278" ht="12.75" customHeight="1" x14ac:dyDescent="0.25">
      <c r="A42" s="5" t="s">
        <v>177</v>
      </c>
      <c r="B42" s="3" t="s">
        <v>178</v>
      </c>
      <c r="C42" s="4">
        <v>44405</v>
      </c>
      <c r="D42">
        <f t="shared" si="242"/>
        <v>2021</v>
      </c>
      <c r="E42">
        <f t="shared" si="243"/>
        <v>7</v>
      </c>
      <c r="F42">
        <f t="shared" si="244"/>
        <v>2018</v>
      </c>
      <c r="G42">
        <f t="shared" si="245"/>
        <v>7</v>
      </c>
      <c r="H42">
        <f t="shared" si="173"/>
        <v>2022</v>
      </c>
      <c r="I42">
        <f t="shared" si="174"/>
        <v>1</v>
      </c>
      <c r="J42">
        <f t="shared" si="175"/>
        <v>2026</v>
      </c>
      <c r="K42">
        <f t="shared" si="176"/>
        <v>12</v>
      </c>
      <c r="M42" s="28">
        <f>IF(AND($D42=$M$4,$E42=M$5),VLOOKUP($A42,'Потребление ЭЭ_факт'!$A$5:$DH$154,47+'Потребление ЭЭ_факт'!AU$4-1,FALSE),IF(L42&lt;&gt;0,VLOOKUP($A42,'Потребление ЭЭ_факт'!$A$5:$DH$154,47+'Потребление ЭЭ_факт'!AU$4-1,FALSE),0))</f>
        <v>0</v>
      </c>
      <c r="N42" s="17">
        <f>IF(AND($D42=$M$4,$E42=N$5),VLOOKUP($A42,'Потребление ЭЭ_факт'!$A$5:$DH$154,47+'Потребление ЭЭ_факт'!AV$4-1,FALSE),IF(M42&lt;&gt;0,VLOOKUP($A42,'Потребление ЭЭ_факт'!$A$5:$DH$154,47+'Потребление ЭЭ_факт'!AV$4-1,FALSE),0))</f>
        <v>0</v>
      </c>
      <c r="O42" s="17">
        <f>IF(AND($D42=$M$4,$E42=O$5),VLOOKUP($A42,'Потребление ЭЭ_факт'!$A$5:$DH$154,47+'Потребление ЭЭ_факт'!AW$4-1,FALSE),IF(N42&lt;&gt;0,VLOOKUP($A42,'Потребление ЭЭ_факт'!$A$5:$DH$154,47+'Потребление ЭЭ_факт'!AW$4-1,FALSE),0))</f>
        <v>0</v>
      </c>
      <c r="P42" s="17">
        <f>IF(AND($D42=$M$4,$E42=P$5),VLOOKUP($A42,'Потребление ЭЭ_факт'!$A$5:$DH$154,47+'Потребление ЭЭ_факт'!AX$4-1,FALSE),IF(O42&lt;&gt;0,VLOOKUP($A42,'Потребление ЭЭ_факт'!$A$5:$DH$154,47+'Потребление ЭЭ_факт'!AX$4-1,FALSE),0))</f>
        <v>0</v>
      </c>
      <c r="Q42" s="17">
        <f>IF(AND($D42=$M$4,$E42=Q$5),VLOOKUP($A42,'Потребление ЭЭ_факт'!$A$5:$DH$154,47+'Потребление ЭЭ_факт'!AY$4-1,FALSE),IF(P42&lt;&gt;0,VLOOKUP($A42,'Потребление ЭЭ_факт'!$A$5:$DH$154,47+'Потребление ЭЭ_факт'!AY$4-1,FALSE),0))</f>
        <v>0</v>
      </c>
      <c r="R42" s="17">
        <f>IF(AND($D42=$M$4,$E42=R$5),VLOOKUP($A42,'Потребление ЭЭ_факт'!$A$5:$DH$154,47+'Потребление ЭЭ_факт'!AZ$4-1,FALSE),IF(Q42&lt;&gt;0,VLOOKUP($A42,'Потребление ЭЭ_факт'!$A$5:$DH$154,47+'Потребление ЭЭ_факт'!AZ$4-1,FALSE),0))</f>
        <v>0</v>
      </c>
      <c r="S42" s="17">
        <f>IF(AND($D42=$M$4,$E42=S$5),VLOOKUP($A42,'Потребление ЭЭ_факт'!$A$5:$DH$154,47+'Потребление ЭЭ_факт'!BA$4-1,FALSE),IF(R42&lt;&gt;0,VLOOKUP($A42,'Потребление ЭЭ_факт'!$A$5:$DH$154,47+'Потребление ЭЭ_факт'!BA$4-1,FALSE),0))</f>
        <v>0</v>
      </c>
      <c r="T42" s="17">
        <f>IF(AND($D42=$M$4,$E42=T$5),VLOOKUP($A42,'Потребление ЭЭ_факт'!$A$5:$DH$154,47+'Потребление ЭЭ_факт'!BB$4-1,FALSE),IF(S42&lt;&gt;0,VLOOKUP($A42,'Потребление ЭЭ_факт'!$A$5:$DH$154,47+'Потребление ЭЭ_факт'!BB$4-1,FALSE),0))</f>
        <v>0</v>
      </c>
      <c r="U42" s="17">
        <f>IF(AND($D42=$M$4,$E42=U$5),VLOOKUP($A42,'Потребление ЭЭ_факт'!$A$5:$DH$154,47+'Потребление ЭЭ_факт'!BC$4-1,FALSE),IF(T42&lt;&gt;0,VLOOKUP($A42,'Потребление ЭЭ_факт'!$A$5:$DH$154,47+'Потребление ЭЭ_факт'!BC$4-1,FALSE),0))</f>
        <v>0</v>
      </c>
      <c r="V42" s="17">
        <f>IF(AND($D42=$M$4,$E42=V$5),VLOOKUP($A42,'Потребление ЭЭ_факт'!$A$5:$DH$154,47+'Потребление ЭЭ_факт'!BD$4-1,FALSE),IF(U42&lt;&gt;0,VLOOKUP($A42,'Потребление ЭЭ_факт'!$A$5:$DH$154,47+'Потребление ЭЭ_факт'!BD$4-1,FALSE),0))</f>
        <v>0</v>
      </c>
      <c r="W42" s="17">
        <f>IF(AND($D42=$M$4,$E42=W$5),VLOOKUP($A42,'Потребление ЭЭ_факт'!$A$5:$DH$154,47+'Потребление ЭЭ_факт'!BE$4-1,FALSE),IF(V42&lt;&gt;0,VLOOKUP($A42,'Потребление ЭЭ_факт'!$A$5:$DH$154,47+'Потребление ЭЭ_факт'!BE$4-1,FALSE),0))</f>
        <v>0</v>
      </c>
      <c r="X42" s="17">
        <f>IF(AND($D42=$M$4,$E42=X$5),VLOOKUP($A42,'Потребление ЭЭ_факт'!$A$5:$DH$154,47+'Потребление ЭЭ_факт'!BF$4-1,FALSE),IF(W42&lt;&gt;0,VLOOKUP($A42,'Потребление ЭЭ_факт'!$A$5:$DH$154,47+'Потребление ЭЭ_факт'!BF$4-1,FALSE),0))</f>
        <v>0</v>
      </c>
      <c r="Y42" s="14">
        <f>IF(AND($D42=$Y$4,$E42=Y$5),VLOOKUP($A42,'Потребление ЭЭ_факт'!$A$5:$DH$154,47+'Потребление ЭЭ_факт'!BG$4+11,FALSE),IF(X42&lt;&gt;0,VLOOKUP($A42,'Потребление ЭЭ_факт'!$A$5:$DH$154,47+'Потребление ЭЭ_факт'!BG$4+11,FALSE),0))</f>
        <v>0</v>
      </c>
      <c r="Z42" s="17">
        <f>IF(AND($D42=$Y$4,$E42=Z$5),VLOOKUP($A42,'Потребление ЭЭ_факт'!$A$5:$DH$154,47+'Потребление ЭЭ_факт'!BH$4+11,FALSE),IF(Y42&lt;&gt;0,VLOOKUP($A42,'Потребление ЭЭ_факт'!$A$5:$DH$154,47+'Потребление ЭЭ_факт'!BH$4+11,FALSE),0))</f>
        <v>0</v>
      </c>
      <c r="AA42" s="17">
        <f>IF(AND($D42=$Y$4,$E42=AA$5),VLOOKUP($A42,'Потребление ЭЭ_факт'!$A$5:$DH$154,47+'Потребление ЭЭ_факт'!BI$4+11,FALSE),IF(Z42&lt;&gt;0,VLOOKUP($A42,'Потребление ЭЭ_факт'!$A$5:$DH$154,47+'Потребление ЭЭ_факт'!BI$4+11,FALSE),0))</f>
        <v>0</v>
      </c>
      <c r="AB42" s="17">
        <f>IF(AND($D42=$Y$4,$E42=AB$5),VLOOKUP($A42,'Потребление ЭЭ_факт'!$A$5:$DH$154,47+'Потребление ЭЭ_факт'!BJ$4+11,FALSE),IF(AA42&lt;&gt;0,VLOOKUP($A42,'Потребление ЭЭ_факт'!$A$5:$DH$154,47+'Потребление ЭЭ_факт'!BJ$4+11,FALSE),0))</f>
        <v>0</v>
      </c>
      <c r="AC42" s="17">
        <f>IF(AND($D42=$Y$4,$E42=AC$5),VLOOKUP($A42,'Потребление ЭЭ_факт'!$A$5:$DH$154,47+'Потребление ЭЭ_факт'!BK$4+11,FALSE),IF(AB42&lt;&gt;0,VLOOKUP($A42,'Потребление ЭЭ_факт'!$A$5:$DH$154,47+'Потребление ЭЭ_факт'!BK$4+11,FALSE),0))</f>
        <v>0</v>
      </c>
      <c r="AD42" s="17">
        <f>IF(AND($D42=$Y$4,$E42=AD$5),VLOOKUP($A42,'Потребление ЭЭ_факт'!$A$5:$DH$154,47+'Потребление ЭЭ_факт'!BL$4+11,FALSE),IF(AC42&lt;&gt;0,VLOOKUP($A42,'Потребление ЭЭ_факт'!$A$5:$DH$154,47+'Потребление ЭЭ_факт'!BL$4+11,FALSE),0))</f>
        <v>0</v>
      </c>
      <c r="AE42" s="17">
        <f>IF(AND($D42=$Y$4,$E42=AE$5),VLOOKUP($A42,'Потребление ЭЭ_факт'!$A$5:$DH$154,47+'Потребление ЭЭ_факт'!BM$4+11,FALSE),IF(AD42&lt;&gt;0,VLOOKUP($A42,'Потребление ЭЭ_факт'!$A$5:$DH$154,47+'Потребление ЭЭ_факт'!BM$4+11,FALSE),0))</f>
        <v>11691.053914285707</v>
      </c>
      <c r="AF42" s="17">
        <f>IF(AND($D42=$Y$4,$E42=AF$5),VLOOKUP($A42,'Потребление ЭЭ_факт'!$A$5:$DH$154,47+'Потребление ЭЭ_факт'!BN$4+11,FALSE),IF(AE42&lt;&gt;0,VLOOKUP($A42,'Потребление ЭЭ_факт'!$A$5:$DH$154,47+'Потребление ЭЭ_факт'!BN$4+11,FALSE),0))</f>
        <v>16354.988857142824</v>
      </c>
      <c r="AG42" s="17">
        <f>IF(AND($D42=$Y$4,$E42=AG$5),VLOOKUP($A42,'Потребление ЭЭ_факт'!$A$5:$DH$154,47+'Потребление ЭЭ_факт'!BO$4+11,FALSE),IF(AF42&lt;&gt;0,VLOOKUP($A42,'Потребление ЭЭ_факт'!$A$5:$DH$154,47+'Потребление ЭЭ_факт'!BO$4+11,FALSE),0))</f>
        <v>14227.957714285714</v>
      </c>
      <c r="AH42" s="17">
        <f>IF(AND($D42=$Y$4,$E42=AH$5),VLOOKUP($A42,'Потребление ЭЭ_факт'!$A$5:$DH$154,47+'Потребление ЭЭ_факт'!BP$4+11,FALSE),IF(AG42&lt;&gt;0,VLOOKUP($A42,'Потребление ЭЭ_факт'!$A$5:$DH$154,47+'Потребление ЭЭ_факт'!BP$4+11,FALSE),0))</f>
        <v>14785.210857142856</v>
      </c>
      <c r="AI42" s="17">
        <f>IF(AND($D42=$Y$4,$E42=AI$5),VLOOKUP($A42,'Потребление ЭЭ_факт'!$A$5:$DH$154,47+'Потребление ЭЭ_факт'!BQ$4+11,FALSE),IF(AH42&lt;&gt;0,VLOOKUP($A42,'Потребление ЭЭ_факт'!$A$5:$DH$154,47+'Потребление ЭЭ_факт'!BQ$4+11,FALSE),0))</f>
        <v>13693.455000000004</v>
      </c>
      <c r="AJ42" s="17">
        <f>IF(AND($D42=$Y$4,$E42=AJ$5),VLOOKUP($A42,'Потребление ЭЭ_факт'!$A$5:$DH$154,47+'Потребление ЭЭ_факт'!BR$4+11,FALSE),IF(AI42&lt;&gt;0,VLOOKUP($A42,'Потребление ЭЭ_факт'!$A$5:$DH$154,47+'Потребление ЭЭ_факт'!BR$4+11,FALSE),0))</f>
        <v>15737.932971428563</v>
      </c>
      <c r="AK42" s="14">
        <f>IF(AND($D42=$AK$4,$E42=AK$5),VLOOKUP($A42,'Потребление ЭЭ_факт'!$A$5:$DH$154,47+'Потребление ЭЭ_факт'!BS$4+23,FALSE),IF(AJ42&lt;&gt;0,VLOOKUP($A42,'Потребление ЭЭ_факт'!$A$5:$DH$154,47+'Потребление ЭЭ_факт'!BS$4+23,FALSE),0))</f>
        <v>17014.133000000005</v>
      </c>
      <c r="AL42" s="17">
        <f>IF(AND($D42=$AK$4,$E42=AL$5),VLOOKUP($A42,'Потребление ЭЭ_факт'!$A$5:$DH$154,47+'Потребление ЭЭ_факт'!BT$4+23,FALSE),IF(AK42&lt;&gt;0,VLOOKUP($A42,'Потребление ЭЭ_факт'!$A$5:$DH$154,47+'Потребление ЭЭ_факт'!BT$4+23,FALSE),0))</f>
        <v>14671.025999999998</v>
      </c>
      <c r="AM42" s="17">
        <f>IF(AND($D42=$AK$4,$E42=AM$5),VLOOKUP($A42,'Потребление ЭЭ_факт'!$A$5:$DH$154,47+'Потребление ЭЭ_факт'!BU$4+23,FALSE),IF(AL42&lt;&gt;0,VLOOKUP($A42,'Потребление ЭЭ_факт'!$A$5:$DH$154,47+'Потребление ЭЭ_факт'!BU$4+23,FALSE),0))</f>
        <v>14060.452114285712</v>
      </c>
      <c r="AN42" s="17">
        <f>IF(AND($D42=$AK$4,$E42=AN$5),VLOOKUP($A42,'Потребление ЭЭ_факт'!$A$5:$DH$154,47+'Потребление ЭЭ_факт'!BV$4+23,FALSE),IF(AM42&lt;&gt;0,VLOOKUP($A42,'Потребление ЭЭ_факт'!$A$5:$DH$154,47+'Потребление ЭЭ_факт'!BV$4+23,FALSE),0))</f>
        <v>13894.725000000004</v>
      </c>
      <c r="AO42" s="17">
        <f>IF(AND($D42=$AK$4,$E42=AO$5),VLOOKUP($A42,'Потребление ЭЭ_факт'!$A$5:$DH$154,47+'Потребление ЭЭ_факт'!BW$4+23,FALSE),IF(AN42&lt;&gt;0,VLOOKUP($A42,'Потребление ЭЭ_факт'!$A$5:$DH$154,47+'Потребление ЭЭ_факт'!BW$4+23,FALSE),0))</f>
        <v>14750.304857142841</v>
      </c>
      <c r="AP42" s="17">
        <f>IF(AND($D42=$AK$4,$E42=AP$5),VLOOKUP($A42,'Потребление ЭЭ_факт'!$A$5:$DH$154,47+'Потребление ЭЭ_факт'!BX$4+23,FALSE),IF(AO42&lt;&gt;0,VLOOKUP($A42,'Потребление ЭЭ_факт'!$A$5:$DH$154,47+'Потребление ЭЭ_факт'!BX$4+23,FALSE),0))</f>
        <v>16753.844571428574</v>
      </c>
      <c r="AQ42" s="17">
        <f>IF(AND($D42=$AK$4,$E42=AQ$5),VLOOKUP($A42,'Потребление ЭЭ_факт'!$A$5:$DH$154,47+'Потребление ЭЭ_факт'!BY$4+23,FALSE),IF(AP42&lt;&gt;0,VLOOKUP($A42,'Потребление ЭЭ_факт'!$A$5:$DH$154,47+'Потребление ЭЭ_факт'!BY$4+23,FALSE),0))</f>
        <v>18844.48814285715</v>
      </c>
      <c r="AR42" s="17">
        <f>IF(AND($D42=$AK$4,$E42=AR$5),VLOOKUP($A42,'Потребление ЭЭ_факт'!$A$5:$DH$154,47+'Потребление ЭЭ_факт'!BZ$4+23,FALSE),IF(AQ42&lt;&gt;0,VLOOKUP($A42,'Потребление ЭЭ_факт'!$A$5:$DH$154,47+'Потребление ЭЭ_факт'!BZ$4+23,FALSE),0))</f>
        <v>19518.842214285705</v>
      </c>
      <c r="AS42" s="17">
        <f>IF(AND($D42=$AK$4,$E42=AS$5),VLOOKUP($A42,'Потребление ЭЭ_факт'!$A$5:$DH$154,47+'Потребление ЭЭ_факт'!CA$4+23,FALSE),IF(AR42&lt;&gt;0,VLOOKUP($A42,'Потребление ЭЭ_факт'!$A$5:$DH$154,47+'Потребление ЭЭ_факт'!CA$4+23,FALSE),0))</f>
        <v>17144.076964285712</v>
      </c>
      <c r="AT42" s="17">
        <f>IF(AND($D42=$AK$4,$E42=AT$5),VLOOKUP($A42,'Потребление ЭЭ_факт'!$A$5:$DH$154,47+'Потребление ЭЭ_факт'!CB$4+23,FALSE),IF(AS42&lt;&gt;0,VLOOKUP($A42,'Потребление ЭЭ_факт'!$A$5:$DH$154,47+'Потребление ЭЭ_факт'!CB$4+23,FALSE),0))</f>
        <v>15637.052</v>
      </c>
      <c r="AU42" s="17">
        <f>IF(AND($D42=$AK$4,$E42=AU$5),VLOOKUP($A42,'Потребление ЭЭ_факт'!$A$5:$DH$154,47+'Потребление ЭЭ_факт'!CC$4+23,FALSE),IF(AT42&lt;&gt;0,VLOOKUP($A42,'Потребление ЭЭ_факт'!$A$5:$DH$154,47+'Потребление ЭЭ_факт'!CC$4+23,FALSE),0))</f>
        <v>14681.940571428569</v>
      </c>
      <c r="AV42" s="17">
        <f>IF(AND($D42=$AK$4,$E42=AV$5),VLOOKUP($A42,'Потребление ЭЭ_факт'!$A$5:$DH$154,47+'Потребление ЭЭ_факт'!CD$4+23,FALSE),IF(AU42&lt;&gt;0,VLOOKUP($A42,'Потребление ЭЭ_факт'!$A$5:$DH$154,47+'Потребление ЭЭ_факт'!CD$4+23,FALSE),0))</f>
        <v>16715.814920000001</v>
      </c>
      <c r="AW42" s="14">
        <f>IF(AND($D42=$AW$4,$E42=AW$5),VLOOKUP($A42,'Потребление ЭЭ_факт'!$A$5:$DH$154,47+'Потребление ЭЭ_факт'!CE$4+35,FALSE),IF(AV42&lt;&gt;0,VLOOKUP($A42,'Потребление ЭЭ_факт'!$A$5:$DH$154,47+'Потребление ЭЭ_факт'!CE$4+35,FALSE),0))</f>
        <v>15442.863428571429</v>
      </c>
      <c r="AX42" s="17">
        <f>IF(AND($D42=$AW$4,$E42=AX$5),VLOOKUP($A42,'Потребление ЭЭ_факт'!$A$5:$DH$154,47+'Потребление ЭЭ_факт'!CF$4+35,FALSE),IF(AW42&lt;&gt;0,VLOOKUP($A42,'Потребление ЭЭ_факт'!$A$5:$DH$154,47+'Потребление ЭЭ_факт'!CF$4+35,FALSE),0))</f>
        <v>14085.624368000003</v>
      </c>
      <c r="AY42" s="17">
        <f>IF(AND($D42=$AW$4,$E42=AY$5),VLOOKUP($A42,'Потребление ЭЭ_факт'!$A$5:$DH$154,47+'Потребление ЭЭ_факт'!CG$4+35,FALSE),IF(AX42&lt;&gt;0,VLOOKUP($A42,'Потребление ЭЭ_факт'!$A$5:$DH$154,47+'Потребление ЭЭ_факт'!CG$4+35,FALSE),0))</f>
        <v>14600.209598663931</v>
      </c>
      <c r="AZ42" s="17">
        <f>IF(AND($D42=$AW$4,$E42=AZ$5),VLOOKUP($A42,'Потребление ЭЭ_факт'!$A$5:$DH$154,47+'Потребление ЭЭ_факт'!CH$4+35,FALSE),IF(AY42&lt;&gt;0,VLOOKUP($A42,'Потребление ЭЭ_факт'!$A$5:$DH$154,47+'Потребление ЭЭ_факт'!CH$4+35,FALSE),0))</f>
        <v>15683.010000000002</v>
      </c>
      <c r="BA42" s="17">
        <f>IF(AND($D42=$AW$4,$E42=BA$5),VLOOKUP($A42,'Потребление ЭЭ_факт'!$A$5:$DH$154,47+'Потребление ЭЭ_факт'!CI$4+35,FALSE),IF(AZ42&lt;&gt;0,VLOOKUP($A42,'Потребление ЭЭ_факт'!$A$5:$DH$154,47+'Потребление ЭЭ_факт'!CI$4+35,FALSE),0))</f>
        <v>16671.281999999999</v>
      </c>
      <c r="BB42" s="17">
        <f>IF(AND($D42=$AW$4,$E42=BB$5),VLOOKUP($A42,'Потребление ЭЭ_факт'!$A$5:$DH$154,47+'Потребление ЭЭ_факт'!CJ$4+35,FALSE),IF(BA42&lt;&gt;0,VLOOKUP($A42,'Потребление ЭЭ_факт'!$A$5:$DH$154,47+'Потребление ЭЭ_факт'!CJ$4+35,FALSE),0))</f>
        <v>18841.430784559321</v>
      </c>
      <c r="BC42" s="17">
        <f>IF(AND($D42=$AW$4,$E42=BC$5),VLOOKUP($A42,'Потребление ЭЭ_факт'!$A$5:$DH$154,47+'Потребление ЭЭ_факт'!CK$4+35,FALSE),IF(BB42&lt;&gt;0,VLOOKUP($A42,'Потребление ЭЭ_факт'!$A$5:$DH$154,47+'Потребление ЭЭ_факт'!CK$4+35,FALSE),0))</f>
        <v>20660.976857142858</v>
      </c>
      <c r="BD42" s="17">
        <f>IF(AND($D42=$AW$4,$E42=BD$5),VLOOKUP($A42,'Потребление ЭЭ_факт'!$A$5:$DH$154,47+'Потребление ЭЭ_факт'!CL$4+35,FALSE),IF(BC42&lt;&gt;0,VLOOKUP($A42,'Потребление ЭЭ_факт'!$A$5:$DH$154,47+'Потребление ЭЭ_факт'!CL$4+35,FALSE),0))</f>
        <v>22450.802437768729</v>
      </c>
      <c r="BE42" s="17">
        <f>IF(AND($D42=$AW$4,$E42=BE$5),VLOOKUP($A42,'Потребление ЭЭ_факт'!$A$5:$DH$154,47+'Потребление ЭЭ_факт'!CM$4+35,FALSE),IF(BD42&lt;&gt;0,VLOOKUP($A42,'Потребление ЭЭ_факт'!$A$5:$DH$154,47+'Потребление ЭЭ_факт'!CM$4+35,FALSE),0))</f>
        <v>17961.763999999999</v>
      </c>
      <c r="BF42" s="17">
        <f>IF(AND($D42=$AW$4,$E42=BF$5),VLOOKUP($A42,'Потребление ЭЭ_факт'!$A$5:$DH$154,47+'Потребление ЭЭ_факт'!CN$4+35,FALSE),IF(BE42&lt;&gt;0,VLOOKUP($A42,'Потребление ЭЭ_факт'!$A$5:$DH$154,47+'Потребление ЭЭ_факт'!CN$4+35,FALSE),0))</f>
        <v>16568.727188125526</v>
      </c>
      <c r="BG42" s="17">
        <f>IF(AND($D42=$AW$4,$E42=BG$5),VLOOKUP($A42,'Потребление ЭЭ_факт'!$A$5:$DH$154,47+'Потребление ЭЭ_факт'!CO$4+35,FALSE),IF(BF42&lt;&gt;0,VLOOKUP($A42,'Потребление ЭЭ_факт'!$A$5:$DH$154,47+'Потребление ЭЭ_факт'!CO$4+35,FALSE),0))</f>
        <v>13879.626</v>
      </c>
      <c r="BH42" s="17">
        <f>IF(AND($D42=$AW$4,$E42=BH$5),VLOOKUP($A42,'Потребление ЭЭ_факт'!$A$5:$DH$154,47+'Потребление ЭЭ_факт'!CP$4+35,FALSE),IF(BG42&lt;&gt;0,VLOOKUP($A42,'Потребление ЭЭ_факт'!$A$5:$DH$154,47+'Потребление ЭЭ_факт'!CP$4+35,FALSE),0))</f>
        <v>15253.364</v>
      </c>
      <c r="BI42" s="14">
        <f>IF(AND($D42=$BI$4,$E42=BI$5),VLOOKUP($A42,'Потребление ЭЭ_факт'!$A$5:$DH$154,47+'Потребление ЭЭ_факт'!CQ$4+47,FALSE),IF(BH42&lt;&gt;0,VLOOKUP($A42,'Потребление ЭЭ_факт'!$A$5:$DH$154,47+'Потребление ЭЭ_факт'!CQ$4+47,FALSE),0))</f>
        <v>12854.982571428573</v>
      </c>
      <c r="BJ42" s="17">
        <f>IF(AND($D42=$BI$4,$E42=BJ$5),VLOOKUP($A42,'Потребление ЭЭ_факт'!$A$5:$DH$154,47+'Потребление ЭЭ_факт'!CR$4+47,FALSE),IF(BI42&lt;&gt;0,VLOOKUP($A42,'Потребление ЭЭ_факт'!$A$5:$DH$154,47+'Потребление ЭЭ_факт'!CR$4+47,FALSE),0))</f>
        <v>15559.212571428572</v>
      </c>
      <c r="BK42" s="17">
        <f>IF(AND($D42=$BI$4,$E42=BK$5),VLOOKUP($A42,'Потребление ЭЭ_факт'!$A$5:$DH$154,47+'Потребление ЭЭ_факт'!CS$4+47,FALSE),IF(BJ42&lt;&gt;0,VLOOKUP($A42,'Потребление ЭЭ_факт'!$A$5:$DH$154,47+'Потребление ЭЭ_факт'!CS$4+47,FALSE),0))</f>
        <v>17580.504000000001</v>
      </c>
      <c r="BL42" s="17">
        <f>IF(AND($D42=$BI$4,$E42=BL$5),VLOOKUP($A42,'Потребление ЭЭ_факт'!$A$5:$DH$154,47+'Потребление ЭЭ_факт'!CT$4+47,FALSE),IF(BK42&lt;&gt;0,VLOOKUP($A42,'Потребление ЭЭ_факт'!$A$5:$DH$154,47+'Потребление ЭЭ_факт'!CT$4+47,FALSE),0))</f>
        <v>16301.158000000001</v>
      </c>
      <c r="BM42" s="17">
        <f>IF(AND($D42=$BI$4,$E42=BM$5),VLOOKUP($A42,'Потребление ЭЭ_факт'!$A$5:$DH$154,47+'Потребление ЭЭ_факт'!CU$4+47,FALSE),IF(BL42&lt;&gt;0,VLOOKUP($A42,'Потребление ЭЭ_факт'!$A$5:$DH$154,47+'Потребление ЭЭ_факт'!CU$4+47,FALSE),0))</f>
        <v>19712.894571428573</v>
      </c>
      <c r="BN42" s="17">
        <f>IF(AND($D42=$BI$4,$E42=BN$5),VLOOKUP($A42,'Потребление ЭЭ_факт'!$A$5:$DH$154,47+'Потребление ЭЭ_факт'!CV$4+47,FALSE),IF(BM42&lt;&gt;0,VLOOKUP($A42,'Потребление ЭЭ_факт'!$A$5:$DH$154,47+'Потребление ЭЭ_факт'!CV$4+47,FALSE),0))</f>
        <v>22559.818857142858</v>
      </c>
      <c r="BO42" s="17">
        <f>IF(AND($D42=$BI$4,$E42=BO$5),VLOOKUP($A42,'Потребление ЭЭ_факт'!$A$5:$DH$154,47+'Потребление ЭЭ_факт'!CW$4+47,FALSE),IF(BN42&lt;&gt;0,VLOOKUP($A42,'Потребление ЭЭ_факт'!$A$5:$DH$154,47+'Потребление ЭЭ_факт'!CW$4+47,FALSE),0))</f>
        <v>23973.853714285713</v>
      </c>
      <c r="BP42" s="17">
        <f>IF(AND($D42=$BI$4,$E42=BP$5),VLOOKUP($A42,'Потребление ЭЭ_факт'!$A$5:$DH$154,47+'Потребление ЭЭ_факт'!CX$4+47,FALSE),IF(BO42&lt;&gt;0,VLOOKUP($A42,'Потребление ЭЭ_факт'!$A$5:$DH$154,47+'Потребление ЭЭ_факт'!CX$4+47,FALSE),0))</f>
        <v>23411.326000000001</v>
      </c>
      <c r="BQ42" s="17">
        <f>IF(AND($D42=$BI$4,$E42=BQ$5),VLOOKUP($A42,'Потребление ЭЭ_факт'!$A$5:$DH$154,47+'Потребление ЭЭ_факт'!CY$4+47,FALSE),IF(BP42&lt;&gt;0,VLOOKUP($A42,'Потребление ЭЭ_факт'!$A$5:$DH$154,47+'Потребление ЭЭ_факт'!CY$4+47,FALSE),0))</f>
        <v>20254.545999999998</v>
      </c>
      <c r="BR42" s="17">
        <f>IF(AND($D42=$BI$4,$E42=BR$5),VLOOKUP($A42,'Потребление ЭЭ_факт'!$A$5:$DH$154,47+'Потребление ЭЭ_факт'!CZ$4+47,FALSE),IF(BQ42&lt;&gt;0,VLOOKUP($A42,'Потребление ЭЭ_факт'!$A$5:$DH$154,47+'Потребление ЭЭ_факт'!CZ$4+47,FALSE),0))</f>
        <v>17281.317999999999</v>
      </c>
      <c r="BS42" s="17">
        <f>IF(AND($D42=$BI$4,$E42=BS$5),VLOOKUP($A42,'Потребление ЭЭ_факт'!$A$5:$DH$154,47+'Потребление ЭЭ_факт'!DA$4+47,FALSE),IF(BR42&lt;&gt;0,VLOOKUP($A42,'Потребление ЭЭ_факт'!$A$5:$DH$154,47+'Потребление ЭЭ_факт'!DA$4+47,FALSE),0))</f>
        <v>16250.522000000001</v>
      </c>
      <c r="BT42" s="17">
        <f>IF(AND($D42=$BI$4,$E42=BT$5),VLOOKUP($A42,'Потребление ЭЭ_факт'!$A$5:$DH$154,47+'Потребление ЭЭ_факт'!DB$4+47,FALSE),IF(BS42&lt;&gt;0,VLOOKUP($A42,'Потребление ЭЭ_факт'!$A$5:$DH$154,47+'Потребление ЭЭ_факт'!DB$4+47,FALSE),0))</f>
        <v>18273.698</v>
      </c>
      <c r="BU42" s="14">
        <f>IF(AND($D42=$BU$4,$E42=BU$5),VLOOKUP($A42,'Потребление ЭЭ_факт'!$A$5:$DH$154,59+'Потребление ЭЭ_факт'!DC$4+47,FALSE),IF(BT42&lt;&gt;0,VLOOKUP($A42,'Потребление ЭЭ_факт'!$A$5:$DH$154,47+'Потребление ЭЭ_факт'!DC$4+59,FALSE),0))</f>
        <v>18604.866000000002</v>
      </c>
      <c r="BV42" s="17">
        <f>IF(AND($D42=$BU$4,$E42=BV$5),VLOOKUP($A42,'Потребление ЭЭ_факт'!$A$5:$DH$154,59+'Потребление ЭЭ_факт'!DD$4+47,FALSE),IF(BU42&lt;&gt;0,VLOOKUP($A42,'Потребление ЭЭ_факт'!$A$5:$DH$154,47+'Потребление ЭЭ_факт'!DD$4+59,FALSE),0))</f>
        <v>16434.684000000001</v>
      </c>
      <c r="BW42" s="17">
        <f>IF(AND($D42=$BU$4,$E42=BW$5),VLOOKUP($A42,'Потребление ЭЭ_факт'!$A$5:$DH$154,59+'Потребление ЭЭ_факт'!DE$4+47,FALSE),IF(BV42&lt;&gt;0,VLOOKUP($A42,'Потребление ЭЭ_факт'!$A$5:$DH$154,47+'Потребление ЭЭ_факт'!DE$4+59,FALSE),0))</f>
        <v>17278.513999999999</v>
      </c>
      <c r="BX42" s="17">
        <f>IF(AND($D42=$BU$4,$E42=BX$5),VLOOKUP($A42,'Потребление ЭЭ_факт'!$A$5:$DH$154,59+'Потребление ЭЭ_факт'!DF$4+47,FALSE),IF(BW42&lt;&gt;0,VLOOKUP($A42,'Потребление ЭЭ_факт'!$A$5:$DH$154,47+'Потребление ЭЭ_факт'!DF$4+59,FALSE),0))</f>
        <v>17437.918000000001</v>
      </c>
      <c r="BY42" s="17">
        <f>IF(AND($D42=$BU$4,$E42=BY$5),VLOOKUP($A42,'Потребление ЭЭ_факт'!$A$5:$DH$154,59+'Потребление ЭЭ_факт'!DG$4+47,FALSE),IF(BX42&lt;&gt;0,VLOOKUP($A42,'Потребление ЭЭ_факт'!$A$5:$DH$154,47+'Потребление ЭЭ_факт'!DG$4+59,FALSE),0))</f>
        <v>19216.68</v>
      </c>
      <c r="BZ42" s="17">
        <f>IF(AND($D42=$BU$4,$E42=BZ$5),VLOOKUP($A42,'Потребление ЭЭ_факт'!$A$5:$DH$154,59+'Потребление ЭЭ_факт'!DH$4+47,FALSE),IF(BY42&lt;&gt;0,VLOOKUP($A42,'Потребление ЭЭ_факт'!$A$5:$DH$154,47+'Потребление ЭЭ_факт'!DH$4+59,FALSE),0))</f>
        <v>20738.475999999999</v>
      </c>
      <c r="CA42" s="15">
        <f t="shared" si="246"/>
        <v>18792.593157142855</v>
      </c>
      <c r="CB42" s="12">
        <f t="shared" si="200"/>
        <v>20433.989877299315</v>
      </c>
      <c r="CC42" s="12">
        <f t="shared" si="201"/>
        <v>17397.086169642855</v>
      </c>
      <c r="CD42" s="12">
        <f t="shared" si="202"/>
        <v>16068.077011317095</v>
      </c>
      <c r="CE42" s="12">
        <f t="shared" si="203"/>
        <v>14626.385892857143</v>
      </c>
      <c r="CF42" s="12">
        <f t="shared" si="204"/>
        <v>16495.202472857141</v>
      </c>
      <c r="CG42" s="14">
        <f t="shared" si="205"/>
        <v>15979.211250000002</v>
      </c>
      <c r="CH42" s="15">
        <f t="shared" si="206"/>
        <v>15187.636734857144</v>
      </c>
      <c r="CI42" s="15">
        <f t="shared" si="207"/>
        <v>15879.91992823741</v>
      </c>
      <c r="CJ42" s="15">
        <f t="shared" si="240"/>
        <v>15829.202750000002</v>
      </c>
      <c r="CK42" s="15">
        <f t="shared" si="241"/>
        <v>17587.790357142854</v>
      </c>
      <c r="CL42" s="15">
        <f t="shared" si="247"/>
        <v>19723.392553282691</v>
      </c>
      <c r="CM42" s="15">
        <f t="shared" si="177"/>
        <v>18792.593157142855</v>
      </c>
      <c r="CN42" s="15">
        <f t="shared" si="208"/>
        <v>20433.989877299315</v>
      </c>
      <c r="CO42" s="15">
        <f t="shared" si="209"/>
        <v>17397.086169642855</v>
      </c>
      <c r="CP42" s="15">
        <f t="shared" si="210"/>
        <v>16068.077011317095</v>
      </c>
      <c r="CQ42" s="15">
        <f t="shared" si="211"/>
        <v>14626.385892857143</v>
      </c>
      <c r="CR42" s="16">
        <f t="shared" si="212"/>
        <v>16495.202472857141</v>
      </c>
      <c r="CS42" s="14">
        <f t="shared" si="213"/>
        <v>15979.211250000002</v>
      </c>
      <c r="CT42" s="15">
        <f t="shared" si="214"/>
        <v>15187.636734857144</v>
      </c>
      <c r="CU42" s="15">
        <f t="shared" si="215"/>
        <v>15879.91992823741</v>
      </c>
      <c r="CV42" s="15">
        <f t="shared" si="216"/>
        <v>15829.202750000002</v>
      </c>
      <c r="CW42" s="15">
        <f t="shared" si="217"/>
        <v>17587.790357142854</v>
      </c>
      <c r="CX42" s="15">
        <f t="shared" si="218"/>
        <v>19723.392553282691</v>
      </c>
      <c r="CY42" s="15">
        <f t="shared" si="219"/>
        <v>18792.593157142855</v>
      </c>
      <c r="CZ42" s="15">
        <f t="shared" si="220"/>
        <v>20433.989877299315</v>
      </c>
      <c r="DA42" s="15">
        <f t="shared" si="221"/>
        <v>17397.086169642855</v>
      </c>
      <c r="DB42" s="15">
        <f t="shared" si="222"/>
        <v>16068.077011317095</v>
      </c>
      <c r="DC42" s="15">
        <f t="shared" si="223"/>
        <v>14626.385892857143</v>
      </c>
      <c r="DD42" s="16">
        <f t="shared" si="224"/>
        <v>16495.202472857141</v>
      </c>
      <c r="DE42" s="14">
        <f t="shared" si="190"/>
        <v>15979.211250000002</v>
      </c>
      <c r="DF42" s="15">
        <f t="shared" si="191"/>
        <v>15187.636734857144</v>
      </c>
      <c r="DG42" s="15">
        <f t="shared" si="192"/>
        <v>15879.91992823741</v>
      </c>
      <c r="DH42" s="15">
        <f t="shared" si="193"/>
        <v>15829.202750000002</v>
      </c>
      <c r="DI42" s="15">
        <f t="shared" si="194"/>
        <v>17587.790357142854</v>
      </c>
      <c r="DJ42" s="15">
        <f t="shared" si="195"/>
        <v>19723.392553282691</v>
      </c>
      <c r="DK42" s="15">
        <f t="shared" si="196"/>
        <v>18792.593157142855</v>
      </c>
      <c r="DL42" s="15">
        <f t="shared" si="197"/>
        <v>20433.989877299315</v>
      </c>
      <c r="DM42" s="15">
        <f t="shared" si="198"/>
        <v>17397.086169642855</v>
      </c>
      <c r="DN42" s="15">
        <f t="shared" si="199"/>
        <v>16068.077011317095</v>
      </c>
      <c r="DO42" s="15">
        <f t="shared" si="188"/>
        <v>14626.385892857143</v>
      </c>
      <c r="DP42" s="16">
        <f t="shared" si="189"/>
        <v>16495.202472857141</v>
      </c>
      <c r="DQ42" s="14">
        <f t="shared" si="105"/>
        <v>15979.211250000002</v>
      </c>
      <c r="DR42" s="15">
        <f t="shared" si="106"/>
        <v>15187.636734857144</v>
      </c>
      <c r="DS42" s="15">
        <f t="shared" si="107"/>
        <v>15879.91992823741</v>
      </c>
      <c r="DT42" s="15">
        <f t="shared" si="108"/>
        <v>15829.202750000002</v>
      </c>
      <c r="DU42" s="15">
        <f t="shared" si="109"/>
        <v>17587.790357142854</v>
      </c>
      <c r="DV42" s="15">
        <f t="shared" si="110"/>
        <v>19723.392553282691</v>
      </c>
      <c r="DW42" s="15">
        <f t="shared" si="111"/>
        <v>18792.593157142855</v>
      </c>
      <c r="DX42" s="15">
        <f t="shared" si="112"/>
        <v>20433.989877299315</v>
      </c>
      <c r="DY42" s="15">
        <f t="shared" si="113"/>
        <v>17397.086169642855</v>
      </c>
      <c r="DZ42" s="15">
        <f t="shared" si="225"/>
        <v>16068.077011317095</v>
      </c>
      <c r="EA42" s="15">
        <f t="shared" si="226"/>
        <v>14626.385892857143</v>
      </c>
      <c r="EB42" s="16">
        <f t="shared" si="227"/>
        <v>16495.202472857141</v>
      </c>
      <c r="EC42" s="14">
        <f t="shared" si="228"/>
        <v>15979.211250000002</v>
      </c>
      <c r="ED42" s="15">
        <f t="shared" si="229"/>
        <v>15187.636734857144</v>
      </c>
      <c r="EE42" s="15">
        <f t="shared" si="230"/>
        <v>15879.91992823741</v>
      </c>
      <c r="EF42" s="15">
        <f t="shared" si="231"/>
        <v>15829.202750000002</v>
      </c>
      <c r="EG42" s="15">
        <f t="shared" si="232"/>
        <v>17587.790357142854</v>
      </c>
      <c r="EH42" s="15">
        <f t="shared" si="233"/>
        <v>19723.392553282691</v>
      </c>
      <c r="EI42" s="15">
        <f t="shared" si="234"/>
        <v>18792.593157142855</v>
      </c>
      <c r="EJ42" s="15">
        <f t="shared" si="235"/>
        <v>20433.989877299315</v>
      </c>
      <c r="EK42" s="15">
        <f t="shared" si="236"/>
        <v>17397.086169642855</v>
      </c>
      <c r="EL42" s="15">
        <f t="shared" si="237"/>
        <v>16068.077011317095</v>
      </c>
      <c r="EM42" s="15">
        <f t="shared" si="238"/>
        <v>14626.385892857143</v>
      </c>
      <c r="EN42" s="16">
        <f t="shared" si="239"/>
        <v>16495.202472857141</v>
      </c>
      <c r="EO42" s="14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6"/>
      <c r="FC42" s="14">
        <f t="shared" si="178"/>
        <v>17014.133000000005</v>
      </c>
      <c r="FD42" s="17">
        <f t="shared" si="114"/>
        <v>14671.025999999998</v>
      </c>
      <c r="FE42" s="17">
        <f t="shared" si="115"/>
        <v>14060.452114285712</v>
      </c>
      <c r="FF42" s="17">
        <f t="shared" si="116"/>
        <v>13894.725000000004</v>
      </c>
      <c r="FG42" s="17">
        <f t="shared" si="117"/>
        <v>14750.304857142841</v>
      </c>
      <c r="FH42" s="17">
        <f t="shared" si="118"/>
        <v>16753.844571428574</v>
      </c>
      <c r="FI42" s="17">
        <f t="shared" si="119"/>
        <v>18844.48814285715</v>
      </c>
      <c r="FJ42" s="17">
        <f t="shared" si="120"/>
        <v>19518.842214285705</v>
      </c>
      <c r="FK42" s="17">
        <f t="shared" si="121"/>
        <v>17144.076964285712</v>
      </c>
      <c r="FL42" s="17">
        <f t="shared" si="122"/>
        <v>15637.052</v>
      </c>
      <c r="FM42" s="17">
        <f t="shared" si="123"/>
        <v>14681.940571428569</v>
      </c>
      <c r="FN42" s="17">
        <f t="shared" si="124"/>
        <v>16715.814920000001</v>
      </c>
      <c r="FO42" s="14">
        <f t="shared" si="125"/>
        <v>15442.863428571429</v>
      </c>
      <c r="FP42" s="17">
        <f t="shared" si="126"/>
        <v>14085.624368000003</v>
      </c>
      <c r="FQ42" s="17">
        <f t="shared" si="127"/>
        <v>14600.209598663931</v>
      </c>
      <c r="FR42" s="17">
        <f t="shared" si="128"/>
        <v>15683.010000000002</v>
      </c>
      <c r="FS42" s="17">
        <f t="shared" si="129"/>
        <v>16671.281999999999</v>
      </c>
      <c r="FT42" s="17">
        <f t="shared" si="130"/>
        <v>18841.430784559321</v>
      </c>
      <c r="FU42" s="17">
        <f t="shared" si="131"/>
        <v>20660.976857142858</v>
      </c>
      <c r="FV42" s="17">
        <f t="shared" si="132"/>
        <v>22450.802437768729</v>
      </c>
      <c r="FW42" s="17">
        <f t="shared" si="133"/>
        <v>17961.763999999999</v>
      </c>
      <c r="FX42" s="17">
        <f t="shared" si="134"/>
        <v>16568.727188125526</v>
      </c>
      <c r="FY42" s="17">
        <f t="shared" si="135"/>
        <v>13879.626</v>
      </c>
      <c r="FZ42" s="17">
        <f t="shared" si="136"/>
        <v>15253.364</v>
      </c>
      <c r="GA42" s="14">
        <f t="shared" si="137"/>
        <v>12854.982571428573</v>
      </c>
      <c r="GB42" s="17">
        <f t="shared" si="138"/>
        <v>15559.212571428572</v>
      </c>
      <c r="GC42" s="17">
        <f t="shared" si="139"/>
        <v>17580.504000000001</v>
      </c>
      <c r="GD42" s="17">
        <f t="shared" si="140"/>
        <v>16301.158000000001</v>
      </c>
      <c r="GE42" s="17">
        <f t="shared" si="141"/>
        <v>19712.894571428573</v>
      </c>
      <c r="GF42" s="17">
        <f t="shared" si="142"/>
        <v>22559.818857142858</v>
      </c>
      <c r="GG42" s="17">
        <f t="shared" si="143"/>
        <v>23973.853714285713</v>
      </c>
      <c r="GH42" s="17">
        <f t="shared" si="144"/>
        <v>23411.326000000001</v>
      </c>
      <c r="GI42" s="17">
        <f t="shared" si="145"/>
        <v>20254.545999999998</v>
      </c>
      <c r="GJ42" s="17">
        <f t="shared" si="146"/>
        <v>17281.317999999999</v>
      </c>
      <c r="GK42" s="17">
        <f t="shared" si="147"/>
        <v>16250.522000000001</v>
      </c>
      <c r="GL42" s="17">
        <f t="shared" si="148"/>
        <v>18273.698</v>
      </c>
      <c r="GM42" s="14">
        <f t="shared" si="149"/>
        <v>18604.866000000002</v>
      </c>
      <c r="GN42" s="17">
        <f t="shared" si="150"/>
        <v>16434.684000000001</v>
      </c>
      <c r="GO42" s="17">
        <f t="shared" si="151"/>
        <v>17278.513999999999</v>
      </c>
      <c r="GP42" s="17">
        <f t="shared" si="152"/>
        <v>17437.918000000001</v>
      </c>
      <c r="GQ42" s="17">
        <f t="shared" si="153"/>
        <v>19216.68</v>
      </c>
      <c r="GR42" s="17">
        <f t="shared" si="154"/>
        <v>20738.475999999999</v>
      </c>
      <c r="GS42" s="15">
        <f t="shared" si="155"/>
        <v>18792.593157142855</v>
      </c>
      <c r="GT42" s="12">
        <f t="shared" si="156"/>
        <v>20433.989877299315</v>
      </c>
      <c r="GU42" s="12">
        <f t="shared" si="157"/>
        <v>17397.086169642855</v>
      </c>
      <c r="GV42" s="12">
        <f t="shared" si="158"/>
        <v>16068.077011317095</v>
      </c>
      <c r="GW42" s="12">
        <f t="shared" si="159"/>
        <v>14626.385892857143</v>
      </c>
      <c r="GX42" s="12">
        <f t="shared" si="160"/>
        <v>16495.202472857141</v>
      </c>
      <c r="GY42" s="14">
        <f t="shared" si="161"/>
        <v>15979.211250000002</v>
      </c>
      <c r="GZ42" s="15">
        <f t="shared" si="162"/>
        <v>15187.636734857144</v>
      </c>
      <c r="HA42" s="15">
        <f t="shared" si="163"/>
        <v>15879.91992823741</v>
      </c>
      <c r="HB42" s="15">
        <f t="shared" si="164"/>
        <v>15829.202750000002</v>
      </c>
      <c r="HC42" s="15">
        <f t="shared" si="165"/>
        <v>17587.790357142854</v>
      </c>
      <c r="HD42" s="15">
        <f t="shared" si="166"/>
        <v>19723.392553282691</v>
      </c>
      <c r="HE42" s="15">
        <f t="shared" si="167"/>
        <v>18792.593157142855</v>
      </c>
      <c r="HF42" s="15">
        <f t="shared" si="168"/>
        <v>20433.989877299315</v>
      </c>
      <c r="HG42" s="15">
        <f t="shared" si="169"/>
        <v>17397.086169642855</v>
      </c>
      <c r="HH42" s="15">
        <f t="shared" si="170"/>
        <v>16068.077011317095</v>
      </c>
      <c r="HI42" s="15">
        <f t="shared" si="171"/>
        <v>14626.385892857143</v>
      </c>
      <c r="HJ42" s="16">
        <f t="shared" si="172"/>
        <v>16495.202472857141</v>
      </c>
      <c r="HK42" s="14"/>
      <c r="HL42" s="15"/>
      <c r="HM42" s="15"/>
      <c r="HN42" s="15"/>
      <c r="HO42" s="15"/>
      <c r="HP42" s="15"/>
      <c r="HQ42" s="15"/>
      <c r="HR42" s="15"/>
      <c r="HS42" s="15"/>
      <c r="HT42" s="15"/>
      <c r="HU42" s="15"/>
      <c r="HV42" s="16"/>
      <c r="HW42" s="14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6"/>
      <c r="II42" s="14"/>
      <c r="IJ42" s="15"/>
      <c r="IK42" s="15"/>
      <c r="IL42" s="15"/>
      <c r="IM42" s="15"/>
      <c r="IN42" s="15"/>
      <c r="IO42" s="15"/>
      <c r="IP42" s="15"/>
      <c r="IQ42" s="15"/>
      <c r="IR42" s="15"/>
      <c r="IS42" s="15"/>
      <c r="IT42" s="16"/>
      <c r="IU42" s="14"/>
      <c r="IV42" s="15"/>
      <c r="IW42" s="15"/>
      <c r="IX42" s="15"/>
      <c r="IY42" s="15"/>
      <c r="IZ42" s="15"/>
      <c r="JA42" s="15"/>
      <c r="JB42" s="15"/>
      <c r="JC42" s="15"/>
      <c r="JD42" s="15"/>
      <c r="JE42" s="15"/>
      <c r="JF42" s="16"/>
      <c r="JH42" s="17"/>
      <c r="JI42" s="14">
        <f t="shared" si="179"/>
        <v>193686.70035571427</v>
      </c>
      <c r="JJ42" s="15">
        <f t="shared" si="180"/>
        <v>202099.68066283179</v>
      </c>
      <c r="JK42" s="15">
        <f t="shared" si="181"/>
        <v>224013.83428571429</v>
      </c>
      <c r="JL42" s="15">
        <f t="shared" si="182"/>
        <v>213524.47258111642</v>
      </c>
      <c r="JM42" s="15">
        <f t="shared" si="183"/>
        <v>204000.48815463652</v>
      </c>
      <c r="JN42" s="15">
        <f t="shared" si="184"/>
        <v>0</v>
      </c>
      <c r="JO42" s="15">
        <f t="shared" si="185"/>
        <v>0</v>
      </c>
      <c r="JP42" s="15">
        <f t="shared" si="186"/>
        <v>0</v>
      </c>
      <c r="JQ42" s="15">
        <f t="shared" si="187"/>
        <v>0</v>
      </c>
      <c r="JR42" s="14"/>
    </row>
    <row r="43" spans="1:278" ht="12.75" customHeight="1" x14ac:dyDescent="0.25">
      <c r="A43" s="5" t="s">
        <v>129</v>
      </c>
      <c r="B43" s="3" t="s">
        <v>130</v>
      </c>
      <c r="C43" s="4">
        <v>44461</v>
      </c>
      <c r="D43">
        <f t="shared" si="242"/>
        <v>2021</v>
      </c>
      <c r="E43">
        <f t="shared" si="243"/>
        <v>9</v>
      </c>
      <c r="F43">
        <f t="shared" si="244"/>
        <v>2018</v>
      </c>
      <c r="G43">
        <f t="shared" si="245"/>
        <v>9</v>
      </c>
      <c r="H43">
        <f t="shared" si="173"/>
        <v>2022</v>
      </c>
      <c r="I43">
        <f t="shared" si="174"/>
        <v>1</v>
      </c>
      <c r="J43">
        <f t="shared" si="175"/>
        <v>2026</v>
      </c>
      <c r="K43">
        <f t="shared" si="176"/>
        <v>12</v>
      </c>
      <c r="M43" s="28">
        <f>IF(AND($D43=$M$4,$E43=M$5),VLOOKUP($A43,'Потребление ЭЭ_факт'!$A$5:$DH$154,47+'Потребление ЭЭ_факт'!AU$4-1,FALSE),IF(L43&lt;&gt;0,VLOOKUP($A43,'Потребление ЭЭ_факт'!$A$5:$DH$154,47+'Потребление ЭЭ_факт'!AU$4-1,FALSE),0))</f>
        <v>0</v>
      </c>
      <c r="N43" s="17">
        <f>IF(AND($D43=$M$4,$E43=N$5),VLOOKUP($A43,'Потребление ЭЭ_факт'!$A$5:$DH$154,47+'Потребление ЭЭ_факт'!AV$4-1,FALSE),IF(M43&lt;&gt;0,VLOOKUP($A43,'Потребление ЭЭ_факт'!$A$5:$DH$154,47+'Потребление ЭЭ_факт'!AV$4-1,FALSE),0))</f>
        <v>0</v>
      </c>
      <c r="O43" s="17">
        <f>IF(AND($D43=$M$4,$E43=O$5),VLOOKUP($A43,'Потребление ЭЭ_факт'!$A$5:$DH$154,47+'Потребление ЭЭ_факт'!AW$4-1,FALSE),IF(N43&lt;&gt;0,VLOOKUP($A43,'Потребление ЭЭ_факт'!$A$5:$DH$154,47+'Потребление ЭЭ_факт'!AW$4-1,FALSE),0))</f>
        <v>0</v>
      </c>
      <c r="P43" s="17">
        <f>IF(AND($D43=$M$4,$E43=P$5),VLOOKUP($A43,'Потребление ЭЭ_факт'!$A$5:$DH$154,47+'Потребление ЭЭ_факт'!AX$4-1,FALSE),IF(O43&lt;&gt;0,VLOOKUP($A43,'Потребление ЭЭ_факт'!$A$5:$DH$154,47+'Потребление ЭЭ_факт'!AX$4-1,FALSE),0))</f>
        <v>0</v>
      </c>
      <c r="Q43" s="17">
        <f>IF(AND($D43=$M$4,$E43=Q$5),VLOOKUP($A43,'Потребление ЭЭ_факт'!$A$5:$DH$154,47+'Потребление ЭЭ_факт'!AY$4-1,FALSE),IF(P43&lt;&gt;0,VLOOKUP($A43,'Потребление ЭЭ_факт'!$A$5:$DH$154,47+'Потребление ЭЭ_факт'!AY$4-1,FALSE),0))</f>
        <v>0</v>
      </c>
      <c r="R43" s="17">
        <f>IF(AND($D43=$M$4,$E43=R$5),VLOOKUP($A43,'Потребление ЭЭ_факт'!$A$5:$DH$154,47+'Потребление ЭЭ_факт'!AZ$4-1,FALSE),IF(Q43&lt;&gt;0,VLOOKUP($A43,'Потребление ЭЭ_факт'!$A$5:$DH$154,47+'Потребление ЭЭ_факт'!AZ$4-1,FALSE),0))</f>
        <v>0</v>
      </c>
      <c r="S43" s="17">
        <f>IF(AND($D43=$M$4,$E43=S$5),VLOOKUP($A43,'Потребление ЭЭ_факт'!$A$5:$DH$154,47+'Потребление ЭЭ_факт'!BA$4-1,FALSE),IF(R43&lt;&gt;0,VLOOKUP($A43,'Потребление ЭЭ_факт'!$A$5:$DH$154,47+'Потребление ЭЭ_факт'!BA$4-1,FALSE),0))</f>
        <v>0</v>
      </c>
      <c r="T43" s="17">
        <f>IF(AND($D43=$M$4,$E43=T$5),VLOOKUP($A43,'Потребление ЭЭ_факт'!$A$5:$DH$154,47+'Потребление ЭЭ_факт'!BB$4-1,FALSE),IF(S43&lt;&gt;0,VLOOKUP($A43,'Потребление ЭЭ_факт'!$A$5:$DH$154,47+'Потребление ЭЭ_факт'!BB$4-1,FALSE),0))</f>
        <v>0</v>
      </c>
      <c r="U43" s="17">
        <f>IF(AND($D43=$M$4,$E43=U$5),VLOOKUP($A43,'Потребление ЭЭ_факт'!$A$5:$DH$154,47+'Потребление ЭЭ_факт'!BC$4-1,FALSE),IF(T43&lt;&gt;0,VLOOKUP($A43,'Потребление ЭЭ_факт'!$A$5:$DH$154,47+'Потребление ЭЭ_факт'!BC$4-1,FALSE),0))</f>
        <v>0</v>
      </c>
      <c r="V43" s="17">
        <f>IF(AND($D43=$M$4,$E43=V$5),VLOOKUP($A43,'Потребление ЭЭ_факт'!$A$5:$DH$154,47+'Потребление ЭЭ_факт'!BD$4-1,FALSE),IF(U43&lt;&gt;0,VLOOKUP($A43,'Потребление ЭЭ_факт'!$A$5:$DH$154,47+'Потребление ЭЭ_факт'!BD$4-1,FALSE),0))</f>
        <v>0</v>
      </c>
      <c r="W43" s="17">
        <f>IF(AND($D43=$M$4,$E43=W$5),VLOOKUP($A43,'Потребление ЭЭ_факт'!$A$5:$DH$154,47+'Потребление ЭЭ_факт'!BE$4-1,FALSE),IF(V43&lt;&gt;0,VLOOKUP($A43,'Потребление ЭЭ_факт'!$A$5:$DH$154,47+'Потребление ЭЭ_факт'!BE$4-1,FALSE),0))</f>
        <v>0</v>
      </c>
      <c r="X43" s="17">
        <f>IF(AND($D43=$M$4,$E43=X$5),VLOOKUP($A43,'Потребление ЭЭ_факт'!$A$5:$DH$154,47+'Потребление ЭЭ_факт'!BF$4-1,FALSE),IF(W43&lt;&gt;0,VLOOKUP($A43,'Потребление ЭЭ_факт'!$A$5:$DH$154,47+'Потребление ЭЭ_факт'!BF$4-1,FALSE),0))</f>
        <v>0</v>
      </c>
      <c r="Y43" s="14">
        <f>IF(AND($D43=$Y$4,$E43=Y$5),VLOOKUP($A43,'Потребление ЭЭ_факт'!$A$5:$DH$154,47+'Потребление ЭЭ_факт'!BG$4+11,FALSE),IF(X43&lt;&gt;0,VLOOKUP($A43,'Потребление ЭЭ_факт'!$A$5:$DH$154,47+'Потребление ЭЭ_факт'!BG$4+11,FALSE),0))</f>
        <v>0</v>
      </c>
      <c r="Z43" s="17">
        <f>IF(AND($D43=$Y$4,$E43=Z$5),VLOOKUP($A43,'Потребление ЭЭ_факт'!$A$5:$DH$154,47+'Потребление ЭЭ_факт'!BH$4+11,FALSE),IF(Y43&lt;&gt;0,VLOOKUP($A43,'Потребление ЭЭ_факт'!$A$5:$DH$154,47+'Потребление ЭЭ_факт'!BH$4+11,FALSE),0))</f>
        <v>0</v>
      </c>
      <c r="AA43" s="17">
        <f>IF(AND($D43=$Y$4,$E43=AA$5),VLOOKUP($A43,'Потребление ЭЭ_факт'!$A$5:$DH$154,47+'Потребление ЭЭ_факт'!BI$4+11,FALSE),IF(Z43&lt;&gt;0,VLOOKUP($A43,'Потребление ЭЭ_факт'!$A$5:$DH$154,47+'Потребление ЭЭ_факт'!BI$4+11,FALSE),0))</f>
        <v>0</v>
      </c>
      <c r="AB43" s="17">
        <f>IF(AND($D43=$Y$4,$E43=AB$5),VLOOKUP($A43,'Потребление ЭЭ_факт'!$A$5:$DH$154,47+'Потребление ЭЭ_факт'!BJ$4+11,FALSE),IF(AA43&lt;&gt;0,VLOOKUP($A43,'Потребление ЭЭ_факт'!$A$5:$DH$154,47+'Потребление ЭЭ_факт'!BJ$4+11,FALSE),0))</f>
        <v>0</v>
      </c>
      <c r="AC43" s="17">
        <f>IF(AND($D43=$Y$4,$E43=AC$5),VLOOKUP($A43,'Потребление ЭЭ_факт'!$A$5:$DH$154,47+'Потребление ЭЭ_факт'!BK$4+11,FALSE),IF(AB43&lt;&gt;0,VLOOKUP($A43,'Потребление ЭЭ_факт'!$A$5:$DH$154,47+'Потребление ЭЭ_факт'!BK$4+11,FALSE),0))</f>
        <v>0</v>
      </c>
      <c r="AD43" s="17">
        <f>IF(AND($D43=$Y$4,$E43=AD$5),VLOOKUP($A43,'Потребление ЭЭ_факт'!$A$5:$DH$154,47+'Потребление ЭЭ_факт'!BL$4+11,FALSE),IF(AC43&lt;&gt;0,VLOOKUP($A43,'Потребление ЭЭ_факт'!$A$5:$DH$154,47+'Потребление ЭЭ_факт'!BL$4+11,FALSE),0))</f>
        <v>0</v>
      </c>
      <c r="AE43" s="17">
        <f>IF(AND($D43=$Y$4,$E43=AE$5),VLOOKUP($A43,'Потребление ЭЭ_факт'!$A$5:$DH$154,47+'Потребление ЭЭ_факт'!BM$4+11,FALSE),IF(AD43&lt;&gt;0,VLOOKUP($A43,'Потребление ЭЭ_факт'!$A$5:$DH$154,47+'Потребление ЭЭ_факт'!BM$4+11,FALSE),0))</f>
        <v>0</v>
      </c>
      <c r="AF43" s="17">
        <f>IF(AND($D43=$Y$4,$E43=AF$5),VLOOKUP($A43,'Потребление ЭЭ_факт'!$A$5:$DH$154,47+'Потребление ЭЭ_факт'!BN$4+11,FALSE),IF(AE43&lt;&gt;0,VLOOKUP($A43,'Потребление ЭЭ_факт'!$A$5:$DH$154,47+'Потребление ЭЭ_факт'!BN$4+11,FALSE),0))</f>
        <v>0</v>
      </c>
      <c r="AG43" s="17">
        <f>IF(AND($D43=$Y$4,$E43=AG$5),VLOOKUP($A43,'Потребление ЭЭ_факт'!$A$5:$DH$154,47+'Потребление ЭЭ_факт'!BO$4+11,FALSE),IF(AF43&lt;&gt;0,VLOOKUP($A43,'Потребление ЭЭ_факт'!$A$5:$DH$154,47+'Потребление ЭЭ_факт'!BO$4+11,FALSE),0))</f>
        <v>25640.571428571428</v>
      </c>
      <c r="AH43" s="17">
        <f>IF(AND($D43=$Y$4,$E43=AH$5),VLOOKUP($A43,'Потребление ЭЭ_факт'!$A$5:$DH$154,47+'Потребление ЭЭ_факт'!BP$4+11,FALSE),IF(AG43&lt;&gt;0,VLOOKUP($A43,'Потребление ЭЭ_факт'!$A$5:$DH$154,47+'Потребление ЭЭ_факт'!BP$4+11,FALSE),0))</f>
        <v>23312.86357142857</v>
      </c>
      <c r="AI43" s="17">
        <f>IF(AND($D43=$Y$4,$E43=AI$5),VLOOKUP($A43,'Потребление ЭЭ_факт'!$A$5:$DH$154,47+'Потребление ЭЭ_факт'!BQ$4+11,FALSE),IF(AH43&lt;&gt;0,VLOOKUP($A43,'Потребление ЭЭ_факт'!$A$5:$DH$154,47+'Потребление ЭЭ_факт'!BQ$4+11,FALSE),0))</f>
        <v>19268.55</v>
      </c>
      <c r="AJ43" s="17">
        <f>IF(AND($D43=$Y$4,$E43=AJ$5),VLOOKUP($A43,'Потребление ЭЭ_факт'!$A$5:$DH$154,47+'Потребление ЭЭ_факт'!BR$4+11,FALSE),IF(AI43&lt;&gt;0,VLOOKUP($A43,'Потребление ЭЭ_факт'!$A$5:$DH$154,47+'Потребление ЭЭ_факт'!BR$4+11,FALSE),0))</f>
        <v>25991.285714285714</v>
      </c>
      <c r="AK43" s="14">
        <f>IF(AND($D43=$AK$4,$E43=AK$5),VLOOKUP($A43,'Потребление ЭЭ_факт'!$A$5:$DH$154,47+'Потребление ЭЭ_факт'!BS$4+23,FALSE),IF(AJ43&lt;&gt;0,VLOOKUP($A43,'Потребление ЭЭ_факт'!$A$5:$DH$154,47+'Потребление ЭЭ_факт'!BS$4+23,FALSE),0))</f>
        <v>24090.830714285712</v>
      </c>
      <c r="AL43" s="17">
        <f>IF(AND($D43=$AK$4,$E43=AL$5),VLOOKUP($A43,'Потребление ЭЭ_факт'!$A$5:$DH$154,47+'Потребление ЭЭ_факт'!BT$4+23,FALSE),IF(AK43&lt;&gt;0,VLOOKUP($A43,'Потребление ЭЭ_факт'!$A$5:$DH$154,47+'Потребление ЭЭ_факт'!BT$4+23,FALSE),0))</f>
        <v>21393.78</v>
      </c>
      <c r="AM43" s="17">
        <f>IF(AND($D43=$AK$4,$E43=AM$5),VLOOKUP($A43,'Потребление ЭЭ_факт'!$A$5:$DH$154,47+'Потребление ЭЭ_факт'!BU$4+23,FALSE),IF(AL43&lt;&gt;0,VLOOKUP($A43,'Потребление ЭЭ_факт'!$A$5:$DH$154,47+'Потребление ЭЭ_факт'!BU$4+23,FALSE),0))</f>
        <v>21021.914857142856</v>
      </c>
      <c r="AN43" s="17">
        <f>IF(AND($D43=$AK$4,$E43=AN$5),VLOOKUP($A43,'Потребление ЭЭ_факт'!$A$5:$DH$154,47+'Потребление ЭЭ_факт'!BV$4+23,FALSE),IF(AM43&lt;&gt;0,VLOOKUP($A43,'Потребление ЭЭ_факт'!$A$5:$DH$154,47+'Потребление ЭЭ_факт'!BV$4+23,FALSE),0))</f>
        <v>20312.657142857144</v>
      </c>
      <c r="AO43" s="17">
        <f>IF(AND($D43=$AK$4,$E43=AO$5),VLOOKUP($A43,'Потребление ЭЭ_факт'!$A$5:$DH$154,47+'Потребление ЭЭ_факт'!BW$4+23,FALSE),IF(AN43&lt;&gt;0,VLOOKUP($A43,'Потребление ЭЭ_факт'!$A$5:$DH$154,47+'Потребление ЭЭ_факт'!BW$4+23,FALSE),0))</f>
        <v>21328.088571428576</v>
      </c>
      <c r="AP43" s="17">
        <f>IF(AND($D43=$AK$4,$E43=AP$5),VLOOKUP($A43,'Потребление ЭЭ_факт'!$A$5:$DH$154,47+'Потребление ЭЭ_факт'!BX$4+23,FALSE),IF(AO43&lt;&gt;0,VLOOKUP($A43,'Потребление ЭЭ_факт'!$A$5:$DH$154,47+'Потребление ЭЭ_факт'!BX$4+23,FALSE),0))</f>
        <v>23946.822857142855</v>
      </c>
      <c r="AQ43" s="17">
        <f>IF(AND($D43=$AK$4,$E43=AQ$5),VLOOKUP($A43,'Потребление ЭЭ_факт'!$A$5:$DH$154,47+'Потребление ЭЭ_факт'!BY$4+23,FALSE),IF(AP43&lt;&gt;0,VLOOKUP($A43,'Потребление ЭЭ_факт'!$A$5:$DH$154,47+'Потребление ЭЭ_факт'!BY$4+23,FALSE),0))</f>
        <v>27347.092857142859</v>
      </c>
      <c r="AR43" s="17">
        <f>IF(AND($D43=$AK$4,$E43=AR$5),VLOOKUP($A43,'Потребление ЭЭ_факт'!$A$5:$DH$154,47+'Потребление ЭЭ_факт'!BZ$4+23,FALSE),IF(AQ43&lt;&gt;0,VLOOKUP($A43,'Потребление ЭЭ_факт'!$A$5:$DH$154,47+'Потребление ЭЭ_факт'!BZ$4+23,FALSE),0))</f>
        <v>27894.818571428572</v>
      </c>
      <c r="AS43" s="17">
        <f>IF(AND($D43=$AK$4,$E43=AS$5),VLOOKUP($A43,'Потребление ЭЭ_факт'!$A$5:$DH$154,47+'Потребление ЭЭ_факт'!CA$4+23,FALSE),IF(AR43&lt;&gt;0,VLOOKUP($A43,'Потребление ЭЭ_факт'!$A$5:$DH$154,47+'Потребление ЭЭ_факт'!CA$4+23,FALSE),0))</f>
        <v>21331.971428571429</v>
      </c>
      <c r="AT43" s="17">
        <f>IF(AND($D43=$AK$4,$E43=AT$5),VLOOKUP($A43,'Потребление ЭЭ_факт'!$A$5:$DH$154,47+'Потребление ЭЭ_факт'!CB$4+23,FALSE),IF(AS43&lt;&gt;0,VLOOKUP($A43,'Потребление ЭЭ_факт'!$A$5:$DH$154,47+'Потребление ЭЭ_факт'!CB$4+23,FALSE),0))</f>
        <v>20730.28</v>
      </c>
      <c r="AU43" s="17">
        <f>IF(AND($D43=$AK$4,$E43=AU$5),VLOOKUP($A43,'Потребление ЭЭ_факт'!$A$5:$DH$154,47+'Потребление ЭЭ_факт'!CC$4+23,FALSE),IF(AT43&lt;&gt;0,VLOOKUP($A43,'Потребление ЭЭ_факт'!$A$5:$DH$154,47+'Потребление ЭЭ_факт'!CC$4+23,FALSE),0))</f>
        <v>20507.111428571432</v>
      </c>
      <c r="AV43" s="17">
        <f>IF(AND($D43=$AK$4,$E43=AV$5),VLOOKUP($A43,'Потребление ЭЭ_факт'!$A$5:$DH$154,47+'Потребление ЭЭ_факт'!CD$4+23,FALSE),IF(AU43&lt;&gt;0,VLOOKUP($A43,'Потребление ЭЭ_факт'!$A$5:$DH$154,47+'Потребление ЭЭ_факт'!CD$4+23,FALSE),0))</f>
        <v>23118.061099999999</v>
      </c>
      <c r="AW43" s="14">
        <f>IF(AND($D43=$AW$4,$E43=AW$5),VLOOKUP($A43,'Потребление ЭЭ_факт'!$A$5:$DH$154,47+'Потребление ЭЭ_факт'!CE$4+35,FALSE),IF(AV43&lt;&gt;0,VLOOKUP($A43,'Потребление ЭЭ_факт'!$A$5:$DH$154,47+'Потребление ЭЭ_факт'!CE$4+35,FALSE),0))</f>
        <v>23128.751428571428</v>
      </c>
      <c r="AX43" s="17">
        <f>IF(AND($D43=$AW$4,$E43=AX$5),VLOOKUP($A43,'Потребление ЭЭ_факт'!$A$5:$DH$154,47+'Потребление ЭЭ_факт'!CF$4+35,FALSE),IF(AW43&lt;&gt;0,VLOOKUP($A43,'Потребление ЭЭ_факт'!$A$5:$DH$154,47+'Потребление ЭЭ_факт'!CF$4+35,FALSE),0))</f>
        <v>20221.098439999998</v>
      </c>
      <c r="AY43" s="17">
        <f>IF(AND($D43=$AW$4,$E43=AY$5),VLOOKUP($A43,'Потребление ЭЭ_факт'!$A$5:$DH$154,47+'Потребление ЭЭ_факт'!CG$4+35,FALSE),IF(AX43&lt;&gt;0,VLOOKUP($A43,'Потребление ЭЭ_факт'!$A$5:$DH$154,47+'Потребление ЭЭ_факт'!CG$4+35,FALSE),0))</f>
        <v>19746.20615393934</v>
      </c>
      <c r="AZ43" s="17">
        <f>IF(AND($D43=$AW$4,$E43=AZ$5),VLOOKUP($A43,'Потребление ЭЭ_факт'!$A$5:$DH$154,47+'Потребление ЭЭ_факт'!CH$4+35,FALSE),IF(AY43&lt;&gt;0,VLOOKUP($A43,'Потребление ЭЭ_факт'!$A$5:$DH$154,47+'Потребление ЭЭ_факт'!CH$4+35,FALSE),0))</f>
        <v>21161.057142857142</v>
      </c>
      <c r="BA43" s="17">
        <f>IF(AND($D43=$AW$4,$E43=BA$5),VLOOKUP($A43,'Потребление ЭЭ_факт'!$A$5:$DH$154,47+'Потребление ЭЭ_факт'!CI$4+35,FALSE),IF(AZ43&lt;&gt;0,VLOOKUP($A43,'Потребление ЭЭ_факт'!$A$5:$DH$154,47+'Потребление ЭЭ_факт'!CI$4+35,FALSE),0))</f>
        <v>21161.057142857142</v>
      </c>
      <c r="BB43" s="17">
        <f>IF(AND($D43=$AW$4,$E43=BB$5),VLOOKUP($A43,'Потребление ЭЭ_факт'!$A$5:$DH$154,47+'Потребление ЭЭ_факт'!CJ$4+35,FALSE),IF(BA43&lt;&gt;0,VLOOKUP($A43,'Потребление ЭЭ_факт'!$A$5:$DH$154,47+'Потребление ЭЭ_факт'!CJ$4+35,FALSE),0))</f>
        <v>23778.67789522704</v>
      </c>
      <c r="BC43" s="17">
        <f>IF(AND($D43=$AW$4,$E43=BC$5),VLOOKUP($A43,'Потребление ЭЭ_факт'!$A$5:$DH$154,47+'Потребление ЭЭ_факт'!CK$4+35,FALSE),IF(BB43&lt;&gt;0,VLOOKUP($A43,'Потребление ЭЭ_факт'!$A$5:$DH$154,47+'Потребление ЭЭ_факт'!CK$4+35,FALSE),0))</f>
        <v>26149.167142857143</v>
      </c>
      <c r="BD43" s="17">
        <f>IF(AND($D43=$AW$4,$E43=BD$5),VLOOKUP($A43,'Потребление ЭЭ_факт'!$A$5:$DH$154,47+'Потребление ЭЭ_факт'!CL$4+35,FALSE),IF(BC43&lt;&gt;0,VLOOKUP($A43,'Потребление ЭЭ_факт'!$A$5:$DH$154,47+'Потребление ЭЭ_факт'!CL$4+35,FALSE),0))</f>
        <v>25415.161152485423</v>
      </c>
      <c r="BE43" s="17">
        <f>IF(AND($D43=$AW$4,$E43=BE$5),VLOOKUP($A43,'Потребление ЭЭ_факт'!$A$5:$DH$154,47+'Потребление ЭЭ_факт'!CM$4+35,FALSE),IF(BD43&lt;&gt;0,VLOOKUP($A43,'Потребление ЭЭ_факт'!$A$5:$DH$154,47+'Потребление ЭЭ_факт'!CM$4+35,FALSE),0))</f>
        <v>21507.870000000003</v>
      </c>
      <c r="BF43" s="17">
        <f>IF(AND($D43=$AW$4,$E43=BF$5),VLOOKUP($A43,'Потребление ЭЭ_факт'!$A$5:$DH$154,47+'Потребление ЭЭ_факт'!CN$4+35,FALSE),IF(BE43&lt;&gt;0,VLOOKUP($A43,'Потребление ЭЭ_факт'!$A$5:$DH$154,47+'Потребление ЭЭ_факт'!CN$4+35,FALSE),0))</f>
        <v>19744.801960529698</v>
      </c>
      <c r="BG43" s="17">
        <f>IF(AND($D43=$AW$4,$E43=BG$5),VLOOKUP($A43,'Потребление ЭЭ_факт'!$A$5:$DH$154,47+'Потребление ЭЭ_факт'!CO$4+35,FALSE),IF(BF43&lt;&gt;0,VLOOKUP($A43,'Потребление ЭЭ_факт'!$A$5:$DH$154,47+'Потребление ЭЭ_факт'!CO$4+35,FALSE),0))</f>
        <v>15584.73</v>
      </c>
      <c r="BH43" s="17">
        <f>IF(AND($D43=$AW$4,$E43=BH$5),VLOOKUP($A43,'Потребление ЭЭ_факт'!$A$5:$DH$154,47+'Потребление ЭЭ_факт'!CP$4+35,FALSE),IF(BG43&lt;&gt;0,VLOOKUP($A43,'Потребление ЭЭ_факт'!$A$5:$DH$154,47+'Потребление ЭЭ_факт'!CP$4+35,FALSE),0))</f>
        <v>15551.769999999999</v>
      </c>
      <c r="BI43" s="14">
        <f>IF(AND($D43=$BI$4,$E43=BI$5),VLOOKUP($A43,'Потребление ЭЭ_факт'!$A$5:$DH$154,47+'Потребление ЭЭ_факт'!CQ$4+47,FALSE),IF(BH43&lt;&gt;0,VLOOKUP($A43,'Потребление ЭЭ_факт'!$A$5:$DH$154,47+'Потребление ЭЭ_факт'!CQ$4+47,FALSE),0))</f>
        <v>24772.260000000002</v>
      </c>
      <c r="BJ43" s="17">
        <f>IF(AND($D43=$BI$4,$E43=BJ$5),VLOOKUP($A43,'Потребление ЭЭ_факт'!$A$5:$DH$154,47+'Потребление ЭЭ_факт'!CR$4+47,FALSE),IF(BI43&lt;&gt;0,VLOOKUP($A43,'Потребление ЭЭ_факт'!$A$5:$DH$154,47+'Потребление ЭЭ_факт'!CR$4+47,FALSE),0))</f>
        <v>22226.946428571428</v>
      </c>
      <c r="BK43" s="17">
        <f>IF(AND($D43=$BI$4,$E43=BK$5),VLOOKUP($A43,'Потребление ЭЭ_факт'!$A$5:$DH$154,47+'Потребление ЭЭ_факт'!CS$4+47,FALSE),IF(BJ43&lt;&gt;0,VLOOKUP($A43,'Потребление ЭЭ_факт'!$A$5:$DH$154,47+'Потребление ЭЭ_факт'!CS$4+47,FALSE),0))</f>
        <v>21159.279999999999</v>
      </c>
      <c r="BL43" s="17">
        <f>IF(AND($D43=$BI$4,$E43=BL$5),VLOOKUP($A43,'Потребление ЭЭ_факт'!$A$5:$DH$154,47+'Потребление ЭЭ_факт'!CT$4+47,FALSE),IF(BK43&lt;&gt;0,VLOOKUP($A43,'Потребление ЭЭ_факт'!$A$5:$DH$154,47+'Потребление ЭЭ_факт'!CT$4+47,FALSE),0))</f>
        <v>20802.935714285712</v>
      </c>
      <c r="BM43" s="17">
        <f>IF(AND($D43=$BI$4,$E43=BM$5),VLOOKUP($A43,'Потребление ЭЭ_факт'!$A$5:$DH$154,47+'Потребление ЭЭ_факт'!CU$4+47,FALSE),IF(BL43&lt;&gt;0,VLOOKUP($A43,'Потребление ЭЭ_факт'!$A$5:$DH$154,47+'Потребление ЭЭ_факт'!CU$4+47,FALSE),0))</f>
        <v>23569.461428571427</v>
      </c>
      <c r="BN43" s="17">
        <f>IF(AND($D43=$BI$4,$E43=BN$5),VLOOKUP($A43,'Потребление ЭЭ_факт'!$A$5:$DH$154,47+'Потребление ЭЭ_факт'!CV$4+47,FALSE),IF(BM43&lt;&gt;0,VLOOKUP($A43,'Потребление ЭЭ_факт'!$A$5:$DH$154,47+'Потребление ЭЭ_факт'!CV$4+47,FALSE),0))</f>
        <v>25117.422857142861</v>
      </c>
      <c r="BO43" s="17">
        <f>IF(AND($D43=$BI$4,$E43=BO$5),VLOOKUP($A43,'Потребление ЭЭ_факт'!$A$5:$DH$154,47+'Потребление ЭЭ_факт'!CW$4+47,FALSE),IF(BN43&lt;&gt;0,VLOOKUP($A43,'Потребление ЭЭ_факт'!$A$5:$DH$154,47+'Потребление ЭЭ_факт'!CW$4+47,FALSE),0))</f>
        <v>27741.557142857146</v>
      </c>
      <c r="BP43" s="17">
        <f>IF(AND($D43=$BI$4,$E43=BP$5),VLOOKUP($A43,'Потребление ЭЭ_факт'!$A$5:$DH$154,47+'Потребление ЭЭ_факт'!CX$4+47,FALSE),IF(BO43&lt;&gt;0,VLOOKUP($A43,'Потребление ЭЭ_факт'!$A$5:$DH$154,47+'Потребление ЭЭ_факт'!CX$4+47,FALSE),0))</f>
        <v>25862.33</v>
      </c>
      <c r="BQ43" s="17">
        <f>IF(AND($D43=$BI$4,$E43=BQ$5),VLOOKUP($A43,'Потребление ЭЭ_факт'!$A$5:$DH$154,47+'Потребление ЭЭ_факт'!CY$4+47,FALSE),IF(BP43&lt;&gt;0,VLOOKUP($A43,'Потребление ЭЭ_факт'!$A$5:$DH$154,47+'Потребление ЭЭ_факт'!CY$4+47,FALSE),0))</f>
        <v>23900.26</v>
      </c>
      <c r="BR43" s="17">
        <f>IF(AND($D43=$BI$4,$E43=BR$5),VLOOKUP($A43,'Потребление ЭЭ_факт'!$A$5:$DH$154,47+'Потребление ЭЭ_факт'!CZ$4+47,FALSE),IF(BQ43&lt;&gt;0,VLOOKUP($A43,'Потребление ЭЭ_факт'!$A$5:$DH$154,47+'Потребление ЭЭ_факт'!CZ$4+47,FALSE),0))</f>
        <v>22155.58</v>
      </c>
      <c r="BS43" s="17">
        <f>IF(AND($D43=$BI$4,$E43=BS$5),VLOOKUP($A43,'Потребление ЭЭ_факт'!$A$5:$DH$154,47+'Потребление ЭЭ_факт'!DA$4+47,FALSE),IF(BR43&lt;&gt;0,VLOOKUP($A43,'Потребление ЭЭ_факт'!$A$5:$DH$154,47+'Потребление ЭЭ_факт'!DA$4+47,FALSE),0))</f>
        <v>22603.46</v>
      </c>
      <c r="BT43" s="17">
        <f>IF(AND($D43=$BI$4,$E43=BT$5),VLOOKUP($A43,'Потребление ЭЭ_факт'!$A$5:$DH$154,47+'Потребление ЭЭ_факт'!DB$4+47,FALSE),IF(BS43&lt;&gt;0,VLOOKUP($A43,'Потребление ЭЭ_факт'!$A$5:$DH$154,47+'Потребление ЭЭ_факт'!DB$4+47,FALSE),0))</f>
        <v>24213.08</v>
      </c>
      <c r="BU43" s="14">
        <f>IF(AND($D43=$BU$4,$E43=BU$5),VLOOKUP($A43,'Потребление ЭЭ_факт'!$A$5:$DH$154,59+'Потребление ЭЭ_факт'!DC$4+47,FALSE),IF(BT43&lt;&gt;0,VLOOKUP($A43,'Потребление ЭЭ_факт'!$A$5:$DH$154,47+'Потребление ЭЭ_факт'!DC$4+59,FALSE),0))</f>
        <v>23669.42</v>
      </c>
      <c r="BV43" s="17">
        <f>IF(AND($D43=$BU$4,$E43=BV$5),VLOOKUP($A43,'Потребление ЭЭ_факт'!$A$5:$DH$154,59+'Потребление ЭЭ_факт'!DD$4+47,FALSE),IF(BU43&lt;&gt;0,VLOOKUP($A43,'Потребление ЭЭ_факт'!$A$5:$DH$154,47+'Потребление ЭЭ_факт'!DD$4+59,FALSE),0))</f>
        <v>22714.7</v>
      </c>
      <c r="BW43" s="17">
        <f>IF(AND($D43=$BU$4,$E43=BW$5),VLOOKUP($A43,'Потребление ЭЭ_факт'!$A$5:$DH$154,59+'Потребление ЭЭ_факт'!DE$4+47,FALSE),IF(BV43&lt;&gt;0,VLOOKUP($A43,'Потребление ЭЭ_факт'!$A$5:$DH$154,47+'Потребление ЭЭ_факт'!DE$4+59,FALSE),0))</f>
        <v>21178.76</v>
      </c>
      <c r="BX43" s="17">
        <f>IF(AND($D43=$BU$4,$E43=BX$5),VLOOKUP($A43,'Потребление ЭЭ_факт'!$A$5:$DH$154,59+'Потребление ЭЭ_факт'!DF$4+47,FALSE),IF(BW43&lt;&gt;0,VLOOKUP($A43,'Потребление ЭЭ_факт'!$A$5:$DH$154,47+'Потребление ЭЭ_факт'!DF$4+59,FALSE),0))</f>
        <v>20411.580000000002</v>
      </c>
      <c r="BY43" s="17">
        <f>IF(AND($D43=$BU$4,$E43=BY$5),VLOOKUP($A43,'Потребление ЭЭ_факт'!$A$5:$DH$154,59+'Потребление ЭЭ_факт'!DG$4+47,FALSE),IF(BX43&lt;&gt;0,VLOOKUP($A43,'Потребление ЭЭ_факт'!$A$5:$DH$154,47+'Потребление ЭЭ_факт'!DG$4+59,FALSE),0))</f>
        <v>22533.439999999999</v>
      </c>
      <c r="BZ43" s="17">
        <f>IF(AND($D43=$BU$4,$E43=BZ$5),VLOOKUP($A43,'Потребление ЭЭ_факт'!$A$5:$DH$154,59+'Потребление ЭЭ_факт'!DH$4+47,FALSE),IF(BY43&lt;&gt;0,VLOOKUP($A43,'Потребление ЭЭ_факт'!$A$5:$DH$154,47+'Потребление ЭЭ_факт'!DH$4+59,FALSE),0))</f>
        <v>23683.599999999999</v>
      </c>
      <c r="CA43" s="15">
        <f t="shared" ref="CA43:CA60" si="248">AVERAGE(BO43,BC43,AQ43)</f>
        <v>27079.272380952385</v>
      </c>
      <c r="CB43" s="12">
        <f t="shared" ref="CB43:CB61" si="249">AVERAGE(BP43,BD43,AR43)</f>
        <v>26390.769907971331</v>
      </c>
      <c r="CC43" s="12">
        <f t="shared" ref="CC43:CC61" si="250">AVERAGE(BQ43,BE43,AS43)</f>
        <v>22246.700476190479</v>
      </c>
      <c r="CD43" s="12">
        <f t="shared" ref="CD43:CD61" si="251">AVERAGE(BR43,BF43,AT43)</f>
        <v>20876.887320176567</v>
      </c>
      <c r="CE43" s="12">
        <f t="shared" ref="CE43:CE61" si="252">AVERAGE(BS43,BG43,AU43)</f>
        <v>19565.100476190477</v>
      </c>
      <c r="CF43" s="12">
        <f t="shared" ref="CF43:CF61" si="253">AVERAGE(BT43,BH43,AV43)</f>
        <v>20960.970366666665</v>
      </c>
      <c r="CG43" s="14">
        <f t="shared" ref="CG43:CG61" si="254">AVERAGE(BU43,BI43,AW43)</f>
        <v>23856.81047619048</v>
      </c>
      <c r="CH43" s="15">
        <f t="shared" ref="CH43:CH61" si="255">AVERAGE(BV43,BJ43,AX43)</f>
        <v>21720.914956190478</v>
      </c>
      <c r="CI43" s="15">
        <f t="shared" ref="CI43:CI61" si="256">AVERAGE(BW43,BK43,AY43)</f>
        <v>20694.748717979779</v>
      </c>
      <c r="CJ43" s="15">
        <f t="shared" ref="CJ43:CJ61" si="257">AVERAGE(BX43,BL43,AZ43)</f>
        <v>20791.85761904762</v>
      </c>
      <c r="CK43" s="15">
        <f t="shared" ref="CK43:CK61" si="258">AVERAGE(BY43,BM43,BA43)</f>
        <v>22421.319523809521</v>
      </c>
      <c r="CL43" s="15">
        <f t="shared" ref="CL43:CL61" si="259">AVERAGE(BZ43,BN43,BB43)</f>
        <v>24193.2335841233</v>
      </c>
      <c r="CM43" s="15">
        <f t="shared" ref="CM43:CM82" si="260">CA43</f>
        <v>27079.272380952385</v>
      </c>
      <c r="CN43" s="15">
        <f t="shared" si="208"/>
        <v>26390.769907971331</v>
      </c>
      <c r="CO43" s="15">
        <f t="shared" si="209"/>
        <v>22246.700476190479</v>
      </c>
      <c r="CP43" s="15">
        <f t="shared" si="210"/>
        <v>20876.887320176567</v>
      </c>
      <c r="CQ43" s="15">
        <f t="shared" si="211"/>
        <v>19565.100476190477</v>
      </c>
      <c r="CR43" s="16">
        <f t="shared" si="212"/>
        <v>20960.970366666665</v>
      </c>
      <c r="CS43" s="14">
        <f t="shared" si="213"/>
        <v>23856.81047619048</v>
      </c>
      <c r="CT43" s="15">
        <f t="shared" si="214"/>
        <v>21720.914956190478</v>
      </c>
      <c r="CU43" s="15">
        <f t="shared" si="215"/>
        <v>20694.748717979779</v>
      </c>
      <c r="CV43" s="15">
        <f t="shared" si="216"/>
        <v>20791.85761904762</v>
      </c>
      <c r="CW43" s="15">
        <f t="shared" si="217"/>
        <v>22421.319523809521</v>
      </c>
      <c r="CX43" s="15">
        <f t="shared" si="218"/>
        <v>24193.2335841233</v>
      </c>
      <c r="CY43" s="15">
        <f t="shared" si="219"/>
        <v>27079.272380952385</v>
      </c>
      <c r="CZ43" s="15">
        <f t="shared" si="220"/>
        <v>26390.769907971331</v>
      </c>
      <c r="DA43" s="15">
        <f t="shared" si="221"/>
        <v>22246.700476190479</v>
      </c>
      <c r="DB43" s="15">
        <f t="shared" si="222"/>
        <v>20876.887320176567</v>
      </c>
      <c r="DC43" s="15">
        <f t="shared" si="223"/>
        <v>19565.100476190477</v>
      </c>
      <c r="DD43" s="16">
        <f t="shared" si="224"/>
        <v>20960.970366666665</v>
      </c>
      <c r="DE43" s="14">
        <f t="shared" si="190"/>
        <v>23856.81047619048</v>
      </c>
      <c r="DF43" s="15">
        <f t="shared" si="191"/>
        <v>21720.914956190478</v>
      </c>
      <c r="DG43" s="15">
        <f t="shared" si="192"/>
        <v>20694.748717979779</v>
      </c>
      <c r="DH43" s="15">
        <f t="shared" si="193"/>
        <v>20791.85761904762</v>
      </c>
      <c r="DI43" s="15">
        <f t="shared" si="194"/>
        <v>22421.319523809521</v>
      </c>
      <c r="DJ43" s="15">
        <f t="shared" si="195"/>
        <v>24193.2335841233</v>
      </c>
      <c r="DK43" s="15">
        <f t="shared" si="196"/>
        <v>27079.272380952385</v>
      </c>
      <c r="DL43" s="15">
        <f t="shared" si="197"/>
        <v>26390.769907971331</v>
      </c>
      <c r="DM43" s="15">
        <f t="shared" si="198"/>
        <v>22246.700476190479</v>
      </c>
      <c r="DN43" s="15">
        <f t="shared" si="199"/>
        <v>20876.887320176567</v>
      </c>
      <c r="DO43" s="15">
        <f t="shared" si="188"/>
        <v>19565.100476190477</v>
      </c>
      <c r="DP43" s="16">
        <f t="shared" si="189"/>
        <v>20960.970366666665</v>
      </c>
      <c r="DQ43" s="14">
        <f t="shared" si="105"/>
        <v>23856.81047619048</v>
      </c>
      <c r="DR43" s="15">
        <f t="shared" si="106"/>
        <v>21720.914956190478</v>
      </c>
      <c r="DS43" s="15">
        <f t="shared" si="107"/>
        <v>20694.748717979779</v>
      </c>
      <c r="DT43" s="15">
        <f t="shared" si="108"/>
        <v>20791.85761904762</v>
      </c>
      <c r="DU43" s="15">
        <f t="shared" si="109"/>
        <v>22421.319523809521</v>
      </c>
      <c r="DV43" s="15">
        <f t="shared" si="110"/>
        <v>24193.2335841233</v>
      </c>
      <c r="DW43" s="15">
        <f t="shared" si="111"/>
        <v>27079.272380952385</v>
      </c>
      <c r="DX43" s="15">
        <f t="shared" si="112"/>
        <v>26390.769907971331</v>
      </c>
      <c r="DY43" s="15">
        <f t="shared" si="113"/>
        <v>22246.700476190479</v>
      </c>
      <c r="DZ43" s="15">
        <f t="shared" si="225"/>
        <v>20876.887320176567</v>
      </c>
      <c r="EA43" s="15">
        <f t="shared" si="226"/>
        <v>19565.100476190477</v>
      </c>
      <c r="EB43" s="16">
        <f t="shared" si="227"/>
        <v>20960.970366666665</v>
      </c>
      <c r="EC43" s="14">
        <f t="shared" si="228"/>
        <v>23856.81047619048</v>
      </c>
      <c r="ED43" s="15">
        <f t="shared" si="229"/>
        <v>21720.914956190478</v>
      </c>
      <c r="EE43" s="15">
        <f t="shared" si="230"/>
        <v>20694.748717979779</v>
      </c>
      <c r="EF43" s="15">
        <f t="shared" si="231"/>
        <v>20791.85761904762</v>
      </c>
      <c r="EG43" s="15">
        <f t="shared" si="232"/>
        <v>22421.319523809521</v>
      </c>
      <c r="EH43" s="15">
        <f t="shared" si="233"/>
        <v>24193.2335841233</v>
      </c>
      <c r="EI43" s="15">
        <f t="shared" si="234"/>
        <v>27079.272380952385</v>
      </c>
      <c r="EJ43" s="15">
        <f t="shared" si="235"/>
        <v>26390.769907971331</v>
      </c>
      <c r="EK43" s="15">
        <f t="shared" si="236"/>
        <v>22246.700476190479</v>
      </c>
      <c r="EL43" s="15">
        <f t="shared" si="237"/>
        <v>20876.887320176567</v>
      </c>
      <c r="EM43" s="15">
        <f t="shared" si="238"/>
        <v>19565.100476190477</v>
      </c>
      <c r="EN43" s="16">
        <f t="shared" si="239"/>
        <v>20960.970366666665</v>
      </c>
      <c r="EO43" s="14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6"/>
      <c r="FC43" s="14">
        <f t="shared" si="178"/>
        <v>24090.830714285712</v>
      </c>
      <c r="FD43" s="17">
        <f t="shared" si="114"/>
        <v>21393.78</v>
      </c>
      <c r="FE43" s="17">
        <f t="shared" si="115"/>
        <v>21021.914857142856</v>
      </c>
      <c r="FF43" s="17">
        <f t="shared" si="116"/>
        <v>20312.657142857144</v>
      </c>
      <c r="FG43" s="17">
        <f t="shared" si="117"/>
        <v>21328.088571428576</v>
      </c>
      <c r="FH43" s="17">
        <f t="shared" si="118"/>
        <v>23946.822857142855</v>
      </c>
      <c r="FI43" s="17">
        <f t="shared" si="119"/>
        <v>27347.092857142859</v>
      </c>
      <c r="FJ43" s="17">
        <f t="shared" si="120"/>
        <v>27894.818571428572</v>
      </c>
      <c r="FK43" s="17">
        <f t="shared" si="121"/>
        <v>21331.971428571429</v>
      </c>
      <c r="FL43" s="17">
        <f t="shared" si="122"/>
        <v>20730.28</v>
      </c>
      <c r="FM43" s="17">
        <f t="shared" si="123"/>
        <v>20507.111428571432</v>
      </c>
      <c r="FN43" s="17">
        <f t="shared" si="124"/>
        <v>23118.061099999999</v>
      </c>
      <c r="FO43" s="14">
        <f t="shared" si="125"/>
        <v>23128.751428571428</v>
      </c>
      <c r="FP43" s="17">
        <f t="shared" si="126"/>
        <v>20221.098439999998</v>
      </c>
      <c r="FQ43" s="17">
        <f t="shared" si="127"/>
        <v>19746.20615393934</v>
      </c>
      <c r="FR43" s="17">
        <f t="shared" si="128"/>
        <v>21161.057142857142</v>
      </c>
      <c r="FS43" s="17">
        <f t="shared" si="129"/>
        <v>21161.057142857142</v>
      </c>
      <c r="FT43" s="17">
        <f t="shared" si="130"/>
        <v>23778.67789522704</v>
      </c>
      <c r="FU43" s="17">
        <f t="shared" si="131"/>
        <v>26149.167142857143</v>
      </c>
      <c r="FV43" s="17">
        <f t="shared" si="132"/>
        <v>25415.161152485423</v>
      </c>
      <c r="FW43" s="17">
        <f t="shared" si="133"/>
        <v>21507.870000000003</v>
      </c>
      <c r="FX43" s="17">
        <f t="shared" si="134"/>
        <v>19744.801960529698</v>
      </c>
      <c r="FY43" s="17">
        <f t="shared" si="135"/>
        <v>15584.73</v>
      </c>
      <c r="FZ43" s="17">
        <f t="shared" si="136"/>
        <v>15551.769999999999</v>
      </c>
      <c r="GA43" s="14">
        <f t="shared" si="137"/>
        <v>24772.260000000002</v>
      </c>
      <c r="GB43" s="17">
        <f t="shared" si="138"/>
        <v>22226.946428571428</v>
      </c>
      <c r="GC43" s="17">
        <f t="shared" si="139"/>
        <v>21159.279999999999</v>
      </c>
      <c r="GD43" s="17">
        <f t="shared" si="140"/>
        <v>20802.935714285712</v>
      </c>
      <c r="GE43" s="17">
        <f t="shared" si="141"/>
        <v>23569.461428571427</v>
      </c>
      <c r="GF43" s="17">
        <f t="shared" si="142"/>
        <v>25117.422857142861</v>
      </c>
      <c r="GG43" s="17">
        <f t="shared" si="143"/>
        <v>27741.557142857146</v>
      </c>
      <c r="GH43" s="17">
        <f t="shared" si="144"/>
        <v>25862.33</v>
      </c>
      <c r="GI43" s="17">
        <f t="shared" si="145"/>
        <v>23900.26</v>
      </c>
      <c r="GJ43" s="17">
        <f t="shared" si="146"/>
        <v>22155.58</v>
      </c>
      <c r="GK43" s="17">
        <f t="shared" si="147"/>
        <v>22603.46</v>
      </c>
      <c r="GL43" s="17">
        <f t="shared" si="148"/>
        <v>24213.08</v>
      </c>
      <c r="GM43" s="14">
        <f t="shared" si="149"/>
        <v>23669.42</v>
      </c>
      <c r="GN43" s="17">
        <f t="shared" si="150"/>
        <v>22714.7</v>
      </c>
      <c r="GO43" s="17">
        <f t="shared" si="151"/>
        <v>21178.76</v>
      </c>
      <c r="GP43" s="17">
        <f t="shared" si="152"/>
        <v>20411.580000000002</v>
      </c>
      <c r="GQ43" s="17">
        <f t="shared" si="153"/>
        <v>22533.439999999999</v>
      </c>
      <c r="GR43" s="17">
        <f t="shared" si="154"/>
        <v>23683.599999999999</v>
      </c>
      <c r="GS43" s="15">
        <f t="shared" si="155"/>
        <v>27079.272380952385</v>
      </c>
      <c r="GT43" s="12">
        <f t="shared" si="156"/>
        <v>26390.769907971331</v>
      </c>
      <c r="GU43" s="12">
        <f t="shared" si="157"/>
        <v>22246.700476190479</v>
      </c>
      <c r="GV43" s="12">
        <f t="shared" si="158"/>
        <v>20876.887320176567</v>
      </c>
      <c r="GW43" s="12">
        <f t="shared" si="159"/>
        <v>19565.100476190477</v>
      </c>
      <c r="GX43" s="12">
        <f t="shared" si="160"/>
        <v>20960.970366666665</v>
      </c>
      <c r="GY43" s="14">
        <f t="shared" si="161"/>
        <v>23856.81047619048</v>
      </c>
      <c r="GZ43" s="15">
        <f t="shared" si="162"/>
        <v>21720.914956190478</v>
      </c>
      <c r="HA43" s="15">
        <f t="shared" si="163"/>
        <v>20694.748717979779</v>
      </c>
      <c r="HB43" s="15">
        <f t="shared" si="164"/>
        <v>20791.85761904762</v>
      </c>
      <c r="HC43" s="15">
        <f t="shared" si="165"/>
        <v>22421.319523809521</v>
      </c>
      <c r="HD43" s="15">
        <f t="shared" si="166"/>
        <v>24193.2335841233</v>
      </c>
      <c r="HE43" s="15">
        <f t="shared" si="167"/>
        <v>27079.272380952385</v>
      </c>
      <c r="HF43" s="15">
        <f t="shared" si="168"/>
        <v>26390.769907971331</v>
      </c>
      <c r="HG43" s="15">
        <f t="shared" si="169"/>
        <v>22246.700476190479</v>
      </c>
      <c r="HH43" s="15">
        <f t="shared" si="170"/>
        <v>20876.887320176567</v>
      </c>
      <c r="HI43" s="15">
        <f t="shared" si="171"/>
        <v>19565.100476190477</v>
      </c>
      <c r="HJ43" s="16">
        <f t="shared" si="172"/>
        <v>20960.970366666665</v>
      </c>
      <c r="HK43" s="14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6"/>
      <c r="HW43" s="14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6"/>
      <c r="II43" s="14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6"/>
      <c r="IU43" s="14"/>
      <c r="IV43" s="15"/>
      <c r="IW43" s="15"/>
      <c r="IX43" s="15"/>
      <c r="IY43" s="15"/>
      <c r="IZ43" s="15"/>
      <c r="JA43" s="15"/>
      <c r="JB43" s="15"/>
      <c r="JC43" s="15"/>
      <c r="JD43" s="15"/>
      <c r="JE43" s="15"/>
      <c r="JF43" s="16"/>
      <c r="JH43" s="17"/>
      <c r="JI43" s="14">
        <f t="shared" si="179"/>
        <v>273023.42952857143</v>
      </c>
      <c r="JJ43" s="15">
        <f t="shared" si="180"/>
        <v>253150.34845932433</v>
      </c>
      <c r="JK43" s="15">
        <f t="shared" si="181"/>
        <v>284124.5735714286</v>
      </c>
      <c r="JL43" s="15">
        <f t="shared" si="182"/>
        <v>271311.20092814788</v>
      </c>
      <c r="JM43" s="15">
        <f t="shared" si="183"/>
        <v>270798.58580548904</v>
      </c>
      <c r="JN43" s="15">
        <f t="shared" si="184"/>
        <v>0</v>
      </c>
      <c r="JO43" s="15">
        <f t="shared" si="185"/>
        <v>0</v>
      </c>
      <c r="JP43" s="15">
        <f t="shared" si="186"/>
        <v>0</v>
      </c>
      <c r="JQ43" s="15">
        <f t="shared" si="187"/>
        <v>0</v>
      </c>
      <c r="JR43" s="14"/>
    </row>
    <row r="44" spans="1:278" ht="12.75" customHeight="1" x14ac:dyDescent="0.25">
      <c r="A44" s="5" t="s">
        <v>151</v>
      </c>
      <c r="B44" s="3" t="s">
        <v>152</v>
      </c>
      <c r="C44" s="4">
        <v>44469</v>
      </c>
      <c r="D44">
        <f t="shared" si="242"/>
        <v>2021</v>
      </c>
      <c r="E44">
        <f t="shared" si="243"/>
        <v>9</v>
      </c>
      <c r="F44">
        <f t="shared" si="244"/>
        <v>2018</v>
      </c>
      <c r="G44">
        <f t="shared" si="245"/>
        <v>9</v>
      </c>
      <c r="H44">
        <f t="shared" si="173"/>
        <v>2022</v>
      </c>
      <c r="I44">
        <f t="shared" si="174"/>
        <v>1</v>
      </c>
      <c r="J44">
        <f t="shared" si="175"/>
        <v>2026</v>
      </c>
      <c r="K44">
        <f t="shared" si="176"/>
        <v>12</v>
      </c>
      <c r="M44" s="28">
        <f>IF(AND($D44=$M$4,$E44=M$5),VLOOKUP($A44,'Потребление ЭЭ_факт'!$A$5:$DH$154,47+'Потребление ЭЭ_факт'!AU$4-1,FALSE),IF(L44&lt;&gt;0,VLOOKUP($A44,'Потребление ЭЭ_факт'!$A$5:$DH$154,47+'Потребление ЭЭ_факт'!AU$4-1,FALSE),0))</f>
        <v>0</v>
      </c>
      <c r="N44" s="17">
        <f>IF(AND($D44=$M$4,$E44=N$5),VLOOKUP($A44,'Потребление ЭЭ_факт'!$A$5:$DH$154,47+'Потребление ЭЭ_факт'!AV$4-1,FALSE),IF(M44&lt;&gt;0,VLOOKUP($A44,'Потребление ЭЭ_факт'!$A$5:$DH$154,47+'Потребление ЭЭ_факт'!AV$4-1,FALSE),0))</f>
        <v>0</v>
      </c>
      <c r="O44" s="17">
        <f>IF(AND($D44=$M$4,$E44=O$5),VLOOKUP($A44,'Потребление ЭЭ_факт'!$A$5:$DH$154,47+'Потребление ЭЭ_факт'!AW$4-1,FALSE),IF(N44&lt;&gt;0,VLOOKUP($A44,'Потребление ЭЭ_факт'!$A$5:$DH$154,47+'Потребление ЭЭ_факт'!AW$4-1,FALSE),0))</f>
        <v>0</v>
      </c>
      <c r="P44" s="17">
        <f>IF(AND($D44=$M$4,$E44=P$5),VLOOKUP($A44,'Потребление ЭЭ_факт'!$A$5:$DH$154,47+'Потребление ЭЭ_факт'!AX$4-1,FALSE),IF(O44&lt;&gt;0,VLOOKUP($A44,'Потребление ЭЭ_факт'!$A$5:$DH$154,47+'Потребление ЭЭ_факт'!AX$4-1,FALSE),0))</f>
        <v>0</v>
      </c>
      <c r="Q44" s="17">
        <f>IF(AND($D44=$M$4,$E44=Q$5),VLOOKUP($A44,'Потребление ЭЭ_факт'!$A$5:$DH$154,47+'Потребление ЭЭ_факт'!AY$4-1,FALSE),IF(P44&lt;&gt;0,VLOOKUP($A44,'Потребление ЭЭ_факт'!$A$5:$DH$154,47+'Потребление ЭЭ_факт'!AY$4-1,FALSE),0))</f>
        <v>0</v>
      </c>
      <c r="R44" s="17">
        <f>IF(AND($D44=$M$4,$E44=R$5),VLOOKUP($A44,'Потребление ЭЭ_факт'!$A$5:$DH$154,47+'Потребление ЭЭ_факт'!AZ$4-1,FALSE),IF(Q44&lt;&gt;0,VLOOKUP($A44,'Потребление ЭЭ_факт'!$A$5:$DH$154,47+'Потребление ЭЭ_факт'!AZ$4-1,FALSE),0))</f>
        <v>0</v>
      </c>
      <c r="S44" s="17">
        <f>IF(AND($D44=$M$4,$E44=S$5),VLOOKUP($A44,'Потребление ЭЭ_факт'!$A$5:$DH$154,47+'Потребление ЭЭ_факт'!BA$4-1,FALSE),IF(R44&lt;&gt;0,VLOOKUP($A44,'Потребление ЭЭ_факт'!$A$5:$DH$154,47+'Потребление ЭЭ_факт'!BA$4-1,FALSE),0))</f>
        <v>0</v>
      </c>
      <c r="T44" s="17">
        <f>IF(AND($D44=$M$4,$E44=T$5),VLOOKUP($A44,'Потребление ЭЭ_факт'!$A$5:$DH$154,47+'Потребление ЭЭ_факт'!BB$4-1,FALSE),IF(S44&lt;&gt;0,VLOOKUP($A44,'Потребление ЭЭ_факт'!$A$5:$DH$154,47+'Потребление ЭЭ_факт'!BB$4-1,FALSE),0))</f>
        <v>0</v>
      </c>
      <c r="U44" s="17">
        <f>IF(AND($D44=$M$4,$E44=U$5),VLOOKUP($A44,'Потребление ЭЭ_факт'!$A$5:$DH$154,47+'Потребление ЭЭ_факт'!BC$4-1,FALSE),IF(T44&lt;&gt;0,VLOOKUP($A44,'Потребление ЭЭ_факт'!$A$5:$DH$154,47+'Потребление ЭЭ_факт'!BC$4-1,FALSE),0))</f>
        <v>0</v>
      </c>
      <c r="V44" s="17">
        <f>IF(AND($D44=$M$4,$E44=V$5),VLOOKUP($A44,'Потребление ЭЭ_факт'!$A$5:$DH$154,47+'Потребление ЭЭ_факт'!BD$4-1,FALSE),IF(U44&lt;&gt;0,VLOOKUP($A44,'Потребление ЭЭ_факт'!$A$5:$DH$154,47+'Потребление ЭЭ_факт'!BD$4-1,FALSE),0))</f>
        <v>0</v>
      </c>
      <c r="W44" s="17">
        <f>IF(AND($D44=$M$4,$E44=W$5),VLOOKUP($A44,'Потребление ЭЭ_факт'!$A$5:$DH$154,47+'Потребление ЭЭ_факт'!BE$4-1,FALSE),IF(V44&lt;&gt;0,VLOOKUP($A44,'Потребление ЭЭ_факт'!$A$5:$DH$154,47+'Потребление ЭЭ_факт'!BE$4-1,FALSE),0))</f>
        <v>0</v>
      </c>
      <c r="X44" s="17">
        <f>IF(AND($D44=$M$4,$E44=X$5),VLOOKUP($A44,'Потребление ЭЭ_факт'!$A$5:$DH$154,47+'Потребление ЭЭ_факт'!BF$4-1,FALSE),IF(W44&lt;&gt;0,VLOOKUP($A44,'Потребление ЭЭ_факт'!$A$5:$DH$154,47+'Потребление ЭЭ_факт'!BF$4-1,FALSE),0))</f>
        <v>0</v>
      </c>
      <c r="Y44" s="14">
        <f>IF(AND($D44=$Y$4,$E44=Y$5),VLOOKUP($A44,'Потребление ЭЭ_факт'!$A$5:$DH$154,47+'Потребление ЭЭ_факт'!BG$4+11,FALSE),IF(X44&lt;&gt;0,VLOOKUP($A44,'Потребление ЭЭ_факт'!$A$5:$DH$154,47+'Потребление ЭЭ_факт'!BG$4+11,FALSE),0))</f>
        <v>0</v>
      </c>
      <c r="Z44" s="17">
        <f>IF(AND($D44=$Y$4,$E44=Z$5),VLOOKUP($A44,'Потребление ЭЭ_факт'!$A$5:$DH$154,47+'Потребление ЭЭ_факт'!BH$4+11,FALSE),IF(Y44&lt;&gt;0,VLOOKUP($A44,'Потребление ЭЭ_факт'!$A$5:$DH$154,47+'Потребление ЭЭ_факт'!BH$4+11,FALSE),0))</f>
        <v>0</v>
      </c>
      <c r="AA44" s="17">
        <f>IF(AND($D44=$Y$4,$E44=AA$5),VLOOKUP($A44,'Потребление ЭЭ_факт'!$A$5:$DH$154,47+'Потребление ЭЭ_факт'!BI$4+11,FALSE),IF(Z44&lt;&gt;0,VLOOKUP($A44,'Потребление ЭЭ_факт'!$A$5:$DH$154,47+'Потребление ЭЭ_факт'!BI$4+11,FALSE),0))</f>
        <v>0</v>
      </c>
      <c r="AB44" s="17">
        <f>IF(AND($D44=$Y$4,$E44=AB$5),VLOOKUP($A44,'Потребление ЭЭ_факт'!$A$5:$DH$154,47+'Потребление ЭЭ_факт'!BJ$4+11,FALSE),IF(AA44&lt;&gt;0,VLOOKUP($A44,'Потребление ЭЭ_факт'!$A$5:$DH$154,47+'Потребление ЭЭ_факт'!BJ$4+11,FALSE),0))</f>
        <v>0</v>
      </c>
      <c r="AC44" s="17">
        <f>IF(AND($D44=$Y$4,$E44=AC$5),VLOOKUP($A44,'Потребление ЭЭ_факт'!$A$5:$DH$154,47+'Потребление ЭЭ_факт'!BK$4+11,FALSE),IF(AB44&lt;&gt;0,VLOOKUP($A44,'Потребление ЭЭ_факт'!$A$5:$DH$154,47+'Потребление ЭЭ_факт'!BK$4+11,FALSE),0))</f>
        <v>0</v>
      </c>
      <c r="AD44" s="17">
        <f>IF(AND($D44=$Y$4,$E44=AD$5),VLOOKUP($A44,'Потребление ЭЭ_факт'!$A$5:$DH$154,47+'Потребление ЭЭ_факт'!BL$4+11,FALSE),IF(AC44&lt;&gt;0,VLOOKUP($A44,'Потребление ЭЭ_факт'!$A$5:$DH$154,47+'Потребление ЭЭ_факт'!BL$4+11,FALSE),0))</f>
        <v>0</v>
      </c>
      <c r="AE44" s="17">
        <f>IF(AND($D44=$Y$4,$E44=AE$5),VLOOKUP($A44,'Потребление ЭЭ_факт'!$A$5:$DH$154,47+'Потребление ЭЭ_факт'!BM$4+11,FALSE),IF(AD44&lt;&gt;0,VLOOKUP($A44,'Потребление ЭЭ_факт'!$A$5:$DH$154,47+'Потребление ЭЭ_факт'!BM$4+11,FALSE),0))</f>
        <v>0</v>
      </c>
      <c r="AF44" s="17">
        <f>IF(AND($D44=$Y$4,$E44=AF$5),VLOOKUP($A44,'Потребление ЭЭ_факт'!$A$5:$DH$154,47+'Потребление ЭЭ_факт'!BN$4+11,FALSE),IF(AE44&lt;&gt;0,VLOOKUP($A44,'Потребление ЭЭ_факт'!$A$5:$DH$154,47+'Потребление ЭЭ_факт'!BN$4+11,FALSE),0))</f>
        <v>0</v>
      </c>
      <c r="AG44" s="17">
        <f>IF(AND($D44=$Y$4,$E44=AG$5),VLOOKUP($A44,'Потребление ЭЭ_факт'!$A$5:$DH$154,47+'Потребление ЭЭ_факт'!BO$4+11,FALSE),IF(AF44&lt;&gt;0,VLOOKUP($A44,'Потребление ЭЭ_факт'!$A$5:$DH$154,47+'Потребление ЭЭ_факт'!BO$4+11,FALSE),0))</f>
        <v>6461.9537142857134</v>
      </c>
      <c r="AH44" s="17">
        <f>IF(AND($D44=$Y$4,$E44=AH$5),VLOOKUP($A44,'Потребление ЭЭ_факт'!$A$5:$DH$154,47+'Потребление ЭЭ_факт'!BP$4+11,FALSE),IF(AG44&lt;&gt;0,VLOOKUP($A44,'Потребление ЭЭ_факт'!$A$5:$DH$154,47+'Потребление ЭЭ_факт'!BP$4+11,FALSE),0))</f>
        <v>16192.909785714284</v>
      </c>
      <c r="AI44" s="17">
        <f>IF(AND($D44=$Y$4,$E44=AI$5),VLOOKUP($A44,'Потребление ЭЭ_факт'!$A$5:$DH$154,47+'Потребление ЭЭ_факт'!BQ$4+11,FALSE),IF(AH44&lt;&gt;0,VLOOKUP($A44,'Потребление ЭЭ_факт'!$A$5:$DH$154,47+'Потребление ЭЭ_факт'!BQ$4+11,FALSE),0))</f>
        <v>14546.149285714286</v>
      </c>
      <c r="AJ44" s="17">
        <f>IF(AND($D44=$Y$4,$E44=AJ$5),VLOOKUP($A44,'Потребление ЭЭ_факт'!$A$5:$DH$154,47+'Потребление ЭЭ_факт'!BR$4+11,FALSE),IF(AI44&lt;&gt;0,VLOOKUP($A44,'Потребление ЭЭ_факт'!$A$5:$DH$154,47+'Потребление ЭЭ_факт'!BR$4+11,FALSE),0))</f>
        <v>14658.269399999999</v>
      </c>
      <c r="AK44" s="14">
        <f>IF(AND($D44=$AK$4,$E44=AK$5),VLOOKUP($A44,'Потребление ЭЭ_факт'!$A$5:$DH$154,47+'Потребление ЭЭ_факт'!BS$4+23,FALSE),IF(AJ44&lt;&gt;0,VLOOKUP($A44,'Потребление ЭЭ_факт'!$A$5:$DH$154,47+'Потребление ЭЭ_факт'!BS$4+23,FALSE),0))</f>
        <v>13447.459000000001</v>
      </c>
      <c r="AL44" s="17">
        <f>IF(AND($D44=$AK$4,$E44=AL$5),VLOOKUP($A44,'Потребление ЭЭ_факт'!$A$5:$DH$154,47+'Потребление ЭЭ_факт'!BT$4+23,FALSE),IF(AK44&lt;&gt;0,VLOOKUP($A44,'Потребление ЭЭ_факт'!$A$5:$DH$154,47+'Потребление ЭЭ_факт'!BT$4+23,FALSE),0))</f>
        <v>12001.146000000001</v>
      </c>
      <c r="AM44" s="17">
        <f>IF(AND($D44=$AK$4,$E44=AM$5),VLOOKUP($A44,'Потребление ЭЭ_факт'!$A$5:$DH$154,47+'Потребление ЭЭ_факт'!BU$4+23,FALSE),IF(AL44&lt;&gt;0,VLOOKUP($A44,'Потребление ЭЭ_факт'!$A$5:$DH$154,47+'Потребление ЭЭ_факт'!BU$4+23,FALSE),0))</f>
        <v>12473.123685714285</v>
      </c>
      <c r="AN44" s="17">
        <f>IF(AND($D44=$AK$4,$E44=AN$5),VLOOKUP($A44,'Потребление ЭЭ_факт'!$A$5:$DH$154,47+'Потребление ЭЭ_факт'!BV$4+23,FALSE),IF(AM44&lt;&gt;0,VLOOKUP($A44,'Потребление ЭЭ_факт'!$A$5:$DH$154,47+'Потребление ЭЭ_факт'!BV$4+23,FALSE),0))</f>
        <v>11553.50142857143</v>
      </c>
      <c r="AO44" s="17">
        <f>IF(AND($D44=$AK$4,$E44=AO$5),VLOOKUP($A44,'Потребление ЭЭ_факт'!$A$5:$DH$154,47+'Потребление ЭЭ_факт'!BW$4+23,FALSE),IF(AN44&lt;&gt;0,VLOOKUP($A44,'Потребление ЭЭ_факт'!$A$5:$DH$154,47+'Потребление ЭЭ_факт'!BW$4+23,FALSE),0))</f>
        <v>12767.553714285714</v>
      </c>
      <c r="AP44" s="17">
        <f>IF(AND($D44=$AK$4,$E44=AP$5),VLOOKUP($A44,'Потребление ЭЭ_факт'!$A$5:$DH$154,47+'Потребление ЭЭ_факт'!BX$4+23,FALSE),IF(AO44&lt;&gt;0,VLOOKUP($A44,'Потребление ЭЭ_факт'!$A$5:$DH$154,47+'Потребление ЭЭ_факт'!BX$4+23,FALSE),0))</f>
        <v>15616.976571428571</v>
      </c>
      <c r="AQ44" s="17">
        <f>IF(AND($D44=$AK$4,$E44=AQ$5),VLOOKUP($A44,'Потребление ЭЭ_факт'!$A$5:$DH$154,47+'Потребление ЭЭ_факт'!BY$4+23,FALSE),IF(AP44&lt;&gt;0,VLOOKUP($A44,'Потребление ЭЭ_факт'!$A$5:$DH$154,47+'Потребление ЭЭ_факт'!BY$4+23,FALSE),0))</f>
        <v>19530.205928571424</v>
      </c>
      <c r="AR44" s="17">
        <f>IF(AND($D44=$AK$4,$E44=AR$5),VLOOKUP($A44,'Потребление ЭЭ_факт'!$A$5:$DH$154,47+'Потребление ЭЭ_факт'!BZ$4+23,FALSE),IF(AQ44&lt;&gt;0,VLOOKUP($A44,'Потребление ЭЭ_факт'!$A$5:$DH$154,47+'Потребление ЭЭ_факт'!BZ$4+23,FALSE),0))</f>
        <v>19962.690250000003</v>
      </c>
      <c r="AS44" s="17">
        <f>IF(AND($D44=$AK$4,$E44=AS$5),VLOOKUP($A44,'Потребление ЭЭ_факт'!$A$5:$DH$154,47+'Потребление ЭЭ_факт'!CA$4+23,FALSE),IF(AR44&lt;&gt;0,VLOOKUP($A44,'Потребление ЭЭ_факт'!$A$5:$DH$154,47+'Потребление ЭЭ_факт'!CA$4+23,FALSE),0))</f>
        <v>15881.859642857142</v>
      </c>
      <c r="AT44" s="17">
        <f>IF(AND($D44=$AK$4,$E44=AT$5),VLOOKUP($A44,'Потребление ЭЭ_факт'!$A$5:$DH$154,47+'Потребление ЭЭ_факт'!CB$4+23,FALSE),IF(AS44&lt;&gt;0,VLOOKUP($A44,'Потребление ЭЭ_факт'!$A$5:$DH$154,47+'Потребление ЭЭ_факт'!CB$4+23,FALSE),0))</f>
        <v>16387.672999999999</v>
      </c>
      <c r="AU44" s="17">
        <f>IF(AND($D44=$AK$4,$E44=AU$5),VLOOKUP($A44,'Потребление ЭЭ_факт'!$A$5:$DH$154,47+'Потребление ЭЭ_факт'!CC$4+23,FALSE),IF(AT44&lt;&gt;0,VLOOKUP($A44,'Потребление ЭЭ_факт'!$A$5:$DH$154,47+'Потребление ЭЭ_факт'!CC$4+23,FALSE),0))</f>
        <v>13644.952285714286</v>
      </c>
      <c r="AV44" s="17">
        <f>IF(AND($D44=$AK$4,$E44=AV$5),VLOOKUP($A44,'Потребление ЭЭ_факт'!$A$5:$DH$154,47+'Потребление ЭЭ_факт'!CD$4+23,FALSE),IF(AU44&lt;&gt;0,VLOOKUP($A44,'Потребление ЭЭ_факт'!$A$5:$DH$154,47+'Потребление ЭЭ_факт'!CD$4+23,FALSE),0))</f>
        <v>13191.09259</v>
      </c>
      <c r="AW44" s="14">
        <f>IF(AND($D44=$AW$4,$E44=AW$5),VLOOKUP($A44,'Потребление ЭЭ_факт'!$A$5:$DH$154,47+'Потребление ЭЭ_факт'!CE$4+35,FALSE),IF(AV44&lt;&gt;0,VLOOKUP($A44,'Потребление ЭЭ_факт'!$A$5:$DH$154,47+'Потребление ЭЭ_факт'!CE$4+35,FALSE),0))</f>
        <v>12861.025857142857</v>
      </c>
      <c r="AX44" s="17">
        <f>IF(AND($D44=$AW$4,$E44=AX$5),VLOOKUP($A44,'Потребление ЭЭ_факт'!$A$5:$DH$154,47+'Потребление ЭЭ_факт'!CF$4+35,FALSE),IF(AW44&lt;&gt;0,VLOOKUP($A44,'Потребление ЭЭ_факт'!$A$5:$DH$154,47+'Потребление ЭЭ_факт'!CF$4+35,FALSE),0))</f>
        <v>11317.602027999999</v>
      </c>
      <c r="AY44" s="17">
        <f>IF(AND($D44=$AW$4,$E44=AY$5),VLOOKUP($A44,'Потребление ЭЭ_факт'!$A$5:$DH$154,47+'Потребление ЭЭ_факт'!CG$4+35,FALSE),IF(AX44&lt;&gt;0,VLOOKUP($A44,'Потребление ЭЭ_факт'!$A$5:$DH$154,47+'Потребление ЭЭ_факт'!CG$4+35,FALSE),0))</f>
        <v>11535.725364043434</v>
      </c>
      <c r="AZ44" s="17">
        <f>IF(AND($D44=$AW$4,$E44=AZ$5),VLOOKUP($A44,'Потребление ЭЭ_факт'!$A$5:$DH$154,47+'Потребление ЭЭ_факт'!CH$4+35,FALSE),IF(AY44&lt;&gt;0,VLOOKUP($A44,'Потребление ЭЭ_факт'!$A$5:$DH$154,47+'Потребление ЭЭ_факт'!CH$4+35,FALSE),0))</f>
        <v>12812.866071428571</v>
      </c>
      <c r="BA44" s="17">
        <f>IF(AND($D44=$AW$4,$E44=BA$5),VLOOKUP($A44,'Потребление ЭЭ_факт'!$A$5:$DH$154,47+'Потребление ЭЭ_факт'!CI$4+35,FALSE),IF(AZ44&lt;&gt;0,VLOOKUP($A44,'Потребление ЭЭ_факт'!$A$5:$DH$154,47+'Потребление ЭЭ_факт'!CI$4+35,FALSE),0))</f>
        <v>14042.624</v>
      </c>
      <c r="BB44" s="17">
        <f>IF(AND($D44=$AW$4,$E44=BB$5),VLOOKUP($A44,'Потребление ЭЭ_факт'!$A$5:$DH$154,47+'Потребление ЭЭ_факт'!CJ$4+35,FALSE),IF(BA44&lt;&gt;0,VLOOKUP($A44,'Потребление ЭЭ_факт'!$A$5:$DH$154,47+'Потребление ЭЭ_факт'!CJ$4+35,FALSE),0))</f>
        <v>13381.771795470739</v>
      </c>
      <c r="BC44" s="17">
        <f>IF(AND($D44=$AW$4,$E44=BC$5),VLOOKUP($A44,'Потребление ЭЭ_факт'!$A$5:$DH$154,47+'Потребление ЭЭ_факт'!CK$4+35,FALSE),IF(BB44&lt;&gt;0,VLOOKUP($A44,'Потребление ЭЭ_факт'!$A$5:$DH$154,47+'Потребление ЭЭ_факт'!CK$4+35,FALSE),0))</f>
        <v>14506.083714285714</v>
      </c>
      <c r="BD44" s="17">
        <f>IF(AND($D44=$AW$4,$E44=BD$5),VLOOKUP($A44,'Потребление ЭЭ_факт'!$A$5:$DH$154,47+'Потребление ЭЭ_факт'!CL$4+35,FALSE),IF(BC44&lt;&gt;0,VLOOKUP($A44,'Потребление ЭЭ_факт'!$A$5:$DH$154,47+'Потребление ЭЭ_факт'!CL$4+35,FALSE),0))</f>
        <v>15122.234950552547</v>
      </c>
      <c r="BE44" s="17">
        <f>IF(AND($D44=$AW$4,$E44=BE$5),VLOOKUP($A44,'Потребление ЭЭ_факт'!$A$5:$DH$154,47+'Потребление ЭЭ_факт'!CM$4+35,FALSE),IF(BD44&lt;&gt;0,VLOOKUP($A44,'Потребление ЭЭ_факт'!$A$5:$DH$154,47+'Потребление ЭЭ_факт'!CM$4+35,FALSE),0))</f>
        <v>13640.147999999999</v>
      </c>
      <c r="BF44" s="17">
        <f>IF(AND($D44=$AW$4,$E44=BF$5),VLOOKUP($A44,'Потребление ЭЭ_факт'!$A$5:$DH$154,47+'Потребление ЭЭ_факт'!CN$4+35,FALSE),IF(BE44&lt;&gt;0,VLOOKUP($A44,'Потребление ЭЭ_факт'!$A$5:$DH$154,47+'Потребление ЭЭ_факт'!CN$4+35,FALSE),0))</f>
        <v>13181.85394357328</v>
      </c>
      <c r="BG44" s="17">
        <f>IF(AND($D44=$AW$4,$E44=BG$5),VLOOKUP($A44,'Потребление ЭЭ_факт'!$A$5:$DH$154,47+'Потребление ЭЭ_факт'!CO$4+35,FALSE),IF(BF44&lt;&gt;0,VLOOKUP($A44,'Потребление ЭЭ_факт'!$A$5:$DH$154,47+'Потребление ЭЭ_факт'!CO$4+35,FALSE),0))</f>
        <v>12943.081</v>
      </c>
      <c r="BH44" s="17">
        <f>IF(AND($D44=$AW$4,$E44=BH$5),VLOOKUP($A44,'Потребление ЭЭ_факт'!$A$5:$DH$154,47+'Потребление ЭЭ_факт'!CP$4+35,FALSE),IF(BG44&lt;&gt;0,VLOOKUP($A44,'Потребление ЭЭ_факт'!$A$5:$DH$154,47+'Потребление ЭЭ_факт'!CP$4+35,FALSE),0))</f>
        <v>16399.035857142859</v>
      </c>
      <c r="BI44" s="14">
        <f>IF(AND($D44=$BI$4,$E44=BI$5),VLOOKUP($A44,'Потребление ЭЭ_факт'!$A$5:$DH$154,47+'Потребление ЭЭ_факт'!CQ$4+47,FALSE),IF(BH44&lt;&gt;0,VLOOKUP($A44,'Потребление ЭЭ_факт'!$A$5:$DH$154,47+'Потребление ЭЭ_факт'!CQ$4+47,FALSE),0))</f>
        <v>18063.124285714286</v>
      </c>
      <c r="BJ44" s="17">
        <f>IF(AND($D44=$BI$4,$E44=BJ$5),VLOOKUP($A44,'Потребление ЭЭ_факт'!$A$5:$DH$154,47+'Потребление ЭЭ_факт'!CR$4+47,FALSE),IF(BI44&lt;&gt;0,VLOOKUP($A44,'Потребление ЭЭ_факт'!$A$5:$DH$154,47+'Потребление ЭЭ_факт'!CR$4+47,FALSE),0))</f>
        <v>15238.664178571429</v>
      </c>
      <c r="BK44" s="17">
        <f>IF(AND($D44=$BI$4,$E44=BK$5),VLOOKUP($A44,'Потребление ЭЭ_факт'!$A$5:$DH$154,47+'Потребление ЭЭ_факт'!CS$4+47,FALSE),IF(BJ44&lt;&gt;0,VLOOKUP($A44,'Потребление ЭЭ_факт'!$A$5:$DH$154,47+'Потребление ЭЭ_факт'!CS$4+47,FALSE),0))</f>
        <v>14416.64</v>
      </c>
      <c r="BL44" s="17">
        <f>IF(AND($D44=$BI$4,$E44=BL$5),VLOOKUP($A44,'Потребление ЭЭ_факт'!$A$5:$DH$154,47+'Потребление ЭЭ_факт'!CT$4+47,FALSE),IF(BK44&lt;&gt;0,VLOOKUP($A44,'Потребление ЭЭ_факт'!$A$5:$DH$154,47+'Потребление ЭЭ_факт'!CT$4+47,FALSE),0))</f>
        <v>13877.752714285714</v>
      </c>
      <c r="BM44" s="17">
        <f>IF(AND($D44=$BI$4,$E44=BM$5),VLOOKUP($A44,'Потребление ЭЭ_факт'!$A$5:$DH$154,47+'Потребление ЭЭ_факт'!CU$4+47,FALSE),IF(BL44&lt;&gt;0,VLOOKUP($A44,'Потребление ЭЭ_факт'!$A$5:$DH$154,47+'Потребление ЭЭ_факт'!CU$4+47,FALSE),0))</f>
        <v>14919.097285714286</v>
      </c>
      <c r="BN44" s="17">
        <f>IF(AND($D44=$BI$4,$E44=BN$5),VLOOKUP($A44,'Потребление ЭЭ_факт'!$A$5:$DH$154,47+'Потребление ЭЭ_факт'!CV$4+47,FALSE),IF(BM44&lt;&gt;0,VLOOKUP($A44,'Потребление ЭЭ_факт'!$A$5:$DH$154,47+'Потребление ЭЭ_факт'!CV$4+47,FALSE),0))</f>
        <v>16194.521857142858</v>
      </c>
      <c r="BO44" s="17">
        <f>IF(AND($D44=$BI$4,$E44=BO$5),VLOOKUP($A44,'Потребление ЭЭ_факт'!$A$5:$DH$154,47+'Потребление ЭЭ_факт'!CW$4+47,FALSE),IF(BN44&lt;&gt;0,VLOOKUP($A44,'Потребление ЭЭ_факт'!$A$5:$DH$154,47+'Потребление ЭЭ_факт'!CW$4+47,FALSE),0))</f>
        <v>18450.673714285713</v>
      </c>
      <c r="BP44" s="17">
        <f>IF(AND($D44=$BI$4,$E44=BP$5),VLOOKUP($A44,'Потребление ЭЭ_факт'!$A$5:$DH$154,47+'Потребление ЭЭ_факт'!CX$4+47,FALSE),IF(BO44&lt;&gt;0,VLOOKUP($A44,'Потребление ЭЭ_факт'!$A$5:$DH$154,47+'Потребление ЭЭ_факт'!CX$4+47,FALSE),0))</f>
        <v>17746.584999999999</v>
      </c>
      <c r="BQ44" s="17">
        <f>IF(AND($D44=$BI$4,$E44=BQ$5),VLOOKUP($A44,'Потребление ЭЭ_факт'!$A$5:$DH$154,47+'Потребление ЭЭ_факт'!CY$4+47,FALSE),IF(BP44&lt;&gt;0,VLOOKUP($A44,'Потребление ЭЭ_факт'!$A$5:$DH$154,47+'Потребление ЭЭ_факт'!CY$4+47,FALSE),0))</f>
        <v>14275.659</v>
      </c>
      <c r="BR44" s="17">
        <f>IF(AND($D44=$BI$4,$E44=BR$5),VLOOKUP($A44,'Потребление ЭЭ_факт'!$A$5:$DH$154,47+'Потребление ЭЭ_факт'!CZ$4+47,FALSE),IF(BQ44&lt;&gt;0,VLOOKUP($A44,'Потребление ЭЭ_факт'!$A$5:$DH$154,47+'Потребление ЭЭ_факт'!CZ$4+47,FALSE),0))</f>
        <v>14453.816000000001</v>
      </c>
      <c r="BS44" s="17">
        <f>IF(AND($D44=$BI$4,$E44=BS$5),VLOOKUP($A44,'Потребление ЭЭ_факт'!$A$5:$DH$154,47+'Потребление ЭЭ_факт'!DA$4+47,FALSE),IF(BR44&lt;&gt;0,VLOOKUP($A44,'Потребление ЭЭ_факт'!$A$5:$DH$154,47+'Потребление ЭЭ_факт'!DA$4+47,FALSE),0))</f>
        <v>13879.375</v>
      </c>
      <c r="BT44" s="17">
        <f>IF(AND($D44=$BI$4,$E44=BT$5),VLOOKUP($A44,'Потребление ЭЭ_факт'!$A$5:$DH$154,47+'Потребление ЭЭ_факт'!DB$4+47,FALSE),IF(BS44&lt;&gt;0,VLOOKUP($A44,'Потребление ЭЭ_факт'!$A$5:$DH$154,47+'Потребление ЭЭ_факт'!DB$4+47,FALSE),0))</f>
        <v>15302.625</v>
      </c>
      <c r="BU44" s="14">
        <f>IF(AND($D44=$BU$4,$E44=BU$5),VLOOKUP($A44,'Потребление ЭЭ_факт'!$A$5:$DH$154,59+'Потребление ЭЭ_факт'!DC$4+47,FALSE),IF(BT44&lt;&gt;0,VLOOKUP($A44,'Потребление ЭЭ_факт'!$A$5:$DH$154,47+'Потребление ЭЭ_факт'!DC$4+59,FALSE),0))</f>
        <v>15943.26</v>
      </c>
      <c r="BV44" s="17">
        <f>IF(AND($D44=$BU$4,$E44=BV$5),VLOOKUP($A44,'Потребление ЭЭ_факт'!$A$5:$DH$154,59+'Потребление ЭЭ_факт'!DD$4+47,FALSE),IF(BU44&lt;&gt;0,VLOOKUP($A44,'Потребление ЭЭ_факт'!$A$5:$DH$154,47+'Потребление ЭЭ_факт'!DD$4+59,FALSE),0))</f>
        <v>15032.152</v>
      </c>
      <c r="BW44" s="17">
        <f>IF(AND($D44=$BU$4,$E44=BW$5),VLOOKUP($A44,'Потребление ЭЭ_факт'!$A$5:$DH$154,59+'Потребление ЭЭ_факт'!DE$4+47,FALSE),IF(BV44&lt;&gt;0,VLOOKUP($A44,'Потребление ЭЭ_факт'!$A$5:$DH$154,47+'Потребление ЭЭ_факт'!DE$4+59,FALSE),0))</f>
        <v>14496.748</v>
      </c>
      <c r="BX44" s="17">
        <f>IF(AND($D44=$BU$4,$E44=BX$5),VLOOKUP($A44,'Потребление ЭЭ_факт'!$A$5:$DH$154,59+'Потребление ЭЭ_факт'!DF$4+47,FALSE),IF(BW44&lt;&gt;0,VLOOKUP($A44,'Потребление ЭЭ_факт'!$A$5:$DH$154,47+'Потребление ЭЭ_факт'!DF$4+59,FALSE),0))</f>
        <v>15224.106</v>
      </c>
      <c r="BY44" s="17">
        <f>IF(AND($D44=$BU$4,$E44=BY$5),VLOOKUP($A44,'Потребление ЭЭ_факт'!$A$5:$DH$154,59+'Потребление ЭЭ_факт'!DG$4+47,FALSE),IF(BX44&lt;&gt;0,VLOOKUP($A44,'Потребление ЭЭ_факт'!$A$5:$DH$154,47+'Потребление ЭЭ_факт'!DG$4+59,FALSE),0))</f>
        <v>17313.986000000001</v>
      </c>
      <c r="BZ44" s="17">
        <f>IF(AND($D44=$BU$4,$E44=BZ$5),VLOOKUP($A44,'Потребление ЭЭ_факт'!$A$5:$DH$154,59+'Потребление ЭЭ_факт'!DH$4+47,FALSE),IF(BY44&lt;&gt;0,VLOOKUP($A44,'Потребление ЭЭ_факт'!$A$5:$DH$154,47+'Потребление ЭЭ_факт'!DH$4+59,FALSE),0))</f>
        <v>18231.813999999998</v>
      </c>
      <c r="CA44" s="15">
        <f t="shared" si="248"/>
        <v>17495.654452380953</v>
      </c>
      <c r="CB44" s="12">
        <f t="shared" si="249"/>
        <v>17610.503400184185</v>
      </c>
      <c r="CC44" s="12">
        <f t="shared" si="250"/>
        <v>14599.222214285714</v>
      </c>
      <c r="CD44" s="12">
        <f t="shared" si="251"/>
        <v>14674.447647857762</v>
      </c>
      <c r="CE44" s="12">
        <f t="shared" si="252"/>
        <v>13489.136095238095</v>
      </c>
      <c r="CF44" s="12">
        <f t="shared" si="253"/>
        <v>14964.251149047619</v>
      </c>
      <c r="CG44" s="14">
        <f t="shared" si="254"/>
        <v>15622.470047619048</v>
      </c>
      <c r="CH44" s="15">
        <f t="shared" si="255"/>
        <v>13862.806068857142</v>
      </c>
      <c r="CI44" s="15">
        <f t="shared" si="256"/>
        <v>13483.037788014479</v>
      </c>
      <c r="CJ44" s="15">
        <f t="shared" si="257"/>
        <v>13971.574928571428</v>
      </c>
      <c r="CK44" s="15">
        <f t="shared" si="258"/>
        <v>15425.235761904763</v>
      </c>
      <c r="CL44" s="15">
        <f t="shared" si="259"/>
        <v>15936.035884204532</v>
      </c>
      <c r="CM44" s="15">
        <f t="shared" ref="CM44:CM49" si="261">CA44</f>
        <v>17495.654452380953</v>
      </c>
      <c r="CN44" s="15">
        <f t="shared" si="208"/>
        <v>17610.503400184185</v>
      </c>
      <c r="CO44" s="15">
        <f t="shared" si="209"/>
        <v>14599.222214285714</v>
      </c>
      <c r="CP44" s="15">
        <f t="shared" si="210"/>
        <v>14674.447647857762</v>
      </c>
      <c r="CQ44" s="15">
        <f t="shared" si="211"/>
        <v>13489.136095238095</v>
      </c>
      <c r="CR44" s="16">
        <f t="shared" si="212"/>
        <v>14964.251149047619</v>
      </c>
      <c r="CS44" s="14">
        <f t="shared" si="213"/>
        <v>15622.470047619048</v>
      </c>
      <c r="CT44" s="15">
        <f t="shared" si="214"/>
        <v>13862.806068857142</v>
      </c>
      <c r="CU44" s="15">
        <f t="shared" si="215"/>
        <v>13483.037788014479</v>
      </c>
      <c r="CV44" s="15">
        <f t="shared" si="216"/>
        <v>13971.574928571428</v>
      </c>
      <c r="CW44" s="15">
        <f t="shared" si="217"/>
        <v>15425.235761904763</v>
      </c>
      <c r="CX44" s="15">
        <f t="shared" si="218"/>
        <v>15936.035884204532</v>
      </c>
      <c r="CY44" s="15">
        <f t="shared" si="219"/>
        <v>17495.654452380953</v>
      </c>
      <c r="CZ44" s="15">
        <f t="shared" si="220"/>
        <v>17610.503400184185</v>
      </c>
      <c r="DA44" s="15">
        <f t="shared" si="221"/>
        <v>14599.222214285714</v>
      </c>
      <c r="DB44" s="15">
        <f t="shared" si="222"/>
        <v>14674.447647857762</v>
      </c>
      <c r="DC44" s="15">
        <f t="shared" si="223"/>
        <v>13489.136095238095</v>
      </c>
      <c r="DD44" s="16">
        <f t="shared" si="224"/>
        <v>14964.251149047619</v>
      </c>
      <c r="DE44" s="14">
        <f t="shared" si="190"/>
        <v>15622.470047619048</v>
      </c>
      <c r="DF44" s="15">
        <f t="shared" si="191"/>
        <v>13862.806068857142</v>
      </c>
      <c r="DG44" s="15">
        <f t="shared" si="192"/>
        <v>13483.037788014479</v>
      </c>
      <c r="DH44" s="15">
        <f t="shared" si="193"/>
        <v>13971.574928571428</v>
      </c>
      <c r="DI44" s="15">
        <f t="shared" si="194"/>
        <v>15425.235761904763</v>
      </c>
      <c r="DJ44" s="15">
        <f t="shared" si="195"/>
        <v>15936.035884204532</v>
      </c>
      <c r="DK44" s="15">
        <f t="shared" si="196"/>
        <v>17495.654452380953</v>
      </c>
      <c r="DL44" s="15">
        <f t="shared" si="197"/>
        <v>17610.503400184185</v>
      </c>
      <c r="DM44" s="15">
        <f t="shared" si="198"/>
        <v>14599.222214285714</v>
      </c>
      <c r="DN44" s="15">
        <f t="shared" si="199"/>
        <v>14674.447647857762</v>
      </c>
      <c r="DO44" s="15">
        <f t="shared" si="188"/>
        <v>13489.136095238095</v>
      </c>
      <c r="DP44" s="16">
        <f t="shared" si="189"/>
        <v>14964.251149047619</v>
      </c>
      <c r="DQ44" s="14">
        <f t="shared" si="105"/>
        <v>15622.470047619048</v>
      </c>
      <c r="DR44" s="15">
        <f t="shared" si="106"/>
        <v>13862.806068857142</v>
      </c>
      <c r="DS44" s="15">
        <f t="shared" si="107"/>
        <v>13483.037788014479</v>
      </c>
      <c r="DT44" s="15">
        <f t="shared" si="108"/>
        <v>13971.574928571428</v>
      </c>
      <c r="DU44" s="15">
        <f t="shared" si="109"/>
        <v>15425.235761904763</v>
      </c>
      <c r="DV44" s="15">
        <f t="shared" si="110"/>
        <v>15936.035884204532</v>
      </c>
      <c r="DW44" s="15">
        <f t="shared" si="111"/>
        <v>17495.654452380953</v>
      </c>
      <c r="DX44" s="15">
        <f t="shared" si="112"/>
        <v>17610.503400184185</v>
      </c>
      <c r="DY44" s="15">
        <f t="shared" si="113"/>
        <v>14599.222214285714</v>
      </c>
      <c r="DZ44" s="15">
        <f t="shared" si="225"/>
        <v>14674.447647857762</v>
      </c>
      <c r="EA44" s="15">
        <f t="shared" si="226"/>
        <v>13489.136095238095</v>
      </c>
      <c r="EB44" s="16">
        <f t="shared" si="227"/>
        <v>14964.251149047619</v>
      </c>
      <c r="EC44" s="14">
        <f t="shared" si="228"/>
        <v>15622.470047619048</v>
      </c>
      <c r="ED44" s="15">
        <f t="shared" si="229"/>
        <v>13862.806068857142</v>
      </c>
      <c r="EE44" s="15">
        <f t="shared" si="230"/>
        <v>13483.037788014479</v>
      </c>
      <c r="EF44" s="15">
        <f t="shared" si="231"/>
        <v>13971.574928571428</v>
      </c>
      <c r="EG44" s="15">
        <f t="shared" si="232"/>
        <v>15425.235761904763</v>
      </c>
      <c r="EH44" s="15">
        <f t="shared" si="233"/>
        <v>15936.035884204532</v>
      </c>
      <c r="EI44" s="15">
        <f t="shared" si="234"/>
        <v>17495.654452380953</v>
      </c>
      <c r="EJ44" s="15">
        <f t="shared" si="235"/>
        <v>17610.503400184185</v>
      </c>
      <c r="EK44" s="15">
        <f t="shared" si="236"/>
        <v>14599.222214285714</v>
      </c>
      <c r="EL44" s="15">
        <f t="shared" si="237"/>
        <v>14674.447647857762</v>
      </c>
      <c r="EM44" s="15">
        <f t="shared" si="238"/>
        <v>13489.136095238095</v>
      </c>
      <c r="EN44" s="16">
        <f t="shared" si="239"/>
        <v>14964.251149047619</v>
      </c>
      <c r="EO44" s="14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6"/>
      <c r="FC44" s="14">
        <f t="shared" si="178"/>
        <v>13447.459000000001</v>
      </c>
      <c r="FD44" s="17">
        <f t="shared" si="114"/>
        <v>12001.146000000001</v>
      </c>
      <c r="FE44" s="17">
        <f t="shared" si="115"/>
        <v>12473.123685714285</v>
      </c>
      <c r="FF44" s="17">
        <f t="shared" si="116"/>
        <v>11553.50142857143</v>
      </c>
      <c r="FG44" s="17">
        <f t="shared" si="117"/>
        <v>12767.553714285714</v>
      </c>
      <c r="FH44" s="17">
        <f t="shared" si="118"/>
        <v>15616.976571428571</v>
      </c>
      <c r="FI44" s="17">
        <f t="shared" si="119"/>
        <v>19530.205928571424</v>
      </c>
      <c r="FJ44" s="17">
        <f t="shared" si="120"/>
        <v>19962.690250000003</v>
      </c>
      <c r="FK44" s="17">
        <f t="shared" si="121"/>
        <v>15881.859642857142</v>
      </c>
      <c r="FL44" s="17">
        <f t="shared" si="122"/>
        <v>16387.672999999999</v>
      </c>
      <c r="FM44" s="17">
        <f t="shared" si="123"/>
        <v>13644.952285714286</v>
      </c>
      <c r="FN44" s="17">
        <f t="shared" si="124"/>
        <v>13191.09259</v>
      </c>
      <c r="FO44" s="14">
        <f t="shared" si="125"/>
        <v>12861.025857142857</v>
      </c>
      <c r="FP44" s="17">
        <f t="shared" si="126"/>
        <v>11317.602027999999</v>
      </c>
      <c r="FQ44" s="17">
        <f t="shared" si="127"/>
        <v>11535.725364043434</v>
      </c>
      <c r="FR44" s="17">
        <f t="shared" si="128"/>
        <v>12812.866071428571</v>
      </c>
      <c r="FS44" s="17">
        <f t="shared" si="129"/>
        <v>14042.624</v>
      </c>
      <c r="FT44" s="17">
        <f t="shared" si="130"/>
        <v>13381.771795470739</v>
      </c>
      <c r="FU44" s="17">
        <f t="shared" si="131"/>
        <v>14506.083714285714</v>
      </c>
      <c r="FV44" s="17">
        <f t="shared" si="132"/>
        <v>15122.234950552547</v>
      </c>
      <c r="FW44" s="17">
        <f t="shared" si="133"/>
        <v>13640.147999999999</v>
      </c>
      <c r="FX44" s="17">
        <f t="shared" si="134"/>
        <v>13181.85394357328</v>
      </c>
      <c r="FY44" s="17">
        <f t="shared" si="135"/>
        <v>12943.081</v>
      </c>
      <c r="FZ44" s="17">
        <f t="shared" si="136"/>
        <v>16399.035857142859</v>
      </c>
      <c r="GA44" s="14">
        <f t="shared" si="137"/>
        <v>18063.124285714286</v>
      </c>
      <c r="GB44" s="17">
        <f t="shared" si="138"/>
        <v>15238.664178571429</v>
      </c>
      <c r="GC44" s="17">
        <f t="shared" si="139"/>
        <v>14416.64</v>
      </c>
      <c r="GD44" s="17">
        <f t="shared" si="140"/>
        <v>13877.752714285714</v>
      </c>
      <c r="GE44" s="17">
        <f t="shared" si="141"/>
        <v>14919.097285714286</v>
      </c>
      <c r="GF44" s="17">
        <f t="shared" si="142"/>
        <v>16194.521857142858</v>
      </c>
      <c r="GG44" s="17">
        <f t="shared" si="143"/>
        <v>18450.673714285713</v>
      </c>
      <c r="GH44" s="17">
        <f t="shared" si="144"/>
        <v>17746.584999999999</v>
      </c>
      <c r="GI44" s="17">
        <f t="shared" si="145"/>
        <v>14275.659</v>
      </c>
      <c r="GJ44" s="17">
        <f t="shared" si="146"/>
        <v>14453.816000000001</v>
      </c>
      <c r="GK44" s="17">
        <f t="shared" si="147"/>
        <v>13879.375</v>
      </c>
      <c r="GL44" s="17">
        <f t="shared" si="148"/>
        <v>15302.625</v>
      </c>
      <c r="GM44" s="14">
        <f t="shared" si="149"/>
        <v>15943.26</v>
      </c>
      <c r="GN44" s="17">
        <f t="shared" si="150"/>
        <v>15032.152</v>
      </c>
      <c r="GO44" s="17">
        <f t="shared" si="151"/>
        <v>14496.748</v>
      </c>
      <c r="GP44" s="17">
        <f t="shared" si="152"/>
        <v>15224.106</v>
      </c>
      <c r="GQ44" s="17">
        <f t="shared" si="153"/>
        <v>17313.986000000001</v>
      </c>
      <c r="GR44" s="17">
        <f t="shared" si="154"/>
        <v>18231.813999999998</v>
      </c>
      <c r="GS44" s="15">
        <f t="shared" si="155"/>
        <v>17495.654452380953</v>
      </c>
      <c r="GT44" s="12">
        <f t="shared" si="156"/>
        <v>17610.503400184185</v>
      </c>
      <c r="GU44" s="12">
        <f t="shared" si="157"/>
        <v>14599.222214285714</v>
      </c>
      <c r="GV44" s="12">
        <f t="shared" si="158"/>
        <v>14674.447647857762</v>
      </c>
      <c r="GW44" s="12">
        <f t="shared" si="159"/>
        <v>13489.136095238095</v>
      </c>
      <c r="GX44" s="12">
        <f t="shared" si="160"/>
        <v>14964.251149047619</v>
      </c>
      <c r="GY44" s="14">
        <f t="shared" si="161"/>
        <v>15622.470047619048</v>
      </c>
      <c r="GZ44" s="15">
        <f t="shared" si="162"/>
        <v>13862.806068857142</v>
      </c>
      <c r="HA44" s="15">
        <f t="shared" si="163"/>
        <v>13483.037788014479</v>
      </c>
      <c r="HB44" s="15">
        <f t="shared" si="164"/>
        <v>13971.574928571428</v>
      </c>
      <c r="HC44" s="15">
        <f t="shared" si="165"/>
        <v>15425.235761904763</v>
      </c>
      <c r="HD44" s="15">
        <f t="shared" si="166"/>
        <v>15936.035884204532</v>
      </c>
      <c r="HE44" s="15">
        <f t="shared" si="167"/>
        <v>17495.654452380953</v>
      </c>
      <c r="HF44" s="15">
        <f t="shared" si="168"/>
        <v>17610.503400184185</v>
      </c>
      <c r="HG44" s="15">
        <f t="shared" si="169"/>
        <v>14599.222214285714</v>
      </c>
      <c r="HH44" s="15">
        <f t="shared" si="170"/>
        <v>14674.447647857762</v>
      </c>
      <c r="HI44" s="15">
        <f t="shared" si="171"/>
        <v>13489.136095238095</v>
      </c>
      <c r="HJ44" s="16">
        <f t="shared" si="172"/>
        <v>14964.251149047619</v>
      </c>
      <c r="HK44" s="14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6"/>
      <c r="HW44" s="14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6"/>
      <c r="II44" s="14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6"/>
      <c r="IU44" s="14"/>
      <c r="IV44" s="15"/>
      <c r="IW44" s="15"/>
      <c r="IX44" s="15"/>
      <c r="IY44" s="15"/>
      <c r="IZ44" s="15"/>
      <c r="JA44" s="15"/>
      <c r="JB44" s="15"/>
      <c r="JC44" s="15"/>
      <c r="JD44" s="15"/>
      <c r="JE44" s="15"/>
      <c r="JF44" s="16"/>
      <c r="JH44" s="17"/>
      <c r="JI44" s="14">
        <f t="shared" si="179"/>
        <v>176458.23409714282</v>
      </c>
      <c r="JJ44" s="15">
        <f t="shared" si="180"/>
        <v>161744.05258163999</v>
      </c>
      <c r="JK44" s="15">
        <f t="shared" si="181"/>
        <v>186818.53403571428</v>
      </c>
      <c r="JL44" s="15">
        <f t="shared" si="182"/>
        <v>189075.28095899438</v>
      </c>
      <c r="JM44" s="15">
        <f t="shared" si="183"/>
        <v>181134.37543816576</v>
      </c>
      <c r="JN44" s="15">
        <f t="shared" si="184"/>
        <v>0</v>
      </c>
      <c r="JO44" s="15">
        <f t="shared" si="185"/>
        <v>0</v>
      </c>
      <c r="JP44" s="15">
        <f t="shared" si="186"/>
        <v>0</v>
      </c>
      <c r="JQ44" s="15">
        <f t="shared" si="187"/>
        <v>0</v>
      </c>
      <c r="JR44" s="14"/>
    </row>
    <row r="45" spans="1:278" ht="12.75" customHeight="1" x14ac:dyDescent="0.25">
      <c r="A45" s="5" t="s">
        <v>163</v>
      </c>
      <c r="B45" s="3" t="s">
        <v>164</v>
      </c>
      <c r="C45" s="4">
        <v>44448</v>
      </c>
      <c r="D45">
        <f t="shared" si="242"/>
        <v>2021</v>
      </c>
      <c r="E45">
        <f t="shared" si="243"/>
        <v>9</v>
      </c>
      <c r="F45">
        <f t="shared" si="244"/>
        <v>2018</v>
      </c>
      <c r="G45">
        <f t="shared" si="245"/>
        <v>9</v>
      </c>
      <c r="H45">
        <f t="shared" si="173"/>
        <v>2022</v>
      </c>
      <c r="I45">
        <f t="shared" si="174"/>
        <v>1</v>
      </c>
      <c r="J45">
        <f t="shared" si="175"/>
        <v>2026</v>
      </c>
      <c r="K45">
        <f t="shared" si="176"/>
        <v>12</v>
      </c>
      <c r="M45" s="28">
        <f>IF(AND($D45=$M$4,$E45=M$5),VLOOKUP($A45,'Потребление ЭЭ_факт'!$A$5:$DH$154,47+'Потребление ЭЭ_факт'!AU$4-1,FALSE),IF(L45&lt;&gt;0,VLOOKUP($A45,'Потребление ЭЭ_факт'!$A$5:$DH$154,47+'Потребление ЭЭ_факт'!AU$4-1,FALSE),0))</f>
        <v>0</v>
      </c>
      <c r="N45" s="17">
        <f>IF(AND($D45=$M$4,$E45=N$5),VLOOKUP($A45,'Потребление ЭЭ_факт'!$A$5:$DH$154,47+'Потребление ЭЭ_факт'!AV$4-1,FALSE),IF(M45&lt;&gt;0,VLOOKUP($A45,'Потребление ЭЭ_факт'!$A$5:$DH$154,47+'Потребление ЭЭ_факт'!AV$4-1,FALSE),0))</f>
        <v>0</v>
      </c>
      <c r="O45" s="17">
        <f>IF(AND($D45=$M$4,$E45=O$5),VLOOKUP($A45,'Потребление ЭЭ_факт'!$A$5:$DH$154,47+'Потребление ЭЭ_факт'!AW$4-1,FALSE),IF(N45&lt;&gt;0,VLOOKUP($A45,'Потребление ЭЭ_факт'!$A$5:$DH$154,47+'Потребление ЭЭ_факт'!AW$4-1,FALSE),0))</f>
        <v>0</v>
      </c>
      <c r="P45" s="17">
        <f>IF(AND($D45=$M$4,$E45=P$5),VLOOKUP($A45,'Потребление ЭЭ_факт'!$A$5:$DH$154,47+'Потребление ЭЭ_факт'!AX$4-1,FALSE),IF(O45&lt;&gt;0,VLOOKUP($A45,'Потребление ЭЭ_факт'!$A$5:$DH$154,47+'Потребление ЭЭ_факт'!AX$4-1,FALSE),0))</f>
        <v>0</v>
      </c>
      <c r="Q45" s="17">
        <f>IF(AND($D45=$M$4,$E45=Q$5),VLOOKUP($A45,'Потребление ЭЭ_факт'!$A$5:$DH$154,47+'Потребление ЭЭ_факт'!AY$4-1,FALSE),IF(P45&lt;&gt;0,VLOOKUP($A45,'Потребление ЭЭ_факт'!$A$5:$DH$154,47+'Потребление ЭЭ_факт'!AY$4-1,FALSE),0))</f>
        <v>0</v>
      </c>
      <c r="R45" s="17">
        <f>IF(AND($D45=$M$4,$E45=R$5),VLOOKUP($A45,'Потребление ЭЭ_факт'!$A$5:$DH$154,47+'Потребление ЭЭ_факт'!AZ$4-1,FALSE),IF(Q45&lt;&gt;0,VLOOKUP($A45,'Потребление ЭЭ_факт'!$A$5:$DH$154,47+'Потребление ЭЭ_факт'!AZ$4-1,FALSE),0))</f>
        <v>0</v>
      </c>
      <c r="S45" s="17">
        <f>IF(AND($D45=$M$4,$E45=S$5),VLOOKUP($A45,'Потребление ЭЭ_факт'!$A$5:$DH$154,47+'Потребление ЭЭ_факт'!BA$4-1,FALSE),IF(R45&lt;&gt;0,VLOOKUP($A45,'Потребление ЭЭ_факт'!$A$5:$DH$154,47+'Потребление ЭЭ_факт'!BA$4-1,FALSE),0))</f>
        <v>0</v>
      </c>
      <c r="T45" s="17">
        <f>IF(AND($D45=$M$4,$E45=T$5),VLOOKUP($A45,'Потребление ЭЭ_факт'!$A$5:$DH$154,47+'Потребление ЭЭ_факт'!BB$4-1,FALSE),IF(S45&lt;&gt;0,VLOOKUP($A45,'Потребление ЭЭ_факт'!$A$5:$DH$154,47+'Потребление ЭЭ_факт'!BB$4-1,FALSE),0))</f>
        <v>0</v>
      </c>
      <c r="U45" s="17">
        <f>IF(AND($D45=$M$4,$E45=U$5),VLOOKUP($A45,'Потребление ЭЭ_факт'!$A$5:$DH$154,47+'Потребление ЭЭ_факт'!BC$4-1,FALSE),IF(T45&lt;&gt;0,VLOOKUP($A45,'Потребление ЭЭ_факт'!$A$5:$DH$154,47+'Потребление ЭЭ_факт'!BC$4-1,FALSE),0))</f>
        <v>0</v>
      </c>
      <c r="V45" s="17">
        <f>IF(AND($D45=$M$4,$E45=V$5),VLOOKUP($A45,'Потребление ЭЭ_факт'!$A$5:$DH$154,47+'Потребление ЭЭ_факт'!BD$4-1,FALSE),IF(U45&lt;&gt;0,VLOOKUP($A45,'Потребление ЭЭ_факт'!$A$5:$DH$154,47+'Потребление ЭЭ_факт'!BD$4-1,FALSE),0))</f>
        <v>0</v>
      </c>
      <c r="W45" s="17">
        <f>IF(AND($D45=$M$4,$E45=W$5),VLOOKUP($A45,'Потребление ЭЭ_факт'!$A$5:$DH$154,47+'Потребление ЭЭ_факт'!BE$4-1,FALSE),IF(V45&lt;&gt;0,VLOOKUP($A45,'Потребление ЭЭ_факт'!$A$5:$DH$154,47+'Потребление ЭЭ_факт'!BE$4-1,FALSE),0))</f>
        <v>0</v>
      </c>
      <c r="X45" s="17">
        <f>IF(AND($D45=$M$4,$E45=X$5),VLOOKUP($A45,'Потребление ЭЭ_факт'!$A$5:$DH$154,47+'Потребление ЭЭ_факт'!BF$4-1,FALSE),IF(W45&lt;&gt;0,VLOOKUP($A45,'Потребление ЭЭ_факт'!$A$5:$DH$154,47+'Потребление ЭЭ_факт'!BF$4-1,FALSE),0))</f>
        <v>0</v>
      </c>
      <c r="Y45" s="14">
        <f>IF(AND($D45=$Y$4,$E45=Y$5),VLOOKUP($A45,'Потребление ЭЭ_факт'!$A$5:$DH$154,47+'Потребление ЭЭ_факт'!BG$4+11,FALSE),IF(X45&lt;&gt;0,VLOOKUP($A45,'Потребление ЭЭ_факт'!$A$5:$DH$154,47+'Потребление ЭЭ_факт'!BG$4+11,FALSE),0))</f>
        <v>0</v>
      </c>
      <c r="Z45" s="17">
        <f>IF(AND($D45=$Y$4,$E45=Z$5),VLOOKUP($A45,'Потребление ЭЭ_факт'!$A$5:$DH$154,47+'Потребление ЭЭ_факт'!BH$4+11,FALSE),IF(Y45&lt;&gt;0,VLOOKUP($A45,'Потребление ЭЭ_факт'!$A$5:$DH$154,47+'Потребление ЭЭ_факт'!BH$4+11,FALSE),0))</f>
        <v>0</v>
      </c>
      <c r="AA45" s="17">
        <f>IF(AND($D45=$Y$4,$E45=AA$5),VLOOKUP($A45,'Потребление ЭЭ_факт'!$A$5:$DH$154,47+'Потребление ЭЭ_факт'!BI$4+11,FALSE),IF(Z45&lt;&gt;0,VLOOKUP($A45,'Потребление ЭЭ_факт'!$A$5:$DH$154,47+'Потребление ЭЭ_факт'!BI$4+11,FALSE),0))</f>
        <v>0</v>
      </c>
      <c r="AB45" s="17">
        <f>IF(AND($D45=$Y$4,$E45=AB$5),VLOOKUP($A45,'Потребление ЭЭ_факт'!$A$5:$DH$154,47+'Потребление ЭЭ_факт'!BJ$4+11,FALSE),IF(AA45&lt;&gt;0,VLOOKUP($A45,'Потребление ЭЭ_факт'!$A$5:$DH$154,47+'Потребление ЭЭ_факт'!BJ$4+11,FALSE),0))</f>
        <v>0</v>
      </c>
      <c r="AC45" s="17">
        <f>IF(AND($D45=$Y$4,$E45=AC$5),VLOOKUP($A45,'Потребление ЭЭ_факт'!$A$5:$DH$154,47+'Потребление ЭЭ_факт'!BK$4+11,FALSE),IF(AB45&lt;&gt;0,VLOOKUP($A45,'Потребление ЭЭ_факт'!$A$5:$DH$154,47+'Потребление ЭЭ_факт'!BK$4+11,FALSE),0))</f>
        <v>0</v>
      </c>
      <c r="AD45" s="17">
        <f>IF(AND($D45=$Y$4,$E45=AD$5),VLOOKUP($A45,'Потребление ЭЭ_факт'!$A$5:$DH$154,47+'Потребление ЭЭ_факт'!BL$4+11,FALSE),IF(AC45&lt;&gt;0,VLOOKUP($A45,'Потребление ЭЭ_факт'!$A$5:$DH$154,47+'Потребление ЭЭ_факт'!BL$4+11,FALSE),0))</f>
        <v>0</v>
      </c>
      <c r="AE45" s="17">
        <f>IF(AND($D45=$Y$4,$E45=AE$5),VLOOKUP($A45,'Потребление ЭЭ_факт'!$A$5:$DH$154,47+'Потребление ЭЭ_факт'!BM$4+11,FALSE),IF(AD45&lt;&gt;0,VLOOKUP($A45,'Потребление ЭЭ_факт'!$A$5:$DH$154,47+'Потребление ЭЭ_факт'!BM$4+11,FALSE),0))</f>
        <v>0</v>
      </c>
      <c r="AF45" s="17">
        <f>IF(AND($D45=$Y$4,$E45=AF$5),VLOOKUP($A45,'Потребление ЭЭ_факт'!$A$5:$DH$154,47+'Потребление ЭЭ_факт'!BN$4+11,FALSE),IF(AE45&lt;&gt;0,VLOOKUP($A45,'Потребление ЭЭ_факт'!$A$5:$DH$154,47+'Потребление ЭЭ_факт'!BN$4+11,FALSE),0))</f>
        <v>0</v>
      </c>
      <c r="AG45" s="17">
        <f>IF(AND($D45=$Y$4,$E45=AG$5),VLOOKUP($A45,'Потребление ЭЭ_факт'!$A$5:$DH$154,47+'Потребление ЭЭ_факт'!BO$4+11,FALSE),IF(AF45&lt;&gt;0,VLOOKUP($A45,'Потребление ЭЭ_факт'!$A$5:$DH$154,47+'Потребление ЭЭ_факт'!BO$4+11,FALSE),0))</f>
        <v>10713.977142857142</v>
      </c>
      <c r="AH45" s="17">
        <f>IF(AND($D45=$Y$4,$E45=AH$5),VLOOKUP($A45,'Потребление ЭЭ_факт'!$A$5:$DH$154,47+'Потребление ЭЭ_факт'!BP$4+11,FALSE),IF(AG45&lt;&gt;0,VLOOKUP($A45,'Потребление ЭЭ_факт'!$A$5:$DH$154,47+'Потребление ЭЭ_факт'!BP$4+11,FALSE),0))</f>
        <v>9649.7021428571406</v>
      </c>
      <c r="AI45" s="17">
        <f>IF(AND($D45=$Y$4,$E45=AI$5),VLOOKUP($A45,'Потребление ЭЭ_факт'!$A$5:$DH$154,47+'Потребление ЭЭ_факт'!BQ$4+11,FALSE),IF(AH45&lt;&gt;0,VLOOKUP($A45,'Потребление ЭЭ_факт'!$A$5:$DH$154,47+'Потребление ЭЭ_факт'!BQ$4+11,FALSE),0))</f>
        <v>13610.571428571426</v>
      </c>
      <c r="AJ45" s="17">
        <f>IF(AND($D45=$Y$4,$E45=AJ$5),VLOOKUP($A45,'Потребление ЭЭ_факт'!$A$5:$DH$154,47+'Потребление ЭЭ_факт'!BR$4+11,FALSE),IF(AI45&lt;&gt;0,VLOOKUP($A45,'Потребление ЭЭ_факт'!$A$5:$DH$154,47+'Потребление ЭЭ_факт'!BR$4+11,FALSE),0))</f>
        <v>17034.836571428576</v>
      </c>
      <c r="AK45" s="14">
        <f>IF(AND($D45=$AK$4,$E45=AK$5),VLOOKUP($A45,'Потребление ЭЭ_факт'!$A$5:$DH$154,47+'Потребление ЭЭ_факт'!BS$4+23,FALSE),IF(AJ45&lt;&gt;0,VLOOKUP($A45,'Потребление ЭЭ_факт'!$A$5:$DH$154,47+'Потребление ЭЭ_факт'!BS$4+23,FALSE),0))</f>
        <v>17316.301071428567</v>
      </c>
      <c r="AL45" s="17">
        <f>IF(AND($D45=$AK$4,$E45=AL$5),VLOOKUP($A45,'Потребление ЭЭ_факт'!$A$5:$DH$154,47+'Потребление ЭЭ_факт'!BT$4+23,FALSE),IF(AK45&lt;&gt;0,VLOOKUP($A45,'Потребление ЭЭ_факт'!$A$5:$DH$154,47+'Потребление ЭЭ_факт'!BT$4+23,FALSE),0))</f>
        <v>14883.990000000009</v>
      </c>
      <c r="AM45" s="17">
        <f>IF(AND($D45=$AK$4,$E45=AM$5),VLOOKUP($A45,'Потребление ЭЭ_факт'!$A$5:$DH$154,47+'Потребление ЭЭ_факт'!BU$4+23,FALSE),IF(AL45&lt;&gt;0,VLOOKUP($A45,'Потребление ЭЭ_факт'!$A$5:$DH$154,47+'Потребление ЭЭ_факт'!BU$4+23,FALSE),0))</f>
        <v>14092.661999999995</v>
      </c>
      <c r="AN45" s="17">
        <f>IF(AND($D45=$AK$4,$E45=AN$5),VLOOKUP($A45,'Потребление ЭЭ_факт'!$A$5:$DH$154,47+'Потребление ЭЭ_факт'!BV$4+23,FALSE),IF(AM45&lt;&gt;0,VLOOKUP($A45,'Потребление ЭЭ_факт'!$A$5:$DH$154,47+'Потребление ЭЭ_факт'!BV$4+23,FALSE),0))</f>
        <v>13212.12857142857</v>
      </c>
      <c r="AO45" s="17">
        <f>IF(AND($D45=$AK$4,$E45=AO$5),VLOOKUP($A45,'Потребление ЭЭ_факт'!$A$5:$DH$154,47+'Потребление ЭЭ_факт'!BW$4+23,FALSE),IF(AN45&lt;&gt;0,VLOOKUP($A45,'Потребление ЭЭ_факт'!$A$5:$DH$154,47+'Потребление ЭЭ_факт'!BW$4+23,FALSE),0))</f>
        <v>15076.595357142856</v>
      </c>
      <c r="AP45" s="17">
        <f>IF(AND($D45=$AK$4,$E45=AP$5),VLOOKUP($A45,'Потребление ЭЭ_факт'!$A$5:$DH$154,47+'Потребление ЭЭ_факт'!BX$4+23,FALSE),IF(AO45&lt;&gt;0,VLOOKUP($A45,'Потребление ЭЭ_факт'!$A$5:$DH$154,47+'Потребление ЭЭ_факт'!BX$4+23,FALSE),0))</f>
        <v>16907.16857142857</v>
      </c>
      <c r="AQ45" s="17">
        <f>IF(AND($D45=$AK$4,$E45=AQ$5),VLOOKUP($A45,'Потребление ЭЭ_факт'!$A$5:$DH$154,47+'Потребление ЭЭ_факт'!BY$4+23,FALSE),IF(AP45&lt;&gt;0,VLOOKUP($A45,'Потребление ЭЭ_факт'!$A$5:$DH$154,47+'Потребление ЭЭ_факт'!BY$4+23,FALSE),0))</f>
        <v>18546.646785714274</v>
      </c>
      <c r="AR45" s="17">
        <f>IF(AND($D45=$AK$4,$E45=AR$5),VLOOKUP($A45,'Потребление ЭЭ_факт'!$A$5:$DH$154,47+'Потребление ЭЭ_факт'!BZ$4+23,FALSE),IF(AQ45&lt;&gt;0,VLOOKUP($A45,'Потребление ЭЭ_факт'!$A$5:$DH$154,47+'Потребление ЭЭ_факт'!BZ$4+23,FALSE),0))</f>
        <v>18253.508571428578</v>
      </c>
      <c r="AS45" s="17">
        <f>IF(AND($D45=$AK$4,$E45=AS$5),VLOOKUP($A45,'Потребление ЭЭ_факт'!$A$5:$DH$154,47+'Потребление ЭЭ_факт'!CA$4+23,FALSE),IF(AR45&lt;&gt;0,VLOOKUP($A45,'Потребление ЭЭ_факт'!$A$5:$DH$154,47+'Потребление ЭЭ_факт'!CA$4+23,FALSE),0))</f>
        <v>14604.814285714288</v>
      </c>
      <c r="AT45" s="17">
        <f>IF(AND($D45=$AK$4,$E45=AT$5),VLOOKUP($A45,'Потребление ЭЭ_факт'!$A$5:$DH$154,47+'Потребление ЭЭ_факт'!CB$4+23,FALSE),IF(AS45&lt;&gt;0,VLOOKUP($A45,'Потребление ЭЭ_факт'!$A$5:$DH$154,47+'Потребление ЭЭ_факт'!CB$4+23,FALSE),0))</f>
        <v>15116.61</v>
      </c>
      <c r="AU45" s="17">
        <f>IF(AND($D45=$AK$4,$E45=AU$5),VLOOKUP($A45,'Потребление ЭЭ_факт'!$A$5:$DH$154,47+'Потребление ЭЭ_факт'!CC$4+23,FALSE),IF(AT45&lt;&gt;0,VLOOKUP($A45,'Потребление ЭЭ_факт'!$A$5:$DH$154,47+'Потребление ЭЭ_факт'!CC$4+23,FALSE),0))</f>
        <v>15513.972857142857</v>
      </c>
      <c r="AV45" s="17">
        <f>IF(AND($D45=$AK$4,$E45=AV$5),VLOOKUP($A45,'Потребление ЭЭ_факт'!$A$5:$DH$154,47+'Потребление ЭЭ_факт'!CD$4+23,FALSE),IF(AU45&lt;&gt;0,VLOOKUP($A45,'Потребление ЭЭ_факт'!$A$5:$DH$154,47+'Потребление ЭЭ_факт'!CD$4+23,FALSE),0))</f>
        <v>19571.647499999999</v>
      </c>
      <c r="AW45" s="14">
        <f>IF(AND($D45=$AW$4,$E45=AW$5),VLOOKUP($A45,'Потребление ЭЭ_факт'!$A$5:$DH$154,47+'Потребление ЭЭ_факт'!CE$4+35,FALSE),IF(AV45&lt;&gt;0,VLOOKUP($A45,'Потребление ЭЭ_факт'!$A$5:$DH$154,47+'Потребление ЭЭ_факт'!CE$4+35,FALSE),0))</f>
        <v>19432.795714285716</v>
      </c>
      <c r="AX45" s="17">
        <f>IF(AND($D45=$AW$4,$E45=AX$5),VLOOKUP($A45,'Потребление ЭЭ_факт'!$A$5:$DH$154,47+'Потребление ЭЭ_факт'!CF$4+35,FALSE),IF(AW45&lt;&gt;0,VLOOKUP($A45,'Потребление ЭЭ_факт'!$A$5:$DH$154,47+'Потребление ЭЭ_факт'!CF$4+35,FALSE),0))</f>
        <v>17184.35844</v>
      </c>
      <c r="AY45" s="17">
        <f>IF(AND($D45=$AW$4,$E45=AY$5),VLOOKUP($A45,'Потребление ЭЭ_факт'!$A$5:$DH$154,47+'Потребление ЭЭ_факт'!CG$4+35,FALSE),IF(AX45&lt;&gt;0,VLOOKUP($A45,'Потребление ЭЭ_факт'!$A$5:$DH$154,47+'Потребление ЭЭ_факт'!CG$4+35,FALSE),0))</f>
        <v>17918.703850805905</v>
      </c>
      <c r="AZ45" s="17">
        <f>IF(AND($D45=$AW$4,$E45=AZ$5),VLOOKUP($A45,'Потребление ЭЭ_факт'!$A$5:$DH$154,47+'Потребление ЭЭ_факт'!CH$4+35,FALSE),IF(AY45&lt;&gt;0,VLOOKUP($A45,'Потребление ЭЭ_факт'!$A$5:$DH$154,47+'Потребление ЭЭ_факт'!CH$4+35,FALSE),0))</f>
        <v>14297.43214285714</v>
      </c>
      <c r="BA45" s="17">
        <f>IF(AND($D45=$AW$4,$E45=BA$5),VLOOKUP($A45,'Потребление ЭЭ_факт'!$A$5:$DH$154,47+'Потребление ЭЭ_факт'!CI$4+35,FALSE),IF(AZ45&lt;&gt;0,VLOOKUP($A45,'Потребление ЭЭ_факт'!$A$5:$DH$154,47+'Потребление ЭЭ_факт'!CI$4+35,FALSE),0))</f>
        <v>14519.535</v>
      </c>
      <c r="BB45" s="17">
        <f>IF(AND($D45=$AW$4,$E45=BB$5),VLOOKUP($A45,'Потребление ЭЭ_факт'!$A$5:$DH$154,47+'Потребление ЭЭ_факт'!CJ$4+35,FALSE),IF(BA45&lt;&gt;0,VLOOKUP($A45,'Потребление ЭЭ_факт'!$A$5:$DH$154,47+'Потребление ЭЭ_факт'!CJ$4+35,FALSE),0))</f>
        <v>15401.470550229878</v>
      </c>
      <c r="BC45" s="17">
        <f>IF(AND($D45=$AW$4,$E45=BC$5),VLOOKUP($A45,'Потребление ЭЭ_факт'!$A$5:$DH$154,47+'Потребление ЭЭ_факт'!CK$4+35,FALSE),IF(BB45&lt;&gt;0,VLOOKUP($A45,'Потребление ЭЭ_факт'!$A$5:$DH$154,47+'Потребление ЭЭ_факт'!CK$4+35,FALSE),0))</f>
        <v>17129.680714285714</v>
      </c>
      <c r="BD45" s="17">
        <f>IF(AND($D45=$AW$4,$E45=BD$5),VLOOKUP($A45,'Потребление ЭЭ_факт'!$A$5:$DH$154,47+'Потребление ЭЭ_факт'!CL$4+35,FALSE),IF(BC45&lt;&gt;0,VLOOKUP($A45,'Потребление ЭЭ_факт'!$A$5:$DH$154,47+'Потребление ЭЭ_факт'!CL$4+35,FALSE),0))</f>
        <v>17990.696208681686</v>
      </c>
      <c r="BE45" s="17">
        <f>IF(AND($D45=$AW$4,$E45=BE$5),VLOOKUP($A45,'Потребление ЭЭ_факт'!$A$5:$DH$154,47+'Потребление ЭЭ_факт'!CM$4+35,FALSE),IF(BD45&lt;&gt;0,VLOOKUP($A45,'Потребление ЭЭ_факт'!$A$5:$DH$154,47+'Потребление ЭЭ_факт'!CM$4+35,FALSE),0))</f>
        <v>15021.779999999999</v>
      </c>
      <c r="BF45" s="17">
        <f>IF(AND($D45=$AW$4,$E45=BF$5),VLOOKUP($A45,'Потребление ЭЭ_факт'!$A$5:$DH$154,47+'Потребление ЭЭ_факт'!CN$4+35,FALSE),IF(BE45&lt;&gt;0,VLOOKUP($A45,'Потребление ЭЭ_факт'!$A$5:$DH$154,47+'Потребление ЭЭ_факт'!CN$4+35,FALSE),0))</f>
        <v>13579.294070138216</v>
      </c>
      <c r="BG45" s="17">
        <f>IF(AND($D45=$AW$4,$E45=BG$5),VLOOKUP($A45,'Потребление ЭЭ_факт'!$A$5:$DH$154,47+'Потребление ЭЭ_факт'!CO$4+35,FALSE),IF(BF45&lt;&gt;0,VLOOKUP($A45,'Потребление ЭЭ_факт'!$A$5:$DH$154,47+'Потребление ЭЭ_факт'!CO$4+35,FALSE),0))</f>
        <v>15285.375</v>
      </c>
      <c r="BH45" s="17">
        <f>IF(AND($D45=$AW$4,$E45=BH$5),VLOOKUP($A45,'Потребление ЭЭ_факт'!$A$5:$DH$154,47+'Потребление ЭЭ_факт'!CP$4+35,FALSE),IF(BG45&lt;&gt;0,VLOOKUP($A45,'Потребление ЭЭ_факт'!$A$5:$DH$154,47+'Потребление ЭЭ_факт'!CP$4+35,FALSE),0))</f>
        <v>18872.659285714286</v>
      </c>
      <c r="BI45" s="14">
        <f>IF(AND($D45=$BI$4,$E45=BI$5),VLOOKUP($A45,'Потребление ЭЭ_факт'!$A$5:$DH$154,47+'Потребление ЭЭ_факт'!CQ$4+47,FALSE),IF(BH45&lt;&gt;0,VLOOKUP($A45,'Потребление ЭЭ_факт'!$A$5:$DH$154,47+'Потребление ЭЭ_факт'!CQ$4+47,FALSE),0))</f>
        <v>20439.45</v>
      </c>
      <c r="BJ45" s="17">
        <f>IF(AND($D45=$BI$4,$E45=BJ$5),VLOOKUP($A45,'Потребление ЭЭ_факт'!$A$5:$DH$154,47+'Потребление ЭЭ_факт'!CR$4+47,FALSE),IF(BI45&lt;&gt;0,VLOOKUP($A45,'Потребление ЭЭ_факт'!$A$5:$DH$154,47+'Потребление ЭЭ_факт'!CR$4+47,FALSE),0))</f>
        <v>18548.679642857143</v>
      </c>
      <c r="BK45" s="17">
        <f>IF(AND($D45=$BI$4,$E45=BK$5),VLOOKUP($A45,'Потребление ЭЭ_факт'!$A$5:$DH$154,47+'Потребление ЭЭ_факт'!CS$4+47,FALSE),IF(BJ45&lt;&gt;0,VLOOKUP($A45,'Потребление ЭЭ_факт'!$A$5:$DH$154,47+'Потребление ЭЭ_факт'!CS$4+47,FALSE),0))</f>
        <v>16044.06</v>
      </c>
      <c r="BL45" s="17">
        <f>IF(AND($D45=$BI$4,$E45=BL$5),VLOOKUP($A45,'Потребление ЭЭ_факт'!$A$5:$DH$154,47+'Потребление ЭЭ_факт'!CT$4+47,FALSE),IF(BK45&lt;&gt;0,VLOOKUP($A45,'Потребление ЭЭ_факт'!$A$5:$DH$154,47+'Потребление ЭЭ_факт'!CT$4+47,FALSE),0))</f>
        <v>14317.165714285715</v>
      </c>
      <c r="BM45" s="17">
        <f>IF(AND($D45=$BI$4,$E45=BM$5),VLOOKUP($A45,'Потребление ЭЭ_факт'!$A$5:$DH$154,47+'Потребление ЭЭ_факт'!CU$4+47,FALSE),IF(BL45&lt;&gt;0,VLOOKUP($A45,'Потребление ЭЭ_факт'!$A$5:$DH$154,47+'Потребление ЭЭ_факт'!CU$4+47,FALSE),0))</f>
        <v>15630.698571428571</v>
      </c>
      <c r="BN45" s="17">
        <f>IF(AND($D45=$BI$4,$E45=BN$5),VLOOKUP($A45,'Потребление ЭЭ_факт'!$A$5:$DH$154,47+'Потребление ЭЭ_факт'!CV$4+47,FALSE),IF(BM45&lt;&gt;0,VLOOKUP($A45,'Потребление ЭЭ_факт'!$A$5:$DH$154,47+'Потребление ЭЭ_факт'!CV$4+47,FALSE),0))</f>
        <v>16556.387142857144</v>
      </c>
      <c r="BO45" s="17">
        <f>IF(AND($D45=$BI$4,$E45=BO$5),VLOOKUP($A45,'Потребление ЭЭ_факт'!$A$5:$DH$154,47+'Потребление ЭЭ_факт'!CW$4+47,FALSE),IF(BN45&lt;&gt;0,VLOOKUP($A45,'Потребление ЭЭ_факт'!$A$5:$DH$154,47+'Потребление ЭЭ_факт'!CW$4+47,FALSE),0))</f>
        <v>17656.122857142858</v>
      </c>
      <c r="BP45" s="17">
        <f>IF(AND($D45=$BI$4,$E45=BP$5),VLOOKUP($A45,'Потребление ЭЭ_факт'!$A$5:$DH$154,47+'Потребление ЭЭ_факт'!CX$4+47,FALSE),IF(BO45&lt;&gt;0,VLOOKUP($A45,'Потребление ЭЭ_факт'!$A$5:$DH$154,47+'Потребление ЭЭ_факт'!CX$4+47,FALSE),0))</f>
        <v>17015.939999999999</v>
      </c>
      <c r="BQ45" s="17">
        <f>IF(AND($D45=$BI$4,$E45=BQ$5),VLOOKUP($A45,'Потребление ЭЭ_факт'!$A$5:$DH$154,47+'Потребление ЭЭ_факт'!CY$4+47,FALSE),IF(BP45&lt;&gt;0,VLOOKUP($A45,'Потребление ЭЭ_факт'!$A$5:$DH$154,47+'Потребление ЭЭ_факт'!CY$4+47,FALSE),0))</f>
        <v>15647.58</v>
      </c>
      <c r="BR45" s="17">
        <f>IF(AND($D45=$BI$4,$E45=BR$5),VLOOKUP($A45,'Потребление ЭЭ_факт'!$A$5:$DH$154,47+'Потребление ЭЭ_факт'!CZ$4+47,FALSE),IF(BQ45&lt;&gt;0,VLOOKUP($A45,'Потребление ЭЭ_факт'!$A$5:$DH$154,47+'Потребление ЭЭ_факт'!CZ$4+47,FALSE),0))</f>
        <v>14124.72</v>
      </c>
      <c r="BS45" s="17">
        <f>IF(AND($D45=$BI$4,$E45=BS$5),VLOOKUP($A45,'Потребление ЭЭ_факт'!$A$5:$DH$154,47+'Потребление ЭЭ_факт'!DA$4+47,FALSE),IF(BR45&lt;&gt;0,VLOOKUP($A45,'Потребление ЭЭ_факт'!$A$5:$DH$154,47+'Потребление ЭЭ_факт'!DA$4+47,FALSE),0))</f>
        <v>13453.26</v>
      </c>
      <c r="BT45" s="17">
        <f>IF(AND($D45=$BI$4,$E45=BT$5),VLOOKUP($A45,'Потребление ЭЭ_факт'!$A$5:$DH$154,47+'Потребление ЭЭ_факт'!DB$4+47,FALSE),IF(BS45&lt;&gt;0,VLOOKUP($A45,'Потребление ЭЭ_факт'!$A$5:$DH$154,47+'Потребление ЭЭ_факт'!DB$4+47,FALSE),0))</f>
        <v>17931.285</v>
      </c>
      <c r="BU45" s="14">
        <f>IF(AND($D45=$BU$4,$E45=BU$5),VLOOKUP($A45,'Потребление ЭЭ_факт'!$A$5:$DH$154,59+'Потребление ЭЭ_факт'!DC$4+47,FALSE),IF(BT45&lt;&gt;0,VLOOKUP($A45,'Потребление ЭЭ_факт'!$A$5:$DH$154,47+'Потребление ЭЭ_факт'!DC$4+59,FALSE),0))</f>
        <v>18153.54</v>
      </c>
      <c r="BV45" s="17">
        <f>IF(AND($D45=$BU$4,$E45=BV$5),VLOOKUP($A45,'Потребление ЭЭ_факт'!$A$5:$DH$154,59+'Потребление ЭЭ_факт'!DD$4+47,FALSE),IF(BU45&lt;&gt;0,VLOOKUP($A45,'Потребление ЭЭ_факт'!$A$5:$DH$154,47+'Потребление ЭЭ_факт'!DD$4+59,FALSE),0))</f>
        <v>17167.05</v>
      </c>
      <c r="BW45" s="17">
        <f>IF(AND($D45=$BU$4,$E45=BW$5),VLOOKUP($A45,'Потребление ЭЭ_факт'!$A$5:$DH$154,59+'Потребление ЭЭ_факт'!DE$4+47,FALSE),IF(BV45&lt;&gt;0,VLOOKUP($A45,'Потребление ЭЭ_факт'!$A$5:$DH$154,47+'Потребление ЭЭ_факт'!DE$4+59,FALSE),0))</f>
        <v>18935.7</v>
      </c>
      <c r="BX45" s="17">
        <f>IF(AND($D45=$BU$4,$E45=BX$5),VLOOKUP($A45,'Потребление ЭЭ_факт'!$A$5:$DH$154,59+'Потребление ЭЭ_факт'!DF$4+47,FALSE),IF(BW45&lt;&gt;0,VLOOKUP($A45,'Потребление ЭЭ_факт'!$A$5:$DH$154,47+'Потребление ЭЭ_факт'!DF$4+59,FALSE),0))</f>
        <v>14721.96</v>
      </c>
      <c r="BY45" s="17">
        <f>IF(AND($D45=$BU$4,$E45=BY$5),VLOOKUP($A45,'Потребление ЭЭ_факт'!$A$5:$DH$154,59+'Потребление ЭЭ_факт'!DG$4+47,FALSE),IF(BX45&lt;&gt;0,VLOOKUP($A45,'Потребление ЭЭ_факт'!$A$5:$DH$154,47+'Потребление ЭЭ_факт'!DG$4+59,FALSE),0))</f>
        <v>15936.81</v>
      </c>
      <c r="BZ45" s="17">
        <f>IF(AND($D45=$BU$4,$E45=BZ$5),VLOOKUP($A45,'Потребление ЭЭ_факт'!$A$5:$DH$154,59+'Потребление ЭЭ_факт'!DH$4+47,FALSE),IF(BY45&lt;&gt;0,VLOOKUP($A45,'Потребление ЭЭ_факт'!$A$5:$DH$154,47+'Потребление ЭЭ_факт'!DH$4+59,FALSE),0))</f>
        <v>16931.939999999999</v>
      </c>
      <c r="CA45" s="15">
        <f t="shared" si="248"/>
        <v>17777.483452380951</v>
      </c>
      <c r="CB45" s="12">
        <f t="shared" si="249"/>
        <v>17753.381593370086</v>
      </c>
      <c r="CC45" s="12">
        <f t="shared" si="250"/>
        <v>15091.391428571429</v>
      </c>
      <c r="CD45" s="12">
        <f t="shared" si="251"/>
        <v>14273.54135671274</v>
      </c>
      <c r="CE45" s="12">
        <f t="shared" si="252"/>
        <v>14750.869285714287</v>
      </c>
      <c r="CF45" s="12">
        <f t="shared" si="253"/>
        <v>18791.863928571427</v>
      </c>
      <c r="CG45" s="14">
        <f t="shared" si="254"/>
        <v>19341.928571428576</v>
      </c>
      <c r="CH45" s="15">
        <f t="shared" si="255"/>
        <v>17633.362694285712</v>
      </c>
      <c r="CI45" s="15">
        <f t="shared" si="256"/>
        <v>17632.82128360197</v>
      </c>
      <c r="CJ45" s="15">
        <f t="shared" si="257"/>
        <v>14445.519285714285</v>
      </c>
      <c r="CK45" s="15">
        <f t="shared" si="258"/>
        <v>15362.347857142857</v>
      </c>
      <c r="CL45" s="15">
        <f t="shared" si="259"/>
        <v>16296.599231029008</v>
      </c>
      <c r="CM45" s="15">
        <f t="shared" si="261"/>
        <v>17777.483452380951</v>
      </c>
      <c r="CN45" s="15">
        <f t="shared" si="208"/>
        <v>17753.381593370086</v>
      </c>
      <c r="CO45" s="15">
        <f t="shared" si="209"/>
        <v>15091.391428571429</v>
      </c>
      <c r="CP45" s="15">
        <f t="shared" si="210"/>
        <v>14273.54135671274</v>
      </c>
      <c r="CQ45" s="15">
        <f t="shared" si="211"/>
        <v>14750.869285714287</v>
      </c>
      <c r="CR45" s="16">
        <f t="shared" si="212"/>
        <v>18791.863928571427</v>
      </c>
      <c r="CS45" s="14">
        <f t="shared" si="213"/>
        <v>19341.928571428576</v>
      </c>
      <c r="CT45" s="15">
        <f t="shared" si="214"/>
        <v>17633.362694285712</v>
      </c>
      <c r="CU45" s="15">
        <f t="shared" si="215"/>
        <v>17632.82128360197</v>
      </c>
      <c r="CV45" s="15">
        <f t="shared" si="216"/>
        <v>14445.519285714285</v>
      </c>
      <c r="CW45" s="15">
        <f t="shared" si="217"/>
        <v>15362.347857142857</v>
      </c>
      <c r="CX45" s="15">
        <f t="shared" si="218"/>
        <v>16296.599231029008</v>
      </c>
      <c r="CY45" s="15">
        <f t="shared" si="219"/>
        <v>17777.483452380951</v>
      </c>
      <c r="CZ45" s="15">
        <f t="shared" si="220"/>
        <v>17753.381593370086</v>
      </c>
      <c r="DA45" s="15">
        <f t="shared" si="221"/>
        <v>15091.391428571429</v>
      </c>
      <c r="DB45" s="15">
        <f t="shared" si="222"/>
        <v>14273.54135671274</v>
      </c>
      <c r="DC45" s="15">
        <f t="shared" si="223"/>
        <v>14750.869285714287</v>
      </c>
      <c r="DD45" s="16">
        <f t="shared" si="224"/>
        <v>18791.863928571427</v>
      </c>
      <c r="DE45" s="14">
        <f t="shared" si="190"/>
        <v>19341.928571428576</v>
      </c>
      <c r="DF45" s="15">
        <f t="shared" si="191"/>
        <v>17633.362694285712</v>
      </c>
      <c r="DG45" s="15">
        <f t="shared" si="192"/>
        <v>17632.82128360197</v>
      </c>
      <c r="DH45" s="15">
        <f t="shared" si="193"/>
        <v>14445.519285714285</v>
      </c>
      <c r="DI45" s="15">
        <f t="shared" si="194"/>
        <v>15362.347857142857</v>
      </c>
      <c r="DJ45" s="15">
        <f t="shared" si="195"/>
        <v>16296.599231029008</v>
      </c>
      <c r="DK45" s="15">
        <f t="shared" si="196"/>
        <v>17777.483452380951</v>
      </c>
      <c r="DL45" s="15">
        <f t="shared" si="197"/>
        <v>17753.381593370086</v>
      </c>
      <c r="DM45" s="15">
        <f t="shared" si="198"/>
        <v>15091.391428571429</v>
      </c>
      <c r="DN45" s="15">
        <f t="shared" si="199"/>
        <v>14273.54135671274</v>
      </c>
      <c r="DO45" s="15">
        <f t="shared" si="188"/>
        <v>14750.869285714287</v>
      </c>
      <c r="DP45" s="16">
        <f t="shared" si="189"/>
        <v>18791.863928571427</v>
      </c>
      <c r="DQ45" s="14">
        <f t="shared" si="105"/>
        <v>19341.928571428576</v>
      </c>
      <c r="DR45" s="15">
        <f t="shared" si="106"/>
        <v>17633.362694285712</v>
      </c>
      <c r="DS45" s="15">
        <f t="shared" si="107"/>
        <v>17632.82128360197</v>
      </c>
      <c r="DT45" s="15">
        <f t="shared" si="108"/>
        <v>14445.519285714285</v>
      </c>
      <c r="DU45" s="15">
        <f t="shared" si="109"/>
        <v>15362.347857142857</v>
      </c>
      <c r="DV45" s="15">
        <f t="shared" si="110"/>
        <v>16296.599231029008</v>
      </c>
      <c r="DW45" s="15">
        <f t="shared" si="111"/>
        <v>17777.483452380951</v>
      </c>
      <c r="DX45" s="15">
        <f t="shared" si="112"/>
        <v>17753.381593370086</v>
      </c>
      <c r="DY45" s="15">
        <f t="shared" si="113"/>
        <v>15091.391428571429</v>
      </c>
      <c r="DZ45" s="15">
        <f t="shared" si="225"/>
        <v>14273.54135671274</v>
      </c>
      <c r="EA45" s="15">
        <f t="shared" si="226"/>
        <v>14750.869285714287</v>
      </c>
      <c r="EB45" s="16">
        <f t="shared" si="227"/>
        <v>18791.863928571427</v>
      </c>
      <c r="EC45" s="14">
        <f t="shared" si="228"/>
        <v>19341.928571428576</v>
      </c>
      <c r="ED45" s="15">
        <f t="shared" si="229"/>
        <v>17633.362694285712</v>
      </c>
      <c r="EE45" s="15">
        <f t="shared" si="230"/>
        <v>17632.82128360197</v>
      </c>
      <c r="EF45" s="15">
        <f t="shared" si="231"/>
        <v>14445.519285714285</v>
      </c>
      <c r="EG45" s="15">
        <f t="shared" si="232"/>
        <v>15362.347857142857</v>
      </c>
      <c r="EH45" s="15">
        <f t="shared" si="233"/>
        <v>16296.599231029008</v>
      </c>
      <c r="EI45" s="15">
        <f t="shared" si="234"/>
        <v>17777.483452380951</v>
      </c>
      <c r="EJ45" s="15">
        <f t="shared" si="235"/>
        <v>17753.381593370086</v>
      </c>
      <c r="EK45" s="15">
        <f t="shared" si="236"/>
        <v>15091.391428571429</v>
      </c>
      <c r="EL45" s="15">
        <f t="shared" si="237"/>
        <v>14273.54135671274</v>
      </c>
      <c r="EM45" s="15">
        <f t="shared" si="238"/>
        <v>14750.869285714287</v>
      </c>
      <c r="EN45" s="16">
        <f t="shared" si="239"/>
        <v>18791.863928571427</v>
      </c>
      <c r="EO45" s="14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6"/>
      <c r="FC45" s="14">
        <f t="shared" si="178"/>
        <v>17316.301071428567</v>
      </c>
      <c r="FD45" s="17">
        <f t="shared" si="114"/>
        <v>14883.990000000009</v>
      </c>
      <c r="FE45" s="17">
        <f t="shared" si="115"/>
        <v>14092.661999999995</v>
      </c>
      <c r="FF45" s="17">
        <f t="shared" si="116"/>
        <v>13212.12857142857</v>
      </c>
      <c r="FG45" s="17">
        <f t="shared" si="117"/>
        <v>15076.595357142856</v>
      </c>
      <c r="FH45" s="17">
        <f t="shared" si="118"/>
        <v>16907.16857142857</v>
      </c>
      <c r="FI45" s="17">
        <f t="shared" si="119"/>
        <v>18546.646785714274</v>
      </c>
      <c r="FJ45" s="17">
        <f t="shared" si="120"/>
        <v>18253.508571428578</v>
      </c>
      <c r="FK45" s="17">
        <f t="shared" si="121"/>
        <v>14604.814285714288</v>
      </c>
      <c r="FL45" s="17">
        <f t="shared" si="122"/>
        <v>15116.61</v>
      </c>
      <c r="FM45" s="17">
        <f t="shared" si="123"/>
        <v>15513.972857142857</v>
      </c>
      <c r="FN45" s="17">
        <f t="shared" si="124"/>
        <v>19571.647499999999</v>
      </c>
      <c r="FO45" s="14">
        <f t="shared" si="125"/>
        <v>19432.795714285716</v>
      </c>
      <c r="FP45" s="17">
        <f t="shared" si="126"/>
        <v>17184.35844</v>
      </c>
      <c r="FQ45" s="17">
        <f t="shared" si="127"/>
        <v>17918.703850805905</v>
      </c>
      <c r="FR45" s="17">
        <f t="shared" si="128"/>
        <v>14297.43214285714</v>
      </c>
      <c r="FS45" s="17">
        <f t="shared" si="129"/>
        <v>14519.535</v>
      </c>
      <c r="FT45" s="17">
        <f t="shared" si="130"/>
        <v>15401.470550229878</v>
      </c>
      <c r="FU45" s="17">
        <f t="shared" si="131"/>
        <v>17129.680714285714</v>
      </c>
      <c r="FV45" s="17">
        <f t="shared" si="132"/>
        <v>17990.696208681686</v>
      </c>
      <c r="FW45" s="17">
        <f t="shared" si="133"/>
        <v>15021.779999999999</v>
      </c>
      <c r="FX45" s="17">
        <f t="shared" si="134"/>
        <v>13579.294070138216</v>
      </c>
      <c r="FY45" s="17">
        <f t="shared" si="135"/>
        <v>15285.375</v>
      </c>
      <c r="FZ45" s="17">
        <f t="shared" si="136"/>
        <v>18872.659285714286</v>
      </c>
      <c r="GA45" s="14">
        <f t="shared" si="137"/>
        <v>20439.45</v>
      </c>
      <c r="GB45" s="17">
        <f t="shared" si="138"/>
        <v>18548.679642857143</v>
      </c>
      <c r="GC45" s="17">
        <f t="shared" si="139"/>
        <v>16044.06</v>
      </c>
      <c r="GD45" s="17">
        <f t="shared" si="140"/>
        <v>14317.165714285715</v>
      </c>
      <c r="GE45" s="17">
        <f t="shared" si="141"/>
        <v>15630.698571428571</v>
      </c>
      <c r="GF45" s="17">
        <f t="shared" si="142"/>
        <v>16556.387142857144</v>
      </c>
      <c r="GG45" s="17">
        <f t="shared" si="143"/>
        <v>17656.122857142858</v>
      </c>
      <c r="GH45" s="17">
        <f t="shared" si="144"/>
        <v>17015.939999999999</v>
      </c>
      <c r="GI45" s="17">
        <f t="shared" si="145"/>
        <v>15647.58</v>
      </c>
      <c r="GJ45" s="17">
        <f t="shared" si="146"/>
        <v>14124.72</v>
      </c>
      <c r="GK45" s="17">
        <f t="shared" si="147"/>
        <v>13453.26</v>
      </c>
      <c r="GL45" s="17">
        <f t="shared" si="148"/>
        <v>17931.285</v>
      </c>
      <c r="GM45" s="14">
        <f t="shared" si="149"/>
        <v>18153.54</v>
      </c>
      <c r="GN45" s="17">
        <f t="shared" si="150"/>
        <v>17167.05</v>
      </c>
      <c r="GO45" s="17">
        <f t="shared" si="151"/>
        <v>18935.7</v>
      </c>
      <c r="GP45" s="17">
        <f t="shared" si="152"/>
        <v>14721.96</v>
      </c>
      <c r="GQ45" s="17">
        <f t="shared" si="153"/>
        <v>15936.81</v>
      </c>
      <c r="GR45" s="17">
        <f t="shared" si="154"/>
        <v>16931.939999999999</v>
      </c>
      <c r="GS45" s="15">
        <f t="shared" si="155"/>
        <v>17777.483452380951</v>
      </c>
      <c r="GT45" s="12">
        <f t="shared" si="156"/>
        <v>17753.381593370086</v>
      </c>
      <c r="GU45" s="12">
        <f t="shared" si="157"/>
        <v>15091.391428571429</v>
      </c>
      <c r="GV45" s="12">
        <f t="shared" si="158"/>
        <v>14273.54135671274</v>
      </c>
      <c r="GW45" s="12">
        <f t="shared" si="159"/>
        <v>14750.869285714287</v>
      </c>
      <c r="GX45" s="12">
        <f t="shared" si="160"/>
        <v>18791.863928571427</v>
      </c>
      <c r="GY45" s="14">
        <f t="shared" si="161"/>
        <v>19341.928571428576</v>
      </c>
      <c r="GZ45" s="15">
        <f t="shared" si="162"/>
        <v>17633.362694285712</v>
      </c>
      <c r="HA45" s="15">
        <f t="shared" si="163"/>
        <v>17632.82128360197</v>
      </c>
      <c r="HB45" s="15">
        <f t="shared" si="164"/>
        <v>14445.519285714285</v>
      </c>
      <c r="HC45" s="15">
        <f t="shared" si="165"/>
        <v>15362.347857142857</v>
      </c>
      <c r="HD45" s="15">
        <f t="shared" si="166"/>
        <v>16296.599231029008</v>
      </c>
      <c r="HE45" s="15">
        <f t="shared" si="167"/>
        <v>17777.483452380951</v>
      </c>
      <c r="HF45" s="15">
        <f t="shared" si="168"/>
        <v>17753.381593370086</v>
      </c>
      <c r="HG45" s="15">
        <f t="shared" si="169"/>
        <v>15091.391428571429</v>
      </c>
      <c r="HH45" s="15">
        <f t="shared" si="170"/>
        <v>14273.54135671274</v>
      </c>
      <c r="HI45" s="15">
        <f t="shared" si="171"/>
        <v>14750.869285714287</v>
      </c>
      <c r="HJ45" s="16">
        <f t="shared" si="172"/>
        <v>18791.863928571427</v>
      </c>
      <c r="HK45" s="14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6"/>
      <c r="HW45" s="14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6"/>
      <c r="II45" s="14"/>
      <c r="IJ45" s="15"/>
      <c r="IK45" s="15"/>
      <c r="IL45" s="15"/>
      <c r="IM45" s="15"/>
      <c r="IN45" s="15"/>
      <c r="IO45" s="15"/>
      <c r="IP45" s="15"/>
      <c r="IQ45" s="15"/>
      <c r="IR45" s="15"/>
      <c r="IS45" s="15"/>
      <c r="IT45" s="16"/>
      <c r="IU45" s="14"/>
      <c r="IV45" s="15"/>
      <c r="IW45" s="15"/>
      <c r="IX45" s="15"/>
      <c r="IY45" s="15"/>
      <c r="IZ45" s="15"/>
      <c r="JA45" s="15"/>
      <c r="JB45" s="15"/>
      <c r="JC45" s="15"/>
      <c r="JD45" s="15"/>
      <c r="JE45" s="15"/>
      <c r="JF45" s="16"/>
      <c r="JH45" s="17"/>
      <c r="JI45" s="14">
        <f t="shared" si="179"/>
        <v>193096.04557142858</v>
      </c>
      <c r="JJ45" s="15">
        <f t="shared" si="180"/>
        <v>196633.78097699856</v>
      </c>
      <c r="JK45" s="15">
        <f t="shared" si="181"/>
        <v>197365.34892857145</v>
      </c>
      <c r="JL45" s="15">
        <f t="shared" si="182"/>
        <v>200285.53104532094</v>
      </c>
      <c r="JM45" s="15">
        <f t="shared" si="183"/>
        <v>199151.10996852335</v>
      </c>
      <c r="JN45" s="15">
        <f t="shared" si="184"/>
        <v>0</v>
      </c>
      <c r="JO45" s="15">
        <f t="shared" si="185"/>
        <v>0</v>
      </c>
      <c r="JP45" s="15">
        <f t="shared" si="186"/>
        <v>0</v>
      </c>
      <c r="JQ45" s="15">
        <f t="shared" si="187"/>
        <v>0</v>
      </c>
      <c r="JR45" s="14"/>
    </row>
    <row r="46" spans="1:278" ht="12.75" customHeight="1" x14ac:dyDescent="0.25">
      <c r="A46" s="5" t="s">
        <v>153</v>
      </c>
      <c r="B46" s="3" t="s">
        <v>154</v>
      </c>
      <c r="C46" s="4">
        <v>44469</v>
      </c>
      <c r="D46">
        <f t="shared" si="242"/>
        <v>2021</v>
      </c>
      <c r="E46">
        <f t="shared" si="243"/>
        <v>9</v>
      </c>
      <c r="F46">
        <f t="shared" si="244"/>
        <v>2018</v>
      </c>
      <c r="G46">
        <f t="shared" si="245"/>
        <v>9</v>
      </c>
      <c r="H46">
        <f t="shared" si="173"/>
        <v>2022</v>
      </c>
      <c r="I46">
        <f t="shared" si="174"/>
        <v>1</v>
      </c>
      <c r="J46">
        <f t="shared" si="175"/>
        <v>2026</v>
      </c>
      <c r="K46">
        <f t="shared" si="176"/>
        <v>12</v>
      </c>
      <c r="M46" s="28">
        <f>IF(AND($D46=$M$4,$E46=M$5),VLOOKUP($A46,'Потребление ЭЭ_факт'!$A$5:$DH$154,47+'Потребление ЭЭ_факт'!AU$4-1,FALSE),IF(L46&lt;&gt;0,VLOOKUP($A46,'Потребление ЭЭ_факт'!$A$5:$DH$154,47+'Потребление ЭЭ_факт'!AU$4-1,FALSE),0))</f>
        <v>0</v>
      </c>
      <c r="N46" s="17">
        <f>IF(AND($D46=$M$4,$E46=N$5),VLOOKUP($A46,'Потребление ЭЭ_факт'!$A$5:$DH$154,47+'Потребление ЭЭ_факт'!AV$4-1,FALSE),IF(M46&lt;&gt;0,VLOOKUP($A46,'Потребление ЭЭ_факт'!$A$5:$DH$154,47+'Потребление ЭЭ_факт'!AV$4-1,FALSE),0))</f>
        <v>0</v>
      </c>
      <c r="O46" s="17">
        <f>IF(AND($D46=$M$4,$E46=O$5),VLOOKUP($A46,'Потребление ЭЭ_факт'!$A$5:$DH$154,47+'Потребление ЭЭ_факт'!AW$4-1,FALSE),IF(N46&lt;&gt;0,VLOOKUP($A46,'Потребление ЭЭ_факт'!$A$5:$DH$154,47+'Потребление ЭЭ_факт'!AW$4-1,FALSE),0))</f>
        <v>0</v>
      </c>
      <c r="P46" s="17">
        <f>IF(AND($D46=$M$4,$E46=P$5),VLOOKUP($A46,'Потребление ЭЭ_факт'!$A$5:$DH$154,47+'Потребление ЭЭ_факт'!AX$4-1,FALSE),IF(O46&lt;&gt;0,VLOOKUP($A46,'Потребление ЭЭ_факт'!$A$5:$DH$154,47+'Потребление ЭЭ_факт'!AX$4-1,FALSE),0))</f>
        <v>0</v>
      </c>
      <c r="Q46" s="17">
        <f>IF(AND($D46=$M$4,$E46=Q$5),VLOOKUP($A46,'Потребление ЭЭ_факт'!$A$5:$DH$154,47+'Потребление ЭЭ_факт'!AY$4-1,FALSE),IF(P46&lt;&gt;0,VLOOKUP($A46,'Потребление ЭЭ_факт'!$A$5:$DH$154,47+'Потребление ЭЭ_факт'!AY$4-1,FALSE),0))</f>
        <v>0</v>
      </c>
      <c r="R46" s="17">
        <f>IF(AND($D46=$M$4,$E46=R$5),VLOOKUP($A46,'Потребление ЭЭ_факт'!$A$5:$DH$154,47+'Потребление ЭЭ_факт'!AZ$4-1,FALSE),IF(Q46&lt;&gt;0,VLOOKUP($A46,'Потребление ЭЭ_факт'!$A$5:$DH$154,47+'Потребление ЭЭ_факт'!AZ$4-1,FALSE),0))</f>
        <v>0</v>
      </c>
      <c r="S46" s="17">
        <f>IF(AND($D46=$M$4,$E46=S$5),VLOOKUP($A46,'Потребление ЭЭ_факт'!$A$5:$DH$154,47+'Потребление ЭЭ_факт'!BA$4-1,FALSE),IF(R46&lt;&gt;0,VLOOKUP($A46,'Потребление ЭЭ_факт'!$A$5:$DH$154,47+'Потребление ЭЭ_факт'!BA$4-1,FALSE),0))</f>
        <v>0</v>
      </c>
      <c r="T46" s="17">
        <f>IF(AND($D46=$M$4,$E46=T$5),VLOOKUP($A46,'Потребление ЭЭ_факт'!$A$5:$DH$154,47+'Потребление ЭЭ_факт'!BB$4-1,FALSE),IF(S46&lt;&gt;0,VLOOKUP($A46,'Потребление ЭЭ_факт'!$A$5:$DH$154,47+'Потребление ЭЭ_факт'!BB$4-1,FALSE),0))</f>
        <v>0</v>
      </c>
      <c r="U46" s="17">
        <f>IF(AND($D46=$M$4,$E46=U$5),VLOOKUP($A46,'Потребление ЭЭ_факт'!$A$5:$DH$154,47+'Потребление ЭЭ_факт'!BC$4-1,FALSE),IF(T46&lt;&gt;0,VLOOKUP($A46,'Потребление ЭЭ_факт'!$A$5:$DH$154,47+'Потребление ЭЭ_факт'!BC$4-1,FALSE),0))</f>
        <v>0</v>
      </c>
      <c r="V46" s="17">
        <f>IF(AND($D46=$M$4,$E46=V$5),VLOOKUP($A46,'Потребление ЭЭ_факт'!$A$5:$DH$154,47+'Потребление ЭЭ_факт'!BD$4-1,FALSE),IF(U46&lt;&gt;0,VLOOKUP($A46,'Потребление ЭЭ_факт'!$A$5:$DH$154,47+'Потребление ЭЭ_факт'!BD$4-1,FALSE),0))</f>
        <v>0</v>
      </c>
      <c r="W46" s="17">
        <f>IF(AND($D46=$M$4,$E46=W$5),VLOOKUP($A46,'Потребление ЭЭ_факт'!$A$5:$DH$154,47+'Потребление ЭЭ_факт'!BE$4-1,FALSE),IF(V46&lt;&gt;0,VLOOKUP($A46,'Потребление ЭЭ_факт'!$A$5:$DH$154,47+'Потребление ЭЭ_факт'!BE$4-1,FALSE),0))</f>
        <v>0</v>
      </c>
      <c r="X46" s="17">
        <f>IF(AND($D46=$M$4,$E46=X$5),VLOOKUP($A46,'Потребление ЭЭ_факт'!$A$5:$DH$154,47+'Потребление ЭЭ_факт'!BF$4-1,FALSE),IF(W46&lt;&gt;0,VLOOKUP($A46,'Потребление ЭЭ_факт'!$A$5:$DH$154,47+'Потребление ЭЭ_факт'!BF$4-1,FALSE),0))</f>
        <v>0</v>
      </c>
      <c r="Y46" s="14">
        <f>IF(AND($D46=$Y$4,$E46=Y$5),VLOOKUP($A46,'Потребление ЭЭ_факт'!$A$5:$DH$154,47+'Потребление ЭЭ_факт'!BG$4+11,FALSE),IF(X46&lt;&gt;0,VLOOKUP($A46,'Потребление ЭЭ_факт'!$A$5:$DH$154,47+'Потребление ЭЭ_факт'!BG$4+11,FALSE),0))</f>
        <v>0</v>
      </c>
      <c r="Z46" s="17">
        <f>IF(AND($D46=$Y$4,$E46=Z$5),VLOOKUP($A46,'Потребление ЭЭ_факт'!$A$5:$DH$154,47+'Потребление ЭЭ_факт'!BH$4+11,FALSE),IF(Y46&lt;&gt;0,VLOOKUP($A46,'Потребление ЭЭ_факт'!$A$5:$DH$154,47+'Потребление ЭЭ_факт'!BH$4+11,FALSE),0))</f>
        <v>0</v>
      </c>
      <c r="AA46" s="17">
        <f>IF(AND($D46=$Y$4,$E46=AA$5),VLOOKUP($A46,'Потребление ЭЭ_факт'!$A$5:$DH$154,47+'Потребление ЭЭ_факт'!BI$4+11,FALSE),IF(Z46&lt;&gt;0,VLOOKUP($A46,'Потребление ЭЭ_факт'!$A$5:$DH$154,47+'Потребление ЭЭ_факт'!BI$4+11,FALSE),0))</f>
        <v>0</v>
      </c>
      <c r="AB46" s="17">
        <f>IF(AND($D46=$Y$4,$E46=AB$5),VLOOKUP($A46,'Потребление ЭЭ_факт'!$A$5:$DH$154,47+'Потребление ЭЭ_факт'!BJ$4+11,FALSE),IF(AA46&lt;&gt;0,VLOOKUP($A46,'Потребление ЭЭ_факт'!$A$5:$DH$154,47+'Потребление ЭЭ_факт'!BJ$4+11,FALSE),0))</f>
        <v>0</v>
      </c>
      <c r="AC46" s="17">
        <f>IF(AND($D46=$Y$4,$E46=AC$5),VLOOKUP($A46,'Потребление ЭЭ_факт'!$A$5:$DH$154,47+'Потребление ЭЭ_факт'!BK$4+11,FALSE),IF(AB46&lt;&gt;0,VLOOKUP($A46,'Потребление ЭЭ_факт'!$A$5:$DH$154,47+'Потребление ЭЭ_факт'!BK$4+11,FALSE),0))</f>
        <v>0</v>
      </c>
      <c r="AD46" s="17">
        <f>IF(AND($D46=$Y$4,$E46=AD$5),VLOOKUP($A46,'Потребление ЭЭ_факт'!$A$5:$DH$154,47+'Потребление ЭЭ_факт'!BL$4+11,FALSE),IF(AC46&lt;&gt;0,VLOOKUP($A46,'Потребление ЭЭ_факт'!$A$5:$DH$154,47+'Потребление ЭЭ_факт'!BL$4+11,FALSE),0))</f>
        <v>0</v>
      </c>
      <c r="AE46" s="17">
        <f>IF(AND($D46=$Y$4,$E46=AE$5),VLOOKUP($A46,'Потребление ЭЭ_факт'!$A$5:$DH$154,47+'Потребление ЭЭ_факт'!BM$4+11,FALSE),IF(AD46&lt;&gt;0,VLOOKUP($A46,'Потребление ЭЭ_факт'!$A$5:$DH$154,47+'Потребление ЭЭ_факт'!BM$4+11,FALSE),0))</f>
        <v>0</v>
      </c>
      <c r="AF46" s="17">
        <f>IF(AND($D46=$Y$4,$E46=AF$5),VLOOKUP($A46,'Потребление ЭЭ_факт'!$A$5:$DH$154,47+'Потребление ЭЭ_факт'!BN$4+11,FALSE),IF(AE46&lt;&gt;0,VLOOKUP($A46,'Потребление ЭЭ_факт'!$A$5:$DH$154,47+'Потребление ЭЭ_факт'!BN$4+11,FALSE),0))</f>
        <v>0</v>
      </c>
      <c r="AG46" s="17">
        <f>IF(AND($D46=$Y$4,$E46=AG$5),VLOOKUP($A46,'Потребление ЭЭ_факт'!$A$5:$DH$154,47+'Потребление ЭЭ_факт'!BO$4+11,FALSE),IF(AF46&lt;&gt;0,VLOOKUP($A46,'Потребление ЭЭ_факт'!$A$5:$DH$154,47+'Потребление ЭЭ_факт'!BO$4+11,FALSE),0))</f>
        <v>9882.8571428571431</v>
      </c>
      <c r="AH46" s="17">
        <f>IF(AND($D46=$Y$4,$E46=AH$5),VLOOKUP($A46,'Потребление ЭЭ_факт'!$A$5:$DH$154,47+'Потребление ЭЭ_факт'!BP$4+11,FALSE),IF(AG46&lt;&gt;0,VLOOKUP($A46,'Потребление ЭЭ_факт'!$A$5:$DH$154,47+'Потребление ЭЭ_факт'!BP$4+11,FALSE),0))</f>
        <v>8634.6071428571431</v>
      </c>
      <c r="AI46" s="17">
        <f>IF(AND($D46=$Y$4,$E46=AI$5),VLOOKUP($A46,'Потребление ЭЭ_факт'!$A$5:$DH$154,47+'Потребление ЭЭ_факт'!BQ$4+11,FALSE),IF(AH46&lt;&gt;0,VLOOKUP($A46,'Потребление ЭЭ_факт'!$A$5:$DH$154,47+'Потребление ЭЭ_факт'!BQ$4+11,FALSE),0))</f>
        <v>8013.2142857142853</v>
      </c>
      <c r="AJ46" s="17">
        <f>IF(AND($D46=$Y$4,$E46=AJ$5),VLOOKUP($A46,'Потребление ЭЭ_факт'!$A$5:$DH$154,47+'Потребление ЭЭ_факт'!BR$4+11,FALSE),IF(AI46&lt;&gt;0,VLOOKUP($A46,'Потребление ЭЭ_факт'!$A$5:$DH$154,47+'Потребление ЭЭ_факт'!BR$4+11,FALSE),0))</f>
        <v>10255.685714285715</v>
      </c>
      <c r="AK46" s="14">
        <f>IF(AND($D46=$AK$4,$E46=AK$5),VLOOKUP($A46,'Потребление ЭЭ_факт'!$A$5:$DH$154,47+'Потребление ЭЭ_факт'!BS$4+23,FALSE),IF(AJ46&lt;&gt;0,VLOOKUP($A46,'Потребление ЭЭ_факт'!$A$5:$DH$154,47+'Потребление ЭЭ_факт'!BS$4+23,FALSE),0))</f>
        <v>11640.5</v>
      </c>
      <c r="AL46" s="17">
        <f>IF(AND($D46=$AK$4,$E46=AL$5),VLOOKUP($A46,'Потребление ЭЭ_факт'!$A$5:$DH$154,47+'Потребление ЭЭ_факт'!BT$4+23,FALSE),IF(AK46&lt;&gt;0,VLOOKUP($A46,'Потребление ЭЭ_факт'!$A$5:$DH$154,47+'Потребление ЭЭ_факт'!BT$4+23,FALSE),0))</f>
        <v>8389</v>
      </c>
      <c r="AM46" s="17">
        <f>IF(AND($D46=$AK$4,$E46=AM$5),VLOOKUP($A46,'Потребление ЭЭ_факт'!$A$5:$DH$154,47+'Потребление ЭЭ_факт'!BU$4+23,FALSE),IF(AL46&lt;&gt;0,VLOOKUP($A46,'Потребление ЭЭ_факт'!$A$5:$DH$154,47+'Потребление ЭЭ_факт'!BU$4+23,FALSE),0))</f>
        <v>8320.7551714285728</v>
      </c>
      <c r="AN46" s="17">
        <f>IF(AND($D46=$AK$4,$E46=AN$5),VLOOKUP($A46,'Потребление ЭЭ_факт'!$A$5:$DH$154,47+'Потребление ЭЭ_факт'!BV$4+23,FALSE),IF(AM46&lt;&gt;0,VLOOKUP($A46,'Потребление ЭЭ_факт'!$A$5:$DH$154,47+'Потребление ЭЭ_факт'!BV$4+23,FALSE),0))</f>
        <v>7086.4285714285716</v>
      </c>
      <c r="AO46" s="17">
        <f>IF(AND($D46=$AK$4,$E46=AO$5),VLOOKUP($A46,'Потребление ЭЭ_факт'!$A$5:$DH$154,47+'Потребление ЭЭ_факт'!BW$4+23,FALSE),IF(AN46&lt;&gt;0,VLOOKUP($A46,'Потребление ЭЭ_факт'!$A$5:$DH$154,47+'Потребление ЭЭ_факт'!BW$4+23,FALSE),0))</f>
        <v>8634.6071428571431</v>
      </c>
      <c r="AP46" s="17">
        <f>IF(AND($D46=$AK$4,$E46=AP$5),VLOOKUP($A46,'Потребление ЭЭ_факт'!$A$5:$DH$154,47+'Потребление ЭЭ_факт'!BX$4+23,FALSE),IF(AO46&lt;&gt;0,VLOOKUP($A46,'Потребление ЭЭ_факт'!$A$5:$DH$154,47+'Потребление ЭЭ_факт'!BX$4+23,FALSE),0))</f>
        <v>8700.8571428571431</v>
      </c>
      <c r="AQ46" s="17">
        <f>IF(AND($D46=$AK$4,$E46=AQ$5),VLOOKUP($A46,'Потребление ЭЭ_факт'!$A$5:$DH$154,47+'Потребление ЭЭ_факт'!BY$4+23,FALSE),IF(AP46&lt;&gt;0,VLOOKUP($A46,'Потребление ЭЭ_факт'!$A$5:$DH$154,47+'Потребление ЭЭ_факт'!BY$4+23,FALSE),0))</f>
        <v>9808.1785714285725</v>
      </c>
      <c r="AR46" s="17">
        <f>IF(AND($D46=$AK$4,$E46=AR$5),VLOOKUP($A46,'Потребление ЭЭ_факт'!$A$5:$DH$154,47+'Потребление ЭЭ_факт'!BZ$4+23,FALSE),IF(AQ46&lt;&gt;0,VLOOKUP($A46,'Потребление ЭЭ_факт'!$A$5:$DH$154,47+'Потребление ЭЭ_факт'!BZ$4+23,FALSE),0))</f>
        <v>10032.928571428572</v>
      </c>
      <c r="AS46" s="17">
        <f>IF(AND($D46=$AK$4,$E46=AS$5),VLOOKUP($A46,'Потребление ЭЭ_факт'!$A$5:$DH$154,47+'Потребление ЭЭ_факт'!CA$4+23,FALSE),IF(AR46&lt;&gt;0,VLOOKUP($A46,'Потребление ЭЭ_факт'!$A$5:$DH$154,47+'Потребление ЭЭ_факт'!CA$4+23,FALSE),0))</f>
        <v>7968.204642857143</v>
      </c>
      <c r="AT46" s="17">
        <f>IF(AND($D46=$AK$4,$E46=AT$5),VLOOKUP($A46,'Потребление ЭЭ_факт'!$A$5:$DH$154,47+'Потребление ЭЭ_факт'!CB$4+23,FALSE),IF(AS46&lt;&gt;0,VLOOKUP($A46,'Потребление ЭЭ_факт'!$A$5:$DH$154,47+'Потребление ЭЭ_факт'!CB$4+23,FALSE),0))</f>
        <v>8607.0543428571418</v>
      </c>
      <c r="AU46" s="17">
        <f>IF(AND($D46=$AK$4,$E46=AU$5),VLOOKUP($A46,'Потребление ЭЭ_факт'!$A$5:$DH$154,47+'Потребление ЭЭ_факт'!CC$4+23,FALSE),IF(AT46&lt;&gt;0,VLOOKUP($A46,'Потребление ЭЭ_факт'!$A$5:$DH$154,47+'Потребление ЭЭ_факт'!CC$4+23,FALSE),0))</f>
        <v>8643.5357142857138</v>
      </c>
      <c r="AV46" s="17">
        <f>IF(AND($D46=$AK$4,$E46=AV$5),VLOOKUP($A46,'Потребление ЭЭ_факт'!$A$5:$DH$154,47+'Потребление ЭЭ_факт'!CD$4+23,FALSE),IF(AU46&lt;&gt;0,VLOOKUP($A46,'Потребление ЭЭ_факт'!$A$5:$DH$154,47+'Потребление ЭЭ_факт'!CD$4+23,FALSE),0))</f>
        <v>9118.8736499999995</v>
      </c>
      <c r="AW46" s="14">
        <f>IF(AND($D46=$AW$4,$E46=AW$5),VLOOKUP($A46,'Потребление ЭЭ_факт'!$A$5:$DH$154,47+'Потребление ЭЭ_факт'!CE$4+35,FALSE),IF(AV46&lt;&gt;0,VLOOKUP($A46,'Потребление ЭЭ_факт'!$A$5:$DH$154,47+'Потребление ЭЭ_факт'!CE$4+35,FALSE),0))</f>
        <v>9478.2257142857143</v>
      </c>
      <c r="AX46" s="17">
        <f>IF(AND($D46=$AW$4,$E46=AX$5),VLOOKUP($A46,'Потребление ЭЭ_факт'!$A$5:$DH$154,47+'Потребление ЭЭ_факт'!CF$4+35,FALSE),IF(AW46&lt;&gt;0,VLOOKUP($A46,'Потребление ЭЭ_факт'!$A$5:$DH$154,47+'Потребление ЭЭ_факт'!CF$4+35,FALSE),0))</f>
        <v>8696.2482599999985</v>
      </c>
      <c r="AY46" s="17">
        <f>IF(AND($D46=$AW$4,$E46=AY$5),VLOOKUP($A46,'Потребление ЭЭ_факт'!$A$5:$DH$154,47+'Потребление ЭЭ_факт'!CG$4+35,FALSE),IF(AX46&lt;&gt;0,VLOOKUP($A46,'Потребление ЭЭ_факт'!$A$5:$DH$154,47+'Потребление ЭЭ_факт'!CG$4+35,FALSE),0))</f>
        <v>8398.5026848273119</v>
      </c>
      <c r="AZ46" s="17">
        <f>IF(AND($D46=$AW$4,$E46=AZ$5),VLOOKUP($A46,'Потребление ЭЭ_факт'!$A$5:$DH$154,47+'Потребление ЭЭ_факт'!CH$4+35,FALSE),IF(AY46&lt;&gt;0,VLOOKUP($A46,'Потребление ЭЭ_факт'!$A$5:$DH$154,47+'Потребление ЭЭ_факт'!CH$4+35,FALSE),0))</f>
        <v>8617.9982142857134</v>
      </c>
      <c r="BA46" s="17">
        <f>IF(AND($D46=$AW$4,$E46=BA$5),VLOOKUP($A46,'Потребление ЭЭ_факт'!$A$5:$DH$154,47+'Потребление ЭЭ_факт'!CI$4+35,FALSE),IF(AZ46&lt;&gt;0,VLOOKUP($A46,'Потребление ЭЭ_факт'!$A$5:$DH$154,47+'Потребление ЭЭ_факт'!CI$4+35,FALSE),0))</f>
        <v>9120.18</v>
      </c>
      <c r="BB46" s="17">
        <f>IF(AND($D46=$AW$4,$E46=BB$5),VLOOKUP($A46,'Потребление ЭЭ_факт'!$A$5:$DH$154,47+'Потребление ЭЭ_факт'!CJ$4+35,FALSE),IF(BA46&lt;&gt;0,VLOOKUP($A46,'Потребление ЭЭ_факт'!$A$5:$DH$154,47+'Потребление ЭЭ_факт'!CJ$4+35,FALSE),0))</f>
        <v>8996.4648449033684</v>
      </c>
      <c r="BC46" s="17">
        <f>IF(AND($D46=$AW$4,$E46=BC$5),VLOOKUP($A46,'Потребление ЭЭ_факт'!$A$5:$DH$154,47+'Потребление ЭЭ_факт'!CK$4+35,FALSE),IF(BB46&lt;&gt;0,VLOOKUP($A46,'Потребление ЭЭ_факт'!$A$5:$DH$154,47+'Потребление ЭЭ_факт'!CK$4+35,FALSE),0))</f>
        <v>10539.212142857143</v>
      </c>
      <c r="BD46" s="17">
        <f>IF(AND($D46=$AW$4,$E46=BD$5),VLOOKUP($A46,'Потребление ЭЭ_факт'!$A$5:$DH$154,47+'Потребление ЭЭ_факт'!CL$4+35,FALSE),IF(BC46&lt;&gt;0,VLOOKUP($A46,'Потребление ЭЭ_факт'!$A$5:$DH$154,47+'Потребление ЭЭ_факт'!CL$4+35,FALSE),0))</f>
        <v>10332.625975716917</v>
      </c>
      <c r="BE46" s="17">
        <f>IF(AND($D46=$AW$4,$E46=BE$5),VLOOKUP($A46,'Потребление ЭЭ_факт'!$A$5:$DH$154,47+'Потребление ЭЭ_факт'!CM$4+35,FALSE),IF(BD46&lt;&gt;0,VLOOKUP($A46,'Потребление ЭЭ_факт'!$A$5:$DH$154,47+'Потребление ЭЭ_факт'!CM$4+35,FALSE),0))</f>
        <v>9109.83</v>
      </c>
      <c r="BF46" s="17">
        <f>IF(AND($D46=$AW$4,$E46=BF$5),VLOOKUP($A46,'Потребление ЭЭ_факт'!$A$5:$DH$154,47+'Потребление ЭЭ_факт'!CN$4+35,FALSE),IF(BE46&lt;&gt;0,VLOOKUP($A46,'Потребление ЭЭ_факт'!$A$5:$DH$154,47+'Потребление ЭЭ_факт'!CN$4+35,FALSE),0))</f>
        <v>8277.313713442305</v>
      </c>
      <c r="BG46" s="17">
        <f>IF(AND($D46=$AW$4,$E46=BG$5),VLOOKUP($A46,'Потребление ЭЭ_факт'!$A$5:$DH$154,47+'Потребление ЭЭ_факт'!CO$4+35,FALSE),IF(BF46&lt;&gt;0,VLOOKUP($A46,'Потребление ЭЭ_факт'!$A$5:$DH$154,47+'Потребление ЭЭ_факт'!CO$4+35,FALSE),0))</f>
        <v>8543.8050000000003</v>
      </c>
      <c r="BH46" s="17">
        <f>IF(AND($D46=$AW$4,$E46=BH$5),VLOOKUP($A46,'Потребление ЭЭ_факт'!$A$5:$DH$154,47+'Потребление ЭЭ_факт'!CP$4+35,FALSE),IF(BG46&lt;&gt;0,VLOOKUP($A46,'Потребление ЭЭ_факт'!$A$5:$DH$154,47+'Потребление ЭЭ_факт'!CP$4+35,FALSE),0))</f>
        <v>23349.999</v>
      </c>
      <c r="BI46" s="14">
        <f>IF(AND($D46=$BI$4,$E46=BI$5),VLOOKUP($A46,'Потребление ЭЭ_факт'!$A$5:$DH$154,47+'Потребление ЭЭ_факт'!CQ$4+47,FALSE),IF(BH46&lt;&gt;0,VLOOKUP($A46,'Потребление ЭЭ_факт'!$A$5:$DH$154,47+'Потребление ЭЭ_факт'!CQ$4+47,FALSE),0))</f>
        <v>23275.563928571428</v>
      </c>
      <c r="BJ46" s="17">
        <f>IF(AND($D46=$BI$4,$E46=BJ$5),VLOOKUP($A46,'Потребление ЭЭ_факт'!$A$5:$DH$154,47+'Потребление ЭЭ_факт'!CR$4+47,FALSE),IF(BI46&lt;&gt;0,VLOOKUP($A46,'Потребление ЭЭ_факт'!$A$5:$DH$154,47+'Потребление ЭЭ_факт'!CR$4+47,FALSE),0))</f>
        <v>11784.090964285715</v>
      </c>
      <c r="BK46" s="17">
        <f>IF(AND($D46=$BI$4,$E46=BK$5),VLOOKUP($A46,'Потребление ЭЭ_факт'!$A$5:$DH$154,47+'Потребление ЭЭ_факт'!CS$4+47,FALSE),IF(BJ46&lt;&gt;0,VLOOKUP($A46,'Потребление ЭЭ_факт'!$A$5:$DH$154,47+'Потребление ЭЭ_факт'!CS$4+47,FALSE),0))</f>
        <v>10954.422</v>
      </c>
      <c r="BL46" s="17">
        <f>IF(AND($D46=$BI$4,$E46=BL$5),VLOOKUP($A46,'Потребление ЭЭ_факт'!$A$5:$DH$154,47+'Потребление ЭЭ_факт'!CT$4+47,FALSE),IF(BK46&lt;&gt;0,VLOOKUP($A46,'Потребление ЭЭ_факт'!$A$5:$DH$154,47+'Потребление ЭЭ_факт'!CT$4+47,FALSE),0))</f>
        <v>9844.2202857142875</v>
      </c>
      <c r="BM46" s="17">
        <f>IF(AND($D46=$BI$4,$E46=BM$5),VLOOKUP($A46,'Потребление ЭЭ_факт'!$A$5:$DH$154,47+'Потребление ЭЭ_факт'!CU$4+47,FALSE),IF(BL46&lt;&gt;0,VLOOKUP($A46,'Потребление ЭЭ_факт'!$A$5:$DH$154,47+'Потребление ЭЭ_факт'!CU$4+47,FALSE),0))</f>
        <v>10677.480142857143</v>
      </c>
      <c r="BN46" s="17">
        <f>IF(AND($D46=$BI$4,$E46=BN$5),VLOOKUP($A46,'Потребление ЭЭ_факт'!$A$5:$DH$154,47+'Потребление ЭЭ_факт'!CV$4+47,FALSE),IF(BM46&lt;&gt;0,VLOOKUP($A46,'Потребление ЭЭ_факт'!$A$5:$DH$154,47+'Потребление ЭЭ_факт'!CV$4+47,FALSE),0))</f>
        <v>11349.319714285713</v>
      </c>
      <c r="BO46" s="17">
        <f>IF(AND($D46=$BI$4,$E46=BO$5),VLOOKUP($A46,'Потребление ЭЭ_факт'!$A$5:$DH$154,47+'Потребление ЭЭ_факт'!CW$4+47,FALSE),IF(BN46&lt;&gt;0,VLOOKUP($A46,'Потребление ЭЭ_факт'!$A$5:$DH$154,47+'Потребление ЭЭ_факт'!CW$4+47,FALSE),0))</f>
        <v>12197.730857142857</v>
      </c>
      <c r="BP46" s="17">
        <f>IF(AND($D46=$BI$4,$E46=BP$5),VLOOKUP($A46,'Потребление ЭЭ_факт'!$A$5:$DH$154,47+'Потребление ЭЭ_факт'!CX$4+47,FALSE),IF(BO46&lt;&gt;0,VLOOKUP($A46,'Потребление ЭЭ_факт'!$A$5:$DH$154,47+'Потребление ЭЭ_факт'!CX$4+47,FALSE),0))</f>
        <v>11390.566000000001</v>
      </c>
      <c r="BQ46" s="17">
        <f>IF(AND($D46=$BI$4,$E46=BQ$5),VLOOKUP($A46,'Потребление ЭЭ_факт'!$A$5:$DH$154,47+'Потребление ЭЭ_факт'!CY$4+47,FALSE),IF(BP46&lt;&gt;0,VLOOKUP($A46,'Потребление ЭЭ_факт'!$A$5:$DH$154,47+'Потребление ЭЭ_факт'!CY$4+47,FALSE),0))</f>
        <v>10214.378000000001</v>
      </c>
      <c r="BR46" s="17">
        <f>IF(AND($D46=$BI$4,$E46=BR$5),VLOOKUP($A46,'Потребление ЭЭ_факт'!$A$5:$DH$154,47+'Потребление ЭЭ_факт'!CZ$4+47,FALSE),IF(BQ46&lt;&gt;0,VLOOKUP($A46,'Потребление ЭЭ_факт'!$A$5:$DH$154,47+'Потребление ЭЭ_факт'!CZ$4+47,FALSE),0))</f>
        <v>9368.9419999999991</v>
      </c>
      <c r="BS46" s="17">
        <f>IF(AND($D46=$BI$4,$E46=BS$5),VLOOKUP($A46,'Потребление ЭЭ_факт'!$A$5:$DH$154,47+'Потребление ЭЭ_факт'!DA$4+47,FALSE),IF(BR46&lt;&gt;0,VLOOKUP($A46,'Потребление ЭЭ_факт'!$A$5:$DH$154,47+'Потребление ЭЭ_факт'!DA$4+47,FALSE),0))</f>
        <v>9377.3700000000008</v>
      </c>
      <c r="BT46" s="17">
        <f>IF(AND($D46=$BI$4,$E46=BT$5),VLOOKUP($A46,'Потребление ЭЭ_факт'!$A$5:$DH$154,47+'Потребление ЭЭ_факт'!DB$4+47,FALSE),IF(BS46&lt;&gt;0,VLOOKUP($A46,'Потребление ЭЭ_факт'!$A$5:$DH$154,47+'Потребление ЭЭ_факт'!DB$4+47,FALSE),0))</f>
        <v>9609.39</v>
      </c>
      <c r="BU46" s="14">
        <f>IF(AND($D46=$BU$4,$E46=BU$5),VLOOKUP($A46,'Потребление ЭЭ_факт'!$A$5:$DH$154,59+'Потребление ЭЭ_факт'!DC$4+47,FALSE),IF(BT46&lt;&gt;0,VLOOKUP($A46,'Потребление ЭЭ_факт'!$A$5:$DH$154,47+'Потребление ЭЭ_факт'!DC$4+59,FALSE),0))</f>
        <v>9477.3889999999992</v>
      </c>
      <c r="BV46" s="17">
        <f>IF(AND($D46=$BU$4,$E46=BV$5),VLOOKUP($A46,'Потребление ЭЭ_факт'!$A$5:$DH$154,59+'Потребление ЭЭ_факт'!DD$4+47,FALSE),IF(BU46&lt;&gt;0,VLOOKUP($A46,'Потребление ЭЭ_факт'!$A$5:$DH$154,47+'Потребление ЭЭ_факт'!DD$4+59,FALSE),0))</f>
        <v>8547.3880000000008</v>
      </c>
      <c r="BW46" s="17">
        <f>IF(AND($D46=$BU$4,$E46=BW$5),VLOOKUP($A46,'Потребление ЭЭ_факт'!$A$5:$DH$154,59+'Потребление ЭЭ_факт'!DE$4+47,FALSE),IF(BV46&lt;&gt;0,VLOOKUP($A46,'Потребление ЭЭ_факт'!$A$5:$DH$154,47+'Потребление ЭЭ_факт'!DE$4+59,FALSE),0))</f>
        <v>8688.0630000000001</v>
      </c>
      <c r="BX46" s="17">
        <f>IF(AND($D46=$BU$4,$E46=BX$5),VLOOKUP($A46,'Потребление ЭЭ_факт'!$A$5:$DH$154,59+'Потребление ЭЭ_факт'!DF$4+47,FALSE),IF(BW46&lt;&gt;0,VLOOKUP($A46,'Потребление ЭЭ_факт'!$A$5:$DH$154,47+'Потребление ЭЭ_факт'!DF$4+59,FALSE),0))</f>
        <v>8839.7729999999992</v>
      </c>
      <c r="BY46" s="17">
        <f>IF(AND($D46=$BU$4,$E46=BY$5),VLOOKUP($A46,'Потребление ЭЭ_факт'!$A$5:$DH$154,59+'Потребление ЭЭ_факт'!DG$4+47,FALSE),IF(BX46&lt;&gt;0,VLOOKUP($A46,'Потребление ЭЭ_факт'!$A$5:$DH$154,47+'Потребление ЭЭ_факт'!DG$4+59,FALSE),0))</f>
        <v>9096.7199999999993</v>
      </c>
      <c r="BZ46" s="17">
        <f>IF(AND($D46=$BU$4,$E46=BZ$5),VLOOKUP($A46,'Потребление ЭЭ_факт'!$A$5:$DH$154,59+'Потребление ЭЭ_факт'!DH$4+47,FALSE),IF(BY46&lt;&gt;0,VLOOKUP($A46,'Потребление ЭЭ_факт'!$A$5:$DH$154,47+'Потребление ЭЭ_факт'!DH$4+59,FALSE),0))</f>
        <v>9339.6139999999996</v>
      </c>
      <c r="CA46" s="15">
        <f t="shared" si="248"/>
        <v>10848.373857142857</v>
      </c>
      <c r="CB46" s="12">
        <f t="shared" si="249"/>
        <v>10585.373515715162</v>
      </c>
      <c r="CC46" s="12">
        <f t="shared" si="250"/>
        <v>9097.47088095238</v>
      </c>
      <c r="CD46" s="12">
        <f t="shared" si="251"/>
        <v>8751.1033520998153</v>
      </c>
      <c r="CE46" s="12">
        <f t="shared" si="252"/>
        <v>8854.9035714285728</v>
      </c>
      <c r="CF46" s="12">
        <f t="shared" si="253"/>
        <v>14026.087549999998</v>
      </c>
      <c r="CG46" s="14">
        <f t="shared" si="254"/>
        <v>14077.059547619048</v>
      </c>
      <c r="CH46" s="15">
        <f t="shared" si="255"/>
        <v>9675.9090747619048</v>
      </c>
      <c r="CI46" s="15">
        <f t="shared" si="256"/>
        <v>9346.9958949424381</v>
      </c>
      <c r="CJ46" s="15">
        <f t="shared" si="257"/>
        <v>9100.6638333333321</v>
      </c>
      <c r="CK46" s="15">
        <f t="shared" si="258"/>
        <v>9631.4600476190481</v>
      </c>
      <c r="CL46" s="15">
        <f t="shared" si="259"/>
        <v>9895.1328530630271</v>
      </c>
      <c r="CM46" s="15">
        <f t="shared" si="261"/>
        <v>10848.373857142857</v>
      </c>
      <c r="CN46" s="15">
        <f t="shared" si="208"/>
        <v>10585.373515715162</v>
      </c>
      <c r="CO46" s="15">
        <f t="shared" si="209"/>
        <v>9097.47088095238</v>
      </c>
      <c r="CP46" s="15">
        <f t="shared" si="210"/>
        <v>8751.1033520998153</v>
      </c>
      <c r="CQ46" s="15">
        <f t="shared" si="211"/>
        <v>8854.9035714285728</v>
      </c>
      <c r="CR46" s="16">
        <f t="shared" si="212"/>
        <v>14026.087549999998</v>
      </c>
      <c r="CS46" s="14">
        <f t="shared" si="213"/>
        <v>14077.059547619048</v>
      </c>
      <c r="CT46" s="15">
        <f t="shared" si="214"/>
        <v>9675.9090747619048</v>
      </c>
      <c r="CU46" s="15">
        <f t="shared" si="215"/>
        <v>9346.9958949424381</v>
      </c>
      <c r="CV46" s="15">
        <f t="shared" si="216"/>
        <v>9100.6638333333321</v>
      </c>
      <c r="CW46" s="15">
        <f t="shared" si="217"/>
        <v>9631.4600476190481</v>
      </c>
      <c r="CX46" s="15">
        <f t="shared" si="218"/>
        <v>9895.1328530630271</v>
      </c>
      <c r="CY46" s="15">
        <f t="shared" si="219"/>
        <v>10848.373857142857</v>
      </c>
      <c r="CZ46" s="15">
        <f t="shared" si="220"/>
        <v>10585.373515715162</v>
      </c>
      <c r="DA46" s="15">
        <f t="shared" si="221"/>
        <v>9097.47088095238</v>
      </c>
      <c r="DB46" s="15">
        <f t="shared" si="222"/>
        <v>8751.1033520998153</v>
      </c>
      <c r="DC46" s="15">
        <f t="shared" si="223"/>
        <v>8854.9035714285728</v>
      </c>
      <c r="DD46" s="16">
        <f t="shared" si="224"/>
        <v>14026.087549999998</v>
      </c>
      <c r="DE46" s="14">
        <f t="shared" si="190"/>
        <v>14077.059547619048</v>
      </c>
      <c r="DF46" s="15">
        <f t="shared" si="191"/>
        <v>9675.9090747619048</v>
      </c>
      <c r="DG46" s="15">
        <f t="shared" si="192"/>
        <v>9346.9958949424381</v>
      </c>
      <c r="DH46" s="15">
        <f t="shared" si="193"/>
        <v>9100.6638333333321</v>
      </c>
      <c r="DI46" s="15">
        <f t="shared" si="194"/>
        <v>9631.4600476190481</v>
      </c>
      <c r="DJ46" s="15">
        <f t="shared" si="195"/>
        <v>9895.1328530630271</v>
      </c>
      <c r="DK46" s="15">
        <f t="shared" si="196"/>
        <v>10848.373857142857</v>
      </c>
      <c r="DL46" s="15">
        <f t="shared" si="197"/>
        <v>10585.373515715162</v>
      </c>
      <c r="DM46" s="15">
        <f t="shared" si="198"/>
        <v>9097.47088095238</v>
      </c>
      <c r="DN46" s="15">
        <f t="shared" si="199"/>
        <v>8751.1033520998153</v>
      </c>
      <c r="DO46" s="15">
        <f t="shared" si="188"/>
        <v>8854.9035714285728</v>
      </c>
      <c r="DP46" s="16">
        <f t="shared" si="189"/>
        <v>14026.087549999998</v>
      </c>
      <c r="DQ46" s="14">
        <f t="shared" si="105"/>
        <v>14077.059547619048</v>
      </c>
      <c r="DR46" s="15">
        <f t="shared" si="106"/>
        <v>9675.9090747619048</v>
      </c>
      <c r="DS46" s="15">
        <f t="shared" si="107"/>
        <v>9346.9958949424381</v>
      </c>
      <c r="DT46" s="15">
        <f t="shared" si="108"/>
        <v>9100.6638333333321</v>
      </c>
      <c r="DU46" s="15">
        <f t="shared" si="109"/>
        <v>9631.4600476190481</v>
      </c>
      <c r="DV46" s="15">
        <f t="shared" si="110"/>
        <v>9895.1328530630271</v>
      </c>
      <c r="DW46" s="15">
        <f t="shared" si="111"/>
        <v>10848.373857142857</v>
      </c>
      <c r="DX46" s="15">
        <f t="shared" si="112"/>
        <v>10585.373515715162</v>
      </c>
      <c r="DY46" s="15">
        <f t="shared" si="113"/>
        <v>9097.47088095238</v>
      </c>
      <c r="DZ46" s="15">
        <f t="shared" si="225"/>
        <v>8751.1033520998153</v>
      </c>
      <c r="EA46" s="15">
        <f t="shared" si="226"/>
        <v>8854.9035714285728</v>
      </c>
      <c r="EB46" s="16">
        <f t="shared" si="227"/>
        <v>14026.087549999998</v>
      </c>
      <c r="EC46" s="14">
        <f t="shared" si="228"/>
        <v>14077.059547619048</v>
      </c>
      <c r="ED46" s="15">
        <f t="shared" si="229"/>
        <v>9675.9090747619048</v>
      </c>
      <c r="EE46" s="15">
        <f t="shared" si="230"/>
        <v>9346.9958949424381</v>
      </c>
      <c r="EF46" s="15">
        <f t="shared" si="231"/>
        <v>9100.6638333333321</v>
      </c>
      <c r="EG46" s="15">
        <f t="shared" si="232"/>
        <v>9631.4600476190481</v>
      </c>
      <c r="EH46" s="15">
        <f t="shared" si="233"/>
        <v>9895.1328530630271</v>
      </c>
      <c r="EI46" s="15">
        <f t="shared" si="234"/>
        <v>10848.373857142857</v>
      </c>
      <c r="EJ46" s="15">
        <f t="shared" si="235"/>
        <v>10585.373515715162</v>
      </c>
      <c r="EK46" s="15">
        <f t="shared" si="236"/>
        <v>9097.47088095238</v>
      </c>
      <c r="EL46" s="15">
        <f t="shared" si="237"/>
        <v>8751.1033520998153</v>
      </c>
      <c r="EM46" s="15">
        <f t="shared" si="238"/>
        <v>8854.9035714285728</v>
      </c>
      <c r="EN46" s="16">
        <f t="shared" si="239"/>
        <v>14026.087549999998</v>
      </c>
      <c r="EO46" s="14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6"/>
      <c r="FC46" s="14">
        <f t="shared" si="178"/>
        <v>11640.5</v>
      </c>
      <c r="FD46" s="17">
        <f t="shared" si="114"/>
        <v>8389</v>
      </c>
      <c r="FE46" s="17">
        <f t="shared" si="115"/>
        <v>8320.7551714285728</v>
      </c>
      <c r="FF46" s="17">
        <f t="shared" si="116"/>
        <v>7086.4285714285716</v>
      </c>
      <c r="FG46" s="17">
        <f t="shared" si="117"/>
        <v>8634.6071428571431</v>
      </c>
      <c r="FH46" s="17">
        <f t="shared" si="118"/>
        <v>8700.8571428571431</v>
      </c>
      <c r="FI46" s="17">
        <f t="shared" si="119"/>
        <v>9808.1785714285725</v>
      </c>
      <c r="FJ46" s="17">
        <f t="shared" si="120"/>
        <v>10032.928571428572</v>
      </c>
      <c r="FK46" s="17">
        <f t="shared" si="121"/>
        <v>7968.204642857143</v>
      </c>
      <c r="FL46" s="17">
        <f t="shared" si="122"/>
        <v>8607.0543428571418</v>
      </c>
      <c r="FM46" s="17">
        <f t="shared" si="123"/>
        <v>8643.5357142857138</v>
      </c>
      <c r="FN46" s="17">
        <f t="shared" si="124"/>
        <v>9118.8736499999995</v>
      </c>
      <c r="FO46" s="14">
        <f t="shared" si="125"/>
        <v>9478.2257142857143</v>
      </c>
      <c r="FP46" s="17">
        <f t="shared" si="126"/>
        <v>8696.2482599999985</v>
      </c>
      <c r="FQ46" s="17">
        <f t="shared" si="127"/>
        <v>8398.5026848273119</v>
      </c>
      <c r="FR46" s="17">
        <f t="shared" si="128"/>
        <v>8617.9982142857134</v>
      </c>
      <c r="FS46" s="17">
        <f t="shared" si="129"/>
        <v>9120.18</v>
      </c>
      <c r="FT46" s="17">
        <f t="shared" si="130"/>
        <v>8996.4648449033684</v>
      </c>
      <c r="FU46" s="17">
        <f t="shared" si="131"/>
        <v>10539.212142857143</v>
      </c>
      <c r="FV46" s="17">
        <f t="shared" si="132"/>
        <v>10332.625975716917</v>
      </c>
      <c r="FW46" s="17">
        <f t="shared" si="133"/>
        <v>9109.83</v>
      </c>
      <c r="FX46" s="17">
        <f t="shared" si="134"/>
        <v>8277.313713442305</v>
      </c>
      <c r="FY46" s="17">
        <f t="shared" si="135"/>
        <v>8543.8050000000003</v>
      </c>
      <c r="FZ46" s="17">
        <f t="shared" si="136"/>
        <v>23349.999</v>
      </c>
      <c r="GA46" s="14">
        <f t="shared" si="137"/>
        <v>23275.563928571428</v>
      </c>
      <c r="GB46" s="17">
        <f t="shared" si="138"/>
        <v>11784.090964285715</v>
      </c>
      <c r="GC46" s="17">
        <f t="shared" si="139"/>
        <v>10954.422</v>
      </c>
      <c r="GD46" s="17">
        <f t="shared" si="140"/>
        <v>9844.2202857142875</v>
      </c>
      <c r="GE46" s="17">
        <f t="shared" si="141"/>
        <v>10677.480142857143</v>
      </c>
      <c r="GF46" s="17">
        <f t="shared" si="142"/>
        <v>11349.319714285713</v>
      </c>
      <c r="GG46" s="17">
        <f t="shared" si="143"/>
        <v>12197.730857142857</v>
      </c>
      <c r="GH46" s="17">
        <f t="shared" si="144"/>
        <v>11390.566000000001</v>
      </c>
      <c r="GI46" s="17">
        <f t="shared" si="145"/>
        <v>10214.378000000001</v>
      </c>
      <c r="GJ46" s="17">
        <f t="shared" si="146"/>
        <v>9368.9419999999991</v>
      </c>
      <c r="GK46" s="17">
        <f t="shared" si="147"/>
        <v>9377.3700000000008</v>
      </c>
      <c r="GL46" s="17">
        <f t="shared" si="148"/>
        <v>9609.39</v>
      </c>
      <c r="GM46" s="14">
        <f t="shared" si="149"/>
        <v>9477.3889999999992</v>
      </c>
      <c r="GN46" s="17">
        <f t="shared" si="150"/>
        <v>8547.3880000000008</v>
      </c>
      <c r="GO46" s="17">
        <f t="shared" si="151"/>
        <v>8688.0630000000001</v>
      </c>
      <c r="GP46" s="17">
        <f t="shared" si="152"/>
        <v>8839.7729999999992</v>
      </c>
      <c r="GQ46" s="17">
        <f t="shared" si="153"/>
        <v>9096.7199999999993</v>
      </c>
      <c r="GR46" s="17">
        <f t="shared" si="154"/>
        <v>9339.6139999999996</v>
      </c>
      <c r="GS46" s="15">
        <f t="shared" si="155"/>
        <v>10848.373857142857</v>
      </c>
      <c r="GT46" s="12">
        <f t="shared" si="156"/>
        <v>10585.373515715162</v>
      </c>
      <c r="GU46" s="12">
        <f t="shared" si="157"/>
        <v>9097.47088095238</v>
      </c>
      <c r="GV46" s="12">
        <f t="shared" si="158"/>
        <v>8751.1033520998153</v>
      </c>
      <c r="GW46" s="12">
        <f t="shared" si="159"/>
        <v>8854.9035714285728</v>
      </c>
      <c r="GX46" s="12">
        <f t="shared" si="160"/>
        <v>14026.087549999998</v>
      </c>
      <c r="GY46" s="14">
        <f t="shared" si="161"/>
        <v>14077.059547619048</v>
      </c>
      <c r="GZ46" s="15">
        <f t="shared" si="162"/>
        <v>9675.9090747619048</v>
      </c>
      <c r="HA46" s="15">
        <f t="shared" si="163"/>
        <v>9346.9958949424381</v>
      </c>
      <c r="HB46" s="15">
        <f t="shared" si="164"/>
        <v>9100.6638333333321</v>
      </c>
      <c r="HC46" s="15">
        <f t="shared" si="165"/>
        <v>9631.4600476190481</v>
      </c>
      <c r="HD46" s="15">
        <f t="shared" si="166"/>
        <v>9895.1328530630271</v>
      </c>
      <c r="HE46" s="15">
        <f t="shared" si="167"/>
        <v>10848.373857142857</v>
      </c>
      <c r="HF46" s="15">
        <f t="shared" si="168"/>
        <v>10585.373515715162</v>
      </c>
      <c r="HG46" s="15">
        <f t="shared" si="169"/>
        <v>9097.47088095238</v>
      </c>
      <c r="HH46" s="15">
        <f t="shared" si="170"/>
        <v>8751.1033520998153</v>
      </c>
      <c r="HI46" s="15">
        <f t="shared" si="171"/>
        <v>8854.9035714285728</v>
      </c>
      <c r="HJ46" s="16">
        <f t="shared" si="172"/>
        <v>14026.087549999998</v>
      </c>
      <c r="HK46" s="14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6"/>
      <c r="HW46" s="14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6"/>
      <c r="II46" s="14"/>
      <c r="IJ46" s="15"/>
      <c r="IK46" s="15"/>
      <c r="IL46" s="15"/>
      <c r="IM46" s="15"/>
      <c r="IN46" s="15"/>
      <c r="IO46" s="15"/>
      <c r="IP46" s="15"/>
      <c r="IQ46" s="15"/>
      <c r="IR46" s="15"/>
      <c r="IS46" s="15"/>
      <c r="IT46" s="16"/>
      <c r="IU46" s="14"/>
      <c r="IV46" s="15"/>
      <c r="IW46" s="15"/>
      <c r="IX46" s="15"/>
      <c r="IY46" s="15"/>
      <c r="IZ46" s="15"/>
      <c r="JA46" s="15"/>
      <c r="JB46" s="15"/>
      <c r="JC46" s="15"/>
      <c r="JD46" s="15"/>
      <c r="JE46" s="15"/>
      <c r="JF46" s="16"/>
      <c r="JH46" s="17"/>
      <c r="JI46" s="14">
        <f t="shared" si="179"/>
        <v>106950.92352142857</v>
      </c>
      <c r="JJ46" s="15">
        <f t="shared" si="180"/>
        <v>123460.40555031846</v>
      </c>
      <c r="JK46" s="15">
        <f t="shared" si="181"/>
        <v>140043.47389285715</v>
      </c>
      <c r="JL46" s="15">
        <f t="shared" si="182"/>
        <v>116152.25972733879</v>
      </c>
      <c r="JM46" s="15">
        <f t="shared" si="183"/>
        <v>123890.53397867759</v>
      </c>
      <c r="JN46" s="15">
        <f t="shared" si="184"/>
        <v>0</v>
      </c>
      <c r="JO46" s="15">
        <f t="shared" si="185"/>
        <v>0</v>
      </c>
      <c r="JP46" s="15">
        <f t="shared" si="186"/>
        <v>0</v>
      </c>
      <c r="JQ46" s="15">
        <f t="shared" si="187"/>
        <v>0</v>
      </c>
      <c r="JR46" s="14"/>
    </row>
    <row r="47" spans="1:278" ht="12.75" customHeight="1" x14ac:dyDescent="0.25">
      <c r="A47" s="1" t="s">
        <v>61</v>
      </c>
      <c r="B47" s="3" t="s">
        <v>62</v>
      </c>
      <c r="C47" s="4">
        <v>44512</v>
      </c>
      <c r="D47">
        <f t="shared" si="242"/>
        <v>2021</v>
      </c>
      <c r="E47">
        <f t="shared" si="243"/>
        <v>11</v>
      </c>
      <c r="F47">
        <f t="shared" si="244"/>
        <v>2018</v>
      </c>
      <c r="G47">
        <f t="shared" si="245"/>
        <v>11</v>
      </c>
      <c r="H47">
        <f t="shared" si="173"/>
        <v>2022</v>
      </c>
      <c r="I47">
        <f t="shared" si="174"/>
        <v>1</v>
      </c>
      <c r="J47">
        <f t="shared" si="175"/>
        <v>2026</v>
      </c>
      <c r="K47">
        <f t="shared" si="176"/>
        <v>12</v>
      </c>
      <c r="M47" s="28">
        <f>IF(AND($D47=$M$4,$E47=M$5),VLOOKUP($A47,'Потребление ЭЭ_факт'!$A$5:$DH$154,47+'Потребление ЭЭ_факт'!AU$4-1,FALSE),IF(L47&lt;&gt;0,VLOOKUP($A47,'Потребление ЭЭ_факт'!$A$5:$DH$154,47+'Потребление ЭЭ_факт'!AU$4-1,FALSE),0))</f>
        <v>0</v>
      </c>
      <c r="N47" s="17">
        <f>IF(AND($D47=$M$4,$E47=N$5),VLOOKUP($A47,'Потребление ЭЭ_факт'!$A$5:$DH$154,47+'Потребление ЭЭ_факт'!AV$4-1,FALSE),IF(M47&lt;&gt;0,VLOOKUP($A47,'Потребление ЭЭ_факт'!$A$5:$DH$154,47+'Потребление ЭЭ_факт'!AV$4-1,FALSE),0))</f>
        <v>0</v>
      </c>
      <c r="O47" s="17">
        <f>IF(AND($D47=$M$4,$E47=O$5),VLOOKUP($A47,'Потребление ЭЭ_факт'!$A$5:$DH$154,47+'Потребление ЭЭ_факт'!AW$4-1,FALSE),IF(N47&lt;&gt;0,VLOOKUP($A47,'Потребление ЭЭ_факт'!$A$5:$DH$154,47+'Потребление ЭЭ_факт'!AW$4-1,FALSE),0))</f>
        <v>0</v>
      </c>
      <c r="P47" s="17">
        <f>IF(AND($D47=$M$4,$E47=P$5),VLOOKUP($A47,'Потребление ЭЭ_факт'!$A$5:$DH$154,47+'Потребление ЭЭ_факт'!AX$4-1,FALSE),IF(O47&lt;&gt;0,VLOOKUP($A47,'Потребление ЭЭ_факт'!$A$5:$DH$154,47+'Потребление ЭЭ_факт'!AX$4-1,FALSE),0))</f>
        <v>0</v>
      </c>
      <c r="Q47" s="17">
        <f>IF(AND($D47=$M$4,$E47=Q$5),VLOOKUP($A47,'Потребление ЭЭ_факт'!$A$5:$DH$154,47+'Потребление ЭЭ_факт'!AY$4-1,FALSE),IF(P47&lt;&gt;0,VLOOKUP($A47,'Потребление ЭЭ_факт'!$A$5:$DH$154,47+'Потребление ЭЭ_факт'!AY$4-1,FALSE),0))</f>
        <v>0</v>
      </c>
      <c r="R47" s="17">
        <f>IF(AND($D47=$M$4,$E47=R$5),VLOOKUP($A47,'Потребление ЭЭ_факт'!$A$5:$DH$154,47+'Потребление ЭЭ_факт'!AZ$4-1,FALSE),IF(Q47&lt;&gt;0,VLOOKUP($A47,'Потребление ЭЭ_факт'!$A$5:$DH$154,47+'Потребление ЭЭ_факт'!AZ$4-1,FALSE),0))</f>
        <v>0</v>
      </c>
      <c r="S47" s="17">
        <f>IF(AND($D47=$M$4,$E47=S$5),VLOOKUP($A47,'Потребление ЭЭ_факт'!$A$5:$DH$154,47+'Потребление ЭЭ_факт'!BA$4-1,FALSE),IF(R47&lt;&gt;0,VLOOKUP($A47,'Потребление ЭЭ_факт'!$A$5:$DH$154,47+'Потребление ЭЭ_факт'!BA$4-1,FALSE),0))</f>
        <v>0</v>
      </c>
      <c r="T47" s="17">
        <f>IF(AND($D47=$M$4,$E47=T$5),VLOOKUP($A47,'Потребление ЭЭ_факт'!$A$5:$DH$154,47+'Потребление ЭЭ_факт'!BB$4-1,FALSE),IF(S47&lt;&gt;0,VLOOKUP($A47,'Потребление ЭЭ_факт'!$A$5:$DH$154,47+'Потребление ЭЭ_факт'!BB$4-1,FALSE),0))</f>
        <v>0</v>
      </c>
      <c r="U47" s="17">
        <f>IF(AND($D47=$M$4,$E47=U$5),VLOOKUP($A47,'Потребление ЭЭ_факт'!$A$5:$DH$154,47+'Потребление ЭЭ_факт'!BC$4-1,FALSE),IF(T47&lt;&gt;0,VLOOKUP($A47,'Потребление ЭЭ_факт'!$A$5:$DH$154,47+'Потребление ЭЭ_факт'!BC$4-1,FALSE),0))</f>
        <v>0</v>
      </c>
      <c r="V47" s="17">
        <f>IF(AND($D47=$M$4,$E47=V$5),VLOOKUP($A47,'Потребление ЭЭ_факт'!$A$5:$DH$154,47+'Потребление ЭЭ_факт'!BD$4-1,FALSE),IF(U47&lt;&gt;0,VLOOKUP($A47,'Потребление ЭЭ_факт'!$A$5:$DH$154,47+'Потребление ЭЭ_факт'!BD$4-1,FALSE),0))</f>
        <v>0</v>
      </c>
      <c r="W47" s="17">
        <f>IF(AND($D47=$M$4,$E47=W$5),VLOOKUP($A47,'Потребление ЭЭ_факт'!$A$5:$DH$154,47+'Потребление ЭЭ_факт'!BE$4-1,FALSE),IF(V47&lt;&gt;0,VLOOKUP($A47,'Потребление ЭЭ_факт'!$A$5:$DH$154,47+'Потребление ЭЭ_факт'!BE$4-1,FALSE),0))</f>
        <v>0</v>
      </c>
      <c r="X47" s="17">
        <f>IF(AND($D47=$M$4,$E47=X$5),VLOOKUP($A47,'Потребление ЭЭ_факт'!$A$5:$DH$154,47+'Потребление ЭЭ_факт'!BF$4-1,FALSE),IF(W47&lt;&gt;0,VLOOKUP($A47,'Потребление ЭЭ_факт'!$A$5:$DH$154,47+'Потребление ЭЭ_факт'!BF$4-1,FALSE),0))</f>
        <v>0</v>
      </c>
      <c r="Y47" s="14">
        <f>IF(AND($D47=$Y$4,$E47=Y$5),VLOOKUP($A47,'Потребление ЭЭ_факт'!$A$5:$DH$154,47+'Потребление ЭЭ_факт'!BG$4+11,FALSE),IF(X47&lt;&gt;0,VLOOKUP($A47,'Потребление ЭЭ_факт'!$A$5:$DH$154,47+'Потребление ЭЭ_факт'!BG$4+11,FALSE),0))</f>
        <v>0</v>
      </c>
      <c r="Z47" s="17">
        <f>IF(AND($D47=$Y$4,$E47=Z$5),VLOOKUP($A47,'Потребление ЭЭ_факт'!$A$5:$DH$154,47+'Потребление ЭЭ_факт'!BH$4+11,FALSE),IF(Y47&lt;&gt;0,VLOOKUP($A47,'Потребление ЭЭ_факт'!$A$5:$DH$154,47+'Потребление ЭЭ_факт'!BH$4+11,FALSE),0))</f>
        <v>0</v>
      </c>
      <c r="AA47" s="17">
        <f>IF(AND($D47=$Y$4,$E47=AA$5),VLOOKUP($A47,'Потребление ЭЭ_факт'!$A$5:$DH$154,47+'Потребление ЭЭ_факт'!BI$4+11,FALSE),IF(Z47&lt;&gt;0,VLOOKUP($A47,'Потребление ЭЭ_факт'!$A$5:$DH$154,47+'Потребление ЭЭ_факт'!BI$4+11,FALSE),0))</f>
        <v>0</v>
      </c>
      <c r="AB47" s="17">
        <f>IF(AND($D47=$Y$4,$E47=AB$5),VLOOKUP($A47,'Потребление ЭЭ_факт'!$A$5:$DH$154,47+'Потребление ЭЭ_факт'!BJ$4+11,FALSE),IF(AA47&lt;&gt;0,VLOOKUP($A47,'Потребление ЭЭ_факт'!$A$5:$DH$154,47+'Потребление ЭЭ_факт'!BJ$4+11,FALSE),0))</f>
        <v>0</v>
      </c>
      <c r="AC47" s="17">
        <f>IF(AND($D47=$Y$4,$E47=AC$5),VLOOKUP($A47,'Потребление ЭЭ_факт'!$A$5:$DH$154,47+'Потребление ЭЭ_факт'!BK$4+11,FALSE),IF(AB47&lt;&gt;0,VLOOKUP($A47,'Потребление ЭЭ_факт'!$A$5:$DH$154,47+'Потребление ЭЭ_факт'!BK$4+11,FALSE),0))</f>
        <v>0</v>
      </c>
      <c r="AD47" s="17">
        <f>IF(AND($D47=$Y$4,$E47=AD$5),VLOOKUP($A47,'Потребление ЭЭ_факт'!$A$5:$DH$154,47+'Потребление ЭЭ_факт'!BL$4+11,FALSE),IF(AC47&lt;&gt;0,VLOOKUP($A47,'Потребление ЭЭ_факт'!$A$5:$DH$154,47+'Потребление ЭЭ_факт'!BL$4+11,FALSE),0))</f>
        <v>0</v>
      </c>
      <c r="AE47" s="17">
        <f>IF(AND($D47=$Y$4,$E47=AE$5),VLOOKUP($A47,'Потребление ЭЭ_факт'!$A$5:$DH$154,47+'Потребление ЭЭ_факт'!BM$4+11,FALSE),IF(AD47&lt;&gt;0,VLOOKUP($A47,'Потребление ЭЭ_факт'!$A$5:$DH$154,47+'Потребление ЭЭ_факт'!BM$4+11,FALSE),0))</f>
        <v>0</v>
      </c>
      <c r="AF47" s="17">
        <f>IF(AND($D47=$Y$4,$E47=AF$5),VLOOKUP($A47,'Потребление ЭЭ_факт'!$A$5:$DH$154,47+'Потребление ЭЭ_факт'!BN$4+11,FALSE),IF(AE47&lt;&gt;0,VLOOKUP($A47,'Потребление ЭЭ_факт'!$A$5:$DH$154,47+'Потребление ЭЭ_факт'!BN$4+11,FALSE),0))</f>
        <v>0</v>
      </c>
      <c r="AG47" s="17">
        <f>IF(AND($D47=$Y$4,$E47=AG$5),VLOOKUP($A47,'Потребление ЭЭ_факт'!$A$5:$DH$154,47+'Потребление ЭЭ_факт'!BO$4+11,FALSE),IF(AF47&lt;&gt;0,VLOOKUP($A47,'Потребление ЭЭ_факт'!$A$5:$DH$154,47+'Потребление ЭЭ_факт'!BO$4+11,FALSE),0))</f>
        <v>0</v>
      </c>
      <c r="AH47" s="17">
        <f>IF(AND($D47=$Y$4,$E47=AH$5),VLOOKUP($A47,'Потребление ЭЭ_факт'!$A$5:$DH$154,47+'Потребление ЭЭ_факт'!BP$4+11,FALSE),IF(AG47&lt;&gt;0,VLOOKUP($A47,'Потребление ЭЭ_факт'!$A$5:$DH$154,47+'Потребление ЭЭ_факт'!BP$4+11,FALSE),0))</f>
        <v>0</v>
      </c>
      <c r="AI47" s="17">
        <f>IF(AND($D47=$Y$4,$E47=AI$5),VLOOKUP($A47,'Потребление ЭЭ_факт'!$A$5:$DH$154,47+'Потребление ЭЭ_факт'!BQ$4+11,FALSE),IF(AH47&lt;&gt;0,VLOOKUP($A47,'Потребление ЭЭ_факт'!$A$5:$DH$154,47+'Потребление ЭЭ_факт'!BQ$4+11,FALSE),0))</f>
        <v>17832.470634640067</v>
      </c>
      <c r="AJ47" s="17">
        <f>IF(AND($D47=$Y$4,$E47=AJ$5),VLOOKUP($A47,'Потребление ЭЭ_факт'!$A$5:$DH$154,47+'Потребление ЭЭ_факт'!BR$4+11,FALSE),IF(AI47&lt;&gt;0,VLOOKUP($A47,'Потребление ЭЭ_факт'!$A$5:$DH$154,47+'Потребление ЭЭ_факт'!BR$4+11,FALSE),0))</f>
        <v>16058.78031428571</v>
      </c>
      <c r="AK47" s="14">
        <f>IF(AND($D47=$AK$4,$E47=AK$5),VLOOKUP($A47,'Потребление ЭЭ_факт'!$A$5:$DH$154,47+'Потребление ЭЭ_факт'!BS$4+23,FALSE),IF(AJ47&lt;&gt;0,VLOOKUP($A47,'Потребление ЭЭ_факт'!$A$5:$DH$154,47+'Потребление ЭЭ_факт'!BS$4+23,FALSE),0))</f>
        <v>16153.495499999997</v>
      </c>
      <c r="AL47" s="17">
        <f>IF(AND($D47=$AK$4,$E47=AL$5),VLOOKUP($A47,'Потребление ЭЭ_факт'!$A$5:$DH$154,47+'Потребление ЭЭ_факт'!BT$4+23,FALSE),IF(AK47&lt;&gt;0,VLOOKUP($A47,'Потребление ЭЭ_факт'!$A$5:$DH$154,47+'Потребление ЭЭ_факт'!BT$4+23,FALSE),0))</f>
        <v>11950.215</v>
      </c>
      <c r="AM47" s="17">
        <f>IF(AND($D47=$AK$4,$E47=AM$5),VLOOKUP($A47,'Потребление ЭЭ_факт'!$A$5:$DH$154,47+'Потребление ЭЭ_факт'!BU$4+23,FALSE),IF(AL47&lt;&gt;0,VLOOKUP($A47,'Потребление ЭЭ_факт'!$A$5:$DH$154,47+'Потребление ЭЭ_факт'!BU$4+23,FALSE),0))</f>
        <v>12857.760171428572</v>
      </c>
      <c r="AN47" s="17">
        <f>IF(AND($D47=$AK$4,$E47=AN$5),VLOOKUP($A47,'Потребление ЭЭ_факт'!$A$5:$DH$154,47+'Потребление ЭЭ_факт'!BV$4+23,FALSE),IF(AM47&lt;&gt;0,VLOOKUP($A47,'Потребление ЭЭ_факт'!$A$5:$DH$154,47+'Потребление ЭЭ_факт'!BV$4+23,FALSE),0))</f>
        <v>10131.833571428573</v>
      </c>
      <c r="AO47" s="17">
        <f>IF(AND($D47=$AK$4,$E47=AO$5),VLOOKUP($A47,'Потребление ЭЭ_факт'!$A$5:$DH$154,47+'Потребление ЭЭ_факт'!BW$4+23,FALSE),IF(AN47&lt;&gt;0,VLOOKUP($A47,'Потребление ЭЭ_факт'!$A$5:$DH$154,47+'Потребление ЭЭ_факт'!BW$4+23,FALSE),0))</f>
        <v>9407.3386071428577</v>
      </c>
      <c r="AP47" s="17">
        <f>IF(AND($D47=$AK$4,$E47=AP$5),VLOOKUP($A47,'Потребление ЭЭ_факт'!$A$5:$DH$154,47+'Потребление ЭЭ_факт'!BX$4+23,FALSE),IF(AO47&lt;&gt;0,VLOOKUP($A47,'Потребление ЭЭ_факт'!$A$5:$DH$154,47+'Потребление ЭЭ_факт'!BX$4+23,FALSE),0))</f>
        <v>9129.2657142857133</v>
      </c>
      <c r="AQ47" s="17">
        <f>IF(AND($D47=$AK$4,$E47=AQ$5),VLOOKUP($A47,'Потребление ЭЭ_факт'!$A$5:$DH$154,47+'Потребление ЭЭ_факт'!BY$4+23,FALSE),IF(AP47&lt;&gt;0,VLOOKUP($A47,'Потребление ЭЭ_факт'!$A$5:$DH$154,47+'Потребление ЭЭ_факт'!BY$4+23,FALSE),0))</f>
        <v>8076.6281785714282</v>
      </c>
      <c r="AR47" s="17">
        <f>IF(AND($D47=$AK$4,$E47=AR$5),VLOOKUP($A47,'Потребление ЭЭ_факт'!$A$5:$DH$154,47+'Потребление ЭЭ_факт'!BZ$4+23,FALSE),IF(AQ47&lt;&gt;0,VLOOKUP($A47,'Потребление ЭЭ_факт'!$A$5:$DH$154,47+'Потребление ЭЭ_факт'!BZ$4+23,FALSE),0))</f>
        <v>7524.9887142857133</v>
      </c>
      <c r="AS47" s="17">
        <f>IF(AND($D47=$AK$4,$E47=AS$5),VLOOKUP($A47,'Потребление ЭЭ_факт'!$A$5:$DH$154,47+'Потребление ЭЭ_факт'!CA$4+23,FALSE),IF(AR47&lt;&gt;0,VLOOKUP($A47,'Потребление ЭЭ_факт'!$A$5:$DH$154,47+'Потребление ЭЭ_факт'!CA$4+23,FALSE),0))</f>
        <v>7667.9382857142864</v>
      </c>
      <c r="AT47" s="17">
        <f>IF(AND($D47=$AK$4,$E47=AT$5),VLOOKUP($A47,'Потребление ЭЭ_факт'!$A$5:$DH$154,47+'Потребление ЭЭ_факт'!CB$4+23,FALSE),IF(AS47&lt;&gt;0,VLOOKUP($A47,'Потребление ЭЭ_факт'!$A$5:$DH$154,47+'Потребление ЭЭ_факт'!CB$4+23,FALSE),0))</f>
        <v>8622.999642857143</v>
      </c>
      <c r="AU47" s="17">
        <f>IF(AND($D47=$AK$4,$E47=AU$5),VLOOKUP($A47,'Потребление ЭЭ_факт'!$A$5:$DH$154,47+'Потребление ЭЭ_факт'!CC$4+23,FALSE),IF(AT47&lt;&gt;0,VLOOKUP($A47,'Потребление ЭЭ_факт'!$A$5:$DH$154,47+'Потребление ЭЭ_факт'!CC$4+23,FALSE),0))</f>
        <v>10656.250714285714</v>
      </c>
      <c r="AV47" s="17">
        <f>IF(AND($D47=$AK$4,$E47=AV$5),VLOOKUP($A47,'Потребление ЭЭ_факт'!$A$5:$DH$154,47+'Потребление ЭЭ_факт'!CD$4+23,FALSE),IF(AU47&lt;&gt;0,VLOOKUP($A47,'Потребление ЭЭ_факт'!$A$5:$DH$154,47+'Потребление ЭЭ_факт'!CD$4+23,FALSE),0))</f>
        <v>8776.6278857142843</v>
      </c>
      <c r="AW47" s="14">
        <f>IF(AND($D47=$AW$4,$E47=AW$5),VLOOKUP($A47,'Потребление ЭЭ_факт'!$A$5:$DH$154,47+'Потребление ЭЭ_факт'!CE$4+35,FALSE),IF(AV47&lt;&gt;0,VLOOKUP($A47,'Потребление ЭЭ_факт'!$A$5:$DH$154,47+'Потребление ЭЭ_факт'!CE$4+35,FALSE),0))</f>
        <v>13329.294749999997</v>
      </c>
      <c r="AX47" s="17">
        <f>IF(AND($D47=$AW$4,$E47=AX$5),VLOOKUP($A47,'Потребление ЭЭ_факт'!$A$5:$DH$154,47+'Потребление ЭЭ_факт'!CF$4+35,FALSE),IF(AW47&lt;&gt;0,VLOOKUP($A47,'Потребление ЭЭ_факт'!$A$5:$DH$154,47+'Потребление ЭЭ_факт'!CF$4+35,FALSE),0))</f>
        <v>11386.893</v>
      </c>
      <c r="AY47" s="17">
        <f>IF(AND($D47=$AW$4,$E47=AY$5),VLOOKUP($A47,'Потребление ЭЭ_факт'!$A$5:$DH$154,47+'Потребление ЭЭ_факт'!CG$4+35,FALSE),IF(AX47&lt;&gt;0,VLOOKUP($A47,'Потребление ЭЭ_факт'!$A$5:$DH$154,47+'Потребление ЭЭ_факт'!CG$4+35,FALSE),0))</f>
        <v>9850.7672571428593</v>
      </c>
      <c r="AZ47" s="17">
        <f>IF(AND($D47=$AW$4,$E47=AZ$5),VLOOKUP($A47,'Потребление ЭЭ_факт'!$A$5:$DH$154,47+'Потребление ЭЭ_факт'!CH$4+35,FALSE),IF(AY47&lt;&gt;0,VLOOKUP($A47,'Потребление ЭЭ_факт'!$A$5:$DH$154,47+'Потребление ЭЭ_факт'!CH$4+35,FALSE),0))</f>
        <v>7451.7364285714284</v>
      </c>
      <c r="BA47" s="17">
        <f>IF(AND($D47=$AW$4,$E47=BA$5),VLOOKUP($A47,'Потребление ЭЭ_факт'!$A$5:$DH$154,47+'Потребление ЭЭ_факт'!CI$4+35,FALSE),IF(AZ47&lt;&gt;0,VLOOKUP($A47,'Потребление ЭЭ_факт'!$A$5:$DH$154,47+'Потребление ЭЭ_факт'!CI$4+35,FALSE),0))</f>
        <v>7680.7471071428572</v>
      </c>
      <c r="BB47" s="17">
        <f>IF(AND($D47=$AW$4,$E47=BB$5),VLOOKUP($A47,'Потребление ЭЭ_факт'!$A$5:$DH$154,47+'Потребление ЭЭ_факт'!CJ$4+35,FALSE),IF(BA47&lt;&gt;0,VLOOKUP($A47,'Потребление ЭЭ_факт'!$A$5:$DH$154,47+'Потребление ЭЭ_факт'!CJ$4+35,FALSE),0))</f>
        <v>6920.408571428572</v>
      </c>
      <c r="BC47" s="17">
        <f>IF(AND($D47=$AW$4,$E47=BC$5),VLOOKUP($A47,'Потребление ЭЭ_факт'!$A$5:$DH$154,47+'Потребление ЭЭ_факт'!CK$4+35,FALSE),IF(BB47&lt;&gt;0,VLOOKUP($A47,'Потребление ЭЭ_факт'!$A$5:$DH$154,47+'Потребление ЭЭ_факт'!CK$4+35,FALSE),0))</f>
        <v>7822.3429285714292</v>
      </c>
      <c r="BD47" s="17">
        <f>IF(AND($D47=$AW$4,$E47=BD$5),VLOOKUP($A47,'Потребление ЭЭ_факт'!$A$5:$DH$154,47+'Потребление ЭЭ_факт'!CL$4+35,FALSE),IF(BC47&lt;&gt;0,VLOOKUP($A47,'Потребление ЭЭ_факт'!$A$5:$DH$154,47+'Потребление ЭЭ_факт'!CL$4+35,FALSE),0))</f>
        <v>8261.2006285714288</v>
      </c>
      <c r="BE47" s="17">
        <f>IF(AND($D47=$AW$4,$E47=BE$5),VLOOKUP($A47,'Потребление ЭЭ_факт'!$A$5:$DH$154,47+'Потребление ЭЭ_факт'!CM$4+35,FALSE),IF(BD47&lt;&gt;0,VLOOKUP($A47,'Потребление ЭЭ_факт'!$A$5:$DH$154,47+'Потребление ЭЭ_факт'!CM$4+35,FALSE),0))</f>
        <v>8281.7396785714282</v>
      </c>
      <c r="BF47" s="17">
        <f>IF(AND($D47=$AW$4,$E47=BF$5),VLOOKUP($A47,'Потребление ЭЭ_факт'!$A$5:$DH$154,47+'Потребление ЭЭ_факт'!CN$4+35,FALSE),IF(BE47&lt;&gt;0,VLOOKUP($A47,'Потребление ЭЭ_факт'!$A$5:$DH$154,47+'Потребление ЭЭ_факт'!CN$4+35,FALSE),0))</f>
        <v>36864.359678571433</v>
      </c>
      <c r="BG47" s="17">
        <f>IF(AND($D47=$AW$4,$E47=BG$5),VLOOKUP($A47,'Потребление ЭЭ_факт'!$A$5:$DH$154,47+'Потребление ЭЭ_факт'!CO$4+35,FALSE),IF(BF47&lt;&gt;0,VLOOKUP($A47,'Потребление ЭЭ_факт'!$A$5:$DH$154,47+'Потребление ЭЭ_факт'!CO$4+35,FALSE),0))</f>
        <v>39847.934571428574</v>
      </c>
      <c r="BH47" s="17">
        <f>IF(AND($D47=$AW$4,$E47=BH$5),VLOOKUP($A47,'Потребление ЭЭ_факт'!$A$5:$DH$154,47+'Потребление ЭЭ_факт'!CP$4+35,FALSE),IF(BG47&lt;&gt;0,VLOOKUP($A47,'Потребление ЭЭ_факт'!$A$5:$DH$154,47+'Потребление ЭЭ_факт'!CP$4+35,FALSE),0))</f>
        <v>47543.99807142857</v>
      </c>
      <c r="BI47" s="14">
        <f>IF(AND($D47=$BI$4,$E47=BI$5),VLOOKUP($A47,'Потребление ЭЭ_факт'!$A$5:$DH$154,47+'Потребление ЭЭ_факт'!CQ$4+47,FALSE),IF(BH47&lt;&gt;0,VLOOKUP($A47,'Потребление ЭЭ_факт'!$A$5:$DH$154,47+'Потребление ЭЭ_факт'!CQ$4+47,FALSE),0))</f>
        <v>49192.585821428576</v>
      </c>
      <c r="BJ47" s="17">
        <f>IF(AND($D47=$BI$4,$E47=BJ$5),VLOOKUP($A47,'Потребление ЭЭ_факт'!$A$5:$DH$154,47+'Потребление ЭЭ_факт'!CR$4+47,FALSE),IF(BI47&lt;&gt;0,VLOOKUP($A47,'Потребление ЭЭ_факт'!$A$5:$DH$154,47+'Потребление ЭЭ_факт'!CR$4+47,FALSE),0))</f>
        <v>40505.775685714281</v>
      </c>
      <c r="BK47" s="17">
        <f>IF(AND($D47=$BI$4,$E47=BK$5),VLOOKUP($A47,'Потребление ЭЭ_факт'!$A$5:$DH$154,47+'Потребление ЭЭ_факт'!CS$4+47,FALSE),IF(BJ47&lt;&gt;0,VLOOKUP($A47,'Потребление ЭЭ_факт'!$A$5:$DH$154,47+'Потребление ЭЭ_факт'!CS$4+47,FALSE),0))</f>
        <v>32260.115678571434</v>
      </c>
      <c r="BL47" s="17">
        <f>IF(AND($D47=$BI$4,$E47=BL$5),VLOOKUP($A47,'Потребление ЭЭ_факт'!$A$5:$DH$154,47+'Потребление ЭЭ_факт'!CT$4+47,FALSE),IF(BK47&lt;&gt;0,VLOOKUP($A47,'Потребление ЭЭ_факт'!$A$5:$DH$154,47+'Потребление ЭЭ_факт'!CT$4+47,FALSE),0))</f>
        <v>35636.621785714291</v>
      </c>
      <c r="BM47" s="17">
        <f>IF(AND($D47=$BI$4,$E47=BM$5),VLOOKUP($A47,'Потребление ЭЭ_факт'!$A$5:$DH$154,47+'Потребление ЭЭ_факт'!CU$4+47,FALSE),IF(BL47&lt;&gt;0,VLOOKUP($A47,'Потребление ЭЭ_факт'!$A$5:$DH$154,47+'Потребление ЭЭ_факт'!CU$4+47,FALSE),0))</f>
        <v>36100.142142857148</v>
      </c>
      <c r="BN47" s="17">
        <f>IF(AND($D47=$BI$4,$E47=BN$5),VLOOKUP($A47,'Потребление ЭЭ_факт'!$A$5:$DH$154,47+'Потребление ЭЭ_факт'!CV$4+47,FALSE),IF(BM47&lt;&gt;0,VLOOKUP($A47,'Потребление ЭЭ_факт'!$A$5:$DH$154,47+'Потребление ЭЭ_факт'!CV$4+47,FALSE),0))</f>
        <v>38185.048928571428</v>
      </c>
      <c r="BO47" s="17">
        <f>IF(AND($D47=$BI$4,$E47=BO$5),VLOOKUP($A47,'Потребление ЭЭ_факт'!$A$5:$DH$154,47+'Потребление ЭЭ_факт'!CW$4+47,FALSE),IF(BN47&lt;&gt;0,VLOOKUP($A47,'Потребление ЭЭ_факт'!$A$5:$DH$154,47+'Потребление ЭЭ_факт'!CW$4+47,FALSE),0))</f>
        <v>41463.478714285717</v>
      </c>
      <c r="BP47" s="17">
        <f>IF(AND($D47=$BI$4,$E47=BP$5),VLOOKUP($A47,'Потребление ЭЭ_факт'!$A$5:$DH$154,47+'Потребление ЭЭ_факт'!CX$4+47,FALSE),IF(BO47&lt;&gt;0,VLOOKUP($A47,'Потребление ЭЭ_факт'!$A$5:$DH$154,47+'Потребление ЭЭ_факт'!CX$4+47,FALSE),0))</f>
        <v>38930.690142857151</v>
      </c>
      <c r="BQ47" s="17">
        <f>IF(AND($D47=$BI$4,$E47=BQ$5),VLOOKUP($A47,'Потребление ЭЭ_факт'!$A$5:$DH$154,47+'Потребление ЭЭ_факт'!CY$4+47,FALSE),IF(BP47&lt;&gt;0,VLOOKUP($A47,'Потребление ЭЭ_факт'!$A$5:$DH$154,47+'Потребление ЭЭ_факт'!CY$4+47,FALSE),0))</f>
        <v>36353.677499999998</v>
      </c>
      <c r="BR47" s="17">
        <f>IF(AND($D47=$BI$4,$E47=BR$5),VLOOKUP($A47,'Потребление ЭЭ_факт'!$A$5:$DH$154,47+'Потребление ЭЭ_факт'!CZ$4+47,FALSE),IF(BQ47&lt;&gt;0,VLOOKUP($A47,'Потребление ЭЭ_факт'!$A$5:$DH$154,47+'Потребление ЭЭ_факт'!CZ$4+47,FALSE),0))</f>
        <v>34923.623057142853</v>
      </c>
      <c r="BS47" s="17">
        <f>IF(AND($D47=$BI$4,$E47=BS$5),VLOOKUP($A47,'Потребление ЭЭ_факт'!$A$5:$DH$154,47+'Потребление ЭЭ_факт'!DA$4+47,FALSE),IF(BR47&lt;&gt;0,VLOOKUP($A47,'Потребление ЭЭ_факт'!$A$5:$DH$154,47+'Потребление ЭЭ_факт'!DA$4+47,FALSE),0))</f>
        <v>36431.296071428573</v>
      </c>
      <c r="BT47" s="17">
        <f>IF(AND($D47=$BI$4,$E47=BT$5),VLOOKUP($A47,'Потребление ЭЭ_факт'!$A$5:$DH$154,47+'Потребление ЭЭ_факт'!DB$4+47,FALSE),IF(BS47&lt;&gt;0,VLOOKUP($A47,'Потребление ЭЭ_факт'!$A$5:$DH$154,47+'Потребление ЭЭ_факт'!DB$4+47,FALSE),0))</f>
        <v>38256.778928571432</v>
      </c>
      <c r="BU47" s="14">
        <f>IF(AND($D47=$BU$4,$E47=BU$5),VLOOKUP($A47,'Потребление ЭЭ_факт'!$A$5:$DH$154,59+'Потребление ЭЭ_факт'!DC$4+47,FALSE),IF(BT47&lt;&gt;0,VLOOKUP($A47,'Потребление ЭЭ_факт'!$A$5:$DH$154,47+'Потребление ЭЭ_факт'!DC$4+59,FALSE),0))</f>
        <v>37124.67531428572</v>
      </c>
      <c r="BV47" s="17">
        <f>IF(AND($D47=$BU$4,$E47=BV$5),VLOOKUP($A47,'Потребление ЭЭ_факт'!$A$5:$DH$154,59+'Потребление ЭЭ_факт'!DD$4+47,FALSE),IF(BU47&lt;&gt;0,VLOOKUP($A47,'Потребление ЭЭ_факт'!$A$5:$DH$154,47+'Потребление ЭЭ_факт'!DD$4+59,FALSE),0))</f>
        <v>35670.263999999996</v>
      </c>
      <c r="BW47" s="17">
        <f>IF(AND($D47=$BU$4,$E47=BW$5),VLOOKUP($A47,'Потребление ЭЭ_факт'!$A$5:$DH$154,59+'Потребление ЭЭ_факт'!DE$4+47,FALSE),IF(BV47&lt;&gt;0,VLOOKUP($A47,'Потребление ЭЭ_факт'!$A$5:$DH$154,47+'Потребление ЭЭ_факт'!DE$4+59,FALSE),0))</f>
        <v>36471.19553571428</v>
      </c>
      <c r="BX47" s="17">
        <f>IF(AND($D47=$BU$4,$E47=BX$5),VLOOKUP($A47,'Потребление ЭЭ_факт'!$A$5:$DH$154,59+'Потребление ЭЭ_факт'!DF$4+47,FALSE),IF(BW47&lt;&gt;0,VLOOKUP($A47,'Потребление ЭЭ_факт'!$A$5:$DH$154,47+'Потребление ЭЭ_факт'!DF$4+59,FALSE),0))</f>
        <v>34190.202857142853</v>
      </c>
      <c r="BY47" s="17">
        <f>IF(AND($D47=$BU$4,$E47=BY$5),VLOOKUP($A47,'Потребление ЭЭ_факт'!$A$5:$DH$154,59+'Потребление ЭЭ_факт'!DG$4+47,FALSE),IF(BX47&lt;&gt;0,VLOOKUP($A47,'Потребление ЭЭ_факт'!$A$5:$DH$154,47+'Потребление ЭЭ_факт'!DG$4+59,FALSE),0))</f>
        <v>40093.338000000003</v>
      </c>
      <c r="BZ47" s="17">
        <f>IF(AND($D47=$BU$4,$E47=BZ$5),VLOOKUP($A47,'Потребление ЭЭ_факт'!$A$5:$DH$154,59+'Потребление ЭЭ_факт'!DH$4+47,FALSE),IF(BY47&lt;&gt;0,VLOOKUP($A47,'Потребление ЭЭ_факт'!$A$5:$DH$154,47+'Потребление ЭЭ_факт'!DH$4+59,FALSE),0))</f>
        <v>39860.839607142858</v>
      </c>
      <c r="CA47" s="15">
        <f t="shared" si="248"/>
        <v>19120.81660714286</v>
      </c>
      <c r="CB47" s="12">
        <f t="shared" si="249"/>
        <v>18238.959828571431</v>
      </c>
      <c r="CC47" s="12">
        <f t="shared" si="250"/>
        <v>17434.451821428571</v>
      </c>
      <c r="CD47" s="12">
        <f t="shared" si="251"/>
        <v>26803.660792857147</v>
      </c>
      <c r="CE47" s="12">
        <f t="shared" si="252"/>
        <v>28978.493785714283</v>
      </c>
      <c r="CF47" s="12">
        <f t="shared" si="253"/>
        <v>31525.801628571429</v>
      </c>
      <c r="CG47" s="14">
        <f t="shared" si="254"/>
        <v>33215.518628571437</v>
      </c>
      <c r="CH47" s="15">
        <f t="shared" si="255"/>
        <v>29187.644228571426</v>
      </c>
      <c r="CI47" s="15">
        <f t="shared" si="256"/>
        <v>26194.026157142856</v>
      </c>
      <c r="CJ47" s="15">
        <f t="shared" si="257"/>
        <v>25759.520357142857</v>
      </c>
      <c r="CK47" s="15">
        <f t="shared" si="258"/>
        <v>27958.075750000004</v>
      </c>
      <c r="CL47" s="15">
        <f t="shared" si="259"/>
        <v>28322.099035714287</v>
      </c>
      <c r="CM47" s="15">
        <f t="shared" si="261"/>
        <v>19120.81660714286</v>
      </c>
      <c r="CN47" s="15">
        <f t="shared" si="208"/>
        <v>18238.959828571431</v>
      </c>
      <c r="CO47" s="15">
        <f t="shared" si="209"/>
        <v>17434.451821428571</v>
      </c>
      <c r="CP47" s="15">
        <f t="shared" si="210"/>
        <v>26803.660792857147</v>
      </c>
      <c r="CQ47" s="15">
        <f t="shared" si="211"/>
        <v>28978.493785714283</v>
      </c>
      <c r="CR47" s="16">
        <f t="shared" si="212"/>
        <v>31525.801628571429</v>
      </c>
      <c r="CS47" s="14">
        <f t="shared" si="213"/>
        <v>33215.518628571437</v>
      </c>
      <c r="CT47" s="15">
        <f t="shared" si="214"/>
        <v>29187.644228571426</v>
      </c>
      <c r="CU47" s="15">
        <f t="shared" si="215"/>
        <v>26194.026157142856</v>
      </c>
      <c r="CV47" s="15">
        <f t="shared" si="216"/>
        <v>25759.520357142857</v>
      </c>
      <c r="CW47" s="15">
        <f t="shared" si="217"/>
        <v>27958.075750000004</v>
      </c>
      <c r="CX47" s="15">
        <f t="shared" si="218"/>
        <v>28322.099035714287</v>
      </c>
      <c r="CY47" s="15">
        <f t="shared" si="219"/>
        <v>19120.81660714286</v>
      </c>
      <c r="CZ47" s="15">
        <f t="shared" si="220"/>
        <v>18238.959828571431</v>
      </c>
      <c r="DA47" s="15">
        <f t="shared" si="221"/>
        <v>17434.451821428571</v>
      </c>
      <c r="DB47" s="15">
        <f t="shared" si="222"/>
        <v>26803.660792857147</v>
      </c>
      <c r="DC47" s="15">
        <f t="shared" si="223"/>
        <v>28978.493785714283</v>
      </c>
      <c r="DD47" s="16">
        <f t="shared" si="224"/>
        <v>31525.801628571429</v>
      </c>
      <c r="DE47" s="14">
        <f t="shared" si="190"/>
        <v>33215.518628571437</v>
      </c>
      <c r="DF47" s="15">
        <f t="shared" si="191"/>
        <v>29187.644228571426</v>
      </c>
      <c r="DG47" s="15">
        <f t="shared" si="192"/>
        <v>26194.026157142856</v>
      </c>
      <c r="DH47" s="15">
        <f t="shared" si="193"/>
        <v>25759.520357142857</v>
      </c>
      <c r="DI47" s="15">
        <f t="shared" si="194"/>
        <v>27958.075750000004</v>
      </c>
      <c r="DJ47" s="15">
        <f t="shared" si="195"/>
        <v>28322.099035714287</v>
      </c>
      <c r="DK47" s="15">
        <f t="shared" si="196"/>
        <v>19120.81660714286</v>
      </c>
      <c r="DL47" s="15">
        <f t="shared" si="197"/>
        <v>18238.959828571431</v>
      </c>
      <c r="DM47" s="15">
        <f t="shared" si="198"/>
        <v>17434.451821428571</v>
      </c>
      <c r="DN47" s="15">
        <f t="shared" si="199"/>
        <v>26803.660792857147</v>
      </c>
      <c r="DO47" s="15">
        <f t="shared" si="188"/>
        <v>28978.493785714283</v>
      </c>
      <c r="DP47" s="16">
        <f t="shared" si="189"/>
        <v>31525.801628571429</v>
      </c>
      <c r="DQ47" s="14">
        <f t="shared" si="105"/>
        <v>33215.518628571437</v>
      </c>
      <c r="DR47" s="15">
        <f t="shared" si="106"/>
        <v>29187.644228571426</v>
      </c>
      <c r="DS47" s="15">
        <f t="shared" si="107"/>
        <v>26194.026157142856</v>
      </c>
      <c r="DT47" s="15">
        <f t="shared" si="108"/>
        <v>25759.520357142857</v>
      </c>
      <c r="DU47" s="15">
        <f t="shared" si="109"/>
        <v>27958.075750000004</v>
      </c>
      <c r="DV47" s="15">
        <f t="shared" si="110"/>
        <v>28322.099035714287</v>
      </c>
      <c r="DW47" s="15">
        <f t="shared" si="111"/>
        <v>19120.81660714286</v>
      </c>
      <c r="DX47" s="15">
        <f t="shared" si="112"/>
        <v>18238.959828571431</v>
      </c>
      <c r="DY47" s="15">
        <f t="shared" si="113"/>
        <v>17434.451821428571</v>
      </c>
      <c r="DZ47" s="15">
        <f t="shared" si="225"/>
        <v>26803.660792857147</v>
      </c>
      <c r="EA47" s="15">
        <f t="shared" si="226"/>
        <v>28978.493785714283</v>
      </c>
      <c r="EB47" s="16">
        <f t="shared" si="227"/>
        <v>31525.801628571429</v>
      </c>
      <c r="EC47" s="14">
        <f t="shared" si="228"/>
        <v>33215.518628571437</v>
      </c>
      <c r="ED47" s="15">
        <f t="shared" si="229"/>
        <v>29187.644228571426</v>
      </c>
      <c r="EE47" s="15">
        <f t="shared" si="230"/>
        <v>26194.026157142856</v>
      </c>
      <c r="EF47" s="15">
        <f t="shared" si="231"/>
        <v>25759.520357142857</v>
      </c>
      <c r="EG47" s="15">
        <f t="shared" si="232"/>
        <v>27958.075750000004</v>
      </c>
      <c r="EH47" s="15">
        <f t="shared" si="233"/>
        <v>28322.099035714287</v>
      </c>
      <c r="EI47" s="15">
        <f t="shared" si="234"/>
        <v>19120.81660714286</v>
      </c>
      <c r="EJ47" s="15">
        <f t="shared" si="235"/>
        <v>18238.959828571431</v>
      </c>
      <c r="EK47" s="15">
        <f t="shared" si="236"/>
        <v>17434.451821428571</v>
      </c>
      <c r="EL47" s="15">
        <f t="shared" si="237"/>
        <v>26803.660792857147</v>
      </c>
      <c r="EM47" s="15">
        <f t="shared" si="238"/>
        <v>28978.493785714283</v>
      </c>
      <c r="EN47" s="16">
        <f t="shared" si="239"/>
        <v>31525.801628571429</v>
      </c>
      <c r="EO47" s="14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6"/>
      <c r="FC47" s="14">
        <f t="shared" si="178"/>
        <v>16153.495499999997</v>
      </c>
      <c r="FD47" s="17">
        <f t="shared" si="114"/>
        <v>11950.215</v>
      </c>
      <c r="FE47" s="17">
        <f t="shared" si="115"/>
        <v>12857.760171428572</v>
      </c>
      <c r="FF47" s="17">
        <f t="shared" si="116"/>
        <v>10131.833571428573</v>
      </c>
      <c r="FG47" s="17">
        <f t="shared" si="117"/>
        <v>9407.3386071428577</v>
      </c>
      <c r="FH47" s="17">
        <f t="shared" si="118"/>
        <v>9129.2657142857133</v>
      </c>
      <c r="FI47" s="17">
        <f t="shared" si="119"/>
        <v>8076.6281785714282</v>
      </c>
      <c r="FJ47" s="17">
        <f t="shared" si="120"/>
        <v>7524.9887142857133</v>
      </c>
      <c r="FK47" s="17">
        <f t="shared" si="121"/>
        <v>7667.9382857142864</v>
      </c>
      <c r="FL47" s="17">
        <f t="shared" si="122"/>
        <v>8622.999642857143</v>
      </c>
      <c r="FM47" s="17">
        <f t="shared" si="123"/>
        <v>10656.250714285714</v>
      </c>
      <c r="FN47" s="17">
        <f t="shared" si="124"/>
        <v>8776.6278857142843</v>
      </c>
      <c r="FO47" s="14">
        <f t="shared" si="125"/>
        <v>13329.294749999997</v>
      </c>
      <c r="FP47" s="17">
        <f t="shared" si="126"/>
        <v>11386.893</v>
      </c>
      <c r="FQ47" s="17">
        <f t="shared" si="127"/>
        <v>9850.7672571428593</v>
      </c>
      <c r="FR47" s="17">
        <f t="shared" si="128"/>
        <v>7451.7364285714284</v>
      </c>
      <c r="FS47" s="17">
        <f t="shared" si="129"/>
        <v>7680.7471071428572</v>
      </c>
      <c r="FT47" s="17">
        <f t="shared" si="130"/>
        <v>6920.408571428572</v>
      </c>
      <c r="FU47" s="17">
        <f t="shared" si="131"/>
        <v>7822.3429285714292</v>
      </c>
      <c r="FV47" s="17">
        <f t="shared" si="132"/>
        <v>8261.2006285714288</v>
      </c>
      <c r="FW47" s="17">
        <f t="shared" si="133"/>
        <v>8281.7396785714282</v>
      </c>
      <c r="FX47" s="17">
        <f t="shared" si="134"/>
        <v>36864.359678571433</v>
      </c>
      <c r="FY47" s="17">
        <f t="shared" si="135"/>
        <v>39847.934571428574</v>
      </c>
      <c r="FZ47" s="17">
        <f t="shared" si="136"/>
        <v>47543.99807142857</v>
      </c>
      <c r="GA47" s="14">
        <f t="shared" si="137"/>
        <v>49192.585821428576</v>
      </c>
      <c r="GB47" s="17">
        <f t="shared" si="138"/>
        <v>40505.775685714281</v>
      </c>
      <c r="GC47" s="17">
        <f t="shared" si="139"/>
        <v>32260.115678571434</v>
      </c>
      <c r="GD47" s="17">
        <f t="shared" si="140"/>
        <v>35636.621785714291</v>
      </c>
      <c r="GE47" s="17">
        <f t="shared" si="141"/>
        <v>36100.142142857148</v>
      </c>
      <c r="GF47" s="17">
        <f t="shared" si="142"/>
        <v>38185.048928571428</v>
      </c>
      <c r="GG47" s="17">
        <f t="shared" si="143"/>
        <v>41463.478714285717</v>
      </c>
      <c r="GH47" s="17">
        <f t="shared" si="144"/>
        <v>38930.690142857151</v>
      </c>
      <c r="GI47" s="17">
        <f t="shared" si="145"/>
        <v>36353.677499999998</v>
      </c>
      <c r="GJ47" s="17">
        <f t="shared" si="146"/>
        <v>34923.623057142853</v>
      </c>
      <c r="GK47" s="17">
        <f t="shared" si="147"/>
        <v>36431.296071428573</v>
      </c>
      <c r="GL47" s="17">
        <f t="shared" si="148"/>
        <v>38256.778928571432</v>
      </c>
      <c r="GM47" s="14">
        <f t="shared" si="149"/>
        <v>37124.67531428572</v>
      </c>
      <c r="GN47" s="17">
        <f t="shared" si="150"/>
        <v>35670.263999999996</v>
      </c>
      <c r="GO47" s="17">
        <f t="shared" si="151"/>
        <v>36471.19553571428</v>
      </c>
      <c r="GP47" s="17">
        <f t="shared" si="152"/>
        <v>34190.202857142853</v>
      </c>
      <c r="GQ47" s="17">
        <f t="shared" si="153"/>
        <v>40093.338000000003</v>
      </c>
      <c r="GR47" s="17">
        <f t="shared" si="154"/>
        <v>39860.839607142858</v>
      </c>
      <c r="GS47" s="15">
        <f t="shared" si="155"/>
        <v>19120.81660714286</v>
      </c>
      <c r="GT47" s="12">
        <f t="shared" si="156"/>
        <v>18238.959828571431</v>
      </c>
      <c r="GU47" s="12">
        <f t="shared" si="157"/>
        <v>17434.451821428571</v>
      </c>
      <c r="GV47" s="12">
        <f t="shared" si="158"/>
        <v>26803.660792857147</v>
      </c>
      <c r="GW47" s="12">
        <f t="shared" si="159"/>
        <v>28978.493785714283</v>
      </c>
      <c r="GX47" s="12">
        <f t="shared" si="160"/>
        <v>31525.801628571429</v>
      </c>
      <c r="GY47" s="14">
        <f t="shared" si="161"/>
        <v>33215.518628571437</v>
      </c>
      <c r="GZ47" s="15">
        <f t="shared" si="162"/>
        <v>29187.644228571426</v>
      </c>
      <c r="HA47" s="15">
        <f t="shared" si="163"/>
        <v>26194.026157142856</v>
      </c>
      <c r="HB47" s="15">
        <f t="shared" si="164"/>
        <v>25759.520357142857</v>
      </c>
      <c r="HC47" s="15">
        <f t="shared" si="165"/>
        <v>27958.075750000004</v>
      </c>
      <c r="HD47" s="15">
        <f t="shared" si="166"/>
        <v>28322.099035714287</v>
      </c>
      <c r="HE47" s="15">
        <f t="shared" si="167"/>
        <v>19120.81660714286</v>
      </c>
      <c r="HF47" s="15">
        <f t="shared" si="168"/>
        <v>18238.959828571431</v>
      </c>
      <c r="HG47" s="15">
        <f t="shared" si="169"/>
        <v>17434.451821428571</v>
      </c>
      <c r="HH47" s="15">
        <f t="shared" si="170"/>
        <v>26803.660792857147</v>
      </c>
      <c r="HI47" s="15">
        <f t="shared" si="171"/>
        <v>28978.493785714283</v>
      </c>
      <c r="HJ47" s="16">
        <f t="shared" si="172"/>
        <v>31525.801628571429</v>
      </c>
      <c r="HK47" s="14"/>
      <c r="HL47" s="15"/>
      <c r="HM47" s="15"/>
      <c r="HN47" s="15"/>
      <c r="HO47" s="15"/>
      <c r="HP47" s="15"/>
      <c r="HQ47" s="15"/>
      <c r="HR47" s="15"/>
      <c r="HS47" s="15"/>
      <c r="HT47" s="15"/>
      <c r="HU47" s="15"/>
      <c r="HV47" s="16"/>
      <c r="HW47" s="14"/>
      <c r="HX47" s="15"/>
      <c r="HY47" s="15"/>
      <c r="HZ47" s="15"/>
      <c r="IA47" s="15"/>
      <c r="IB47" s="15"/>
      <c r="IC47" s="15"/>
      <c r="ID47" s="15"/>
      <c r="IE47" s="15"/>
      <c r="IF47" s="15"/>
      <c r="IG47" s="15"/>
      <c r="IH47" s="16"/>
      <c r="II47" s="14"/>
      <c r="IJ47" s="15"/>
      <c r="IK47" s="15"/>
      <c r="IL47" s="15"/>
      <c r="IM47" s="15"/>
      <c r="IN47" s="15"/>
      <c r="IO47" s="15"/>
      <c r="IP47" s="15"/>
      <c r="IQ47" s="15"/>
      <c r="IR47" s="15"/>
      <c r="IS47" s="15"/>
      <c r="IT47" s="16"/>
      <c r="IU47" s="14"/>
      <c r="IV47" s="15"/>
      <c r="IW47" s="15"/>
      <c r="IX47" s="15"/>
      <c r="IY47" s="15"/>
      <c r="IZ47" s="15"/>
      <c r="JA47" s="15"/>
      <c r="JB47" s="15"/>
      <c r="JC47" s="15"/>
      <c r="JD47" s="15"/>
      <c r="JE47" s="15"/>
      <c r="JF47" s="16"/>
      <c r="JH47" s="17"/>
      <c r="JI47" s="14">
        <f t="shared" si="179"/>
        <v>120955.3419857143</v>
      </c>
      <c r="JJ47" s="15">
        <f t="shared" si="180"/>
        <v>205241.42267142856</v>
      </c>
      <c r="JK47" s="15">
        <f t="shared" si="181"/>
        <v>458239.83445714286</v>
      </c>
      <c r="JL47" s="15">
        <f t="shared" si="182"/>
        <v>365512.69977857132</v>
      </c>
      <c r="JM47" s="15">
        <f t="shared" si="183"/>
        <v>312739.06862142857</v>
      </c>
      <c r="JN47" s="15">
        <f t="shared" si="184"/>
        <v>0</v>
      </c>
      <c r="JO47" s="15">
        <f t="shared" si="185"/>
        <v>0</v>
      </c>
      <c r="JP47" s="15">
        <f t="shared" si="186"/>
        <v>0</v>
      </c>
      <c r="JQ47" s="15">
        <f t="shared" si="187"/>
        <v>0</v>
      </c>
      <c r="JR47" s="14"/>
    </row>
    <row r="48" spans="1:278" ht="12.75" customHeight="1" x14ac:dyDescent="0.25">
      <c r="A48" s="1" t="s">
        <v>75</v>
      </c>
      <c r="B48" s="3" t="s">
        <v>76</v>
      </c>
      <c r="C48" s="4">
        <v>44501</v>
      </c>
      <c r="D48">
        <f t="shared" si="242"/>
        <v>2021</v>
      </c>
      <c r="E48">
        <f t="shared" si="243"/>
        <v>11</v>
      </c>
      <c r="F48">
        <f t="shared" si="244"/>
        <v>2018</v>
      </c>
      <c r="G48">
        <f t="shared" si="245"/>
        <v>11</v>
      </c>
      <c r="H48">
        <f t="shared" si="173"/>
        <v>2022</v>
      </c>
      <c r="I48">
        <f t="shared" si="174"/>
        <v>1</v>
      </c>
      <c r="J48">
        <f t="shared" si="175"/>
        <v>2026</v>
      </c>
      <c r="K48">
        <f t="shared" si="176"/>
        <v>12</v>
      </c>
      <c r="M48" s="28">
        <f>IF(AND($D48=$M$4,$E48=M$5),VLOOKUP($A48,'Потребление ЭЭ_факт'!$A$5:$DH$154,47+'Потребление ЭЭ_факт'!AU$4-1,FALSE),IF(L48&lt;&gt;0,VLOOKUP($A48,'Потребление ЭЭ_факт'!$A$5:$DH$154,47+'Потребление ЭЭ_факт'!AU$4-1,FALSE),0))</f>
        <v>0</v>
      </c>
      <c r="N48" s="17">
        <f>IF(AND($D48=$M$4,$E48=N$5),VLOOKUP($A48,'Потребление ЭЭ_факт'!$A$5:$DH$154,47+'Потребление ЭЭ_факт'!AV$4-1,FALSE),IF(M48&lt;&gt;0,VLOOKUP($A48,'Потребление ЭЭ_факт'!$A$5:$DH$154,47+'Потребление ЭЭ_факт'!AV$4-1,FALSE),0))</f>
        <v>0</v>
      </c>
      <c r="O48" s="17">
        <f>IF(AND($D48=$M$4,$E48=O$5),VLOOKUP($A48,'Потребление ЭЭ_факт'!$A$5:$DH$154,47+'Потребление ЭЭ_факт'!AW$4-1,FALSE),IF(N48&lt;&gt;0,VLOOKUP($A48,'Потребление ЭЭ_факт'!$A$5:$DH$154,47+'Потребление ЭЭ_факт'!AW$4-1,FALSE),0))</f>
        <v>0</v>
      </c>
      <c r="P48" s="17">
        <f>IF(AND($D48=$M$4,$E48=P$5),VLOOKUP($A48,'Потребление ЭЭ_факт'!$A$5:$DH$154,47+'Потребление ЭЭ_факт'!AX$4-1,FALSE),IF(O48&lt;&gt;0,VLOOKUP($A48,'Потребление ЭЭ_факт'!$A$5:$DH$154,47+'Потребление ЭЭ_факт'!AX$4-1,FALSE),0))</f>
        <v>0</v>
      </c>
      <c r="Q48" s="17">
        <f>IF(AND($D48=$M$4,$E48=Q$5),VLOOKUP($A48,'Потребление ЭЭ_факт'!$A$5:$DH$154,47+'Потребление ЭЭ_факт'!AY$4-1,FALSE),IF(P48&lt;&gt;0,VLOOKUP($A48,'Потребление ЭЭ_факт'!$A$5:$DH$154,47+'Потребление ЭЭ_факт'!AY$4-1,FALSE),0))</f>
        <v>0</v>
      </c>
      <c r="R48" s="17">
        <f>IF(AND($D48=$M$4,$E48=R$5),VLOOKUP($A48,'Потребление ЭЭ_факт'!$A$5:$DH$154,47+'Потребление ЭЭ_факт'!AZ$4-1,FALSE),IF(Q48&lt;&gt;0,VLOOKUP($A48,'Потребление ЭЭ_факт'!$A$5:$DH$154,47+'Потребление ЭЭ_факт'!AZ$4-1,FALSE),0))</f>
        <v>0</v>
      </c>
      <c r="S48" s="17">
        <f>IF(AND($D48=$M$4,$E48=S$5),VLOOKUP($A48,'Потребление ЭЭ_факт'!$A$5:$DH$154,47+'Потребление ЭЭ_факт'!BA$4-1,FALSE),IF(R48&lt;&gt;0,VLOOKUP($A48,'Потребление ЭЭ_факт'!$A$5:$DH$154,47+'Потребление ЭЭ_факт'!BA$4-1,FALSE),0))</f>
        <v>0</v>
      </c>
      <c r="T48" s="17">
        <f>IF(AND($D48=$M$4,$E48=T$5),VLOOKUP($A48,'Потребление ЭЭ_факт'!$A$5:$DH$154,47+'Потребление ЭЭ_факт'!BB$4-1,FALSE),IF(S48&lt;&gt;0,VLOOKUP($A48,'Потребление ЭЭ_факт'!$A$5:$DH$154,47+'Потребление ЭЭ_факт'!BB$4-1,FALSE),0))</f>
        <v>0</v>
      </c>
      <c r="U48" s="17">
        <f>IF(AND($D48=$M$4,$E48=U$5),VLOOKUP($A48,'Потребление ЭЭ_факт'!$A$5:$DH$154,47+'Потребление ЭЭ_факт'!BC$4-1,FALSE),IF(T48&lt;&gt;0,VLOOKUP($A48,'Потребление ЭЭ_факт'!$A$5:$DH$154,47+'Потребление ЭЭ_факт'!BC$4-1,FALSE),0))</f>
        <v>0</v>
      </c>
      <c r="V48" s="17">
        <f>IF(AND($D48=$M$4,$E48=V$5),VLOOKUP($A48,'Потребление ЭЭ_факт'!$A$5:$DH$154,47+'Потребление ЭЭ_факт'!BD$4-1,FALSE),IF(U48&lt;&gt;0,VLOOKUP($A48,'Потребление ЭЭ_факт'!$A$5:$DH$154,47+'Потребление ЭЭ_факт'!BD$4-1,FALSE),0))</f>
        <v>0</v>
      </c>
      <c r="W48" s="17">
        <f>IF(AND($D48=$M$4,$E48=W$5),VLOOKUP($A48,'Потребление ЭЭ_факт'!$A$5:$DH$154,47+'Потребление ЭЭ_факт'!BE$4-1,FALSE),IF(V48&lt;&gt;0,VLOOKUP($A48,'Потребление ЭЭ_факт'!$A$5:$DH$154,47+'Потребление ЭЭ_факт'!BE$4-1,FALSE),0))</f>
        <v>0</v>
      </c>
      <c r="X48" s="17">
        <f>IF(AND($D48=$M$4,$E48=X$5),VLOOKUP($A48,'Потребление ЭЭ_факт'!$A$5:$DH$154,47+'Потребление ЭЭ_факт'!BF$4-1,FALSE),IF(W48&lt;&gt;0,VLOOKUP($A48,'Потребление ЭЭ_факт'!$A$5:$DH$154,47+'Потребление ЭЭ_факт'!BF$4-1,FALSE),0))</f>
        <v>0</v>
      </c>
      <c r="Y48" s="14">
        <f>IF(AND($D48=$Y$4,$E48=Y$5),VLOOKUP($A48,'Потребление ЭЭ_факт'!$A$5:$DH$154,47+'Потребление ЭЭ_факт'!BG$4+11,FALSE),IF(X48&lt;&gt;0,VLOOKUP($A48,'Потребление ЭЭ_факт'!$A$5:$DH$154,47+'Потребление ЭЭ_факт'!BG$4+11,FALSE),0))</f>
        <v>0</v>
      </c>
      <c r="Z48" s="17">
        <f>IF(AND($D48=$Y$4,$E48=Z$5),VLOOKUP($A48,'Потребление ЭЭ_факт'!$A$5:$DH$154,47+'Потребление ЭЭ_факт'!BH$4+11,FALSE),IF(Y48&lt;&gt;0,VLOOKUP($A48,'Потребление ЭЭ_факт'!$A$5:$DH$154,47+'Потребление ЭЭ_факт'!BH$4+11,FALSE),0))</f>
        <v>0</v>
      </c>
      <c r="AA48" s="17">
        <f>IF(AND($D48=$Y$4,$E48=AA$5),VLOOKUP($A48,'Потребление ЭЭ_факт'!$A$5:$DH$154,47+'Потребление ЭЭ_факт'!BI$4+11,FALSE),IF(Z48&lt;&gt;0,VLOOKUP($A48,'Потребление ЭЭ_факт'!$A$5:$DH$154,47+'Потребление ЭЭ_факт'!BI$4+11,FALSE),0))</f>
        <v>0</v>
      </c>
      <c r="AB48" s="17">
        <f>IF(AND($D48=$Y$4,$E48=AB$5),VLOOKUP($A48,'Потребление ЭЭ_факт'!$A$5:$DH$154,47+'Потребление ЭЭ_факт'!BJ$4+11,FALSE),IF(AA48&lt;&gt;0,VLOOKUP($A48,'Потребление ЭЭ_факт'!$A$5:$DH$154,47+'Потребление ЭЭ_факт'!BJ$4+11,FALSE),0))</f>
        <v>0</v>
      </c>
      <c r="AC48" s="17">
        <f>IF(AND($D48=$Y$4,$E48=AC$5),VLOOKUP($A48,'Потребление ЭЭ_факт'!$A$5:$DH$154,47+'Потребление ЭЭ_факт'!BK$4+11,FALSE),IF(AB48&lt;&gt;0,VLOOKUP($A48,'Потребление ЭЭ_факт'!$A$5:$DH$154,47+'Потребление ЭЭ_факт'!BK$4+11,FALSE),0))</f>
        <v>0</v>
      </c>
      <c r="AD48" s="17">
        <f>IF(AND($D48=$Y$4,$E48=AD$5),VLOOKUP($A48,'Потребление ЭЭ_факт'!$A$5:$DH$154,47+'Потребление ЭЭ_факт'!BL$4+11,FALSE),IF(AC48&lt;&gt;0,VLOOKUP($A48,'Потребление ЭЭ_факт'!$A$5:$DH$154,47+'Потребление ЭЭ_факт'!BL$4+11,FALSE),0))</f>
        <v>0</v>
      </c>
      <c r="AE48" s="17">
        <f>IF(AND($D48=$Y$4,$E48=AE$5),VLOOKUP($A48,'Потребление ЭЭ_факт'!$A$5:$DH$154,47+'Потребление ЭЭ_факт'!BM$4+11,FALSE),IF(AD48&lt;&gt;0,VLOOKUP($A48,'Потребление ЭЭ_факт'!$A$5:$DH$154,47+'Потребление ЭЭ_факт'!BM$4+11,FALSE),0))</f>
        <v>0</v>
      </c>
      <c r="AF48" s="17">
        <f>IF(AND($D48=$Y$4,$E48=AF$5),VLOOKUP($A48,'Потребление ЭЭ_факт'!$A$5:$DH$154,47+'Потребление ЭЭ_факт'!BN$4+11,FALSE),IF(AE48&lt;&gt;0,VLOOKUP($A48,'Потребление ЭЭ_факт'!$A$5:$DH$154,47+'Потребление ЭЭ_факт'!BN$4+11,FALSE),0))</f>
        <v>0</v>
      </c>
      <c r="AG48" s="17">
        <f>IF(AND($D48=$Y$4,$E48=AG$5),VLOOKUP($A48,'Потребление ЭЭ_факт'!$A$5:$DH$154,47+'Потребление ЭЭ_факт'!BO$4+11,FALSE),IF(AF48&lt;&gt;0,VLOOKUP($A48,'Потребление ЭЭ_факт'!$A$5:$DH$154,47+'Потребление ЭЭ_факт'!BO$4+11,FALSE),0))</f>
        <v>0</v>
      </c>
      <c r="AH48" s="17">
        <f>IF(AND($D48=$Y$4,$E48=AH$5),VLOOKUP($A48,'Потребление ЭЭ_факт'!$A$5:$DH$154,47+'Потребление ЭЭ_факт'!BP$4+11,FALSE),IF(AG48&lt;&gt;0,VLOOKUP($A48,'Потребление ЭЭ_факт'!$A$5:$DH$154,47+'Потребление ЭЭ_факт'!BP$4+11,FALSE),0))</f>
        <v>0</v>
      </c>
      <c r="AI48" s="17">
        <f>IF(AND($D48=$Y$4,$E48=AI$5),VLOOKUP($A48,'Потребление ЭЭ_факт'!$A$5:$DH$154,47+'Потребление ЭЭ_факт'!BQ$4+11,FALSE),IF(AH48&lt;&gt;0,VLOOKUP($A48,'Потребление ЭЭ_факт'!$A$5:$DH$154,47+'Потребление ЭЭ_факт'!BQ$4+11,FALSE),0))</f>
        <v>19084.962276367958</v>
      </c>
      <c r="AJ48" s="17">
        <f>IF(AND($D48=$Y$4,$E48=AJ$5),VLOOKUP($A48,'Потребление ЭЭ_факт'!$A$5:$DH$154,47+'Потребление ЭЭ_факт'!BR$4+11,FALSE),IF(AI48&lt;&gt;0,VLOOKUP($A48,'Потребление ЭЭ_факт'!$A$5:$DH$154,47+'Потребление ЭЭ_факт'!BR$4+11,FALSE),0))</f>
        <v>16778.566259191426</v>
      </c>
      <c r="AK48" s="14">
        <f>IF(AND($D48=$AK$4,$E48=AK$5),VLOOKUP($A48,'Потребление ЭЭ_факт'!$A$5:$DH$154,47+'Потребление ЭЭ_факт'!BS$4+23,FALSE),IF(AJ48&lt;&gt;0,VLOOKUP($A48,'Потребление ЭЭ_факт'!$A$5:$DH$154,47+'Потребление ЭЭ_факт'!BS$4+23,FALSE),0))</f>
        <v>16788.47852794643</v>
      </c>
      <c r="AL48" s="17">
        <f>IF(AND($D48=$AK$4,$E48=AL$5),VLOOKUP($A48,'Потребление ЭЭ_факт'!$A$5:$DH$154,47+'Потребление ЭЭ_факт'!BT$4+23,FALSE),IF(AK48&lt;&gt;0,VLOOKUP($A48,'Потребление ЭЭ_факт'!$A$5:$DH$154,47+'Потребление ЭЭ_факт'!BT$4+23,FALSE),0))</f>
        <v>15372.856670000003</v>
      </c>
      <c r="AM48" s="17">
        <f>IF(AND($D48=$AK$4,$E48=AM$5),VLOOKUP($A48,'Потребление ЭЭ_факт'!$A$5:$DH$154,47+'Потребление ЭЭ_факт'!BU$4+23,FALSE),IF(AL48&lt;&gt;0,VLOOKUP($A48,'Потребление ЭЭ_факт'!$A$5:$DH$154,47+'Потребление ЭЭ_факт'!BU$4+23,FALSE),0))</f>
        <v>15770.810567028571</v>
      </c>
      <c r="AN48" s="17">
        <f>IF(AND($D48=$AK$4,$E48=AN$5),VLOOKUP($A48,'Потребление ЭЭ_факт'!$A$5:$DH$154,47+'Потребление ЭЭ_факт'!BV$4+23,FALSE),IF(AM48&lt;&gt;0,VLOOKUP($A48,'Потребление ЭЭ_факт'!$A$5:$DH$154,47+'Потребление ЭЭ_факт'!BV$4+23,FALSE),0))</f>
        <v>14095.56521475</v>
      </c>
      <c r="AO48" s="17">
        <f>IF(AND($D48=$AK$4,$E48=AO$5),VLOOKUP($A48,'Потребление ЭЭ_факт'!$A$5:$DH$154,47+'Потребление ЭЭ_факт'!BW$4+23,FALSE),IF(AN48&lt;&gt;0,VLOOKUP($A48,'Потребление ЭЭ_факт'!$A$5:$DH$154,47+'Потребление ЭЭ_факт'!BW$4+23,FALSE),0))</f>
        <v>15408.392494203574</v>
      </c>
      <c r="AP48" s="17">
        <f>IF(AND($D48=$AK$4,$E48=AP$5),VLOOKUP($A48,'Потребление ЭЭ_факт'!$A$5:$DH$154,47+'Потребление ЭЭ_факт'!BX$4+23,FALSE),IF(AO48&lt;&gt;0,VLOOKUP($A48,'Потребление ЭЭ_факт'!$A$5:$DH$154,47+'Потребление ЭЭ_факт'!BX$4+23,FALSE),0))</f>
        <v>16161.653873228572</v>
      </c>
      <c r="AQ48" s="17">
        <f>IF(AND($D48=$AK$4,$E48=AQ$5),VLOOKUP($A48,'Потребление ЭЭ_факт'!$A$5:$DH$154,47+'Потребление ЭЭ_факт'!BY$4+23,FALSE),IF(AP48&lt;&gt;0,VLOOKUP($A48,'Потребление ЭЭ_факт'!$A$5:$DH$154,47+'Потребление ЭЭ_факт'!BY$4+23,FALSE),0))</f>
        <v>18911.369872617859</v>
      </c>
      <c r="AR48" s="17">
        <f>IF(AND($D48=$AK$4,$E48=AR$5),VLOOKUP($A48,'Потребление ЭЭ_факт'!$A$5:$DH$154,47+'Потребление ЭЭ_факт'!BZ$4+23,FALSE),IF(AQ48&lt;&gt;0,VLOOKUP($A48,'Потребление ЭЭ_факт'!$A$5:$DH$154,47+'Потребление ЭЭ_факт'!BZ$4+23,FALSE),0))</f>
        <v>20127.694901367857</v>
      </c>
      <c r="AS48" s="17">
        <f>IF(AND($D48=$AK$4,$E48=AS$5),VLOOKUP($A48,'Потребление ЭЭ_факт'!$A$5:$DH$154,47+'Потребление ЭЭ_факт'!CA$4+23,FALSE),IF(AR48&lt;&gt;0,VLOOKUP($A48,'Потребление ЭЭ_факт'!$A$5:$DH$154,47+'Потребление ЭЭ_факт'!CA$4+23,FALSE),0))</f>
        <v>15551.337423514286</v>
      </c>
      <c r="AT48" s="17">
        <f>IF(AND($D48=$AK$4,$E48=AT$5),VLOOKUP($A48,'Потребление ЭЭ_факт'!$A$5:$DH$154,47+'Потребление ЭЭ_факт'!CB$4+23,FALSE),IF(AS48&lt;&gt;0,VLOOKUP($A48,'Потребление ЭЭ_факт'!$A$5:$DH$154,47+'Потребление ЭЭ_факт'!CB$4+23,FALSE),0))</f>
        <v>15670.257467142857</v>
      </c>
      <c r="AU48" s="17">
        <f>IF(AND($D48=$AK$4,$E48=AU$5),VLOOKUP($A48,'Потребление ЭЭ_факт'!$A$5:$DH$154,47+'Потребление ЭЭ_факт'!CC$4+23,FALSE),IF(AT48&lt;&gt;0,VLOOKUP($A48,'Потребление ЭЭ_факт'!$A$5:$DH$154,47+'Потребление ЭЭ_факт'!CC$4+23,FALSE),0))</f>
        <v>17481.322475357145</v>
      </c>
      <c r="AV48" s="17">
        <f>IF(AND($D48=$AK$4,$E48=AV$5),VLOOKUP($A48,'Потребление ЭЭ_факт'!$A$5:$DH$154,47+'Потребление ЭЭ_факт'!CD$4+23,FALSE),IF(AU48&lt;&gt;0,VLOOKUP($A48,'Потребление ЭЭ_факт'!$A$5:$DH$154,47+'Потребление ЭЭ_факт'!CD$4+23,FALSE),0))</f>
        <v>19730.582346060004</v>
      </c>
      <c r="AW48" s="14">
        <f>IF(AND($D48=$AW$4,$E48=AW$5),VLOOKUP($A48,'Потребление ЭЭ_факт'!$A$5:$DH$154,47+'Потребление ЭЭ_факт'!CE$4+35,FALSE),IF(AV48&lt;&gt;0,VLOOKUP($A48,'Потребление ЭЭ_факт'!$A$5:$DH$154,47+'Потребление ЭЭ_факт'!CE$4+35,FALSE),0))</f>
        <v>20755.847964475</v>
      </c>
      <c r="AX48" s="17">
        <f>IF(AND($D48=$AW$4,$E48=AX$5),VLOOKUP($A48,'Потребление ЭЭ_факт'!$A$5:$DH$154,47+'Потребление ЭЭ_факт'!CF$4+35,FALSE),IF(AW48&lt;&gt;0,VLOOKUP($A48,'Потребление ЭЭ_факт'!$A$5:$DH$154,47+'Потребление ЭЭ_факт'!CF$4+35,FALSE),0))</f>
        <v>18939.390184699998</v>
      </c>
      <c r="AY48" s="17">
        <f>IF(AND($D48=$AW$4,$E48=AY$5),VLOOKUP($A48,'Потребление ЭЭ_факт'!$A$5:$DH$154,47+'Потребление ЭЭ_факт'!CG$4+35,FALSE),IF(AX48&lt;&gt;0,VLOOKUP($A48,'Потребление ЭЭ_факт'!$A$5:$DH$154,47+'Потребление ЭЭ_факт'!CG$4+35,FALSE),0))</f>
        <v>18944.049511982859</v>
      </c>
      <c r="AZ48" s="17">
        <f>IF(AND($D48=$AW$4,$E48=AZ$5),VLOOKUP($A48,'Потребление ЭЭ_факт'!$A$5:$DH$154,47+'Потребление ЭЭ_факт'!CH$4+35,FALSE),IF(AY48&lt;&gt;0,VLOOKUP($A48,'Потребление ЭЭ_факт'!$A$5:$DH$154,47+'Потребление ЭЭ_факт'!CH$4+35,FALSE),0))</f>
        <v>16618.601327678574</v>
      </c>
      <c r="BA48" s="17">
        <f>IF(AND($D48=$AW$4,$E48=BA$5),VLOOKUP($A48,'Потребление ЭЭ_факт'!$A$5:$DH$154,47+'Потребление ЭЭ_факт'!CI$4+35,FALSE),IF(AZ48&lt;&gt;0,VLOOKUP($A48,'Потребление ЭЭ_факт'!$A$5:$DH$154,47+'Потребление ЭЭ_факт'!CI$4+35,FALSE),0))</f>
        <v>17175.925390624998</v>
      </c>
      <c r="BB48" s="17">
        <f>IF(AND($D48=$AW$4,$E48=BB$5),VLOOKUP($A48,'Потребление ЭЭ_факт'!$A$5:$DH$154,47+'Потребление ЭЭ_факт'!CJ$4+35,FALSE),IF(BA48&lt;&gt;0,VLOOKUP($A48,'Потребление ЭЭ_факт'!$A$5:$DH$154,47+'Потребление ЭЭ_факт'!CJ$4+35,FALSE),0))</f>
        <v>15927.373843457139</v>
      </c>
      <c r="BC48" s="17">
        <f>IF(AND($D48=$AW$4,$E48=BC$5),VLOOKUP($A48,'Потребление ЭЭ_факт'!$A$5:$DH$154,47+'Потребление ЭЭ_факт'!CK$4+35,FALSE),IF(BB48&lt;&gt;0,VLOOKUP($A48,'Потребление ЭЭ_факт'!$A$5:$DH$154,47+'Потребление ЭЭ_факт'!CK$4+35,FALSE),0))</f>
        <v>6714.7296008142866</v>
      </c>
      <c r="BD48" s="17">
        <f>IF(AND($D48=$AW$4,$E48=BD$5),VLOOKUP($A48,'Потребление ЭЭ_факт'!$A$5:$DH$154,47+'Потребление ЭЭ_факт'!CL$4+35,FALSE),IF(BC48&lt;&gt;0,VLOOKUP($A48,'Потребление ЭЭ_факт'!$A$5:$DH$154,47+'Потребление ЭЭ_факт'!CL$4+35,FALSE),0))</f>
        <v>6714.2327982685711</v>
      </c>
      <c r="BE48" s="17">
        <f>IF(AND($D48=$AW$4,$E48=BE$5),VLOOKUP($A48,'Потребление ЭЭ_факт'!$A$5:$DH$154,47+'Потребление ЭЭ_факт'!CM$4+35,FALSE),IF(BD48&lt;&gt;0,VLOOKUP($A48,'Потребление ЭЭ_факт'!$A$5:$DH$154,47+'Потребление ЭЭ_факт'!CM$4+35,FALSE),0))</f>
        <v>6691.2524137714281</v>
      </c>
      <c r="BF48" s="17">
        <f>IF(AND($D48=$AW$4,$E48=BF$5),VLOOKUP($A48,'Потребление ЭЭ_факт'!$A$5:$DH$154,47+'Потребление ЭЭ_факт'!CN$4+35,FALSE),IF(BE48&lt;&gt;0,VLOOKUP($A48,'Потребление ЭЭ_факт'!$A$5:$DH$154,47+'Потребление ЭЭ_факт'!CN$4+35,FALSE),0))</f>
        <v>6560.0265451642863</v>
      </c>
      <c r="BG48" s="17">
        <f>IF(AND($D48=$AW$4,$E48=BG$5),VLOOKUP($A48,'Потребление ЭЭ_факт'!$A$5:$DH$154,47+'Потребление ЭЭ_факт'!CO$4+35,FALSE),IF(BF48&lt;&gt;0,VLOOKUP($A48,'Потребление ЭЭ_факт'!$A$5:$DH$154,47+'Потребление ЭЭ_факт'!CO$4+35,FALSE),0))</f>
        <v>6232.1689347428573</v>
      </c>
      <c r="BH48" s="17">
        <f>IF(AND($D48=$AW$4,$E48=BH$5),VLOOKUP($A48,'Потребление ЭЭ_факт'!$A$5:$DH$154,47+'Потребление ЭЭ_факт'!CP$4+35,FALSE),IF(BG48&lt;&gt;0,VLOOKUP($A48,'Потребление ЭЭ_факт'!$A$5:$DH$154,47+'Потребление ЭЭ_факт'!CP$4+35,FALSE),0))</f>
        <v>6313.7795809928566</v>
      </c>
      <c r="BI48" s="14">
        <f>IF(AND($D48=$BI$4,$E48=BI$5),VLOOKUP($A48,'Потребление ЭЭ_факт'!$A$5:$DH$154,47+'Потребление ЭЭ_факт'!CQ$4+47,FALSE),IF(BH48&lt;&gt;0,VLOOKUP($A48,'Потребление ЭЭ_факт'!$A$5:$DH$154,47+'Потребление ЭЭ_факт'!CQ$4+47,FALSE),0))</f>
        <v>5834.9687186249994</v>
      </c>
      <c r="BJ48" s="17">
        <f>IF(AND($D48=$BI$4,$E48=BJ$5),VLOOKUP($A48,'Потребление ЭЭ_факт'!$A$5:$DH$154,47+'Потребление ЭЭ_факт'!CR$4+47,FALSE),IF(BI48&lt;&gt;0,VLOOKUP($A48,'Потребление ЭЭ_факт'!$A$5:$DH$154,47+'Потребление ЭЭ_факт'!CR$4+47,FALSE),0))</f>
        <v>5810.171261308572</v>
      </c>
      <c r="BK48" s="17">
        <f>IF(AND($D48=$BI$4,$E48=BK$5),VLOOKUP($A48,'Потребление ЭЭ_факт'!$A$5:$DH$154,47+'Потребление ЭЭ_факт'!CS$4+47,FALSE),IF(BJ48&lt;&gt;0,VLOOKUP($A48,'Потребление ЭЭ_факт'!$A$5:$DH$154,47+'Потребление ЭЭ_факт'!CS$4+47,FALSE),0))</f>
        <v>7720.3497639142852</v>
      </c>
      <c r="BL48" s="17">
        <f>IF(AND($D48=$BI$4,$E48=BL$5),VLOOKUP($A48,'Потребление ЭЭ_факт'!$A$5:$DH$154,47+'Потребление ЭЭ_факт'!CT$4+47,FALSE),IF(BK48&lt;&gt;0,VLOOKUP($A48,'Потребление ЭЭ_факт'!$A$5:$DH$154,47+'Потребление ЭЭ_факт'!CT$4+47,FALSE),0))</f>
        <v>6710.4949602857141</v>
      </c>
      <c r="BM48" s="17">
        <f>IF(AND($D48=$BI$4,$E48=BM$5),VLOOKUP($A48,'Потребление ЭЭ_факт'!$A$5:$DH$154,47+'Потребление ЭЭ_факт'!CU$4+47,FALSE),IF(BL48&lt;&gt;0,VLOOKUP($A48,'Потребление ЭЭ_факт'!$A$5:$DH$154,47+'Потребление ЭЭ_факт'!CU$4+47,FALSE),0))</f>
        <v>7267.1317231142857</v>
      </c>
      <c r="BN48" s="17">
        <f>IF(AND($D48=$BI$4,$E48=BN$5),VLOOKUP($A48,'Потребление ЭЭ_факт'!$A$5:$DH$154,47+'Потребление ЭЭ_факт'!CV$4+47,FALSE),IF(BM48&lt;&gt;0,VLOOKUP($A48,'Потребление ЭЭ_факт'!$A$5:$DH$154,47+'Потребление ЭЭ_факт'!CV$4+47,FALSE),0))</f>
        <v>7244.4838382142852</v>
      </c>
      <c r="BO48" s="17">
        <f>IF(AND($D48=$BI$4,$E48=BO$5),VLOOKUP($A48,'Потребление ЭЭ_факт'!$A$5:$DH$154,47+'Потребление ЭЭ_факт'!CW$4+47,FALSE),IF(BN48&lt;&gt;0,VLOOKUP($A48,'Потребление ЭЭ_факт'!$A$5:$DH$154,47+'Потребление ЭЭ_факт'!CW$4+47,FALSE),0))</f>
        <v>7583.9296328464288</v>
      </c>
      <c r="BP48" s="17">
        <f>IF(AND($D48=$BI$4,$E48=BP$5),VLOOKUP($A48,'Потребление ЭЭ_факт'!$A$5:$DH$154,47+'Потребление ЭЭ_факт'!CX$4+47,FALSE),IF(BO48&lt;&gt;0,VLOOKUP($A48,'Потребление ЭЭ_факт'!$A$5:$DH$154,47+'Потребление ЭЭ_факт'!CX$4+47,FALSE),0))</f>
        <v>7676.3668320314282</v>
      </c>
      <c r="BQ48" s="17">
        <f>IF(AND($D48=$BI$4,$E48=BQ$5),VLOOKUP($A48,'Потребление ЭЭ_факт'!$A$5:$DH$154,47+'Потребление ЭЭ_факт'!CY$4+47,FALSE),IF(BP48&lt;&gt;0,VLOOKUP($A48,'Потребление ЭЭ_факт'!$A$5:$DH$154,47+'Потребление ЭЭ_факт'!CY$4+47,FALSE),0))</f>
        <v>7675.138069928571</v>
      </c>
      <c r="BR48" s="17">
        <f>IF(AND($D48=$BI$4,$E48=BR$5),VLOOKUP($A48,'Потребление ЭЭ_факт'!$A$5:$DH$154,47+'Потребление ЭЭ_факт'!CZ$4+47,FALSE),IF(BQ48&lt;&gt;0,VLOOKUP($A48,'Потребление ЭЭ_факт'!$A$5:$DH$154,47+'Потребление ЭЭ_факт'!CZ$4+47,FALSE),0))</f>
        <v>7571.8139961342858</v>
      </c>
      <c r="BS48" s="17">
        <f>IF(AND($D48=$BI$4,$E48=BS$5),VLOOKUP($A48,'Потребление ЭЭ_факт'!$A$5:$DH$154,47+'Потребление ЭЭ_факт'!DA$4+47,FALSE),IF(BR48&lt;&gt;0,VLOOKUP($A48,'Потребление ЭЭ_факт'!$A$5:$DH$154,47+'Потребление ЭЭ_факт'!DA$4+47,FALSE),0))</f>
        <v>7162.0766239285713</v>
      </c>
      <c r="BT48" s="17">
        <f>IF(AND($D48=$BI$4,$E48=BT$5),VLOOKUP($A48,'Потребление ЭЭ_факт'!$A$5:$DH$154,47+'Потребление ЭЭ_факт'!DB$4+47,FALSE),IF(BS48&lt;&gt;0,VLOOKUP($A48,'Потребление ЭЭ_факт'!$A$5:$DH$154,47+'Потребление ЭЭ_факт'!DB$4+47,FALSE),0))</f>
        <v>7239.0901631642855</v>
      </c>
      <c r="BU48" s="14">
        <f>IF(AND($D48=$BU$4,$E48=BU$5),VLOOKUP($A48,'Потребление ЭЭ_факт'!$A$5:$DH$154,59+'Потребление ЭЭ_факт'!DC$4+47,FALSE),IF(BT48&lt;&gt;0,VLOOKUP($A48,'Потребление ЭЭ_факт'!$A$5:$DH$154,47+'Потребление ЭЭ_факт'!DC$4+59,FALSE),0))</f>
        <v>29689.012294407901</v>
      </c>
      <c r="BV48" s="17">
        <f>IF(AND($D48=$BU$4,$E48=BV$5),VLOOKUP($A48,'Потребление ЭЭ_факт'!$A$5:$DH$154,59+'Потребление ЭЭ_факт'!DD$4+47,FALSE),IF(BU48&lt;&gt;0,VLOOKUP($A48,'Потребление ЭЭ_факт'!$A$5:$DH$154,47+'Потребление ЭЭ_факт'!DD$4+59,FALSE),0))</f>
        <v>26815.882072368426</v>
      </c>
      <c r="BW48" s="17">
        <f>IF(AND($D48=$BU$4,$E48=BW$5),VLOOKUP($A48,'Потребление ЭЭ_факт'!$A$5:$DH$154,59+'Потребление ЭЭ_факт'!DE$4+47,FALSE),IF(BV48&lt;&gt;0,VLOOKUP($A48,'Потребление ЭЭ_факт'!$A$5:$DH$154,47+'Потребление ЭЭ_факт'!DE$4+59,FALSE),0))</f>
        <v>23726.21710526316</v>
      </c>
      <c r="BX48" s="17">
        <f>IF(AND($D48=$BU$4,$E48=BX$5),VLOOKUP($A48,'Потребление ЭЭ_факт'!$A$5:$DH$154,59+'Потребление ЭЭ_факт'!DF$4+47,FALSE),IF(BW48&lt;&gt;0,VLOOKUP($A48,'Потребление ЭЭ_факт'!$A$5:$DH$154,47+'Потребление ЭЭ_факт'!DF$4+59,FALSE),0))</f>
        <v>20087.189980539475</v>
      </c>
      <c r="BY48" s="17">
        <f>IF(AND($D48=$BU$4,$E48=BY$5),VLOOKUP($A48,'Потребление ЭЭ_факт'!$A$5:$DH$154,59+'Потребление ЭЭ_факт'!DG$4+47,FALSE),IF(BX48&lt;&gt;0,VLOOKUP($A48,'Потребление ЭЭ_факт'!$A$5:$DH$154,47+'Потребление ЭЭ_факт'!DG$4+59,FALSE),0))</f>
        <v>20776.5037424</v>
      </c>
      <c r="BZ48" s="17">
        <f>IF(AND($D48=$BU$4,$E48=BZ$5),VLOOKUP($A48,'Потребление ЭЭ_факт'!$A$5:$DH$154,59+'Потребление ЭЭ_факт'!DH$4+47,FALSE),IF(BY48&lt;&gt;0,VLOOKUP($A48,'Потребление ЭЭ_факт'!$A$5:$DH$154,47+'Потребление ЭЭ_факт'!DH$4+59,FALSE),0))</f>
        <v>19738.8522328</v>
      </c>
      <c r="CA48" s="15">
        <f t="shared" si="248"/>
        <v>11070.009702092859</v>
      </c>
      <c r="CB48" s="12">
        <f t="shared" si="249"/>
        <v>11506.098177222617</v>
      </c>
      <c r="CC48" s="12">
        <f t="shared" si="250"/>
        <v>9972.5759690714276</v>
      </c>
      <c r="CD48" s="12">
        <f t="shared" si="251"/>
        <v>9934.0326694804771</v>
      </c>
      <c r="CE48" s="12">
        <f t="shared" si="252"/>
        <v>10291.856011342858</v>
      </c>
      <c r="CF48" s="12">
        <f t="shared" si="253"/>
        <v>11094.484030072383</v>
      </c>
      <c r="CG48" s="14">
        <f t="shared" si="254"/>
        <v>18759.942992502634</v>
      </c>
      <c r="CH48" s="15">
        <f t="shared" si="255"/>
        <v>17188.481172792333</v>
      </c>
      <c r="CI48" s="15">
        <f t="shared" si="256"/>
        <v>16796.872127053433</v>
      </c>
      <c r="CJ48" s="15">
        <f t="shared" si="257"/>
        <v>14472.095422834587</v>
      </c>
      <c r="CK48" s="15">
        <f t="shared" si="258"/>
        <v>15073.18695204643</v>
      </c>
      <c r="CL48" s="15">
        <f t="shared" si="259"/>
        <v>14303.569971490475</v>
      </c>
      <c r="CM48" s="15">
        <f t="shared" si="261"/>
        <v>11070.009702092859</v>
      </c>
      <c r="CN48" s="15">
        <f t="shared" si="208"/>
        <v>11506.098177222617</v>
      </c>
      <c r="CO48" s="15">
        <f t="shared" si="209"/>
        <v>9972.5759690714276</v>
      </c>
      <c r="CP48" s="15">
        <f t="shared" si="210"/>
        <v>9934.0326694804771</v>
      </c>
      <c r="CQ48" s="15">
        <f t="shared" si="211"/>
        <v>10291.856011342858</v>
      </c>
      <c r="CR48" s="16">
        <f t="shared" si="212"/>
        <v>11094.484030072383</v>
      </c>
      <c r="CS48" s="14">
        <f t="shared" si="213"/>
        <v>18759.942992502634</v>
      </c>
      <c r="CT48" s="15">
        <f t="shared" si="214"/>
        <v>17188.481172792333</v>
      </c>
      <c r="CU48" s="15">
        <f t="shared" si="215"/>
        <v>16796.872127053433</v>
      </c>
      <c r="CV48" s="15">
        <f t="shared" si="216"/>
        <v>14472.095422834587</v>
      </c>
      <c r="CW48" s="15">
        <f t="shared" si="217"/>
        <v>15073.18695204643</v>
      </c>
      <c r="CX48" s="15">
        <f t="shared" si="218"/>
        <v>14303.569971490475</v>
      </c>
      <c r="CY48" s="15">
        <f t="shared" si="219"/>
        <v>11070.009702092859</v>
      </c>
      <c r="CZ48" s="15">
        <f t="shared" si="220"/>
        <v>11506.098177222617</v>
      </c>
      <c r="DA48" s="15">
        <f t="shared" si="221"/>
        <v>9972.5759690714276</v>
      </c>
      <c r="DB48" s="15">
        <f t="shared" si="222"/>
        <v>9934.0326694804771</v>
      </c>
      <c r="DC48" s="15">
        <f t="shared" si="223"/>
        <v>10291.856011342858</v>
      </c>
      <c r="DD48" s="16">
        <f t="shared" si="224"/>
        <v>11094.484030072383</v>
      </c>
      <c r="DE48" s="14">
        <f t="shared" si="190"/>
        <v>18759.942992502634</v>
      </c>
      <c r="DF48" s="15">
        <f t="shared" si="191"/>
        <v>17188.481172792333</v>
      </c>
      <c r="DG48" s="15">
        <f t="shared" si="192"/>
        <v>16796.872127053433</v>
      </c>
      <c r="DH48" s="15">
        <f t="shared" si="193"/>
        <v>14472.095422834587</v>
      </c>
      <c r="DI48" s="15">
        <f t="shared" si="194"/>
        <v>15073.18695204643</v>
      </c>
      <c r="DJ48" s="15">
        <f t="shared" si="195"/>
        <v>14303.569971490475</v>
      </c>
      <c r="DK48" s="15">
        <f t="shared" si="196"/>
        <v>11070.009702092859</v>
      </c>
      <c r="DL48" s="15">
        <f t="shared" si="197"/>
        <v>11506.098177222617</v>
      </c>
      <c r="DM48" s="15">
        <f t="shared" si="198"/>
        <v>9972.5759690714276</v>
      </c>
      <c r="DN48" s="15">
        <f t="shared" si="199"/>
        <v>9934.0326694804771</v>
      </c>
      <c r="DO48" s="15">
        <f t="shared" si="188"/>
        <v>10291.856011342858</v>
      </c>
      <c r="DP48" s="16">
        <f t="shared" si="189"/>
        <v>11094.484030072383</v>
      </c>
      <c r="DQ48" s="14">
        <f t="shared" si="105"/>
        <v>18759.942992502634</v>
      </c>
      <c r="DR48" s="15">
        <f t="shared" si="106"/>
        <v>17188.481172792333</v>
      </c>
      <c r="DS48" s="15">
        <f t="shared" si="107"/>
        <v>16796.872127053433</v>
      </c>
      <c r="DT48" s="15">
        <f t="shared" si="108"/>
        <v>14472.095422834587</v>
      </c>
      <c r="DU48" s="15">
        <f t="shared" si="109"/>
        <v>15073.18695204643</v>
      </c>
      <c r="DV48" s="15">
        <f t="shared" si="110"/>
        <v>14303.569971490475</v>
      </c>
      <c r="DW48" s="15">
        <f t="shared" si="111"/>
        <v>11070.009702092859</v>
      </c>
      <c r="DX48" s="15">
        <f t="shared" si="112"/>
        <v>11506.098177222617</v>
      </c>
      <c r="DY48" s="15">
        <f t="shared" si="113"/>
        <v>9972.5759690714276</v>
      </c>
      <c r="DZ48" s="15">
        <f t="shared" si="225"/>
        <v>9934.0326694804771</v>
      </c>
      <c r="EA48" s="15">
        <f t="shared" si="226"/>
        <v>10291.856011342858</v>
      </c>
      <c r="EB48" s="16">
        <f t="shared" si="227"/>
        <v>11094.484030072383</v>
      </c>
      <c r="EC48" s="14">
        <f t="shared" si="228"/>
        <v>18759.942992502634</v>
      </c>
      <c r="ED48" s="15">
        <f t="shared" si="229"/>
        <v>17188.481172792333</v>
      </c>
      <c r="EE48" s="15">
        <f t="shared" si="230"/>
        <v>16796.872127053433</v>
      </c>
      <c r="EF48" s="15">
        <f t="shared" si="231"/>
        <v>14472.095422834587</v>
      </c>
      <c r="EG48" s="15">
        <f t="shared" si="232"/>
        <v>15073.18695204643</v>
      </c>
      <c r="EH48" s="15">
        <f t="shared" si="233"/>
        <v>14303.569971490475</v>
      </c>
      <c r="EI48" s="15">
        <f t="shared" si="234"/>
        <v>11070.009702092859</v>
      </c>
      <c r="EJ48" s="15">
        <f t="shared" si="235"/>
        <v>11506.098177222617</v>
      </c>
      <c r="EK48" s="15">
        <f t="shared" si="236"/>
        <v>9972.5759690714276</v>
      </c>
      <c r="EL48" s="15">
        <f t="shared" si="237"/>
        <v>9934.0326694804771</v>
      </c>
      <c r="EM48" s="15">
        <f t="shared" si="238"/>
        <v>10291.856011342858</v>
      </c>
      <c r="EN48" s="16">
        <f t="shared" si="239"/>
        <v>11094.484030072383</v>
      </c>
      <c r="EO48" s="14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6"/>
      <c r="FC48" s="14">
        <f t="shared" si="178"/>
        <v>16788.47852794643</v>
      </c>
      <c r="FD48" s="17">
        <f t="shared" si="114"/>
        <v>15372.856670000003</v>
      </c>
      <c r="FE48" s="17">
        <f t="shared" si="115"/>
        <v>15770.810567028571</v>
      </c>
      <c r="FF48" s="17">
        <f t="shared" si="116"/>
        <v>14095.56521475</v>
      </c>
      <c r="FG48" s="17">
        <f t="shared" si="117"/>
        <v>15408.392494203574</v>
      </c>
      <c r="FH48" s="17">
        <f t="shared" si="118"/>
        <v>16161.653873228572</v>
      </c>
      <c r="FI48" s="17">
        <f t="shared" si="119"/>
        <v>18911.369872617859</v>
      </c>
      <c r="FJ48" s="17">
        <f t="shared" si="120"/>
        <v>20127.694901367857</v>
      </c>
      <c r="FK48" s="17">
        <f t="shared" si="121"/>
        <v>15551.337423514286</v>
      </c>
      <c r="FL48" s="17">
        <f t="shared" si="122"/>
        <v>15670.257467142857</v>
      </c>
      <c r="FM48" s="17">
        <f t="shared" si="123"/>
        <v>17481.322475357145</v>
      </c>
      <c r="FN48" s="17">
        <f t="shared" si="124"/>
        <v>19730.582346060004</v>
      </c>
      <c r="FO48" s="14">
        <f t="shared" si="125"/>
        <v>20755.847964475</v>
      </c>
      <c r="FP48" s="17">
        <f t="shared" si="126"/>
        <v>18939.390184699998</v>
      </c>
      <c r="FQ48" s="17">
        <f t="shared" si="127"/>
        <v>18944.049511982859</v>
      </c>
      <c r="FR48" s="17">
        <f t="shared" si="128"/>
        <v>16618.601327678574</v>
      </c>
      <c r="FS48" s="17">
        <f t="shared" si="129"/>
        <v>17175.925390624998</v>
      </c>
      <c r="FT48" s="17">
        <f t="shared" si="130"/>
        <v>15927.373843457139</v>
      </c>
      <c r="FU48" s="17">
        <f t="shared" si="131"/>
        <v>6714.7296008142866</v>
      </c>
      <c r="FV48" s="17">
        <f t="shared" si="132"/>
        <v>6714.2327982685711</v>
      </c>
      <c r="FW48" s="17">
        <f t="shared" si="133"/>
        <v>6691.2524137714281</v>
      </c>
      <c r="FX48" s="17">
        <f t="shared" si="134"/>
        <v>6560.0265451642863</v>
      </c>
      <c r="FY48" s="17">
        <f t="shared" si="135"/>
        <v>6232.1689347428573</v>
      </c>
      <c r="FZ48" s="17">
        <f t="shared" si="136"/>
        <v>6313.7795809928566</v>
      </c>
      <c r="GA48" s="14">
        <f t="shared" si="137"/>
        <v>5834.9687186249994</v>
      </c>
      <c r="GB48" s="17">
        <f t="shared" si="138"/>
        <v>5810.171261308572</v>
      </c>
      <c r="GC48" s="17">
        <f t="shared" si="139"/>
        <v>7720.3497639142852</v>
      </c>
      <c r="GD48" s="17">
        <f t="shared" si="140"/>
        <v>6710.4949602857141</v>
      </c>
      <c r="GE48" s="17">
        <f t="shared" si="141"/>
        <v>7267.1317231142857</v>
      </c>
      <c r="GF48" s="17">
        <f t="shared" si="142"/>
        <v>7244.4838382142852</v>
      </c>
      <c r="GG48" s="17">
        <f t="shared" si="143"/>
        <v>7583.9296328464288</v>
      </c>
      <c r="GH48" s="17">
        <f t="shared" si="144"/>
        <v>7676.3668320314282</v>
      </c>
      <c r="GI48" s="17">
        <f t="shared" si="145"/>
        <v>7675.138069928571</v>
      </c>
      <c r="GJ48" s="17">
        <f t="shared" si="146"/>
        <v>7571.8139961342858</v>
      </c>
      <c r="GK48" s="17">
        <f t="shared" si="147"/>
        <v>7162.0766239285713</v>
      </c>
      <c r="GL48" s="17">
        <f t="shared" si="148"/>
        <v>7239.0901631642855</v>
      </c>
      <c r="GM48" s="14">
        <f t="shared" si="149"/>
        <v>29689.012294407901</v>
      </c>
      <c r="GN48" s="17">
        <f t="shared" si="150"/>
        <v>26815.882072368426</v>
      </c>
      <c r="GO48" s="17">
        <f t="shared" si="151"/>
        <v>23726.21710526316</v>
      </c>
      <c r="GP48" s="17">
        <f t="shared" si="152"/>
        <v>20087.189980539475</v>
      </c>
      <c r="GQ48" s="17">
        <f t="shared" si="153"/>
        <v>20776.5037424</v>
      </c>
      <c r="GR48" s="17">
        <f t="shared" si="154"/>
        <v>19738.8522328</v>
      </c>
      <c r="GS48" s="15">
        <f t="shared" si="155"/>
        <v>11070.009702092859</v>
      </c>
      <c r="GT48" s="12">
        <f t="shared" si="156"/>
        <v>11506.098177222617</v>
      </c>
      <c r="GU48" s="12">
        <f t="shared" si="157"/>
        <v>9972.5759690714276</v>
      </c>
      <c r="GV48" s="12">
        <f t="shared" si="158"/>
        <v>9934.0326694804771</v>
      </c>
      <c r="GW48" s="12">
        <f t="shared" si="159"/>
        <v>10291.856011342858</v>
      </c>
      <c r="GX48" s="12">
        <f t="shared" si="160"/>
        <v>11094.484030072383</v>
      </c>
      <c r="GY48" s="14">
        <f t="shared" si="161"/>
        <v>18759.942992502634</v>
      </c>
      <c r="GZ48" s="15">
        <f t="shared" si="162"/>
        <v>17188.481172792333</v>
      </c>
      <c r="HA48" s="15">
        <f t="shared" si="163"/>
        <v>16796.872127053433</v>
      </c>
      <c r="HB48" s="15">
        <f t="shared" si="164"/>
        <v>14472.095422834587</v>
      </c>
      <c r="HC48" s="15">
        <f t="shared" si="165"/>
        <v>15073.18695204643</v>
      </c>
      <c r="HD48" s="15">
        <f t="shared" si="166"/>
        <v>14303.569971490475</v>
      </c>
      <c r="HE48" s="15">
        <f t="shared" si="167"/>
        <v>11070.009702092859</v>
      </c>
      <c r="HF48" s="15">
        <f t="shared" si="168"/>
        <v>11506.098177222617</v>
      </c>
      <c r="HG48" s="15">
        <f t="shared" si="169"/>
        <v>9972.5759690714276</v>
      </c>
      <c r="HH48" s="15">
        <f t="shared" si="170"/>
        <v>9934.0326694804771</v>
      </c>
      <c r="HI48" s="15">
        <f t="shared" si="171"/>
        <v>10291.856011342858</v>
      </c>
      <c r="HJ48" s="16">
        <f t="shared" si="172"/>
        <v>11094.484030072383</v>
      </c>
      <c r="HK48" s="14"/>
      <c r="HL48" s="15"/>
      <c r="HM48" s="15"/>
      <c r="HN48" s="15"/>
      <c r="HO48" s="15"/>
      <c r="HP48" s="15"/>
      <c r="HQ48" s="15"/>
      <c r="HR48" s="15"/>
      <c r="HS48" s="15"/>
      <c r="HT48" s="15"/>
      <c r="HU48" s="15"/>
      <c r="HV48" s="16"/>
      <c r="HW48" s="14"/>
      <c r="HX48" s="15"/>
      <c r="HY48" s="15"/>
      <c r="HZ48" s="15"/>
      <c r="IA48" s="15"/>
      <c r="IB48" s="15"/>
      <c r="IC48" s="15"/>
      <c r="ID48" s="15"/>
      <c r="IE48" s="15"/>
      <c r="IF48" s="15"/>
      <c r="IG48" s="15"/>
      <c r="IH48" s="16"/>
      <c r="II48" s="14"/>
      <c r="IJ48" s="15"/>
      <c r="IK48" s="15"/>
      <c r="IL48" s="15"/>
      <c r="IM48" s="15"/>
      <c r="IN48" s="15"/>
      <c r="IO48" s="15"/>
      <c r="IP48" s="15"/>
      <c r="IQ48" s="15"/>
      <c r="IR48" s="15"/>
      <c r="IS48" s="15"/>
      <c r="IT48" s="16"/>
      <c r="IU48" s="14"/>
      <c r="IV48" s="15"/>
      <c r="IW48" s="15"/>
      <c r="IX48" s="15"/>
      <c r="IY48" s="15"/>
      <c r="IZ48" s="15"/>
      <c r="JA48" s="15"/>
      <c r="JB48" s="15"/>
      <c r="JC48" s="15"/>
      <c r="JD48" s="15"/>
      <c r="JE48" s="15"/>
      <c r="JF48" s="16"/>
      <c r="JH48" s="17"/>
      <c r="JI48" s="14">
        <f t="shared" si="179"/>
        <v>201070.32183321717</v>
      </c>
      <c r="JJ48" s="15">
        <f t="shared" si="180"/>
        <v>147587.37809667285</v>
      </c>
      <c r="JK48" s="15">
        <f t="shared" si="181"/>
        <v>85496.015583495711</v>
      </c>
      <c r="JL48" s="15">
        <f t="shared" si="182"/>
        <v>204702.71398706158</v>
      </c>
      <c r="JM48" s="15">
        <f t="shared" si="183"/>
        <v>160463.20519800251</v>
      </c>
      <c r="JN48" s="15">
        <f t="shared" si="184"/>
        <v>0</v>
      </c>
      <c r="JO48" s="15">
        <f t="shared" si="185"/>
        <v>0</v>
      </c>
      <c r="JP48" s="15">
        <f t="shared" si="186"/>
        <v>0</v>
      </c>
      <c r="JQ48" s="15">
        <f t="shared" si="187"/>
        <v>0</v>
      </c>
      <c r="JR48" s="14"/>
    </row>
    <row r="49" spans="1:278" ht="12.75" customHeight="1" x14ac:dyDescent="0.25">
      <c r="A49" s="5" t="s">
        <v>155</v>
      </c>
      <c r="B49" s="3" t="s">
        <v>156</v>
      </c>
      <c r="C49" s="4">
        <v>44550</v>
      </c>
      <c r="D49">
        <f t="shared" si="242"/>
        <v>2021</v>
      </c>
      <c r="E49">
        <f t="shared" si="243"/>
        <v>12</v>
      </c>
      <c r="F49">
        <f t="shared" si="244"/>
        <v>2019</v>
      </c>
      <c r="G49">
        <f t="shared" si="245"/>
        <v>1</v>
      </c>
      <c r="H49">
        <f t="shared" si="173"/>
        <v>2022</v>
      </c>
      <c r="I49">
        <f t="shared" si="174"/>
        <v>1</v>
      </c>
      <c r="J49">
        <f t="shared" si="175"/>
        <v>2026</v>
      </c>
      <c r="K49">
        <f t="shared" si="176"/>
        <v>12</v>
      </c>
      <c r="M49" s="28">
        <f>IF(AND($D49=$M$4,$E49=M$5),VLOOKUP($A49,'Потребление ЭЭ_факт'!$A$5:$DH$154,47+'Потребление ЭЭ_факт'!AU$4-1,FALSE),IF(L49&lt;&gt;0,VLOOKUP($A49,'Потребление ЭЭ_факт'!$A$5:$DH$154,47+'Потребление ЭЭ_факт'!AU$4-1,FALSE),0))</f>
        <v>0</v>
      </c>
      <c r="N49" s="17">
        <f>IF(AND($D49=$M$4,$E49=N$5),VLOOKUP($A49,'Потребление ЭЭ_факт'!$A$5:$DH$154,47+'Потребление ЭЭ_факт'!AV$4-1,FALSE),IF(M49&lt;&gt;0,VLOOKUP($A49,'Потребление ЭЭ_факт'!$A$5:$DH$154,47+'Потребление ЭЭ_факт'!AV$4-1,FALSE),0))</f>
        <v>0</v>
      </c>
      <c r="O49" s="17">
        <f>IF(AND($D49=$M$4,$E49=O$5),VLOOKUP($A49,'Потребление ЭЭ_факт'!$A$5:$DH$154,47+'Потребление ЭЭ_факт'!AW$4-1,FALSE),IF(N49&lt;&gt;0,VLOOKUP($A49,'Потребление ЭЭ_факт'!$A$5:$DH$154,47+'Потребление ЭЭ_факт'!AW$4-1,FALSE),0))</f>
        <v>0</v>
      </c>
      <c r="P49" s="17">
        <f>IF(AND($D49=$M$4,$E49=P$5),VLOOKUP($A49,'Потребление ЭЭ_факт'!$A$5:$DH$154,47+'Потребление ЭЭ_факт'!AX$4-1,FALSE),IF(O49&lt;&gt;0,VLOOKUP($A49,'Потребление ЭЭ_факт'!$A$5:$DH$154,47+'Потребление ЭЭ_факт'!AX$4-1,FALSE),0))</f>
        <v>0</v>
      </c>
      <c r="Q49" s="17">
        <f>IF(AND($D49=$M$4,$E49=Q$5),VLOOKUP($A49,'Потребление ЭЭ_факт'!$A$5:$DH$154,47+'Потребление ЭЭ_факт'!AY$4-1,FALSE),IF(P49&lt;&gt;0,VLOOKUP($A49,'Потребление ЭЭ_факт'!$A$5:$DH$154,47+'Потребление ЭЭ_факт'!AY$4-1,FALSE),0))</f>
        <v>0</v>
      </c>
      <c r="R49" s="17">
        <f>IF(AND($D49=$M$4,$E49=R$5),VLOOKUP($A49,'Потребление ЭЭ_факт'!$A$5:$DH$154,47+'Потребление ЭЭ_факт'!AZ$4-1,FALSE),IF(Q49&lt;&gt;0,VLOOKUP($A49,'Потребление ЭЭ_факт'!$A$5:$DH$154,47+'Потребление ЭЭ_факт'!AZ$4-1,FALSE),0))</f>
        <v>0</v>
      </c>
      <c r="S49" s="17">
        <f>IF(AND($D49=$M$4,$E49=S$5),VLOOKUP($A49,'Потребление ЭЭ_факт'!$A$5:$DH$154,47+'Потребление ЭЭ_факт'!BA$4-1,FALSE),IF(R49&lt;&gt;0,VLOOKUP($A49,'Потребление ЭЭ_факт'!$A$5:$DH$154,47+'Потребление ЭЭ_факт'!BA$4-1,FALSE),0))</f>
        <v>0</v>
      </c>
      <c r="T49" s="17">
        <f>IF(AND($D49=$M$4,$E49=T$5),VLOOKUP($A49,'Потребление ЭЭ_факт'!$A$5:$DH$154,47+'Потребление ЭЭ_факт'!BB$4-1,FALSE),IF(S49&lt;&gt;0,VLOOKUP($A49,'Потребление ЭЭ_факт'!$A$5:$DH$154,47+'Потребление ЭЭ_факт'!BB$4-1,FALSE),0))</f>
        <v>0</v>
      </c>
      <c r="U49" s="17">
        <f>IF(AND($D49=$M$4,$E49=U$5),VLOOKUP($A49,'Потребление ЭЭ_факт'!$A$5:$DH$154,47+'Потребление ЭЭ_факт'!BC$4-1,FALSE),IF(T49&lt;&gt;0,VLOOKUP($A49,'Потребление ЭЭ_факт'!$A$5:$DH$154,47+'Потребление ЭЭ_факт'!BC$4-1,FALSE),0))</f>
        <v>0</v>
      </c>
      <c r="V49" s="17">
        <f>IF(AND($D49=$M$4,$E49=V$5),VLOOKUP($A49,'Потребление ЭЭ_факт'!$A$5:$DH$154,47+'Потребление ЭЭ_факт'!BD$4-1,FALSE),IF(U49&lt;&gt;0,VLOOKUP($A49,'Потребление ЭЭ_факт'!$A$5:$DH$154,47+'Потребление ЭЭ_факт'!BD$4-1,FALSE),0))</f>
        <v>0</v>
      </c>
      <c r="W49" s="17">
        <f>IF(AND($D49=$M$4,$E49=W$5),VLOOKUP($A49,'Потребление ЭЭ_факт'!$A$5:$DH$154,47+'Потребление ЭЭ_факт'!BE$4-1,FALSE),IF(V49&lt;&gt;0,VLOOKUP($A49,'Потребление ЭЭ_факт'!$A$5:$DH$154,47+'Потребление ЭЭ_факт'!BE$4-1,FALSE),0))</f>
        <v>0</v>
      </c>
      <c r="X49" s="17">
        <f>IF(AND($D49=$M$4,$E49=X$5),VLOOKUP($A49,'Потребление ЭЭ_факт'!$A$5:$DH$154,47+'Потребление ЭЭ_факт'!BF$4-1,FALSE),IF(W49&lt;&gt;0,VLOOKUP($A49,'Потребление ЭЭ_факт'!$A$5:$DH$154,47+'Потребление ЭЭ_факт'!BF$4-1,FALSE),0))</f>
        <v>0</v>
      </c>
      <c r="Y49" s="14">
        <f>IF(AND($D49=$Y$4,$E49=Y$5),VLOOKUP($A49,'Потребление ЭЭ_факт'!$A$5:$DH$154,47+'Потребление ЭЭ_факт'!BG$4+11,FALSE),IF(X49&lt;&gt;0,VLOOKUP($A49,'Потребление ЭЭ_факт'!$A$5:$DH$154,47+'Потребление ЭЭ_факт'!BG$4+11,FALSE),0))</f>
        <v>0</v>
      </c>
      <c r="Z49" s="17">
        <f>IF(AND($D49=$Y$4,$E49=Z$5),VLOOKUP($A49,'Потребление ЭЭ_факт'!$A$5:$DH$154,47+'Потребление ЭЭ_факт'!BH$4+11,FALSE),IF(Y49&lt;&gt;0,VLOOKUP($A49,'Потребление ЭЭ_факт'!$A$5:$DH$154,47+'Потребление ЭЭ_факт'!BH$4+11,FALSE),0))</f>
        <v>0</v>
      </c>
      <c r="AA49" s="17">
        <f>IF(AND($D49=$Y$4,$E49=AA$5),VLOOKUP($A49,'Потребление ЭЭ_факт'!$A$5:$DH$154,47+'Потребление ЭЭ_факт'!BI$4+11,FALSE),IF(Z49&lt;&gt;0,VLOOKUP($A49,'Потребление ЭЭ_факт'!$A$5:$DH$154,47+'Потребление ЭЭ_факт'!BI$4+11,FALSE),0))</f>
        <v>0</v>
      </c>
      <c r="AB49" s="17">
        <f>IF(AND($D49=$Y$4,$E49=AB$5),VLOOKUP($A49,'Потребление ЭЭ_факт'!$A$5:$DH$154,47+'Потребление ЭЭ_факт'!BJ$4+11,FALSE),IF(AA49&lt;&gt;0,VLOOKUP($A49,'Потребление ЭЭ_факт'!$A$5:$DH$154,47+'Потребление ЭЭ_факт'!BJ$4+11,FALSE),0))</f>
        <v>0</v>
      </c>
      <c r="AC49" s="17">
        <f>IF(AND($D49=$Y$4,$E49=AC$5),VLOOKUP($A49,'Потребление ЭЭ_факт'!$A$5:$DH$154,47+'Потребление ЭЭ_факт'!BK$4+11,FALSE),IF(AB49&lt;&gt;0,VLOOKUP($A49,'Потребление ЭЭ_факт'!$A$5:$DH$154,47+'Потребление ЭЭ_факт'!BK$4+11,FALSE),0))</f>
        <v>0</v>
      </c>
      <c r="AD49" s="17">
        <f>IF(AND($D49=$Y$4,$E49=AD$5),VLOOKUP($A49,'Потребление ЭЭ_факт'!$A$5:$DH$154,47+'Потребление ЭЭ_факт'!BL$4+11,FALSE),IF(AC49&lt;&gt;0,VLOOKUP($A49,'Потребление ЭЭ_факт'!$A$5:$DH$154,47+'Потребление ЭЭ_факт'!BL$4+11,FALSE),0))</f>
        <v>0</v>
      </c>
      <c r="AE49" s="17">
        <f>IF(AND($D49=$Y$4,$E49=AE$5),VLOOKUP($A49,'Потребление ЭЭ_факт'!$A$5:$DH$154,47+'Потребление ЭЭ_факт'!BM$4+11,FALSE),IF(AD49&lt;&gt;0,VLOOKUP($A49,'Потребление ЭЭ_факт'!$A$5:$DH$154,47+'Потребление ЭЭ_факт'!BM$4+11,FALSE),0))</f>
        <v>0</v>
      </c>
      <c r="AF49" s="17">
        <f>IF(AND($D49=$Y$4,$E49=AF$5),VLOOKUP($A49,'Потребление ЭЭ_факт'!$A$5:$DH$154,47+'Потребление ЭЭ_факт'!BN$4+11,FALSE),IF(AE49&lt;&gt;0,VLOOKUP($A49,'Потребление ЭЭ_факт'!$A$5:$DH$154,47+'Потребление ЭЭ_факт'!BN$4+11,FALSE),0))</f>
        <v>0</v>
      </c>
      <c r="AG49" s="17">
        <f>IF(AND($D49=$Y$4,$E49=AG$5),VLOOKUP($A49,'Потребление ЭЭ_факт'!$A$5:$DH$154,47+'Потребление ЭЭ_факт'!BO$4+11,FALSE),IF(AF49&lt;&gt;0,VLOOKUP($A49,'Потребление ЭЭ_факт'!$A$5:$DH$154,47+'Потребление ЭЭ_факт'!BO$4+11,FALSE),0))</f>
        <v>0</v>
      </c>
      <c r="AH49" s="17">
        <f>IF(AND($D49=$Y$4,$E49=AH$5),VLOOKUP($A49,'Потребление ЭЭ_факт'!$A$5:$DH$154,47+'Потребление ЭЭ_факт'!BP$4+11,FALSE),IF(AG49&lt;&gt;0,VLOOKUP($A49,'Потребление ЭЭ_факт'!$A$5:$DH$154,47+'Потребление ЭЭ_факт'!BP$4+11,FALSE),0))</f>
        <v>0</v>
      </c>
      <c r="AI49" s="17">
        <f>IF(AND($D49=$Y$4,$E49=AI$5),VLOOKUP($A49,'Потребление ЭЭ_факт'!$A$5:$DH$154,47+'Потребление ЭЭ_факт'!BQ$4+11,FALSE),IF(AH49&lt;&gt;0,VLOOKUP($A49,'Потребление ЭЭ_факт'!$A$5:$DH$154,47+'Потребление ЭЭ_факт'!BQ$4+11,FALSE),0))</f>
        <v>0</v>
      </c>
      <c r="AJ49" s="17">
        <f>IF(AND($D49=$Y$4,$E49=AJ$5),VLOOKUP($A49,'Потребление ЭЭ_факт'!$A$5:$DH$154,47+'Потребление ЭЭ_факт'!BR$4+11,FALSE),IF(AI49&lt;&gt;0,VLOOKUP($A49,'Потребление ЭЭ_факт'!$A$5:$DH$154,47+'Потребление ЭЭ_факт'!BR$4+11,FALSE),0))</f>
        <v>8795.1428571428569</v>
      </c>
      <c r="AK49" s="14">
        <f>IF(AND($D49=$AK$4,$E49=AK$5),VLOOKUP($A49,'Потребление ЭЭ_факт'!$A$5:$DH$154,47+'Потребление ЭЭ_факт'!BS$4+23,FALSE),IF(AJ49&lt;&gt;0,VLOOKUP($A49,'Потребление ЭЭ_факт'!$A$5:$DH$154,47+'Потребление ЭЭ_факт'!BS$4+23,FALSE),0))</f>
        <v>16971.392857142855</v>
      </c>
      <c r="AL49" s="17">
        <f>IF(AND($D49=$AK$4,$E49=AL$5),VLOOKUP($A49,'Потребление ЭЭ_факт'!$A$5:$DH$154,47+'Потребление ЭЭ_факт'!BT$4+23,FALSE),IF(AK49&lt;&gt;0,VLOOKUP($A49,'Потребление ЭЭ_факт'!$A$5:$DH$154,47+'Потребление ЭЭ_факт'!BT$4+23,FALSE),0))</f>
        <v>12388</v>
      </c>
      <c r="AM49" s="17">
        <f>IF(AND($D49=$AK$4,$E49=AM$5),VLOOKUP($A49,'Потребление ЭЭ_факт'!$A$5:$DH$154,47+'Потребление ЭЭ_факт'!BU$4+23,FALSE),IF(AL49&lt;&gt;0,VLOOKUP($A49,'Потребление ЭЭ_факт'!$A$5:$DH$154,47+'Потребление ЭЭ_факт'!BU$4+23,FALSE),0))</f>
        <v>12680.526971428571</v>
      </c>
      <c r="AN49" s="17">
        <f>IF(AND($D49=$AK$4,$E49=AN$5),VLOOKUP($A49,'Потребление ЭЭ_факт'!$A$5:$DH$154,47+'Потребление ЭЭ_факт'!BV$4+23,FALSE),IF(AM49&lt;&gt;0,VLOOKUP($A49,'Потребление ЭЭ_факт'!$A$5:$DH$154,47+'Потребление ЭЭ_факт'!BV$4+23,FALSE),0))</f>
        <v>11988.214285714284</v>
      </c>
      <c r="AO49" s="17">
        <f>IF(AND($D49=$AK$4,$E49=AO$5),VLOOKUP($A49,'Потребление ЭЭ_факт'!$A$5:$DH$154,47+'Потребление ЭЭ_факт'!BW$4+23,FALSE),IF(AN49&lt;&gt;0,VLOOKUP($A49,'Потребление ЭЭ_факт'!$A$5:$DH$154,47+'Потребление ЭЭ_факт'!BW$4+23,FALSE),0))</f>
        <v>12609.25</v>
      </c>
      <c r="AP49" s="17">
        <f>IF(AND($D49=$AK$4,$E49=AP$5),VLOOKUP($A49,'Потребление ЭЭ_факт'!$A$5:$DH$154,47+'Потребление ЭЭ_факт'!BX$4+23,FALSE),IF(AO49&lt;&gt;0,VLOOKUP($A49,'Потребление ЭЭ_факт'!$A$5:$DH$154,47+'Потребление ЭЭ_факт'!BX$4+23,FALSE),0))</f>
        <v>12677.999999999998</v>
      </c>
      <c r="AQ49" s="17">
        <f>IF(AND($D49=$AK$4,$E49=AQ$5),VLOOKUP($A49,'Потребление ЭЭ_факт'!$A$5:$DH$154,47+'Потребление ЭЭ_факт'!BY$4+23,FALSE),IF(AP49&lt;&gt;0,VLOOKUP($A49,'Потребление ЭЭ_факт'!$A$5:$DH$154,47+'Потребление ЭЭ_факт'!BY$4+23,FALSE),0))</f>
        <v>13419.678571428572</v>
      </c>
      <c r="AR49" s="17">
        <f>IF(AND($D49=$AK$4,$E49=AR$5),VLOOKUP($A49,'Потребление ЭЭ_факт'!$A$5:$DH$154,47+'Потребление ЭЭ_факт'!BZ$4+23,FALSE),IF(AQ49&lt;&gt;0,VLOOKUP($A49,'Потребление ЭЭ_факт'!$A$5:$DH$154,47+'Потребление ЭЭ_факт'!BZ$4+23,FALSE),0))</f>
        <v>13592.392857142857</v>
      </c>
      <c r="AS49" s="17">
        <f>IF(AND($D49=$AK$4,$E49=AS$5),VLOOKUP($A49,'Потребление ЭЭ_факт'!$A$5:$DH$154,47+'Потребление ЭЭ_факт'!CA$4+23,FALSE),IF(AR49&lt;&gt;0,VLOOKUP($A49,'Потребление ЭЭ_факт'!$A$5:$DH$154,47+'Потребление ЭЭ_факт'!CA$4+23,FALSE),0))</f>
        <v>12241.17</v>
      </c>
      <c r="AT49" s="17">
        <f>IF(AND($D49=$AK$4,$E49=AT$5),VLOOKUP($A49,'Потребление ЭЭ_факт'!$A$5:$DH$154,47+'Потребление ЭЭ_факт'!CB$4+23,FALSE),IF(AS49&lt;&gt;0,VLOOKUP($A49,'Потребление ЭЭ_факт'!$A$5:$DH$154,47+'Потребление ЭЭ_факт'!CB$4+23,FALSE),0))</f>
        <v>14047.486000000001</v>
      </c>
      <c r="AU49" s="17">
        <f>IF(AND($D49=$AK$4,$E49=AU$5),VLOOKUP($A49,'Потребление ЭЭ_факт'!$A$5:$DH$154,47+'Потребление ЭЭ_факт'!CC$4+23,FALSE),IF(AT49&lt;&gt;0,VLOOKUP($A49,'Потребление ЭЭ_факт'!$A$5:$DH$154,47+'Потребление ЭЭ_факт'!CC$4+23,FALSE),0))</f>
        <v>14326.761714285714</v>
      </c>
      <c r="AV49" s="17">
        <f>IF(AND($D49=$AK$4,$E49=AV$5),VLOOKUP($A49,'Потребление ЭЭ_факт'!$A$5:$DH$154,47+'Потребление ЭЭ_факт'!CD$4+23,FALSE),IF(AU49&lt;&gt;0,VLOOKUP($A49,'Потребление ЭЭ_факт'!$A$5:$DH$154,47+'Потребление ЭЭ_факт'!CD$4+23,FALSE),0))</f>
        <v>17064.62961</v>
      </c>
      <c r="AW49" s="14">
        <f>IF(AND($D49=$AW$4,$E49=AW$5),VLOOKUP($A49,'Потребление ЭЭ_факт'!$A$5:$DH$154,47+'Потребление ЭЭ_факт'!CE$4+35,FALSE),IF(AV49&lt;&gt;0,VLOOKUP($A49,'Потребление ЭЭ_факт'!$A$5:$DH$154,47+'Потребление ЭЭ_факт'!CE$4+35,FALSE),0))</f>
        <v>17154.290285714284</v>
      </c>
      <c r="AX49" s="17">
        <f>IF(AND($D49=$AW$4,$E49=AX$5),VLOOKUP($A49,'Потребление ЭЭ_факт'!$A$5:$DH$154,47+'Потребление ЭЭ_факт'!CF$4+35,FALSE),IF(AW49&lt;&gt;0,VLOOKUP($A49,'Потребление ЭЭ_факт'!$A$5:$DH$154,47+'Потребление ЭЭ_факт'!CF$4+35,FALSE),0))</f>
        <v>15576.042032000001</v>
      </c>
      <c r="AY49" s="17">
        <f>IF(AND($D49=$AW$4,$E49=AY$5),VLOOKUP($A49,'Потребление ЭЭ_факт'!$A$5:$DH$154,47+'Потребление ЭЭ_факт'!CG$4+35,FALSE),IF(AX49&lt;&gt;0,VLOOKUP($A49,'Потребление ЭЭ_факт'!$A$5:$DH$154,47+'Потребление ЭЭ_факт'!CG$4+35,FALSE),0))</f>
        <v>15083.422848160071</v>
      </c>
      <c r="AZ49" s="17">
        <f>IF(AND($D49=$AW$4,$E49=AZ$5),VLOOKUP($A49,'Потребление ЭЭ_факт'!$A$5:$DH$154,47+'Потребление ЭЭ_факт'!CH$4+35,FALSE),IF(AY49&lt;&gt;0,VLOOKUP($A49,'Потребление ЭЭ_факт'!$A$5:$DH$154,47+'Потребление ЭЭ_факт'!CH$4+35,FALSE),0))</f>
        <v>14813.674285714285</v>
      </c>
      <c r="BA49" s="17">
        <f>IF(AND($D49=$AW$4,$E49=BA$5),VLOOKUP($A49,'Потребление ЭЭ_факт'!$A$5:$DH$154,47+'Потребление ЭЭ_факт'!CI$4+35,FALSE),IF(AZ49&lt;&gt;0,VLOOKUP($A49,'Потребление ЭЭ_факт'!$A$5:$DH$154,47+'Потребление ЭЭ_факт'!CI$4+35,FALSE),0))</f>
        <v>15003.69</v>
      </c>
      <c r="BB49" s="17">
        <f>IF(AND($D49=$AW$4,$E49=BB$5),VLOOKUP($A49,'Потребление ЭЭ_факт'!$A$5:$DH$154,47+'Потребление ЭЭ_факт'!CJ$4+35,FALSE),IF(BA49&lt;&gt;0,VLOOKUP($A49,'Потребление ЭЭ_факт'!$A$5:$DH$154,47+'Потребление ЭЭ_факт'!CJ$4+35,FALSE),0))</f>
        <v>12510.048426997602</v>
      </c>
      <c r="BC49" s="17">
        <f>IF(AND($D49=$AW$4,$E49=BC$5),VLOOKUP($A49,'Потребление ЭЭ_факт'!$A$5:$DH$154,47+'Потребление ЭЭ_факт'!CK$4+35,FALSE),IF(BB49&lt;&gt;0,VLOOKUP($A49,'Потребление ЭЭ_факт'!$A$5:$DH$154,47+'Потребление ЭЭ_факт'!CK$4+35,FALSE),0))</f>
        <v>14999.975714285714</v>
      </c>
      <c r="BD49" s="17">
        <f>IF(AND($D49=$AW$4,$E49=BD$5),VLOOKUP($A49,'Потребление ЭЭ_факт'!$A$5:$DH$154,47+'Потребление ЭЭ_факт'!CL$4+35,FALSE),IF(BC49&lt;&gt;0,VLOOKUP($A49,'Потребление ЭЭ_факт'!$A$5:$DH$154,47+'Потребление ЭЭ_факт'!CL$4+35,FALSE),0))</f>
        <v>15766.246943291022</v>
      </c>
      <c r="BE49" s="17">
        <f>IF(AND($D49=$AW$4,$E49=BE$5),VLOOKUP($A49,'Потребление ЭЭ_факт'!$A$5:$DH$154,47+'Потребление ЭЭ_факт'!CM$4+35,FALSE),IF(BD49&lt;&gt;0,VLOOKUP($A49,'Потребление ЭЭ_факт'!$A$5:$DH$154,47+'Потребление ЭЭ_факт'!CM$4+35,FALSE),0))</f>
        <v>14093.856</v>
      </c>
      <c r="BF49" s="17">
        <f>IF(AND($D49=$AW$4,$E49=BF$5),VLOOKUP($A49,'Потребление ЭЭ_факт'!$A$5:$DH$154,47+'Потребление ЭЭ_факт'!CN$4+35,FALSE),IF(BE49&lt;&gt;0,VLOOKUP($A49,'Потребление ЭЭ_факт'!$A$5:$DH$154,47+'Потребление ЭЭ_факт'!CN$4+35,FALSE),0))</f>
        <v>13694.921224967866</v>
      </c>
      <c r="BG49" s="17">
        <f>IF(AND($D49=$AW$4,$E49=BG$5),VLOOKUP($A49,'Потребление ЭЭ_факт'!$A$5:$DH$154,47+'Потребление ЭЭ_факт'!CO$4+35,FALSE),IF(BF49&lt;&gt;0,VLOOKUP($A49,'Потребление ЭЭ_факт'!$A$5:$DH$154,47+'Потребление ЭЭ_факт'!CO$4+35,FALSE),0))</f>
        <v>13330.627999999999</v>
      </c>
      <c r="BH49" s="17">
        <f>IF(AND($D49=$AW$4,$E49=BH$5),VLOOKUP($A49,'Потребление ЭЭ_факт'!$A$5:$DH$154,47+'Потребление ЭЭ_факт'!CP$4+35,FALSE),IF(BG49&lt;&gt;0,VLOOKUP($A49,'Потребление ЭЭ_факт'!$A$5:$DH$154,47+'Потребление ЭЭ_факт'!CP$4+35,FALSE),0))</f>
        <v>15386.094000000001</v>
      </c>
      <c r="BI49" s="14">
        <f>IF(AND($D49=$BI$4,$E49=BI$5),VLOOKUP($A49,'Потребление ЭЭ_факт'!$A$5:$DH$154,47+'Потребление ЭЭ_факт'!CQ$4+47,FALSE),IF(BH49&lt;&gt;0,VLOOKUP($A49,'Потребление ЭЭ_факт'!$A$5:$DH$154,47+'Потребление ЭЭ_факт'!CQ$4+47,FALSE),0))</f>
        <v>17321.234</v>
      </c>
      <c r="BJ49" s="17">
        <f>IF(AND($D49=$BI$4,$E49=BJ$5),VLOOKUP($A49,'Потребление ЭЭ_факт'!$A$5:$DH$154,47+'Потребление ЭЭ_факт'!CR$4+47,FALSE),IF(BI49&lt;&gt;0,VLOOKUP($A49,'Потребление ЭЭ_факт'!$A$5:$DH$154,47+'Потребление ЭЭ_факт'!CR$4+47,FALSE),0))</f>
        <v>16382.209785714287</v>
      </c>
      <c r="BK49" s="17">
        <f>IF(AND($D49=$BI$4,$E49=BK$5),VLOOKUP($A49,'Потребление ЭЭ_факт'!$A$5:$DH$154,47+'Потребление ЭЭ_факт'!CS$4+47,FALSE),IF(BJ49&lt;&gt;0,VLOOKUP($A49,'Потребление ЭЭ_факт'!$A$5:$DH$154,47+'Потребление ЭЭ_факт'!CS$4+47,FALSE),0))</f>
        <v>15056.86</v>
      </c>
      <c r="BL49" s="17">
        <f>IF(AND($D49=$BI$4,$E49=BL$5),VLOOKUP($A49,'Потребление ЭЭ_факт'!$A$5:$DH$154,47+'Потребление ЭЭ_факт'!CT$4+47,FALSE),IF(BK49&lt;&gt;0,VLOOKUP($A49,'Потребление ЭЭ_факт'!$A$5:$DH$154,47+'Потребление ЭЭ_факт'!CT$4+47,FALSE),0))</f>
        <v>13721.81885714286</v>
      </c>
      <c r="BM49" s="17">
        <f>IF(AND($D49=$BI$4,$E49=BM$5),VLOOKUP($A49,'Потребление ЭЭ_факт'!$A$5:$DH$154,47+'Потребление ЭЭ_факт'!CU$4+47,FALSE),IF(BL49&lt;&gt;0,VLOOKUP($A49,'Потребление ЭЭ_факт'!$A$5:$DH$154,47+'Потребление ЭЭ_факт'!CU$4+47,FALSE),0))</f>
        <v>13073.495142857142</v>
      </c>
      <c r="BN49" s="17">
        <f>IF(AND($D49=$BI$4,$E49=BN$5),VLOOKUP($A49,'Потребление ЭЭ_факт'!$A$5:$DH$154,47+'Потребление ЭЭ_факт'!CV$4+47,FALSE),IF(BM49&lt;&gt;0,VLOOKUP($A49,'Потребление ЭЭ_факт'!$A$5:$DH$154,47+'Потребление ЭЭ_факт'!CV$4+47,FALSE),0))</f>
        <v>14652.045714285716</v>
      </c>
      <c r="BO49" s="17">
        <f>IF(AND($D49=$BI$4,$E49=BO$5),VLOOKUP($A49,'Потребление ЭЭ_факт'!$A$5:$DH$154,47+'Потребление ЭЭ_факт'!CW$4+47,FALSE),IF(BN49&lt;&gt;0,VLOOKUP($A49,'Потребление ЭЭ_факт'!$A$5:$DH$154,47+'Потребление ЭЭ_факт'!CW$4+47,FALSE),0))</f>
        <v>15993.69942857143</v>
      </c>
      <c r="BP49" s="17">
        <f>IF(AND($D49=$BI$4,$E49=BP$5),VLOOKUP($A49,'Потребление ЭЭ_факт'!$A$5:$DH$154,47+'Потребление ЭЭ_факт'!CX$4+47,FALSE),IF(BO49&lt;&gt;0,VLOOKUP($A49,'Потребление ЭЭ_факт'!$A$5:$DH$154,47+'Потребление ЭЭ_факт'!CX$4+47,FALSE),0))</f>
        <v>15292.343999999999</v>
      </c>
      <c r="BQ49" s="17">
        <f>IF(AND($D49=$BI$4,$E49=BQ$5),VLOOKUP($A49,'Потребление ЭЭ_факт'!$A$5:$DH$154,47+'Потребление ЭЭ_факт'!CY$4+47,FALSE),IF(BP49&lt;&gt;0,VLOOKUP($A49,'Потребление ЭЭ_факт'!$A$5:$DH$154,47+'Потребление ЭЭ_факт'!CY$4+47,FALSE),0))</f>
        <v>14221.273999999999</v>
      </c>
      <c r="BR49" s="17">
        <f>IF(AND($D49=$BI$4,$E49=BR$5),VLOOKUP($A49,'Потребление ЭЭ_факт'!$A$5:$DH$154,47+'Потребление ЭЭ_факт'!CZ$4+47,FALSE),IF(BQ49&lt;&gt;0,VLOOKUP($A49,'Потребление ЭЭ_факт'!$A$5:$DH$154,47+'Потребление ЭЭ_факт'!CZ$4+47,FALSE),0))</f>
        <v>14032.794</v>
      </c>
      <c r="BS49" s="17">
        <f>IF(AND($D49=$BI$4,$E49=BS$5),VLOOKUP($A49,'Потребление ЭЭ_факт'!$A$5:$DH$154,47+'Потребление ЭЭ_факт'!DA$4+47,FALSE),IF(BR49&lt;&gt;0,VLOOKUP($A49,'Потребление ЭЭ_факт'!$A$5:$DH$154,47+'Потребление ЭЭ_факт'!DA$4+47,FALSE),0))</f>
        <v>13080.37</v>
      </c>
      <c r="BT49" s="17">
        <f>IF(AND($D49=$BI$4,$E49=BT$5),VLOOKUP($A49,'Потребление ЭЭ_факт'!$A$5:$DH$154,47+'Потребление ЭЭ_факт'!DB$4+47,FALSE),IF(BS49&lt;&gt;0,VLOOKUP($A49,'Потребление ЭЭ_факт'!$A$5:$DH$154,47+'Потребление ЭЭ_факт'!DB$4+47,FALSE),0))</f>
        <v>13684.915999999999</v>
      </c>
      <c r="BU49" s="14">
        <f>IF(AND($D49=$BU$4,$E49=BU$5),VLOOKUP($A49,'Потребление ЭЭ_факт'!$A$5:$DH$154,59+'Потребление ЭЭ_факт'!DC$4+47,FALSE),IF(BT49&lt;&gt;0,VLOOKUP($A49,'Потребление ЭЭ_факт'!$A$5:$DH$154,47+'Потребление ЭЭ_факт'!DC$4+59,FALSE),0))</f>
        <v>13471.162</v>
      </c>
      <c r="BV49" s="17">
        <f>IF(AND($D49=$BU$4,$E49=BV$5),VLOOKUP($A49,'Потребление ЭЭ_факт'!$A$5:$DH$154,59+'Потребление ЭЭ_факт'!DD$4+47,FALSE),IF(BU49&lt;&gt;0,VLOOKUP($A49,'Потребление ЭЭ_факт'!$A$5:$DH$154,47+'Потребление ЭЭ_факт'!DD$4+59,FALSE),0))</f>
        <v>12249.907999999999</v>
      </c>
      <c r="BW49" s="17">
        <f>IF(AND($D49=$BU$4,$E49=BW$5),VLOOKUP($A49,'Потребление ЭЭ_факт'!$A$5:$DH$154,59+'Потребление ЭЭ_факт'!DE$4+47,FALSE),IF(BV49&lt;&gt;0,VLOOKUP($A49,'Потребление ЭЭ_факт'!$A$5:$DH$154,47+'Потребление ЭЭ_факт'!DE$4+59,FALSE),0))</f>
        <v>14352.724</v>
      </c>
      <c r="BX49" s="17">
        <f>IF(AND($D49=$BU$4,$E49=BX$5),VLOOKUP($A49,'Потребление ЭЭ_факт'!$A$5:$DH$154,59+'Потребление ЭЭ_факт'!DF$4+47,FALSE),IF(BW49&lt;&gt;0,VLOOKUP($A49,'Потребление ЭЭ_факт'!$A$5:$DH$154,47+'Потребление ЭЭ_факт'!DF$4+59,FALSE),0))</f>
        <v>13821.556</v>
      </c>
      <c r="BY49" s="17">
        <f>IF(AND($D49=$BU$4,$E49=BY$5),VLOOKUP($A49,'Потребление ЭЭ_факт'!$A$5:$DH$154,59+'Потребление ЭЭ_факт'!DG$4+47,FALSE),IF(BX49&lt;&gt;0,VLOOKUP($A49,'Потребление ЭЭ_факт'!$A$5:$DH$154,47+'Потребление ЭЭ_факт'!DG$4+59,FALSE),0))</f>
        <v>14506.312</v>
      </c>
      <c r="BZ49" s="17">
        <f>IF(AND($D49=$BU$4,$E49=BZ$5),VLOOKUP($A49,'Потребление ЭЭ_факт'!$A$5:$DH$154,59+'Потребление ЭЭ_факт'!DH$4+47,FALSE),IF(BY49&lt;&gt;0,VLOOKUP($A49,'Потребление ЭЭ_факт'!$A$5:$DH$154,47+'Потребление ЭЭ_факт'!DH$4+59,FALSE),0))</f>
        <v>14571.026</v>
      </c>
      <c r="CA49" s="15">
        <f t="shared" si="248"/>
        <v>14804.451238095238</v>
      </c>
      <c r="CB49" s="12">
        <f t="shared" si="249"/>
        <v>14883.661266811292</v>
      </c>
      <c r="CC49" s="12">
        <f t="shared" si="250"/>
        <v>13518.766666666665</v>
      </c>
      <c r="CD49" s="12">
        <f t="shared" si="251"/>
        <v>13925.067074989289</v>
      </c>
      <c r="CE49" s="12">
        <f t="shared" si="252"/>
        <v>13579.253238095238</v>
      </c>
      <c r="CF49" s="12">
        <f t="shared" si="253"/>
        <v>15378.546536666667</v>
      </c>
      <c r="CG49" s="14">
        <f t="shared" si="254"/>
        <v>15982.228761904762</v>
      </c>
      <c r="CH49" s="15">
        <f t="shared" si="255"/>
        <v>14736.053272571429</v>
      </c>
      <c r="CI49" s="15">
        <f t="shared" si="256"/>
        <v>14831.002282720025</v>
      </c>
      <c r="CJ49" s="15">
        <f t="shared" si="257"/>
        <v>14119.01638095238</v>
      </c>
      <c r="CK49" s="15">
        <f t="shared" si="258"/>
        <v>14194.499047619049</v>
      </c>
      <c r="CL49" s="15">
        <f t="shared" si="259"/>
        <v>13911.040047094439</v>
      </c>
      <c r="CM49" s="15">
        <f t="shared" si="261"/>
        <v>14804.451238095238</v>
      </c>
      <c r="CN49" s="15">
        <f t="shared" si="208"/>
        <v>14883.661266811292</v>
      </c>
      <c r="CO49" s="15">
        <f t="shared" si="209"/>
        <v>13518.766666666665</v>
      </c>
      <c r="CP49" s="15">
        <f t="shared" si="210"/>
        <v>13925.067074989289</v>
      </c>
      <c r="CQ49" s="15">
        <f t="shared" si="211"/>
        <v>13579.253238095238</v>
      </c>
      <c r="CR49" s="16">
        <f t="shared" si="212"/>
        <v>15378.546536666667</v>
      </c>
      <c r="CS49" s="14">
        <f t="shared" si="213"/>
        <v>15982.228761904762</v>
      </c>
      <c r="CT49" s="15">
        <f t="shared" si="214"/>
        <v>14736.053272571429</v>
      </c>
      <c r="CU49" s="15">
        <f t="shared" si="215"/>
        <v>14831.002282720025</v>
      </c>
      <c r="CV49" s="15">
        <f t="shared" si="216"/>
        <v>14119.01638095238</v>
      </c>
      <c r="CW49" s="15">
        <f t="shared" si="217"/>
        <v>14194.499047619049</v>
      </c>
      <c r="CX49" s="15">
        <f t="shared" si="218"/>
        <v>13911.040047094439</v>
      </c>
      <c r="CY49" s="15">
        <f t="shared" si="219"/>
        <v>14804.451238095238</v>
      </c>
      <c r="CZ49" s="15">
        <f t="shared" si="220"/>
        <v>14883.661266811292</v>
      </c>
      <c r="DA49" s="15">
        <f t="shared" si="221"/>
        <v>13518.766666666665</v>
      </c>
      <c r="DB49" s="15">
        <f t="shared" si="222"/>
        <v>13925.067074989289</v>
      </c>
      <c r="DC49" s="15">
        <f t="shared" si="223"/>
        <v>13579.253238095238</v>
      </c>
      <c r="DD49" s="16">
        <f t="shared" si="224"/>
        <v>15378.546536666667</v>
      </c>
      <c r="DE49" s="14">
        <f t="shared" si="190"/>
        <v>15982.228761904762</v>
      </c>
      <c r="DF49" s="15">
        <f t="shared" si="191"/>
        <v>14736.053272571429</v>
      </c>
      <c r="DG49" s="15">
        <f t="shared" si="192"/>
        <v>14831.002282720025</v>
      </c>
      <c r="DH49" s="15">
        <f t="shared" si="193"/>
        <v>14119.01638095238</v>
      </c>
      <c r="DI49" s="15">
        <f t="shared" si="194"/>
        <v>14194.499047619049</v>
      </c>
      <c r="DJ49" s="15">
        <f t="shared" si="195"/>
        <v>13911.040047094439</v>
      </c>
      <c r="DK49" s="15">
        <f t="shared" si="196"/>
        <v>14804.451238095238</v>
      </c>
      <c r="DL49" s="15">
        <f t="shared" si="197"/>
        <v>14883.661266811292</v>
      </c>
      <c r="DM49" s="15">
        <f t="shared" si="198"/>
        <v>13518.766666666665</v>
      </c>
      <c r="DN49" s="15">
        <f t="shared" si="199"/>
        <v>13925.067074989289</v>
      </c>
      <c r="DO49" s="15">
        <f t="shared" si="188"/>
        <v>13579.253238095238</v>
      </c>
      <c r="DP49" s="16">
        <f t="shared" si="189"/>
        <v>15378.546536666667</v>
      </c>
      <c r="DQ49" s="14">
        <f t="shared" si="105"/>
        <v>15982.228761904762</v>
      </c>
      <c r="DR49" s="15">
        <f t="shared" si="106"/>
        <v>14736.053272571429</v>
      </c>
      <c r="DS49" s="15">
        <f t="shared" si="107"/>
        <v>14831.002282720025</v>
      </c>
      <c r="DT49" s="15">
        <f t="shared" si="108"/>
        <v>14119.01638095238</v>
      </c>
      <c r="DU49" s="15">
        <f t="shared" si="109"/>
        <v>14194.499047619049</v>
      </c>
      <c r="DV49" s="15">
        <f t="shared" si="110"/>
        <v>13911.040047094439</v>
      </c>
      <c r="DW49" s="15">
        <f t="shared" si="111"/>
        <v>14804.451238095238</v>
      </c>
      <c r="DX49" s="15">
        <f t="shared" si="112"/>
        <v>14883.661266811292</v>
      </c>
      <c r="DY49" s="15">
        <f t="shared" si="113"/>
        <v>13518.766666666665</v>
      </c>
      <c r="DZ49" s="15">
        <f t="shared" si="225"/>
        <v>13925.067074989289</v>
      </c>
      <c r="EA49" s="15">
        <f t="shared" si="226"/>
        <v>13579.253238095238</v>
      </c>
      <c r="EB49" s="16">
        <f t="shared" si="227"/>
        <v>15378.546536666667</v>
      </c>
      <c r="EC49" s="14">
        <f t="shared" si="228"/>
        <v>15982.228761904762</v>
      </c>
      <c r="ED49" s="15">
        <f t="shared" si="229"/>
        <v>14736.053272571429</v>
      </c>
      <c r="EE49" s="15">
        <f t="shared" si="230"/>
        <v>14831.002282720025</v>
      </c>
      <c r="EF49" s="15">
        <f t="shared" si="231"/>
        <v>14119.01638095238</v>
      </c>
      <c r="EG49" s="15">
        <f t="shared" si="232"/>
        <v>14194.499047619049</v>
      </c>
      <c r="EH49" s="15">
        <f t="shared" si="233"/>
        <v>13911.040047094439</v>
      </c>
      <c r="EI49" s="15">
        <f t="shared" si="234"/>
        <v>14804.451238095238</v>
      </c>
      <c r="EJ49" s="15">
        <f t="shared" si="235"/>
        <v>14883.661266811292</v>
      </c>
      <c r="EK49" s="15">
        <f t="shared" si="236"/>
        <v>13518.766666666665</v>
      </c>
      <c r="EL49" s="15">
        <f t="shared" si="237"/>
        <v>13925.067074989289</v>
      </c>
      <c r="EM49" s="15">
        <f t="shared" si="238"/>
        <v>13579.253238095238</v>
      </c>
      <c r="EN49" s="16">
        <f t="shared" si="239"/>
        <v>15378.546536666667</v>
      </c>
      <c r="EO49" s="14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6"/>
      <c r="FC49" s="14">
        <f t="shared" si="178"/>
        <v>16971.392857142855</v>
      </c>
      <c r="FD49" s="17">
        <f t="shared" si="114"/>
        <v>12388</v>
      </c>
      <c r="FE49" s="17">
        <f t="shared" si="115"/>
        <v>12680.526971428571</v>
      </c>
      <c r="FF49" s="17">
        <f t="shared" si="116"/>
        <v>11988.214285714284</v>
      </c>
      <c r="FG49" s="17">
        <f t="shared" si="117"/>
        <v>12609.25</v>
      </c>
      <c r="FH49" s="17">
        <f t="shared" si="118"/>
        <v>12677.999999999998</v>
      </c>
      <c r="FI49" s="17">
        <f t="shared" si="119"/>
        <v>13419.678571428572</v>
      </c>
      <c r="FJ49" s="17">
        <f t="shared" si="120"/>
        <v>13592.392857142857</v>
      </c>
      <c r="FK49" s="17">
        <f t="shared" si="121"/>
        <v>12241.17</v>
      </c>
      <c r="FL49" s="17">
        <f t="shared" si="122"/>
        <v>14047.486000000001</v>
      </c>
      <c r="FM49" s="17">
        <f t="shared" si="123"/>
        <v>14326.761714285714</v>
      </c>
      <c r="FN49" s="17">
        <f t="shared" si="124"/>
        <v>17064.62961</v>
      </c>
      <c r="FO49" s="14">
        <f t="shared" si="125"/>
        <v>17154.290285714284</v>
      </c>
      <c r="FP49" s="17">
        <f t="shared" si="126"/>
        <v>15576.042032000001</v>
      </c>
      <c r="FQ49" s="17">
        <f t="shared" si="127"/>
        <v>15083.422848160071</v>
      </c>
      <c r="FR49" s="17">
        <f t="shared" si="128"/>
        <v>14813.674285714285</v>
      </c>
      <c r="FS49" s="17">
        <f t="shared" si="129"/>
        <v>15003.69</v>
      </c>
      <c r="FT49" s="17">
        <f t="shared" si="130"/>
        <v>12510.048426997602</v>
      </c>
      <c r="FU49" s="17">
        <f t="shared" si="131"/>
        <v>14999.975714285714</v>
      </c>
      <c r="FV49" s="17">
        <f t="shared" si="132"/>
        <v>15766.246943291022</v>
      </c>
      <c r="FW49" s="17">
        <f t="shared" si="133"/>
        <v>14093.856</v>
      </c>
      <c r="FX49" s="17">
        <f t="shared" si="134"/>
        <v>13694.921224967866</v>
      </c>
      <c r="FY49" s="17">
        <f t="shared" si="135"/>
        <v>13330.627999999999</v>
      </c>
      <c r="FZ49" s="17">
        <f t="shared" si="136"/>
        <v>15386.094000000001</v>
      </c>
      <c r="GA49" s="14">
        <f t="shared" si="137"/>
        <v>17321.234</v>
      </c>
      <c r="GB49" s="17">
        <f t="shared" si="138"/>
        <v>16382.209785714287</v>
      </c>
      <c r="GC49" s="17">
        <f t="shared" si="139"/>
        <v>15056.86</v>
      </c>
      <c r="GD49" s="17">
        <f t="shared" si="140"/>
        <v>13721.81885714286</v>
      </c>
      <c r="GE49" s="17">
        <f t="shared" si="141"/>
        <v>13073.495142857142</v>
      </c>
      <c r="GF49" s="17">
        <f t="shared" si="142"/>
        <v>14652.045714285716</v>
      </c>
      <c r="GG49" s="17">
        <f t="shared" si="143"/>
        <v>15993.69942857143</v>
      </c>
      <c r="GH49" s="17">
        <f t="shared" si="144"/>
        <v>15292.343999999999</v>
      </c>
      <c r="GI49" s="17">
        <f t="shared" si="145"/>
        <v>14221.273999999999</v>
      </c>
      <c r="GJ49" s="17">
        <f t="shared" si="146"/>
        <v>14032.794</v>
      </c>
      <c r="GK49" s="17">
        <f t="shared" si="147"/>
        <v>13080.37</v>
      </c>
      <c r="GL49" s="17">
        <f t="shared" si="148"/>
        <v>13684.915999999999</v>
      </c>
      <c r="GM49" s="14">
        <f t="shared" si="149"/>
        <v>13471.162</v>
      </c>
      <c r="GN49" s="17">
        <f t="shared" si="150"/>
        <v>12249.907999999999</v>
      </c>
      <c r="GO49" s="17">
        <f t="shared" si="151"/>
        <v>14352.724</v>
      </c>
      <c r="GP49" s="17">
        <f t="shared" si="152"/>
        <v>13821.556</v>
      </c>
      <c r="GQ49" s="17">
        <f t="shared" si="153"/>
        <v>14506.312</v>
      </c>
      <c r="GR49" s="17">
        <f t="shared" si="154"/>
        <v>14571.026</v>
      </c>
      <c r="GS49" s="15">
        <f t="shared" si="155"/>
        <v>14804.451238095238</v>
      </c>
      <c r="GT49" s="12">
        <f t="shared" si="156"/>
        <v>14883.661266811292</v>
      </c>
      <c r="GU49" s="12">
        <f t="shared" si="157"/>
        <v>13518.766666666665</v>
      </c>
      <c r="GV49" s="12">
        <f t="shared" si="158"/>
        <v>13925.067074989289</v>
      </c>
      <c r="GW49" s="12">
        <f t="shared" si="159"/>
        <v>13579.253238095238</v>
      </c>
      <c r="GX49" s="12">
        <f t="shared" si="160"/>
        <v>15378.546536666667</v>
      </c>
      <c r="GY49" s="14">
        <f t="shared" si="161"/>
        <v>15982.228761904762</v>
      </c>
      <c r="GZ49" s="15">
        <f t="shared" si="162"/>
        <v>14736.053272571429</v>
      </c>
      <c r="HA49" s="15">
        <f t="shared" si="163"/>
        <v>14831.002282720025</v>
      </c>
      <c r="HB49" s="15">
        <f t="shared" si="164"/>
        <v>14119.01638095238</v>
      </c>
      <c r="HC49" s="15">
        <f t="shared" si="165"/>
        <v>14194.499047619049</v>
      </c>
      <c r="HD49" s="15">
        <f t="shared" si="166"/>
        <v>13911.040047094439</v>
      </c>
      <c r="HE49" s="15">
        <f t="shared" si="167"/>
        <v>14804.451238095238</v>
      </c>
      <c r="HF49" s="15">
        <f t="shared" si="168"/>
        <v>14883.661266811292</v>
      </c>
      <c r="HG49" s="15">
        <f t="shared" si="169"/>
        <v>13518.766666666665</v>
      </c>
      <c r="HH49" s="15">
        <f t="shared" si="170"/>
        <v>13925.067074989289</v>
      </c>
      <c r="HI49" s="15">
        <f t="shared" si="171"/>
        <v>13579.253238095238</v>
      </c>
      <c r="HJ49" s="16">
        <f t="shared" si="172"/>
        <v>15378.546536666667</v>
      </c>
      <c r="HK49" s="14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6"/>
      <c r="HW49" s="14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6"/>
      <c r="II49" s="14"/>
      <c r="IJ49" s="15"/>
      <c r="IK49" s="15"/>
      <c r="IL49" s="15"/>
      <c r="IM49" s="15"/>
      <c r="IN49" s="15"/>
      <c r="IO49" s="15"/>
      <c r="IP49" s="15"/>
      <c r="IQ49" s="15"/>
      <c r="IR49" s="15"/>
      <c r="IS49" s="15"/>
      <c r="IT49" s="16"/>
      <c r="IU49" s="14"/>
      <c r="IV49" s="15"/>
      <c r="IW49" s="15"/>
      <c r="IX49" s="15"/>
      <c r="IY49" s="15"/>
      <c r="IZ49" s="15"/>
      <c r="JA49" s="15"/>
      <c r="JB49" s="15"/>
      <c r="JC49" s="15"/>
      <c r="JD49" s="15"/>
      <c r="JE49" s="15"/>
      <c r="JF49" s="16"/>
      <c r="JH49" s="17"/>
      <c r="JI49" s="14">
        <f t="shared" si="179"/>
        <v>164007.50286714284</v>
      </c>
      <c r="JJ49" s="15">
        <f t="shared" si="180"/>
        <v>177412.88976113085</v>
      </c>
      <c r="JK49" s="15">
        <f t="shared" si="181"/>
        <v>176513.06092857142</v>
      </c>
      <c r="JL49" s="15">
        <f t="shared" si="182"/>
        <v>169062.43402132438</v>
      </c>
      <c r="JM49" s="15">
        <f t="shared" si="183"/>
        <v>173863.58581418646</v>
      </c>
      <c r="JN49" s="15">
        <f t="shared" si="184"/>
        <v>0</v>
      </c>
      <c r="JO49" s="15">
        <f t="shared" si="185"/>
        <v>0</v>
      </c>
      <c r="JP49" s="15">
        <f t="shared" si="186"/>
        <v>0</v>
      </c>
      <c r="JQ49" s="15">
        <f t="shared" si="187"/>
        <v>0</v>
      </c>
      <c r="JR49" s="14"/>
    </row>
    <row r="50" spans="1:278" ht="12.75" customHeight="1" x14ac:dyDescent="0.25">
      <c r="A50" s="5" t="s">
        <v>239</v>
      </c>
      <c r="B50" s="3" t="s">
        <v>240</v>
      </c>
      <c r="C50" s="4">
        <v>44589</v>
      </c>
      <c r="D50">
        <f t="shared" si="242"/>
        <v>2022</v>
      </c>
      <c r="E50">
        <f t="shared" si="243"/>
        <v>1</v>
      </c>
      <c r="F50">
        <f t="shared" si="244"/>
        <v>2019</v>
      </c>
      <c r="G50">
        <f t="shared" si="245"/>
        <v>1</v>
      </c>
      <c r="H50">
        <f t="shared" si="173"/>
        <v>2022</v>
      </c>
      <c r="I50">
        <f t="shared" si="174"/>
        <v>2</v>
      </c>
      <c r="J50">
        <f t="shared" si="175"/>
        <v>2026</v>
      </c>
      <c r="K50">
        <f t="shared" si="176"/>
        <v>1</v>
      </c>
      <c r="M50" s="28">
        <f>IF(AND($D50=$M$4,$E50=M$5),VLOOKUP($A50,'Потребление ЭЭ_факт'!$A$5:$DH$154,47+'Потребление ЭЭ_факт'!AU$4-1,FALSE),IF(L50&lt;&gt;0,VLOOKUP($A50,'Потребление ЭЭ_факт'!$A$5:$DH$154,47+'Потребление ЭЭ_факт'!AU$4-1,FALSE),0))</f>
        <v>0</v>
      </c>
      <c r="N50" s="17">
        <f>IF(AND($D50=$M$4,$E50=N$5),VLOOKUP($A50,'Потребление ЭЭ_факт'!$A$5:$DH$154,47+'Потребление ЭЭ_факт'!AV$4-1,FALSE),IF(M50&lt;&gt;0,VLOOKUP($A50,'Потребление ЭЭ_факт'!$A$5:$DH$154,47+'Потребление ЭЭ_факт'!AV$4-1,FALSE),0))</f>
        <v>0</v>
      </c>
      <c r="O50" s="17">
        <f>IF(AND($D50=$M$4,$E50=O$5),VLOOKUP($A50,'Потребление ЭЭ_факт'!$A$5:$DH$154,47+'Потребление ЭЭ_факт'!AW$4-1,FALSE),IF(N50&lt;&gt;0,VLOOKUP($A50,'Потребление ЭЭ_факт'!$A$5:$DH$154,47+'Потребление ЭЭ_факт'!AW$4-1,FALSE),0))</f>
        <v>0</v>
      </c>
      <c r="P50" s="17">
        <f>IF(AND($D50=$M$4,$E50=P$5),VLOOKUP($A50,'Потребление ЭЭ_факт'!$A$5:$DH$154,47+'Потребление ЭЭ_факт'!AX$4-1,FALSE),IF(O50&lt;&gt;0,VLOOKUP($A50,'Потребление ЭЭ_факт'!$A$5:$DH$154,47+'Потребление ЭЭ_факт'!AX$4-1,FALSE),0))</f>
        <v>0</v>
      </c>
      <c r="Q50" s="17">
        <f>IF(AND($D50=$M$4,$E50=Q$5),VLOOKUP($A50,'Потребление ЭЭ_факт'!$A$5:$DH$154,47+'Потребление ЭЭ_факт'!AY$4-1,FALSE),IF(P50&lt;&gt;0,VLOOKUP($A50,'Потребление ЭЭ_факт'!$A$5:$DH$154,47+'Потребление ЭЭ_факт'!AY$4-1,FALSE),0))</f>
        <v>0</v>
      </c>
      <c r="R50" s="17">
        <f>IF(AND($D50=$M$4,$E50=R$5),VLOOKUP($A50,'Потребление ЭЭ_факт'!$A$5:$DH$154,47+'Потребление ЭЭ_факт'!AZ$4-1,FALSE),IF(Q50&lt;&gt;0,VLOOKUP($A50,'Потребление ЭЭ_факт'!$A$5:$DH$154,47+'Потребление ЭЭ_факт'!AZ$4-1,FALSE),0))</f>
        <v>0</v>
      </c>
      <c r="S50" s="17">
        <f>IF(AND($D50=$M$4,$E50=S$5),VLOOKUP($A50,'Потребление ЭЭ_факт'!$A$5:$DH$154,47+'Потребление ЭЭ_факт'!BA$4-1,FALSE),IF(R50&lt;&gt;0,VLOOKUP($A50,'Потребление ЭЭ_факт'!$A$5:$DH$154,47+'Потребление ЭЭ_факт'!BA$4-1,FALSE),0))</f>
        <v>0</v>
      </c>
      <c r="T50" s="17">
        <f>IF(AND($D50=$M$4,$E50=T$5),VLOOKUP($A50,'Потребление ЭЭ_факт'!$A$5:$DH$154,47+'Потребление ЭЭ_факт'!BB$4-1,FALSE),IF(S50&lt;&gt;0,VLOOKUP($A50,'Потребление ЭЭ_факт'!$A$5:$DH$154,47+'Потребление ЭЭ_факт'!BB$4-1,FALSE),0))</f>
        <v>0</v>
      </c>
      <c r="U50" s="17">
        <f>IF(AND($D50=$M$4,$E50=U$5),VLOOKUP($A50,'Потребление ЭЭ_факт'!$A$5:$DH$154,47+'Потребление ЭЭ_факт'!BC$4-1,FALSE),IF(T50&lt;&gt;0,VLOOKUP($A50,'Потребление ЭЭ_факт'!$A$5:$DH$154,47+'Потребление ЭЭ_факт'!BC$4-1,FALSE),0))</f>
        <v>0</v>
      </c>
      <c r="V50" s="17">
        <f>IF(AND($D50=$M$4,$E50=V$5),VLOOKUP($A50,'Потребление ЭЭ_факт'!$A$5:$DH$154,47+'Потребление ЭЭ_факт'!BD$4-1,FALSE),IF(U50&lt;&gt;0,VLOOKUP($A50,'Потребление ЭЭ_факт'!$A$5:$DH$154,47+'Потребление ЭЭ_факт'!BD$4-1,FALSE),0))</f>
        <v>0</v>
      </c>
      <c r="W50" s="17">
        <f>IF(AND($D50=$M$4,$E50=W$5),VLOOKUP($A50,'Потребление ЭЭ_факт'!$A$5:$DH$154,47+'Потребление ЭЭ_факт'!BE$4-1,FALSE),IF(V50&lt;&gt;0,VLOOKUP($A50,'Потребление ЭЭ_факт'!$A$5:$DH$154,47+'Потребление ЭЭ_факт'!BE$4-1,FALSE),0))</f>
        <v>0</v>
      </c>
      <c r="X50" s="17">
        <f>IF(AND($D50=$M$4,$E50=X$5),VLOOKUP($A50,'Потребление ЭЭ_факт'!$A$5:$DH$154,47+'Потребление ЭЭ_факт'!BF$4-1,FALSE),IF(W50&lt;&gt;0,VLOOKUP($A50,'Потребление ЭЭ_факт'!$A$5:$DH$154,47+'Потребление ЭЭ_факт'!BF$4-1,FALSE),0))</f>
        <v>0</v>
      </c>
      <c r="Y50" s="14">
        <f>IF(AND($D50=$Y$4,$E50=Y$5),VLOOKUP($A50,'Потребление ЭЭ_факт'!$A$5:$DH$154,47+'Потребление ЭЭ_факт'!BG$4+11,FALSE),IF(X50&lt;&gt;0,VLOOKUP($A50,'Потребление ЭЭ_факт'!$A$5:$DH$154,47+'Потребление ЭЭ_факт'!BG$4+11,FALSE),0))</f>
        <v>0</v>
      </c>
      <c r="Z50" s="17">
        <f>IF(AND($D50=$Y$4,$E50=Z$5),VLOOKUP($A50,'Потребление ЭЭ_факт'!$A$5:$DH$154,47+'Потребление ЭЭ_факт'!BH$4+11,FALSE),IF(Y50&lt;&gt;0,VLOOKUP($A50,'Потребление ЭЭ_факт'!$A$5:$DH$154,47+'Потребление ЭЭ_факт'!BH$4+11,FALSE),0))</f>
        <v>0</v>
      </c>
      <c r="AA50" s="17">
        <f>IF(AND($D50=$Y$4,$E50=AA$5),VLOOKUP($A50,'Потребление ЭЭ_факт'!$A$5:$DH$154,47+'Потребление ЭЭ_факт'!BI$4+11,FALSE),IF(Z50&lt;&gt;0,VLOOKUP($A50,'Потребление ЭЭ_факт'!$A$5:$DH$154,47+'Потребление ЭЭ_факт'!BI$4+11,FALSE),0))</f>
        <v>0</v>
      </c>
      <c r="AB50" s="17">
        <f>IF(AND($D50=$Y$4,$E50=AB$5),VLOOKUP($A50,'Потребление ЭЭ_факт'!$A$5:$DH$154,47+'Потребление ЭЭ_факт'!BJ$4+11,FALSE),IF(AA50&lt;&gt;0,VLOOKUP($A50,'Потребление ЭЭ_факт'!$A$5:$DH$154,47+'Потребление ЭЭ_факт'!BJ$4+11,FALSE),0))</f>
        <v>0</v>
      </c>
      <c r="AC50" s="17">
        <f>IF(AND($D50=$Y$4,$E50=AC$5),VLOOKUP($A50,'Потребление ЭЭ_факт'!$A$5:$DH$154,47+'Потребление ЭЭ_факт'!BK$4+11,FALSE),IF(AB50&lt;&gt;0,VLOOKUP($A50,'Потребление ЭЭ_факт'!$A$5:$DH$154,47+'Потребление ЭЭ_факт'!BK$4+11,FALSE),0))</f>
        <v>0</v>
      </c>
      <c r="AD50" s="17">
        <f>IF(AND($D50=$Y$4,$E50=AD$5),VLOOKUP($A50,'Потребление ЭЭ_факт'!$A$5:$DH$154,47+'Потребление ЭЭ_факт'!BL$4+11,FALSE),IF(AC50&lt;&gt;0,VLOOKUP($A50,'Потребление ЭЭ_факт'!$A$5:$DH$154,47+'Потребление ЭЭ_факт'!BL$4+11,FALSE),0))</f>
        <v>0</v>
      </c>
      <c r="AE50" s="17">
        <f>IF(AND($D50=$Y$4,$E50=AE$5),VLOOKUP($A50,'Потребление ЭЭ_факт'!$A$5:$DH$154,47+'Потребление ЭЭ_факт'!BM$4+11,FALSE),IF(AD50&lt;&gt;0,VLOOKUP($A50,'Потребление ЭЭ_факт'!$A$5:$DH$154,47+'Потребление ЭЭ_факт'!BM$4+11,FALSE),0))</f>
        <v>0</v>
      </c>
      <c r="AF50" s="17">
        <f>IF(AND($D50=$Y$4,$E50=AF$5),VLOOKUP($A50,'Потребление ЭЭ_факт'!$A$5:$DH$154,47+'Потребление ЭЭ_факт'!BN$4+11,FALSE),IF(AE50&lt;&gt;0,VLOOKUP($A50,'Потребление ЭЭ_факт'!$A$5:$DH$154,47+'Потребление ЭЭ_факт'!BN$4+11,FALSE),0))</f>
        <v>0</v>
      </c>
      <c r="AG50" s="17">
        <f>IF(AND($D50=$Y$4,$E50=AG$5),VLOOKUP($A50,'Потребление ЭЭ_факт'!$A$5:$DH$154,47+'Потребление ЭЭ_факт'!BO$4+11,FALSE),IF(AF50&lt;&gt;0,VLOOKUP($A50,'Потребление ЭЭ_факт'!$A$5:$DH$154,47+'Потребление ЭЭ_факт'!BO$4+11,FALSE),0))</f>
        <v>0</v>
      </c>
      <c r="AH50" s="17">
        <f>IF(AND($D50=$Y$4,$E50=AH$5),VLOOKUP($A50,'Потребление ЭЭ_факт'!$A$5:$DH$154,47+'Потребление ЭЭ_факт'!BP$4+11,FALSE),IF(AG50&lt;&gt;0,VLOOKUP($A50,'Потребление ЭЭ_факт'!$A$5:$DH$154,47+'Потребление ЭЭ_факт'!BP$4+11,FALSE),0))</f>
        <v>0</v>
      </c>
      <c r="AI50" s="17">
        <f>IF(AND($D50=$Y$4,$E50=AI$5),VLOOKUP($A50,'Потребление ЭЭ_факт'!$A$5:$DH$154,47+'Потребление ЭЭ_факт'!BQ$4+11,FALSE),IF(AH50&lt;&gt;0,VLOOKUP($A50,'Потребление ЭЭ_факт'!$A$5:$DH$154,47+'Потребление ЭЭ_факт'!BQ$4+11,FALSE),0))</f>
        <v>0</v>
      </c>
      <c r="AJ50" s="17">
        <f>IF(AND($D50=$Y$4,$E50=AJ$5),VLOOKUP($A50,'Потребление ЭЭ_факт'!$A$5:$DH$154,47+'Потребление ЭЭ_факт'!BR$4+11,FALSE),IF(AI50&lt;&gt;0,VLOOKUP($A50,'Потребление ЭЭ_факт'!$A$5:$DH$154,47+'Потребление ЭЭ_факт'!BR$4+11,FALSE),0))</f>
        <v>0</v>
      </c>
      <c r="AK50" s="14">
        <f>IF(AND($D50=$AK$4,$E50=AK$5),VLOOKUP($A50,'Потребление ЭЭ_факт'!$A$5:$DH$154,47+'Потребление ЭЭ_факт'!BS$4+23,FALSE),IF(AJ50&lt;&gt;0,VLOOKUP($A50,'Потребление ЭЭ_факт'!$A$5:$DH$154,47+'Потребление ЭЭ_факт'!BS$4+23,FALSE),0))</f>
        <v>12689.299988035713</v>
      </c>
      <c r="AL50" s="17">
        <f>IF(AND($D50=$AK$4,$E50=AL$5),VLOOKUP($A50,'Потребление ЭЭ_факт'!$A$5:$DH$154,47+'Потребление ЭЭ_факт'!BT$4+23,FALSE),IF(AK50&lt;&gt;0,VLOOKUP($A50,'Потребление ЭЭ_факт'!$A$5:$DH$154,47+'Потребление ЭЭ_факт'!BT$4+23,FALSE),0))</f>
        <v>8807.3700000000008</v>
      </c>
      <c r="AM50" s="17">
        <f>IF(AND($D50=$AK$4,$E50=AM$5),VLOOKUP($A50,'Потребление ЭЭ_факт'!$A$5:$DH$154,47+'Потребление ЭЭ_факт'!BU$4+23,FALSE),IF(AL50&lt;&gt;0,VLOOKUP($A50,'Потребление ЭЭ_факт'!$A$5:$DH$154,47+'Потребление ЭЭ_факт'!BU$4+23,FALSE),0))</f>
        <v>9217.4252705208437</v>
      </c>
      <c r="AN50" s="17">
        <f>IF(AND($D50=$AK$4,$E50=AN$5),VLOOKUP($A50,'Потребление ЭЭ_факт'!$A$5:$DH$154,47+'Потребление ЭЭ_факт'!BV$4+23,FALSE),IF(AM50&lt;&gt;0,VLOOKUP($A50,'Потребление ЭЭ_факт'!$A$5:$DH$154,47+'Потребление ЭЭ_факт'!BV$4+23,FALSE),0))</f>
        <v>7950.9283109999997</v>
      </c>
      <c r="AO50" s="17">
        <f>IF(AND($D50=$AK$4,$E50=AO$5),VLOOKUP($A50,'Потребление ЭЭ_факт'!$A$5:$DH$154,47+'Потребление ЭЭ_факт'!BW$4+23,FALSE),IF(AN50&lt;&gt;0,VLOOKUP($A50,'Потребление ЭЭ_факт'!$A$5:$DH$154,47+'Потребление ЭЭ_факт'!BW$4+23,FALSE),0))</f>
        <v>8431.0257750000001</v>
      </c>
      <c r="AP50" s="17">
        <f>IF(AND($D50=$AK$4,$E50=AP$5),VLOOKUP($A50,'Потребление ЭЭ_факт'!$A$5:$DH$154,47+'Потребление ЭЭ_факт'!BX$4+23,FALSE),IF(AO50&lt;&gt;0,VLOOKUP($A50,'Потребление ЭЭ_факт'!$A$5:$DH$154,47+'Потребление ЭЭ_факт'!BX$4+23,FALSE),0))</f>
        <v>9638.453109</v>
      </c>
      <c r="AQ50" s="17">
        <f>IF(AND($D50=$AK$4,$E50=AQ$5),VLOOKUP($A50,'Потребление ЭЭ_факт'!$A$5:$DH$154,47+'Потребление ЭЭ_факт'!BY$4+23,FALSE),IF(AP50&lt;&gt;0,VLOOKUP($A50,'Потребление ЭЭ_факт'!$A$5:$DH$154,47+'Потребление ЭЭ_факт'!BY$4+23,FALSE),0))</f>
        <v>10510.345563000001</v>
      </c>
      <c r="AR50" s="17">
        <f>IF(AND($D50=$AK$4,$E50=AR$5),VLOOKUP($A50,'Потребление ЭЭ_факт'!$A$5:$DH$154,47+'Потребление ЭЭ_факт'!BZ$4+23,FALSE),IF(AQ50&lt;&gt;0,VLOOKUP($A50,'Потребление ЭЭ_факт'!$A$5:$DH$154,47+'Потребление ЭЭ_факт'!BZ$4+23,FALSE),0))</f>
        <v>11066.231712000001</v>
      </c>
      <c r="AS50" s="17">
        <f>IF(AND($D50=$AK$4,$E50=AS$5),VLOOKUP($A50,'Потребление ЭЭ_факт'!$A$5:$DH$154,47+'Потребление ЭЭ_факт'!CA$4+23,FALSE),IF(AR50&lt;&gt;0,VLOOKUP($A50,'Потребление ЭЭ_факт'!$A$5:$DH$154,47+'Потребление ЭЭ_факт'!CA$4+23,FALSE),0))</f>
        <v>8030.9370479999998</v>
      </c>
      <c r="AT50" s="17">
        <f>IF(AND($D50=$AK$4,$E50=AT$5),VLOOKUP($A50,'Потребление ЭЭ_факт'!$A$5:$DH$154,47+'Потребление ЭЭ_факт'!CB$4+23,FALSE),IF(AS50&lt;&gt;0,VLOOKUP($A50,'Потребление ЭЭ_факт'!$A$5:$DH$154,47+'Потребление ЭЭ_факт'!CB$4+23,FALSE),0))</f>
        <v>8418.7640759999995</v>
      </c>
      <c r="AU50" s="17">
        <f>IF(AND($D50=$AK$4,$E50=AU$5),VLOOKUP($A50,'Потребление ЭЭ_факт'!$A$5:$DH$154,47+'Потребление ЭЭ_факт'!CC$4+23,FALSE),IF(AT50&lt;&gt;0,VLOOKUP($A50,'Потребление ЭЭ_факт'!$A$5:$DH$154,47+'Потребление ЭЭ_факт'!CC$4+23,FALSE),0))</f>
        <v>8351.4956220000004</v>
      </c>
      <c r="AV50" s="17">
        <f>IF(AND($D50=$AK$4,$E50=AV$5),VLOOKUP($A50,'Потребление ЭЭ_факт'!$A$5:$DH$154,47+'Потребление ЭЭ_факт'!CD$4+23,FALSE),IF(AU50&lt;&gt;0,VLOOKUP($A50,'Потребление ЭЭ_факт'!$A$5:$DH$154,47+'Потребление ЭЭ_факт'!CD$4+23,FALSE),0))</f>
        <v>9121.8405870000006</v>
      </c>
      <c r="AW50" s="14">
        <f>IF(AND($D50=$AW$4,$E50=AW$5),VLOOKUP($A50,'Потребление ЭЭ_факт'!$A$5:$DH$154,47+'Потребление ЭЭ_факт'!CE$4+35,FALSE),IF(AV50&lt;&gt;0,VLOOKUP($A50,'Потребление ЭЭ_факт'!$A$5:$DH$154,47+'Потребление ЭЭ_факт'!CE$4+35,FALSE),0))</f>
        <v>8896.5212460000002</v>
      </c>
      <c r="AX50" s="17">
        <f>IF(AND($D50=$AW$4,$E50=AX$5),VLOOKUP($A50,'Потребление ЭЭ_факт'!$A$5:$DH$154,47+'Потребление ЭЭ_факт'!CF$4+35,FALSE),IF(AW50&lt;&gt;0,VLOOKUP($A50,'Потребление ЭЭ_факт'!$A$5:$DH$154,47+'Потребление ЭЭ_факт'!CF$4+35,FALSE),0))</f>
        <v>7497.4441319999996</v>
      </c>
      <c r="AY50" s="17">
        <f>IF(AND($D50=$AW$4,$E50=AY$5),VLOOKUP($A50,'Потребление ЭЭ_факт'!$A$5:$DH$154,47+'Потребление ЭЭ_факт'!CG$4+35,FALSE),IF(AX50&lt;&gt;0,VLOOKUP($A50,'Потребление ЭЭ_факт'!$A$5:$DH$154,47+'Потребление ЭЭ_факт'!CG$4+35,FALSE),0))</f>
        <v>8618.2123319999992</v>
      </c>
      <c r="AZ50" s="17">
        <f>IF(AND($D50=$AW$4,$E50=AZ$5),VLOOKUP($A50,'Потребление ЭЭ_факт'!$A$5:$DH$154,47+'Потребление ЭЭ_факт'!CH$4+35,FALSE),IF(AY50&lt;&gt;0,VLOOKUP($A50,'Потребление ЭЭ_факт'!$A$5:$DH$154,47+'Потребление ЭЭ_факт'!CH$4+35,FALSE),0))</f>
        <v>8431.058196</v>
      </c>
      <c r="BA50" s="17">
        <f>IF(AND($D50=$AW$4,$E50=BA$5),VLOOKUP($A50,'Потребление ЭЭ_факт'!$A$5:$DH$154,47+'Потребление ЭЭ_факт'!CI$4+35,FALSE),IF(AZ50&lt;&gt;0,VLOOKUP($A50,'Потребление ЭЭ_факт'!$A$5:$DH$154,47+'Потребление ЭЭ_факт'!CI$4+35,FALSE),0))</f>
        <v>8628.8555190000006</v>
      </c>
      <c r="BB50" s="17">
        <f>IF(AND($D50=$AW$4,$E50=BB$5),VLOOKUP($A50,'Потребление ЭЭ_факт'!$A$5:$DH$154,47+'Потребление ЭЭ_факт'!CJ$4+35,FALSE),IF(BA50&lt;&gt;0,VLOOKUP($A50,'Потребление ЭЭ_факт'!$A$5:$DH$154,47+'Потребление ЭЭ_факт'!CJ$4+35,FALSE),0))</f>
        <v>8819.7020069999999</v>
      </c>
      <c r="BC50" s="17">
        <f>IF(AND($D50=$AW$4,$E50=BC$5),VLOOKUP($A50,'Потребление ЭЭ_факт'!$A$5:$DH$154,47+'Потребление ЭЭ_факт'!CK$4+35,FALSE),IF(BB50&lt;&gt;0,VLOOKUP($A50,'Потребление ЭЭ_факт'!$A$5:$DH$154,47+'Потребление ЭЭ_факт'!CK$4+35,FALSE),0))</f>
        <v>10637.979459</v>
      </c>
      <c r="BD50" s="17">
        <f>IF(AND($D50=$AW$4,$E50=BD$5),VLOOKUP($A50,'Потребление ЭЭ_факт'!$A$5:$DH$154,47+'Потребление ЭЭ_факт'!CL$4+35,FALSE),IF(BC50&lt;&gt;0,VLOOKUP($A50,'Потребление ЭЭ_факт'!$A$5:$DH$154,47+'Потребление ЭЭ_факт'!CL$4+35,FALSE),0))</f>
        <v>11768.881734000001</v>
      </c>
      <c r="BE50" s="17">
        <f>IF(AND($D50=$AW$4,$E50=BE$5),VLOOKUP($A50,'Потребление ЭЭ_факт'!$A$5:$DH$154,47+'Потребление ЭЭ_факт'!CM$4+35,FALSE),IF(BD50&lt;&gt;0,VLOOKUP($A50,'Потребление ЭЭ_факт'!$A$5:$DH$154,47+'Потребление ЭЭ_факт'!CM$4+35,FALSE),0))</f>
        <v>9751.7849160000005</v>
      </c>
      <c r="BF50" s="17">
        <f>IF(AND($D50=$AW$4,$E50=BF$5),VLOOKUP($A50,'Потребление ЭЭ_факт'!$A$5:$DH$154,47+'Потребление ЭЭ_факт'!CN$4+35,FALSE),IF(BE50&lt;&gt;0,VLOOKUP($A50,'Потребление ЭЭ_факт'!$A$5:$DH$154,47+'Потребление ЭЭ_факт'!CN$4+35,FALSE),0))</f>
        <v>8670.1688400000003</v>
      </c>
      <c r="BG50" s="17">
        <f>IF(AND($D50=$AW$4,$E50=BG$5),VLOOKUP($A50,'Потребление ЭЭ_факт'!$A$5:$DH$154,47+'Потребление ЭЭ_факт'!CO$4+35,FALSE),IF(BF50&lt;&gt;0,VLOOKUP($A50,'Потребление ЭЭ_факт'!$A$5:$DH$154,47+'Потребление ЭЭ_факт'!CO$4+35,FALSE),0))</f>
        <v>9664.4505869999994</v>
      </c>
      <c r="BH50" s="17">
        <f>IF(AND($D50=$AW$4,$E50=BH$5),VLOOKUP($A50,'Потребление ЭЭ_факт'!$A$5:$DH$154,47+'Потребление ЭЭ_факт'!CP$4+35,FALSE),IF(BG50&lt;&gt;0,VLOOKUP($A50,'Потребление ЭЭ_факт'!$A$5:$DH$154,47+'Потребление ЭЭ_факт'!CP$4+35,FALSE),0))</f>
        <v>10476.858327</v>
      </c>
      <c r="BI50" s="14">
        <f>IF(AND($D50=$BI$4,$E50=BI$5),VLOOKUP($A50,'Потребление ЭЭ_факт'!$A$5:$DH$154,47+'Потребление ЭЭ_факт'!CQ$4+47,FALSE),IF(BH50&lt;&gt;0,VLOOKUP($A50,'Потребление ЭЭ_факт'!$A$5:$DH$154,47+'Потребление ЭЭ_факт'!CQ$4+47,FALSE),0))</f>
        <v>11201.425659</v>
      </c>
      <c r="BJ50" s="17">
        <f>IF(AND($D50=$BI$4,$E50=BJ$5),VLOOKUP($A50,'Потребление ЭЭ_факт'!$A$5:$DH$154,47+'Потребление ЭЭ_факт'!CR$4+47,FALSE),IF(BI50&lt;&gt;0,VLOOKUP($A50,'Потребление ЭЭ_факт'!$A$5:$DH$154,47+'Потребление ЭЭ_факт'!CR$4+47,FALSE),0))</f>
        <v>9019.4732430000004</v>
      </c>
      <c r="BK50" s="17">
        <f>IF(AND($D50=$BI$4,$E50=BK$5),VLOOKUP($A50,'Потребление ЭЭ_факт'!$A$5:$DH$154,47+'Потребление ЭЭ_факт'!CS$4+47,FALSE),IF(BJ50&lt;&gt;0,VLOOKUP($A50,'Потребление ЭЭ_факт'!$A$5:$DH$154,47+'Потребление ЭЭ_факт'!CS$4+47,FALSE),0))</f>
        <v>9150.6307379999998</v>
      </c>
      <c r="BL50" s="17">
        <f>IF(AND($D50=$BI$4,$E50=BL$5),VLOOKUP($A50,'Потребление ЭЭ_факт'!$A$5:$DH$154,47+'Потребление ЭЭ_факт'!CT$4+47,FALSE),IF(BK50&lt;&gt;0,VLOOKUP($A50,'Потребление ЭЭ_факт'!$A$5:$DH$154,47+'Потребление ЭЭ_факт'!CT$4+47,FALSE),0))</f>
        <v>8359.7597970000006</v>
      </c>
      <c r="BM50" s="17">
        <f>IF(AND($D50=$BI$4,$E50=BM$5),VLOOKUP($A50,'Потребление ЭЭ_факт'!$A$5:$DH$154,47+'Потребление ЭЭ_факт'!CU$4+47,FALSE),IF(BL50&lt;&gt;0,VLOOKUP($A50,'Потребление ЭЭ_факт'!$A$5:$DH$154,47+'Потребление ЭЭ_факт'!CU$4+47,FALSE),0))</f>
        <v>8812.1075579999997</v>
      </c>
      <c r="BN50" s="17">
        <f>IF(AND($D50=$BI$4,$E50=BN$5),VLOOKUP($A50,'Потребление ЭЭ_факт'!$A$5:$DH$154,47+'Потребление ЭЭ_факт'!CV$4+47,FALSE),IF(BM50&lt;&gt;0,VLOOKUP($A50,'Потребление ЭЭ_факт'!$A$5:$DH$154,47+'Потребление ЭЭ_факт'!CV$4+47,FALSE),0))</f>
        <v>10270.004208</v>
      </c>
      <c r="BO50" s="17">
        <f>IF(AND($D50=$BI$4,$E50=BO$5),VLOOKUP($A50,'Потребление ЭЭ_факт'!$A$5:$DH$154,47+'Потребление ЭЭ_факт'!CW$4+47,FALSE),IF(BN50&lt;&gt;0,VLOOKUP($A50,'Потребление ЭЭ_факт'!$A$5:$DH$154,47+'Потребление ЭЭ_факт'!CW$4+47,FALSE),0))</f>
        <v>11912.173809</v>
      </c>
      <c r="BP50" s="17">
        <f>IF(AND($D50=$BI$4,$E50=BP$5),VLOOKUP($A50,'Потребление ЭЭ_факт'!$A$5:$DH$154,47+'Потребление ЭЭ_факт'!CX$4+47,FALSE),IF(BO50&lt;&gt;0,VLOOKUP($A50,'Потребление ЭЭ_факт'!$A$5:$DH$154,47+'Потребление ЭЭ_факт'!CX$4+47,FALSE),0))</f>
        <v>12568.961241000001</v>
      </c>
      <c r="BQ50" s="17">
        <f>IF(AND($D50=$BI$4,$E50=BQ$5),VLOOKUP($A50,'Потребление ЭЭ_факт'!$A$5:$DH$154,47+'Потребление ЭЭ_факт'!CY$4+47,FALSE),IF(BP50&lt;&gt;0,VLOOKUP($A50,'Потребление ЭЭ_факт'!$A$5:$DH$154,47+'Потребление ЭЭ_факт'!CY$4+47,FALSE),0))</f>
        <v>11895.672885</v>
      </c>
      <c r="BR50" s="17">
        <f>IF(AND($D50=$BI$4,$E50=BR$5),VLOOKUP($A50,'Потребление ЭЭ_факт'!$A$5:$DH$154,47+'Потребление ЭЭ_факт'!CZ$4+47,FALSE),IF(BQ50&lt;&gt;0,VLOOKUP($A50,'Потребление ЭЭ_факт'!$A$5:$DH$154,47+'Потребление ЭЭ_факт'!CZ$4+47,FALSE),0))</f>
        <v>10925.355157173914</v>
      </c>
      <c r="BS50" s="17">
        <f>IF(AND($D50=$BI$4,$E50=BS$5),VLOOKUP($A50,'Потребление ЭЭ_факт'!$A$5:$DH$154,47+'Потребление ЭЭ_факт'!DA$4+47,FALSE),IF(BR50&lt;&gt;0,VLOOKUP($A50,'Потребление ЭЭ_факт'!$A$5:$DH$154,47+'Потребление ЭЭ_факт'!DA$4+47,FALSE),0))</f>
        <v>10485.527255999999</v>
      </c>
      <c r="BT50" s="17">
        <f>IF(AND($D50=$BI$4,$E50=BT$5),VLOOKUP($A50,'Потребление ЭЭ_факт'!$A$5:$DH$154,47+'Потребление ЭЭ_факт'!DB$4+47,FALSE),IF(BS50&lt;&gt;0,VLOOKUP($A50,'Потребление ЭЭ_факт'!$A$5:$DH$154,47+'Потребление ЭЭ_факт'!DB$4+47,FALSE),0))</f>
        <v>11151.225288</v>
      </c>
      <c r="BU50" s="14">
        <f>IF(AND($D50=$BU$4,$E50=BU$5),VLOOKUP($A50,'Потребление ЭЭ_факт'!$A$5:$DH$154,59+'Потребление ЭЭ_факт'!DC$4+47,FALSE),IF(BT50&lt;&gt;0,VLOOKUP($A50,'Потребление ЭЭ_факт'!$A$5:$DH$154,47+'Потребление ЭЭ_факт'!DC$4+59,FALSE),0))</f>
        <v>11589.613905</v>
      </c>
      <c r="BV50" s="17">
        <f>IF(AND($D50=$BU$4,$E50=BV$5),VLOOKUP($A50,'Потребление ЭЭ_факт'!$A$5:$DH$154,59+'Потребление ЭЭ_факт'!DD$4+47,FALSE),IF(BU50&lt;&gt;0,VLOOKUP($A50,'Потребление ЭЭ_факт'!$A$5:$DH$154,47+'Потребление ЭЭ_факт'!DD$4+59,FALSE),0))</f>
        <v>10220.446997999999</v>
      </c>
      <c r="BW50" s="17">
        <f>IF(AND($D50=$BU$4,$E50=BW$5),VLOOKUP($A50,'Потребление ЭЭ_факт'!$A$5:$DH$154,59+'Потребление ЭЭ_факт'!DE$4+47,FALSE),IF(BV50&lt;&gt;0,VLOOKUP($A50,'Потребление ЭЭ_факт'!$A$5:$DH$154,47+'Потребление ЭЭ_факт'!DE$4+59,FALSE),0))</f>
        <v>11051.4465</v>
      </c>
      <c r="BX50" s="17">
        <f>IF(AND($D50=$BU$4,$E50=BX$5),VLOOKUP($A50,'Потребление ЭЭ_факт'!$A$5:$DH$154,59+'Потребление ЭЭ_факт'!DF$4+47,FALSE),IF(BW50&lt;&gt;0,VLOOKUP($A50,'Потребление ЭЭ_факт'!$A$5:$DH$154,47+'Потребление ЭЭ_факт'!DF$4+59,FALSE),0))</f>
        <v>10908.3879</v>
      </c>
      <c r="BY50" s="17">
        <f>IF(AND($D50=$BU$4,$E50=BY$5),VLOOKUP($A50,'Потребление ЭЭ_факт'!$A$5:$DH$154,59+'Потребление ЭЭ_факт'!DG$4+47,FALSE),IF(BX50&lt;&gt;0,VLOOKUP($A50,'Потребление ЭЭ_факт'!$A$5:$DH$154,47+'Потребление ЭЭ_факт'!DG$4+59,FALSE),0))</f>
        <v>11677.175999999999</v>
      </c>
      <c r="BZ50" s="17">
        <f>IF(AND($D50=$BU$4,$E50=BZ$5),VLOOKUP($A50,'Потребление ЭЭ_факт'!$A$5:$DH$154,59+'Потребление ЭЭ_факт'!DH$4+47,FALSE),IF(BY50&lt;&gt;0,VLOOKUP($A50,'Потребление ЭЭ_факт'!$A$5:$DH$154,47+'Потребление ЭЭ_факт'!DH$4+59,FALSE),0))</f>
        <v>11445.050221578947</v>
      </c>
      <c r="CA50" s="15">
        <f t="shared" si="248"/>
        <v>11020.166277000002</v>
      </c>
      <c r="CB50" s="12">
        <f t="shared" si="249"/>
        <v>11801.358228999999</v>
      </c>
      <c r="CC50" s="12">
        <f t="shared" si="250"/>
        <v>9892.7982830000001</v>
      </c>
      <c r="CD50" s="12">
        <f t="shared" si="251"/>
        <v>9338.096024391305</v>
      </c>
      <c r="CE50" s="12">
        <f t="shared" si="252"/>
        <v>9500.4911550000015</v>
      </c>
      <c r="CF50" s="12">
        <f t="shared" si="253"/>
        <v>10249.974734000001</v>
      </c>
      <c r="CG50" s="14">
        <f t="shared" si="254"/>
        <v>10562.520269999999</v>
      </c>
      <c r="CH50" s="15">
        <f t="shared" si="255"/>
        <v>8912.4547910000001</v>
      </c>
      <c r="CI50" s="15">
        <f t="shared" si="256"/>
        <v>9606.7631899999997</v>
      </c>
      <c r="CJ50" s="15">
        <f t="shared" si="257"/>
        <v>9233.0686310000001</v>
      </c>
      <c r="CK50" s="15">
        <f t="shared" si="258"/>
        <v>9706.0463589999999</v>
      </c>
      <c r="CL50" s="15">
        <f t="shared" si="259"/>
        <v>10178.252145526316</v>
      </c>
      <c r="CM50" s="15">
        <f t="shared" si="260"/>
        <v>11020.166277000002</v>
      </c>
      <c r="CN50" s="15">
        <f t="shared" ref="CN50:CN82" si="262">CB50</f>
        <v>11801.358228999999</v>
      </c>
      <c r="CO50" s="15">
        <f t="shared" ref="CO50:CO82" si="263">CC50</f>
        <v>9892.7982830000001</v>
      </c>
      <c r="CP50" s="15">
        <f t="shared" ref="CP50:CP82" si="264">CD50</f>
        <v>9338.096024391305</v>
      </c>
      <c r="CQ50" s="15">
        <f t="shared" ref="CQ50:CQ82" si="265">CE50</f>
        <v>9500.4911550000015</v>
      </c>
      <c r="CR50" s="16">
        <f t="shared" ref="CR50:CR82" si="266">CF50</f>
        <v>10249.974734000001</v>
      </c>
      <c r="CS50" s="14">
        <f t="shared" si="213"/>
        <v>10562.520269999999</v>
      </c>
      <c r="CT50" s="15">
        <f t="shared" si="214"/>
        <v>8912.4547910000001</v>
      </c>
      <c r="CU50" s="15">
        <f t="shared" si="215"/>
        <v>9606.7631899999997</v>
      </c>
      <c r="CV50" s="15">
        <f t="shared" si="216"/>
        <v>9233.0686310000001</v>
      </c>
      <c r="CW50" s="15">
        <f t="shared" si="217"/>
        <v>9706.0463589999999</v>
      </c>
      <c r="CX50" s="15">
        <f t="shared" si="218"/>
        <v>10178.252145526316</v>
      </c>
      <c r="CY50" s="15">
        <f t="shared" si="219"/>
        <v>11020.166277000002</v>
      </c>
      <c r="CZ50" s="15">
        <f t="shared" si="220"/>
        <v>11801.358228999999</v>
      </c>
      <c r="DA50" s="15">
        <f t="shared" si="221"/>
        <v>9892.7982830000001</v>
      </c>
      <c r="DB50" s="15">
        <f t="shared" si="222"/>
        <v>9338.096024391305</v>
      </c>
      <c r="DC50" s="15">
        <f t="shared" si="223"/>
        <v>9500.4911550000015</v>
      </c>
      <c r="DD50" s="16">
        <f t="shared" si="224"/>
        <v>10249.974734000001</v>
      </c>
      <c r="DE50" s="14">
        <f t="shared" si="190"/>
        <v>10562.520269999999</v>
      </c>
      <c r="DF50" s="15">
        <f t="shared" si="191"/>
        <v>8912.4547910000001</v>
      </c>
      <c r="DG50" s="15">
        <f t="shared" si="192"/>
        <v>9606.7631899999997</v>
      </c>
      <c r="DH50" s="15">
        <f t="shared" si="193"/>
        <v>9233.0686310000001</v>
      </c>
      <c r="DI50" s="15">
        <f t="shared" si="194"/>
        <v>9706.0463589999999</v>
      </c>
      <c r="DJ50" s="15">
        <f t="shared" si="195"/>
        <v>10178.252145526316</v>
      </c>
      <c r="DK50" s="15">
        <f t="shared" si="196"/>
        <v>11020.166277000002</v>
      </c>
      <c r="DL50" s="15">
        <f t="shared" si="197"/>
        <v>11801.358228999999</v>
      </c>
      <c r="DM50" s="15">
        <f t="shared" si="198"/>
        <v>9892.7982830000001</v>
      </c>
      <c r="DN50" s="15">
        <f t="shared" si="199"/>
        <v>9338.096024391305</v>
      </c>
      <c r="DO50" s="15">
        <f t="shared" si="188"/>
        <v>9500.4911550000015</v>
      </c>
      <c r="DP50" s="16">
        <f t="shared" si="189"/>
        <v>10249.974734000001</v>
      </c>
      <c r="DQ50" s="14">
        <f t="shared" si="105"/>
        <v>10562.520269999999</v>
      </c>
      <c r="DR50" s="15">
        <f t="shared" si="106"/>
        <v>8912.4547910000001</v>
      </c>
      <c r="DS50" s="15">
        <f t="shared" si="107"/>
        <v>9606.7631899999997</v>
      </c>
      <c r="DT50" s="15">
        <f t="shared" si="108"/>
        <v>9233.0686310000001</v>
      </c>
      <c r="DU50" s="15">
        <f t="shared" si="109"/>
        <v>9706.0463589999999</v>
      </c>
      <c r="DV50" s="15">
        <f t="shared" si="110"/>
        <v>10178.252145526316</v>
      </c>
      <c r="DW50" s="15">
        <f t="shared" si="111"/>
        <v>11020.166277000002</v>
      </c>
      <c r="DX50" s="15">
        <f t="shared" si="112"/>
        <v>11801.358228999999</v>
      </c>
      <c r="DY50" s="15">
        <f t="shared" si="113"/>
        <v>9892.7982830000001</v>
      </c>
      <c r="DZ50" s="15">
        <f t="shared" si="225"/>
        <v>9338.096024391305</v>
      </c>
      <c r="EA50" s="15">
        <f t="shared" si="226"/>
        <v>9500.4911550000015</v>
      </c>
      <c r="EB50" s="16">
        <f t="shared" si="227"/>
        <v>10249.974734000001</v>
      </c>
      <c r="EC50" s="14">
        <f t="shared" si="228"/>
        <v>10562.520269999999</v>
      </c>
      <c r="ED50" s="15">
        <f t="shared" si="229"/>
        <v>8912.4547910000001</v>
      </c>
      <c r="EE50" s="15">
        <f t="shared" si="230"/>
        <v>9606.7631899999997</v>
      </c>
      <c r="EF50" s="15">
        <f t="shared" si="231"/>
        <v>9233.0686310000001</v>
      </c>
      <c r="EG50" s="15">
        <f t="shared" si="232"/>
        <v>9706.0463589999999</v>
      </c>
      <c r="EH50" s="15">
        <f t="shared" si="233"/>
        <v>10178.252145526316</v>
      </c>
      <c r="EI50" s="15">
        <f t="shared" si="234"/>
        <v>11020.166277000002</v>
      </c>
      <c r="EJ50" s="15">
        <f t="shared" si="235"/>
        <v>11801.358228999999</v>
      </c>
      <c r="EK50" s="15">
        <f t="shared" si="236"/>
        <v>9892.7982830000001</v>
      </c>
      <c r="EL50" s="15">
        <f t="shared" si="237"/>
        <v>9338.096024391305</v>
      </c>
      <c r="EM50" s="15">
        <f t="shared" si="238"/>
        <v>9500.4911550000015</v>
      </c>
      <c r="EN50" s="16">
        <f t="shared" si="239"/>
        <v>10249.974734000001</v>
      </c>
      <c r="EO50" s="14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6"/>
      <c r="FC50" s="14"/>
      <c r="FD50" s="17">
        <f t="shared" si="114"/>
        <v>8807.3700000000008</v>
      </c>
      <c r="FE50" s="17">
        <f t="shared" si="115"/>
        <v>9217.4252705208437</v>
      </c>
      <c r="FF50" s="17">
        <f t="shared" si="116"/>
        <v>7950.9283109999997</v>
      </c>
      <c r="FG50" s="17">
        <f t="shared" si="117"/>
        <v>8431.0257750000001</v>
      </c>
      <c r="FH50" s="17">
        <f t="shared" si="118"/>
        <v>9638.453109</v>
      </c>
      <c r="FI50" s="17">
        <f t="shared" si="119"/>
        <v>10510.345563000001</v>
      </c>
      <c r="FJ50" s="17">
        <f t="shared" si="120"/>
        <v>11066.231712000001</v>
      </c>
      <c r="FK50" s="17">
        <f t="shared" si="121"/>
        <v>8030.9370479999998</v>
      </c>
      <c r="FL50" s="17">
        <f t="shared" si="122"/>
        <v>8418.7640759999995</v>
      </c>
      <c r="FM50" s="17">
        <f t="shared" si="123"/>
        <v>8351.4956220000004</v>
      </c>
      <c r="FN50" s="17">
        <f t="shared" si="124"/>
        <v>9121.8405870000006</v>
      </c>
      <c r="FO50" s="14">
        <f t="shared" si="125"/>
        <v>8896.5212460000002</v>
      </c>
      <c r="FP50" s="17">
        <f t="shared" si="126"/>
        <v>7497.4441319999996</v>
      </c>
      <c r="FQ50" s="17">
        <f t="shared" si="127"/>
        <v>8618.2123319999992</v>
      </c>
      <c r="FR50" s="17">
        <f t="shared" si="128"/>
        <v>8431.058196</v>
      </c>
      <c r="FS50" s="17">
        <f t="shared" si="129"/>
        <v>8628.8555190000006</v>
      </c>
      <c r="FT50" s="17">
        <f t="shared" si="130"/>
        <v>8819.7020069999999</v>
      </c>
      <c r="FU50" s="17">
        <f t="shared" si="131"/>
        <v>10637.979459</v>
      </c>
      <c r="FV50" s="17">
        <f t="shared" si="132"/>
        <v>11768.881734000001</v>
      </c>
      <c r="FW50" s="17">
        <f t="shared" si="133"/>
        <v>9751.7849160000005</v>
      </c>
      <c r="FX50" s="17">
        <f t="shared" si="134"/>
        <v>8670.1688400000003</v>
      </c>
      <c r="FY50" s="17">
        <f t="shared" si="135"/>
        <v>9664.4505869999994</v>
      </c>
      <c r="FZ50" s="17">
        <f t="shared" si="136"/>
        <v>10476.858327</v>
      </c>
      <c r="GA50" s="14">
        <f t="shared" si="137"/>
        <v>11201.425659</v>
      </c>
      <c r="GB50" s="17">
        <f t="shared" si="138"/>
        <v>9019.4732430000004</v>
      </c>
      <c r="GC50" s="17">
        <f t="shared" si="139"/>
        <v>9150.6307379999998</v>
      </c>
      <c r="GD50" s="17">
        <f t="shared" si="140"/>
        <v>8359.7597970000006</v>
      </c>
      <c r="GE50" s="17">
        <f t="shared" si="141"/>
        <v>8812.1075579999997</v>
      </c>
      <c r="GF50" s="17">
        <f t="shared" si="142"/>
        <v>10270.004208</v>
      </c>
      <c r="GG50" s="17">
        <f t="shared" si="143"/>
        <v>11912.173809</v>
      </c>
      <c r="GH50" s="17">
        <f t="shared" si="144"/>
        <v>12568.961241000001</v>
      </c>
      <c r="GI50" s="17">
        <f t="shared" si="145"/>
        <v>11895.672885</v>
      </c>
      <c r="GJ50" s="17">
        <f t="shared" si="146"/>
        <v>10925.355157173914</v>
      </c>
      <c r="GK50" s="17">
        <f t="shared" si="147"/>
        <v>10485.527255999999</v>
      </c>
      <c r="GL50" s="17">
        <f t="shared" si="148"/>
        <v>11151.225288</v>
      </c>
      <c r="GM50" s="14">
        <f t="shared" si="149"/>
        <v>11589.613905</v>
      </c>
      <c r="GN50" s="17">
        <f t="shared" si="150"/>
        <v>10220.446997999999</v>
      </c>
      <c r="GO50" s="17">
        <f t="shared" si="151"/>
        <v>11051.4465</v>
      </c>
      <c r="GP50" s="17">
        <f t="shared" si="152"/>
        <v>10908.3879</v>
      </c>
      <c r="GQ50" s="17">
        <f t="shared" si="153"/>
        <v>11677.175999999999</v>
      </c>
      <c r="GR50" s="17">
        <f t="shared" si="154"/>
        <v>11445.050221578947</v>
      </c>
      <c r="GS50" s="15">
        <f t="shared" si="155"/>
        <v>11020.166277000002</v>
      </c>
      <c r="GT50" s="12">
        <f t="shared" si="156"/>
        <v>11801.358228999999</v>
      </c>
      <c r="GU50" s="12">
        <f t="shared" si="157"/>
        <v>9892.7982830000001</v>
      </c>
      <c r="GV50" s="12">
        <f t="shared" si="158"/>
        <v>9338.096024391305</v>
      </c>
      <c r="GW50" s="12">
        <f t="shared" si="159"/>
        <v>9500.4911550000015</v>
      </c>
      <c r="GX50" s="12">
        <f t="shared" si="160"/>
        <v>10249.974734000001</v>
      </c>
      <c r="GY50" s="14">
        <f t="shared" si="161"/>
        <v>10562.520269999999</v>
      </c>
      <c r="GZ50" s="15">
        <f t="shared" si="162"/>
        <v>8912.4547910000001</v>
      </c>
      <c r="HA50" s="15">
        <f t="shared" si="163"/>
        <v>9606.7631899999997</v>
      </c>
      <c r="HB50" s="15">
        <f t="shared" si="164"/>
        <v>9233.0686310000001</v>
      </c>
      <c r="HC50" s="15">
        <f t="shared" si="165"/>
        <v>9706.0463589999999</v>
      </c>
      <c r="HD50" s="15">
        <f t="shared" si="166"/>
        <v>10178.252145526316</v>
      </c>
      <c r="HE50" s="15">
        <f t="shared" si="167"/>
        <v>11020.166277000002</v>
      </c>
      <c r="HF50" s="15">
        <f t="shared" si="168"/>
        <v>11801.358228999999</v>
      </c>
      <c r="HG50" s="15">
        <f t="shared" si="169"/>
        <v>9892.7982830000001</v>
      </c>
      <c r="HH50" s="15">
        <f t="shared" si="170"/>
        <v>9338.096024391305</v>
      </c>
      <c r="HI50" s="15">
        <f t="shared" si="171"/>
        <v>9500.4911550000015</v>
      </c>
      <c r="HJ50" s="16">
        <f t="shared" si="172"/>
        <v>10249.974734000001</v>
      </c>
      <c r="HK50" s="14">
        <f t="shared" ref="HK50:HK69" si="267">CS50</f>
        <v>10562.520269999999</v>
      </c>
      <c r="HL50" s="15"/>
      <c r="HM50" s="15"/>
      <c r="HN50" s="15"/>
      <c r="HO50" s="15"/>
      <c r="HP50" s="15"/>
      <c r="HQ50" s="15"/>
      <c r="HR50" s="15"/>
      <c r="HS50" s="15"/>
      <c r="HT50" s="15"/>
      <c r="HU50" s="15"/>
      <c r="HV50" s="16"/>
      <c r="HW50" s="14"/>
      <c r="HX50" s="15"/>
      <c r="HY50" s="15"/>
      <c r="HZ50" s="15"/>
      <c r="IA50" s="15"/>
      <c r="IB50" s="15"/>
      <c r="IC50" s="15"/>
      <c r="ID50" s="15"/>
      <c r="IE50" s="15"/>
      <c r="IF50" s="15"/>
      <c r="IG50" s="15"/>
      <c r="IH50" s="16"/>
      <c r="II50" s="14"/>
      <c r="IJ50" s="15"/>
      <c r="IK50" s="15"/>
      <c r="IL50" s="15"/>
      <c r="IM50" s="15"/>
      <c r="IN50" s="15"/>
      <c r="IO50" s="15"/>
      <c r="IP50" s="15"/>
      <c r="IQ50" s="15"/>
      <c r="IR50" s="15"/>
      <c r="IS50" s="15"/>
      <c r="IT50" s="16"/>
      <c r="IU50" s="14"/>
      <c r="IV50" s="15"/>
      <c r="IW50" s="15"/>
      <c r="IX50" s="15"/>
      <c r="IY50" s="15"/>
      <c r="IZ50" s="15"/>
      <c r="JA50" s="15"/>
      <c r="JB50" s="15"/>
      <c r="JC50" s="15"/>
      <c r="JD50" s="15"/>
      <c r="JE50" s="15"/>
      <c r="JF50" s="16"/>
      <c r="JH50" s="17"/>
      <c r="JI50" s="14">
        <f t="shared" si="179"/>
        <v>99544.817073520826</v>
      </c>
      <c r="JJ50" s="15">
        <f t="shared" si="180"/>
        <v>111861.91729500001</v>
      </c>
      <c r="JK50" s="15">
        <f t="shared" si="181"/>
        <v>125752.31683917392</v>
      </c>
      <c r="JL50" s="15">
        <f t="shared" si="182"/>
        <v>128695.00622697025</v>
      </c>
      <c r="JM50" s="15">
        <f t="shared" si="183"/>
        <v>120001.99008891761</v>
      </c>
      <c r="JN50" s="15">
        <f t="shared" si="184"/>
        <v>10562.520269999999</v>
      </c>
      <c r="JO50" s="15">
        <f t="shared" si="185"/>
        <v>0</v>
      </c>
      <c r="JP50" s="15">
        <f t="shared" si="186"/>
        <v>0</v>
      </c>
      <c r="JQ50" s="15">
        <f t="shared" si="187"/>
        <v>0</v>
      </c>
      <c r="JR50" s="14"/>
    </row>
    <row r="51" spans="1:278" ht="12.75" customHeight="1" x14ac:dyDescent="0.25">
      <c r="A51" s="5" t="s">
        <v>93</v>
      </c>
      <c r="B51" s="3" t="s">
        <v>94</v>
      </c>
      <c r="C51" s="4">
        <v>44589</v>
      </c>
      <c r="D51">
        <f t="shared" si="242"/>
        <v>2022</v>
      </c>
      <c r="E51">
        <f t="shared" si="243"/>
        <v>1</v>
      </c>
      <c r="F51">
        <f t="shared" si="244"/>
        <v>2019</v>
      </c>
      <c r="G51">
        <f t="shared" si="245"/>
        <v>1</v>
      </c>
      <c r="H51">
        <f t="shared" si="173"/>
        <v>2022</v>
      </c>
      <c r="I51">
        <f t="shared" si="174"/>
        <v>2</v>
      </c>
      <c r="J51">
        <f t="shared" si="175"/>
        <v>2026</v>
      </c>
      <c r="K51">
        <f t="shared" si="176"/>
        <v>1</v>
      </c>
      <c r="M51" s="28">
        <f>IF(AND($D51=$M$4,$E51=M$5),VLOOKUP($A51,'Потребление ЭЭ_факт'!$A$5:$DH$154,47+'Потребление ЭЭ_факт'!AU$4-1,FALSE),IF(L51&lt;&gt;0,VLOOKUP($A51,'Потребление ЭЭ_факт'!$A$5:$DH$154,47+'Потребление ЭЭ_факт'!AU$4-1,FALSE),0))</f>
        <v>0</v>
      </c>
      <c r="N51" s="17">
        <f>IF(AND($D51=$M$4,$E51=N$5),VLOOKUP($A51,'Потребление ЭЭ_факт'!$A$5:$DH$154,47+'Потребление ЭЭ_факт'!AV$4-1,FALSE),IF(M51&lt;&gt;0,VLOOKUP($A51,'Потребление ЭЭ_факт'!$A$5:$DH$154,47+'Потребление ЭЭ_факт'!AV$4-1,FALSE),0))</f>
        <v>0</v>
      </c>
      <c r="O51" s="17">
        <f>IF(AND($D51=$M$4,$E51=O$5),VLOOKUP($A51,'Потребление ЭЭ_факт'!$A$5:$DH$154,47+'Потребление ЭЭ_факт'!AW$4-1,FALSE),IF(N51&lt;&gt;0,VLOOKUP($A51,'Потребление ЭЭ_факт'!$A$5:$DH$154,47+'Потребление ЭЭ_факт'!AW$4-1,FALSE),0))</f>
        <v>0</v>
      </c>
      <c r="P51" s="17">
        <f>IF(AND($D51=$M$4,$E51=P$5),VLOOKUP($A51,'Потребление ЭЭ_факт'!$A$5:$DH$154,47+'Потребление ЭЭ_факт'!AX$4-1,FALSE),IF(O51&lt;&gt;0,VLOOKUP($A51,'Потребление ЭЭ_факт'!$A$5:$DH$154,47+'Потребление ЭЭ_факт'!AX$4-1,FALSE),0))</f>
        <v>0</v>
      </c>
      <c r="Q51" s="17">
        <f>IF(AND($D51=$M$4,$E51=Q$5),VLOOKUP($A51,'Потребление ЭЭ_факт'!$A$5:$DH$154,47+'Потребление ЭЭ_факт'!AY$4-1,FALSE),IF(P51&lt;&gt;0,VLOOKUP($A51,'Потребление ЭЭ_факт'!$A$5:$DH$154,47+'Потребление ЭЭ_факт'!AY$4-1,FALSE),0))</f>
        <v>0</v>
      </c>
      <c r="R51" s="17">
        <f>IF(AND($D51=$M$4,$E51=R$5),VLOOKUP($A51,'Потребление ЭЭ_факт'!$A$5:$DH$154,47+'Потребление ЭЭ_факт'!AZ$4-1,FALSE),IF(Q51&lt;&gt;0,VLOOKUP($A51,'Потребление ЭЭ_факт'!$A$5:$DH$154,47+'Потребление ЭЭ_факт'!AZ$4-1,FALSE),0))</f>
        <v>0</v>
      </c>
      <c r="S51" s="17">
        <f>IF(AND($D51=$M$4,$E51=S$5),VLOOKUP($A51,'Потребление ЭЭ_факт'!$A$5:$DH$154,47+'Потребление ЭЭ_факт'!BA$4-1,FALSE),IF(R51&lt;&gt;0,VLOOKUP($A51,'Потребление ЭЭ_факт'!$A$5:$DH$154,47+'Потребление ЭЭ_факт'!BA$4-1,FALSE),0))</f>
        <v>0</v>
      </c>
      <c r="T51" s="17">
        <f>IF(AND($D51=$M$4,$E51=T$5),VLOOKUP($A51,'Потребление ЭЭ_факт'!$A$5:$DH$154,47+'Потребление ЭЭ_факт'!BB$4-1,FALSE),IF(S51&lt;&gt;0,VLOOKUP($A51,'Потребление ЭЭ_факт'!$A$5:$DH$154,47+'Потребление ЭЭ_факт'!BB$4-1,FALSE),0))</f>
        <v>0</v>
      </c>
      <c r="U51" s="17">
        <f>IF(AND($D51=$M$4,$E51=U$5),VLOOKUP($A51,'Потребление ЭЭ_факт'!$A$5:$DH$154,47+'Потребление ЭЭ_факт'!BC$4-1,FALSE),IF(T51&lt;&gt;0,VLOOKUP($A51,'Потребление ЭЭ_факт'!$A$5:$DH$154,47+'Потребление ЭЭ_факт'!BC$4-1,FALSE),0))</f>
        <v>0</v>
      </c>
      <c r="V51" s="17">
        <f>IF(AND($D51=$M$4,$E51=V$5),VLOOKUP($A51,'Потребление ЭЭ_факт'!$A$5:$DH$154,47+'Потребление ЭЭ_факт'!BD$4-1,FALSE),IF(U51&lt;&gt;0,VLOOKUP($A51,'Потребление ЭЭ_факт'!$A$5:$DH$154,47+'Потребление ЭЭ_факт'!BD$4-1,FALSE),0))</f>
        <v>0</v>
      </c>
      <c r="W51" s="17">
        <f>IF(AND($D51=$M$4,$E51=W$5),VLOOKUP($A51,'Потребление ЭЭ_факт'!$A$5:$DH$154,47+'Потребление ЭЭ_факт'!BE$4-1,FALSE),IF(V51&lt;&gt;0,VLOOKUP($A51,'Потребление ЭЭ_факт'!$A$5:$DH$154,47+'Потребление ЭЭ_факт'!BE$4-1,FALSE),0))</f>
        <v>0</v>
      </c>
      <c r="X51" s="17">
        <f>IF(AND($D51=$M$4,$E51=X$5),VLOOKUP($A51,'Потребление ЭЭ_факт'!$A$5:$DH$154,47+'Потребление ЭЭ_факт'!BF$4-1,FALSE),IF(W51&lt;&gt;0,VLOOKUP($A51,'Потребление ЭЭ_факт'!$A$5:$DH$154,47+'Потребление ЭЭ_факт'!BF$4-1,FALSE),0))</f>
        <v>0</v>
      </c>
      <c r="Y51" s="14">
        <f>IF(AND($D51=$Y$4,$E51=Y$5),VLOOKUP($A51,'Потребление ЭЭ_факт'!$A$5:$DH$154,47+'Потребление ЭЭ_факт'!BG$4+11,FALSE),IF(X51&lt;&gt;0,VLOOKUP($A51,'Потребление ЭЭ_факт'!$A$5:$DH$154,47+'Потребление ЭЭ_факт'!BG$4+11,FALSE),0))</f>
        <v>0</v>
      </c>
      <c r="Z51" s="17">
        <f>IF(AND($D51=$Y$4,$E51=Z$5),VLOOKUP($A51,'Потребление ЭЭ_факт'!$A$5:$DH$154,47+'Потребление ЭЭ_факт'!BH$4+11,FALSE),IF(Y51&lt;&gt;0,VLOOKUP($A51,'Потребление ЭЭ_факт'!$A$5:$DH$154,47+'Потребление ЭЭ_факт'!BH$4+11,FALSE),0))</f>
        <v>0</v>
      </c>
      <c r="AA51" s="17">
        <f>IF(AND($D51=$Y$4,$E51=AA$5),VLOOKUP($A51,'Потребление ЭЭ_факт'!$A$5:$DH$154,47+'Потребление ЭЭ_факт'!BI$4+11,FALSE),IF(Z51&lt;&gt;0,VLOOKUP($A51,'Потребление ЭЭ_факт'!$A$5:$DH$154,47+'Потребление ЭЭ_факт'!BI$4+11,FALSE),0))</f>
        <v>0</v>
      </c>
      <c r="AB51" s="17">
        <f>IF(AND($D51=$Y$4,$E51=AB$5),VLOOKUP($A51,'Потребление ЭЭ_факт'!$A$5:$DH$154,47+'Потребление ЭЭ_факт'!BJ$4+11,FALSE),IF(AA51&lt;&gt;0,VLOOKUP($A51,'Потребление ЭЭ_факт'!$A$5:$DH$154,47+'Потребление ЭЭ_факт'!BJ$4+11,FALSE),0))</f>
        <v>0</v>
      </c>
      <c r="AC51" s="17">
        <f>IF(AND($D51=$Y$4,$E51=AC$5),VLOOKUP($A51,'Потребление ЭЭ_факт'!$A$5:$DH$154,47+'Потребление ЭЭ_факт'!BK$4+11,FALSE),IF(AB51&lt;&gt;0,VLOOKUP($A51,'Потребление ЭЭ_факт'!$A$5:$DH$154,47+'Потребление ЭЭ_факт'!BK$4+11,FALSE),0))</f>
        <v>0</v>
      </c>
      <c r="AD51" s="17">
        <f>IF(AND($D51=$Y$4,$E51=AD$5),VLOOKUP($A51,'Потребление ЭЭ_факт'!$A$5:$DH$154,47+'Потребление ЭЭ_факт'!BL$4+11,FALSE),IF(AC51&lt;&gt;0,VLOOKUP($A51,'Потребление ЭЭ_факт'!$A$5:$DH$154,47+'Потребление ЭЭ_факт'!BL$4+11,FALSE),0))</f>
        <v>0</v>
      </c>
      <c r="AE51" s="17">
        <f>IF(AND($D51=$Y$4,$E51=AE$5),VLOOKUP($A51,'Потребление ЭЭ_факт'!$A$5:$DH$154,47+'Потребление ЭЭ_факт'!BM$4+11,FALSE),IF(AD51&lt;&gt;0,VLOOKUP($A51,'Потребление ЭЭ_факт'!$A$5:$DH$154,47+'Потребление ЭЭ_факт'!BM$4+11,FALSE),0))</f>
        <v>0</v>
      </c>
      <c r="AF51" s="17">
        <f>IF(AND($D51=$Y$4,$E51=AF$5),VLOOKUP($A51,'Потребление ЭЭ_факт'!$A$5:$DH$154,47+'Потребление ЭЭ_факт'!BN$4+11,FALSE),IF(AE51&lt;&gt;0,VLOOKUP($A51,'Потребление ЭЭ_факт'!$A$5:$DH$154,47+'Потребление ЭЭ_факт'!BN$4+11,FALSE),0))</f>
        <v>0</v>
      </c>
      <c r="AG51" s="17">
        <f>IF(AND($D51=$Y$4,$E51=AG$5),VLOOKUP($A51,'Потребление ЭЭ_факт'!$A$5:$DH$154,47+'Потребление ЭЭ_факт'!BO$4+11,FALSE),IF(AF51&lt;&gt;0,VLOOKUP($A51,'Потребление ЭЭ_факт'!$A$5:$DH$154,47+'Потребление ЭЭ_факт'!BO$4+11,FALSE),0))</f>
        <v>0</v>
      </c>
      <c r="AH51" s="17">
        <f>IF(AND($D51=$Y$4,$E51=AH$5),VLOOKUP($A51,'Потребление ЭЭ_факт'!$A$5:$DH$154,47+'Потребление ЭЭ_факт'!BP$4+11,FALSE),IF(AG51&lt;&gt;0,VLOOKUP($A51,'Потребление ЭЭ_факт'!$A$5:$DH$154,47+'Потребление ЭЭ_факт'!BP$4+11,FALSE),0))</f>
        <v>0</v>
      </c>
      <c r="AI51" s="17">
        <f>IF(AND($D51=$Y$4,$E51=AI$5),VLOOKUP($A51,'Потребление ЭЭ_факт'!$A$5:$DH$154,47+'Потребление ЭЭ_факт'!BQ$4+11,FALSE),IF(AH51&lt;&gt;0,VLOOKUP($A51,'Потребление ЭЭ_факт'!$A$5:$DH$154,47+'Потребление ЭЭ_факт'!BQ$4+11,FALSE),0))</f>
        <v>0</v>
      </c>
      <c r="AJ51" s="17">
        <f>IF(AND($D51=$Y$4,$E51=AJ$5),VLOOKUP($A51,'Потребление ЭЭ_факт'!$A$5:$DH$154,47+'Потребление ЭЭ_факт'!BR$4+11,FALSE),IF(AI51&lt;&gt;0,VLOOKUP($A51,'Потребление ЭЭ_факт'!$A$5:$DH$154,47+'Потребление ЭЭ_факт'!BR$4+11,FALSE),0))</f>
        <v>0</v>
      </c>
      <c r="AK51" s="14">
        <f>IF(AND($D51=$AK$4,$E51=AK$5),VLOOKUP($A51,'Потребление ЭЭ_факт'!$A$5:$DH$154,47+'Потребление ЭЭ_факт'!BS$4+23,FALSE),IF(AJ51&lt;&gt;0,VLOOKUP($A51,'Потребление ЭЭ_факт'!$A$5:$DH$154,47+'Потребление ЭЭ_факт'!BS$4+23,FALSE),0))</f>
        <v>10357.324268617644</v>
      </c>
      <c r="AL51" s="17">
        <f>IF(AND($D51=$AK$4,$E51=AL$5),VLOOKUP($A51,'Потребление ЭЭ_факт'!$A$5:$DH$154,47+'Потребление ЭЭ_факт'!BT$4+23,FALSE),IF(AK51&lt;&gt;0,VLOOKUP($A51,'Потребление ЭЭ_факт'!$A$5:$DH$154,47+'Потребление ЭЭ_факт'!BT$4+23,FALSE),0))</f>
        <v>9141.3478991834982</v>
      </c>
      <c r="AM51" s="17">
        <f>IF(AND($D51=$AK$4,$E51=AM$5),VLOOKUP($A51,'Потребление ЭЭ_факт'!$A$5:$DH$154,47+'Потребление ЭЭ_факт'!BU$4+23,FALSE),IF(AL51&lt;&gt;0,VLOOKUP($A51,'Потребление ЭЭ_факт'!$A$5:$DH$154,47+'Потребление ЭЭ_факт'!BU$4+23,FALSE),0))</f>
        <v>7659.4167343474683</v>
      </c>
      <c r="AN51" s="17">
        <f>IF(AND($D51=$AK$4,$E51=AN$5),VLOOKUP($A51,'Потребление ЭЭ_факт'!$A$5:$DH$154,47+'Потребление ЭЭ_факт'!BV$4+23,FALSE),IF(AM51&lt;&gt;0,VLOOKUP($A51,'Потребление ЭЭ_факт'!$A$5:$DH$154,47+'Потребление ЭЭ_факт'!BV$4+23,FALSE),0))</f>
        <v>7481.8303559999995</v>
      </c>
      <c r="AO51" s="17">
        <f>IF(AND($D51=$AK$4,$E51=AO$5),VLOOKUP($A51,'Потребление ЭЭ_факт'!$A$5:$DH$154,47+'Потребление ЭЭ_факт'!BW$4+23,FALSE),IF(AN51&lt;&gt;0,VLOOKUP($A51,'Потребление ЭЭ_факт'!$A$5:$DH$154,47+'Потребление ЭЭ_факт'!BW$4+23,FALSE),0))</f>
        <v>8219.7475360000008</v>
      </c>
      <c r="AP51" s="17">
        <f>IF(AND($D51=$AK$4,$E51=AP$5),VLOOKUP($A51,'Потребление ЭЭ_факт'!$A$5:$DH$154,47+'Потребление ЭЭ_факт'!BX$4+23,FALSE),IF(AO51&lt;&gt;0,VLOOKUP($A51,'Потребление ЭЭ_факт'!$A$5:$DH$154,47+'Потребление ЭЭ_факт'!BX$4+23,FALSE),0))</f>
        <v>9628.1185000000005</v>
      </c>
      <c r="AQ51" s="17">
        <f>IF(AND($D51=$AK$4,$E51=AQ$5),VLOOKUP($A51,'Потребление ЭЭ_факт'!$A$5:$DH$154,47+'Потребление ЭЭ_факт'!BY$4+23,FALSE),IF(AP51&lt;&gt;0,VLOOKUP($A51,'Потребление ЭЭ_факт'!$A$5:$DH$154,47+'Потребление ЭЭ_факт'!BY$4+23,FALSE),0))</f>
        <v>11027.534518</v>
      </c>
      <c r="AR51" s="17">
        <f>IF(AND($D51=$AK$4,$E51=AR$5),VLOOKUP($A51,'Потребление ЭЭ_факт'!$A$5:$DH$154,47+'Потребление ЭЭ_факт'!BZ$4+23,FALSE),IF(AQ51&lt;&gt;0,VLOOKUP($A51,'Потребление ЭЭ_факт'!$A$5:$DH$154,47+'Потребление ЭЭ_факт'!BZ$4+23,FALSE),0))</f>
        <v>11412.126726</v>
      </c>
      <c r="AS51" s="17">
        <f>IF(AND($D51=$AK$4,$E51=AS$5),VLOOKUP($A51,'Потребление ЭЭ_факт'!$A$5:$DH$154,47+'Потребление ЭЭ_факт'!CA$4+23,FALSE),IF(AR51&lt;&gt;0,VLOOKUP($A51,'Потребление ЭЭ_факт'!$A$5:$DH$154,47+'Потребление ЭЭ_факт'!CA$4+23,FALSE),0))</f>
        <v>8144.8990000000003</v>
      </c>
      <c r="AT51" s="17">
        <f>IF(AND($D51=$AK$4,$E51=AT$5),VLOOKUP($A51,'Потребление ЭЭ_факт'!$A$5:$DH$154,47+'Потребление ЭЭ_факт'!CB$4+23,FALSE),IF(AS51&lt;&gt;0,VLOOKUP($A51,'Потребление ЭЭ_факт'!$A$5:$DH$154,47+'Потребление ЭЭ_факт'!CB$4+23,FALSE),0))</f>
        <v>8658.9940000000006</v>
      </c>
      <c r="AU51" s="17">
        <f>IF(AND($D51=$AK$4,$E51=AU$5),VLOOKUP($A51,'Потребление ЭЭ_факт'!$A$5:$DH$154,47+'Потребление ЭЭ_факт'!CC$4+23,FALSE),IF(AT51&lt;&gt;0,VLOOKUP($A51,'Потребление ЭЭ_факт'!$A$5:$DH$154,47+'Потребление ЭЭ_факт'!CC$4+23,FALSE),0))</f>
        <v>8975.4940000000006</v>
      </c>
      <c r="AV51" s="17">
        <f>IF(AND($D51=$AK$4,$E51=AV$5),VLOOKUP($A51,'Потребление ЭЭ_факт'!$A$5:$DH$154,47+'Потребление ЭЭ_факт'!CD$4+23,FALSE),IF(AU51&lt;&gt;0,VLOOKUP($A51,'Потребление ЭЭ_факт'!$A$5:$DH$154,47+'Потребление ЭЭ_факт'!CD$4+23,FALSE),0))</f>
        <v>10552.123</v>
      </c>
      <c r="AW51" s="14">
        <f>IF(AND($D51=$AW$4,$E51=AW$5),VLOOKUP($A51,'Потребление ЭЭ_факт'!$A$5:$DH$154,47+'Потребление ЭЭ_факт'!CE$4+35,FALSE),IF(AV51&lt;&gt;0,VLOOKUP($A51,'Потребление ЭЭ_факт'!$A$5:$DH$154,47+'Потребление ЭЭ_факт'!CE$4+35,FALSE),0))</f>
        <v>10373.291999999999</v>
      </c>
      <c r="AX51" s="17">
        <f>IF(AND($D51=$AW$4,$E51=AX$5),VLOOKUP($A51,'Потребление ЭЭ_факт'!$A$5:$DH$154,47+'Потребление ЭЭ_факт'!CF$4+35,FALSE),IF(AW51&lt;&gt;0,VLOOKUP($A51,'Потребление ЭЭ_факт'!$A$5:$DH$154,47+'Потребление ЭЭ_факт'!CF$4+35,FALSE),0))</f>
        <v>9431.7160000000003</v>
      </c>
      <c r="AY51" s="17">
        <f>IF(AND($D51=$AW$4,$E51=AY$5),VLOOKUP($A51,'Потребление ЭЭ_факт'!$A$5:$DH$154,47+'Потребление ЭЭ_факт'!CG$4+35,FALSE),IF(AX51&lt;&gt;0,VLOOKUP($A51,'Потребление ЭЭ_факт'!$A$5:$DH$154,47+'Потребление ЭЭ_факт'!CG$4+35,FALSE),0))</f>
        <v>9518.7639999999992</v>
      </c>
      <c r="AZ51" s="17">
        <f>IF(AND($D51=$AW$4,$E51=AZ$5),VLOOKUP($A51,'Потребление ЭЭ_факт'!$A$5:$DH$154,47+'Потребление ЭЭ_факт'!CH$4+35,FALSE),IF(AY51&lt;&gt;0,VLOOKUP($A51,'Потребление ЭЭ_факт'!$A$5:$DH$154,47+'Потребление ЭЭ_факт'!CH$4+35,FALSE),0))</f>
        <v>8996.59</v>
      </c>
      <c r="BA51" s="17">
        <f>IF(AND($D51=$AW$4,$E51=BA$5),VLOOKUP($A51,'Потребление ЭЭ_факт'!$A$5:$DH$154,47+'Потребление ЭЭ_факт'!CI$4+35,FALSE),IF(AZ51&lt;&gt;0,VLOOKUP($A51,'Потребление ЭЭ_факт'!$A$5:$DH$154,47+'Потребление ЭЭ_факт'!CI$4+35,FALSE),0))</f>
        <v>9226.625</v>
      </c>
      <c r="BB51" s="17">
        <f>IF(AND($D51=$AW$4,$E51=BB$5),VLOOKUP($A51,'Потребление ЭЭ_факт'!$A$5:$DH$154,47+'Потребление ЭЭ_факт'!CJ$4+35,FALSE),IF(BA51&lt;&gt;0,VLOOKUP($A51,'Потребление ЭЭ_факт'!$A$5:$DH$154,47+'Потребление ЭЭ_факт'!CJ$4+35,FALSE),0))</f>
        <v>10677.021000000001</v>
      </c>
      <c r="BC51" s="17">
        <f>IF(AND($D51=$AW$4,$E51=BC$5),VLOOKUP($A51,'Потребление ЭЭ_факт'!$A$5:$DH$154,47+'Потребление ЭЭ_факт'!CK$4+35,FALSE),IF(BB51&lt;&gt;0,VLOOKUP($A51,'Потребление ЭЭ_факт'!$A$5:$DH$154,47+'Потребление ЭЭ_факт'!CK$4+35,FALSE),0))</f>
        <v>11609.718999999999</v>
      </c>
      <c r="BD51" s="17">
        <f>IF(AND($D51=$AW$4,$E51=BD$5),VLOOKUP($A51,'Потребление ЭЭ_факт'!$A$5:$DH$154,47+'Потребление ЭЭ_факт'!CL$4+35,FALSE),IF(BC51&lt;&gt;0,VLOOKUP($A51,'Потребление ЭЭ_факт'!$A$5:$DH$154,47+'Потребление ЭЭ_факт'!CL$4+35,FALSE),0))</f>
        <v>11733.002</v>
      </c>
      <c r="BE51" s="17">
        <f>IF(AND($D51=$AW$4,$E51=BE$5),VLOOKUP($A51,'Потребление ЭЭ_факт'!$A$5:$DH$154,47+'Потребление ЭЭ_факт'!CM$4+35,FALSE),IF(BD51&lt;&gt;0,VLOOKUP($A51,'Потребление ЭЭ_факт'!$A$5:$DH$154,47+'Потребление ЭЭ_факт'!CM$4+35,FALSE),0))</f>
        <v>10371.911</v>
      </c>
      <c r="BF51" s="17">
        <f>IF(AND($D51=$AW$4,$E51=BF$5),VLOOKUP($A51,'Потребление ЭЭ_факт'!$A$5:$DH$154,47+'Потребление ЭЭ_факт'!CN$4+35,FALSE),IF(BE51&lt;&gt;0,VLOOKUP($A51,'Потребление ЭЭ_факт'!$A$5:$DH$154,47+'Потребление ЭЭ_факт'!CN$4+35,FALSE),0))</f>
        <v>8385.6409999999996</v>
      </c>
      <c r="BG51" s="17">
        <f>IF(AND($D51=$AW$4,$E51=BG$5),VLOOKUP($A51,'Потребление ЭЭ_факт'!$A$5:$DH$154,47+'Потребление ЭЭ_факт'!CO$4+35,FALSE),IF(BF51&lt;&gt;0,VLOOKUP($A51,'Потребление ЭЭ_факт'!$A$5:$DH$154,47+'Потребление ЭЭ_факт'!CO$4+35,FALSE),0))</f>
        <v>9859.4670000000006</v>
      </c>
      <c r="BH51" s="17">
        <f>IF(AND($D51=$AW$4,$E51=BH$5),VLOOKUP($A51,'Потребление ЭЭ_факт'!$A$5:$DH$154,47+'Потребление ЭЭ_факт'!CP$4+35,FALSE),IF(BG51&lt;&gt;0,VLOOKUP($A51,'Потребление ЭЭ_факт'!$A$5:$DH$154,47+'Потребление ЭЭ_факт'!CP$4+35,FALSE),0))</f>
        <v>11254.337</v>
      </c>
      <c r="BI51" s="14">
        <f>IF(AND($D51=$BI$4,$E51=BI$5),VLOOKUP($A51,'Потребление ЭЭ_факт'!$A$5:$DH$154,47+'Потребление ЭЭ_факт'!CQ$4+47,FALSE),IF(BH51&lt;&gt;0,VLOOKUP($A51,'Потребление ЭЭ_факт'!$A$5:$DH$154,47+'Потребление ЭЭ_факт'!CQ$4+47,FALSE),0))</f>
        <v>11693.647999999999</v>
      </c>
      <c r="BJ51" s="17">
        <f>IF(AND($D51=$BI$4,$E51=BJ$5),VLOOKUP($A51,'Потребление ЭЭ_факт'!$A$5:$DH$154,47+'Потребление ЭЭ_факт'!CR$4+47,FALSE),IF(BI51&lt;&gt;0,VLOOKUP($A51,'Потребление ЭЭ_факт'!$A$5:$DH$154,47+'Потребление ЭЭ_факт'!CR$4+47,FALSE),0))</f>
        <v>10665.295</v>
      </c>
      <c r="BK51" s="17">
        <f>IF(AND($D51=$BI$4,$E51=BK$5),VLOOKUP($A51,'Потребление ЭЭ_факт'!$A$5:$DH$154,47+'Потребление ЭЭ_факт'!CS$4+47,FALSE),IF(BJ51&lt;&gt;0,VLOOKUP($A51,'Потребление ЭЭ_факт'!$A$5:$DH$154,47+'Потребление ЭЭ_факт'!CS$4+47,FALSE),0))</f>
        <v>9423.884</v>
      </c>
      <c r="BL51" s="17">
        <f>IF(AND($D51=$BI$4,$E51=BL$5),VLOOKUP($A51,'Потребление ЭЭ_факт'!$A$5:$DH$154,47+'Потребление ЭЭ_факт'!CT$4+47,FALSE),IF(BK51&lt;&gt;0,VLOOKUP($A51,'Потребление ЭЭ_факт'!$A$5:$DH$154,47+'Потребление ЭЭ_факт'!CT$4+47,FALSE),0))</f>
        <v>8573.9220000000005</v>
      </c>
      <c r="BM51" s="17">
        <f>IF(AND($D51=$BI$4,$E51=BM$5),VLOOKUP($A51,'Потребление ЭЭ_факт'!$A$5:$DH$154,47+'Потребление ЭЭ_факт'!CU$4+47,FALSE),IF(BL51&lt;&gt;0,VLOOKUP($A51,'Потребление ЭЭ_факт'!$A$5:$DH$154,47+'Потребление ЭЭ_факт'!CU$4+47,FALSE),0))</f>
        <v>9403.9779999999992</v>
      </c>
      <c r="BN51" s="17">
        <f>IF(AND($D51=$BI$4,$E51=BN$5),VLOOKUP($A51,'Потребление ЭЭ_факт'!$A$5:$DH$154,47+'Потребление ЭЭ_факт'!CV$4+47,FALSE),IF(BM51&lt;&gt;0,VLOOKUP($A51,'Потребление ЭЭ_факт'!$A$5:$DH$154,47+'Потребление ЭЭ_факт'!CV$4+47,FALSE),0))</f>
        <v>10706.781000000001</v>
      </c>
      <c r="BO51" s="17">
        <f>IF(AND($D51=$BI$4,$E51=BO$5),VLOOKUP($A51,'Потребление ЭЭ_факт'!$A$5:$DH$154,47+'Потребление ЭЭ_факт'!CW$4+47,FALSE),IF(BN51&lt;&gt;0,VLOOKUP($A51,'Потребление ЭЭ_факт'!$A$5:$DH$154,47+'Потребление ЭЭ_факт'!CW$4+47,FALSE),0))</f>
        <v>11549.184999999999</v>
      </c>
      <c r="BP51" s="17">
        <f>IF(AND($D51=$BI$4,$E51=BP$5),VLOOKUP($A51,'Потребление ЭЭ_факт'!$A$5:$DH$154,47+'Потребление ЭЭ_факт'!CX$4+47,FALSE),IF(BO51&lt;&gt;0,VLOOKUP($A51,'Потребление ЭЭ_факт'!$A$5:$DH$154,47+'Потребление ЭЭ_факт'!CX$4+47,FALSE),0))</f>
        <v>11149.614</v>
      </c>
      <c r="BQ51" s="17">
        <f>IF(AND($D51=$BI$4,$E51=BQ$5),VLOOKUP($A51,'Потребление ЭЭ_факт'!$A$5:$DH$154,47+'Потребление ЭЭ_факт'!CY$4+47,FALSE),IF(BP51&lt;&gt;0,VLOOKUP($A51,'Потребление ЭЭ_факт'!$A$5:$DH$154,47+'Потребление ЭЭ_факт'!CY$4+47,FALSE),0))</f>
        <v>10868.897999999999</v>
      </c>
      <c r="BR51" s="17">
        <f>IF(AND($D51=$BI$4,$E51=BR$5),VLOOKUP($A51,'Потребление ЭЭ_факт'!$A$5:$DH$154,47+'Потребление ЭЭ_факт'!CZ$4+47,FALSE),IF(BQ51&lt;&gt;0,VLOOKUP($A51,'Потребление ЭЭ_факт'!$A$5:$DH$154,47+'Потребление ЭЭ_факт'!CZ$4+47,FALSE),0))</f>
        <v>8508.3760000000002</v>
      </c>
      <c r="BS51" s="17">
        <f>IF(AND($D51=$BI$4,$E51=BS$5),VLOOKUP($A51,'Потребление ЭЭ_факт'!$A$5:$DH$154,47+'Потребление ЭЭ_факт'!DA$4+47,FALSE),IF(BR51&lt;&gt;0,VLOOKUP($A51,'Потребление ЭЭ_факт'!$A$5:$DH$154,47+'Потребление ЭЭ_факт'!DA$4+47,FALSE),0))</f>
        <v>8208.6949999999997</v>
      </c>
      <c r="BT51" s="17">
        <f>IF(AND($D51=$BI$4,$E51=BT$5),VLOOKUP($A51,'Потребление ЭЭ_факт'!$A$5:$DH$154,47+'Потребление ЭЭ_факт'!DB$4+47,FALSE),IF(BS51&lt;&gt;0,VLOOKUP($A51,'Потребление ЭЭ_факт'!$A$5:$DH$154,47+'Потребление ЭЭ_факт'!DB$4+47,FALSE),0))</f>
        <v>11892.09</v>
      </c>
      <c r="BU51" s="14">
        <f>IF(AND($D51=$BU$4,$E51=BU$5),VLOOKUP($A51,'Потребление ЭЭ_факт'!$A$5:$DH$154,59+'Потребление ЭЭ_факт'!DC$4+47,FALSE),IF(BT51&lt;&gt;0,VLOOKUP($A51,'Потребление ЭЭ_факт'!$A$5:$DH$154,47+'Потребление ЭЭ_факт'!DC$4+59,FALSE),0))</f>
        <v>11884.897999999999</v>
      </c>
      <c r="BV51" s="17">
        <f>IF(AND($D51=$BU$4,$E51=BV$5),VLOOKUP($A51,'Потребление ЭЭ_факт'!$A$5:$DH$154,59+'Потребление ЭЭ_факт'!DD$4+47,FALSE),IF(BU51&lt;&gt;0,VLOOKUP($A51,'Потребление ЭЭ_факт'!$A$5:$DH$154,47+'Потребление ЭЭ_факт'!DD$4+59,FALSE),0))</f>
        <v>10276.709000000001</v>
      </c>
      <c r="BW51" s="17">
        <f>IF(AND($D51=$BU$4,$E51=BW$5),VLOOKUP($A51,'Потребление ЭЭ_факт'!$A$5:$DH$154,59+'Потребление ЭЭ_факт'!DE$4+47,FALSE),IF(BV51&lt;&gt;0,VLOOKUP($A51,'Потребление ЭЭ_факт'!$A$5:$DH$154,47+'Потребление ЭЭ_факт'!DE$4+59,FALSE),0))</f>
        <v>9211.64</v>
      </c>
      <c r="BX51" s="17">
        <f>IF(AND($D51=$BU$4,$E51=BX$5),VLOOKUP($A51,'Потребление ЭЭ_факт'!$A$5:$DH$154,59+'Потребление ЭЭ_факт'!DF$4+47,FALSE),IF(BW51&lt;&gt;0,VLOOKUP($A51,'Потребление ЭЭ_факт'!$A$5:$DH$154,47+'Потребление ЭЭ_факт'!DF$4+59,FALSE),0))</f>
        <v>9643.3080000000009</v>
      </c>
      <c r="BY51" s="17">
        <f>IF(AND($D51=$BU$4,$E51=BY$5),VLOOKUP($A51,'Потребление ЭЭ_факт'!$A$5:$DH$154,59+'Потребление ЭЭ_факт'!DG$4+47,FALSE),IF(BX51&lt;&gt;0,VLOOKUP($A51,'Потребление ЭЭ_факт'!$A$5:$DH$154,47+'Потребление ЭЭ_факт'!DG$4+59,FALSE),0))</f>
        <v>9455.3009999999995</v>
      </c>
      <c r="BZ51" s="17">
        <f>IF(AND($D51=$BU$4,$E51=BZ$5),VLOOKUP($A51,'Потребление ЭЭ_факт'!$A$5:$DH$154,59+'Потребление ЭЭ_факт'!DH$4+47,FALSE),IF(BY51&lt;&gt;0,VLOOKUP($A51,'Потребление ЭЭ_факт'!$A$5:$DH$154,47+'Потребление ЭЭ_факт'!DH$4+59,FALSE),0))</f>
        <v>11104.646000000001</v>
      </c>
      <c r="CA51" s="15">
        <f t="shared" si="248"/>
        <v>11395.479505999998</v>
      </c>
      <c r="CB51" s="12">
        <f t="shared" si="249"/>
        <v>11431.580908666669</v>
      </c>
      <c r="CC51" s="12">
        <f t="shared" si="250"/>
        <v>9795.2360000000008</v>
      </c>
      <c r="CD51" s="12">
        <f t="shared" si="251"/>
        <v>8517.6703333333335</v>
      </c>
      <c r="CE51" s="12">
        <f t="shared" si="252"/>
        <v>9014.5520000000015</v>
      </c>
      <c r="CF51" s="12">
        <f t="shared" si="253"/>
        <v>11232.85</v>
      </c>
      <c r="CG51" s="14">
        <f t="shared" si="254"/>
        <v>11317.279333333332</v>
      </c>
      <c r="CH51" s="15">
        <f t="shared" si="255"/>
        <v>10124.573333333334</v>
      </c>
      <c r="CI51" s="15">
        <f t="shared" si="256"/>
        <v>9384.7626666666656</v>
      </c>
      <c r="CJ51" s="15">
        <f t="shared" si="257"/>
        <v>9071.2733333333344</v>
      </c>
      <c r="CK51" s="15">
        <f t="shared" si="258"/>
        <v>9361.9679999999989</v>
      </c>
      <c r="CL51" s="15">
        <f t="shared" si="259"/>
        <v>10829.482666666669</v>
      </c>
      <c r="CM51" s="15">
        <f t="shared" si="260"/>
        <v>11395.479505999998</v>
      </c>
      <c r="CN51" s="15">
        <f t="shared" si="262"/>
        <v>11431.580908666669</v>
      </c>
      <c r="CO51" s="15">
        <f t="shared" si="263"/>
        <v>9795.2360000000008</v>
      </c>
      <c r="CP51" s="15">
        <f t="shared" si="264"/>
        <v>8517.6703333333335</v>
      </c>
      <c r="CQ51" s="15">
        <f t="shared" si="265"/>
        <v>9014.5520000000015</v>
      </c>
      <c r="CR51" s="16">
        <f t="shared" si="266"/>
        <v>11232.85</v>
      </c>
      <c r="CS51" s="14">
        <f t="shared" si="213"/>
        <v>11317.279333333332</v>
      </c>
      <c r="CT51" s="15">
        <f t="shared" si="214"/>
        <v>10124.573333333334</v>
      </c>
      <c r="CU51" s="15">
        <f t="shared" si="215"/>
        <v>9384.7626666666656</v>
      </c>
      <c r="CV51" s="15">
        <f t="shared" si="216"/>
        <v>9071.2733333333344</v>
      </c>
      <c r="CW51" s="15">
        <f t="shared" si="217"/>
        <v>9361.9679999999989</v>
      </c>
      <c r="CX51" s="15">
        <f t="shared" si="218"/>
        <v>10829.482666666669</v>
      </c>
      <c r="CY51" s="15">
        <f t="shared" si="219"/>
        <v>11395.479505999998</v>
      </c>
      <c r="CZ51" s="15">
        <f t="shared" si="220"/>
        <v>11431.580908666669</v>
      </c>
      <c r="DA51" s="15">
        <f t="shared" si="221"/>
        <v>9795.2360000000008</v>
      </c>
      <c r="DB51" s="15">
        <f t="shared" si="222"/>
        <v>8517.6703333333335</v>
      </c>
      <c r="DC51" s="15">
        <f t="shared" si="223"/>
        <v>9014.5520000000015</v>
      </c>
      <c r="DD51" s="16">
        <f t="shared" si="224"/>
        <v>11232.85</v>
      </c>
      <c r="DE51" s="14">
        <f t="shared" si="190"/>
        <v>11317.279333333332</v>
      </c>
      <c r="DF51" s="15">
        <f t="shared" si="191"/>
        <v>10124.573333333334</v>
      </c>
      <c r="DG51" s="15">
        <f t="shared" si="192"/>
        <v>9384.7626666666656</v>
      </c>
      <c r="DH51" s="15">
        <f t="shared" si="193"/>
        <v>9071.2733333333344</v>
      </c>
      <c r="DI51" s="15">
        <f t="shared" si="194"/>
        <v>9361.9679999999989</v>
      </c>
      <c r="DJ51" s="15">
        <f t="shared" si="195"/>
        <v>10829.482666666669</v>
      </c>
      <c r="DK51" s="15">
        <f t="shared" si="196"/>
        <v>11395.479505999998</v>
      </c>
      <c r="DL51" s="15">
        <f t="shared" si="197"/>
        <v>11431.580908666669</v>
      </c>
      <c r="DM51" s="15">
        <f t="shared" si="198"/>
        <v>9795.2360000000008</v>
      </c>
      <c r="DN51" s="15">
        <f t="shared" si="199"/>
        <v>8517.6703333333335</v>
      </c>
      <c r="DO51" s="15">
        <f t="shared" si="188"/>
        <v>9014.5520000000015</v>
      </c>
      <c r="DP51" s="16">
        <f t="shared" si="189"/>
        <v>11232.85</v>
      </c>
      <c r="DQ51" s="14">
        <f t="shared" si="105"/>
        <v>11317.279333333332</v>
      </c>
      <c r="DR51" s="15">
        <f t="shared" si="106"/>
        <v>10124.573333333334</v>
      </c>
      <c r="DS51" s="15">
        <f t="shared" si="107"/>
        <v>9384.7626666666656</v>
      </c>
      <c r="DT51" s="15">
        <f t="shared" si="108"/>
        <v>9071.2733333333344</v>
      </c>
      <c r="DU51" s="15">
        <f t="shared" si="109"/>
        <v>9361.9679999999989</v>
      </c>
      <c r="DV51" s="15">
        <f t="shared" si="110"/>
        <v>10829.482666666669</v>
      </c>
      <c r="DW51" s="15">
        <f t="shared" si="111"/>
        <v>11395.479505999998</v>
      </c>
      <c r="DX51" s="15">
        <f t="shared" si="112"/>
        <v>11431.580908666669</v>
      </c>
      <c r="DY51" s="15">
        <f t="shared" si="113"/>
        <v>9795.2360000000008</v>
      </c>
      <c r="DZ51" s="15">
        <f t="shared" si="225"/>
        <v>8517.6703333333335</v>
      </c>
      <c r="EA51" s="15">
        <f t="shared" si="226"/>
        <v>9014.5520000000015</v>
      </c>
      <c r="EB51" s="16">
        <f t="shared" si="227"/>
        <v>11232.85</v>
      </c>
      <c r="EC51" s="14">
        <f t="shared" si="228"/>
        <v>11317.279333333332</v>
      </c>
      <c r="ED51" s="15">
        <f t="shared" si="229"/>
        <v>10124.573333333334</v>
      </c>
      <c r="EE51" s="15">
        <f t="shared" si="230"/>
        <v>9384.7626666666656</v>
      </c>
      <c r="EF51" s="15">
        <f t="shared" si="231"/>
        <v>9071.2733333333344</v>
      </c>
      <c r="EG51" s="15">
        <f t="shared" si="232"/>
        <v>9361.9679999999989</v>
      </c>
      <c r="EH51" s="15">
        <f t="shared" si="233"/>
        <v>10829.482666666669</v>
      </c>
      <c r="EI51" s="15">
        <f t="shared" si="234"/>
        <v>11395.479505999998</v>
      </c>
      <c r="EJ51" s="15">
        <f t="shared" si="235"/>
        <v>11431.580908666669</v>
      </c>
      <c r="EK51" s="15">
        <f t="shared" si="236"/>
        <v>9795.2360000000008</v>
      </c>
      <c r="EL51" s="15">
        <f t="shared" si="237"/>
        <v>8517.6703333333335</v>
      </c>
      <c r="EM51" s="15">
        <f t="shared" si="238"/>
        <v>9014.5520000000015</v>
      </c>
      <c r="EN51" s="16">
        <f t="shared" si="239"/>
        <v>11232.85</v>
      </c>
      <c r="EO51" s="14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6"/>
      <c r="FC51" s="14"/>
      <c r="FD51" s="17">
        <f t="shared" si="114"/>
        <v>9141.3478991834982</v>
      </c>
      <c r="FE51" s="17">
        <f t="shared" si="115"/>
        <v>7659.4167343474683</v>
      </c>
      <c r="FF51" s="17">
        <f t="shared" si="116"/>
        <v>7481.8303559999995</v>
      </c>
      <c r="FG51" s="17">
        <f t="shared" si="117"/>
        <v>8219.7475360000008</v>
      </c>
      <c r="FH51" s="17">
        <f t="shared" si="118"/>
        <v>9628.1185000000005</v>
      </c>
      <c r="FI51" s="17">
        <f t="shared" si="119"/>
        <v>11027.534518</v>
      </c>
      <c r="FJ51" s="17">
        <f t="shared" si="120"/>
        <v>11412.126726</v>
      </c>
      <c r="FK51" s="17">
        <f t="shared" si="121"/>
        <v>8144.8990000000003</v>
      </c>
      <c r="FL51" s="17">
        <f t="shared" si="122"/>
        <v>8658.9940000000006</v>
      </c>
      <c r="FM51" s="17">
        <f t="shared" si="123"/>
        <v>8975.4940000000006</v>
      </c>
      <c r="FN51" s="17">
        <f t="shared" si="124"/>
        <v>10552.123</v>
      </c>
      <c r="FO51" s="14">
        <f t="shared" si="125"/>
        <v>10373.291999999999</v>
      </c>
      <c r="FP51" s="17">
        <f t="shared" si="126"/>
        <v>9431.7160000000003</v>
      </c>
      <c r="FQ51" s="17">
        <f t="shared" si="127"/>
        <v>9518.7639999999992</v>
      </c>
      <c r="FR51" s="17">
        <f t="shared" si="128"/>
        <v>8996.59</v>
      </c>
      <c r="FS51" s="17">
        <f t="shared" si="129"/>
        <v>9226.625</v>
      </c>
      <c r="FT51" s="17">
        <f t="shared" si="130"/>
        <v>10677.021000000001</v>
      </c>
      <c r="FU51" s="17">
        <f t="shared" si="131"/>
        <v>11609.718999999999</v>
      </c>
      <c r="FV51" s="17">
        <f t="shared" si="132"/>
        <v>11733.002</v>
      </c>
      <c r="FW51" s="17">
        <f t="shared" si="133"/>
        <v>10371.911</v>
      </c>
      <c r="FX51" s="17">
        <f t="shared" si="134"/>
        <v>8385.6409999999996</v>
      </c>
      <c r="FY51" s="17">
        <f t="shared" si="135"/>
        <v>9859.4670000000006</v>
      </c>
      <c r="FZ51" s="17">
        <f t="shared" si="136"/>
        <v>11254.337</v>
      </c>
      <c r="GA51" s="14">
        <f t="shared" si="137"/>
        <v>11693.647999999999</v>
      </c>
      <c r="GB51" s="17">
        <f t="shared" si="138"/>
        <v>10665.295</v>
      </c>
      <c r="GC51" s="17">
        <f t="shared" si="139"/>
        <v>9423.884</v>
      </c>
      <c r="GD51" s="17">
        <f t="shared" si="140"/>
        <v>8573.9220000000005</v>
      </c>
      <c r="GE51" s="17">
        <f t="shared" si="141"/>
        <v>9403.9779999999992</v>
      </c>
      <c r="GF51" s="17">
        <f t="shared" si="142"/>
        <v>10706.781000000001</v>
      </c>
      <c r="GG51" s="17">
        <f t="shared" si="143"/>
        <v>11549.184999999999</v>
      </c>
      <c r="GH51" s="17">
        <f t="shared" si="144"/>
        <v>11149.614</v>
      </c>
      <c r="GI51" s="17">
        <f t="shared" si="145"/>
        <v>10868.897999999999</v>
      </c>
      <c r="GJ51" s="17">
        <f t="shared" si="146"/>
        <v>8508.3760000000002</v>
      </c>
      <c r="GK51" s="17">
        <f t="shared" si="147"/>
        <v>8208.6949999999997</v>
      </c>
      <c r="GL51" s="17">
        <f t="shared" si="148"/>
        <v>11892.09</v>
      </c>
      <c r="GM51" s="14">
        <f t="shared" si="149"/>
        <v>11884.897999999999</v>
      </c>
      <c r="GN51" s="17">
        <f t="shared" si="150"/>
        <v>10276.709000000001</v>
      </c>
      <c r="GO51" s="17">
        <f t="shared" si="151"/>
        <v>9211.64</v>
      </c>
      <c r="GP51" s="17">
        <f t="shared" si="152"/>
        <v>9643.3080000000009</v>
      </c>
      <c r="GQ51" s="17">
        <f t="shared" si="153"/>
        <v>9455.3009999999995</v>
      </c>
      <c r="GR51" s="17">
        <f t="shared" si="154"/>
        <v>11104.646000000001</v>
      </c>
      <c r="GS51" s="15">
        <f t="shared" si="155"/>
        <v>11395.479505999998</v>
      </c>
      <c r="GT51" s="12">
        <f t="shared" si="156"/>
        <v>11431.580908666669</v>
      </c>
      <c r="GU51" s="12">
        <f t="shared" si="157"/>
        <v>9795.2360000000008</v>
      </c>
      <c r="GV51" s="12">
        <f t="shared" si="158"/>
        <v>8517.6703333333335</v>
      </c>
      <c r="GW51" s="12">
        <f t="shared" si="159"/>
        <v>9014.5520000000015</v>
      </c>
      <c r="GX51" s="12">
        <f t="shared" si="160"/>
        <v>11232.85</v>
      </c>
      <c r="GY51" s="14">
        <f t="shared" si="161"/>
        <v>11317.279333333332</v>
      </c>
      <c r="GZ51" s="15">
        <f t="shared" si="162"/>
        <v>10124.573333333334</v>
      </c>
      <c r="HA51" s="15">
        <f t="shared" si="163"/>
        <v>9384.7626666666656</v>
      </c>
      <c r="HB51" s="15">
        <f t="shared" si="164"/>
        <v>9071.2733333333344</v>
      </c>
      <c r="HC51" s="15">
        <f t="shared" si="165"/>
        <v>9361.9679999999989</v>
      </c>
      <c r="HD51" s="15">
        <f t="shared" si="166"/>
        <v>10829.482666666669</v>
      </c>
      <c r="HE51" s="15">
        <f t="shared" si="167"/>
        <v>11395.479505999998</v>
      </c>
      <c r="HF51" s="15">
        <f t="shared" si="168"/>
        <v>11431.580908666669</v>
      </c>
      <c r="HG51" s="15">
        <f t="shared" si="169"/>
        <v>9795.2360000000008</v>
      </c>
      <c r="HH51" s="15">
        <f t="shared" si="170"/>
        <v>8517.6703333333335</v>
      </c>
      <c r="HI51" s="15">
        <f t="shared" si="171"/>
        <v>9014.5520000000015</v>
      </c>
      <c r="HJ51" s="16">
        <f t="shared" si="172"/>
        <v>11232.85</v>
      </c>
      <c r="HK51" s="14">
        <f t="shared" si="267"/>
        <v>11317.279333333332</v>
      </c>
      <c r="HL51" s="15"/>
      <c r="HM51" s="15"/>
      <c r="HN51" s="15"/>
      <c r="HO51" s="15"/>
      <c r="HP51" s="15"/>
      <c r="HQ51" s="15"/>
      <c r="HR51" s="15"/>
      <c r="HS51" s="15"/>
      <c r="HT51" s="15"/>
      <c r="HU51" s="15"/>
      <c r="HV51" s="16"/>
      <c r="HW51" s="14"/>
      <c r="HX51" s="15"/>
      <c r="HY51" s="15"/>
      <c r="HZ51" s="15"/>
      <c r="IA51" s="15"/>
      <c r="IB51" s="15"/>
      <c r="IC51" s="15"/>
      <c r="ID51" s="15"/>
      <c r="IE51" s="15"/>
      <c r="IF51" s="15"/>
      <c r="IG51" s="15"/>
      <c r="IH51" s="16"/>
      <c r="II51" s="14"/>
      <c r="IJ51" s="15"/>
      <c r="IK51" s="15"/>
      <c r="IL51" s="15"/>
      <c r="IM51" s="15"/>
      <c r="IN51" s="15"/>
      <c r="IO51" s="15"/>
      <c r="IP51" s="15"/>
      <c r="IQ51" s="15"/>
      <c r="IR51" s="15"/>
      <c r="IS51" s="15"/>
      <c r="IT51" s="16"/>
      <c r="IU51" s="14"/>
      <c r="IV51" s="15"/>
      <c r="IW51" s="15"/>
      <c r="IX51" s="15"/>
      <c r="IY51" s="15"/>
      <c r="IZ51" s="15"/>
      <c r="JA51" s="15"/>
      <c r="JB51" s="15"/>
      <c r="JC51" s="15"/>
      <c r="JD51" s="15"/>
      <c r="JE51" s="15"/>
      <c r="JF51" s="16"/>
      <c r="JH51" s="17"/>
      <c r="JI51" s="14">
        <f t="shared" si="179"/>
        <v>100901.63226953099</v>
      </c>
      <c r="JJ51" s="15">
        <f t="shared" si="180"/>
        <v>121438.08499999999</v>
      </c>
      <c r="JK51" s="15">
        <f t="shared" si="181"/>
        <v>122644.36600000001</v>
      </c>
      <c r="JL51" s="15">
        <f t="shared" si="182"/>
        <v>122963.870748</v>
      </c>
      <c r="JM51" s="15">
        <f t="shared" si="183"/>
        <v>121476.70808133335</v>
      </c>
      <c r="JN51" s="15">
        <f t="shared" si="184"/>
        <v>11317.279333333332</v>
      </c>
      <c r="JO51" s="15">
        <f t="shared" si="185"/>
        <v>0</v>
      </c>
      <c r="JP51" s="15">
        <f t="shared" si="186"/>
        <v>0</v>
      </c>
      <c r="JQ51" s="15">
        <f t="shared" si="187"/>
        <v>0</v>
      </c>
      <c r="JR51" s="14"/>
    </row>
    <row r="52" spans="1:278" ht="12.75" customHeight="1" x14ac:dyDescent="0.25">
      <c r="A52" s="5" t="s">
        <v>35</v>
      </c>
      <c r="B52" s="3" t="s">
        <v>36</v>
      </c>
      <c r="C52" s="4">
        <v>44582</v>
      </c>
      <c r="D52">
        <f t="shared" si="242"/>
        <v>2022</v>
      </c>
      <c r="E52">
        <f t="shared" si="243"/>
        <v>1</v>
      </c>
      <c r="F52">
        <f t="shared" si="244"/>
        <v>2019</v>
      </c>
      <c r="G52">
        <f t="shared" si="245"/>
        <v>1</v>
      </c>
      <c r="H52">
        <f t="shared" si="173"/>
        <v>2022</v>
      </c>
      <c r="I52">
        <f t="shared" si="174"/>
        <v>2</v>
      </c>
      <c r="J52">
        <f t="shared" si="175"/>
        <v>2026</v>
      </c>
      <c r="K52">
        <f t="shared" si="176"/>
        <v>1</v>
      </c>
      <c r="M52" s="28">
        <f>IF(AND($D52=$M$4,$E52=M$5),VLOOKUP($A52,'Потребление ЭЭ_факт'!$A$5:$DH$154,47+'Потребление ЭЭ_факт'!AU$4-1,FALSE),IF(L52&lt;&gt;0,VLOOKUP($A52,'Потребление ЭЭ_факт'!$A$5:$DH$154,47+'Потребление ЭЭ_факт'!AU$4-1,FALSE),0))</f>
        <v>0</v>
      </c>
      <c r="N52" s="17">
        <f>IF(AND($D52=$M$4,$E52=N$5),VLOOKUP($A52,'Потребление ЭЭ_факт'!$A$5:$DH$154,47+'Потребление ЭЭ_факт'!AV$4-1,FALSE),IF(M52&lt;&gt;0,VLOOKUP($A52,'Потребление ЭЭ_факт'!$A$5:$DH$154,47+'Потребление ЭЭ_факт'!AV$4-1,FALSE),0))</f>
        <v>0</v>
      </c>
      <c r="O52" s="17">
        <f>IF(AND($D52=$M$4,$E52=O$5),VLOOKUP($A52,'Потребление ЭЭ_факт'!$A$5:$DH$154,47+'Потребление ЭЭ_факт'!AW$4-1,FALSE),IF(N52&lt;&gt;0,VLOOKUP($A52,'Потребление ЭЭ_факт'!$A$5:$DH$154,47+'Потребление ЭЭ_факт'!AW$4-1,FALSE),0))</f>
        <v>0</v>
      </c>
      <c r="P52" s="17">
        <f>IF(AND($D52=$M$4,$E52=P$5),VLOOKUP($A52,'Потребление ЭЭ_факт'!$A$5:$DH$154,47+'Потребление ЭЭ_факт'!AX$4-1,FALSE),IF(O52&lt;&gt;0,VLOOKUP($A52,'Потребление ЭЭ_факт'!$A$5:$DH$154,47+'Потребление ЭЭ_факт'!AX$4-1,FALSE),0))</f>
        <v>0</v>
      </c>
      <c r="Q52" s="17">
        <f>IF(AND($D52=$M$4,$E52=Q$5),VLOOKUP($A52,'Потребление ЭЭ_факт'!$A$5:$DH$154,47+'Потребление ЭЭ_факт'!AY$4-1,FALSE),IF(P52&lt;&gt;0,VLOOKUP($A52,'Потребление ЭЭ_факт'!$A$5:$DH$154,47+'Потребление ЭЭ_факт'!AY$4-1,FALSE),0))</f>
        <v>0</v>
      </c>
      <c r="R52" s="17">
        <f>IF(AND($D52=$M$4,$E52=R$5),VLOOKUP($A52,'Потребление ЭЭ_факт'!$A$5:$DH$154,47+'Потребление ЭЭ_факт'!AZ$4-1,FALSE),IF(Q52&lt;&gt;0,VLOOKUP($A52,'Потребление ЭЭ_факт'!$A$5:$DH$154,47+'Потребление ЭЭ_факт'!AZ$4-1,FALSE),0))</f>
        <v>0</v>
      </c>
      <c r="S52" s="17">
        <f>IF(AND($D52=$M$4,$E52=S$5),VLOOKUP($A52,'Потребление ЭЭ_факт'!$A$5:$DH$154,47+'Потребление ЭЭ_факт'!BA$4-1,FALSE),IF(R52&lt;&gt;0,VLOOKUP($A52,'Потребление ЭЭ_факт'!$A$5:$DH$154,47+'Потребление ЭЭ_факт'!BA$4-1,FALSE),0))</f>
        <v>0</v>
      </c>
      <c r="T52" s="17">
        <f>IF(AND($D52=$M$4,$E52=T$5),VLOOKUP($A52,'Потребление ЭЭ_факт'!$A$5:$DH$154,47+'Потребление ЭЭ_факт'!BB$4-1,FALSE),IF(S52&lt;&gt;0,VLOOKUP($A52,'Потребление ЭЭ_факт'!$A$5:$DH$154,47+'Потребление ЭЭ_факт'!BB$4-1,FALSE),0))</f>
        <v>0</v>
      </c>
      <c r="U52" s="17">
        <f>IF(AND($D52=$M$4,$E52=U$5),VLOOKUP($A52,'Потребление ЭЭ_факт'!$A$5:$DH$154,47+'Потребление ЭЭ_факт'!BC$4-1,FALSE),IF(T52&lt;&gt;0,VLOOKUP($A52,'Потребление ЭЭ_факт'!$A$5:$DH$154,47+'Потребление ЭЭ_факт'!BC$4-1,FALSE),0))</f>
        <v>0</v>
      </c>
      <c r="V52" s="17">
        <f>IF(AND($D52=$M$4,$E52=V$5),VLOOKUP($A52,'Потребление ЭЭ_факт'!$A$5:$DH$154,47+'Потребление ЭЭ_факт'!BD$4-1,FALSE),IF(U52&lt;&gt;0,VLOOKUP($A52,'Потребление ЭЭ_факт'!$A$5:$DH$154,47+'Потребление ЭЭ_факт'!BD$4-1,FALSE),0))</f>
        <v>0</v>
      </c>
      <c r="W52" s="17">
        <f>IF(AND($D52=$M$4,$E52=W$5),VLOOKUP($A52,'Потребление ЭЭ_факт'!$A$5:$DH$154,47+'Потребление ЭЭ_факт'!BE$4-1,FALSE),IF(V52&lt;&gt;0,VLOOKUP($A52,'Потребление ЭЭ_факт'!$A$5:$DH$154,47+'Потребление ЭЭ_факт'!BE$4-1,FALSE),0))</f>
        <v>0</v>
      </c>
      <c r="X52" s="17">
        <f>IF(AND($D52=$M$4,$E52=X$5),VLOOKUP($A52,'Потребление ЭЭ_факт'!$A$5:$DH$154,47+'Потребление ЭЭ_факт'!BF$4-1,FALSE),IF(W52&lt;&gt;0,VLOOKUP($A52,'Потребление ЭЭ_факт'!$A$5:$DH$154,47+'Потребление ЭЭ_факт'!BF$4-1,FALSE),0))</f>
        <v>0</v>
      </c>
      <c r="Y52" s="14">
        <f>IF(AND($D52=$Y$4,$E52=Y$5),VLOOKUP($A52,'Потребление ЭЭ_факт'!$A$5:$DH$154,47+'Потребление ЭЭ_факт'!BG$4+11,FALSE),IF(X52&lt;&gt;0,VLOOKUP($A52,'Потребление ЭЭ_факт'!$A$5:$DH$154,47+'Потребление ЭЭ_факт'!BG$4+11,FALSE),0))</f>
        <v>0</v>
      </c>
      <c r="Z52" s="17">
        <f>IF(AND($D52=$Y$4,$E52=Z$5),VLOOKUP($A52,'Потребление ЭЭ_факт'!$A$5:$DH$154,47+'Потребление ЭЭ_факт'!BH$4+11,FALSE),IF(Y52&lt;&gt;0,VLOOKUP($A52,'Потребление ЭЭ_факт'!$A$5:$DH$154,47+'Потребление ЭЭ_факт'!BH$4+11,FALSE),0))</f>
        <v>0</v>
      </c>
      <c r="AA52" s="17">
        <f>IF(AND($D52=$Y$4,$E52=AA$5),VLOOKUP($A52,'Потребление ЭЭ_факт'!$A$5:$DH$154,47+'Потребление ЭЭ_факт'!BI$4+11,FALSE),IF(Z52&lt;&gt;0,VLOOKUP($A52,'Потребление ЭЭ_факт'!$A$5:$DH$154,47+'Потребление ЭЭ_факт'!BI$4+11,FALSE),0))</f>
        <v>0</v>
      </c>
      <c r="AB52" s="17">
        <f>IF(AND($D52=$Y$4,$E52=AB$5),VLOOKUP($A52,'Потребление ЭЭ_факт'!$A$5:$DH$154,47+'Потребление ЭЭ_факт'!BJ$4+11,FALSE),IF(AA52&lt;&gt;0,VLOOKUP($A52,'Потребление ЭЭ_факт'!$A$5:$DH$154,47+'Потребление ЭЭ_факт'!BJ$4+11,FALSE),0))</f>
        <v>0</v>
      </c>
      <c r="AC52" s="17">
        <f>IF(AND($D52=$Y$4,$E52=AC$5),VLOOKUP($A52,'Потребление ЭЭ_факт'!$A$5:$DH$154,47+'Потребление ЭЭ_факт'!BK$4+11,FALSE),IF(AB52&lt;&gt;0,VLOOKUP($A52,'Потребление ЭЭ_факт'!$A$5:$DH$154,47+'Потребление ЭЭ_факт'!BK$4+11,FALSE),0))</f>
        <v>0</v>
      </c>
      <c r="AD52" s="17">
        <f>IF(AND($D52=$Y$4,$E52=AD$5),VLOOKUP($A52,'Потребление ЭЭ_факт'!$A$5:$DH$154,47+'Потребление ЭЭ_факт'!BL$4+11,FALSE),IF(AC52&lt;&gt;0,VLOOKUP($A52,'Потребление ЭЭ_факт'!$A$5:$DH$154,47+'Потребление ЭЭ_факт'!BL$4+11,FALSE),0))</f>
        <v>0</v>
      </c>
      <c r="AE52" s="17">
        <f>IF(AND($D52=$Y$4,$E52=AE$5),VLOOKUP($A52,'Потребление ЭЭ_факт'!$A$5:$DH$154,47+'Потребление ЭЭ_факт'!BM$4+11,FALSE),IF(AD52&lt;&gt;0,VLOOKUP($A52,'Потребление ЭЭ_факт'!$A$5:$DH$154,47+'Потребление ЭЭ_факт'!BM$4+11,FALSE),0))</f>
        <v>0</v>
      </c>
      <c r="AF52" s="17">
        <f>IF(AND($D52=$Y$4,$E52=AF$5),VLOOKUP($A52,'Потребление ЭЭ_факт'!$A$5:$DH$154,47+'Потребление ЭЭ_факт'!BN$4+11,FALSE),IF(AE52&lt;&gt;0,VLOOKUP($A52,'Потребление ЭЭ_факт'!$A$5:$DH$154,47+'Потребление ЭЭ_факт'!BN$4+11,FALSE),0))</f>
        <v>0</v>
      </c>
      <c r="AG52" s="17">
        <f>IF(AND($D52=$Y$4,$E52=AG$5),VLOOKUP($A52,'Потребление ЭЭ_факт'!$A$5:$DH$154,47+'Потребление ЭЭ_факт'!BO$4+11,FALSE),IF(AF52&lt;&gt;0,VLOOKUP($A52,'Потребление ЭЭ_факт'!$A$5:$DH$154,47+'Потребление ЭЭ_факт'!BO$4+11,FALSE),0))</f>
        <v>0</v>
      </c>
      <c r="AH52" s="17">
        <f>IF(AND($D52=$Y$4,$E52=AH$5),VLOOKUP($A52,'Потребление ЭЭ_факт'!$A$5:$DH$154,47+'Потребление ЭЭ_факт'!BP$4+11,FALSE),IF(AG52&lt;&gt;0,VLOOKUP($A52,'Потребление ЭЭ_факт'!$A$5:$DH$154,47+'Потребление ЭЭ_факт'!BP$4+11,FALSE),0))</f>
        <v>0</v>
      </c>
      <c r="AI52" s="17">
        <f>IF(AND($D52=$Y$4,$E52=AI$5),VLOOKUP($A52,'Потребление ЭЭ_факт'!$A$5:$DH$154,47+'Потребление ЭЭ_факт'!BQ$4+11,FALSE),IF(AH52&lt;&gt;0,VLOOKUP($A52,'Потребление ЭЭ_факт'!$A$5:$DH$154,47+'Потребление ЭЭ_факт'!BQ$4+11,FALSE),0))</f>
        <v>0</v>
      </c>
      <c r="AJ52" s="17">
        <f>IF(AND($D52=$Y$4,$E52=AJ$5),VLOOKUP($A52,'Потребление ЭЭ_факт'!$A$5:$DH$154,47+'Потребление ЭЭ_факт'!BR$4+11,FALSE),IF(AI52&lt;&gt;0,VLOOKUP($A52,'Потребление ЭЭ_факт'!$A$5:$DH$154,47+'Потребление ЭЭ_факт'!BR$4+11,FALSE),0))</f>
        <v>0</v>
      </c>
      <c r="AK52" s="14">
        <f>IF(AND($D52=$AK$4,$E52=AK$5),VLOOKUP($A52,'Потребление ЭЭ_факт'!$A$5:$DH$154,47+'Потребление ЭЭ_факт'!BS$4+23,FALSE),IF(AJ52&lt;&gt;0,VLOOKUP($A52,'Потребление ЭЭ_факт'!$A$5:$DH$154,47+'Потребление ЭЭ_факт'!BS$4+23,FALSE),0))</f>
        <v>12259.10842857143</v>
      </c>
      <c r="AL52" s="17">
        <f>IF(AND($D52=$AK$4,$E52=AL$5),VLOOKUP($A52,'Потребление ЭЭ_факт'!$A$5:$DH$154,47+'Потребление ЭЭ_факт'!BT$4+23,FALSE),IF(AK52&lt;&gt;0,VLOOKUP($A52,'Потребление ЭЭ_факт'!$A$5:$DH$154,47+'Потребление ЭЭ_факт'!BT$4+23,FALSE),0))</f>
        <v>12431.51511550752</v>
      </c>
      <c r="AM52" s="17">
        <f>IF(AND($D52=$AK$4,$E52=AM$5),VLOOKUP($A52,'Потребление ЭЭ_факт'!$A$5:$DH$154,47+'Потребление ЭЭ_факт'!BU$4+23,FALSE),IF(AL52&lt;&gt;0,VLOOKUP($A52,'Потребление ЭЭ_факт'!$A$5:$DH$154,47+'Потребление ЭЭ_факт'!BU$4+23,FALSE),0))</f>
        <v>12373.04642857143</v>
      </c>
      <c r="AN52" s="17">
        <f>IF(AND($D52=$AK$4,$E52=AN$5),VLOOKUP($A52,'Потребление ЭЭ_факт'!$A$5:$DH$154,47+'Потребление ЭЭ_факт'!BV$4+23,FALSE),IF(AM52&lt;&gt;0,VLOOKUP($A52,'Потребление ЭЭ_факт'!$A$5:$DH$154,47+'Потребление ЭЭ_факт'!BV$4+23,FALSE),0))</f>
        <v>12059.892857142857</v>
      </c>
      <c r="AO52" s="17">
        <f>IF(AND($D52=$AK$4,$E52=AO$5),VLOOKUP($A52,'Потребление ЭЭ_факт'!$A$5:$DH$154,47+'Потребление ЭЭ_факт'!BW$4+23,FALSE),IF(AN52&lt;&gt;0,VLOOKUP($A52,'Потребление ЭЭ_факт'!$A$5:$DH$154,47+'Потребление ЭЭ_факт'!BW$4+23,FALSE),0))</f>
        <v>12009.047727272728</v>
      </c>
      <c r="AP52" s="17">
        <f>IF(AND($D52=$AK$4,$E52=AP$5),VLOOKUP($A52,'Потребление ЭЭ_факт'!$A$5:$DH$154,47+'Потребление ЭЭ_факт'!BX$4+23,FALSE),IF(AO52&lt;&gt;0,VLOOKUP($A52,'Потребление ЭЭ_факт'!$A$5:$DH$154,47+'Потребление ЭЭ_факт'!BX$4+23,FALSE),0))</f>
        <v>13161.503571428571</v>
      </c>
      <c r="AQ52" s="17">
        <f>IF(AND($D52=$AK$4,$E52=AQ$5),VLOOKUP($A52,'Потребление ЭЭ_факт'!$A$5:$DH$154,47+'Потребление ЭЭ_факт'!BY$4+23,FALSE),IF(AP52&lt;&gt;0,VLOOKUP($A52,'Потребление ЭЭ_факт'!$A$5:$DH$154,47+'Потребление ЭЭ_факт'!BY$4+23,FALSE),0))</f>
        <v>15294.599999999999</v>
      </c>
      <c r="AR52" s="17">
        <f>IF(AND($D52=$AK$4,$E52=AR$5),VLOOKUP($A52,'Потребление ЭЭ_факт'!$A$5:$DH$154,47+'Потребление ЭЭ_факт'!BZ$4+23,FALSE),IF(AQ52&lt;&gt;0,VLOOKUP($A52,'Потребление ЭЭ_факт'!$A$5:$DH$154,47+'Потребление ЭЭ_факт'!BZ$4+23,FALSE),0))</f>
        <v>15661.908928571427</v>
      </c>
      <c r="AS52" s="17">
        <f>IF(AND($D52=$AK$4,$E52=AS$5),VLOOKUP($A52,'Потребление ЭЭ_факт'!$A$5:$DH$154,47+'Потребление ЭЭ_факт'!CA$4+23,FALSE),IF(AR52&lt;&gt;0,VLOOKUP($A52,'Потребление ЭЭ_факт'!$A$5:$DH$154,47+'Потребление ЭЭ_факт'!CA$4+23,FALSE),0))</f>
        <v>12803.95</v>
      </c>
      <c r="AT52" s="17">
        <f>IF(AND($D52=$AK$4,$E52=AT$5),VLOOKUP($A52,'Потребление ЭЭ_факт'!$A$5:$DH$154,47+'Потребление ЭЭ_факт'!CB$4+23,FALSE),IF(AS52&lt;&gt;0,VLOOKUP($A52,'Потребление ЭЭ_факт'!$A$5:$DH$154,47+'Потребление ЭЭ_факт'!CB$4+23,FALSE),0))</f>
        <v>13357.55</v>
      </c>
      <c r="AU52" s="17">
        <f>IF(AND($D52=$AK$4,$E52=AU$5),VLOOKUP($A52,'Потребление ЭЭ_факт'!$A$5:$DH$154,47+'Потребление ЭЭ_факт'!CC$4+23,FALSE),IF(AT52&lt;&gt;0,VLOOKUP($A52,'Потребление ЭЭ_факт'!$A$5:$DH$154,47+'Потребление ЭЭ_факт'!CC$4+23,FALSE),0))</f>
        <v>13634.475</v>
      </c>
      <c r="AV52" s="17">
        <f>IF(AND($D52=$AK$4,$E52=AV$5),VLOOKUP($A52,'Потребление ЭЭ_факт'!$A$5:$DH$154,47+'Потребление ЭЭ_факт'!CD$4+23,FALSE),IF(AU52&lt;&gt;0,VLOOKUP($A52,'Потребление ЭЭ_факт'!$A$5:$DH$154,47+'Потребление ЭЭ_факт'!CD$4+23,FALSE),0))</f>
        <v>15515.575000000001</v>
      </c>
      <c r="AW52" s="14">
        <f>IF(AND($D52=$AW$4,$E52=AW$5),VLOOKUP($A52,'Потребление ЭЭ_факт'!$A$5:$DH$154,47+'Потребление ЭЭ_факт'!CE$4+35,FALSE),IF(AV52&lt;&gt;0,VLOOKUP($A52,'Потребление ЭЭ_факт'!$A$5:$DH$154,47+'Потребление ЭЭ_факт'!CE$4+35,FALSE),0))</f>
        <v>17449.174999999999</v>
      </c>
      <c r="AX52" s="17">
        <f>IF(AND($D52=$AW$4,$E52=AX$5),VLOOKUP($A52,'Потребление ЭЭ_факт'!$A$5:$DH$154,47+'Потребление ЭЭ_факт'!CF$4+35,FALSE),IF(AW52&lt;&gt;0,VLOOKUP($A52,'Потребление ЭЭ_факт'!$A$5:$DH$154,47+'Потребление ЭЭ_факт'!CF$4+35,FALSE),0))</f>
        <v>14587.15</v>
      </c>
      <c r="AY52" s="17">
        <f>IF(AND($D52=$AW$4,$E52=AY$5),VLOOKUP($A52,'Потребление ЭЭ_факт'!$A$5:$DH$154,47+'Потребление ЭЭ_факт'!CG$4+35,FALSE),IF(AX52&lt;&gt;0,VLOOKUP($A52,'Потребление ЭЭ_факт'!$A$5:$DH$154,47+'Потребление ЭЭ_факт'!CG$4+35,FALSE),0))</f>
        <v>14626.875</v>
      </c>
      <c r="AZ52" s="17">
        <f>IF(AND($D52=$AW$4,$E52=AZ$5),VLOOKUP($A52,'Потребление ЭЭ_факт'!$A$5:$DH$154,47+'Потребление ЭЭ_факт'!CH$4+35,FALSE),IF(AY52&lt;&gt;0,VLOOKUP($A52,'Потребление ЭЭ_факт'!$A$5:$DH$154,47+'Потребление ЭЭ_факт'!CH$4+35,FALSE),0))</f>
        <v>13674.424999999999</v>
      </c>
      <c r="BA52" s="17">
        <f>IF(AND($D52=$AW$4,$E52=BA$5),VLOOKUP($A52,'Потребление ЭЭ_факт'!$A$5:$DH$154,47+'Потребление ЭЭ_факт'!CI$4+35,FALSE),IF(AZ52&lt;&gt;0,VLOOKUP($A52,'Потребление ЭЭ_факт'!$A$5:$DH$154,47+'Потребление ЭЭ_факт'!CI$4+35,FALSE),0))</f>
        <v>14139.45</v>
      </c>
      <c r="BB52" s="17">
        <f>IF(AND($D52=$AW$4,$E52=BB$5),VLOOKUP($A52,'Потребление ЭЭ_факт'!$A$5:$DH$154,47+'Потребление ЭЭ_факт'!CJ$4+35,FALSE),IF(BA52&lt;&gt;0,VLOOKUP($A52,'Потребление ЭЭ_факт'!$A$5:$DH$154,47+'Потребление ЭЭ_факт'!CJ$4+35,FALSE),0))</f>
        <v>14214.325000000001</v>
      </c>
      <c r="BC52" s="17">
        <f>IF(AND($D52=$AW$4,$E52=BC$5),VLOOKUP($A52,'Потребление ЭЭ_факт'!$A$5:$DH$154,47+'Потребление ЭЭ_факт'!CK$4+35,FALSE),IF(BB52&lt;&gt;0,VLOOKUP($A52,'Потребление ЭЭ_факт'!$A$5:$DH$154,47+'Потребление ЭЭ_факт'!CK$4+35,FALSE),0))</f>
        <v>16661.900000000001</v>
      </c>
      <c r="BD52" s="17">
        <f>IF(AND($D52=$AW$4,$E52=BD$5),VLOOKUP($A52,'Потребление ЭЭ_факт'!$A$5:$DH$154,47+'Потребление ЭЭ_факт'!CL$4+35,FALSE),IF(BC52&lt;&gt;0,VLOOKUP($A52,'Потребление ЭЭ_факт'!$A$5:$DH$154,47+'Потребление ЭЭ_факт'!CL$4+35,FALSE),0))</f>
        <v>16806.849999999999</v>
      </c>
      <c r="BE52" s="17">
        <f>IF(AND($D52=$AW$4,$E52=BE$5),VLOOKUP($A52,'Потребление ЭЭ_факт'!$A$5:$DH$154,47+'Потребление ЭЭ_факт'!CM$4+35,FALSE),IF(BD52&lt;&gt;0,VLOOKUP($A52,'Потребление ЭЭ_факт'!$A$5:$DH$154,47+'Потребление ЭЭ_факт'!CM$4+35,FALSE),0))</f>
        <v>13820.174999999999</v>
      </c>
      <c r="BF52" s="17">
        <f>IF(AND($D52=$AW$4,$E52=BF$5),VLOOKUP($A52,'Потребление ЭЭ_факт'!$A$5:$DH$154,47+'Потребление ЭЭ_факт'!CN$4+35,FALSE),IF(BE52&lt;&gt;0,VLOOKUP($A52,'Потребление ЭЭ_факт'!$A$5:$DH$154,47+'Потребление ЭЭ_факт'!CN$4+35,FALSE),0))</f>
        <v>13710.65</v>
      </c>
      <c r="BG52" s="17">
        <f>IF(AND($D52=$AW$4,$E52=BG$5),VLOOKUP($A52,'Потребление ЭЭ_факт'!$A$5:$DH$154,47+'Потребление ЭЭ_факт'!CO$4+35,FALSE),IF(BF52&lt;&gt;0,VLOOKUP($A52,'Потребление ЭЭ_факт'!$A$5:$DH$154,47+'Потребление ЭЭ_факт'!CO$4+35,FALSE),0))</f>
        <v>12841.75</v>
      </c>
      <c r="BH52" s="17">
        <f>IF(AND($D52=$AW$4,$E52=BH$5),VLOOKUP($A52,'Потребление ЭЭ_факт'!$A$5:$DH$154,47+'Потребление ЭЭ_факт'!CP$4+35,FALSE),IF(BG52&lt;&gt;0,VLOOKUP($A52,'Потребление ЭЭ_факт'!$A$5:$DH$154,47+'Потребление ЭЭ_факт'!CP$4+35,FALSE),0))</f>
        <v>14677.075000000001</v>
      </c>
      <c r="BI52" s="14">
        <f>IF(AND($D52=$BI$4,$E52=BI$5),VLOOKUP($A52,'Потребление ЭЭ_факт'!$A$5:$DH$154,47+'Потребление ЭЭ_факт'!CQ$4+47,FALSE),IF(BH52&lt;&gt;0,VLOOKUP($A52,'Потребление ЭЭ_факт'!$A$5:$DH$154,47+'Потребление ЭЭ_факт'!CQ$4+47,FALSE),0))</f>
        <v>15442.125</v>
      </c>
      <c r="BJ52" s="17">
        <f>IF(AND($D52=$BI$4,$E52=BJ$5),VLOOKUP($A52,'Потребление ЭЭ_факт'!$A$5:$DH$154,47+'Потребление ЭЭ_факт'!CR$4+47,FALSE),IF(BI52&lt;&gt;0,VLOOKUP($A52,'Потребление ЭЭ_факт'!$A$5:$DH$154,47+'Потребление ЭЭ_факт'!CR$4+47,FALSE),0))</f>
        <v>14145.025</v>
      </c>
      <c r="BK52" s="17">
        <f>IF(AND($D52=$BI$4,$E52=BK$5),VLOOKUP($A52,'Потребление ЭЭ_факт'!$A$5:$DH$154,47+'Потребление ЭЭ_факт'!CS$4+47,FALSE),IF(BJ52&lt;&gt;0,VLOOKUP($A52,'Потребление ЭЭ_факт'!$A$5:$DH$154,47+'Потребление ЭЭ_факт'!CS$4+47,FALSE),0))</f>
        <v>13785.125</v>
      </c>
      <c r="BL52" s="17">
        <f>IF(AND($D52=$BI$4,$E52=BL$5),VLOOKUP($A52,'Потребление ЭЭ_факт'!$A$5:$DH$154,47+'Потребление ЭЭ_факт'!CT$4+47,FALSE),IF(BK52&lt;&gt;0,VLOOKUP($A52,'Потребление ЭЭ_факт'!$A$5:$DH$154,47+'Потребление ЭЭ_факт'!CT$4+47,FALSE),0))</f>
        <v>13170.875</v>
      </c>
      <c r="BM52" s="17">
        <f>IF(AND($D52=$BI$4,$E52=BM$5),VLOOKUP($A52,'Потребление ЭЭ_факт'!$A$5:$DH$154,47+'Потребление ЭЭ_факт'!CU$4+47,FALSE),IF(BL52&lt;&gt;0,VLOOKUP($A52,'Потребление ЭЭ_факт'!$A$5:$DH$154,47+'Потребление ЭЭ_факт'!CU$4+47,FALSE),0))</f>
        <v>12849.8375</v>
      </c>
      <c r="BN52" s="17">
        <f>IF(AND($D52=$BI$4,$E52=BN$5),VLOOKUP($A52,'Потребление ЭЭ_факт'!$A$5:$DH$154,47+'Потребление ЭЭ_факт'!CV$4+47,FALSE),IF(BM52&lt;&gt;0,VLOOKUP($A52,'Потребление ЭЭ_факт'!$A$5:$DH$154,47+'Потребление ЭЭ_факт'!CV$4+47,FALSE),0))</f>
        <v>15756.275</v>
      </c>
      <c r="BO52" s="17">
        <f>IF(AND($D52=$BI$4,$E52=BO$5),VLOOKUP($A52,'Потребление ЭЭ_факт'!$A$5:$DH$154,47+'Потребление ЭЭ_факт'!CW$4+47,FALSE),IF(BN52&lt;&gt;0,VLOOKUP($A52,'Потребление ЭЭ_факт'!$A$5:$DH$154,47+'Потребление ЭЭ_факт'!CW$4+47,FALSE),0))</f>
        <v>17971.099999999999</v>
      </c>
      <c r="BP52" s="17">
        <f>IF(AND($D52=$BI$4,$E52=BP$5),VLOOKUP($A52,'Потребление ЭЭ_факт'!$A$5:$DH$154,47+'Потребление ЭЭ_факт'!CX$4+47,FALSE),IF(BO52&lt;&gt;0,VLOOKUP($A52,'Потребление ЭЭ_факт'!$A$5:$DH$154,47+'Потребление ЭЭ_факт'!CX$4+47,FALSE),0))</f>
        <v>16593.924999999999</v>
      </c>
      <c r="BQ52" s="17">
        <f>IF(AND($D52=$BI$4,$E52=BQ$5),VLOOKUP($A52,'Потребление ЭЭ_факт'!$A$5:$DH$154,47+'Потребление ЭЭ_факт'!CY$4+47,FALSE),IF(BP52&lt;&gt;0,VLOOKUP($A52,'Потребление ЭЭ_факт'!$A$5:$DH$154,47+'Потребление ЭЭ_факт'!CY$4+47,FALSE),0))</f>
        <v>14768.075000000001</v>
      </c>
      <c r="BR52" s="17">
        <f>IF(AND($D52=$BI$4,$E52=BR$5),VLOOKUP($A52,'Потребление ЭЭ_факт'!$A$5:$DH$154,47+'Потребление ЭЭ_факт'!CZ$4+47,FALSE),IF(BQ52&lt;&gt;0,VLOOKUP($A52,'Потребление ЭЭ_факт'!$A$5:$DH$154,47+'Потребление ЭЭ_факт'!CZ$4+47,FALSE),0))</f>
        <v>13425.975</v>
      </c>
      <c r="BS52" s="17">
        <f>IF(AND($D52=$BI$4,$E52=BS$5),VLOOKUP($A52,'Потребление ЭЭ_факт'!$A$5:$DH$154,47+'Потребление ЭЭ_факт'!DA$4+47,FALSE),IF(BR52&lt;&gt;0,VLOOKUP($A52,'Потребление ЭЭ_факт'!$A$5:$DH$154,47+'Потребление ЭЭ_факт'!DA$4+47,FALSE),0))</f>
        <v>13337.237499999999</v>
      </c>
      <c r="BT52" s="17">
        <f>IF(AND($D52=$BI$4,$E52=BT$5),VLOOKUP($A52,'Потребление ЭЭ_факт'!$A$5:$DH$154,47+'Потребление ЭЭ_факт'!DB$4+47,FALSE),IF(BS52&lt;&gt;0,VLOOKUP($A52,'Потребление ЭЭ_факт'!$A$5:$DH$154,47+'Потребление ЭЭ_факт'!DB$4+47,FALSE),0))</f>
        <v>13664.35</v>
      </c>
      <c r="BU52" s="14">
        <f>IF(AND($D52=$BU$4,$E52=BU$5),VLOOKUP($A52,'Потребление ЭЭ_факт'!$A$5:$DH$154,59+'Потребление ЭЭ_факт'!DC$4+47,FALSE),IF(BT52&lt;&gt;0,VLOOKUP($A52,'Потребление ЭЭ_факт'!$A$5:$DH$154,47+'Потребление ЭЭ_факт'!DC$4+59,FALSE),0))</f>
        <v>12993.7</v>
      </c>
      <c r="BV52" s="17">
        <f>IF(AND($D52=$BU$4,$E52=BV$5),VLOOKUP($A52,'Потребление ЭЭ_факт'!$A$5:$DH$154,59+'Потребление ЭЭ_факт'!DD$4+47,FALSE),IF(BU52&lt;&gt;0,VLOOKUP($A52,'Потребление ЭЭ_факт'!$A$5:$DH$154,47+'Потребление ЭЭ_факт'!DD$4+59,FALSE),0))</f>
        <v>12609.975</v>
      </c>
      <c r="BW52" s="17">
        <f>IF(AND($D52=$BU$4,$E52=BW$5),VLOOKUP($A52,'Потребление ЭЭ_факт'!$A$5:$DH$154,59+'Потребление ЭЭ_факт'!DE$4+47,FALSE),IF(BV52&lt;&gt;0,VLOOKUP($A52,'Потребление ЭЭ_факт'!$A$5:$DH$154,47+'Потребление ЭЭ_факт'!DE$4+59,FALSE),0))</f>
        <v>13546.225</v>
      </c>
      <c r="BX52" s="17">
        <f>IF(AND($D52=$BU$4,$E52=BX$5),VLOOKUP($A52,'Потребление ЭЭ_факт'!$A$5:$DH$154,59+'Потребление ЭЭ_факт'!DF$4+47,FALSE),IF(BW52&lt;&gt;0,VLOOKUP($A52,'Потребление ЭЭ_факт'!$A$5:$DH$154,47+'Потребление ЭЭ_факт'!DF$4+59,FALSE),0))</f>
        <v>12985.975</v>
      </c>
      <c r="BY52" s="17">
        <f>IF(AND($D52=$BU$4,$E52=BY$5),VLOOKUP($A52,'Потребление ЭЭ_факт'!$A$5:$DH$154,59+'Потребление ЭЭ_факт'!DG$4+47,FALSE),IF(BX52&lt;&gt;0,VLOOKUP($A52,'Потребление ЭЭ_факт'!$A$5:$DH$154,47+'Потребление ЭЭ_факт'!DG$4+59,FALSE),0))</f>
        <v>13648.225</v>
      </c>
      <c r="BZ52" s="17">
        <f>IF(AND($D52=$BU$4,$E52=BZ$5),VLOOKUP($A52,'Потребление ЭЭ_факт'!$A$5:$DH$154,59+'Потребление ЭЭ_факт'!DH$4+47,FALSE),IF(BY52&lt;&gt;0,VLOOKUP($A52,'Потребление ЭЭ_факт'!$A$5:$DH$154,47+'Потребление ЭЭ_факт'!DH$4+59,FALSE),0))</f>
        <v>14638.275</v>
      </c>
      <c r="CA52" s="15">
        <f t="shared" si="248"/>
        <v>16642.533333333333</v>
      </c>
      <c r="CB52" s="12">
        <f t="shared" si="249"/>
        <v>16354.227976190474</v>
      </c>
      <c r="CC52" s="12">
        <f t="shared" si="250"/>
        <v>13797.4</v>
      </c>
      <c r="CD52" s="12">
        <f t="shared" si="251"/>
        <v>13498.058333333334</v>
      </c>
      <c r="CE52" s="12">
        <f t="shared" si="252"/>
        <v>13271.154166666667</v>
      </c>
      <c r="CF52" s="12">
        <f t="shared" si="253"/>
        <v>14619</v>
      </c>
      <c r="CG52" s="14">
        <f t="shared" si="254"/>
        <v>15295</v>
      </c>
      <c r="CH52" s="15">
        <f t="shared" si="255"/>
        <v>13780.716666666667</v>
      </c>
      <c r="CI52" s="15">
        <f t="shared" si="256"/>
        <v>13986.074999999999</v>
      </c>
      <c r="CJ52" s="15">
        <f t="shared" si="257"/>
        <v>13277.091666666665</v>
      </c>
      <c r="CK52" s="15">
        <f t="shared" si="258"/>
        <v>13545.8375</v>
      </c>
      <c r="CL52" s="15">
        <f t="shared" si="259"/>
        <v>14869.625</v>
      </c>
      <c r="CM52" s="15">
        <f t="shared" si="260"/>
        <v>16642.533333333333</v>
      </c>
      <c r="CN52" s="15">
        <f t="shared" si="262"/>
        <v>16354.227976190474</v>
      </c>
      <c r="CO52" s="15">
        <f t="shared" si="263"/>
        <v>13797.4</v>
      </c>
      <c r="CP52" s="15">
        <f t="shared" si="264"/>
        <v>13498.058333333334</v>
      </c>
      <c r="CQ52" s="15">
        <f t="shared" si="265"/>
        <v>13271.154166666667</v>
      </c>
      <c r="CR52" s="16">
        <f t="shared" si="266"/>
        <v>14619</v>
      </c>
      <c r="CS52" s="14">
        <f t="shared" si="213"/>
        <v>15295</v>
      </c>
      <c r="CT52" s="15">
        <f t="shared" si="214"/>
        <v>13780.716666666667</v>
      </c>
      <c r="CU52" s="15">
        <f t="shared" si="215"/>
        <v>13986.074999999999</v>
      </c>
      <c r="CV52" s="15">
        <f t="shared" si="216"/>
        <v>13277.091666666665</v>
      </c>
      <c r="CW52" s="15">
        <f t="shared" si="217"/>
        <v>13545.8375</v>
      </c>
      <c r="CX52" s="15">
        <f t="shared" si="218"/>
        <v>14869.625</v>
      </c>
      <c r="CY52" s="15">
        <f t="shared" si="219"/>
        <v>16642.533333333333</v>
      </c>
      <c r="CZ52" s="15">
        <f t="shared" si="220"/>
        <v>16354.227976190474</v>
      </c>
      <c r="DA52" s="15">
        <f t="shared" si="221"/>
        <v>13797.4</v>
      </c>
      <c r="DB52" s="15">
        <f t="shared" si="222"/>
        <v>13498.058333333334</v>
      </c>
      <c r="DC52" s="15">
        <f t="shared" si="223"/>
        <v>13271.154166666667</v>
      </c>
      <c r="DD52" s="16">
        <f t="shared" si="224"/>
        <v>14619</v>
      </c>
      <c r="DE52" s="14">
        <f t="shared" si="190"/>
        <v>15295</v>
      </c>
      <c r="DF52" s="15">
        <f t="shared" si="191"/>
        <v>13780.716666666667</v>
      </c>
      <c r="DG52" s="15">
        <f t="shared" si="192"/>
        <v>13986.074999999999</v>
      </c>
      <c r="DH52" s="15">
        <f t="shared" si="193"/>
        <v>13277.091666666665</v>
      </c>
      <c r="DI52" s="15">
        <f t="shared" si="194"/>
        <v>13545.8375</v>
      </c>
      <c r="DJ52" s="15">
        <f t="shared" si="195"/>
        <v>14869.625</v>
      </c>
      <c r="DK52" s="15">
        <f t="shared" si="196"/>
        <v>16642.533333333333</v>
      </c>
      <c r="DL52" s="15">
        <f t="shared" si="197"/>
        <v>16354.227976190474</v>
      </c>
      <c r="DM52" s="15">
        <f t="shared" si="198"/>
        <v>13797.4</v>
      </c>
      <c r="DN52" s="15">
        <f t="shared" si="199"/>
        <v>13498.058333333334</v>
      </c>
      <c r="DO52" s="15">
        <f t="shared" si="188"/>
        <v>13271.154166666667</v>
      </c>
      <c r="DP52" s="16">
        <f t="shared" si="189"/>
        <v>14619</v>
      </c>
      <c r="DQ52" s="14">
        <f t="shared" si="105"/>
        <v>15295</v>
      </c>
      <c r="DR52" s="15">
        <f t="shared" si="106"/>
        <v>13780.716666666667</v>
      </c>
      <c r="DS52" s="15">
        <f t="shared" si="107"/>
        <v>13986.074999999999</v>
      </c>
      <c r="DT52" s="15">
        <f t="shared" si="108"/>
        <v>13277.091666666665</v>
      </c>
      <c r="DU52" s="15">
        <f t="shared" si="109"/>
        <v>13545.8375</v>
      </c>
      <c r="DV52" s="15">
        <f t="shared" si="110"/>
        <v>14869.625</v>
      </c>
      <c r="DW52" s="15">
        <f t="shared" si="111"/>
        <v>16642.533333333333</v>
      </c>
      <c r="DX52" s="15">
        <f t="shared" si="112"/>
        <v>16354.227976190474</v>
      </c>
      <c r="DY52" s="15">
        <f t="shared" si="113"/>
        <v>13797.4</v>
      </c>
      <c r="DZ52" s="15">
        <f t="shared" si="225"/>
        <v>13498.058333333334</v>
      </c>
      <c r="EA52" s="15">
        <f t="shared" si="226"/>
        <v>13271.154166666667</v>
      </c>
      <c r="EB52" s="16">
        <f t="shared" si="227"/>
        <v>14619</v>
      </c>
      <c r="EC52" s="14">
        <f t="shared" si="228"/>
        <v>15295</v>
      </c>
      <c r="ED52" s="15">
        <f t="shared" si="229"/>
        <v>13780.716666666667</v>
      </c>
      <c r="EE52" s="15">
        <f t="shared" si="230"/>
        <v>13986.074999999999</v>
      </c>
      <c r="EF52" s="15">
        <f t="shared" si="231"/>
        <v>13277.091666666665</v>
      </c>
      <c r="EG52" s="15">
        <f t="shared" si="232"/>
        <v>13545.8375</v>
      </c>
      <c r="EH52" s="15">
        <f t="shared" si="233"/>
        <v>14869.625</v>
      </c>
      <c r="EI52" s="15">
        <f t="shared" si="234"/>
        <v>16642.533333333333</v>
      </c>
      <c r="EJ52" s="15">
        <f t="shared" si="235"/>
        <v>16354.227976190474</v>
      </c>
      <c r="EK52" s="15">
        <f t="shared" si="236"/>
        <v>13797.4</v>
      </c>
      <c r="EL52" s="15">
        <f t="shared" si="237"/>
        <v>13498.058333333334</v>
      </c>
      <c r="EM52" s="15">
        <f t="shared" si="238"/>
        <v>13271.154166666667</v>
      </c>
      <c r="EN52" s="16">
        <f t="shared" si="239"/>
        <v>14619</v>
      </c>
      <c r="EO52" s="14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6"/>
      <c r="FC52" s="14"/>
      <c r="FD52" s="17">
        <f t="shared" si="114"/>
        <v>12431.51511550752</v>
      </c>
      <c r="FE52" s="17">
        <f t="shared" si="115"/>
        <v>12373.04642857143</v>
      </c>
      <c r="FF52" s="17">
        <f t="shared" si="116"/>
        <v>12059.892857142857</v>
      </c>
      <c r="FG52" s="17">
        <f t="shared" si="117"/>
        <v>12009.047727272728</v>
      </c>
      <c r="FH52" s="17">
        <f t="shared" si="118"/>
        <v>13161.503571428571</v>
      </c>
      <c r="FI52" s="17">
        <f t="shared" si="119"/>
        <v>15294.599999999999</v>
      </c>
      <c r="FJ52" s="17">
        <f t="shared" si="120"/>
        <v>15661.908928571427</v>
      </c>
      <c r="FK52" s="17">
        <f t="shared" si="121"/>
        <v>12803.95</v>
      </c>
      <c r="FL52" s="17">
        <f t="shared" si="122"/>
        <v>13357.55</v>
      </c>
      <c r="FM52" s="17">
        <f t="shared" si="123"/>
        <v>13634.475</v>
      </c>
      <c r="FN52" s="17">
        <f t="shared" si="124"/>
        <v>15515.575000000001</v>
      </c>
      <c r="FO52" s="14">
        <f t="shared" si="125"/>
        <v>17449.174999999999</v>
      </c>
      <c r="FP52" s="17">
        <f t="shared" si="126"/>
        <v>14587.15</v>
      </c>
      <c r="FQ52" s="17">
        <f t="shared" si="127"/>
        <v>14626.875</v>
      </c>
      <c r="FR52" s="17">
        <f t="shared" si="128"/>
        <v>13674.424999999999</v>
      </c>
      <c r="FS52" s="17">
        <f t="shared" si="129"/>
        <v>14139.45</v>
      </c>
      <c r="FT52" s="17">
        <f t="shared" si="130"/>
        <v>14214.325000000001</v>
      </c>
      <c r="FU52" s="17">
        <f t="shared" si="131"/>
        <v>16661.900000000001</v>
      </c>
      <c r="FV52" s="17">
        <f t="shared" si="132"/>
        <v>16806.849999999999</v>
      </c>
      <c r="FW52" s="17">
        <f t="shared" si="133"/>
        <v>13820.174999999999</v>
      </c>
      <c r="FX52" s="17">
        <f t="shared" si="134"/>
        <v>13710.65</v>
      </c>
      <c r="FY52" s="17">
        <f t="shared" si="135"/>
        <v>12841.75</v>
      </c>
      <c r="FZ52" s="17">
        <f t="shared" si="136"/>
        <v>14677.075000000001</v>
      </c>
      <c r="GA52" s="14">
        <f t="shared" si="137"/>
        <v>15442.125</v>
      </c>
      <c r="GB52" s="17">
        <f t="shared" si="138"/>
        <v>14145.025</v>
      </c>
      <c r="GC52" s="17">
        <f t="shared" si="139"/>
        <v>13785.125</v>
      </c>
      <c r="GD52" s="17">
        <f t="shared" si="140"/>
        <v>13170.875</v>
      </c>
      <c r="GE52" s="17">
        <f t="shared" si="141"/>
        <v>12849.8375</v>
      </c>
      <c r="GF52" s="17">
        <f t="shared" si="142"/>
        <v>15756.275</v>
      </c>
      <c r="GG52" s="17">
        <f t="shared" si="143"/>
        <v>17971.099999999999</v>
      </c>
      <c r="GH52" s="17">
        <f t="shared" si="144"/>
        <v>16593.924999999999</v>
      </c>
      <c r="GI52" s="17">
        <f t="shared" si="145"/>
        <v>14768.075000000001</v>
      </c>
      <c r="GJ52" s="17">
        <f t="shared" si="146"/>
        <v>13425.975</v>
      </c>
      <c r="GK52" s="17">
        <f t="shared" si="147"/>
        <v>13337.237499999999</v>
      </c>
      <c r="GL52" s="17">
        <f t="shared" si="148"/>
        <v>13664.35</v>
      </c>
      <c r="GM52" s="14">
        <f t="shared" si="149"/>
        <v>12993.7</v>
      </c>
      <c r="GN52" s="17">
        <f t="shared" si="150"/>
        <v>12609.975</v>
      </c>
      <c r="GO52" s="17">
        <f t="shared" si="151"/>
        <v>13546.225</v>
      </c>
      <c r="GP52" s="17">
        <f t="shared" si="152"/>
        <v>12985.975</v>
      </c>
      <c r="GQ52" s="17">
        <f t="shared" si="153"/>
        <v>13648.225</v>
      </c>
      <c r="GR52" s="17">
        <f t="shared" si="154"/>
        <v>14638.275</v>
      </c>
      <c r="GS52" s="15">
        <f t="shared" si="155"/>
        <v>16642.533333333333</v>
      </c>
      <c r="GT52" s="12">
        <f t="shared" si="156"/>
        <v>16354.227976190474</v>
      </c>
      <c r="GU52" s="12">
        <f t="shared" si="157"/>
        <v>13797.4</v>
      </c>
      <c r="GV52" s="12">
        <f t="shared" si="158"/>
        <v>13498.058333333334</v>
      </c>
      <c r="GW52" s="12">
        <f t="shared" si="159"/>
        <v>13271.154166666667</v>
      </c>
      <c r="GX52" s="12">
        <f t="shared" si="160"/>
        <v>14619</v>
      </c>
      <c r="GY52" s="14">
        <f t="shared" si="161"/>
        <v>15295</v>
      </c>
      <c r="GZ52" s="15">
        <f t="shared" si="162"/>
        <v>13780.716666666667</v>
      </c>
      <c r="HA52" s="15">
        <f t="shared" si="163"/>
        <v>13986.074999999999</v>
      </c>
      <c r="HB52" s="15">
        <f t="shared" si="164"/>
        <v>13277.091666666665</v>
      </c>
      <c r="HC52" s="15">
        <f t="shared" si="165"/>
        <v>13545.8375</v>
      </c>
      <c r="HD52" s="15">
        <f t="shared" si="166"/>
        <v>14869.625</v>
      </c>
      <c r="HE52" s="15">
        <f t="shared" si="167"/>
        <v>16642.533333333333</v>
      </c>
      <c r="HF52" s="15">
        <f t="shared" si="168"/>
        <v>16354.227976190474</v>
      </c>
      <c r="HG52" s="15">
        <f t="shared" si="169"/>
        <v>13797.4</v>
      </c>
      <c r="HH52" s="15">
        <f t="shared" si="170"/>
        <v>13498.058333333334</v>
      </c>
      <c r="HI52" s="15">
        <f t="shared" si="171"/>
        <v>13271.154166666667</v>
      </c>
      <c r="HJ52" s="16">
        <f t="shared" si="172"/>
        <v>14619</v>
      </c>
      <c r="HK52" s="14">
        <f t="shared" si="267"/>
        <v>15295</v>
      </c>
      <c r="HL52" s="15"/>
      <c r="HM52" s="15"/>
      <c r="HN52" s="15"/>
      <c r="HO52" s="15"/>
      <c r="HP52" s="15"/>
      <c r="HQ52" s="15"/>
      <c r="HR52" s="15"/>
      <c r="HS52" s="15"/>
      <c r="HT52" s="15"/>
      <c r="HU52" s="15"/>
      <c r="HV52" s="16"/>
      <c r="HW52" s="14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6"/>
      <c r="II52" s="14"/>
      <c r="IJ52" s="15"/>
      <c r="IK52" s="15"/>
      <c r="IL52" s="15"/>
      <c r="IM52" s="15"/>
      <c r="IN52" s="15"/>
      <c r="IO52" s="15"/>
      <c r="IP52" s="15"/>
      <c r="IQ52" s="15"/>
      <c r="IR52" s="15"/>
      <c r="IS52" s="15"/>
      <c r="IT52" s="16"/>
      <c r="IU52" s="14"/>
      <c r="IV52" s="15"/>
      <c r="IW52" s="15"/>
      <c r="IX52" s="15"/>
      <c r="IY52" s="15"/>
      <c r="IZ52" s="15"/>
      <c r="JA52" s="15"/>
      <c r="JB52" s="15"/>
      <c r="JC52" s="15"/>
      <c r="JD52" s="15"/>
      <c r="JE52" s="15"/>
      <c r="JF52" s="16"/>
      <c r="JH52" s="17"/>
      <c r="JI52" s="14">
        <f t="shared" si="179"/>
        <v>148303.06462849453</v>
      </c>
      <c r="JJ52" s="15">
        <f t="shared" si="180"/>
        <v>177209.8</v>
      </c>
      <c r="JK52" s="15">
        <f t="shared" si="181"/>
        <v>174909.92499999999</v>
      </c>
      <c r="JL52" s="15">
        <f t="shared" si="182"/>
        <v>168604.74880952382</v>
      </c>
      <c r="JM52" s="15">
        <f t="shared" si="183"/>
        <v>172936.71964285715</v>
      </c>
      <c r="JN52" s="15">
        <f t="shared" si="184"/>
        <v>15295</v>
      </c>
      <c r="JO52" s="15">
        <f t="shared" si="185"/>
        <v>0</v>
      </c>
      <c r="JP52" s="15">
        <f t="shared" si="186"/>
        <v>0</v>
      </c>
      <c r="JQ52" s="15">
        <f t="shared" si="187"/>
        <v>0</v>
      </c>
      <c r="JR52" s="14"/>
    </row>
    <row r="53" spans="1:278" ht="12.75" customHeight="1" x14ac:dyDescent="0.25">
      <c r="A53" s="5" t="s">
        <v>223</v>
      </c>
      <c r="B53" s="3" t="s">
        <v>224</v>
      </c>
      <c r="C53" s="4">
        <v>44614</v>
      </c>
      <c r="D53">
        <f t="shared" si="242"/>
        <v>2022</v>
      </c>
      <c r="E53">
        <f t="shared" si="243"/>
        <v>2</v>
      </c>
      <c r="F53">
        <f t="shared" si="244"/>
        <v>2019</v>
      </c>
      <c r="G53">
        <f t="shared" si="245"/>
        <v>2</v>
      </c>
      <c r="H53">
        <f t="shared" si="173"/>
        <v>2022</v>
      </c>
      <c r="I53">
        <f t="shared" si="174"/>
        <v>3</v>
      </c>
      <c r="J53">
        <f t="shared" si="175"/>
        <v>2027</v>
      </c>
      <c r="K53">
        <f t="shared" si="176"/>
        <v>2</v>
      </c>
      <c r="M53" s="28">
        <f>IF(AND($D53=$M$4,$E53=M$5),VLOOKUP($A53,'Потребление ЭЭ_факт'!$A$5:$DH$154,47+'Потребление ЭЭ_факт'!AU$4-1,FALSE),IF(L53&lt;&gt;0,VLOOKUP($A53,'Потребление ЭЭ_факт'!$A$5:$DH$154,47+'Потребление ЭЭ_факт'!AU$4-1,FALSE),0))</f>
        <v>0</v>
      </c>
      <c r="N53" s="17">
        <f>IF(AND($D53=$M$4,$E53=N$5),VLOOKUP($A53,'Потребление ЭЭ_факт'!$A$5:$DH$154,47+'Потребление ЭЭ_факт'!AV$4-1,FALSE),IF(M53&lt;&gt;0,VLOOKUP($A53,'Потребление ЭЭ_факт'!$A$5:$DH$154,47+'Потребление ЭЭ_факт'!AV$4-1,FALSE),0))</f>
        <v>0</v>
      </c>
      <c r="O53" s="17">
        <f>IF(AND($D53=$M$4,$E53=O$5),VLOOKUP($A53,'Потребление ЭЭ_факт'!$A$5:$DH$154,47+'Потребление ЭЭ_факт'!AW$4-1,FALSE),IF(N53&lt;&gt;0,VLOOKUP($A53,'Потребление ЭЭ_факт'!$A$5:$DH$154,47+'Потребление ЭЭ_факт'!AW$4-1,FALSE),0))</f>
        <v>0</v>
      </c>
      <c r="P53" s="17">
        <f>IF(AND($D53=$M$4,$E53=P$5),VLOOKUP($A53,'Потребление ЭЭ_факт'!$A$5:$DH$154,47+'Потребление ЭЭ_факт'!AX$4-1,FALSE),IF(O53&lt;&gt;0,VLOOKUP($A53,'Потребление ЭЭ_факт'!$A$5:$DH$154,47+'Потребление ЭЭ_факт'!AX$4-1,FALSE),0))</f>
        <v>0</v>
      </c>
      <c r="Q53" s="17">
        <f>IF(AND($D53=$M$4,$E53=Q$5),VLOOKUP($A53,'Потребление ЭЭ_факт'!$A$5:$DH$154,47+'Потребление ЭЭ_факт'!AY$4-1,FALSE),IF(P53&lt;&gt;0,VLOOKUP($A53,'Потребление ЭЭ_факт'!$A$5:$DH$154,47+'Потребление ЭЭ_факт'!AY$4-1,FALSE),0))</f>
        <v>0</v>
      </c>
      <c r="R53" s="17">
        <f>IF(AND($D53=$M$4,$E53=R$5),VLOOKUP($A53,'Потребление ЭЭ_факт'!$A$5:$DH$154,47+'Потребление ЭЭ_факт'!AZ$4-1,FALSE),IF(Q53&lt;&gt;0,VLOOKUP($A53,'Потребление ЭЭ_факт'!$A$5:$DH$154,47+'Потребление ЭЭ_факт'!AZ$4-1,FALSE),0))</f>
        <v>0</v>
      </c>
      <c r="S53" s="17">
        <f>IF(AND($D53=$M$4,$E53=S$5),VLOOKUP($A53,'Потребление ЭЭ_факт'!$A$5:$DH$154,47+'Потребление ЭЭ_факт'!BA$4-1,FALSE),IF(R53&lt;&gt;0,VLOOKUP($A53,'Потребление ЭЭ_факт'!$A$5:$DH$154,47+'Потребление ЭЭ_факт'!BA$4-1,FALSE),0))</f>
        <v>0</v>
      </c>
      <c r="T53" s="17">
        <f>IF(AND($D53=$M$4,$E53=T$5),VLOOKUP($A53,'Потребление ЭЭ_факт'!$A$5:$DH$154,47+'Потребление ЭЭ_факт'!BB$4-1,FALSE),IF(S53&lt;&gt;0,VLOOKUP($A53,'Потребление ЭЭ_факт'!$A$5:$DH$154,47+'Потребление ЭЭ_факт'!BB$4-1,FALSE),0))</f>
        <v>0</v>
      </c>
      <c r="U53" s="17">
        <f>IF(AND($D53=$M$4,$E53=U$5),VLOOKUP($A53,'Потребление ЭЭ_факт'!$A$5:$DH$154,47+'Потребление ЭЭ_факт'!BC$4-1,FALSE),IF(T53&lt;&gt;0,VLOOKUP($A53,'Потребление ЭЭ_факт'!$A$5:$DH$154,47+'Потребление ЭЭ_факт'!BC$4-1,FALSE),0))</f>
        <v>0</v>
      </c>
      <c r="V53" s="17">
        <f>IF(AND($D53=$M$4,$E53=V$5),VLOOKUP($A53,'Потребление ЭЭ_факт'!$A$5:$DH$154,47+'Потребление ЭЭ_факт'!BD$4-1,FALSE),IF(U53&lt;&gt;0,VLOOKUP($A53,'Потребление ЭЭ_факт'!$A$5:$DH$154,47+'Потребление ЭЭ_факт'!BD$4-1,FALSE),0))</f>
        <v>0</v>
      </c>
      <c r="W53" s="17">
        <f>IF(AND($D53=$M$4,$E53=W$5),VLOOKUP($A53,'Потребление ЭЭ_факт'!$A$5:$DH$154,47+'Потребление ЭЭ_факт'!BE$4-1,FALSE),IF(V53&lt;&gt;0,VLOOKUP($A53,'Потребление ЭЭ_факт'!$A$5:$DH$154,47+'Потребление ЭЭ_факт'!BE$4-1,FALSE),0))</f>
        <v>0</v>
      </c>
      <c r="X53" s="17">
        <f>IF(AND($D53=$M$4,$E53=X$5),VLOOKUP($A53,'Потребление ЭЭ_факт'!$A$5:$DH$154,47+'Потребление ЭЭ_факт'!BF$4-1,FALSE),IF(W53&lt;&gt;0,VLOOKUP($A53,'Потребление ЭЭ_факт'!$A$5:$DH$154,47+'Потребление ЭЭ_факт'!BF$4-1,FALSE),0))</f>
        <v>0</v>
      </c>
      <c r="Y53" s="14">
        <f>IF(AND($D53=$Y$4,$E53=Y$5),VLOOKUP($A53,'Потребление ЭЭ_факт'!$A$5:$DH$154,47+'Потребление ЭЭ_факт'!BG$4+11,FALSE),IF(X53&lt;&gt;0,VLOOKUP($A53,'Потребление ЭЭ_факт'!$A$5:$DH$154,47+'Потребление ЭЭ_факт'!BG$4+11,FALSE),0))</f>
        <v>0</v>
      </c>
      <c r="Z53" s="17">
        <f>IF(AND($D53=$Y$4,$E53=Z$5),VLOOKUP($A53,'Потребление ЭЭ_факт'!$A$5:$DH$154,47+'Потребление ЭЭ_факт'!BH$4+11,FALSE),IF(Y53&lt;&gt;0,VLOOKUP($A53,'Потребление ЭЭ_факт'!$A$5:$DH$154,47+'Потребление ЭЭ_факт'!BH$4+11,FALSE),0))</f>
        <v>0</v>
      </c>
      <c r="AA53" s="17">
        <f>IF(AND($D53=$Y$4,$E53=AA$5),VLOOKUP($A53,'Потребление ЭЭ_факт'!$A$5:$DH$154,47+'Потребление ЭЭ_факт'!BI$4+11,FALSE),IF(Z53&lt;&gt;0,VLOOKUP($A53,'Потребление ЭЭ_факт'!$A$5:$DH$154,47+'Потребление ЭЭ_факт'!BI$4+11,FALSE),0))</f>
        <v>0</v>
      </c>
      <c r="AB53" s="17">
        <f>IF(AND($D53=$Y$4,$E53=AB$5),VLOOKUP($A53,'Потребление ЭЭ_факт'!$A$5:$DH$154,47+'Потребление ЭЭ_факт'!BJ$4+11,FALSE),IF(AA53&lt;&gt;0,VLOOKUP($A53,'Потребление ЭЭ_факт'!$A$5:$DH$154,47+'Потребление ЭЭ_факт'!BJ$4+11,FALSE),0))</f>
        <v>0</v>
      </c>
      <c r="AC53" s="17">
        <f>IF(AND($D53=$Y$4,$E53=AC$5),VLOOKUP($A53,'Потребление ЭЭ_факт'!$A$5:$DH$154,47+'Потребление ЭЭ_факт'!BK$4+11,FALSE),IF(AB53&lt;&gt;0,VLOOKUP($A53,'Потребление ЭЭ_факт'!$A$5:$DH$154,47+'Потребление ЭЭ_факт'!BK$4+11,FALSE),0))</f>
        <v>0</v>
      </c>
      <c r="AD53" s="17">
        <f>IF(AND($D53=$Y$4,$E53=AD$5),VLOOKUP($A53,'Потребление ЭЭ_факт'!$A$5:$DH$154,47+'Потребление ЭЭ_факт'!BL$4+11,FALSE),IF(AC53&lt;&gt;0,VLOOKUP($A53,'Потребление ЭЭ_факт'!$A$5:$DH$154,47+'Потребление ЭЭ_факт'!BL$4+11,FALSE),0))</f>
        <v>0</v>
      </c>
      <c r="AE53" s="17">
        <f>IF(AND($D53=$Y$4,$E53=AE$5),VLOOKUP($A53,'Потребление ЭЭ_факт'!$A$5:$DH$154,47+'Потребление ЭЭ_факт'!BM$4+11,FALSE),IF(AD53&lt;&gt;0,VLOOKUP($A53,'Потребление ЭЭ_факт'!$A$5:$DH$154,47+'Потребление ЭЭ_факт'!BM$4+11,FALSE),0))</f>
        <v>0</v>
      </c>
      <c r="AF53" s="17">
        <f>IF(AND($D53=$Y$4,$E53=AF$5),VLOOKUP($A53,'Потребление ЭЭ_факт'!$A$5:$DH$154,47+'Потребление ЭЭ_факт'!BN$4+11,FALSE),IF(AE53&lt;&gt;0,VLOOKUP($A53,'Потребление ЭЭ_факт'!$A$5:$DH$154,47+'Потребление ЭЭ_факт'!BN$4+11,FALSE),0))</f>
        <v>0</v>
      </c>
      <c r="AG53" s="17">
        <f>IF(AND($D53=$Y$4,$E53=AG$5),VLOOKUP($A53,'Потребление ЭЭ_факт'!$A$5:$DH$154,47+'Потребление ЭЭ_факт'!BO$4+11,FALSE),IF(AF53&lt;&gt;0,VLOOKUP($A53,'Потребление ЭЭ_факт'!$A$5:$DH$154,47+'Потребление ЭЭ_факт'!BO$4+11,FALSE),0))</f>
        <v>0</v>
      </c>
      <c r="AH53" s="17">
        <f>IF(AND($D53=$Y$4,$E53=AH$5),VLOOKUP($A53,'Потребление ЭЭ_факт'!$A$5:$DH$154,47+'Потребление ЭЭ_факт'!BP$4+11,FALSE),IF(AG53&lt;&gt;0,VLOOKUP($A53,'Потребление ЭЭ_факт'!$A$5:$DH$154,47+'Потребление ЭЭ_факт'!BP$4+11,FALSE),0))</f>
        <v>0</v>
      </c>
      <c r="AI53" s="17">
        <f>IF(AND($D53=$Y$4,$E53=AI$5),VLOOKUP($A53,'Потребление ЭЭ_факт'!$A$5:$DH$154,47+'Потребление ЭЭ_факт'!BQ$4+11,FALSE),IF(AH53&lt;&gt;0,VLOOKUP($A53,'Потребление ЭЭ_факт'!$A$5:$DH$154,47+'Потребление ЭЭ_факт'!BQ$4+11,FALSE),0))</f>
        <v>0</v>
      </c>
      <c r="AJ53" s="17">
        <f>IF(AND($D53=$Y$4,$E53=AJ$5),VLOOKUP($A53,'Потребление ЭЭ_факт'!$A$5:$DH$154,47+'Потребление ЭЭ_факт'!BR$4+11,FALSE),IF(AI53&lt;&gt;0,VLOOKUP($A53,'Потребление ЭЭ_факт'!$A$5:$DH$154,47+'Потребление ЭЭ_факт'!BR$4+11,FALSE),0))</f>
        <v>0</v>
      </c>
      <c r="AK53" s="14">
        <f>IF(AND($D53=$AK$4,$E53=AK$5),VLOOKUP($A53,'Потребление ЭЭ_факт'!$A$5:$DH$154,47+'Потребление ЭЭ_факт'!BS$4+23,FALSE),IF(AJ53&lt;&gt;0,VLOOKUP($A53,'Потребление ЭЭ_факт'!$A$5:$DH$154,47+'Потребление ЭЭ_факт'!BS$4+23,FALSE),0))</f>
        <v>0</v>
      </c>
      <c r="AL53" s="17">
        <f>IF(AND($D53=$AK$4,$E53=AL$5),VLOOKUP($A53,'Потребление ЭЭ_факт'!$A$5:$DH$154,47+'Потребление ЭЭ_факт'!BT$4+23,FALSE),IF(AK53&lt;&gt;0,VLOOKUP($A53,'Потребление ЭЭ_факт'!$A$5:$DH$154,47+'Потребление ЭЭ_факт'!BT$4+23,FALSE),0))</f>
        <v>9079.5310000000027</v>
      </c>
      <c r="AM53" s="17">
        <f>IF(AND($D53=$AK$4,$E53=AM$5),VLOOKUP($A53,'Потребление ЭЭ_факт'!$A$5:$DH$154,47+'Потребление ЭЭ_факт'!BU$4+23,FALSE),IF(AL53&lt;&gt;0,VLOOKUP($A53,'Потребление ЭЭ_факт'!$A$5:$DH$154,47+'Потребление ЭЭ_факт'!BU$4+23,FALSE),0))</f>
        <v>12691.559000000001</v>
      </c>
      <c r="AN53" s="17">
        <f>IF(AND($D53=$AK$4,$E53=AN$5),VLOOKUP($A53,'Потребление ЭЭ_факт'!$A$5:$DH$154,47+'Потребление ЭЭ_факт'!BV$4+23,FALSE),IF(AM53&lt;&gt;0,VLOOKUP($A53,'Потребление ЭЭ_факт'!$A$5:$DH$154,47+'Потребление ЭЭ_факт'!BV$4+23,FALSE),0))</f>
        <v>13760.496000000006</v>
      </c>
      <c r="AO53" s="17">
        <f>IF(AND($D53=$AK$4,$E53=AO$5),VLOOKUP($A53,'Потребление ЭЭ_факт'!$A$5:$DH$154,47+'Потребление ЭЭ_факт'!BW$4+23,FALSE),IF(AN53&lt;&gt;0,VLOOKUP($A53,'Потребление ЭЭ_факт'!$A$5:$DH$154,47+'Потребление ЭЭ_факт'!BW$4+23,FALSE),0))</f>
        <v>13274.345000000001</v>
      </c>
      <c r="AP53" s="17">
        <f>IF(AND($D53=$AK$4,$E53=AP$5),VLOOKUP($A53,'Потребление ЭЭ_факт'!$A$5:$DH$154,47+'Потребление ЭЭ_факт'!BX$4+23,FALSE),IF(AO53&lt;&gt;0,VLOOKUP($A53,'Потребление ЭЭ_факт'!$A$5:$DH$154,47+'Потребление ЭЭ_факт'!BX$4+23,FALSE),0))</f>
        <v>13971.448999999993</v>
      </c>
      <c r="AQ53" s="17">
        <f>IF(AND($D53=$AK$4,$E53=AQ$5),VLOOKUP($A53,'Потребление ЭЭ_факт'!$A$5:$DH$154,47+'Потребление ЭЭ_факт'!BY$4+23,FALSE),IF(AP53&lt;&gt;0,VLOOKUP($A53,'Потребление ЭЭ_факт'!$A$5:$DH$154,47+'Потребление ЭЭ_факт'!BY$4+23,FALSE),0))</f>
        <v>15455.663</v>
      </c>
      <c r="AR53" s="17">
        <f>IF(AND($D53=$AK$4,$E53=AR$5),VLOOKUP($A53,'Потребление ЭЭ_факт'!$A$5:$DH$154,47+'Потребление ЭЭ_факт'!BZ$4+23,FALSE),IF(AQ53&lt;&gt;0,VLOOKUP($A53,'Потребление ЭЭ_факт'!$A$5:$DH$154,47+'Потребление ЭЭ_факт'!BZ$4+23,FALSE),0))</f>
        <v>15256.721000000005</v>
      </c>
      <c r="AS53" s="17">
        <f>IF(AND($D53=$AK$4,$E53=AS$5),VLOOKUP($A53,'Потребление ЭЭ_факт'!$A$5:$DH$154,47+'Потребление ЭЭ_факт'!CA$4+23,FALSE),IF(AR53&lt;&gt;0,VLOOKUP($A53,'Потребление ЭЭ_факт'!$A$5:$DH$154,47+'Потребление ЭЭ_факт'!CA$4+23,FALSE),0))</f>
        <v>12249.407999999999</v>
      </c>
      <c r="AT53" s="17">
        <f>IF(AND($D53=$AK$4,$E53=AT$5),VLOOKUP($A53,'Потребление ЭЭ_факт'!$A$5:$DH$154,47+'Потребление ЭЭ_факт'!CB$4+23,FALSE),IF(AS53&lt;&gt;0,VLOOKUP($A53,'Потребление ЭЭ_факт'!$A$5:$DH$154,47+'Потребление ЭЭ_факт'!CB$4+23,FALSE),0))</f>
        <v>13119.593999999999</v>
      </c>
      <c r="AU53" s="17">
        <f>IF(AND($D53=$AK$4,$E53=AU$5),VLOOKUP($A53,'Потребление ЭЭ_факт'!$A$5:$DH$154,47+'Потребление ЭЭ_факт'!CC$4+23,FALSE),IF(AT53&lt;&gt;0,VLOOKUP($A53,'Потребление ЭЭ_факт'!$A$5:$DH$154,47+'Потребление ЭЭ_факт'!CC$4+23,FALSE),0))</f>
        <v>11697.505999999999</v>
      </c>
      <c r="AV53" s="17">
        <f>IF(AND($D53=$AK$4,$E53=AV$5),VLOOKUP($A53,'Потребление ЭЭ_факт'!$A$5:$DH$154,47+'Потребление ЭЭ_факт'!CD$4+23,FALSE),IF(AU53&lt;&gt;0,VLOOKUP($A53,'Потребление ЭЭ_факт'!$A$5:$DH$154,47+'Потребление ЭЭ_факт'!CD$4+23,FALSE),0))</f>
        <v>12040.317999999999</v>
      </c>
      <c r="AW53" s="14">
        <f>IF(AND($D53=$AW$4,$E53=AW$5),VLOOKUP($A53,'Потребление ЭЭ_факт'!$A$5:$DH$154,47+'Потребление ЭЭ_факт'!CE$4+35,FALSE),IF(AV53&lt;&gt;0,VLOOKUP($A53,'Потребление ЭЭ_факт'!$A$5:$DH$154,47+'Потребление ЭЭ_факт'!CE$4+35,FALSE),0))</f>
        <v>11926.312</v>
      </c>
      <c r="AX53" s="17">
        <f>IF(AND($D53=$AW$4,$E53=AX$5),VLOOKUP($A53,'Потребление ЭЭ_факт'!$A$5:$DH$154,47+'Потребление ЭЭ_факт'!CF$4+35,FALSE),IF(AW53&lt;&gt;0,VLOOKUP($A53,'Потребление ЭЭ_факт'!$A$5:$DH$154,47+'Потребление ЭЭ_факт'!CF$4+35,FALSE),0))</f>
        <v>10812.745000000001</v>
      </c>
      <c r="AY53" s="17">
        <f>IF(AND($D53=$AW$4,$E53=AY$5),VLOOKUP($A53,'Потребление ЭЭ_факт'!$A$5:$DH$154,47+'Потребление ЭЭ_факт'!CG$4+35,FALSE),IF(AX53&lt;&gt;0,VLOOKUP($A53,'Потребление ЭЭ_факт'!$A$5:$DH$154,47+'Потребление ЭЭ_факт'!CG$4+35,FALSE),0))</f>
        <v>12669.611999999999</v>
      </c>
      <c r="AZ53" s="17">
        <f>IF(AND($D53=$AW$4,$E53=AZ$5),VLOOKUP($A53,'Потребление ЭЭ_факт'!$A$5:$DH$154,47+'Потребление ЭЭ_факт'!CH$4+35,FALSE),IF(AY53&lt;&gt;0,VLOOKUP($A53,'Потребление ЭЭ_факт'!$A$5:$DH$154,47+'Потребление ЭЭ_факт'!CH$4+35,FALSE),0))</f>
        <v>12811.21</v>
      </c>
      <c r="BA53" s="17">
        <f>IF(AND($D53=$AW$4,$E53=BA$5),VLOOKUP($A53,'Потребление ЭЭ_факт'!$A$5:$DH$154,47+'Потребление ЭЭ_факт'!CI$4+35,FALSE),IF(AZ53&lt;&gt;0,VLOOKUP($A53,'Потребление ЭЭ_факт'!$A$5:$DH$154,47+'Потребление ЭЭ_факт'!CI$4+35,FALSE),0))</f>
        <v>13656.745000000001</v>
      </c>
      <c r="BB53" s="17">
        <f>IF(AND($D53=$AW$4,$E53=BB$5),VLOOKUP($A53,'Потребление ЭЭ_факт'!$A$5:$DH$154,47+'Потребление ЭЭ_факт'!CJ$4+35,FALSE),IF(BA53&lt;&gt;0,VLOOKUP($A53,'Потребление ЭЭ_факт'!$A$5:$DH$154,47+'Потребление ЭЭ_факт'!CJ$4+35,FALSE),0))</f>
        <v>14389.123</v>
      </c>
      <c r="BC53" s="17">
        <f>IF(AND($D53=$AW$4,$E53=BC$5),VLOOKUP($A53,'Потребление ЭЭ_факт'!$A$5:$DH$154,47+'Потребление ЭЭ_факт'!CK$4+35,FALSE),IF(BB53&lt;&gt;0,VLOOKUP($A53,'Потребление ЭЭ_факт'!$A$5:$DH$154,47+'Потребление ЭЭ_факт'!CK$4+35,FALSE),0))</f>
        <v>16049.205</v>
      </c>
      <c r="BD53" s="17">
        <f>IF(AND($D53=$AW$4,$E53=BD$5),VLOOKUP($A53,'Потребление ЭЭ_факт'!$A$5:$DH$154,47+'Потребление ЭЭ_факт'!CL$4+35,FALSE),IF(BC53&lt;&gt;0,VLOOKUP($A53,'Потребление ЭЭ_факт'!$A$5:$DH$154,47+'Потребление ЭЭ_факт'!CL$4+35,FALSE),0))</f>
        <v>16068.787</v>
      </c>
      <c r="BE53" s="17">
        <f>IF(AND($D53=$AW$4,$E53=BE$5),VLOOKUP($A53,'Потребление ЭЭ_факт'!$A$5:$DH$154,47+'Потребление ЭЭ_факт'!CM$4+35,FALSE),IF(BD53&lt;&gt;0,VLOOKUP($A53,'Потребление ЭЭ_факт'!$A$5:$DH$154,47+'Потребление ЭЭ_факт'!CM$4+35,FALSE),0))</f>
        <v>13533.102000000001</v>
      </c>
      <c r="BF53" s="17">
        <f>IF(AND($D53=$AW$4,$E53=BF$5),VLOOKUP($A53,'Потребление ЭЭ_факт'!$A$5:$DH$154,47+'Потребление ЭЭ_факт'!CN$4+35,FALSE),IF(BE53&lt;&gt;0,VLOOKUP($A53,'Потребление ЭЭ_факт'!$A$5:$DH$154,47+'Потребление ЭЭ_факт'!CN$4+35,FALSE),0))</f>
        <v>12865.311</v>
      </c>
      <c r="BG53" s="17">
        <f>IF(AND($D53=$AW$4,$E53=BG$5),VLOOKUP($A53,'Потребление ЭЭ_факт'!$A$5:$DH$154,47+'Потребление ЭЭ_факт'!CO$4+35,FALSE),IF(BF53&lt;&gt;0,VLOOKUP($A53,'Потребление ЭЭ_факт'!$A$5:$DH$154,47+'Потребление ЭЭ_факт'!CO$4+35,FALSE),0))</f>
        <v>12339.235000000001</v>
      </c>
      <c r="BH53" s="17">
        <f>IF(AND($D53=$AW$4,$E53=BH$5),VLOOKUP($A53,'Потребление ЭЭ_факт'!$A$5:$DH$154,47+'Потребление ЭЭ_факт'!CP$4+35,FALSE),IF(BG53&lt;&gt;0,VLOOKUP($A53,'Потребление ЭЭ_факт'!$A$5:$DH$154,47+'Потребление ЭЭ_факт'!CP$4+35,FALSE),0))</f>
        <v>12614.61</v>
      </c>
      <c r="BI53" s="14">
        <f>IF(AND($D53=$BI$4,$E53=BI$5),VLOOKUP($A53,'Потребление ЭЭ_факт'!$A$5:$DH$154,47+'Потребление ЭЭ_факт'!CQ$4+47,FALSE),IF(BH53&lt;&gt;0,VLOOKUP($A53,'Потребление ЭЭ_факт'!$A$5:$DH$154,47+'Потребление ЭЭ_факт'!CQ$4+47,FALSE),0))</f>
        <v>12441.977000000001</v>
      </c>
      <c r="BJ53" s="17">
        <f>IF(AND($D53=$BI$4,$E53=BJ$5),VLOOKUP($A53,'Потребление ЭЭ_факт'!$A$5:$DH$154,47+'Потребление ЭЭ_факт'!CR$4+47,FALSE),IF(BI53&lt;&gt;0,VLOOKUP($A53,'Потребление ЭЭ_факт'!$A$5:$DH$154,47+'Потребление ЭЭ_факт'!CR$4+47,FALSE),0))</f>
        <v>11760.295959999999</v>
      </c>
      <c r="BK53" s="17">
        <f>IF(AND($D53=$BI$4,$E53=BK$5),VLOOKUP($A53,'Потребление ЭЭ_факт'!$A$5:$DH$154,47+'Потребление ЭЭ_факт'!CS$4+47,FALSE),IF(BJ53&lt;&gt;0,VLOOKUP($A53,'Потребление ЭЭ_факт'!$A$5:$DH$154,47+'Потребление ЭЭ_факт'!CS$4+47,FALSE),0))</f>
        <v>13197.593000000001</v>
      </c>
      <c r="BL53" s="17">
        <f>IF(AND($D53=$BI$4,$E53=BL$5),VLOOKUP($A53,'Потребление ЭЭ_факт'!$A$5:$DH$154,47+'Потребление ЭЭ_факт'!CT$4+47,FALSE),IF(BK53&lt;&gt;0,VLOOKUP($A53,'Потребление ЭЭ_факт'!$A$5:$DH$154,47+'Потребление ЭЭ_факт'!CT$4+47,FALSE),0))</f>
        <v>13878.259</v>
      </c>
      <c r="BM53" s="17">
        <f>IF(AND($D53=$BI$4,$E53=BM$5),VLOOKUP($A53,'Потребление ЭЭ_факт'!$A$5:$DH$154,47+'Потребление ЭЭ_факт'!CU$4+47,FALSE),IF(BL53&lt;&gt;0,VLOOKUP($A53,'Потребление ЭЭ_факт'!$A$5:$DH$154,47+'Потребление ЭЭ_факт'!CU$4+47,FALSE),0))</f>
        <v>15026.163</v>
      </c>
      <c r="BN53" s="17">
        <f>IF(AND($D53=$BI$4,$E53=BN$5),VLOOKUP($A53,'Потребление ЭЭ_факт'!$A$5:$DH$154,47+'Потребление ЭЭ_факт'!CV$4+47,FALSE),IF(BM53&lt;&gt;0,VLOOKUP($A53,'Потребление ЭЭ_факт'!$A$5:$DH$154,47+'Потребление ЭЭ_факт'!CV$4+47,FALSE),0))</f>
        <v>15767.002</v>
      </c>
      <c r="BO53" s="17">
        <f>IF(AND($D53=$BI$4,$E53=BO$5),VLOOKUP($A53,'Потребление ЭЭ_факт'!$A$5:$DH$154,47+'Потребление ЭЭ_факт'!CW$4+47,FALSE),IF(BN53&lt;&gt;0,VLOOKUP($A53,'Потребление ЭЭ_факт'!$A$5:$DH$154,47+'Потребление ЭЭ_факт'!CW$4+47,FALSE),0))</f>
        <v>16050.84</v>
      </c>
      <c r="BP53" s="17">
        <f>IF(AND($D53=$BI$4,$E53=BP$5),VLOOKUP($A53,'Потребление ЭЭ_факт'!$A$5:$DH$154,47+'Потребление ЭЭ_факт'!CX$4+47,FALSE),IF(BO53&lt;&gt;0,VLOOKUP($A53,'Потребление ЭЭ_факт'!$A$5:$DH$154,47+'Потребление ЭЭ_факт'!CX$4+47,FALSE),0))</f>
        <v>14480.352000000001</v>
      </c>
      <c r="BQ53" s="17">
        <f>IF(AND($D53=$BI$4,$E53=BQ$5),VLOOKUP($A53,'Потребление ЭЭ_факт'!$A$5:$DH$154,47+'Потребление ЭЭ_факт'!CY$4+47,FALSE),IF(BP53&lt;&gt;0,VLOOKUP($A53,'Потребление ЭЭ_факт'!$A$5:$DH$154,47+'Потребление ЭЭ_факт'!CY$4+47,FALSE),0))</f>
        <v>13892.232</v>
      </c>
      <c r="BR53" s="17">
        <f>IF(AND($D53=$BI$4,$E53=BR$5),VLOOKUP($A53,'Потребление ЭЭ_факт'!$A$5:$DH$154,47+'Потребление ЭЭ_факт'!CZ$4+47,FALSE),IF(BQ53&lt;&gt;0,VLOOKUP($A53,'Потребление ЭЭ_факт'!$A$5:$DH$154,47+'Потребление ЭЭ_факт'!CZ$4+47,FALSE),0))</f>
        <v>13705.958000000001</v>
      </c>
      <c r="BS53" s="17">
        <f>IF(AND($D53=$BI$4,$E53=BS$5),VLOOKUP($A53,'Потребление ЭЭ_факт'!$A$5:$DH$154,47+'Потребление ЭЭ_факт'!DA$4+47,FALSE),IF(BR53&lt;&gt;0,VLOOKUP($A53,'Потребление ЭЭ_факт'!$A$5:$DH$154,47+'Потребление ЭЭ_факт'!DA$4+47,FALSE),0))</f>
        <v>12905.894</v>
      </c>
      <c r="BT53" s="17">
        <f>IF(AND($D53=$BI$4,$E53=BT$5),VLOOKUP($A53,'Потребление ЭЭ_факт'!$A$5:$DH$154,47+'Потребление ЭЭ_факт'!DB$4+47,FALSE),IF(BS53&lt;&gt;0,VLOOKUP($A53,'Потребление ЭЭ_факт'!$A$5:$DH$154,47+'Потребление ЭЭ_факт'!DB$4+47,FALSE),0))</f>
        <v>13129.6</v>
      </c>
      <c r="BU53" s="14">
        <f>IF(AND($D53=$BU$4,$E53=BU$5),VLOOKUP($A53,'Потребление ЭЭ_факт'!$A$5:$DH$154,59+'Потребление ЭЭ_факт'!DC$4+47,FALSE),IF(BT53&lt;&gt;0,VLOOKUP($A53,'Потребление ЭЭ_факт'!$A$5:$DH$154,47+'Потребление ЭЭ_факт'!DC$4+59,FALSE),0))</f>
        <v>12714.248</v>
      </c>
      <c r="BV53" s="17">
        <f>IF(AND($D53=$BU$4,$E53=BV$5),VLOOKUP($A53,'Потребление ЭЭ_факт'!$A$5:$DH$154,59+'Потребление ЭЭ_факт'!DD$4+47,FALSE),IF(BU53&lt;&gt;0,VLOOKUP($A53,'Потребление ЭЭ_факт'!$A$5:$DH$154,47+'Потребление ЭЭ_факт'!DD$4+59,FALSE),0))</f>
        <v>11602.962</v>
      </c>
      <c r="BW53" s="17">
        <f>IF(AND($D53=$BU$4,$E53=BW$5),VLOOKUP($A53,'Потребление ЭЭ_факт'!$A$5:$DH$154,59+'Потребление ЭЭ_факт'!DE$4+47,FALSE),IF(BV53&lt;&gt;0,VLOOKUP($A53,'Потребление ЭЭ_факт'!$A$5:$DH$154,47+'Потребление ЭЭ_факт'!DE$4+59,FALSE),0))</f>
        <v>12973.071</v>
      </c>
      <c r="BX53" s="17">
        <f>IF(AND($D53=$BU$4,$E53=BX$5),VLOOKUP($A53,'Потребление ЭЭ_факт'!$A$5:$DH$154,59+'Потребление ЭЭ_факт'!DF$4+47,FALSE),IF(BW53&lt;&gt;0,VLOOKUP($A53,'Потребление ЭЭ_факт'!$A$5:$DH$154,47+'Потребление ЭЭ_факт'!DF$4+59,FALSE),0))</f>
        <v>13004.561</v>
      </c>
      <c r="BY53" s="17">
        <f>IF(AND($D53=$BU$4,$E53=BY$5),VLOOKUP($A53,'Потребление ЭЭ_факт'!$A$5:$DH$154,59+'Потребление ЭЭ_факт'!DG$4+47,FALSE),IF(BX53&lt;&gt;0,VLOOKUP($A53,'Потребление ЭЭ_факт'!$A$5:$DH$154,47+'Потребление ЭЭ_факт'!DG$4+59,FALSE),0))</f>
        <v>14363.168</v>
      </c>
      <c r="BZ53" s="17">
        <f>IF(AND($D53=$BU$4,$E53=BZ$5),VLOOKUP($A53,'Потребление ЭЭ_факт'!$A$5:$DH$154,59+'Потребление ЭЭ_факт'!DH$4+47,FALSE),IF(BY53&lt;&gt;0,VLOOKUP($A53,'Потребление ЭЭ_факт'!$A$5:$DH$154,47+'Потребление ЭЭ_факт'!DH$4+59,FALSE),0))</f>
        <v>15613.494000000001</v>
      </c>
      <c r="CA53" s="15">
        <f t="shared" si="248"/>
        <v>15851.902666666667</v>
      </c>
      <c r="CB53" s="12">
        <f t="shared" si="249"/>
        <v>15268.620000000003</v>
      </c>
      <c r="CC53" s="12">
        <f t="shared" si="250"/>
        <v>13224.913999999999</v>
      </c>
      <c r="CD53" s="12">
        <f t="shared" si="251"/>
        <v>13230.287666666665</v>
      </c>
      <c r="CE53" s="12">
        <f t="shared" si="252"/>
        <v>12314.211666666668</v>
      </c>
      <c r="CF53" s="12">
        <f t="shared" si="253"/>
        <v>12594.842666666666</v>
      </c>
      <c r="CG53" s="14">
        <f t="shared" si="254"/>
        <v>12360.845666666666</v>
      </c>
      <c r="CH53" s="15">
        <f t="shared" si="255"/>
        <v>11392.000986666666</v>
      </c>
      <c r="CI53" s="15">
        <f t="shared" si="256"/>
        <v>12946.758666666667</v>
      </c>
      <c r="CJ53" s="15">
        <f t="shared" si="257"/>
        <v>13231.343333333332</v>
      </c>
      <c r="CK53" s="15">
        <f t="shared" si="258"/>
        <v>14348.692000000001</v>
      </c>
      <c r="CL53" s="15">
        <f t="shared" si="259"/>
        <v>15256.539666666666</v>
      </c>
      <c r="CM53" s="15">
        <f t="shared" si="260"/>
        <v>15851.902666666667</v>
      </c>
      <c r="CN53" s="15">
        <f t="shared" si="262"/>
        <v>15268.620000000003</v>
      </c>
      <c r="CO53" s="15">
        <f t="shared" si="263"/>
        <v>13224.913999999999</v>
      </c>
      <c r="CP53" s="15">
        <f t="shared" si="264"/>
        <v>13230.287666666665</v>
      </c>
      <c r="CQ53" s="15">
        <f t="shared" si="265"/>
        <v>12314.211666666668</v>
      </c>
      <c r="CR53" s="16">
        <f t="shared" si="266"/>
        <v>12594.842666666666</v>
      </c>
      <c r="CS53" s="14">
        <f t="shared" si="213"/>
        <v>12360.845666666666</v>
      </c>
      <c r="CT53" s="15">
        <f t="shared" si="214"/>
        <v>11392.000986666666</v>
      </c>
      <c r="CU53" s="15">
        <f t="shared" si="215"/>
        <v>12946.758666666667</v>
      </c>
      <c r="CV53" s="15">
        <f t="shared" si="216"/>
        <v>13231.343333333332</v>
      </c>
      <c r="CW53" s="15">
        <f t="shared" si="217"/>
        <v>14348.692000000001</v>
      </c>
      <c r="CX53" s="15">
        <f t="shared" si="218"/>
        <v>15256.539666666666</v>
      </c>
      <c r="CY53" s="15">
        <f t="shared" si="219"/>
        <v>15851.902666666667</v>
      </c>
      <c r="CZ53" s="15">
        <f t="shared" si="220"/>
        <v>15268.620000000003</v>
      </c>
      <c r="DA53" s="15">
        <f t="shared" si="221"/>
        <v>13224.913999999999</v>
      </c>
      <c r="DB53" s="15">
        <f t="shared" si="222"/>
        <v>13230.287666666665</v>
      </c>
      <c r="DC53" s="15">
        <f t="shared" si="223"/>
        <v>12314.211666666668</v>
      </c>
      <c r="DD53" s="16">
        <f t="shared" si="224"/>
        <v>12594.842666666666</v>
      </c>
      <c r="DE53" s="14">
        <f t="shared" si="190"/>
        <v>12360.845666666666</v>
      </c>
      <c r="DF53" s="15">
        <f t="shared" si="191"/>
        <v>11392.000986666666</v>
      </c>
      <c r="DG53" s="15">
        <f t="shared" si="192"/>
        <v>12946.758666666667</v>
      </c>
      <c r="DH53" s="15">
        <f t="shared" si="193"/>
        <v>13231.343333333332</v>
      </c>
      <c r="DI53" s="15">
        <f t="shared" si="194"/>
        <v>14348.692000000001</v>
      </c>
      <c r="DJ53" s="15">
        <f t="shared" si="195"/>
        <v>15256.539666666666</v>
      </c>
      <c r="DK53" s="15">
        <f t="shared" si="196"/>
        <v>15851.902666666667</v>
      </c>
      <c r="DL53" s="15">
        <f t="shared" si="197"/>
        <v>15268.620000000003</v>
      </c>
      <c r="DM53" s="15">
        <f t="shared" si="198"/>
        <v>13224.913999999999</v>
      </c>
      <c r="DN53" s="15">
        <f t="shared" si="199"/>
        <v>13230.287666666665</v>
      </c>
      <c r="DO53" s="15">
        <f t="shared" si="188"/>
        <v>12314.211666666668</v>
      </c>
      <c r="DP53" s="16">
        <f t="shared" si="189"/>
        <v>12594.842666666666</v>
      </c>
      <c r="DQ53" s="14">
        <f t="shared" si="105"/>
        <v>12360.845666666666</v>
      </c>
      <c r="DR53" s="15">
        <f t="shared" si="106"/>
        <v>11392.000986666666</v>
      </c>
      <c r="DS53" s="15">
        <f t="shared" si="107"/>
        <v>12946.758666666667</v>
      </c>
      <c r="DT53" s="15">
        <f t="shared" si="108"/>
        <v>13231.343333333332</v>
      </c>
      <c r="DU53" s="15">
        <f t="shared" si="109"/>
        <v>14348.692000000001</v>
      </c>
      <c r="DV53" s="15">
        <f t="shared" si="110"/>
        <v>15256.539666666666</v>
      </c>
      <c r="DW53" s="15">
        <f t="shared" si="111"/>
        <v>15851.902666666667</v>
      </c>
      <c r="DX53" s="15">
        <f t="shared" si="112"/>
        <v>15268.620000000003</v>
      </c>
      <c r="DY53" s="15">
        <f t="shared" si="113"/>
        <v>13224.913999999999</v>
      </c>
      <c r="DZ53" s="15">
        <f t="shared" si="225"/>
        <v>13230.287666666665</v>
      </c>
      <c r="EA53" s="15">
        <f t="shared" si="226"/>
        <v>12314.211666666668</v>
      </c>
      <c r="EB53" s="16">
        <f t="shared" si="227"/>
        <v>12594.842666666666</v>
      </c>
      <c r="EC53" s="14">
        <f t="shared" si="228"/>
        <v>12360.845666666666</v>
      </c>
      <c r="ED53" s="15">
        <f t="shared" si="229"/>
        <v>11392.000986666666</v>
      </c>
      <c r="EE53" s="15">
        <f t="shared" si="230"/>
        <v>12946.758666666667</v>
      </c>
      <c r="EF53" s="15">
        <f t="shared" si="231"/>
        <v>13231.343333333332</v>
      </c>
      <c r="EG53" s="15">
        <f t="shared" si="232"/>
        <v>14348.692000000001</v>
      </c>
      <c r="EH53" s="15">
        <f t="shared" si="233"/>
        <v>15256.539666666666</v>
      </c>
      <c r="EI53" s="15">
        <f t="shared" si="234"/>
        <v>15851.902666666667</v>
      </c>
      <c r="EJ53" s="15">
        <f t="shared" si="235"/>
        <v>15268.620000000003</v>
      </c>
      <c r="EK53" s="15">
        <f t="shared" si="236"/>
        <v>13224.913999999999</v>
      </c>
      <c r="EL53" s="15">
        <f t="shared" si="237"/>
        <v>13230.287666666665</v>
      </c>
      <c r="EM53" s="15">
        <f t="shared" si="238"/>
        <v>12314.211666666668</v>
      </c>
      <c r="EN53" s="16">
        <f t="shared" si="239"/>
        <v>12594.842666666666</v>
      </c>
      <c r="EO53" s="14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6"/>
      <c r="FC53" s="14"/>
      <c r="FD53" s="17"/>
      <c r="FE53" s="17">
        <f t="shared" si="115"/>
        <v>12691.559000000001</v>
      </c>
      <c r="FF53" s="17">
        <f t="shared" si="116"/>
        <v>13760.496000000006</v>
      </c>
      <c r="FG53" s="17">
        <f t="shared" si="117"/>
        <v>13274.345000000001</v>
      </c>
      <c r="FH53" s="17">
        <f t="shared" si="118"/>
        <v>13971.448999999993</v>
      </c>
      <c r="FI53" s="17">
        <f t="shared" si="119"/>
        <v>15455.663</v>
      </c>
      <c r="FJ53" s="17">
        <f t="shared" si="120"/>
        <v>15256.721000000005</v>
      </c>
      <c r="FK53" s="17">
        <f t="shared" si="121"/>
        <v>12249.407999999999</v>
      </c>
      <c r="FL53" s="17">
        <f t="shared" si="122"/>
        <v>13119.593999999999</v>
      </c>
      <c r="FM53" s="17">
        <f t="shared" si="123"/>
        <v>11697.505999999999</v>
      </c>
      <c r="FN53" s="17">
        <f t="shared" si="124"/>
        <v>12040.317999999999</v>
      </c>
      <c r="FO53" s="14">
        <f t="shared" si="125"/>
        <v>11926.312</v>
      </c>
      <c r="FP53" s="17">
        <f t="shared" si="126"/>
        <v>10812.745000000001</v>
      </c>
      <c r="FQ53" s="17">
        <f t="shared" si="127"/>
        <v>12669.611999999999</v>
      </c>
      <c r="FR53" s="17">
        <f t="shared" si="128"/>
        <v>12811.21</v>
      </c>
      <c r="FS53" s="17">
        <f t="shared" si="129"/>
        <v>13656.745000000001</v>
      </c>
      <c r="FT53" s="17">
        <f t="shared" si="130"/>
        <v>14389.123</v>
      </c>
      <c r="FU53" s="17">
        <f t="shared" si="131"/>
        <v>16049.205</v>
      </c>
      <c r="FV53" s="17">
        <f t="shared" si="132"/>
        <v>16068.787</v>
      </c>
      <c r="FW53" s="17">
        <f t="shared" si="133"/>
        <v>13533.102000000001</v>
      </c>
      <c r="FX53" s="17">
        <f t="shared" si="134"/>
        <v>12865.311</v>
      </c>
      <c r="FY53" s="17">
        <f t="shared" si="135"/>
        <v>12339.235000000001</v>
      </c>
      <c r="FZ53" s="17">
        <f t="shared" si="136"/>
        <v>12614.61</v>
      </c>
      <c r="GA53" s="14">
        <f t="shared" si="137"/>
        <v>12441.977000000001</v>
      </c>
      <c r="GB53" s="17">
        <f t="shared" si="138"/>
        <v>11760.295959999999</v>
      </c>
      <c r="GC53" s="17">
        <f t="shared" si="139"/>
        <v>13197.593000000001</v>
      </c>
      <c r="GD53" s="17">
        <f t="shared" si="140"/>
        <v>13878.259</v>
      </c>
      <c r="GE53" s="17">
        <f t="shared" si="141"/>
        <v>15026.163</v>
      </c>
      <c r="GF53" s="17">
        <f t="shared" si="142"/>
        <v>15767.002</v>
      </c>
      <c r="GG53" s="17">
        <f t="shared" si="143"/>
        <v>16050.84</v>
      </c>
      <c r="GH53" s="17">
        <f t="shared" si="144"/>
        <v>14480.352000000001</v>
      </c>
      <c r="GI53" s="17">
        <f t="shared" si="145"/>
        <v>13892.232</v>
      </c>
      <c r="GJ53" s="17">
        <f t="shared" si="146"/>
        <v>13705.958000000001</v>
      </c>
      <c r="GK53" s="17">
        <f t="shared" si="147"/>
        <v>12905.894</v>
      </c>
      <c r="GL53" s="17">
        <f t="shared" si="148"/>
        <v>13129.6</v>
      </c>
      <c r="GM53" s="14">
        <f t="shared" si="149"/>
        <v>12714.248</v>
      </c>
      <c r="GN53" s="17">
        <f t="shared" si="150"/>
        <v>11602.962</v>
      </c>
      <c r="GO53" s="17">
        <f t="shared" si="151"/>
        <v>12973.071</v>
      </c>
      <c r="GP53" s="17">
        <f t="shared" si="152"/>
        <v>13004.561</v>
      </c>
      <c r="GQ53" s="17">
        <f t="shared" si="153"/>
        <v>14363.168</v>
      </c>
      <c r="GR53" s="17">
        <f t="shared" si="154"/>
        <v>15613.494000000001</v>
      </c>
      <c r="GS53" s="15">
        <f t="shared" si="155"/>
        <v>15851.902666666667</v>
      </c>
      <c r="GT53" s="12">
        <f t="shared" si="156"/>
        <v>15268.620000000003</v>
      </c>
      <c r="GU53" s="12">
        <f t="shared" si="157"/>
        <v>13224.913999999999</v>
      </c>
      <c r="GV53" s="12">
        <f t="shared" si="158"/>
        <v>13230.287666666665</v>
      </c>
      <c r="GW53" s="12">
        <f t="shared" si="159"/>
        <v>12314.211666666668</v>
      </c>
      <c r="GX53" s="12">
        <f t="shared" si="160"/>
        <v>12594.842666666666</v>
      </c>
      <c r="GY53" s="14">
        <f t="shared" si="161"/>
        <v>12360.845666666666</v>
      </c>
      <c r="GZ53" s="15">
        <f t="shared" si="162"/>
        <v>11392.000986666666</v>
      </c>
      <c r="HA53" s="15">
        <f t="shared" si="163"/>
        <v>12946.758666666667</v>
      </c>
      <c r="HB53" s="15">
        <f t="shared" si="164"/>
        <v>13231.343333333332</v>
      </c>
      <c r="HC53" s="15">
        <f t="shared" si="165"/>
        <v>14348.692000000001</v>
      </c>
      <c r="HD53" s="15">
        <f t="shared" si="166"/>
        <v>15256.539666666666</v>
      </c>
      <c r="HE53" s="15">
        <f t="shared" si="167"/>
        <v>15851.902666666667</v>
      </c>
      <c r="HF53" s="15">
        <f t="shared" si="168"/>
        <v>15268.620000000003</v>
      </c>
      <c r="HG53" s="15">
        <f t="shared" si="169"/>
        <v>13224.913999999999</v>
      </c>
      <c r="HH53" s="15">
        <f t="shared" si="170"/>
        <v>13230.287666666665</v>
      </c>
      <c r="HI53" s="15">
        <f t="shared" si="171"/>
        <v>12314.211666666668</v>
      </c>
      <c r="HJ53" s="16">
        <f t="shared" si="172"/>
        <v>12594.842666666666</v>
      </c>
      <c r="HK53" s="14">
        <f t="shared" si="267"/>
        <v>12360.845666666666</v>
      </c>
      <c r="HL53" s="15">
        <f t="shared" ref="HL53:HL69" si="268">CT53</f>
        <v>11392.000986666666</v>
      </c>
      <c r="HM53" s="15"/>
      <c r="HN53" s="15"/>
      <c r="HO53" s="15"/>
      <c r="HP53" s="15"/>
      <c r="HQ53" s="15"/>
      <c r="HR53" s="15"/>
      <c r="HS53" s="15"/>
      <c r="HT53" s="15"/>
      <c r="HU53" s="15"/>
      <c r="HV53" s="16"/>
      <c r="HW53" s="14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6"/>
      <c r="II53" s="14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6"/>
      <c r="IU53" s="14"/>
      <c r="IV53" s="15"/>
      <c r="IW53" s="15"/>
      <c r="IX53" s="15"/>
      <c r="IY53" s="15"/>
      <c r="IZ53" s="15"/>
      <c r="JA53" s="15"/>
      <c r="JB53" s="15"/>
      <c r="JC53" s="15"/>
      <c r="JD53" s="15"/>
      <c r="JE53" s="15"/>
      <c r="JF53" s="16"/>
      <c r="JH53" s="17"/>
      <c r="JI53" s="14">
        <f t="shared" si="179"/>
        <v>133517.05900000001</v>
      </c>
      <c r="JJ53" s="15">
        <f t="shared" si="180"/>
        <v>159735.99699999997</v>
      </c>
      <c r="JK53" s="15">
        <f t="shared" si="181"/>
        <v>166236.16596000001</v>
      </c>
      <c r="JL53" s="15">
        <f t="shared" si="182"/>
        <v>162756.28266666667</v>
      </c>
      <c r="JM53" s="15">
        <f t="shared" si="183"/>
        <v>162020.95898666666</v>
      </c>
      <c r="JN53" s="15">
        <f t="shared" si="184"/>
        <v>23752.846653333334</v>
      </c>
      <c r="JO53" s="15">
        <f t="shared" si="185"/>
        <v>0</v>
      </c>
      <c r="JP53" s="15">
        <f t="shared" si="186"/>
        <v>0</v>
      </c>
      <c r="JQ53" s="15">
        <f t="shared" si="187"/>
        <v>0</v>
      </c>
      <c r="JR53" s="14"/>
    </row>
    <row r="54" spans="1:278" ht="12.75" customHeight="1" x14ac:dyDescent="0.25">
      <c r="A54" s="5" t="s">
        <v>111</v>
      </c>
      <c r="B54" s="3" t="s">
        <v>112</v>
      </c>
      <c r="C54" s="4">
        <v>44625</v>
      </c>
      <c r="D54">
        <f t="shared" si="242"/>
        <v>2022</v>
      </c>
      <c r="E54">
        <f t="shared" si="243"/>
        <v>3</v>
      </c>
      <c r="F54">
        <f t="shared" si="244"/>
        <v>2019</v>
      </c>
      <c r="G54">
        <f t="shared" si="245"/>
        <v>3</v>
      </c>
      <c r="H54">
        <f t="shared" si="173"/>
        <v>2022</v>
      </c>
      <c r="I54">
        <f t="shared" si="174"/>
        <v>4</v>
      </c>
      <c r="J54">
        <f t="shared" si="175"/>
        <v>2027</v>
      </c>
      <c r="K54">
        <f t="shared" si="176"/>
        <v>3</v>
      </c>
      <c r="M54" s="28">
        <f>IF(AND($D54=$M$4,$E54=M$5),VLOOKUP($A54,'Потребление ЭЭ_факт'!$A$5:$DH$154,47+'Потребление ЭЭ_факт'!AU$4-1,FALSE),IF(L54&lt;&gt;0,VLOOKUP($A54,'Потребление ЭЭ_факт'!$A$5:$DH$154,47+'Потребление ЭЭ_факт'!AU$4-1,FALSE),0))</f>
        <v>0</v>
      </c>
      <c r="N54" s="17">
        <f>IF(AND($D54=$M$4,$E54=N$5),VLOOKUP($A54,'Потребление ЭЭ_факт'!$A$5:$DH$154,47+'Потребление ЭЭ_факт'!AV$4-1,FALSE),IF(M54&lt;&gt;0,VLOOKUP($A54,'Потребление ЭЭ_факт'!$A$5:$DH$154,47+'Потребление ЭЭ_факт'!AV$4-1,FALSE),0))</f>
        <v>0</v>
      </c>
      <c r="O54" s="17">
        <f>IF(AND($D54=$M$4,$E54=O$5),VLOOKUP($A54,'Потребление ЭЭ_факт'!$A$5:$DH$154,47+'Потребление ЭЭ_факт'!AW$4-1,FALSE),IF(N54&lt;&gt;0,VLOOKUP($A54,'Потребление ЭЭ_факт'!$A$5:$DH$154,47+'Потребление ЭЭ_факт'!AW$4-1,FALSE),0))</f>
        <v>0</v>
      </c>
      <c r="P54" s="17">
        <f>IF(AND($D54=$M$4,$E54=P$5),VLOOKUP($A54,'Потребление ЭЭ_факт'!$A$5:$DH$154,47+'Потребление ЭЭ_факт'!AX$4-1,FALSE),IF(O54&lt;&gt;0,VLOOKUP($A54,'Потребление ЭЭ_факт'!$A$5:$DH$154,47+'Потребление ЭЭ_факт'!AX$4-1,FALSE),0))</f>
        <v>0</v>
      </c>
      <c r="Q54" s="17">
        <f>IF(AND($D54=$M$4,$E54=Q$5),VLOOKUP($A54,'Потребление ЭЭ_факт'!$A$5:$DH$154,47+'Потребление ЭЭ_факт'!AY$4-1,FALSE),IF(P54&lt;&gt;0,VLOOKUP($A54,'Потребление ЭЭ_факт'!$A$5:$DH$154,47+'Потребление ЭЭ_факт'!AY$4-1,FALSE),0))</f>
        <v>0</v>
      </c>
      <c r="R54" s="17">
        <f>IF(AND($D54=$M$4,$E54=R$5),VLOOKUP($A54,'Потребление ЭЭ_факт'!$A$5:$DH$154,47+'Потребление ЭЭ_факт'!AZ$4-1,FALSE),IF(Q54&lt;&gt;0,VLOOKUP($A54,'Потребление ЭЭ_факт'!$A$5:$DH$154,47+'Потребление ЭЭ_факт'!AZ$4-1,FALSE),0))</f>
        <v>0</v>
      </c>
      <c r="S54" s="17">
        <f>IF(AND($D54=$M$4,$E54=S$5),VLOOKUP($A54,'Потребление ЭЭ_факт'!$A$5:$DH$154,47+'Потребление ЭЭ_факт'!BA$4-1,FALSE),IF(R54&lt;&gt;0,VLOOKUP($A54,'Потребление ЭЭ_факт'!$A$5:$DH$154,47+'Потребление ЭЭ_факт'!BA$4-1,FALSE),0))</f>
        <v>0</v>
      </c>
      <c r="T54" s="17">
        <f>IF(AND($D54=$M$4,$E54=T$5),VLOOKUP($A54,'Потребление ЭЭ_факт'!$A$5:$DH$154,47+'Потребление ЭЭ_факт'!BB$4-1,FALSE),IF(S54&lt;&gt;0,VLOOKUP($A54,'Потребление ЭЭ_факт'!$A$5:$DH$154,47+'Потребление ЭЭ_факт'!BB$4-1,FALSE),0))</f>
        <v>0</v>
      </c>
      <c r="U54" s="17">
        <f>IF(AND($D54=$M$4,$E54=U$5),VLOOKUP($A54,'Потребление ЭЭ_факт'!$A$5:$DH$154,47+'Потребление ЭЭ_факт'!BC$4-1,FALSE),IF(T54&lt;&gt;0,VLOOKUP($A54,'Потребление ЭЭ_факт'!$A$5:$DH$154,47+'Потребление ЭЭ_факт'!BC$4-1,FALSE),0))</f>
        <v>0</v>
      </c>
      <c r="V54" s="17">
        <f>IF(AND($D54=$M$4,$E54=V$5),VLOOKUP($A54,'Потребление ЭЭ_факт'!$A$5:$DH$154,47+'Потребление ЭЭ_факт'!BD$4-1,FALSE),IF(U54&lt;&gt;0,VLOOKUP($A54,'Потребление ЭЭ_факт'!$A$5:$DH$154,47+'Потребление ЭЭ_факт'!BD$4-1,FALSE),0))</f>
        <v>0</v>
      </c>
      <c r="W54" s="17">
        <f>IF(AND($D54=$M$4,$E54=W$5),VLOOKUP($A54,'Потребление ЭЭ_факт'!$A$5:$DH$154,47+'Потребление ЭЭ_факт'!BE$4-1,FALSE),IF(V54&lt;&gt;0,VLOOKUP($A54,'Потребление ЭЭ_факт'!$A$5:$DH$154,47+'Потребление ЭЭ_факт'!BE$4-1,FALSE),0))</f>
        <v>0</v>
      </c>
      <c r="X54" s="17">
        <f>IF(AND($D54=$M$4,$E54=X$5),VLOOKUP($A54,'Потребление ЭЭ_факт'!$A$5:$DH$154,47+'Потребление ЭЭ_факт'!BF$4-1,FALSE),IF(W54&lt;&gt;0,VLOOKUP($A54,'Потребление ЭЭ_факт'!$A$5:$DH$154,47+'Потребление ЭЭ_факт'!BF$4-1,FALSE),0))</f>
        <v>0</v>
      </c>
      <c r="Y54" s="14">
        <f>IF(AND($D54=$Y$4,$E54=Y$5),VLOOKUP($A54,'Потребление ЭЭ_факт'!$A$5:$DH$154,47+'Потребление ЭЭ_факт'!BG$4+11,FALSE),IF(X54&lt;&gt;0,VLOOKUP($A54,'Потребление ЭЭ_факт'!$A$5:$DH$154,47+'Потребление ЭЭ_факт'!BG$4+11,FALSE),0))</f>
        <v>0</v>
      </c>
      <c r="Z54" s="17">
        <f>IF(AND($D54=$Y$4,$E54=Z$5),VLOOKUP($A54,'Потребление ЭЭ_факт'!$A$5:$DH$154,47+'Потребление ЭЭ_факт'!BH$4+11,FALSE),IF(Y54&lt;&gt;0,VLOOKUP($A54,'Потребление ЭЭ_факт'!$A$5:$DH$154,47+'Потребление ЭЭ_факт'!BH$4+11,FALSE),0))</f>
        <v>0</v>
      </c>
      <c r="AA54" s="17">
        <f>IF(AND($D54=$Y$4,$E54=AA$5),VLOOKUP($A54,'Потребление ЭЭ_факт'!$A$5:$DH$154,47+'Потребление ЭЭ_факт'!BI$4+11,FALSE),IF(Z54&lt;&gt;0,VLOOKUP($A54,'Потребление ЭЭ_факт'!$A$5:$DH$154,47+'Потребление ЭЭ_факт'!BI$4+11,FALSE),0))</f>
        <v>0</v>
      </c>
      <c r="AB54" s="17">
        <f>IF(AND($D54=$Y$4,$E54=AB$5),VLOOKUP($A54,'Потребление ЭЭ_факт'!$A$5:$DH$154,47+'Потребление ЭЭ_факт'!BJ$4+11,FALSE),IF(AA54&lt;&gt;0,VLOOKUP($A54,'Потребление ЭЭ_факт'!$A$5:$DH$154,47+'Потребление ЭЭ_факт'!BJ$4+11,FALSE),0))</f>
        <v>0</v>
      </c>
      <c r="AC54" s="17">
        <f>IF(AND($D54=$Y$4,$E54=AC$5),VLOOKUP($A54,'Потребление ЭЭ_факт'!$A$5:$DH$154,47+'Потребление ЭЭ_факт'!BK$4+11,FALSE),IF(AB54&lt;&gt;0,VLOOKUP($A54,'Потребление ЭЭ_факт'!$A$5:$DH$154,47+'Потребление ЭЭ_факт'!BK$4+11,FALSE),0))</f>
        <v>0</v>
      </c>
      <c r="AD54" s="17">
        <f>IF(AND($D54=$Y$4,$E54=AD$5),VLOOKUP($A54,'Потребление ЭЭ_факт'!$A$5:$DH$154,47+'Потребление ЭЭ_факт'!BL$4+11,FALSE),IF(AC54&lt;&gt;0,VLOOKUP($A54,'Потребление ЭЭ_факт'!$A$5:$DH$154,47+'Потребление ЭЭ_факт'!BL$4+11,FALSE),0))</f>
        <v>0</v>
      </c>
      <c r="AE54" s="17">
        <f>IF(AND($D54=$Y$4,$E54=AE$5),VLOOKUP($A54,'Потребление ЭЭ_факт'!$A$5:$DH$154,47+'Потребление ЭЭ_факт'!BM$4+11,FALSE),IF(AD54&lt;&gt;0,VLOOKUP($A54,'Потребление ЭЭ_факт'!$A$5:$DH$154,47+'Потребление ЭЭ_факт'!BM$4+11,FALSE),0))</f>
        <v>0</v>
      </c>
      <c r="AF54" s="17">
        <f>IF(AND($D54=$Y$4,$E54=AF$5),VLOOKUP($A54,'Потребление ЭЭ_факт'!$A$5:$DH$154,47+'Потребление ЭЭ_факт'!BN$4+11,FALSE),IF(AE54&lt;&gt;0,VLOOKUP($A54,'Потребление ЭЭ_факт'!$A$5:$DH$154,47+'Потребление ЭЭ_факт'!BN$4+11,FALSE),0))</f>
        <v>0</v>
      </c>
      <c r="AG54" s="17">
        <f>IF(AND($D54=$Y$4,$E54=AG$5),VLOOKUP($A54,'Потребление ЭЭ_факт'!$A$5:$DH$154,47+'Потребление ЭЭ_факт'!BO$4+11,FALSE),IF(AF54&lt;&gt;0,VLOOKUP($A54,'Потребление ЭЭ_факт'!$A$5:$DH$154,47+'Потребление ЭЭ_факт'!BO$4+11,FALSE),0))</f>
        <v>0</v>
      </c>
      <c r="AH54" s="17">
        <f>IF(AND($D54=$Y$4,$E54=AH$5),VLOOKUP($A54,'Потребление ЭЭ_факт'!$A$5:$DH$154,47+'Потребление ЭЭ_факт'!BP$4+11,FALSE),IF(AG54&lt;&gt;0,VLOOKUP($A54,'Потребление ЭЭ_факт'!$A$5:$DH$154,47+'Потребление ЭЭ_факт'!BP$4+11,FALSE),0))</f>
        <v>0</v>
      </c>
      <c r="AI54" s="17">
        <f>IF(AND($D54=$Y$4,$E54=AI$5),VLOOKUP($A54,'Потребление ЭЭ_факт'!$A$5:$DH$154,47+'Потребление ЭЭ_факт'!BQ$4+11,FALSE),IF(AH54&lt;&gt;0,VLOOKUP($A54,'Потребление ЭЭ_факт'!$A$5:$DH$154,47+'Потребление ЭЭ_факт'!BQ$4+11,FALSE),0))</f>
        <v>0</v>
      </c>
      <c r="AJ54" s="17">
        <f>IF(AND($D54=$Y$4,$E54=AJ$5),VLOOKUP($A54,'Потребление ЭЭ_факт'!$A$5:$DH$154,47+'Потребление ЭЭ_факт'!BR$4+11,FALSE),IF(AI54&lt;&gt;0,VLOOKUP($A54,'Потребление ЭЭ_факт'!$A$5:$DH$154,47+'Потребление ЭЭ_факт'!BR$4+11,FALSE),0))</f>
        <v>0</v>
      </c>
      <c r="AK54" s="14">
        <f>IF(AND($D54=$AK$4,$E54=AK$5),VLOOKUP($A54,'Потребление ЭЭ_факт'!$A$5:$DH$154,47+'Потребление ЭЭ_факт'!BS$4+23,FALSE),IF(AJ54&lt;&gt;0,VLOOKUP($A54,'Потребление ЭЭ_факт'!$A$5:$DH$154,47+'Потребление ЭЭ_факт'!BS$4+23,FALSE),0))</f>
        <v>0</v>
      </c>
      <c r="AL54" s="17">
        <f>IF(AND($D54=$AK$4,$E54=AL$5),VLOOKUP($A54,'Потребление ЭЭ_факт'!$A$5:$DH$154,47+'Потребление ЭЭ_факт'!BT$4+23,FALSE),IF(AK54&lt;&gt;0,VLOOKUP($A54,'Потребление ЭЭ_факт'!$A$5:$DH$154,47+'Потребление ЭЭ_факт'!BT$4+23,FALSE),0))</f>
        <v>0</v>
      </c>
      <c r="AM54" s="17">
        <f>IF(AND($D54=$AK$4,$E54=AM$5),VLOOKUP($A54,'Потребление ЭЭ_факт'!$A$5:$DH$154,47+'Потребление ЭЭ_факт'!BU$4+23,FALSE),IF(AL54&lt;&gt;0,VLOOKUP($A54,'Потребление ЭЭ_факт'!$A$5:$DH$154,47+'Потребление ЭЭ_факт'!BU$4+23,FALSE),0))</f>
        <v>17792.039368685713</v>
      </c>
      <c r="AN54" s="17">
        <f>IF(AND($D54=$AK$4,$E54=AN$5),VLOOKUP($A54,'Потребление ЭЭ_факт'!$A$5:$DH$154,47+'Потребление ЭЭ_факт'!BV$4+23,FALSE),IF(AM54&lt;&gt;0,VLOOKUP($A54,'Потребление ЭЭ_факт'!$A$5:$DH$154,47+'Потребление ЭЭ_факт'!BV$4+23,FALSE),0))</f>
        <v>17707.575368571426</v>
      </c>
      <c r="AO54" s="17">
        <f>IF(AND($D54=$AK$4,$E54=AO$5),VLOOKUP($A54,'Потребление ЭЭ_факт'!$A$5:$DH$154,47+'Потребление ЭЭ_факт'!BW$4+23,FALSE),IF(AN54&lt;&gt;0,VLOOKUP($A54,'Потребление ЭЭ_факт'!$A$5:$DH$154,47+'Потребление ЭЭ_факт'!BW$4+23,FALSE),0))</f>
        <v>18935.885456142856</v>
      </c>
      <c r="AP54" s="17">
        <f>IF(AND($D54=$AK$4,$E54=AP$5),VLOOKUP($A54,'Потребление ЭЭ_факт'!$A$5:$DH$154,47+'Потребление ЭЭ_факт'!BX$4+23,FALSE),IF(AO54&lt;&gt;0,VLOOKUP($A54,'Потребление ЭЭ_факт'!$A$5:$DH$154,47+'Потребление ЭЭ_факт'!BX$4+23,FALSE),0))</f>
        <v>21238.576415999996</v>
      </c>
      <c r="AQ54" s="17">
        <f>IF(AND($D54=$AK$4,$E54=AQ$5),VLOOKUP($A54,'Потребление ЭЭ_факт'!$A$5:$DH$154,47+'Потребление ЭЭ_факт'!BY$4+23,FALSE),IF(AP54&lt;&gt;0,VLOOKUP($A54,'Потребление ЭЭ_факт'!$A$5:$DH$154,47+'Потребление ЭЭ_факт'!BY$4+23,FALSE),0))</f>
        <v>24336.657977428571</v>
      </c>
      <c r="AR54" s="17">
        <f>IF(AND($D54=$AK$4,$E54=AR$5),VLOOKUP($A54,'Потребление ЭЭ_факт'!$A$5:$DH$154,47+'Потребление ЭЭ_факт'!BZ$4+23,FALSE),IF(AQ54&lt;&gt;0,VLOOKUP($A54,'Потребление ЭЭ_факт'!$A$5:$DH$154,47+'Потребление ЭЭ_факт'!BZ$4+23,FALSE),0))</f>
        <v>24747.356942571427</v>
      </c>
      <c r="AS54" s="17">
        <f>IF(AND($D54=$AK$4,$E54=AS$5),VLOOKUP($A54,'Потребление ЭЭ_факт'!$A$5:$DH$154,47+'Потребление ЭЭ_факт'!CA$4+23,FALSE),IF(AR54&lt;&gt;0,VLOOKUP($A54,'Потребление ЭЭ_факт'!$A$5:$DH$154,47+'Потребление ЭЭ_факт'!CA$4+23,FALSE),0))</f>
        <v>18752.587896000001</v>
      </c>
      <c r="AT54" s="17">
        <f>IF(AND($D54=$AK$4,$E54=AT$5),VLOOKUP($A54,'Потребление ЭЭ_факт'!$A$5:$DH$154,47+'Потребление ЭЭ_факт'!CB$4+23,FALSE),IF(AS54&lt;&gt;0,VLOOKUP($A54,'Потребление ЭЭ_факт'!$A$5:$DH$154,47+'Потребление ЭЭ_факт'!CB$4+23,FALSE),0))</f>
        <v>19372.950892112</v>
      </c>
      <c r="AU54" s="17">
        <f>IF(AND($D54=$AK$4,$E54=AU$5),VLOOKUP($A54,'Потребление ЭЭ_факт'!$A$5:$DH$154,47+'Потребление ЭЭ_факт'!CC$4+23,FALSE),IF(AT54&lt;&gt;0,VLOOKUP($A54,'Потребление ЭЭ_факт'!$A$5:$DH$154,47+'Потребление ЭЭ_факт'!CC$4+23,FALSE),0))</f>
        <v>19386.288010912103</v>
      </c>
      <c r="AV54" s="17">
        <f>IF(AND($D54=$AK$4,$E54=AV$5),VLOOKUP($A54,'Потребление ЭЭ_факт'!$A$5:$DH$154,47+'Потребление ЭЭ_факт'!CD$4+23,FALSE),IF(AU54&lt;&gt;0,VLOOKUP($A54,'Потребление ЭЭ_факт'!$A$5:$DH$154,47+'Потребление ЭЭ_факт'!CD$4+23,FALSE),0))</f>
        <v>20445.253735999999</v>
      </c>
      <c r="AW54" s="14">
        <f>IF(AND($D54=$AW$4,$E54=AW$5),VLOOKUP($A54,'Потребление ЭЭ_факт'!$A$5:$DH$154,47+'Потребление ЭЭ_факт'!CE$4+35,FALSE),IF(AV54&lt;&gt;0,VLOOKUP($A54,'Потребление ЭЭ_факт'!$A$5:$DH$154,47+'Потребление ЭЭ_факт'!CE$4+35,FALSE),0))</f>
        <v>20769.602174172</v>
      </c>
      <c r="AX54" s="17">
        <f>IF(AND($D54=$AW$4,$E54=AX$5),VLOOKUP($A54,'Потребление ЭЭ_факт'!$A$5:$DH$154,47+'Потребление ЭЭ_факт'!CF$4+35,FALSE),IF(AW54&lt;&gt;0,VLOOKUP($A54,'Потребление ЭЭ_факт'!$A$5:$DH$154,47+'Потребление ЭЭ_факт'!CF$4+35,FALSE),0))</f>
        <v>18501.863480807999</v>
      </c>
      <c r="AY54" s="17">
        <f>IF(AND($D54=$AW$4,$E54=AY$5),VLOOKUP($A54,'Потребление ЭЭ_факт'!$A$5:$DH$154,47+'Потребление ЭЭ_факт'!CG$4+35,FALSE),IF(AX54&lt;&gt;0,VLOOKUP($A54,'Потребление ЭЭ_факт'!$A$5:$DH$154,47+'Потребление ЭЭ_факт'!CG$4+35,FALSE),0))</f>
        <v>19109.187157008</v>
      </c>
      <c r="AZ54" s="17">
        <f>IF(AND($D54=$AW$4,$E54=AZ$5),VLOOKUP($A54,'Потребление ЭЭ_факт'!$A$5:$DH$154,47+'Потребление ЭЭ_факт'!CH$4+35,FALSE),IF(AY54&lt;&gt;0,VLOOKUP($A54,'Потребление ЭЭ_факт'!$A$5:$DH$154,47+'Потребление ЭЭ_факт'!CH$4+35,FALSE),0))</f>
        <v>19559.368690536001</v>
      </c>
      <c r="BA54" s="17">
        <f>IF(AND($D54=$AW$4,$E54=BA$5),VLOOKUP($A54,'Потребление ЭЭ_факт'!$A$5:$DH$154,47+'Потребление ЭЭ_факт'!CI$4+35,FALSE),IF(AZ54&lt;&gt;0,VLOOKUP($A54,'Потребление ЭЭ_факт'!$A$5:$DH$154,47+'Потребление ЭЭ_факт'!CI$4+35,FALSE),0))</f>
        <v>20922.728315444001</v>
      </c>
      <c r="BB54" s="17">
        <f>IF(AND($D54=$AW$4,$E54=BB$5),VLOOKUP($A54,'Потребление ЭЭ_факт'!$A$5:$DH$154,47+'Потребление ЭЭ_факт'!CJ$4+35,FALSE),IF(BA54&lt;&gt;0,VLOOKUP($A54,'Потребление ЭЭ_факт'!$A$5:$DH$154,47+'Потребление ЭЭ_факт'!CJ$4+35,FALSE),0))</f>
        <v>21171.329751308003</v>
      </c>
      <c r="BC54" s="17">
        <f>IF(AND($D54=$AW$4,$E54=BC$5),VLOOKUP($A54,'Потребление ЭЭ_факт'!$A$5:$DH$154,47+'Потребление ЭЭ_факт'!CK$4+35,FALSE),IF(BB54&lt;&gt;0,VLOOKUP($A54,'Потребление ЭЭ_факт'!$A$5:$DH$154,47+'Потребление ЭЭ_факт'!CK$4+35,FALSE),0))</f>
        <v>22849.461727999998</v>
      </c>
      <c r="BD54" s="17">
        <f>IF(AND($D54=$AW$4,$E54=BD$5),VLOOKUP($A54,'Потребление ЭЭ_факт'!$A$5:$DH$154,47+'Потребление ЭЭ_факт'!CL$4+35,FALSE),IF(BC54&lt;&gt;0,VLOOKUP($A54,'Потребление ЭЭ_факт'!$A$5:$DH$154,47+'Потребление ЭЭ_факт'!CL$4+35,FALSE),0))</f>
        <v>24340.919317011998</v>
      </c>
      <c r="BE54" s="17">
        <f>IF(AND($D54=$AW$4,$E54=BE$5),VLOOKUP($A54,'Потребление ЭЭ_факт'!$A$5:$DH$154,47+'Потребление ЭЭ_факт'!CM$4+35,FALSE),IF(BD54&lt;&gt;0,VLOOKUP($A54,'Потребление ЭЭ_факт'!$A$5:$DH$154,47+'Потребление ЭЭ_факт'!CM$4+35,FALSE),0))</f>
        <v>20072.940217928</v>
      </c>
      <c r="BF54" s="17">
        <f>IF(AND($D54=$AW$4,$E54=BF$5),VLOOKUP($A54,'Потребление ЭЭ_факт'!$A$5:$DH$154,47+'Потребление ЭЭ_факт'!CN$4+35,FALSE),IF(BE54&lt;&gt;0,VLOOKUP($A54,'Потребление ЭЭ_факт'!$A$5:$DH$154,47+'Потребление ЭЭ_факт'!CN$4+35,FALSE),0))</f>
        <v>18031.878836</v>
      </c>
      <c r="BG54" s="17">
        <f>IF(AND($D54=$AW$4,$E54=BG$5),VLOOKUP($A54,'Потребление ЭЭ_факт'!$A$5:$DH$154,47+'Потребление ЭЭ_факт'!CO$4+35,FALSE),IF(BF54&lt;&gt;0,VLOOKUP($A54,'Потребление ЭЭ_факт'!$A$5:$DH$154,47+'Потребление ЭЭ_факт'!CO$4+35,FALSE),0))</f>
        <v>18823.987024572078</v>
      </c>
      <c r="BH54" s="17">
        <f>IF(AND($D54=$AW$4,$E54=BH$5),VLOOKUP($A54,'Потребление ЭЭ_факт'!$A$5:$DH$154,47+'Потребление ЭЭ_факт'!CP$4+35,FALSE),IF(BG54&lt;&gt;0,VLOOKUP($A54,'Потребление ЭЭ_факт'!$A$5:$DH$154,47+'Потребление ЭЭ_факт'!CP$4+35,FALSE),0))</f>
        <v>21859.61</v>
      </c>
      <c r="BI54" s="14">
        <f>IF(AND($D54=$BI$4,$E54=BI$5),VLOOKUP($A54,'Потребление ЭЭ_факт'!$A$5:$DH$154,47+'Потребление ЭЭ_факт'!CQ$4+47,FALSE),IF(BH54&lt;&gt;0,VLOOKUP($A54,'Потребление ЭЭ_факт'!$A$5:$DH$154,47+'Потребление ЭЭ_факт'!CQ$4+47,FALSE),0))</f>
        <v>21663</v>
      </c>
      <c r="BJ54" s="17">
        <f>IF(AND($D54=$BI$4,$E54=BJ$5),VLOOKUP($A54,'Потребление ЭЭ_факт'!$A$5:$DH$154,47+'Потребление ЭЭ_факт'!CR$4+47,FALSE),IF(BI54&lt;&gt;0,VLOOKUP($A54,'Потребление ЭЭ_факт'!$A$5:$DH$154,47+'Потребление ЭЭ_факт'!CR$4+47,FALSE),0))</f>
        <v>11744.032079999999</v>
      </c>
      <c r="BK54" s="17">
        <f>IF(AND($D54=$BI$4,$E54=BK$5),VLOOKUP($A54,'Потребление ЭЭ_факт'!$A$5:$DH$154,47+'Потребление ЭЭ_факт'!CS$4+47,FALSE),IF(BJ54&lt;&gt;0,VLOOKUP($A54,'Потребление ЭЭ_факт'!$A$5:$DH$154,47+'Потребление ЭЭ_факт'!CS$4+47,FALSE),0))</f>
        <v>14845.380840000002</v>
      </c>
      <c r="BL54" s="17">
        <f>IF(AND($D54=$BI$4,$E54=BL$5),VLOOKUP($A54,'Потребление ЭЭ_факт'!$A$5:$DH$154,47+'Потребление ЭЭ_факт'!CT$4+47,FALSE),IF(BK54&lt;&gt;0,VLOOKUP($A54,'Потребление ЭЭ_факт'!$A$5:$DH$154,47+'Потребление ЭЭ_факт'!CT$4+47,FALSE),0))</f>
        <v>19838.805960000005</v>
      </c>
      <c r="BM54" s="17">
        <f>IF(AND($D54=$BI$4,$E54=BM$5),VLOOKUP($A54,'Потребление ЭЭ_факт'!$A$5:$DH$154,47+'Потребление ЭЭ_факт'!CU$4+47,FALSE),IF(BL54&lt;&gt;0,VLOOKUP($A54,'Потребление ЭЭ_факт'!$A$5:$DH$154,47+'Потребление ЭЭ_факт'!CU$4+47,FALSE),0))</f>
        <v>14942.692350000001</v>
      </c>
      <c r="BN54" s="17">
        <f>IF(AND($D54=$BI$4,$E54=BN$5),VLOOKUP($A54,'Потребление ЭЭ_факт'!$A$5:$DH$154,47+'Потребление ЭЭ_факт'!CV$4+47,FALSE),IF(BM54&lt;&gt;0,VLOOKUP($A54,'Потребление ЭЭ_факт'!$A$5:$DH$154,47+'Потребление ЭЭ_факт'!CV$4+47,FALSE),0))</f>
        <v>17743.223879999998</v>
      </c>
      <c r="BO54" s="17">
        <f>IF(AND($D54=$BI$4,$E54=BO$5),VLOOKUP($A54,'Потребление ЭЭ_факт'!$A$5:$DH$154,47+'Потребление ЭЭ_факт'!CW$4+47,FALSE),IF(BN54&lt;&gt;0,VLOOKUP($A54,'Потребление ЭЭ_факт'!$A$5:$DH$154,47+'Потребление ЭЭ_факт'!CW$4+47,FALSE),0))</f>
        <v>18997.740000000002</v>
      </c>
      <c r="BP54" s="17">
        <f>IF(AND($D54=$BI$4,$E54=BP$5),VLOOKUP($A54,'Потребление ЭЭ_факт'!$A$5:$DH$154,47+'Потребление ЭЭ_факт'!CX$4+47,FALSE),IF(BO54&lt;&gt;0,VLOOKUP($A54,'Потребление ЭЭ_факт'!$A$5:$DH$154,47+'Потребление ЭЭ_факт'!CX$4+47,FALSE),0))</f>
        <v>18145.993064999999</v>
      </c>
      <c r="BQ54" s="17">
        <f>IF(AND($D54=$BI$4,$E54=BQ$5),VLOOKUP($A54,'Потребление ЭЭ_факт'!$A$5:$DH$154,47+'Потребление ЭЭ_факт'!CY$4+47,FALSE),IF(BP54&lt;&gt;0,VLOOKUP($A54,'Потребление ЭЭ_факт'!$A$5:$DH$154,47+'Потребление ЭЭ_факт'!CY$4+47,FALSE),0))</f>
        <v>16669.21356</v>
      </c>
      <c r="BR54" s="17">
        <f>IF(AND($D54=$BI$4,$E54=BR$5),VLOOKUP($A54,'Потребление ЭЭ_факт'!$A$5:$DH$154,47+'Потребление ЭЭ_факт'!CZ$4+47,FALSE),IF(BQ54&lt;&gt;0,VLOOKUP($A54,'Потребление ЭЭ_факт'!$A$5:$DH$154,47+'Потребление ЭЭ_факт'!CZ$4+47,FALSE),0))</f>
        <v>14891.233950000002</v>
      </c>
      <c r="BS54" s="17">
        <f>IF(AND($D54=$BI$4,$E54=BS$5),VLOOKUP($A54,'Потребление ЭЭ_факт'!$A$5:$DH$154,47+'Потребление ЭЭ_факт'!DA$4+47,FALSE),IF(BR54&lt;&gt;0,VLOOKUP($A54,'Потребление ЭЭ_факт'!$A$5:$DH$154,47+'Потребление ЭЭ_факт'!DA$4+47,FALSE),0))</f>
        <v>19196.086459999999</v>
      </c>
      <c r="BT54" s="17">
        <f>IF(AND($D54=$BI$4,$E54=BT$5),VLOOKUP($A54,'Потребление ЭЭ_факт'!$A$5:$DH$154,47+'Потребление ЭЭ_факт'!DB$4+47,FALSE),IF(BS54&lt;&gt;0,VLOOKUP($A54,'Потребление ЭЭ_факт'!$A$5:$DH$154,47+'Потребление ЭЭ_факт'!DB$4+47,FALSE),0))</f>
        <v>23919.232459999999</v>
      </c>
      <c r="BU54" s="14">
        <f>IF(AND($D54=$BU$4,$E54=BU$5),VLOOKUP($A54,'Потребление ЭЭ_факт'!$A$5:$DH$154,59+'Потребление ЭЭ_факт'!DC$4+47,FALSE),IF(BT54&lt;&gt;0,VLOOKUP($A54,'Потребление ЭЭ_факт'!$A$5:$DH$154,47+'Потребление ЭЭ_факт'!DC$4+59,FALSE),0))</f>
        <v>23326.4807</v>
      </c>
      <c r="BV54" s="17">
        <f>IF(AND($D54=$BU$4,$E54=BV$5),VLOOKUP($A54,'Потребление ЭЭ_факт'!$A$5:$DH$154,59+'Потребление ЭЭ_факт'!DD$4+47,FALSE),IF(BU54&lt;&gt;0,VLOOKUP($A54,'Потребление ЭЭ_факт'!$A$5:$DH$154,47+'Потребление ЭЭ_факт'!DD$4+59,FALSE),0))</f>
        <v>21394.912060000002</v>
      </c>
      <c r="BW54" s="17">
        <f>IF(AND($D54=$BU$4,$E54=BW$5),VLOOKUP($A54,'Потребление ЭЭ_факт'!$A$5:$DH$154,59+'Потребление ЭЭ_факт'!DE$4+47,FALSE),IF(BV54&lt;&gt;0,VLOOKUP($A54,'Потребление ЭЭ_факт'!$A$5:$DH$154,47+'Потребление ЭЭ_факт'!DE$4+59,FALSE),0))</f>
        <v>21353.194</v>
      </c>
      <c r="BX54" s="17">
        <f>IF(AND($D54=$BU$4,$E54=BX$5),VLOOKUP($A54,'Потребление ЭЭ_факт'!$A$5:$DH$154,59+'Потребление ЭЭ_факт'!DF$4+47,FALSE),IF(BW54&lt;&gt;0,VLOOKUP($A54,'Потребление ЭЭ_факт'!$A$5:$DH$154,47+'Потребление ЭЭ_факт'!DF$4+59,FALSE),0))</f>
        <v>21980.976269999999</v>
      </c>
      <c r="BY54" s="17">
        <f>IF(AND($D54=$BU$4,$E54=BY$5),VLOOKUP($A54,'Потребление ЭЭ_факт'!$A$5:$DH$154,59+'Потребление ЭЭ_факт'!DG$4+47,FALSE),IF(BX54&lt;&gt;0,VLOOKUP($A54,'Потребление ЭЭ_факт'!$A$5:$DH$154,47+'Потребление ЭЭ_факт'!DG$4+59,FALSE),0))</f>
        <v>23145.253199999999</v>
      </c>
      <c r="BZ54" s="17">
        <f>IF(AND($D54=$BU$4,$E54=BZ$5),VLOOKUP($A54,'Потребление ЭЭ_факт'!$A$5:$DH$154,59+'Потребление ЭЭ_факт'!DH$4+47,FALSE),IF(BY54&lt;&gt;0,VLOOKUP($A54,'Потребление ЭЭ_факт'!$A$5:$DH$154,47+'Потребление ЭЭ_факт'!DH$4+59,FALSE),0))</f>
        <v>24751.490400000002</v>
      </c>
      <c r="CA54" s="15">
        <f t="shared" si="248"/>
        <v>22061.286568476189</v>
      </c>
      <c r="CB54" s="12">
        <f t="shared" si="249"/>
        <v>22411.423108194474</v>
      </c>
      <c r="CC54" s="12">
        <f t="shared" si="250"/>
        <v>18498.247224642666</v>
      </c>
      <c r="CD54" s="12">
        <f t="shared" si="251"/>
        <v>17432.021226037334</v>
      </c>
      <c r="CE54" s="12">
        <f t="shared" si="252"/>
        <v>19135.453831828057</v>
      </c>
      <c r="CF54" s="12">
        <f t="shared" si="253"/>
        <v>22074.698732000001</v>
      </c>
      <c r="CG54" s="14">
        <f t="shared" si="254"/>
        <v>21919.694291390668</v>
      </c>
      <c r="CH54" s="15">
        <f t="shared" si="255"/>
        <v>17213.602540269334</v>
      </c>
      <c r="CI54" s="15">
        <f t="shared" si="256"/>
        <v>18435.920665669331</v>
      </c>
      <c r="CJ54" s="15">
        <f t="shared" si="257"/>
        <v>20459.716973512001</v>
      </c>
      <c r="CK54" s="15">
        <f t="shared" si="258"/>
        <v>19670.224621814668</v>
      </c>
      <c r="CL54" s="15">
        <f t="shared" si="259"/>
        <v>21222.014677102667</v>
      </c>
      <c r="CM54" s="15">
        <f t="shared" si="260"/>
        <v>22061.286568476189</v>
      </c>
      <c r="CN54" s="15">
        <f t="shared" si="262"/>
        <v>22411.423108194474</v>
      </c>
      <c r="CO54" s="15">
        <f t="shared" si="263"/>
        <v>18498.247224642666</v>
      </c>
      <c r="CP54" s="15">
        <f t="shared" si="264"/>
        <v>17432.021226037334</v>
      </c>
      <c r="CQ54" s="15">
        <f t="shared" si="265"/>
        <v>19135.453831828057</v>
      </c>
      <c r="CR54" s="16">
        <f t="shared" si="266"/>
        <v>22074.698732000001</v>
      </c>
      <c r="CS54" s="14">
        <f t="shared" si="213"/>
        <v>21919.694291390668</v>
      </c>
      <c r="CT54" s="15">
        <f t="shared" si="214"/>
        <v>17213.602540269334</v>
      </c>
      <c r="CU54" s="15">
        <f t="shared" si="215"/>
        <v>18435.920665669331</v>
      </c>
      <c r="CV54" s="15">
        <f t="shared" si="216"/>
        <v>20459.716973512001</v>
      </c>
      <c r="CW54" s="15">
        <f t="shared" si="217"/>
        <v>19670.224621814668</v>
      </c>
      <c r="CX54" s="15">
        <f t="shared" si="218"/>
        <v>21222.014677102667</v>
      </c>
      <c r="CY54" s="15">
        <f t="shared" si="219"/>
        <v>22061.286568476189</v>
      </c>
      <c r="CZ54" s="15">
        <f t="shared" si="220"/>
        <v>22411.423108194474</v>
      </c>
      <c r="DA54" s="15">
        <f t="shared" si="221"/>
        <v>18498.247224642666</v>
      </c>
      <c r="DB54" s="15">
        <f t="shared" si="222"/>
        <v>17432.021226037334</v>
      </c>
      <c r="DC54" s="15">
        <f t="shared" si="223"/>
        <v>19135.453831828057</v>
      </c>
      <c r="DD54" s="16">
        <f t="shared" si="224"/>
        <v>22074.698732000001</v>
      </c>
      <c r="DE54" s="14">
        <f t="shared" si="190"/>
        <v>21919.694291390668</v>
      </c>
      <c r="DF54" s="15">
        <f t="shared" si="191"/>
        <v>17213.602540269334</v>
      </c>
      <c r="DG54" s="15">
        <f t="shared" si="192"/>
        <v>18435.920665669331</v>
      </c>
      <c r="DH54" s="15">
        <f t="shared" si="193"/>
        <v>20459.716973512001</v>
      </c>
      <c r="DI54" s="15">
        <f t="shared" si="194"/>
        <v>19670.224621814668</v>
      </c>
      <c r="DJ54" s="15">
        <f t="shared" si="195"/>
        <v>21222.014677102667</v>
      </c>
      <c r="DK54" s="15">
        <f t="shared" si="196"/>
        <v>22061.286568476189</v>
      </c>
      <c r="DL54" s="15">
        <f t="shared" si="197"/>
        <v>22411.423108194474</v>
      </c>
      <c r="DM54" s="15">
        <f t="shared" si="198"/>
        <v>18498.247224642666</v>
      </c>
      <c r="DN54" s="15">
        <f t="shared" si="199"/>
        <v>17432.021226037334</v>
      </c>
      <c r="DO54" s="15">
        <f t="shared" si="188"/>
        <v>19135.453831828057</v>
      </c>
      <c r="DP54" s="16">
        <f t="shared" si="189"/>
        <v>22074.698732000001</v>
      </c>
      <c r="DQ54" s="14">
        <f t="shared" si="105"/>
        <v>21919.694291390668</v>
      </c>
      <c r="DR54" s="15">
        <f t="shared" si="106"/>
        <v>17213.602540269334</v>
      </c>
      <c r="DS54" s="15">
        <f t="shared" si="107"/>
        <v>18435.920665669331</v>
      </c>
      <c r="DT54" s="15">
        <f t="shared" si="108"/>
        <v>20459.716973512001</v>
      </c>
      <c r="DU54" s="15">
        <f t="shared" si="109"/>
        <v>19670.224621814668</v>
      </c>
      <c r="DV54" s="15">
        <f t="shared" si="110"/>
        <v>21222.014677102667</v>
      </c>
      <c r="DW54" s="15">
        <f t="shared" si="111"/>
        <v>22061.286568476189</v>
      </c>
      <c r="DX54" s="15">
        <f t="shared" si="112"/>
        <v>22411.423108194474</v>
      </c>
      <c r="DY54" s="15">
        <f t="shared" si="113"/>
        <v>18498.247224642666</v>
      </c>
      <c r="DZ54" s="15">
        <f t="shared" si="225"/>
        <v>17432.021226037334</v>
      </c>
      <c r="EA54" s="15">
        <f t="shared" si="226"/>
        <v>19135.453831828057</v>
      </c>
      <c r="EB54" s="16">
        <f t="shared" si="227"/>
        <v>22074.698732000001</v>
      </c>
      <c r="EC54" s="14">
        <f t="shared" si="228"/>
        <v>21919.694291390668</v>
      </c>
      <c r="ED54" s="15">
        <f t="shared" si="229"/>
        <v>17213.602540269334</v>
      </c>
      <c r="EE54" s="15">
        <f t="shared" si="230"/>
        <v>18435.920665669331</v>
      </c>
      <c r="EF54" s="15">
        <f t="shared" si="231"/>
        <v>20459.716973512001</v>
      </c>
      <c r="EG54" s="15">
        <f t="shared" si="232"/>
        <v>19670.224621814668</v>
      </c>
      <c r="EH54" s="15">
        <f t="shared" si="233"/>
        <v>21222.014677102667</v>
      </c>
      <c r="EI54" s="15">
        <f t="shared" si="234"/>
        <v>22061.286568476189</v>
      </c>
      <c r="EJ54" s="15">
        <f t="shared" si="235"/>
        <v>22411.423108194474</v>
      </c>
      <c r="EK54" s="15">
        <f t="shared" si="236"/>
        <v>18498.247224642666</v>
      </c>
      <c r="EL54" s="15">
        <f t="shared" si="237"/>
        <v>17432.021226037334</v>
      </c>
      <c r="EM54" s="15">
        <f t="shared" si="238"/>
        <v>19135.453831828057</v>
      </c>
      <c r="EN54" s="16">
        <f t="shared" si="239"/>
        <v>22074.698732000001</v>
      </c>
      <c r="EO54" s="14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6"/>
      <c r="FC54" s="14"/>
      <c r="FD54" s="17"/>
      <c r="FE54" s="17"/>
      <c r="FF54" s="17">
        <f t="shared" si="116"/>
        <v>17707.575368571426</v>
      </c>
      <c r="FG54" s="17">
        <f t="shared" si="117"/>
        <v>18935.885456142856</v>
      </c>
      <c r="FH54" s="17">
        <f t="shared" si="118"/>
        <v>21238.576415999996</v>
      </c>
      <c r="FI54" s="17">
        <f t="shared" si="119"/>
        <v>24336.657977428571</v>
      </c>
      <c r="FJ54" s="17">
        <f t="shared" si="120"/>
        <v>24747.356942571427</v>
      </c>
      <c r="FK54" s="17">
        <f t="shared" si="121"/>
        <v>18752.587896000001</v>
      </c>
      <c r="FL54" s="17">
        <f t="shared" si="122"/>
        <v>19372.950892112</v>
      </c>
      <c r="FM54" s="17">
        <f t="shared" si="123"/>
        <v>19386.288010912103</v>
      </c>
      <c r="FN54" s="17">
        <f t="shared" si="124"/>
        <v>20445.253735999999</v>
      </c>
      <c r="FO54" s="14">
        <f t="shared" si="125"/>
        <v>20769.602174172</v>
      </c>
      <c r="FP54" s="17">
        <f t="shared" si="126"/>
        <v>18501.863480807999</v>
      </c>
      <c r="FQ54" s="17">
        <f t="shared" si="127"/>
        <v>19109.187157008</v>
      </c>
      <c r="FR54" s="17">
        <f t="shared" si="128"/>
        <v>19559.368690536001</v>
      </c>
      <c r="FS54" s="17">
        <f t="shared" si="129"/>
        <v>20922.728315444001</v>
      </c>
      <c r="FT54" s="17">
        <f t="shared" si="130"/>
        <v>21171.329751308003</v>
      </c>
      <c r="FU54" s="17">
        <f t="shared" si="131"/>
        <v>22849.461727999998</v>
      </c>
      <c r="FV54" s="17">
        <f t="shared" si="132"/>
        <v>24340.919317011998</v>
      </c>
      <c r="FW54" s="17">
        <f t="shared" si="133"/>
        <v>20072.940217928</v>
      </c>
      <c r="FX54" s="17">
        <f t="shared" si="134"/>
        <v>18031.878836</v>
      </c>
      <c r="FY54" s="17">
        <f t="shared" si="135"/>
        <v>18823.987024572078</v>
      </c>
      <c r="FZ54" s="17">
        <f t="shared" si="136"/>
        <v>21859.61</v>
      </c>
      <c r="GA54" s="14">
        <f t="shared" si="137"/>
        <v>21663</v>
      </c>
      <c r="GB54" s="17">
        <f t="shared" si="138"/>
        <v>11744.032079999999</v>
      </c>
      <c r="GC54" s="17">
        <f t="shared" si="139"/>
        <v>14845.380840000002</v>
      </c>
      <c r="GD54" s="17">
        <f t="shared" si="140"/>
        <v>19838.805960000005</v>
      </c>
      <c r="GE54" s="17">
        <f t="shared" si="141"/>
        <v>14942.692350000001</v>
      </c>
      <c r="GF54" s="17">
        <f t="shared" si="142"/>
        <v>17743.223879999998</v>
      </c>
      <c r="GG54" s="17">
        <f t="shared" si="143"/>
        <v>18997.740000000002</v>
      </c>
      <c r="GH54" s="17">
        <f t="shared" si="144"/>
        <v>18145.993064999999</v>
      </c>
      <c r="GI54" s="17">
        <f t="shared" si="145"/>
        <v>16669.21356</v>
      </c>
      <c r="GJ54" s="17">
        <f t="shared" si="146"/>
        <v>14891.233950000002</v>
      </c>
      <c r="GK54" s="17">
        <f t="shared" si="147"/>
        <v>19196.086459999999</v>
      </c>
      <c r="GL54" s="17">
        <f t="shared" si="148"/>
        <v>23919.232459999999</v>
      </c>
      <c r="GM54" s="14">
        <f t="shared" si="149"/>
        <v>23326.4807</v>
      </c>
      <c r="GN54" s="17">
        <f t="shared" si="150"/>
        <v>21394.912060000002</v>
      </c>
      <c r="GO54" s="17">
        <f t="shared" si="151"/>
        <v>21353.194</v>
      </c>
      <c r="GP54" s="17">
        <f t="shared" si="152"/>
        <v>21980.976269999999</v>
      </c>
      <c r="GQ54" s="17">
        <f t="shared" si="153"/>
        <v>23145.253199999999</v>
      </c>
      <c r="GR54" s="17">
        <f t="shared" si="154"/>
        <v>24751.490400000002</v>
      </c>
      <c r="GS54" s="15">
        <f t="shared" si="155"/>
        <v>22061.286568476189</v>
      </c>
      <c r="GT54" s="12">
        <f t="shared" si="156"/>
        <v>22411.423108194474</v>
      </c>
      <c r="GU54" s="12">
        <f t="shared" si="157"/>
        <v>18498.247224642666</v>
      </c>
      <c r="GV54" s="12">
        <f t="shared" si="158"/>
        <v>17432.021226037334</v>
      </c>
      <c r="GW54" s="12">
        <f t="shared" si="159"/>
        <v>19135.453831828057</v>
      </c>
      <c r="GX54" s="12">
        <f t="shared" si="160"/>
        <v>22074.698732000001</v>
      </c>
      <c r="GY54" s="14">
        <f t="shared" si="161"/>
        <v>21919.694291390668</v>
      </c>
      <c r="GZ54" s="15">
        <f t="shared" si="162"/>
        <v>17213.602540269334</v>
      </c>
      <c r="HA54" s="15">
        <f t="shared" si="163"/>
        <v>18435.920665669331</v>
      </c>
      <c r="HB54" s="15">
        <f t="shared" si="164"/>
        <v>20459.716973512001</v>
      </c>
      <c r="HC54" s="15">
        <f t="shared" si="165"/>
        <v>19670.224621814668</v>
      </c>
      <c r="HD54" s="15">
        <f t="shared" si="166"/>
        <v>21222.014677102667</v>
      </c>
      <c r="HE54" s="15">
        <f t="shared" si="167"/>
        <v>22061.286568476189</v>
      </c>
      <c r="HF54" s="15">
        <f t="shared" si="168"/>
        <v>22411.423108194474</v>
      </c>
      <c r="HG54" s="15">
        <f t="shared" si="169"/>
        <v>18498.247224642666</v>
      </c>
      <c r="HH54" s="15">
        <f t="shared" si="170"/>
        <v>17432.021226037334</v>
      </c>
      <c r="HI54" s="15">
        <f t="shared" si="171"/>
        <v>19135.453831828057</v>
      </c>
      <c r="HJ54" s="16">
        <f t="shared" si="172"/>
        <v>22074.698732000001</v>
      </c>
      <c r="HK54" s="14">
        <f t="shared" si="267"/>
        <v>21919.694291390668</v>
      </c>
      <c r="HL54" s="15">
        <f t="shared" si="268"/>
        <v>17213.602540269334</v>
      </c>
      <c r="HM54" s="15">
        <f t="shared" ref="HM54:HM69" si="269">CU54</f>
        <v>18435.920665669331</v>
      </c>
      <c r="HN54" s="15"/>
      <c r="HO54" s="15"/>
      <c r="HP54" s="15"/>
      <c r="HQ54" s="15"/>
      <c r="HR54" s="15"/>
      <c r="HS54" s="15"/>
      <c r="HT54" s="15"/>
      <c r="HU54" s="15"/>
      <c r="HV54" s="16"/>
      <c r="HW54" s="14"/>
      <c r="HX54" s="15"/>
      <c r="HY54" s="15"/>
      <c r="HZ54" s="15"/>
      <c r="IA54" s="15"/>
      <c r="IB54" s="15"/>
      <c r="IC54" s="15"/>
      <c r="ID54" s="15"/>
      <c r="IE54" s="15"/>
      <c r="IF54" s="15"/>
      <c r="IG54" s="15"/>
      <c r="IH54" s="16"/>
      <c r="II54" s="14"/>
      <c r="IJ54" s="15"/>
      <c r="IK54" s="15"/>
      <c r="IL54" s="15"/>
      <c r="IM54" s="15"/>
      <c r="IN54" s="15"/>
      <c r="IO54" s="15"/>
      <c r="IP54" s="15"/>
      <c r="IQ54" s="15"/>
      <c r="IR54" s="15"/>
      <c r="IS54" s="15"/>
      <c r="IT54" s="16"/>
      <c r="IU54" s="14"/>
      <c r="IV54" s="15"/>
      <c r="IW54" s="15"/>
      <c r="IX54" s="15"/>
      <c r="IY54" s="15"/>
      <c r="IZ54" s="15"/>
      <c r="JA54" s="15"/>
      <c r="JB54" s="15"/>
      <c r="JC54" s="15"/>
      <c r="JD54" s="15"/>
      <c r="JE54" s="15"/>
      <c r="JF54" s="16"/>
      <c r="JH54" s="17"/>
      <c r="JI54" s="14">
        <f t="shared" si="179"/>
        <v>184923.1326957384</v>
      </c>
      <c r="JJ54" s="15">
        <f t="shared" si="180"/>
        <v>246012.87669278804</v>
      </c>
      <c r="JK54" s="15">
        <f t="shared" si="181"/>
        <v>212596.634605</v>
      </c>
      <c r="JL54" s="15">
        <f t="shared" si="182"/>
        <v>257565.4373211787</v>
      </c>
      <c r="JM54" s="15">
        <f t="shared" si="183"/>
        <v>240534.30446093736</v>
      </c>
      <c r="JN54" s="15">
        <f t="shared" si="184"/>
        <v>57569.217497329329</v>
      </c>
      <c r="JO54" s="15">
        <f t="shared" si="185"/>
        <v>0</v>
      </c>
      <c r="JP54" s="15">
        <f t="shared" si="186"/>
        <v>0</v>
      </c>
      <c r="JQ54" s="15">
        <f t="shared" si="187"/>
        <v>0</v>
      </c>
      <c r="JR54" s="14"/>
    </row>
    <row r="55" spans="1:278" ht="12.75" customHeight="1" x14ac:dyDescent="0.25">
      <c r="A55" s="5" t="s">
        <v>115</v>
      </c>
      <c r="B55" s="3" t="s">
        <v>116</v>
      </c>
      <c r="C55" s="4">
        <v>44649</v>
      </c>
      <c r="D55">
        <f t="shared" si="242"/>
        <v>2022</v>
      </c>
      <c r="E55">
        <f t="shared" si="243"/>
        <v>3</v>
      </c>
      <c r="F55">
        <f t="shared" si="244"/>
        <v>2019</v>
      </c>
      <c r="G55">
        <f t="shared" si="245"/>
        <v>3</v>
      </c>
      <c r="H55">
        <f t="shared" si="173"/>
        <v>2022</v>
      </c>
      <c r="I55">
        <f t="shared" si="174"/>
        <v>4</v>
      </c>
      <c r="J55">
        <f t="shared" si="175"/>
        <v>2027</v>
      </c>
      <c r="K55">
        <f t="shared" si="176"/>
        <v>3</v>
      </c>
      <c r="M55" s="28">
        <f>IF(AND($D55=$M$4,$E55=M$5),VLOOKUP($A55,'Потребление ЭЭ_факт'!$A$5:$DH$154,47+'Потребление ЭЭ_факт'!AU$4-1,FALSE),IF(L55&lt;&gt;0,VLOOKUP($A55,'Потребление ЭЭ_факт'!$A$5:$DH$154,47+'Потребление ЭЭ_факт'!AU$4-1,FALSE),0))</f>
        <v>0</v>
      </c>
      <c r="N55" s="17">
        <f>IF(AND($D55=$M$4,$E55=N$5),VLOOKUP($A55,'Потребление ЭЭ_факт'!$A$5:$DH$154,47+'Потребление ЭЭ_факт'!AV$4-1,FALSE),IF(M55&lt;&gt;0,VLOOKUP($A55,'Потребление ЭЭ_факт'!$A$5:$DH$154,47+'Потребление ЭЭ_факт'!AV$4-1,FALSE),0))</f>
        <v>0</v>
      </c>
      <c r="O55" s="17">
        <f>IF(AND($D55=$M$4,$E55=O$5),VLOOKUP($A55,'Потребление ЭЭ_факт'!$A$5:$DH$154,47+'Потребление ЭЭ_факт'!AW$4-1,FALSE),IF(N55&lt;&gt;0,VLOOKUP($A55,'Потребление ЭЭ_факт'!$A$5:$DH$154,47+'Потребление ЭЭ_факт'!AW$4-1,FALSE),0))</f>
        <v>0</v>
      </c>
      <c r="P55" s="17">
        <f>IF(AND($D55=$M$4,$E55=P$5),VLOOKUP($A55,'Потребление ЭЭ_факт'!$A$5:$DH$154,47+'Потребление ЭЭ_факт'!AX$4-1,FALSE),IF(O55&lt;&gt;0,VLOOKUP($A55,'Потребление ЭЭ_факт'!$A$5:$DH$154,47+'Потребление ЭЭ_факт'!AX$4-1,FALSE),0))</f>
        <v>0</v>
      </c>
      <c r="Q55" s="17">
        <f>IF(AND($D55=$M$4,$E55=Q$5),VLOOKUP($A55,'Потребление ЭЭ_факт'!$A$5:$DH$154,47+'Потребление ЭЭ_факт'!AY$4-1,FALSE),IF(P55&lt;&gt;0,VLOOKUP($A55,'Потребление ЭЭ_факт'!$A$5:$DH$154,47+'Потребление ЭЭ_факт'!AY$4-1,FALSE),0))</f>
        <v>0</v>
      </c>
      <c r="R55" s="17">
        <f>IF(AND($D55=$M$4,$E55=R$5),VLOOKUP($A55,'Потребление ЭЭ_факт'!$A$5:$DH$154,47+'Потребление ЭЭ_факт'!AZ$4-1,FALSE),IF(Q55&lt;&gt;0,VLOOKUP($A55,'Потребление ЭЭ_факт'!$A$5:$DH$154,47+'Потребление ЭЭ_факт'!AZ$4-1,FALSE),0))</f>
        <v>0</v>
      </c>
      <c r="S55" s="17">
        <f>IF(AND($D55=$M$4,$E55=S$5),VLOOKUP($A55,'Потребление ЭЭ_факт'!$A$5:$DH$154,47+'Потребление ЭЭ_факт'!BA$4-1,FALSE),IF(R55&lt;&gt;0,VLOOKUP($A55,'Потребление ЭЭ_факт'!$A$5:$DH$154,47+'Потребление ЭЭ_факт'!BA$4-1,FALSE),0))</f>
        <v>0</v>
      </c>
      <c r="T55" s="17">
        <f>IF(AND($D55=$M$4,$E55=T$5),VLOOKUP($A55,'Потребление ЭЭ_факт'!$A$5:$DH$154,47+'Потребление ЭЭ_факт'!BB$4-1,FALSE),IF(S55&lt;&gt;0,VLOOKUP($A55,'Потребление ЭЭ_факт'!$A$5:$DH$154,47+'Потребление ЭЭ_факт'!BB$4-1,FALSE),0))</f>
        <v>0</v>
      </c>
      <c r="U55" s="17">
        <f>IF(AND($D55=$M$4,$E55=U$5),VLOOKUP($A55,'Потребление ЭЭ_факт'!$A$5:$DH$154,47+'Потребление ЭЭ_факт'!BC$4-1,FALSE),IF(T55&lt;&gt;0,VLOOKUP($A55,'Потребление ЭЭ_факт'!$A$5:$DH$154,47+'Потребление ЭЭ_факт'!BC$4-1,FALSE),0))</f>
        <v>0</v>
      </c>
      <c r="V55" s="17">
        <f>IF(AND($D55=$M$4,$E55=V$5),VLOOKUP($A55,'Потребление ЭЭ_факт'!$A$5:$DH$154,47+'Потребление ЭЭ_факт'!BD$4-1,FALSE),IF(U55&lt;&gt;0,VLOOKUP($A55,'Потребление ЭЭ_факт'!$A$5:$DH$154,47+'Потребление ЭЭ_факт'!BD$4-1,FALSE),0))</f>
        <v>0</v>
      </c>
      <c r="W55" s="17">
        <f>IF(AND($D55=$M$4,$E55=W$5),VLOOKUP($A55,'Потребление ЭЭ_факт'!$A$5:$DH$154,47+'Потребление ЭЭ_факт'!BE$4-1,FALSE),IF(V55&lt;&gt;0,VLOOKUP($A55,'Потребление ЭЭ_факт'!$A$5:$DH$154,47+'Потребление ЭЭ_факт'!BE$4-1,FALSE),0))</f>
        <v>0</v>
      </c>
      <c r="X55" s="17">
        <f>IF(AND($D55=$M$4,$E55=X$5),VLOOKUP($A55,'Потребление ЭЭ_факт'!$A$5:$DH$154,47+'Потребление ЭЭ_факт'!BF$4-1,FALSE),IF(W55&lt;&gt;0,VLOOKUP($A55,'Потребление ЭЭ_факт'!$A$5:$DH$154,47+'Потребление ЭЭ_факт'!BF$4-1,FALSE),0))</f>
        <v>0</v>
      </c>
      <c r="Y55" s="14">
        <f>IF(AND($D55=$Y$4,$E55=Y$5),VLOOKUP($A55,'Потребление ЭЭ_факт'!$A$5:$DH$154,47+'Потребление ЭЭ_факт'!BG$4+11,FALSE),IF(X55&lt;&gt;0,VLOOKUP($A55,'Потребление ЭЭ_факт'!$A$5:$DH$154,47+'Потребление ЭЭ_факт'!BG$4+11,FALSE),0))</f>
        <v>0</v>
      </c>
      <c r="Z55" s="17">
        <f>IF(AND($D55=$Y$4,$E55=Z$5),VLOOKUP($A55,'Потребление ЭЭ_факт'!$A$5:$DH$154,47+'Потребление ЭЭ_факт'!BH$4+11,FALSE),IF(Y55&lt;&gt;0,VLOOKUP($A55,'Потребление ЭЭ_факт'!$A$5:$DH$154,47+'Потребление ЭЭ_факт'!BH$4+11,FALSE),0))</f>
        <v>0</v>
      </c>
      <c r="AA55" s="17">
        <f>IF(AND($D55=$Y$4,$E55=AA$5),VLOOKUP($A55,'Потребление ЭЭ_факт'!$A$5:$DH$154,47+'Потребление ЭЭ_факт'!BI$4+11,FALSE),IF(Z55&lt;&gt;0,VLOOKUP($A55,'Потребление ЭЭ_факт'!$A$5:$DH$154,47+'Потребление ЭЭ_факт'!BI$4+11,FALSE),0))</f>
        <v>0</v>
      </c>
      <c r="AB55" s="17">
        <f>IF(AND($D55=$Y$4,$E55=AB$5),VLOOKUP($A55,'Потребление ЭЭ_факт'!$A$5:$DH$154,47+'Потребление ЭЭ_факт'!BJ$4+11,FALSE),IF(AA55&lt;&gt;0,VLOOKUP($A55,'Потребление ЭЭ_факт'!$A$5:$DH$154,47+'Потребление ЭЭ_факт'!BJ$4+11,FALSE),0))</f>
        <v>0</v>
      </c>
      <c r="AC55" s="17">
        <f>IF(AND($D55=$Y$4,$E55=AC$5),VLOOKUP($A55,'Потребление ЭЭ_факт'!$A$5:$DH$154,47+'Потребление ЭЭ_факт'!BK$4+11,FALSE),IF(AB55&lt;&gt;0,VLOOKUP($A55,'Потребление ЭЭ_факт'!$A$5:$DH$154,47+'Потребление ЭЭ_факт'!BK$4+11,FALSE),0))</f>
        <v>0</v>
      </c>
      <c r="AD55" s="17">
        <f>IF(AND($D55=$Y$4,$E55=AD$5),VLOOKUP($A55,'Потребление ЭЭ_факт'!$A$5:$DH$154,47+'Потребление ЭЭ_факт'!BL$4+11,FALSE),IF(AC55&lt;&gt;0,VLOOKUP($A55,'Потребление ЭЭ_факт'!$A$5:$DH$154,47+'Потребление ЭЭ_факт'!BL$4+11,FALSE),0))</f>
        <v>0</v>
      </c>
      <c r="AE55" s="17">
        <f>IF(AND($D55=$Y$4,$E55=AE$5),VLOOKUP($A55,'Потребление ЭЭ_факт'!$A$5:$DH$154,47+'Потребление ЭЭ_факт'!BM$4+11,FALSE),IF(AD55&lt;&gt;0,VLOOKUP($A55,'Потребление ЭЭ_факт'!$A$5:$DH$154,47+'Потребление ЭЭ_факт'!BM$4+11,FALSE),0))</f>
        <v>0</v>
      </c>
      <c r="AF55" s="17">
        <f>IF(AND($D55=$Y$4,$E55=AF$5),VLOOKUP($A55,'Потребление ЭЭ_факт'!$A$5:$DH$154,47+'Потребление ЭЭ_факт'!BN$4+11,FALSE),IF(AE55&lt;&gt;0,VLOOKUP($A55,'Потребление ЭЭ_факт'!$A$5:$DH$154,47+'Потребление ЭЭ_факт'!BN$4+11,FALSE),0))</f>
        <v>0</v>
      </c>
      <c r="AG55" s="17">
        <f>IF(AND($D55=$Y$4,$E55=AG$5),VLOOKUP($A55,'Потребление ЭЭ_факт'!$A$5:$DH$154,47+'Потребление ЭЭ_факт'!BO$4+11,FALSE),IF(AF55&lt;&gt;0,VLOOKUP($A55,'Потребление ЭЭ_факт'!$A$5:$DH$154,47+'Потребление ЭЭ_факт'!BO$4+11,FALSE),0))</f>
        <v>0</v>
      </c>
      <c r="AH55" s="17">
        <f>IF(AND($D55=$Y$4,$E55=AH$5),VLOOKUP($A55,'Потребление ЭЭ_факт'!$A$5:$DH$154,47+'Потребление ЭЭ_факт'!BP$4+11,FALSE),IF(AG55&lt;&gt;0,VLOOKUP($A55,'Потребление ЭЭ_факт'!$A$5:$DH$154,47+'Потребление ЭЭ_факт'!BP$4+11,FALSE),0))</f>
        <v>0</v>
      </c>
      <c r="AI55" s="17">
        <f>IF(AND($D55=$Y$4,$E55=AI$5),VLOOKUP($A55,'Потребление ЭЭ_факт'!$A$5:$DH$154,47+'Потребление ЭЭ_факт'!BQ$4+11,FALSE),IF(AH55&lt;&gt;0,VLOOKUP($A55,'Потребление ЭЭ_факт'!$A$5:$DH$154,47+'Потребление ЭЭ_факт'!BQ$4+11,FALSE),0))</f>
        <v>0</v>
      </c>
      <c r="AJ55" s="17">
        <f>IF(AND($D55=$Y$4,$E55=AJ$5),VLOOKUP($A55,'Потребление ЭЭ_факт'!$A$5:$DH$154,47+'Потребление ЭЭ_факт'!BR$4+11,FALSE),IF(AI55&lt;&gt;0,VLOOKUP($A55,'Потребление ЭЭ_факт'!$A$5:$DH$154,47+'Потребление ЭЭ_факт'!BR$4+11,FALSE),0))</f>
        <v>0</v>
      </c>
      <c r="AK55" s="14">
        <f>IF(AND($D55=$AK$4,$E55=AK$5),VLOOKUP($A55,'Потребление ЭЭ_факт'!$A$5:$DH$154,47+'Потребление ЭЭ_факт'!BS$4+23,FALSE),IF(AJ55&lt;&gt;0,VLOOKUP($A55,'Потребление ЭЭ_факт'!$A$5:$DH$154,47+'Потребление ЭЭ_факт'!BS$4+23,FALSE),0))</f>
        <v>0</v>
      </c>
      <c r="AL55" s="17">
        <f>IF(AND($D55=$AK$4,$E55=AL$5),VLOOKUP($A55,'Потребление ЭЭ_факт'!$A$5:$DH$154,47+'Потребление ЭЭ_факт'!BT$4+23,FALSE),IF(AK55&lt;&gt;0,VLOOKUP($A55,'Потребление ЭЭ_факт'!$A$5:$DH$154,47+'Потребление ЭЭ_факт'!BT$4+23,FALSE),0))</f>
        <v>0</v>
      </c>
      <c r="AM55" s="17">
        <f>IF(AND($D55=$AK$4,$E55=AM$5),VLOOKUP($A55,'Потребление ЭЭ_факт'!$A$5:$DH$154,47+'Потребление ЭЭ_факт'!BU$4+23,FALSE),IF(AL55&lt;&gt;0,VLOOKUP($A55,'Потребление ЭЭ_факт'!$A$5:$DH$154,47+'Потребление ЭЭ_факт'!BU$4+23,FALSE),0))</f>
        <v>6865.6531508571425</v>
      </c>
      <c r="AN55" s="17">
        <f>IF(AND($D55=$AK$4,$E55=AN$5),VLOOKUP($A55,'Потребление ЭЭ_факт'!$A$5:$DH$154,47+'Потребление ЭЭ_факт'!BV$4+23,FALSE),IF(AM55&lt;&gt;0,VLOOKUP($A55,'Потребление ЭЭ_факт'!$A$5:$DH$154,47+'Потребление ЭЭ_факт'!BV$4+23,FALSE),0))</f>
        <v>8273.7297299999991</v>
      </c>
      <c r="AO55" s="17">
        <f>IF(AND($D55=$AK$4,$E55=AO$5),VLOOKUP($A55,'Потребление ЭЭ_факт'!$A$5:$DH$154,47+'Потребление ЭЭ_факт'!BW$4+23,FALSE),IF(AN55&lt;&gt;0,VLOOKUP($A55,'Потребление ЭЭ_факт'!$A$5:$DH$154,47+'Потребление ЭЭ_факт'!BW$4+23,FALSE),0))</f>
        <v>7785.284036142858</v>
      </c>
      <c r="AP55" s="17">
        <f>IF(AND($D55=$AK$4,$E55=AP$5),VLOOKUP($A55,'Потребление ЭЭ_факт'!$A$5:$DH$154,47+'Потребление ЭЭ_факт'!BX$4+23,FALSE),IF(AO55&lt;&gt;0,VLOOKUP($A55,'Потребление ЭЭ_факт'!$A$5:$DH$154,47+'Потребление ЭЭ_факт'!BX$4+23,FALSE),0))</f>
        <v>8732.2573817142857</v>
      </c>
      <c r="AQ55" s="17">
        <f>IF(AND($D55=$AK$4,$E55=AQ$5),VLOOKUP($A55,'Потребление ЭЭ_факт'!$A$5:$DH$154,47+'Потребление ЭЭ_факт'!BY$4+23,FALSE),IF(AP55&lt;&gt;0,VLOOKUP($A55,'Потребление ЭЭ_факт'!$A$5:$DH$154,47+'Потребление ЭЭ_факт'!BY$4+23,FALSE),0))</f>
        <v>10380.955642571429</v>
      </c>
      <c r="AR55" s="17">
        <f>IF(AND($D55=$AK$4,$E55=AR$5),VLOOKUP($A55,'Потребление ЭЭ_факт'!$A$5:$DH$154,47+'Потребление ЭЭ_факт'!BZ$4+23,FALSE),IF(AQ55&lt;&gt;0,VLOOKUP($A55,'Потребление ЭЭ_факт'!$A$5:$DH$154,47+'Потребление ЭЭ_факт'!BZ$4+23,FALSE),0))</f>
        <v>10361.941845714286</v>
      </c>
      <c r="AS55" s="17">
        <f>IF(AND($D55=$AK$4,$E55=AS$5),VLOOKUP($A55,'Потребление ЭЭ_факт'!$A$5:$DH$154,47+'Потребление ЭЭ_факт'!CA$4+23,FALSE),IF(AR55&lt;&gt;0,VLOOKUP($A55,'Потребление ЭЭ_факт'!$A$5:$DH$154,47+'Потребление ЭЭ_факт'!CA$4+23,FALSE),0))</f>
        <v>7509.8113880000001</v>
      </c>
      <c r="AT55" s="17">
        <f>IF(AND($D55=$AK$4,$E55=AT$5),VLOOKUP($A55,'Потребление ЭЭ_факт'!$A$5:$DH$154,47+'Потребление ЭЭ_факт'!CB$4+23,FALSE),IF(AS55&lt;&gt;0,VLOOKUP($A55,'Потребление ЭЭ_факт'!$A$5:$DH$154,47+'Потребление ЭЭ_факт'!CB$4+23,FALSE),0))</f>
        <v>8164.1849439999996</v>
      </c>
      <c r="AU55" s="17">
        <f>IF(AND($D55=$AK$4,$E55=AU$5),VLOOKUP($A55,'Потребление ЭЭ_факт'!$A$5:$DH$154,47+'Потребление ЭЭ_факт'!CC$4+23,FALSE),IF(AT55&lt;&gt;0,VLOOKUP($A55,'Потребление ЭЭ_факт'!$A$5:$DH$154,47+'Потребление ЭЭ_факт'!CC$4+23,FALSE),0))</f>
        <v>6218.0289320000002</v>
      </c>
      <c r="AV55" s="17">
        <f>IF(AND($D55=$AK$4,$E55=AV$5),VLOOKUP($A55,'Потребление ЭЭ_факт'!$A$5:$DH$154,47+'Потребление ЭЭ_факт'!CD$4+23,FALSE),IF(AU55&lt;&gt;0,VLOOKUP($A55,'Потребление ЭЭ_факт'!$A$5:$DH$154,47+'Потребление ЭЭ_факт'!CD$4+23,FALSE),0))</f>
        <v>10808.374248</v>
      </c>
      <c r="AW55" s="14">
        <f>IF(AND($D55=$AW$4,$E55=AW$5),VLOOKUP($A55,'Потребление ЭЭ_факт'!$A$5:$DH$154,47+'Потребление ЭЭ_факт'!CE$4+35,FALSE),IF(AV55&lt;&gt;0,VLOOKUP($A55,'Потребление ЭЭ_факт'!$A$5:$DH$154,47+'Потребление ЭЭ_факт'!CE$4+35,FALSE),0))</f>
        <v>10563.600920000001</v>
      </c>
      <c r="AX55" s="17">
        <f>IF(AND($D55=$AW$4,$E55=AX$5),VLOOKUP($A55,'Потребление ЭЭ_факт'!$A$5:$DH$154,47+'Потребление ЭЭ_факт'!CF$4+35,FALSE),IF(AW55&lt;&gt;0,VLOOKUP($A55,'Потребление ЭЭ_факт'!$A$5:$DH$154,47+'Потребление ЭЭ_факт'!CF$4+35,FALSE),0))</f>
        <v>9587.7601040000009</v>
      </c>
      <c r="AY55" s="17">
        <f>IF(AND($D55=$AW$4,$E55=AY$5),VLOOKUP($A55,'Потребление ЭЭ_факт'!$A$5:$DH$154,47+'Потребление ЭЭ_факт'!CG$4+35,FALSE),IF(AX55&lt;&gt;0,VLOOKUP($A55,'Потребление ЭЭ_факт'!$A$5:$DH$154,47+'Потребление ЭЭ_факт'!CG$4+35,FALSE),0))</f>
        <v>9919.9299319999991</v>
      </c>
      <c r="AZ55" s="17">
        <f>IF(AND($D55=$AW$4,$E55=AZ$5),VLOOKUP($A55,'Потребление ЭЭ_факт'!$A$5:$DH$154,47+'Потребление ЭЭ_факт'!CH$4+35,FALSE),IF(AY55&lt;&gt;0,VLOOKUP($A55,'Потребление ЭЭ_факт'!$A$5:$DH$154,47+'Потребление ЭЭ_факт'!CH$4+35,FALSE),0))</f>
        <v>8303.6708600000002</v>
      </c>
      <c r="BA55" s="17">
        <f>IF(AND($D55=$AW$4,$E55=BA$5),VLOOKUP($A55,'Потребление ЭЭ_факт'!$A$5:$DH$154,47+'Потребление ЭЭ_факт'!CI$4+35,FALSE),IF(AZ55&lt;&gt;0,VLOOKUP($A55,'Потребление ЭЭ_факт'!$A$5:$DH$154,47+'Потребление ЭЭ_факт'!CI$4+35,FALSE),0))</f>
        <v>8036.0882840000004</v>
      </c>
      <c r="BB55" s="17">
        <f>IF(AND($D55=$AW$4,$E55=BB$5),VLOOKUP($A55,'Потребление ЭЭ_факт'!$A$5:$DH$154,47+'Потребление ЭЭ_факт'!CJ$4+35,FALSE),IF(BA55&lt;&gt;0,VLOOKUP($A55,'Потребление ЭЭ_факт'!$A$5:$DH$154,47+'Потребление ЭЭ_факт'!CJ$4+35,FALSE),0))</f>
        <v>8589.7053360000009</v>
      </c>
      <c r="BC55" s="17">
        <f>IF(AND($D55=$AW$4,$E55=BC$5),VLOOKUP($A55,'Потребление ЭЭ_факт'!$A$5:$DH$154,47+'Потребление ЭЭ_факт'!CK$4+35,FALSE),IF(BB55&lt;&gt;0,VLOOKUP($A55,'Потребление ЭЭ_факт'!$A$5:$DH$154,47+'Потребление ЭЭ_факт'!CK$4+35,FALSE),0))</f>
        <v>10072.775156</v>
      </c>
      <c r="BD55" s="17">
        <f>IF(AND($D55=$AW$4,$E55=BD$5),VLOOKUP($A55,'Потребление ЭЭ_факт'!$A$5:$DH$154,47+'Потребление ЭЭ_факт'!CL$4+35,FALSE),IF(BC55&lt;&gt;0,VLOOKUP($A55,'Потребление ЭЭ_факт'!$A$5:$DH$154,47+'Потребление ЭЭ_факт'!CL$4+35,FALSE),0))</f>
        <v>10838.859332</v>
      </c>
      <c r="BE55" s="17">
        <f>IF(AND($D55=$AW$4,$E55=BE$5),VLOOKUP($A55,'Потребление ЭЭ_факт'!$A$5:$DH$154,47+'Потребление ЭЭ_факт'!CM$4+35,FALSE),IF(BD55&lt;&gt;0,VLOOKUP($A55,'Потребление ЭЭ_факт'!$A$5:$DH$154,47+'Потребление ЭЭ_факт'!CM$4+35,FALSE),0))</f>
        <v>8480.7010360000004</v>
      </c>
      <c r="BF55" s="17">
        <f>IF(AND($D55=$AW$4,$E55=BF$5),VLOOKUP($A55,'Потребление ЭЭ_факт'!$A$5:$DH$154,47+'Потребление ЭЭ_факт'!CN$4+35,FALSE),IF(BE55&lt;&gt;0,VLOOKUP($A55,'Потребление ЭЭ_факт'!$A$5:$DH$154,47+'Потребление ЭЭ_факт'!CN$4+35,FALSE),0))</f>
        <v>8940.8426920000002</v>
      </c>
      <c r="BG55" s="17">
        <f>IF(AND($D55=$AW$4,$E55=BG$5),VLOOKUP($A55,'Потребление ЭЭ_факт'!$A$5:$DH$154,47+'Потребление ЭЭ_факт'!CO$4+35,FALSE),IF(BF55&lt;&gt;0,VLOOKUP($A55,'Потребление ЭЭ_факт'!$A$5:$DH$154,47+'Потребление ЭЭ_факт'!CO$4+35,FALSE),0))</f>
        <v>10607.944792</v>
      </c>
      <c r="BH55" s="17">
        <f>IF(AND($D55=$AW$4,$E55=BH$5),VLOOKUP($A55,'Потребление ЭЭ_факт'!$A$5:$DH$154,47+'Потребление ЭЭ_факт'!CP$4+35,FALSE),IF(BG55&lt;&gt;0,VLOOKUP($A55,'Потребление ЭЭ_факт'!$A$5:$DH$154,47+'Потребление ЭЭ_факт'!CP$4+35,FALSE),0))</f>
        <v>11055.369932</v>
      </c>
      <c r="BI55" s="14">
        <f>IF(AND($D55=$BI$4,$E55=BI$5),VLOOKUP($A55,'Потребление ЭЭ_факт'!$A$5:$DH$154,47+'Потребление ЭЭ_факт'!CQ$4+47,FALSE),IF(BH55&lt;&gt;0,VLOOKUP($A55,'Потребление ЭЭ_факт'!$A$5:$DH$154,47+'Потребление ЭЭ_факт'!CQ$4+47,FALSE),0))</f>
        <v>10803.208248000001</v>
      </c>
      <c r="BJ55" s="17">
        <f>IF(AND($D55=$BI$4,$E55=BJ$5),VLOOKUP($A55,'Потребление ЭЭ_факт'!$A$5:$DH$154,47+'Потребление ЭЭ_факт'!CR$4+47,FALSE),IF(BI55&lt;&gt;0,VLOOKUP($A55,'Потребление ЭЭ_факт'!$A$5:$DH$154,47+'Потребление ЭЭ_факт'!CR$4+47,FALSE),0))</f>
        <v>10265.256764</v>
      </c>
      <c r="BK55" s="17">
        <f>IF(AND($D55=$BI$4,$E55=BK$5),VLOOKUP($A55,'Потребление ЭЭ_факт'!$A$5:$DH$154,47+'Потребление ЭЭ_факт'!CS$4+47,FALSE),IF(BJ55&lt;&gt;0,VLOOKUP($A55,'Потребление ЭЭ_факт'!$A$5:$DH$154,47+'Потребление ЭЭ_факт'!CS$4+47,FALSE),0))</f>
        <v>7817.7231400000001</v>
      </c>
      <c r="BL55" s="17">
        <f>IF(AND($D55=$BI$4,$E55=BL$5),VLOOKUP($A55,'Потребление ЭЭ_факт'!$A$5:$DH$154,47+'Потребление ЭЭ_факт'!CT$4+47,FALSE),IF(BK55&lt;&gt;0,VLOOKUP($A55,'Потребление ЭЭ_факт'!$A$5:$DH$154,47+'Потребление ЭЭ_факт'!CT$4+47,FALSE),0))</f>
        <v>8165.2271639999999</v>
      </c>
      <c r="BM55" s="17">
        <f>IF(AND($D55=$BI$4,$E55=BM$5),VLOOKUP($A55,'Потребление ЭЭ_факт'!$A$5:$DH$154,47+'Потребление ЭЭ_факт'!CU$4+47,FALSE),IF(BL55&lt;&gt;0,VLOOKUP($A55,'Потребление ЭЭ_факт'!$A$5:$DH$154,47+'Потребление ЭЭ_факт'!CU$4+47,FALSE),0))</f>
        <v>8463.2361359999995</v>
      </c>
      <c r="BN55" s="17">
        <f>IF(AND($D55=$BI$4,$E55=BN$5),VLOOKUP($A55,'Потребление ЭЭ_факт'!$A$5:$DH$154,47+'Потребление ЭЭ_факт'!CV$4+47,FALSE),IF(BM55&lt;&gt;0,VLOOKUP($A55,'Потребление ЭЭ_факт'!$A$5:$DH$154,47+'Потребление ЭЭ_факт'!CV$4+47,FALSE),0))</f>
        <v>10457.225656000001</v>
      </c>
      <c r="BO55" s="17">
        <f>IF(AND($D55=$BI$4,$E55=BO$5),VLOOKUP($A55,'Потребление ЭЭ_факт'!$A$5:$DH$154,47+'Потребление ЭЭ_факт'!CW$4+47,FALSE),IF(BN55&lt;&gt;0,VLOOKUP($A55,'Потребление ЭЭ_факт'!$A$5:$DH$154,47+'Потребление ЭЭ_факт'!CW$4+47,FALSE),0))</f>
        <v>10949.691596000001</v>
      </c>
      <c r="BP55" s="17">
        <f>IF(AND($D55=$BI$4,$E55=BP$5),VLOOKUP($A55,'Потребление ЭЭ_факт'!$A$5:$DH$154,47+'Потребление ЭЭ_факт'!CX$4+47,FALSE),IF(BO55&lt;&gt;0,VLOOKUP($A55,'Потребление ЭЭ_факт'!$A$5:$DH$154,47+'Потребление ЭЭ_факт'!CX$4+47,FALSE),0))</f>
        <v>8939.0714520000001</v>
      </c>
      <c r="BQ55" s="17">
        <f>IF(AND($D55=$BI$4,$E55=BQ$5),VLOOKUP($A55,'Потребление ЭЭ_факт'!$A$5:$DH$154,47+'Потребление ЭЭ_факт'!CY$4+47,FALSE),IF(BP55&lt;&gt;0,VLOOKUP($A55,'Потребление ЭЭ_факт'!$A$5:$DH$154,47+'Потребление ЭЭ_факт'!CY$4+47,FALSE),0))</f>
        <v>7971.9262719999997</v>
      </c>
      <c r="BR55" s="17">
        <f>IF(AND($D55=$BI$4,$E55=BR$5),VLOOKUP($A55,'Потребление ЭЭ_факт'!$A$5:$DH$154,47+'Потребление ЭЭ_факт'!CZ$4+47,FALSE),IF(BQ55&lt;&gt;0,VLOOKUP($A55,'Потребление ЭЭ_факт'!$A$5:$DH$154,47+'Потребление ЭЭ_факт'!CZ$4+47,FALSE),0))</f>
        <v>7764.003052</v>
      </c>
      <c r="BS55" s="17">
        <f>IF(AND($D55=$BI$4,$E55=BS$5),VLOOKUP($A55,'Потребление ЭЭ_факт'!$A$5:$DH$154,47+'Потребление ЭЭ_факт'!DA$4+47,FALSE),IF(BR55&lt;&gt;0,VLOOKUP($A55,'Потребление ЭЭ_факт'!$A$5:$DH$154,47+'Потребление ЭЭ_факт'!DA$4+47,FALSE),0))</f>
        <v>9563.917856</v>
      </c>
      <c r="BT55" s="17">
        <f>IF(AND($D55=$BI$4,$E55=BT$5),VLOOKUP($A55,'Потребление ЭЭ_факт'!$A$5:$DH$154,47+'Потребление ЭЭ_факт'!DB$4+47,FALSE),IF(BS55&lt;&gt;0,VLOOKUP($A55,'Потребление ЭЭ_факт'!$A$5:$DH$154,47+'Потребление ЭЭ_факт'!DB$4+47,FALSE),0))</f>
        <v>11070.820388</v>
      </c>
      <c r="BU55" s="14">
        <f>IF(AND($D55=$BU$4,$E55=BU$5),VLOOKUP($A55,'Потребление ЭЭ_факт'!$A$5:$DH$154,59+'Потребление ЭЭ_факт'!DC$4+47,FALSE),IF(BT55&lt;&gt;0,VLOOKUP($A55,'Потребление ЭЭ_факт'!$A$5:$DH$154,47+'Потребление ЭЭ_факт'!DC$4+59,FALSE),0))</f>
        <v>11225.729235999999</v>
      </c>
      <c r="BV55" s="17">
        <f>IF(AND($D55=$BU$4,$E55=BV$5),VLOOKUP($A55,'Потребление ЭЭ_факт'!$A$5:$DH$154,59+'Потребление ЭЭ_факт'!DD$4+47,FALSE),IF(BU55&lt;&gt;0,VLOOKUP($A55,'Потребление ЭЭ_факт'!$A$5:$DH$154,47+'Потребление ЭЭ_факт'!DD$4+59,FALSE),0))</f>
        <v>10191.496671999999</v>
      </c>
      <c r="BW55" s="17">
        <f>IF(AND($D55=$BU$4,$E55=BW$5),VLOOKUP($A55,'Потребление ЭЭ_факт'!$A$5:$DH$154,59+'Потребление ЭЭ_факт'!DE$4+47,FALSE),IF(BV55&lt;&gt;0,VLOOKUP($A55,'Потребление ЭЭ_факт'!$A$5:$DH$154,47+'Потребление ЭЭ_факт'!DE$4+59,FALSE),0))</f>
        <v>10584.563676</v>
      </c>
      <c r="BX55" s="17">
        <f>IF(AND($D55=$BU$4,$E55=BX$5),VLOOKUP($A55,'Потребление ЭЭ_факт'!$A$5:$DH$154,59+'Потребление ЭЭ_факт'!DF$4+47,FALSE),IF(BW55&lt;&gt;0,VLOOKUP($A55,'Потребление ЭЭ_факт'!$A$5:$DH$154,47+'Потребление ЭЭ_факт'!DF$4+59,FALSE),0))</f>
        <v>8633.9090359999991</v>
      </c>
      <c r="BY55" s="17">
        <f>IF(AND($D55=$BU$4,$E55=BY$5),VLOOKUP($A55,'Потребление ЭЭ_факт'!$A$5:$DH$154,59+'Потребление ЭЭ_факт'!DG$4+47,FALSE),IF(BX55&lt;&gt;0,VLOOKUP($A55,'Потребление ЭЭ_факт'!$A$5:$DH$154,47+'Потребление ЭЭ_факт'!DG$4+59,FALSE),0))</f>
        <v>8957.9821319999992</v>
      </c>
      <c r="BZ55" s="17">
        <f>IF(AND($D55=$BU$4,$E55=BZ$5),VLOOKUP($A55,'Потребление ЭЭ_факт'!$A$5:$DH$154,59+'Потребление ЭЭ_факт'!DH$4+47,FALSE),IF(BY55&lt;&gt;0,VLOOKUP($A55,'Потребление ЭЭ_факт'!$A$5:$DH$154,47+'Потребление ЭЭ_факт'!DH$4+59,FALSE),0))</f>
        <v>9437.9593800000002</v>
      </c>
      <c r="CA55" s="15">
        <f t="shared" si="248"/>
        <v>10467.807464857144</v>
      </c>
      <c r="CB55" s="12">
        <f t="shared" si="249"/>
        <v>10046.624209904761</v>
      </c>
      <c r="CC55" s="12">
        <f t="shared" si="250"/>
        <v>7987.4795653333322</v>
      </c>
      <c r="CD55" s="12">
        <f t="shared" si="251"/>
        <v>8289.676895999999</v>
      </c>
      <c r="CE55" s="12">
        <f t="shared" si="252"/>
        <v>8796.6305266666677</v>
      </c>
      <c r="CF55" s="12">
        <f t="shared" si="253"/>
        <v>10978.188189333334</v>
      </c>
      <c r="CG55" s="14">
        <f t="shared" si="254"/>
        <v>10864.179468</v>
      </c>
      <c r="CH55" s="15">
        <f t="shared" si="255"/>
        <v>10014.837846666667</v>
      </c>
      <c r="CI55" s="15">
        <f t="shared" si="256"/>
        <v>9440.7389160000002</v>
      </c>
      <c r="CJ55" s="15">
        <f t="shared" si="257"/>
        <v>8367.6023533333337</v>
      </c>
      <c r="CK55" s="15">
        <f t="shared" si="258"/>
        <v>8485.7688506666655</v>
      </c>
      <c r="CL55" s="15">
        <f t="shared" si="259"/>
        <v>9494.9634573333333</v>
      </c>
      <c r="CM55" s="15">
        <f t="shared" si="260"/>
        <v>10467.807464857144</v>
      </c>
      <c r="CN55" s="15">
        <f t="shared" si="262"/>
        <v>10046.624209904761</v>
      </c>
      <c r="CO55" s="15">
        <f t="shared" si="263"/>
        <v>7987.4795653333322</v>
      </c>
      <c r="CP55" s="15">
        <f t="shared" si="264"/>
        <v>8289.676895999999</v>
      </c>
      <c r="CQ55" s="15">
        <f t="shared" si="265"/>
        <v>8796.6305266666677</v>
      </c>
      <c r="CR55" s="16">
        <f t="shared" si="266"/>
        <v>10978.188189333334</v>
      </c>
      <c r="CS55" s="14">
        <f t="shared" si="213"/>
        <v>10864.179468</v>
      </c>
      <c r="CT55" s="15">
        <f t="shared" si="214"/>
        <v>10014.837846666667</v>
      </c>
      <c r="CU55" s="15">
        <f t="shared" si="215"/>
        <v>9440.7389160000002</v>
      </c>
      <c r="CV55" s="15">
        <f t="shared" si="216"/>
        <v>8367.6023533333337</v>
      </c>
      <c r="CW55" s="15">
        <f t="shared" si="217"/>
        <v>8485.7688506666655</v>
      </c>
      <c r="CX55" s="15">
        <f t="shared" si="218"/>
        <v>9494.9634573333333</v>
      </c>
      <c r="CY55" s="15">
        <f t="shared" si="219"/>
        <v>10467.807464857144</v>
      </c>
      <c r="CZ55" s="15">
        <f t="shared" si="220"/>
        <v>10046.624209904761</v>
      </c>
      <c r="DA55" s="15">
        <f t="shared" si="221"/>
        <v>7987.4795653333322</v>
      </c>
      <c r="DB55" s="15">
        <f t="shared" si="222"/>
        <v>8289.676895999999</v>
      </c>
      <c r="DC55" s="15">
        <f t="shared" si="223"/>
        <v>8796.6305266666677</v>
      </c>
      <c r="DD55" s="16">
        <f t="shared" si="224"/>
        <v>10978.188189333334</v>
      </c>
      <c r="DE55" s="14">
        <f t="shared" si="190"/>
        <v>10864.179468</v>
      </c>
      <c r="DF55" s="15">
        <f t="shared" si="191"/>
        <v>10014.837846666667</v>
      </c>
      <c r="DG55" s="15">
        <f t="shared" si="192"/>
        <v>9440.7389160000002</v>
      </c>
      <c r="DH55" s="15">
        <f t="shared" si="193"/>
        <v>8367.6023533333337</v>
      </c>
      <c r="DI55" s="15">
        <f t="shared" si="194"/>
        <v>8485.7688506666655</v>
      </c>
      <c r="DJ55" s="15">
        <f t="shared" si="195"/>
        <v>9494.9634573333333</v>
      </c>
      <c r="DK55" s="15">
        <f t="shared" si="196"/>
        <v>10467.807464857144</v>
      </c>
      <c r="DL55" s="15">
        <f t="shared" si="197"/>
        <v>10046.624209904761</v>
      </c>
      <c r="DM55" s="15">
        <f t="shared" si="198"/>
        <v>7987.4795653333322</v>
      </c>
      <c r="DN55" s="15">
        <f t="shared" si="199"/>
        <v>8289.676895999999</v>
      </c>
      <c r="DO55" s="15">
        <f t="shared" si="188"/>
        <v>8796.6305266666677</v>
      </c>
      <c r="DP55" s="16">
        <f t="shared" si="189"/>
        <v>10978.188189333334</v>
      </c>
      <c r="DQ55" s="14">
        <f t="shared" si="105"/>
        <v>10864.179468</v>
      </c>
      <c r="DR55" s="15">
        <f t="shared" si="106"/>
        <v>10014.837846666667</v>
      </c>
      <c r="DS55" s="15">
        <f t="shared" si="107"/>
        <v>9440.7389160000002</v>
      </c>
      <c r="DT55" s="15">
        <f t="shared" si="108"/>
        <v>8367.6023533333337</v>
      </c>
      <c r="DU55" s="15">
        <f t="shared" si="109"/>
        <v>8485.7688506666655</v>
      </c>
      <c r="DV55" s="15">
        <f t="shared" si="110"/>
        <v>9494.9634573333333</v>
      </c>
      <c r="DW55" s="15">
        <f t="shared" si="111"/>
        <v>10467.807464857144</v>
      </c>
      <c r="DX55" s="15">
        <f t="shared" si="112"/>
        <v>10046.624209904761</v>
      </c>
      <c r="DY55" s="15">
        <f t="shared" si="113"/>
        <v>7987.4795653333322</v>
      </c>
      <c r="DZ55" s="15">
        <f t="shared" si="225"/>
        <v>8289.676895999999</v>
      </c>
      <c r="EA55" s="15">
        <f t="shared" si="226"/>
        <v>8796.6305266666677</v>
      </c>
      <c r="EB55" s="16">
        <f t="shared" si="227"/>
        <v>10978.188189333334</v>
      </c>
      <c r="EC55" s="14">
        <f t="shared" si="228"/>
        <v>10864.179468</v>
      </c>
      <c r="ED55" s="15">
        <f t="shared" si="229"/>
        <v>10014.837846666667</v>
      </c>
      <c r="EE55" s="15">
        <f t="shared" si="230"/>
        <v>9440.7389160000002</v>
      </c>
      <c r="EF55" s="15">
        <f t="shared" si="231"/>
        <v>8367.6023533333337</v>
      </c>
      <c r="EG55" s="15">
        <f t="shared" si="232"/>
        <v>8485.7688506666655</v>
      </c>
      <c r="EH55" s="15">
        <f t="shared" si="233"/>
        <v>9494.9634573333333</v>
      </c>
      <c r="EI55" s="15">
        <f t="shared" si="234"/>
        <v>10467.807464857144</v>
      </c>
      <c r="EJ55" s="15">
        <f t="shared" si="235"/>
        <v>10046.624209904761</v>
      </c>
      <c r="EK55" s="15">
        <f t="shared" si="236"/>
        <v>7987.4795653333322</v>
      </c>
      <c r="EL55" s="15">
        <f t="shared" si="237"/>
        <v>8289.676895999999</v>
      </c>
      <c r="EM55" s="15">
        <f t="shared" si="238"/>
        <v>8796.6305266666677</v>
      </c>
      <c r="EN55" s="16">
        <f t="shared" si="239"/>
        <v>10978.188189333334</v>
      </c>
      <c r="EO55" s="14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6"/>
      <c r="FC55" s="14"/>
      <c r="FD55" s="17"/>
      <c r="FE55" s="17"/>
      <c r="FF55" s="17">
        <f t="shared" si="116"/>
        <v>8273.7297299999991</v>
      </c>
      <c r="FG55" s="17">
        <f t="shared" si="117"/>
        <v>7785.284036142858</v>
      </c>
      <c r="FH55" s="17">
        <f t="shared" si="118"/>
        <v>8732.2573817142857</v>
      </c>
      <c r="FI55" s="17">
        <f t="shared" si="119"/>
        <v>10380.955642571429</v>
      </c>
      <c r="FJ55" s="17">
        <f t="shared" si="120"/>
        <v>10361.941845714286</v>
      </c>
      <c r="FK55" s="17">
        <f t="shared" si="121"/>
        <v>7509.8113880000001</v>
      </c>
      <c r="FL55" s="17">
        <f t="shared" si="122"/>
        <v>8164.1849439999996</v>
      </c>
      <c r="FM55" s="17">
        <f t="shared" si="123"/>
        <v>6218.0289320000002</v>
      </c>
      <c r="FN55" s="17">
        <f t="shared" si="124"/>
        <v>10808.374248</v>
      </c>
      <c r="FO55" s="14">
        <f t="shared" si="125"/>
        <v>10563.600920000001</v>
      </c>
      <c r="FP55" s="17">
        <f t="shared" si="126"/>
        <v>9587.7601040000009</v>
      </c>
      <c r="FQ55" s="17">
        <f t="shared" si="127"/>
        <v>9919.9299319999991</v>
      </c>
      <c r="FR55" s="17">
        <f t="shared" si="128"/>
        <v>8303.6708600000002</v>
      </c>
      <c r="FS55" s="17">
        <f t="shared" si="129"/>
        <v>8036.0882840000004</v>
      </c>
      <c r="FT55" s="17">
        <f t="shared" si="130"/>
        <v>8589.7053360000009</v>
      </c>
      <c r="FU55" s="17">
        <f t="shared" si="131"/>
        <v>10072.775156</v>
      </c>
      <c r="FV55" s="17">
        <f t="shared" si="132"/>
        <v>10838.859332</v>
      </c>
      <c r="FW55" s="17">
        <f t="shared" si="133"/>
        <v>8480.7010360000004</v>
      </c>
      <c r="FX55" s="17">
        <f t="shared" si="134"/>
        <v>8940.8426920000002</v>
      </c>
      <c r="FY55" s="17">
        <f t="shared" si="135"/>
        <v>10607.944792</v>
      </c>
      <c r="FZ55" s="17">
        <f t="shared" si="136"/>
        <v>11055.369932</v>
      </c>
      <c r="GA55" s="14">
        <f t="shared" si="137"/>
        <v>10803.208248000001</v>
      </c>
      <c r="GB55" s="17">
        <f t="shared" si="138"/>
        <v>10265.256764</v>
      </c>
      <c r="GC55" s="17">
        <f t="shared" si="139"/>
        <v>7817.7231400000001</v>
      </c>
      <c r="GD55" s="17">
        <f t="shared" si="140"/>
        <v>8165.2271639999999</v>
      </c>
      <c r="GE55" s="17">
        <f t="shared" si="141"/>
        <v>8463.2361359999995</v>
      </c>
      <c r="GF55" s="17">
        <f t="shared" si="142"/>
        <v>10457.225656000001</v>
      </c>
      <c r="GG55" s="17">
        <f t="shared" si="143"/>
        <v>10949.691596000001</v>
      </c>
      <c r="GH55" s="17">
        <f t="shared" si="144"/>
        <v>8939.0714520000001</v>
      </c>
      <c r="GI55" s="17">
        <f t="shared" si="145"/>
        <v>7971.9262719999997</v>
      </c>
      <c r="GJ55" s="17">
        <f t="shared" si="146"/>
        <v>7764.003052</v>
      </c>
      <c r="GK55" s="17">
        <f t="shared" si="147"/>
        <v>9563.917856</v>
      </c>
      <c r="GL55" s="17">
        <f t="shared" si="148"/>
        <v>11070.820388</v>
      </c>
      <c r="GM55" s="14">
        <f t="shared" si="149"/>
        <v>11225.729235999999</v>
      </c>
      <c r="GN55" s="17">
        <f t="shared" si="150"/>
        <v>10191.496671999999</v>
      </c>
      <c r="GO55" s="17">
        <f t="shared" si="151"/>
        <v>10584.563676</v>
      </c>
      <c r="GP55" s="17">
        <f t="shared" si="152"/>
        <v>8633.9090359999991</v>
      </c>
      <c r="GQ55" s="17">
        <f t="shared" si="153"/>
        <v>8957.9821319999992</v>
      </c>
      <c r="GR55" s="17">
        <f t="shared" si="154"/>
        <v>9437.9593800000002</v>
      </c>
      <c r="GS55" s="15">
        <f t="shared" si="155"/>
        <v>10467.807464857144</v>
      </c>
      <c r="GT55" s="12">
        <f t="shared" si="156"/>
        <v>10046.624209904761</v>
      </c>
      <c r="GU55" s="12">
        <f t="shared" si="157"/>
        <v>7987.4795653333322</v>
      </c>
      <c r="GV55" s="12">
        <f t="shared" si="158"/>
        <v>8289.676895999999</v>
      </c>
      <c r="GW55" s="12">
        <f t="shared" si="159"/>
        <v>8796.6305266666677</v>
      </c>
      <c r="GX55" s="12">
        <f t="shared" si="160"/>
        <v>10978.188189333334</v>
      </c>
      <c r="GY55" s="14">
        <f t="shared" si="161"/>
        <v>10864.179468</v>
      </c>
      <c r="GZ55" s="15">
        <f t="shared" si="162"/>
        <v>10014.837846666667</v>
      </c>
      <c r="HA55" s="15">
        <f t="shared" si="163"/>
        <v>9440.7389160000002</v>
      </c>
      <c r="HB55" s="15">
        <f t="shared" si="164"/>
        <v>8367.6023533333337</v>
      </c>
      <c r="HC55" s="15">
        <f t="shared" si="165"/>
        <v>8485.7688506666655</v>
      </c>
      <c r="HD55" s="15">
        <f t="shared" si="166"/>
        <v>9494.9634573333333</v>
      </c>
      <c r="HE55" s="15">
        <f t="shared" si="167"/>
        <v>10467.807464857144</v>
      </c>
      <c r="HF55" s="15">
        <f t="shared" si="168"/>
        <v>10046.624209904761</v>
      </c>
      <c r="HG55" s="15">
        <f t="shared" si="169"/>
        <v>7987.4795653333322</v>
      </c>
      <c r="HH55" s="15">
        <f t="shared" si="170"/>
        <v>8289.676895999999</v>
      </c>
      <c r="HI55" s="15">
        <f t="shared" si="171"/>
        <v>8796.6305266666677</v>
      </c>
      <c r="HJ55" s="16">
        <f t="shared" si="172"/>
        <v>10978.188189333334</v>
      </c>
      <c r="HK55" s="14">
        <f t="shared" si="267"/>
        <v>10864.179468</v>
      </c>
      <c r="HL55" s="15">
        <f t="shared" si="268"/>
        <v>10014.837846666667</v>
      </c>
      <c r="HM55" s="15">
        <f t="shared" si="269"/>
        <v>9440.7389160000002</v>
      </c>
      <c r="HN55" s="15"/>
      <c r="HO55" s="15"/>
      <c r="HP55" s="15"/>
      <c r="HQ55" s="15"/>
      <c r="HR55" s="15"/>
      <c r="HS55" s="15"/>
      <c r="HT55" s="15"/>
      <c r="HU55" s="15"/>
      <c r="HV55" s="16"/>
      <c r="HW55" s="14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6"/>
      <c r="II55" s="14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6"/>
      <c r="IU55" s="14"/>
      <c r="IV55" s="15"/>
      <c r="IW55" s="15"/>
      <c r="IX55" s="15"/>
      <c r="IY55" s="15"/>
      <c r="IZ55" s="15"/>
      <c r="JA55" s="15"/>
      <c r="JB55" s="15"/>
      <c r="JC55" s="15"/>
      <c r="JD55" s="15"/>
      <c r="JE55" s="15"/>
      <c r="JF55" s="16"/>
      <c r="JH55" s="17"/>
      <c r="JI55" s="14">
        <f t="shared" si="179"/>
        <v>78234.568148142862</v>
      </c>
      <c r="JJ55" s="15">
        <f t="shared" si="180"/>
        <v>114997.24837599999</v>
      </c>
      <c r="JK55" s="15">
        <f t="shared" si="181"/>
        <v>112231.30772400001</v>
      </c>
      <c r="JL55" s="15">
        <f t="shared" si="182"/>
        <v>115598.04698409524</v>
      </c>
      <c r="JM55" s="15">
        <f t="shared" si="183"/>
        <v>113234.49774409525</v>
      </c>
      <c r="JN55" s="15">
        <f t="shared" si="184"/>
        <v>30319.756230666666</v>
      </c>
      <c r="JO55" s="15">
        <f t="shared" si="185"/>
        <v>0</v>
      </c>
      <c r="JP55" s="15">
        <f t="shared" si="186"/>
        <v>0</v>
      </c>
      <c r="JQ55" s="15">
        <f t="shared" si="187"/>
        <v>0</v>
      </c>
      <c r="JR55" s="14"/>
    </row>
    <row r="56" spans="1:278" ht="12.75" customHeight="1" x14ac:dyDescent="0.25">
      <c r="A56" s="5" t="s">
        <v>41</v>
      </c>
      <c r="B56" s="3" t="s">
        <v>42</v>
      </c>
      <c r="C56" s="4">
        <v>44645</v>
      </c>
      <c r="D56">
        <f t="shared" si="242"/>
        <v>2022</v>
      </c>
      <c r="E56">
        <f t="shared" si="243"/>
        <v>3</v>
      </c>
      <c r="F56">
        <f t="shared" si="244"/>
        <v>2019</v>
      </c>
      <c r="G56">
        <f t="shared" si="245"/>
        <v>3</v>
      </c>
      <c r="H56">
        <f t="shared" si="173"/>
        <v>2022</v>
      </c>
      <c r="I56">
        <f t="shared" si="174"/>
        <v>4</v>
      </c>
      <c r="J56">
        <f t="shared" si="175"/>
        <v>2027</v>
      </c>
      <c r="K56">
        <f t="shared" si="176"/>
        <v>3</v>
      </c>
      <c r="M56" s="28">
        <f>IF(AND($D56=$M$4,$E56=M$5),VLOOKUP($A56,'Потребление ЭЭ_факт'!$A$5:$DH$154,47+'Потребление ЭЭ_факт'!AU$4-1,FALSE),IF(L56&lt;&gt;0,VLOOKUP($A56,'Потребление ЭЭ_факт'!$A$5:$DH$154,47+'Потребление ЭЭ_факт'!AU$4-1,FALSE),0))</f>
        <v>0</v>
      </c>
      <c r="N56" s="17">
        <f>IF(AND($D56=$M$4,$E56=N$5),VLOOKUP($A56,'Потребление ЭЭ_факт'!$A$5:$DH$154,47+'Потребление ЭЭ_факт'!AV$4-1,FALSE),IF(M56&lt;&gt;0,VLOOKUP($A56,'Потребление ЭЭ_факт'!$A$5:$DH$154,47+'Потребление ЭЭ_факт'!AV$4-1,FALSE),0))</f>
        <v>0</v>
      </c>
      <c r="O56" s="17">
        <f>IF(AND($D56=$M$4,$E56=O$5),VLOOKUP($A56,'Потребление ЭЭ_факт'!$A$5:$DH$154,47+'Потребление ЭЭ_факт'!AW$4-1,FALSE),IF(N56&lt;&gt;0,VLOOKUP($A56,'Потребление ЭЭ_факт'!$A$5:$DH$154,47+'Потребление ЭЭ_факт'!AW$4-1,FALSE),0))</f>
        <v>0</v>
      </c>
      <c r="P56" s="17">
        <f>IF(AND($D56=$M$4,$E56=P$5),VLOOKUP($A56,'Потребление ЭЭ_факт'!$A$5:$DH$154,47+'Потребление ЭЭ_факт'!AX$4-1,FALSE),IF(O56&lt;&gt;0,VLOOKUP($A56,'Потребление ЭЭ_факт'!$A$5:$DH$154,47+'Потребление ЭЭ_факт'!AX$4-1,FALSE),0))</f>
        <v>0</v>
      </c>
      <c r="Q56" s="17">
        <f>IF(AND($D56=$M$4,$E56=Q$5),VLOOKUP($A56,'Потребление ЭЭ_факт'!$A$5:$DH$154,47+'Потребление ЭЭ_факт'!AY$4-1,FALSE),IF(P56&lt;&gt;0,VLOOKUP($A56,'Потребление ЭЭ_факт'!$A$5:$DH$154,47+'Потребление ЭЭ_факт'!AY$4-1,FALSE),0))</f>
        <v>0</v>
      </c>
      <c r="R56" s="17">
        <f>IF(AND($D56=$M$4,$E56=R$5),VLOOKUP($A56,'Потребление ЭЭ_факт'!$A$5:$DH$154,47+'Потребление ЭЭ_факт'!AZ$4-1,FALSE),IF(Q56&lt;&gt;0,VLOOKUP($A56,'Потребление ЭЭ_факт'!$A$5:$DH$154,47+'Потребление ЭЭ_факт'!AZ$4-1,FALSE),0))</f>
        <v>0</v>
      </c>
      <c r="S56" s="17">
        <f>IF(AND($D56=$M$4,$E56=S$5),VLOOKUP($A56,'Потребление ЭЭ_факт'!$A$5:$DH$154,47+'Потребление ЭЭ_факт'!BA$4-1,FALSE),IF(R56&lt;&gt;0,VLOOKUP($A56,'Потребление ЭЭ_факт'!$A$5:$DH$154,47+'Потребление ЭЭ_факт'!BA$4-1,FALSE),0))</f>
        <v>0</v>
      </c>
      <c r="T56" s="17">
        <f>IF(AND($D56=$M$4,$E56=T$5),VLOOKUP($A56,'Потребление ЭЭ_факт'!$A$5:$DH$154,47+'Потребление ЭЭ_факт'!BB$4-1,FALSE),IF(S56&lt;&gt;0,VLOOKUP($A56,'Потребление ЭЭ_факт'!$A$5:$DH$154,47+'Потребление ЭЭ_факт'!BB$4-1,FALSE),0))</f>
        <v>0</v>
      </c>
      <c r="U56" s="17">
        <f>IF(AND($D56=$M$4,$E56=U$5),VLOOKUP($A56,'Потребление ЭЭ_факт'!$A$5:$DH$154,47+'Потребление ЭЭ_факт'!BC$4-1,FALSE),IF(T56&lt;&gt;0,VLOOKUP($A56,'Потребление ЭЭ_факт'!$A$5:$DH$154,47+'Потребление ЭЭ_факт'!BC$4-1,FALSE),0))</f>
        <v>0</v>
      </c>
      <c r="V56" s="17">
        <f>IF(AND($D56=$M$4,$E56=V$5),VLOOKUP($A56,'Потребление ЭЭ_факт'!$A$5:$DH$154,47+'Потребление ЭЭ_факт'!BD$4-1,FALSE),IF(U56&lt;&gt;0,VLOOKUP($A56,'Потребление ЭЭ_факт'!$A$5:$DH$154,47+'Потребление ЭЭ_факт'!BD$4-1,FALSE),0))</f>
        <v>0</v>
      </c>
      <c r="W56" s="17">
        <f>IF(AND($D56=$M$4,$E56=W$5),VLOOKUP($A56,'Потребление ЭЭ_факт'!$A$5:$DH$154,47+'Потребление ЭЭ_факт'!BE$4-1,FALSE),IF(V56&lt;&gt;0,VLOOKUP($A56,'Потребление ЭЭ_факт'!$A$5:$DH$154,47+'Потребление ЭЭ_факт'!BE$4-1,FALSE),0))</f>
        <v>0</v>
      </c>
      <c r="X56" s="17">
        <f>IF(AND($D56=$M$4,$E56=X$5),VLOOKUP($A56,'Потребление ЭЭ_факт'!$A$5:$DH$154,47+'Потребление ЭЭ_факт'!BF$4-1,FALSE),IF(W56&lt;&gt;0,VLOOKUP($A56,'Потребление ЭЭ_факт'!$A$5:$DH$154,47+'Потребление ЭЭ_факт'!BF$4-1,FALSE),0))</f>
        <v>0</v>
      </c>
      <c r="Y56" s="14">
        <f>IF(AND($D56=$Y$4,$E56=Y$5),VLOOKUP($A56,'Потребление ЭЭ_факт'!$A$5:$DH$154,47+'Потребление ЭЭ_факт'!BG$4+11,FALSE),IF(X56&lt;&gt;0,VLOOKUP($A56,'Потребление ЭЭ_факт'!$A$5:$DH$154,47+'Потребление ЭЭ_факт'!BG$4+11,FALSE),0))</f>
        <v>0</v>
      </c>
      <c r="Z56" s="17">
        <f>IF(AND($D56=$Y$4,$E56=Z$5),VLOOKUP($A56,'Потребление ЭЭ_факт'!$A$5:$DH$154,47+'Потребление ЭЭ_факт'!BH$4+11,FALSE),IF(Y56&lt;&gt;0,VLOOKUP($A56,'Потребление ЭЭ_факт'!$A$5:$DH$154,47+'Потребление ЭЭ_факт'!BH$4+11,FALSE),0))</f>
        <v>0</v>
      </c>
      <c r="AA56" s="17">
        <f>IF(AND($D56=$Y$4,$E56=AA$5),VLOOKUP($A56,'Потребление ЭЭ_факт'!$A$5:$DH$154,47+'Потребление ЭЭ_факт'!BI$4+11,FALSE),IF(Z56&lt;&gt;0,VLOOKUP($A56,'Потребление ЭЭ_факт'!$A$5:$DH$154,47+'Потребление ЭЭ_факт'!BI$4+11,FALSE),0))</f>
        <v>0</v>
      </c>
      <c r="AB56" s="17">
        <f>IF(AND($D56=$Y$4,$E56=AB$5),VLOOKUP($A56,'Потребление ЭЭ_факт'!$A$5:$DH$154,47+'Потребление ЭЭ_факт'!BJ$4+11,FALSE),IF(AA56&lt;&gt;0,VLOOKUP($A56,'Потребление ЭЭ_факт'!$A$5:$DH$154,47+'Потребление ЭЭ_факт'!BJ$4+11,FALSE),0))</f>
        <v>0</v>
      </c>
      <c r="AC56" s="17">
        <f>IF(AND($D56=$Y$4,$E56=AC$5),VLOOKUP($A56,'Потребление ЭЭ_факт'!$A$5:$DH$154,47+'Потребление ЭЭ_факт'!BK$4+11,FALSE),IF(AB56&lt;&gt;0,VLOOKUP($A56,'Потребление ЭЭ_факт'!$A$5:$DH$154,47+'Потребление ЭЭ_факт'!BK$4+11,FALSE),0))</f>
        <v>0</v>
      </c>
      <c r="AD56" s="17">
        <f>IF(AND($D56=$Y$4,$E56=AD$5),VLOOKUP($A56,'Потребление ЭЭ_факт'!$A$5:$DH$154,47+'Потребление ЭЭ_факт'!BL$4+11,FALSE),IF(AC56&lt;&gt;0,VLOOKUP($A56,'Потребление ЭЭ_факт'!$A$5:$DH$154,47+'Потребление ЭЭ_факт'!BL$4+11,FALSE),0))</f>
        <v>0</v>
      </c>
      <c r="AE56" s="17">
        <f>IF(AND($D56=$Y$4,$E56=AE$5),VLOOKUP($A56,'Потребление ЭЭ_факт'!$A$5:$DH$154,47+'Потребление ЭЭ_факт'!BM$4+11,FALSE),IF(AD56&lt;&gt;0,VLOOKUP($A56,'Потребление ЭЭ_факт'!$A$5:$DH$154,47+'Потребление ЭЭ_факт'!BM$4+11,FALSE),0))</f>
        <v>0</v>
      </c>
      <c r="AF56" s="17">
        <f>IF(AND($D56=$Y$4,$E56=AF$5),VLOOKUP($A56,'Потребление ЭЭ_факт'!$A$5:$DH$154,47+'Потребление ЭЭ_факт'!BN$4+11,FALSE),IF(AE56&lt;&gt;0,VLOOKUP($A56,'Потребление ЭЭ_факт'!$A$5:$DH$154,47+'Потребление ЭЭ_факт'!BN$4+11,FALSE),0))</f>
        <v>0</v>
      </c>
      <c r="AG56" s="17">
        <f>IF(AND($D56=$Y$4,$E56=AG$5),VLOOKUP($A56,'Потребление ЭЭ_факт'!$A$5:$DH$154,47+'Потребление ЭЭ_факт'!BO$4+11,FALSE),IF(AF56&lt;&gt;0,VLOOKUP($A56,'Потребление ЭЭ_факт'!$A$5:$DH$154,47+'Потребление ЭЭ_факт'!BO$4+11,FALSE),0))</f>
        <v>0</v>
      </c>
      <c r="AH56" s="17">
        <f>IF(AND($D56=$Y$4,$E56=AH$5),VLOOKUP($A56,'Потребление ЭЭ_факт'!$A$5:$DH$154,47+'Потребление ЭЭ_факт'!BP$4+11,FALSE),IF(AG56&lt;&gt;0,VLOOKUP($A56,'Потребление ЭЭ_факт'!$A$5:$DH$154,47+'Потребление ЭЭ_факт'!BP$4+11,FALSE),0))</f>
        <v>0</v>
      </c>
      <c r="AI56" s="17">
        <f>IF(AND($D56=$Y$4,$E56=AI$5),VLOOKUP($A56,'Потребление ЭЭ_факт'!$A$5:$DH$154,47+'Потребление ЭЭ_факт'!BQ$4+11,FALSE),IF(AH56&lt;&gt;0,VLOOKUP($A56,'Потребление ЭЭ_факт'!$A$5:$DH$154,47+'Потребление ЭЭ_факт'!BQ$4+11,FALSE),0))</f>
        <v>0</v>
      </c>
      <c r="AJ56" s="17">
        <f>IF(AND($D56=$Y$4,$E56=AJ$5),VLOOKUP($A56,'Потребление ЭЭ_факт'!$A$5:$DH$154,47+'Потребление ЭЭ_факт'!BR$4+11,FALSE),IF(AI56&lt;&gt;0,VLOOKUP($A56,'Потребление ЭЭ_факт'!$A$5:$DH$154,47+'Потребление ЭЭ_факт'!BR$4+11,FALSE),0))</f>
        <v>0</v>
      </c>
      <c r="AK56" s="14">
        <f>IF(AND($D56=$AK$4,$E56=AK$5),VLOOKUP($A56,'Потребление ЭЭ_факт'!$A$5:$DH$154,47+'Потребление ЭЭ_факт'!BS$4+23,FALSE),IF(AJ56&lt;&gt;0,VLOOKUP($A56,'Потребление ЭЭ_факт'!$A$5:$DH$154,47+'Потребление ЭЭ_факт'!BS$4+23,FALSE),0))</f>
        <v>0</v>
      </c>
      <c r="AL56" s="17">
        <f>IF(AND($D56=$AK$4,$E56=AL$5),VLOOKUP($A56,'Потребление ЭЭ_факт'!$A$5:$DH$154,47+'Потребление ЭЭ_факт'!BT$4+23,FALSE),IF(AK56&lt;&gt;0,VLOOKUP($A56,'Потребление ЭЭ_факт'!$A$5:$DH$154,47+'Потребление ЭЭ_факт'!BT$4+23,FALSE),0))</f>
        <v>0</v>
      </c>
      <c r="AM56" s="17">
        <f>IF(AND($D56=$AK$4,$E56=AM$5),VLOOKUP($A56,'Потребление ЭЭ_факт'!$A$5:$DH$154,47+'Потребление ЭЭ_факт'!BU$4+23,FALSE),IF(AL56&lt;&gt;0,VLOOKUP($A56,'Потребление ЭЭ_факт'!$A$5:$DH$154,47+'Потребление ЭЭ_факт'!BU$4+23,FALSE),0))</f>
        <v>16076.126102285714</v>
      </c>
      <c r="AN56" s="17">
        <f>IF(AND($D56=$AK$4,$E56=AN$5),VLOOKUP($A56,'Потребление ЭЭ_факт'!$A$5:$DH$154,47+'Потребление ЭЭ_факт'!BV$4+23,FALSE),IF(AM56&lt;&gt;0,VLOOKUP($A56,'Потребление ЭЭ_факт'!$A$5:$DH$154,47+'Потребление ЭЭ_факт'!BV$4+23,FALSE),0))</f>
        <v>13729.467334285715</v>
      </c>
      <c r="AO56" s="17">
        <f>IF(AND($D56=$AK$4,$E56=AO$5),VLOOKUP($A56,'Потребление ЭЭ_факт'!$A$5:$DH$154,47+'Потребление ЭЭ_факт'!BW$4+23,FALSE),IF(AN56&lt;&gt;0,VLOOKUP($A56,'Потребление ЭЭ_факт'!$A$5:$DH$154,47+'Потребление ЭЭ_факт'!BW$4+23,FALSE),0))</f>
        <v>14519.348947818182</v>
      </c>
      <c r="AP56" s="17">
        <f>IF(AND($D56=$AK$4,$E56=AP$5),VLOOKUP($A56,'Потребление ЭЭ_факт'!$A$5:$DH$154,47+'Потребление ЭЭ_факт'!BX$4+23,FALSE),IF(AO56&lt;&gt;0,VLOOKUP($A56,'Потребление ЭЭ_факт'!$A$5:$DH$154,47+'Потребление ЭЭ_факт'!BX$4+23,FALSE),0))</f>
        <v>15510.067599714286</v>
      </c>
      <c r="AQ56" s="17">
        <f>IF(AND($D56=$AK$4,$E56=AQ$5),VLOOKUP($A56,'Потребление ЭЭ_факт'!$A$5:$DH$154,47+'Потребление ЭЭ_факт'!BY$4+23,FALSE),IF(AP56&lt;&gt;0,VLOOKUP($A56,'Потребление ЭЭ_факт'!$A$5:$DH$154,47+'Потребление ЭЭ_факт'!BY$4+23,FALSE),0))</f>
        <v>15367.571</v>
      </c>
      <c r="AR56" s="17">
        <f>IF(AND($D56=$AK$4,$E56=AR$5),VLOOKUP($A56,'Потребление ЭЭ_факт'!$A$5:$DH$154,47+'Потребление ЭЭ_факт'!BZ$4+23,FALSE),IF(AQ56&lt;&gt;0,VLOOKUP($A56,'Потребление ЭЭ_факт'!$A$5:$DH$154,47+'Потребление ЭЭ_факт'!BZ$4+23,FALSE),0))</f>
        <v>12585.733389428569</v>
      </c>
      <c r="AS56" s="17">
        <f>IF(AND($D56=$AK$4,$E56=AS$5),VLOOKUP($A56,'Потребление ЭЭ_факт'!$A$5:$DH$154,47+'Потребление ЭЭ_факт'!CA$4+23,FALSE),IF(AR56&lt;&gt;0,VLOOKUP($A56,'Потребление ЭЭ_факт'!$A$5:$DH$154,47+'Потребление ЭЭ_факт'!CA$4+23,FALSE),0))</f>
        <v>11859.371574000001</v>
      </c>
      <c r="AT56" s="17">
        <f>IF(AND($D56=$AK$4,$E56=AT$5),VLOOKUP($A56,'Потребление ЭЭ_факт'!$A$5:$DH$154,47+'Потребление ЭЭ_факт'!CB$4+23,FALSE),IF(AS56&lt;&gt;0,VLOOKUP($A56,'Потребление ЭЭ_факт'!$A$5:$DH$154,47+'Потребление ЭЭ_факт'!CB$4+23,FALSE),0))</f>
        <v>11920.171668000001</v>
      </c>
      <c r="AU56" s="17">
        <f>IF(AND($D56=$AK$4,$E56=AU$5),VLOOKUP($A56,'Потребление ЭЭ_факт'!$A$5:$DH$154,47+'Потребление ЭЭ_факт'!CC$4+23,FALSE),IF(AT56&lt;&gt;0,VLOOKUP($A56,'Потребление ЭЭ_факт'!$A$5:$DH$154,47+'Потребление ЭЭ_факт'!CC$4+23,FALSE),0))</f>
        <v>10999.210636</v>
      </c>
      <c r="AV56" s="17">
        <f>IF(AND($D56=$AK$4,$E56=AV$5),VLOOKUP($A56,'Потребление ЭЭ_факт'!$A$5:$DH$154,47+'Потребление ЭЭ_факт'!CD$4+23,FALSE),IF(AU56&lt;&gt;0,VLOOKUP($A56,'Потребление ЭЭ_факт'!$A$5:$DH$154,47+'Потребление ЭЭ_факт'!CD$4+23,FALSE),0))</f>
        <v>15112.046774</v>
      </c>
      <c r="AW56" s="14">
        <f>IF(AND($D56=$AW$4,$E56=AW$5),VLOOKUP($A56,'Потребление ЭЭ_факт'!$A$5:$DH$154,47+'Потребление ЭЭ_факт'!CE$4+35,FALSE),IF(AV56&lt;&gt;0,VLOOKUP($A56,'Потребление ЭЭ_факт'!$A$5:$DH$154,47+'Потребление ЭЭ_факт'!CE$4+35,FALSE),0))</f>
        <v>15339.804026</v>
      </c>
      <c r="AX56" s="17">
        <f>IF(AND($D56=$AW$4,$E56=AX$5),VLOOKUP($A56,'Потребление ЭЭ_факт'!$A$5:$DH$154,47+'Потребление ЭЭ_факт'!CF$4+35,FALSE),IF(AW56&lt;&gt;0,VLOOKUP($A56,'Потребление ЭЭ_факт'!$A$5:$DH$154,47+'Потребление ЭЭ_факт'!CF$4+35,FALSE),0))</f>
        <v>12779.81825</v>
      </c>
      <c r="AY56" s="17">
        <f>IF(AND($D56=$AW$4,$E56=AY$5),VLOOKUP($A56,'Потребление ЭЭ_факт'!$A$5:$DH$154,47+'Потребление ЭЭ_факт'!CG$4+35,FALSE),IF(AX56&lt;&gt;0,VLOOKUP($A56,'Потребление ЭЭ_факт'!$A$5:$DH$154,47+'Потребление ЭЭ_факт'!CG$4+35,FALSE),0))</f>
        <v>14539.945238</v>
      </c>
      <c r="AZ56" s="17">
        <f>IF(AND($D56=$AW$4,$E56=AZ$5),VLOOKUP($A56,'Потребление ЭЭ_факт'!$A$5:$DH$154,47+'Потребление ЭЭ_факт'!CH$4+35,FALSE),IF(AY56&lt;&gt;0,VLOOKUP($A56,'Потребление ЭЭ_факт'!$A$5:$DH$154,47+'Потребление ЭЭ_факт'!CH$4+35,FALSE),0))</f>
        <v>13699.525541999999</v>
      </c>
      <c r="BA56" s="17">
        <f>IF(AND($D56=$AW$4,$E56=BA$5),VLOOKUP($A56,'Потребление ЭЭ_факт'!$A$5:$DH$154,47+'Потребление ЭЭ_факт'!CI$4+35,FALSE),IF(AZ56&lt;&gt;0,VLOOKUP($A56,'Потребление ЭЭ_факт'!$A$5:$DH$154,47+'Потребление ЭЭ_факт'!CI$4+35,FALSE),0))</f>
        <v>15153.011696</v>
      </c>
      <c r="BB56" s="17">
        <f>IF(AND($D56=$AW$4,$E56=BB$5),VLOOKUP($A56,'Потребление ЭЭ_факт'!$A$5:$DH$154,47+'Потребление ЭЭ_факт'!CJ$4+35,FALSE),IF(BA56&lt;&gt;0,VLOOKUP($A56,'Потребление ЭЭ_факт'!$A$5:$DH$154,47+'Потребление ЭЭ_факт'!CJ$4+35,FALSE),0))</f>
        <v>12262.295748</v>
      </c>
      <c r="BC56" s="17">
        <f>IF(AND($D56=$AW$4,$E56=BC$5),VLOOKUP($A56,'Потребление ЭЭ_факт'!$A$5:$DH$154,47+'Потребление ЭЭ_факт'!CK$4+35,FALSE),IF(BB56&lt;&gt;0,VLOOKUP($A56,'Потребление ЭЭ_факт'!$A$5:$DH$154,47+'Потребление ЭЭ_факт'!CK$4+35,FALSE),0))</f>
        <v>13541.946356</v>
      </c>
      <c r="BD56" s="17">
        <f>IF(AND($D56=$AW$4,$E56=BD$5),VLOOKUP($A56,'Потребление ЭЭ_факт'!$A$5:$DH$154,47+'Потребление ЭЭ_факт'!CL$4+35,FALSE),IF(BC56&lt;&gt;0,VLOOKUP($A56,'Потребление ЭЭ_факт'!$A$5:$DH$154,47+'Потребление ЭЭ_факт'!CL$4+35,FALSE),0))</f>
        <v>13868.037634</v>
      </c>
      <c r="BE56" s="17">
        <f>IF(AND($D56=$AW$4,$E56=BE$5),VLOOKUP($A56,'Потребление ЭЭ_факт'!$A$5:$DH$154,47+'Потребление ЭЭ_факт'!CM$4+35,FALSE),IF(BD56&lt;&gt;0,VLOOKUP($A56,'Потребление ЭЭ_факт'!$A$5:$DH$154,47+'Потребление ЭЭ_факт'!CM$4+35,FALSE),0))</f>
        <v>11864.67525</v>
      </c>
      <c r="BF56" s="17">
        <f>IF(AND($D56=$AW$4,$E56=BF$5),VLOOKUP($A56,'Потребление ЭЭ_факт'!$A$5:$DH$154,47+'Потребление ЭЭ_факт'!CN$4+35,FALSE),IF(BE56&lt;&gt;0,VLOOKUP($A56,'Потребление ЭЭ_факт'!$A$5:$DH$154,47+'Потребление ЭЭ_факт'!CN$4+35,FALSE),0))</f>
        <v>5626.394886</v>
      </c>
      <c r="BG56" s="17">
        <f>IF(AND($D56=$AW$4,$E56=BG$5),VLOOKUP($A56,'Потребление ЭЭ_факт'!$A$5:$DH$154,47+'Потребление ЭЭ_факт'!CO$4+35,FALSE),IF(BF56&lt;&gt;0,VLOOKUP($A56,'Потребление ЭЭ_факт'!$A$5:$DH$154,47+'Потребление ЭЭ_факт'!CO$4+35,FALSE),0))</f>
        <v>17435</v>
      </c>
      <c r="BH56" s="17">
        <f>IF(AND($D56=$AW$4,$E56=BH$5),VLOOKUP($A56,'Потребление ЭЭ_факт'!$A$5:$DH$154,47+'Потребление ЭЭ_факт'!CP$4+35,FALSE),IF(BG56&lt;&gt;0,VLOOKUP($A56,'Потребление ЭЭ_факт'!$A$5:$DH$154,47+'Потребление ЭЭ_факт'!CP$4+35,FALSE),0))</f>
        <v>11141</v>
      </c>
      <c r="BI56" s="14">
        <f>IF(AND($D56=$BI$4,$E56=BI$5),VLOOKUP($A56,'Потребление ЭЭ_факт'!$A$5:$DH$154,47+'Потребление ЭЭ_факт'!CQ$4+47,FALSE),IF(BH56&lt;&gt;0,VLOOKUP($A56,'Потребление ЭЭ_факт'!$A$5:$DH$154,47+'Потребление ЭЭ_факт'!CQ$4+47,FALSE),0))</f>
        <v>25662</v>
      </c>
      <c r="BJ56" s="17">
        <f>IF(AND($D56=$BI$4,$E56=BJ$5),VLOOKUP($A56,'Потребление ЭЭ_факт'!$A$5:$DH$154,47+'Потребление ЭЭ_факт'!CR$4+47,FALSE),IF(BI56&lt;&gt;0,VLOOKUP($A56,'Потребление ЭЭ_факт'!$A$5:$DH$154,47+'Потребление ЭЭ_факт'!CR$4+47,FALSE),0))</f>
        <v>11928.62</v>
      </c>
      <c r="BK56" s="17">
        <f>IF(AND($D56=$BI$4,$E56=BK$5),VLOOKUP($A56,'Потребление ЭЭ_факт'!$A$5:$DH$154,47+'Потребление ЭЭ_факт'!CS$4+47,FALSE),IF(BJ56&lt;&gt;0,VLOOKUP($A56,'Потребление ЭЭ_факт'!$A$5:$DH$154,47+'Потребление ЭЭ_факт'!CS$4+47,FALSE),0))</f>
        <v>14291</v>
      </c>
      <c r="BL56" s="17">
        <f>IF(AND($D56=$BI$4,$E56=BL$5),VLOOKUP($A56,'Потребление ЭЭ_факт'!$A$5:$DH$154,47+'Потребление ЭЭ_факт'!CT$4+47,FALSE),IF(BK56&lt;&gt;0,VLOOKUP($A56,'Потребление ЭЭ_факт'!$A$5:$DH$154,47+'Потребление ЭЭ_факт'!CT$4+47,FALSE),0))</f>
        <v>15204.12</v>
      </c>
      <c r="BM56" s="17">
        <f>IF(AND($D56=$BI$4,$E56=BM$5),VLOOKUP($A56,'Потребление ЭЭ_факт'!$A$5:$DH$154,47+'Потребление ЭЭ_факт'!CU$4+47,FALSE),IF(BL56&lt;&gt;0,VLOOKUP($A56,'Потребление ЭЭ_факт'!$A$5:$DH$154,47+'Потребление ЭЭ_факт'!CU$4+47,FALSE),0))</f>
        <v>15327.63</v>
      </c>
      <c r="BN56" s="17">
        <f>IF(AND($D56=$BI$4,$E56=BN$5),VLOOKUP($A56,'Потребление ЭЭ_факт'!$A$5:$DH$154,47+'Потребление ЭЭ_факт'!CV$4+47,FALSE),IF(BM56&lt;&gt;0,VLOOKUP($A56,'Потребление ЭЭ_факт'!$A$5:$DH$154,47+'Потребление ЭЭ_факт'!CV$4+47,FALSE),0))</f>
        <v>15426.52</v>
      </c>
      <c r="BO56" s="17">
        <f>IF(AND($D56=$BI$4,$E56=BO$5),VLOOKUP($A56,'Потребление ЭЭ_факт'!$A$5:$DH$154,47+'Потребление ЭЭ_факт'!CW$4+47,FALSE),IF(BN56&lt;&gt;0,VLOOKUP($A56,'Потребление ЭЭ_факт'!$A$5:$DH$154,47+'Потребление ЭЭ_факт'!CW$4+47,FALSE),0))</f>
        <v>16858.12</v>
      </c>
      <c r="BP56" s="17">
        <f>IF(AND($D56=$BI$4,$E56=BP$5),VLOOKUP($A56,'Потребление ЭЭ_факт'!$A$5:$DH$154,47+'Потребление ЭЭ_факт'!CX$4+47,FALSE),IF(BO56&lt;&gt;0,VLOOKUP($A56,'Потребление ЭЭ_факт'!$A$5:$DH$154,47+'Потребление ЭЭ_факт'!CX$4+47,FALSE),0))</f>
        <v>16158.96</v>
      </c>
      <c r="BQ56" s="17">
        <f>IF(AND($D56=$BI$4,$E56=BQ$5),VLOOKUP($A56,'Потребление ЭЭ_факт'!$A$5:$DH$154,47+'Потребление ЭЭ_факт'!CY$4+47,FALSE),IF(BP56&lt;&gt;0,VLOOKUP($A56,'Потребление ЭЭ_факт'!$A$5:$DH$154,47+'Потребление ЭЭ_факт'!CY$4+47,FALSE),0))</f>
        <v>15688.63</v>
      </c>
      <c r="BR56" s="17">
        <f>IF(AND($D56=$BI$4,$E56=BR$5),VLOOKUP($A56,'Потребление ЭЭ_факт'!$A$5:$DH$154,47+'Потребление ЭЭ_факт'!CZ$4+47,FALSE),IF(BQ56&lt;&gt;0,VLOOKUP($A56,'Потребление ЭЭ_факт'!$A$5:$DH$154,47+'Потребление ЭЭ_факт'!CZ$4+47,FALSE),0))</f>
        <v>16120.02</v>
      </c>
      <c r="BS56" s="17">
        <f>IF(AND($D56=$BI$4,$E56=BS$5),VLOOKUP($A56,'Потребление ЭЭ_факт'!$A$5:$DH$154,47+'Потребление ЭЭ_факт'!DA$4+47,FALSE),IF(BR56&lt;&gt;0,VLOOKUP($A56,'Потребление ЭЭ_факт'!$A$5:$DH$154,47+'Потребление ЭЭ_факт'!DA$4+47,FALSE),0))</f>
        <v>15701.51</v>
      </c>
      <c r="BT56" s="17">
        <f>IF(AND($D56=$BI$4,$E56=BT$5),VLOOKUP($A56,'Потребление ЭЭ_факт'!$A$5:$DH$154,47+'Потребление ЭЭ_факт'!DB$4+47,FALSE),IF(BS56&lt;&gt;0,VLOOKUP($A56,'Потребление ЭЭ_факт'!$A$5:$DH$154,47+'Потребление ЭЭ_факт'!DB$4+47,FALSE),0))</f>
        <v>17836.759999999998</v>
      </c>
      <c r="BU56" s="14">
        <f>IF(AND($D56=$BU$4,$E56=BU$5),VLOOKUP($A56,'Потребление ЭЭ_факт'!$A$5:$DH$154,59+'Потребление ЭЭ_факт'!DC$4+47,FALSE),IF(BT56&lt;&gt;0,VLOOKUP($A56,'Потребление ЭЭ_факт'!$A$5:$DH$154,47+'Потребление ЭЭ_факт'!DC$4+59,FALSE),0))</f>
        <v>17567.88</v>
      </c>
      <c r="BV56" s="17">
        <f>IF(AND($D56=$BU$4,$E56=BV$5),VLOOKUP($A56,'Потребление ЭЭ_факт'!$A$5:$DH$154,59+'Потребление ЭЭ_факт'!DD$4+47,FALSE),IF(BU56&lt;&gt;0,VLOOKUP($A56,'Потребление ЭЭ_факт'!$A$5:$DH$154,47+'Потребление ЭЭ_факт'!DD$4+59,FALSE),0))</f>
        <v>15174.98</v>
      </c>
      <c r="BW56" s="17">
        <f>IF(AND($D56=$BU$4,$E56=BW$5),VLOOKUP($A56,'Потребление ЭЭ_факт'!$A$5:$DH$154,59+'Потребление ЭЭ_факт'!DE$4+47,FALSE),IF(BV56&lt;&gt;0,VLOOKUP($A56,'Потребление ЭЭ_факт'!$A$5:$DH$154,47+'Потребление ЭЭ_факт'!DE$4+59,FALSE),0))</f>
        <v>14920.12</v>
      </c>
      <c r="BX56" s="17">
        <f>IF(AND($D56=$BU$4,$E56=BX$5),VLOOKUP($A56,'Потребление ЭЭ_факт'!$A$5:$DH$154,59+'Потребление ЭЭ_факт'!DF$4+47,FALSE),IF(BW56&lt;&gt;0,VLOOKUP($A56,'Потребление ЭЭ_факт'!$A$5:$DH$154,47+'Потребление ЭЭ_факт'!DF$4+59,FALSE),0))</f>
        <v>14945.26</v>
      </c>
      <c r="BY56" s="17">
        <f>IF(AND($D56=$BU$4,$E56=BY$5),VLOOKUP($A56,'Потребление ЭЭ_факт'!$A$5:$DH$154,59+'Потребление ЭЭ_факт'!DG$4+47,FALSE),IF(BX56&lt;&gt;0,VLOOKUP($A56,'Потребление ЭЭ_факт'!$A$5:$DH$154,47+'Потребление ЭЭ_факт'!DG$4+59,FALSE),0))</f>
        <v>15597.89</v>
      </c>
      <c r="BZ56" s="17">
        <f>IF(AND($D56=$BU$4,$E56=BZ$5),VLOOKUP($A56,'Потребление ЭЭ_факт'!$A$5:$DH$154,59+'Потребление ЭЭ_факт'!DH$4+47,FALSE),IF(BY56&lt;&gt;0,VLOOKUP($A56,'Потребление ЭЭ_факт'!$A$5:$DH$154,47+'Потребление ЭЭ_факт'!DH$4+59,FALSE),0))</f>
        <v>16291.72</v>
      </c>
      <c r="CA56" s="15">
        <f t="shared" si="248"/>
        <v>15255.879118666666</v>
      </c>
      <c r="CB56" s="12">
        <f t="shared" si="249"/>
        <v>14204.243674476189</v>
      </c>
      <c r="CC56" s="12">
        <f t="shared" si="250"/>
        <v>13137.558941333331</v>
      </c>
      <c r="CD56" s="12">
        <f t="shared" si="251"/>
        <v>11222.195518</v>
      </c>
      <c r="CE56" s="12">
        <f t="shared" si="252"/>
        <v>14711.906878666667</v>
      </c>
      <c r="CF56" s="12">
        <f t="shared" si="253"/>
        <v>14696.602257999999</v>
      </c>
      <c r="CG56" s="14">
        <f t="shared" si="254"/>
        <v>19523.228008666669</v>
      </c>
      <c r="CH56" s="15">
        <f t="shared" si="255"/>
        <v>13294.472750000001</v>
      </c>
      <c r="CI56" s="15">
        <f t="shared" si="256"/>
        <v>14583.688412666668</v>
      </c>
      <c r="CJ56" s="15">
        <f t="shared" si="257"/>
        <v>14616.301847333334</v>
      </c>
      <c r="CK56" s="15">
        <f t="shared" si="258"/>
        <v>15359.510565333332</v>
      </c>
      <c r="CL56" s="15">
        <f t="shared" si="259"/>
        <v>14660.178582666666</v>
      </c>
      <c r="CM56" s="15">
        <f t="shared" si="260"/>
        <v>15255.879118666666</v>
      </c>
      <c r="CN56" s="15">
        <f t="shared" si="262"/>
        <v>14204.243674476189</v>
      </c>
      <c r="CO56" s="15">
        <f t="shared" si="263"/>
        <v>13137.558941333331</v>
      </c>
      <c r="CP56" s="15">
        <f t="shared" si="264"/>
        <v>11222.195518</v>
      </c>
      <c r="CQ56" s="15">
        <f t="shared" si="265"/>
        <v>14711.906878666667</v>
      </c>
      <c r="CR56" s="16">
        <f t="shared" si="266"/>
        <v>14696.602257999999</v>
      </c>
      <c r="CS56" s="14">
        <f t="shared" si="213"/>
        <v>19523.228008666669</v>
      </c>
      <c r="CT56" s="15">
        <f t="shared" si="214"/>
        <v>13294.472750000001</v>
      </c>
      <c r="CU56" s="15">
        <f t="shared" si="215"/>
        <v>14583.688412666668</v>
      </c>
      <c r="CV56" s="15">
        <f t="shared" si="216"/>
        <v>14616.301847333334</v>
      </c>
      <c r="CW56" s="15">
        <f t="shared" si="217"/>
        <v>15359.510565333332</v>
      </c>
      <c r="CX56" s="15">
        <f t="shared" si="218"/>
        <v>14660.178582666666</v>
      </c>
      <c r="CY56" s="15">
        <f t="shared" si="219"/>
        <v>15255.879118666666</v>
      </c>
      <c r="CZ56" s="15">
        <f t="shared" si="220"/>
        <v>14204.243674476189</v>
      </c>
      <c r="DA56" s="15">
        <f t="shared" si="221"/>
        <v>13137.558941333331</v>
      </c>
      <c r="DB56" s="15">
        <f t="shared" si="222"/>
        <v>11222.195518</v>
      </c>
      <c r="DC56" s="15">
        <f t="shared" si="223"/>
        <v>14711.906878666667</v>
      </c>
      <c r="DD56" s="16">
        <f t="shared" si="224"/>
        <v>14696.602257999999</v>
      </c>
      <c r="DE56" s="14">
        <f t="shared" si="190"/>
        <v>19523.228008666669</v>
      </c>
      <c r="DF56" s="15">
        <f t="shared" si="191"/>
        <v>13294.472750000001</v>
      </c>
      <c r="DG56" s="15">
        <f t="shared" si="192"/>
        <v>14583.688412666668</v>
      </c>
      <c r="DH56" s="15">
        <f t="shared" si="193"/>
        <v>14616.301847333334</v>
      </c>
      <c r="DI56" s="15">
        <f t="shared" si="194"/>
        <v>15359.510565333332</v>
      </c>
      <c r="DJ56" s="15">
        <f t="shared" si="195"/>
        <v>14660.178582666666</v>
      </c>
      <c r="DK56" s="15">
        <f t="shared" si="196"/>
        <v>15255.879118666666</v>
      </c>
      <c r="DL56" s="15">
        <f t="shared" si="197"/>
        <v>14204.243674476189</v>
      </c>
      <c r="DM56" s="15">
        <f t="shared" si="198"/>
        <v>13137.558941333331</v>
      </c>
      <c r="DN56" s="15">
        <f t="shared" si="199"/>
        <v>11222.195518</v>
      </c>
      <c r="DO56" s="15">
        <f t="shared" si="188"/>
        <v>14711.906878666667</v>
      </c>
      <c r="DP56" s="16">
        <f t="shared" si="189"/>
        <v>14696.602257999999</v>
      </c>
      <c r="DQ56" s="14">
        <f t="shared" si="105"/>
        <v>19523.228008666669</v>
      </c>
      <c r="DR56" s="15">
        <f t="shared" si="106"/>
        <v>13294.472750000001</v>
      </c>
      <c r="DS56" s="15">
        <f t="shared" si="107"/>
        <v>14583.688412666668</v>
      </c>
      <c r="DT56" s="15">
        <f t="shared" si="108"/>
        <v>14616.301847333334</v>
      </c>
      <c r="DU56" s="15">
        <f t="shared" si="109"/>
        <v>15359.510565333332</v>
      </c>
      <c r="DV56" s="15">
        <f t="shared" si="110"/>
        <v>14660.178582666666</v>
      </c>
      <c r="DW56" s="15">
        <f t="shared" si="111"/>
        <v>15255.879118666666</v>
      </c>
      <c r="DX56" s="15">
        <f t="shared" si="112"/>
        <v>14204.243674476189</v>
      </c>
      <c r="DY56" s="15">
        <f t="shared" si="113"/>
        <v>13137.558941333331</v>
      </c>
      <c r="DZ56" s="15">
        <f t="shared" si="225"/>
        <v>11222.195518</v>
      </c>
      <c r="EA56" s="15">
        <f t="shared" si="226"/>
        <v>14711.906878666667</v>
      </c>
      <c r="EB56" s="16">
        <f t="shared" si="227"/>
        <v>14696.602257999999</v>
      </c>
      <c r="EC56" s="14">
        <f t="shared" si="228"/>
        <v>19523.228008666669</v>
      </c>
      <c r="ED56" s="15">
        <f t="shared" si="229"/>
        <v>13294.472750000001</v>
      </c>
      <c r="EE56" s="15">
        <f t="shared" si="230"/>
        <v>14583.688412666668</v>
      </c>
      <c r="EF56" s="15">
        <f t="shared" si="231"/>
        <v>14616.301847333334</v>
      </c>
      <c r="EG56" s="15">
        <f t="shared" si="232"/>
        <v>15359.510565333332</v>
      </c>
      <c r="EH56" s="15">
        <f t="shared" si="233"/>
        <v>14660.178582666666</v>
      </c>
      <c r="EI56" s="15">
        <f t="shared" si="234"/>
        <v>15255.879118666666</v>
      </c>
      <c r="EJ56" s="15">
        <f t="shared" si="235"/>
        <v>14204.243674476189</v>
      </c>
      <c r="EK56" s="15">
        <f t="shared" si="236"/>
        <v>13137.558941333331</v>
      </c>
      <c r="EL56" s="15">
        <f t="shared" si="237"/>
        <v>11222.195518</v>
      </c>
      <c r="EM56" s="15">
        <f t="shared" si="238"/>
        <v>14711.906878666667</v>
      </c>
      <c r="EN56" s="16">
        <f t="shared" si="239"/>
        <v>14696.602257999999</v>
      </c>
      <c r="EO56" s="14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6"/>
      <c r="FC56" s="14"/>
      <c r="FD56" s="17"/>
      <c r="FE56" s="17"/>
      <c r="FF56" s="17">
        <f t="shared" si="116"/>
        <v>13729.467334285715</v>
      </c>
      <c r="FG56" s="17">
        <f t="shared" si="117"/>
        <v>14519.348947818182</v>
      </c>
      <c r="FH56" s="17">
        <f t="shared" si="118"/>
        <v>15510.067599714286</v>
      </c>
      <c r="FI56" s="17">
        <f t="shared" si="119"/>
        <v>15367.571</v>
      </c>
      <c r="FJ56" s="17">
        <f t="shared" si="120"/>
        <v>12585.733389428569</v>
      </c>
      <c r="FK56" s="17">
        <f t="shared" si="121"/>
        <v>11859.371574000001</v>
      </c>
      <c r="FL56" s="17">
        <f t="shared" si="122"/>
        <v>11920.171668000001</v>
      </c>
      <c r="FM56" s="17">
        <f t="shared" si="123"/>
        <v>10999.210636</v>
      </c>
      <c r="FN56" s="17">
        <f t="shared" si="124"/>
        <v>15112.046774</v>
      </c>
      <c r="FO56" s="14">
        <f t="shared" si="125"/>
        <v>15339.804026</v>
      </c>
      <c r="FP56" s="17">
        <f t="shared" si="126"/>
        <v>12779.81825</v>
      </c>
      <c r="FQ56" s="17">
        <f t="shared" si="127"/>
        <v>14539.945238</v>
      </c>
      <c r="FR56" s="17">
        <f t="shared" si="128"/>
        <v>13699.525541999999</v>
      </c>
      <c r="FS56" s="17">
        <f t="shared" si="129"/>
        <v>15153.011696</v>
      </c>
      <c r="FT56" s="17">
        <f t="shared" si="130"/>
        <v>12262.295748</v>
      </c>
      <c r="FU56" s="17">
        <f t="shared" si="131"/>
        <v>13541.946356</v>
      </c>
      <c r="FV56" s="17">
        <f t="shared" si="132"/>
        <v>13868.037634</v>
      </c>
      <c r="FW56" s="17">
        <f t="shared" si="133"/>
        <v>11864.67525</v>
      </c>
      <c r="FX56" s="17">
        <f t="shared" si="134"/>
        <v>5626.394886</v>
      </c>
      <c r="FY56" s="17">
        <f t="shared" si="135"/>
        <v>17435</v>
      </c>
      <c r="FZ56" s="17">
        <f t="shared" si="136"/>
        <v>11141</v>
      </c>
      <c r="GA56" s="14">
        <f t="shared" si="137"/>
        <v>25662</v>
      </c>
      <c r="GB56" s="17">
        <f t="shared" si="138"/>
        <v>11928.62</v>
      </c>
      <c r="GC56" s="17">
        <f t="shared" si="139"/>
        <v>14291</v>
      </c>
      <c r="GD56" s="17">
        <f t="shared" si="140"/>
        <v>15204.12</v>
      </c>
      <c r="GE56" s="17">
        <f t="shared" si="141"/>
        <v>15327.63</v>
      </c>
      <c r="GF56" s="17">
        <f t="shared" si="142"/>
        <v>15426.52</v>
      </c>
      <c r="GG56" s="17">
        <f t="shared" si="143"/>
        <v>16858.12</v>
      </c>
      <c r="GH56" s="17">
        <f t="shared" si="144"/>
        <v>16158.96</v>
      </c>
      <c r="GI56" s="17">
        <f t="shared" si="145"/>
        <v>15688.63</v>
      </c>
      <c r="GJ56" s="17">
        <f t="shared" si="146"/>
        <v>16120.02</v>
      </c>
      <c r="GK56" s="17">
        <f t="shared" si="147"/>
        <v>15701.51</v>
      </c>
      <c r="GL56" s="17">
        <f t="shared" si="148"/>
        <v>17836.759999999998</v>
      </c>
      <c r="GM56" s="14">
        <f t="shared" si="149"/>
        <v>17567.88</v>
      </c>
      <c r="GN56" s="17">
        <f t="shared" si="150"/>
        <v>15174.98</v>
      </c>
      <c r="GO56" s="17">
        <f t="shared" si="151"/>
        <v>14920.12</v>
      </c>
      <c r="GP56" s="17">
        <f t="shared" si="152"/>
        <v>14945.26</v>
      </c>
      <c r="GQ56" s="17">
        <f t="shared" si="153"/>
        <v>15597.89</v>
      </c>
      <c r="GR56" s="17">
        <f t="shared" si="154"/>
        <v>16291.72</v>
      </c>
      <c r="GS56" s="15">
        <f t="shared" si="155"/>
        <v>15255.879118666666</v>
      </c>
      <c r="GT56" s="12">
        <f t="shared" si="156"/>
        <v>14204.243674476189</v>
      </c>
      <c r="GU56" s="12">
        <f t="shared" si="157"/>
        <v>13137.558941333331</v>
      </c>
      <c r="GV56" s="12">
        <f t="shared" si="158"/>
        <v>11222.195518</v>
      </c>
      <c r="GW56" s="12">
        <f t="shared" si="159"/>
        <v>14711.906878666667</v>
      </c>
      <c r="GX56" s="12">
        <f t="shared" si="160"/>
        <v>14696.602257999999</v>
      </c>
      <c r="GY56" s="14">
        <f t="shared" si="161"/>
        <v>19523.228008666669</v>
      </c>
      <c r="GZ56" s="15">
        <f t="shared" si="162"/>
        <v>13294.472750000001</v>
      </c>
      <c r="HA56" s="15">
        <f t="shared" si="163"/>
        <v>14583.688412666668</v>
      </c>
      <c r="HB56" s="15">
        <f t="shared" si="164"/>
        <v>14616.301847333334</v>
      </c>
      <c r="HC56" s="15">
        <f t="shared" si="165"/>
        <v>15359.510565333332</v>
      </c>
      <c r="HD56" s="15">
        <f t="shared" si="166"/>
        <v>14660.178582666666</v>
      </c>
      <c r="HE56" s="15">
        <f t="shared" si="167"/>
        <v>15255.879118666666</v>
      </c>
      <c r="HF56" s="15">
        <f t="shared" si="168"/>
        <v>14204.243674476189</v>
      </c>
      <c r="HG56" s="15">
        <f t="shared" si="169"/>
        <v>13137.558941333331</v>
      </c>
      <c r="HH56" s="15">
        <f t="shared" si="170"/>
        <v>11222.195518</v>
      </c>
      <c r="HI56" s="15">
        <f t="shared" si="171"/>
        <v>14711.906878666667</v>
      </c>
      <c r="HJ56" s="16">
        <f t="shared" si="172"/>
        <v>14696.602257999999</v>
      </c>
      <c r="HK56" s="14">
        <f t="shared" si="267"/>
        <v>19523.228008666669</v>
      </c>
      <c r="HL56" s="15">
        <f t="shared" si="268"/>
        <v>13294.472750000001</v>
      </c>
      <c r="HM56" s="15">
        <f t="shared" si="269"/>
        <v>14583.688412666668</v>
      </c>
      <c r="HN56" s="15"/>
      <c r="HO56" s="15"/>
      <c r="HP56" s="15"/>
      <c r="HQ56" s="15"/>
      <c r="HR56" s="15"/>
      <c r="HS56" s="15"/>
      <c r="HT56" s="15"/>
      <c r="HU56" s="15"/>
      <c r="HV56" s="16"/>
      <c r="HW56" s="14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6"/>
      <c r="II56" s="14"/>
      <c r="IJ56" s="15"/>
      <c r="IK56" s="15"/>
      <c r="IL56" s="15"/>
      <c r="IM56" s="15"/>
      <c r="IN56" s="15"/>
      <c r="IO56" s="15"/>
      <c r="IP56" s="15"/>
      <c r="IQ56" s="15"/>
      <c r="IR56" s="15"/>
      <c r="IS56" s="15"/>
      <c r="IT56" s="16"/>
      <c r="IU56" s="14"/>
      <c r="IV56" s="15"/>
      <c r="IW56" s="15"/>
      <c r="IX56" s="15"/>
      <c r="IY56" s="15"/>
      <c r="IZ56" s="15"/>
      <c r="JA56" s="15"/>
      <c r="JB56" s="15"/>
      <c r="JC56" s="15"/>
      <c r="JD56" s="15"/>
      <c r="JE56" s="15"/>
      <c r="JF56" s="16"/>
      <c r="JH56" s="17"/>
      <c r="JI56" s="14">
        <f t="shared" si="179"/>
        <v>121602.98892324675</v>
      </c>
      <c r="JJ56" s="15">
        <f t="shared" si="180"/>
        <v>157251.45462599999</v>
      </c>
      <c r="JK56" s="15">
        <f t="shared" si="181"/>
        <v>196203.89</v>
      </c>
      <c r="JL56" s="15">
        <f t="shared" si="182"/>
        <v>177726.23638914284</v>
      </c>
      <c r="JM56" s="15">
        <f t="shared" si="183"/>
        <v>175265.7665558095</v>
      </c>
      <c r="JN56" s="15">
        <f t="shared" si="184"/>
        <v>47401.389171333343</v>
      </c>
      <c r="JO56" s="15">
        <f t="shared" si="185"/>
        <v>0</v>
      </c>
      <c r="JP56" s="15">
        <f t="shared" si="186"/>
        <v>0</v>
      </c>
      <c r="JQ56" s="15">
        <f t="shared" si="187"/>
        <v>0</v>
      </c>
      <c r="JR56" s="14"/>
    </row>
    <row r="57" spans="1:278" ht="12.75" customHeight="1" x14ac:dyDescent="0.25">
      <c r="A57" s="5" t="s">
        <v>109</v>
      </c>
      <c r="B57" s="3" t="s">
        <v>110</v>
      </c>
      <c r="C57" s="4">
        <v>44624</v>
      </c>
      <c r="D57">
        <f t="shared" si="242"/>
        <v>2022</v>
      </c>
      <c r="E57">
        <f t="shared" si="243"/>
        <v>3</v>
      </c>
      <c r="F57">
        <f t="shared" si="244"/>
        <v>2019</v>
      </c>
      <c r="G57">
        <f t="shared" si="245"/>
        <v>3</v>
      </c>
      <c r="H57">
        <f t="shared" si="173"/>
        <v>2022</v>
      </c>
      <c r="I57">
        <f t="shared" si="174"/>
        <v>4</v>
      </c>
      <c r="J57">
        <f t="shared" si="175"/>
        <v>2027</v>
      </c>
      <c r="K57">
        <f t="shared" si="176"/>
        <v>3</v>
      </c>
      <c r="M57" s="28">
        <f>IF(AND($D57=$M$4,$E57=M$5),VLOOKUP($A57,'Потребление ЭЭ_факт'!$A$5:$DH$154,47+'Потребление ЭЭ_факт'!AU$4-1,FALSE),IF(L57&lt;&gt;0,VLOOKUP($A57,'Потребление ЭЭ_факт'!$A$5:$DH$154,47+'Потребление ЭЭ_факт'!AU$4-1,FALSE),0))</f>
        <v>0</v>
      </c>
      <c r="N57" s="17">
        <f>IF(AND($D57=$M$4,$E57=N$5),VLOOKUP($A57,'Потребление ЭЭ_факт'!$A$5:$DH$154,47+'Потребление ЭЭ_факт'!AV$4-1,FALSE),IF(M57&lt;&gt;0,VLOOKUP($A57,'Потребление ЭЭ_факт'!$A$5:$DH$154,47+'Потребление ЭЭ_факт'!AV$4-1,FALSE),0))</f>
        <v>0</v>
      </c>
      <c r="O57" s="17">
        <f>IF(AND($D57=$M$4,$E57=O$5),VLOOKUP($A57,'Потребление ЭЭ_факт'!$A$5:$DH$154,47+'Потребление ЭЭ_факт'!AW$4-1,FALSE),IF(N57&lt;&gt;0,VLOOKUP($A57,'Потребление ЭЭ_факт'!$A$5:$DH$154,47+'Потребление ЭЭ_факт'!AW$4-1,FALSE),0))</f>
        <v>0</v>
      </c>
      <c r="P57" s="17">
        <f>IF(AND($D57=$M$4,$E57=P$5),VLOOKUP($A57,'Потребление ЭЭ_факт'!$A$5:$DH$154,47+'Потребление ЭЭ_факт'!AX$4-1,FALSE),IF(O57&lt;&gt;0,VLOOKUP($A57,'Потребление ЭЭ_факт'!$A$5:$DH$154,47+'Потребление ЭЭ_факт'!AX$4-1,FALSE),0))</f>
        <v>0</v>
      </c>
      <c r="Q57" s="17">
        <f>IF(AND($D57=$M$4,$E57=Q$5),VLOOKUP($A57,'Потребление ЭЭ_факт'!$A$5:$DH$154,47+'Потребление ЭЭ_факт'!AY$4-1,FALSE),IF(P57&lt;&gt;0,VLOOKUP($A57,'Потребление ЭЭ_факт'!$A$5:$DH$154,47+'Потребление ЭЭ_факт'!AY$4-1,FALSE),0))</f>
        <v>0</v>
      </c>
      <c r="R57" s="17">
        <f>IF(AND($D57=$M$4,$E57=R$5),VLOOKUP($A57,'Потребление ЭЭ_факт'!$A$5:$DH$154,47+'Потребление ЭЭ_факт'!AZ$4-1,FALSE),IF(Q57&lt;&gt;0,VLOOKUP($A57,'Потребление ЭЭ_факт'!$A$5:$DH$154,47+'Потребление ЭЭ_факт'!AZ$4-1,FALSE),0))</f>
        <v>0</v>
      </c>
      <c r="S57" s="17">
        <f>IF(AND($D57=$M$4,$E57=S$5),VLOOKUP($A57,'Потребление ЭЭ_факт'!$A$5:$DH$154,47+'Потребление ЭЭ_факт'!BA$4-1,FALSE),IF(R57&lt;&gt;0,VLOOKUP($A57,'Потребление ЭЭ_факт'!$A$5:$DH$154,47+'Потребление ЭЭ_факт'!BA$4-1,FALSE),0))</f>
        <v>0</v>
      </c>
      <c r="T57" s="17">
        <f>IF(AND($D57=$M$4,$E57=T$5),VLOOKUP($A57,'Потребление ЭЭ_факт'!$A$5:$DH$154,47+'Потребление ЭЭ_факт'!BB$4-1,FALSE),IF(S57&lt;&gt;0,VLOOKUP($A57,'Потребление ЭЭ_факт'!$A$5:$DH$154,47+'Потребление ЭЭ_факт'!BB$4-1,FALSE),0))</f>
        <v>0</v>
      </c>
      <c r="U57" s="17">
        <f>IF(AND($D57=$M$4,$E57=U$5),VLOOKUP($A57,'Потребление ЭЭ_факт'!$A$5:$DH$154,47+'Потребление ЭЭ_факт'!BC$4-1,FALSE),IF(T57&lt;&gt;0,VLOOKUP($A57,'Потребление ЭЭ_факт'!$A$5:$DH$154,47+'Потребление ЭЭ_факт'!BC$4-1,FALSE),0))</f>
        <v>0</v>
      </c>
      <c r="V57" s="17">
        <f>IF(AND($D57=$M$4,$E57=V$5),VLOOKUP($A57,'Потребление ЭЭ_факт'!$A$5:$DH$154,47+'Потребление ЭЭ_факт'!BD$4-1,FALSE),IF(U57&lt;&gt;0,VLOOKUP($A57,'Потребление ЭЭ_факт'!$A$5:$DH$154,47+'Потребление ЭЭ_факт'!BD$4-1,FALSE),0))</f>
        <v>0</v>
      </c>
      <c r="W57" s="17">
        <f>IF(AND($D57=$M$4,$E57=W$5),VLOOKUP($A57,'Потребление ЭЭ_факт'!$A$5:$DH$154,47+'Потребление ЭЭ_факт'!BE$4-1,FALSE),IF(V57&lt;&gt;0,VLOOKUP($A57,'Потребление ЭЭ_факт'!$A$5:$DH$154,47+'Потребление ЭЭ_факт'!BE$4-1,FALSE),0))</f>
        <v>0</v>
      </c>
      <c r="X57" s="17">
        <f>IF(AND($D57=$M$4,$E57=X$5),VLOOKUP($A57,'Потребление ЭЭ_факт'!$A$5:$DH$154,47+'Потребление ЭЭ_факт'!BF$4-1,FALSE),IF(W57&lt;&gt;0,VLOOKUP($A57,'Потребление ЭЭ_факт'!$A$5:$DH$154,47+'Потребление ЭЭ_факт'!BF$4-1,FALSE),0))</f>
        <v>0</v>
      </c>
      <c r="Y57" s="14">
        <f>IF(AND($D57=$Y$4,$E57=Y$5),VLOOKUP($A57,'Потребление ЭЭ_факт'!$A$5:$DH$154,47+'Потребление ЭЭ_факт'!BG$4+11,FALSE),IF(X57&lt;&gt;0,VLOOKUP($A57,'Потребление ЭЭ_факт'!$A$5:$DH$154,47+'Потребление ЭЭ_факт'!BG$4+11,FALSE),0))</f>
        <v>0</v>
      </c>
      <c r="Z57" s="17">
        <f>IF(AND($D57=$Y$4,$E57=Z$5),VLOOKUP($A57,'Потребление ЭЭ_факт'!$A$5:$DH$154,47+'Потребление ЭЭ_факт'!BH$4+11,FALSE),IF(Y57&lt;&gt;0,VLOOKUP($A57,'Потребление ЭЭ_факт'!$A$5:$DH$154,47+'Потребление ЭЭ_факт'!BH$4+11,FALSE),0))</f>
        <v>0</v>
      </c>
      <c r="AA57" s="17">
        <f>IF(AND($D57=$Y$4,$E57=AA$5),VLOOKUP($A57,'Потребление ЭЭ_факт'!$A$5:$DH$154,47+'Потребление ЭЭ_факт'!BI$4+11,FALSE),IF(Z57&lt;&gt;0,VLOOKUP($A57,'Потребление ЭЭ_факт'!$A$5:$DH$154,47+'Потребление ЭЭ_факт'!BI$4+11,FALSE),0))</f>
        <v>0</v>
      </c>
      <c r="AB57" s="17">
        <f>IF(AND($D57=$Y$4,$E57=AB$5),VLOOKUP($A57,'Потребление ЭЭ_факт'!$A$5:$DH$154,47+'Потребление ЭЭ_факт'!BJ$4+11,FALSE),IF(AA57&lt;&gt;0,VLOOKUP($A57,'Потребление ЭЭ_факт'!$A$5:$DH$154,47+'Потребление ЭЭ_факт'!BJ$4+11,FALSE),0))</f>
        <v>0</v>
      </c>
      <c r="AC57" s="17">
        <f>IF(AND($D57=$Y$4,$E57=AC$5),VLOOKUP($A57,'Потребление ЭЭ_факт'!$A$5:$DH$154,47+'Потребление ЭЭ_факт'!BK$4+11,FALSE),IF(AB57&lt;&gt;0,VLOOKUP($A57,'Потребление ЭЭ_факт'!$A$5:$DH$154,47+'Потребление ЭЭ_факт'!BK$4+11,FALSE),0))</f>
        <v>0</v>
      </c>
      <c r="AD57" s="17">
        <f>IF(AND($D57=$Y$4,$E57=AD$5),VLOOKUP($A57,'Потребление ЭЭ_факт'!$A$5:$DH$154,47+'Потребление ЭЭ_факт'!BL$4+11,FALSE),IF(AC57&lt;&gt;0,VLOOKUP($A57,'Потребление ЭЭ_факт'!$A$5:$DH$154,47+'Потребление ЭЭ_факт'!BL$4+11,FALSE),0))</f>
        <v>0</v>
      </c>
      <c r="AE57" s="17">
        <f>IF(AND($D57=$Y$4,$E57=AE$5),VLOOKUP($A57,'Потребление ЭЭ_факт'!$A$5:$DH$154,47+'Потребление ЭЭ_факт'!BM$4+11,FALSE),IF(AD57&lt;&gt;0,VLOOKUP($A57,'Потребление ЭЭ_факт'!$A$5:$DH$154,47+'Потребление ЭЭ_факт'!BM$4+11,FALSE),0))</f>
        <v>0</v>
      </c>
      <c r="AF57" s="17">
        <f>IF(AND($D57=$Y$4,$E57=AF$5),VLOOKUP($A57,'Потребление ЭЭ_факт'!$A$5:$DH$154,47+'Потребление ЭЭ_факт'!BN$4+11,FALSE),IF(AE57&lt;&gt;0,VLOOKUP($A57,'Потребление ЭЭ_факт'!$A$5:$DH$154,47+'Потребление ЭЭ_факт'!BN$4+11,FALSE),0))</f>
        <v>0</v>
      </c>
      <c r="AG57" s="17">
        <f>IF(AND($D57=$Y$4,$E57=AG$5),VLOOKUP($A57,'Потребление ЭЭ_факт'!$A$5:$DH$154,47+'Потребление ЭЭ_факт'!BO$4+11,FALSE),IF(AF57&lt;&gt;0,VLOOKUP($A57,'Потребление ЭЭ_факт'!$A$5:$DH$154,47+'Потребление ЭЭ_факт'!BO$4+11,FALSE),0))</f>
        <v>0</v>
      </c>
      <c r="AH57" s="17">
        <f>IF(AND($D57=$Y$4,$E57=AH$5),VLOOKUP($A57,'Потребление ЭЭ_факт'!$A$5:$DH$154,47+'Потребление ЭЭ_факт'!BP$4+11,FALSE),IF(AG57&lt;&gt;0,VLOOKUP($A57,'Потребление ЭЭ_факт'!$A$5:$DH$154,47+'Потребление ЭЭ_факт'!BP$4+11,FALSE),0))</f>
        <v>0</v>
      </c>
      <c r="AI57" s="17">
        <f>IF(AND($D57=$Y$4,$E57=AI$5),VLOOKUP($A57,'Потребление ЭЭ_факт'!$A$5:$DH$154,47+'Потребление ЭЭ_факт'!BQ$4+11,FALSE),IF(AH57&lt;&gt;0,VLOOKUP($A57,'Потребление ЭЭ_факт'!$A$5:$DH$154,47+'Потребление ЭЭ_факт'!BQ$4+11,FALSE),0))</f>
        <v>0</v>
      </c>
      <c r="AJ57" s="17">
        <f>IF(AND($D57=$Y$4,$E57=AJ$5),VLOOKUP($A57,'Потребление ЭЭ_факт'!$A$5:$DH$154,47+'Потребление ЭЭ_факт'!BR$4+11,FALSE),IF(AI57&lt;&gt;0,VLOOKUP($A57,'Потребление ЭЭ_факт'!$A$5:$DH$154,47+'Потребление ЭЭ_факт'!BR$4+11,FALSE),0))</f>
        <v>0</v>
      </c>
      <c r="AK57" s="14">
        <f>IF(AND($D57=$AK$4,$E57=AK$5),VLOOKUP($A57,'Потребление ЭЭ_факт'!$A$5:$DH$154,47+'Потребление ЭЭ_факт'!BS$4+23,FALSE),IF(AJ57&lt;&gt;0,VLOOKUP($A57,'Потребление ЭЭ_факт'!$A$5:$DH$154,47+'Потребление ЭЭ_факт'!BS$4+23,FALSE),0))</f>
        <v>0</v>
      </c>
      <c r="AL57" s="17">
        <f>IF(AND($D57=$AK$4,$E57=AL$5),VLOOKUP($A57,'Потребление ЭЭ_факт'!$A$5:$DH$154,47+'Потребление ЭЭ_факт'!BT$4+23,FALSE),IF(AK57&lt;&gt;0,VLOOKUP($A57,'Потребление ЭЭ_факт'!$A$5:$DH$154,47+'Потребление ЭЭ_факт'!BT$4+23,FALSE),0))</f>
        <v>0</v>
      </c>
      <c r="AM57" s="17">
        <f>IF(AND($D57=$AK$4,$E57=AM$5),VLOOKUP($A57,'Потребление ЭЭ_факт'!$A$5:$DH$154,47+'Потребление ЭЭ_факт'!BU$4+23,FALSE),IF(AL57&lt;&gt;0,VLOOKUP($A57,'Потребление ЭЭ_факт'!$A$5:$DH$154,47+'Потребление ЭЭ_факт'!BU$4+23,FALSE),0))</f>
        <v>13383.138428571427</v>
      </c>
      <c r="AN57" s="17">
        <f>IF(AND($D57=$AK$4,$E57=AN$5),VLOOKUP($A57,'Потребление ЭЭ_факт'!$A$5:$DH$154,47+'Потребление ЭЭ_факт'!BV$4+23,FALSE),IF(AM57&lt;&gt;0,VLOOKUP($A57,'Потребление ЭЭ_факт'!$A$5:$DH$154,47+'Потребление ЭЭ_факт'!BV$4+23,FALSE),0))</f>
        <v>11684.23392857143</v>
      </c>
      <c r="AO57" s="17">
        <f>IF(AND($D57=$AK$4,$E57=AO$5),VLOOKUP($A57,'Потребление ЭЭ_факт'!$A$5:$DH$154,47+'Потребление ЭЭ_факт'!BW$4+23,FALSE),IF(AN57&lt;&gt;0,VLOOKUP($A57,'Потребление ЭЭ_факт'!$A$5:$DH$154,47+'Потребление ЭЭ_факт'!BW$4+23,FALSE),0))</f>
        <v>11636.8575</v>
      </c>
      <c r="AP57" s="17">
        <f>IF(AND($D57=$AK$4,$E57=AP$5),VLOOKUP($A57,'Потребление ЭЭ_факт'!$A$5:$DH$154,47+'Потребление ЭЭ_факт'!BX$4+23,FALSE),IF(AO57&lt;&gt;0,VLOOKUP($A57,'Потребление ЭЭ_факт'!$A$5:$DH$154,47+'Потребление ЭЭ_факт'!BX$4+23,FALSE),0))</f>
        <v>12837.690000000002</v>
      </c>
      <c r="AQ57" s="17">
        <f>IF(AND($D57=$AK$4,$E57=AQ$5),VLOOKUP($A57,'Потребление ЭЭ_факт'!$A$5:$DH$154,47+'Потребление ЭЭ_факт'!BY$4+23,FALSE),IF(AP57&lt;&gt;0,VLOOKUP($A57,'Потребление ЭЭ_факт'!$A$5:$DH$154,47+'Потребление ЭЭ_факт'!BY$4+23,FALSE),0))</f>
        <v>15807.259821428572</v>
      </c>
      <c r="AR57" s="17">
        <f>IF(AND($D57=$AK$4,$E57=AR$5),VLOOKUP($A57,'Потребление ЭЭ_факт'!$A$5:$DH$154,47+'Потребление ЭЭ_факт'!BZ$4+23,FALSE),IF(AQ57&lt;&gt;0,VLOOKUP($A57,'Потребление ЭЭ_факт'!$A$5:$DH$154,47+'Потребление ЭЭ_факт'!BZ$4+23,FALSE),0))</f>
        <v>15918.494464285714</v>
      </c>
      <c r="AS57" s="17">
        <f>IF(AND($D57=$AK$4,$E57=AS$5),VLOOKUP($A57,'Потребление ЭЭ_факт'!$A$5:$DH$154,47+'Потребление ЭЭ_факт'!CA$4+23,FALSE),IF(AR57&lt;&gt;0,VLOOKUP($A57,'Потребление ЭЭ_факт'!$A$5:$DH$154,47+'Потребление ЭЭ_факт'!CA$4+23,FALSE),0))</f>
        <v>12473.79</v>
      </c>
      <c r="AT57" s="17">
        <f>IF(AND($D57=$AK$4,$E57=AT$5),VLOOKUP($A57,'Потребление ЭЭ_факт'!$A$5:$DH$154,47+'Потребление ЭЭ_факт'!CB$4+23,FALSE),IF(AS57&lt;&gt;0,VLOOKUP($A57,'Потребление ЭЭ_факт'!$A$5:$DH$154,47+'Потребление ЭЭ_факт'!CB$4+23,FALSE),0))</f>
        <v>12689.54955</v>
      </c>
      <c r="AU57" s="17">
        <f>IF(AND($D57=$AK$4,$E57=AU$5),VLOOKUP($A57,'Потребление ЭЭ_факт'!$A$5:$DH$154,47+'Потребление ЭЭ_факт'!CC$4+23,FALSE),IF(AT57&lt;&gt;0,VLOOKUP($A57,'Потребление ЭЭ_факт'!$A$5:$DH$154,47+'Потребление ЭЭ_факт'!CC$4+23,FALSE),0))</f>
        <v>11832.52215000001</v>
      </c>
      <c r="AV57" s="17">
        <f>IF(AND($D57=$AK$4,$E57=AV$5),VLOOKUP($A57,'Потребление ЭЭ_факт'!$A$5:$DH$154,47+'Потребление ЭЭ_факт'!CD$4+23,FALSE),IF(AU57&lt;&gt;0,VLOOKUP($A57,'Потребление ЭЭ_факт'!$A$5:$DH$154,47+'Потребление ЭЭ_факт'!CD$4+23,FALSE),0))</f>
        <v>13571.25</v>
      </c>
      <c r="AW57" s="14">
        <f>IF(AND($D57=$AW$4,$E57=AW$5),VLOOKUP($A57,'Потребление ЭЭ_факт'!$A$5:$DH$154,47+'Потребление ЭЭ_факт'!CE$4+35,FALSE),IF(AV57&lt;&gt;0,VLOOKUP($A57,'Потребление ЭЭ_факт'!$A$5:$DH$154,47+'Потребление ЭЭ_факт'!CE$4+35,FALSE),0))</f>
        <v>14064.744659999998</v>
      </c>
      <c r="AX57" s="17">
        <f>IF(AND($D57=$AW$4,$E57=AX$5),VLOOKUP($A57,'Потребление ЭЭ_факт'!$A$5:$DH$154,47+'Потребление ЭЭ_факт'!CF$4+35,FALSE),IF(AW57&lt;&gt;0,VLOOKUP($A57,'Потребление ЭЭ_факт'!$A$5:$DH$154,47+'Потребление ЭЭ_факт'!CF$4+35,FALSE),0))</f>
        <v>11872.34115</v>
      </c>
      <c r="AY57" s="17">
        <f>IF(AND($D57=$AW$4,$E57=AY$5),VLOOKUP($A57,'Потребление ЭЭ_факт'!$A$5:$DH$154,47+'Потребление ЭЭ_факт'!CG$4+35,FALSE),IF(AX57&lt;&gt;0,VLOOKUP($A57,'Потребление ЭЭ_факт'!$A$5:$DH$154,47+'Потребление ЭЭ_факт'!CG$4+35,FALSE),0))</f>
        <v>12272.981549999999</v>
      </c>
      <c r="AZ57" s="17">
        <f>IF(AND($D57=$AW$4,$E57=AZ$5),VLOOKUP($A57,'Потребление ЭЭ_факт'!$A$5:$DH$154,47+'Потребление ЭЭ_факт'!CH$4+35,FALSE),IF(AY57&lt;&gt;0,VLOOKUP($A57,'Потребление ЭЭ_факт'!$A$5:$DH$154,47+'Потребление ЭЭ_факт'!CH$4+35,FALSE),0))</f>
        <v>12093.642899999999</v>
      </c>
      <c r="BA57" s="17">
        <f>IF(AND($D57=$AW$4,$E57=BA$5),VLOOKUP($A57,'Потребление ЭЭ_факт'!$A$5:$DH$154,47+'Потребление ЭЭ_факт'!CI$4+35,FALSE),IF(AZ57&lt;&gt;0,VLOOKUP($A57,'Потребление ЭЭ_факт'!$A$5:$DH$154,47+'Потребление ЭЭ_факт'!CI$4+35,FALSE),0))</f>
        <v>12423.083865000001</v>
      </c>
      <c r="BB57" s="17">
        <f>IF(AND($D57=$AW$4,$E57=BB$5),VLOOKUP($A57,'Потребление ЭЭ_факт'!$A$5:$DH$154,47+'Потребление ЭЭ_факт'!CJ$4+35,FALSE),IF(BA57&lt;&gt;0,VLOOKUP($A57,'Потребление ЭЭ_факт'!$A$5:$DH$154,47+'Потребление ЭЭ_факт'!CJ$4+35,FALSE),0))</f>
        <v>13498.70226</v>
      </c>
      <c r="BC57" s="17">
        <f>IF(AND($D57=$AW$4,$E57=BC$5),VLOOKUP($A57,'Потребление ЭЭ_факт'!$A$5:$DH$154,47+'Потребление ЭЭ_факт'!CK$4+35,FALSE),IF(BB57&lt;&gt;0,VLOOKUP($A57,'Потребление ЭЭ_факт'!$A$5:$DH$154,47+'Потребление ЭЭ_факт'!CK$4+35,FALSE),0))</f>
        <v>14001.33</v>
      </c>
      <c r="BD57" s="17">
        <f>IF(AND($D57=$AW$4,$E57=BD$5),VLOOKUP($A57,'Потребление ЭЭ_факт'!$A$5:$DH$154,47+'Потребление ЭЭ_факт'!CL$4+35,FALSE),IF(BC57&lt;&gt;0,VLOOKUP($A57,'Потребление ЭЭ_факт'!$A$5:$DH$154,47+'Потребление ЭЭ_факт'!CL$4+35,FALSE),0))</f>
        <v>14705.98371</v>
      </c>
      <c r="BE57" s="17">
        <f>IF(AND($D57=$AW$4,$E57=BE$5),VLOOKUP($A57,'Потребление ЭЭ_факт'!$A$5:$DH$154,47+'Потребление ЭЭ_факт'!CM$4+35,FALSE),IF(BD57&lt;&gt;0,VLOOKUP($A57,'Потребление ЭЭ_факт'!$A$5:$DH$154,47+'Потребление ЭЭ_факт'!CM$4+35,FALSE),0))</f>
        <v>12370.20117</v>
      </c>
      <c r="BF57" s="17">
        <f>IF(AND($D57=$AW$4,$E57=BF$5),VLOOKUP($A57,'Потребление ЭЭ_факт'!$A$5:$DH$154,47+'Потребление ЭЭ_факт'!CN$4+35,FALSE),IF(BE57&lt;&gt;0,VLOOKUP($A57,'Потребление ЭЭ_факт'!$A$5:$DH$154,47+'Потребление ЭЭ_факт'!CN$4+35,FALSE),0))</f>
        <v>11860.77</v>
      </c>
      <c r="BG57" s="17">
        <f>IF(AND($D57=$AW$4,$E57=BG$5),VLOOKUP($A57,'Потребление ЭЭ_факт'!$A$5:$DH$154,47+'Потребление ЭЭ_факт'!CO$4+35,FALSE),IF(BF57&lt;&gt;0,VLOOKUP($A57,'Потребление ЭЭ_факт'!$A$5:$DH$154,47+'Потребление ЭЭ_факт'!CO$4+35,FALSE),0))</f>
        <v>12776.967570000001</v>
      </c>
      <c r="BH57" s="17">
        <f>IF(AND($D57=$AW$4,$E57=BH$5),VLOOKUP($A57,'Потребление ЭЭ_факт'!$A$5:$DH$154,47+'Потребление ЭЭ_факт'!CP$4+35,FALSE),IF(BG57&lt;&gt;0,VLOOKUP($A57,'Потребление ЭЭ_факт'!$A$5:$DH$154,47+'Потребление ЭЭ_факт'!CP$4+35,FALSE),0))</f>
        <v>14382.04083</v>
      </c>
      <c r="BI57" s="14">
        <f>IF(AND($D57=$BI$4,$E57=BI$5),VLOOKUP($A57,'Потребление ЭЭ_факт'!$A$5:$DH$154,47+'Потребление ЭЭ_факт'!CQ$4+47,FALSE),IF(BH57&lt;&gt;0,VLOOKUP($A57,'Потребление ЭЭ_факт'!$A$5:$DH$154,47+'Потребление ЭЭ_факт'!CQ$4+47,FALSE),0))</f>
        <v>14268.893609999999</v>
      </c>
      <c r="BJ57" s="17">
        <f>IF(AND($D57=$BI$4,$E57=BJ$5),VLOOKUP($A57,'Потребление ЭЭ_факт'!$A$5:$DH$154,47+'Потребление ЭЭ_факт'!CR$4+47,FALSE),IF(BI57&lt;&gt;0,VLOOKUP($A57,'Потребление ЭЭ_факт'!$A$5:$DH$154,47+'Потребление ЭЭ_факт'!CR$4+47,FALSE),0))</f>
        <v>12154.13715</v>
      </c>
      <c r="BK57" s="17">
        <f>IF(AND($D57=$BI$4,$E57=BK$5),VLOOKUP($A57,'Потребление ЭЭ_факт'!$A$5:$DH$154,47+'Потребление ЭЭ_факт'!CS$4+47,FALSE),IF(BJ57&lt;&gt;0,VLOOKUP($A57,'Потребление ЭЭ_факт'!$A$5:$DH$154,47+'Потребление ЭЭ_факт'!CS$4+47,FALSE),0))</f>
        <v>11657.747369999999</v>
      </c>
      <c r="BL57" s="17">
        <f>IF(AND($D57=$BI$4,$E57=BL$5),VLOOKUP($A57,'Потребление ЭЭ_факт'!$A$5:$DH$154,47+'Потребление ЭЭ_факт'!CT$4+47,FALSE),IF(BK57&lt;&gt;0,VLOOKUP($A57,'Потребление ЭЭ_факт'!$A$5:$DH$154,47+'Потребление ЭЭ_факт'!CT$4+47,FALSE),0))</f>
        <v>12053.42571</v>
      </c>
      <c r="BM57" s="17">
        <f>IF(AND($D57=$BI$4,$E57=BM$5),VLOOKUP($A57,'Потребление ЭЭ_факт'!$A$5:$DH$154,47+'Потребление ЭЭ_факт'!CU$4+47,FALSE),IF(BL57&lt;&gt;0,VLOOKUP($A57,'Потребление ЭЭ_факт'!$A$5:$DH$154,47+'Потребление ЭЭ_факт'!CU$4+47,FALSE),0))</f>
        <v>12295.4946</v>
      </c>
      <c r="BN57" s="17">
        <f>IF(AND($D57=$BI$4,$E57=BN$5),VLOOKUP($A57,'Потребление ЭЭ_факт'!$A$5:$DH$154,47+'Потребление ЭЭ_факт'!CV$4+47,FALSE),IF(BM57&lt;&gt;0,VLOOKUP($A57,'Потребление ЭЭ_факт'!$A$5:$DH$154,47+'Потребление ЭЭ_факт'!CV$4+47,FALSE),0))</f>
        <v>14787.015375000001</v>
      </c>
      <c r="BO57" s="17">
        <f>IF(AND($D57=$BI$4,$E57=BO$5),VLOOKUP($A57,'Потребление ЭЭ_факт'!$A$5:$DH$154,47+'Потребление ЭЭ_факт'!CW$4+47,FALSE),IF(BN57&lt;&gt;0,VLOOKUP($A57,'Потребление ЭЭ_факт'!$A$5:$DH$154,47+'Потребление ЭЭ_факт'!CW$4+47,FALSE),0))</f>
        <v>15467.264999999999</v>
      </c>
      <c r="BP57" s="17">
        <f>IF(AND($D57=$BI$4,$E57=BP$5),VLOOKUP($A57,'Потребление ЭЭ_факт'!$A$5:$DH$154,47+'Потребление ЭЭ_факт'!CX$4+47,FALSE),IF(BO57&lt;&gt;0,VLOOKUP($A57,'Потребление ЭЭ_факт'!$A$5:$DH$154,47+'Потребление ЭЭ_факт'!CX$4+47,FALSE),0))</f>
        <v>13303.635104999999</v>
      </c>
      <c r="BQ57" s="17">
        <f>IF(AND($D57=$BI$4,$E57=BQ$5),VLOOKUP($A57,'Потребление ЭЭ_факт'!$A$5:$DH$154,47+'Потребление ЭЭ_факт'!CY$4+47,FALSE),IF(BP57&lt;&gt;0,VLOOKUP($A57,'Потребление ЭЭ_факт'!$A$5:$DH$154,47+'Потребление ЭЭ_факт'!CY$4+47,FALSE),0))</f>
        <v>8992.523865000001</v>
      </c>
      <c r="BR57" s="17">
        <f>IF(AND($D57=$BI$4,$E57=BR$5),VLOOKUP($A57,'Потребление ЭЭ_факт'!$A$5:$DH$154,47+'Потребление ЭЭ_факт'!CZ$4+47,FALSE),IF(BQ57&lt;&gt;0,VLOOKUP($A57,'Потребление ЭЭ_факт'!$A$5:$DH$154,47+'Потребление ЭЭ_факт'!CZ$4+47,FALSE),0))</f>
        <v>8084.2065300000004</v>
      </c>
      <c r="BS57" s="17">
        <f>IF(AND($D57=$BI$4,$E57=BS$5),VLOOKUP($A57,'Потребление ЭЭ_факт'!$A$5:$DH$154,47+'Потребление ЭЭ_факт'!DA$4+47,FALSE),IF(BR57&lt;&gt;0,VLOOKUP($A57,'Потребление ЭЭ_факт'!$A$5:$DH$154,47+'Потребление ЭЭ_факт'!DA$4+47,FALSE),0))</f>
        <v>7643.7471299999997</v>
      </c>
      <c r="BT57" s="17">
        <f>IF(AND($D57=$BI$4,$E57=BT$5),VLOOKUP($A57,'Потребление ЭЭ_факт'!$A$5:$DH$154,47+'Потребление ЭЭ_факт'!DB$4+47,FALSE),IF(BS57&lt;&gt;0,VLOOKUP($A57,'Потребление ЭЭ_факт'!$A$5:$DH$154,47+'Потребление ЭЭ_факт'!DB$4+47,FALSE),0))</f>
        <v>9219.9209850000007</v>
      </c>
      <c r="BU57" s="14">
        <f>IF(AND($D57=$BU$4,$E57=BU$5),VLOOKUP($A57,'Потребление ЭЭ_факт'!$A$5:$DH$154,59+'Потребление ЭЭ_факт'!DC$4+47,FALSE),IF(BT57&lt;&gt;0,VLOOKUP($A57,'Потребление ЭЭ_факт'!$A$5:$DH$154,47+'Потребление ЭЭ_факт'!DC$4+59,FALSE),0))</f>
        <v>8636.6338950000008</v>
      </c>
      <c r="BV57" s="17">
        <f>IF(AND($D57=$BU$4,$E57=BV$5),VLOOKUP($A57,'Потребление ЭЭ_факт'!$A$5:$DH$154,59+'Потребление ЭЭ_факт'!DD$4+47,FALSE),IF(BU57&lt;&gt;0,VLOOKUP($A57,'Потребление ЭЭ_факт'!$A$5:$DH$154,47+'Потребление ЭЭ_факт'!DD$4+59,FALSE),0))</f>
        <v>8289.85635</v>
      </c>
      <c r="BW57" s="17">
        <f>IF(AND($D57=$BU$4,$E57=BW$5),VLOOKUP($A57,'Потребление ЭЭ_факт'!$A$5:$DH$154,59+'Потребление ЭЭ_факт'!DE$4+47,FALSE),IF(BV57&lt;&gt;0,VLOOKUP($A57,'Потребление ЭЭ_факт'!$A$5:$DH$154,47+'Потребление ЭЭ_факт'!DE$4+59,FALSE),0))</f>
        <v>7998.1821749999999</v>
      </c>
      <c r="BX57" s="17">
        <f>IF(AND($D57=$BU$4,$E57=BX$5),VLOOKUP($A57,'Потребление ЭЭ_факт'!$A$5:$DH$154,59+'Потребление ЭЭ_факт'!DF$4+47,FALSE),IF(BW57&lt;&gt;0,VLOOKUP($A57,'Потребление ЭЭ_факт'!$A$5:$DH$154,47+'Потребление ЭЭ_факт'!DF$4+59,FALSE),0))</f>
        <v>8399.3585999999996</v>
      </c>
      <c r="BY57" s="17">
        <f>IF(AND($D57=$BU$4,$E57=BY$5),VLOOKUP($A57,'Потребление ЭЭ_факт'!$A$5:$DH$154,59+'Потребление ЭЭ_факт'!DG$4+47,FALSE),IF(BX57&lt;&gt;0,VLOOKUP($A57,'Потребление ЭЭ_факт'!$A$5:$DH$154,47+'Потребление ЭЭ_факт'!DG$4+59,FALSE),0))</f>
        <v>14200.262796052633</v>
      </c>
      <c r="BZ57" s="17">
        <f>IF(AND($D57=$BU$4,$E57=BZ$5),VLOOKUP($A57,'Потребление ЭЭ_факт'!$A$5:$DH$154,59+'Потребление ЭЭ_факт'!DH$4+47,FALSE),IF(BY57&lt;&gt;0,VLOOKUP($A57,'Потребление ЭЭ_факт'!$A$5:$DH$154,47+'Потребление ЭЭ_факт'!DH$4+59,FALSE),0))</f>
        <v>14786.121999999999</v>
      </c>
      <c r="CA57" s="15">
        <f t="shared" si="248"/>
        <v>15091.951607142857</v>
      </c>
      <c r="CB57" s="12">
        <f t="shared" si="249"/>
        <v>14642.704426428572</v>
      </c>
      <c r="CC57" s="12">
        <f t="shared" si="250"/>
        <v>11278.838345000002</v>
      </c>
      <c r="CD57" s="12">
        <f t="shared" si="251"/>
        <v>10878.175359999999</v>
      </c>
      <c r="CE57" s="12">
        <f t="shared" si="252"/>
        <v>10751.078950000003</v>
      </c>
      <c r="CF57" s="12">
        <f t="shared" si="253"/>
        <v>12391.070605000001</v>
      </c>
      <c r="CG57" s="14">
        <f t="shared" si="254"/>
        <v>12323.424054999998</v>
      </c>
      <c r="CH57" s="15">
        <f t="shared" si="255"/>
        <v>10772.11155</v>
      </c>
      <c r="CI57" s="15">
        <f t="shared" si="256"/>
        <v>10642.970364999999</v>
      </c>
      <c r="CJ57" s="15">
        <f t="shared" si="257"/>
        <v>10848.809069999999</v>
      </c>
      <c r="CK57" s="15">
        <f t="shared" si="258"/>
        <v>12972.947087017545</v>
      </c>
      <c r="CL57" s="15">
        <f t="shared" si="259"/>
        <v>14357.279878333333</v>
      </c>
      <c r="CM57" s="15">
        <f t="shared" si="260"/>
        <v>15091.951607142857</v>
      </c>
      <c r="CN57" s="15">
        <f t="shared" si="262"/>
        <v>14642.704426428572</v>
      </c>
      <c r="CO57" s="15">
        <f t="shared" si="263"/>
        <v>11278.838345000002</v>
      </c>
      <c r="CP57" s="15">
        <f t="shared" si="264"/>
        <v>10878.175359999999</v>
      </c>
      <c r="CQ57" s="15">
        <f t="shared" si="265"/>
        <v>10751.078950000003</v>
      </c>
      <c r="CR57" s="16">
        <f t="shared" si="266"/>
        <v>12391.070605000001</v>
      </c>
      <c r="CS57" s="14">
        <f t="shared" si="213"/>
        <v>12323.424054999998</v>
      </c>
      <c r="CT57" s="15">
        <f t="shared" si="214"/>
        <v>10772.11155</v>
      </c>
      <c r="CU57" s="15">
        <f t="shared" si="215"/>
        <v>10642.970364999999</v>
      </c>
      <c r="CV57" s="15">
        <f t="shared" si="216"/>
        <v>10848.809069999999</v>
      </c>
      <c r="CW57" s="15">
        <f t="shared" si="217"/>
        <v>12972.947087017545</v>
      </c>
      <c r="CX57" s="15">
        <f t="shared" si="218"/>
        <v>14357.279878333333</v>
      </c>
      <c r="CY57" s="15">
        <f t="shared" si="219"/>
        <v>15091.951607142857</v>
      </c>
      <c r="CZ57" s="15">
        <f t="shared" si="220"/>
        <v>14642.704426428572</v>
      </c>
      <c r="DA57" s="15">
        <f t="shared" si="221"/>
        <v>11278.838345000002</v>
      </c>
      <c r="DB57" s="15">
        <f t="shared" si="222"/>
        <v>10878.175359999999</v>
      </c>
      <c r="DC57" s="15">
        <f t="shared" si="223"/>
        <v>10751.078950000003</v>
      </c>
      <c r="DD57" s="16">
        <f t="shared" si="224"/>
        <v>12391.070605000001</v>
      </c>
      <c r="DE57" s="14">
        <f t="shared" si="190"/>
        <v>12323.424054999998</v>
      </c>
      <c r="DF57" s="15">
        <f t="shared" si="191"/>
        <v>10772.11155</v>
      </c>
      <c r="DG57" s="15">
        <f t="shared" si="192"/>
        <v>10642.970364999999</v>
      </c>
      <c r="DH57" s="15">
        <f t="shared" si="193"/>
        <v>10848.809069999999</v>
      </c>
      <c r="DI57" s="15">
        <f t="shared" si="194"/>
        <v>12972.947087017545</v>
      </c>
      <c r="DJ57" s="15">
        <f t="shared" si="195"/>
        <v>14357.279878333333</v>
      </c>
      <c r="DK57" s="15">
        <f t="shared" si="196"/>
        <v>15091.951607142857</v>
      </c>
      <c r="DL57" s="15">
        <f t="shared" si="197"/>
        <v>14642.704426428572</v>
      </c>
      <c r="DM57" s="15">
        <f t="shared" si="198"/>
        <v>11278.838345000002</v>
      </c>
      <c r="DN57" s="15">
        <f t="shared" si="199"/>
        <v>10878.175359999999</v>
      </c>
      <c r="DO57" s="15">
        <f t="shared" si="188"/>
        <v>10751.078950000003</v>
      </c>
      <c r="DP57" s="16">
        <f t="shared" si="189"/>
        <v>12391.070605000001</v>
      </c>
      <c r="DQ57" s="14">
        <f t="shared" si="105"/>
        <v>12323.424054999998</v>
      </c>
      <c r="DR57" s="15">
        <f t="shared" si="106"/>
        <v>10772.11155</v>
      </c>
      <c r="DS57" s="15">
        <f t="shared" si="107"/>
        <v>10642.970364999999</v>
      </c>
      <c r="DT57" s="15">
        <f t="shared" si="108"/>
        <v>10848.809069999999</v>
      </c>
      <c r="DU57" s="15">
        <f t="shared" si="109"/>
        <v>12972.947087017545</v>
      </c>
      <c r="DV57" s="15">
        <f t="shared" si="110"/>
        <v>14357.279878333333</v>
      </c>
      <c r="DW57" s="15">
        <f t="shared" si="111"/>
        <v>15091.951607142857</v>
      </c>
      <c r="DX57" s="15">
        <f t="shared" si="112"/>
        <v>14642.704426428572</v>
      </c>
      <c r="DY57" s="15">
        <f t="shared" si="113"/>
        <v>11278.838345000002</v>
      </c>
      <c r="DZ57" s="15">
        <f t="shared" si="225"/>
        <v>10878.175359999999</v>
      </c>
      <c r="EA57" s="15">
        <f t="shared" si="226"/>
        <v>10751.078950000003</v>
      </c>
      <c r="EB57" s="16">
        <f t="shared" si="227"/>
        <v>12391.070605000001</v>
      </c>
      <c r="EC57" s="14">
        <f t="shared" si="228"/>
        <v>12323.424054999998</v>
      </c>
      <c r="ED57" s="15">
        <f t="shared" si="229"/>
        <v>10772.11155</v>
      </c>
      <c r="EE57" s="15">
        <f t="shared" si="230"/>
        <v>10642.970364999999</v>
      </c>
      <c r="EF57" s="15">
        <f t="shared" si="231"/>
        <v>10848.809069999999</v>
      </c>
      <c r="EG57" s="15">
        <f t="shared" si="232"/>
        <v>12972.947087017545</v>
      </c>
      <c r="EH57" s="15">
        <f t="shared" si="233"/>
        <v>14357.279878333333</v>
      </c>
      <c r="EI57" s="15">
        <f t="shared" si="234"/>
        <v>15091.951607142857</v>
      </c>
      <c r="EJ57" s="15">
        <f t="shared" si="235"/>
        <v>14642.704426428572</v>
      </c>
      <c r="EK57" s="15">
        <f t="shared" si="236"/>
        <v>11278.838345000002</v>
      </c>
      <c r="EL57" s="15">
        <f t="shared" si="237"/>
        <v>10878.175359999999</v>
      </c>
      <c r="EM57" s="15">
        <f t="shared" si="238"/>
        <v>10751.078950000003</v>
      </c>
      <c r="EN57" s="16">
        <f t="shared" si="239"/>
        <v>12391.070605000001</v>
      </c>
      <c r="EO57" s="14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6"/>
      <c r="FC57" s="14"/>
      <c r="FD57" s="17"/>
      <c r="FE57" s="17"/>
      <c r="FF57" s="17">
        <f t="shared" si="116"/>
        <v>11684.23392857143</v>
      </c>
      <c r="FG57" s="17">
        <f t="shared" si="117"/>
        <v>11636.8575</v>
      </c>
      <c r="FH57" s="17">
        <f t="shared" si="118"/>
        <v>12837.690000000002</v>
      </c>
      <c r="FI57" s="17">
        <f t="shared" si="119"/>
        <v>15807.259821428572</v>
      </c>
      <c r="FJ57" s="17">
        <f t="shared" si="120"/>
        <v>15918.494464285714</v>
      </c>
      <c r="FK57" s="17">
        <f t="shared" si="121"/>
        <v>12473.79</v>
      </c>
      <c r="FL57" s="17">
        <f t="shared" si="122"/>
        <v>12689.54955</v>
      </c>
      <c r="FM57" s="17">
        <f t="shared" si="123"/>
        <v>11832.52215000001</v>
      </c>
      <c r="FN57" s="17">
        <f t="shared" si="124"/>
        <v>13571.25</v>
      </c>
      <c r="FO57" s="14">
        <f t="shared" si="125"/>
        <v>14064.744659999998</v>
      </c>
      <c r="FP57" s="17">
        <f t="shared" si="126"/>
        <v>11872.34115</v>
      </c>
      <c r="FQ57" s="17">
        <f t="shared" si="127"/>
        <v>12272.981549999999</v>
      </c>
      <c r="FR57" s="17">
        <f t="shared" si="128"/>
        <v>12093.642899999999</v>
      </c>
      <c r="FS57" s="17">
        <f t="shared" si="129"/>
        <v>12423.083865000001</v>
      </c>
      <c r="FT57" s="17">
        <f t="shared" si="130"/>
        <v>13498.70226</v>
      </c>
      <c r="FU57" s="17">
        <f t="shared" si="131"/>
        <v>14001.33</v>
      </c>
      <c r="FV57" s="17">
        <f t="shared" si="132"/>
        <v>14705.98371</v>
      </c>
      <c r="FW57" s="17">
        <f t="shared" si="133"/>
        <v>12370.20117</v>
      </c>
      <c r="FX57" s="17">
        <f t="shared" si="134"/>
        <v>11860.77</v>
      </c>
      <c r="FY57" s="17">
        <f t="shared" si="135"/>
        <v>12776.967570000001</v>
      </c>
      <c r="FZ57" s="17">
        <f t="shared" si="136"/>
        <v>14382.04083</v>
      </c>
      <c r="GA57" s="14">
        <f t="shared" si="137"/>
        <v>14268.893609999999</v>
      </c>
      <c r="GB57" s="17">
        <f t="shared" si="138"/>
        <v>12154.13715</v>
      </c>
      <c r="GC57" s="17">
        <f t="shared" si="139"/>
        <v>11657.747369999999</v>
      </c>
      <c r="GD57" s="17">
        <f t="shared" si="140"/>
        <v>12053.42571</v>
      </c>
      <c r="GE57" s="17">
        <f t="shared" si="141"/>
        <v>12295.4946</v>
      </c>
      <c r="GF57" s="17">
        <f t="shared" si="142"/>
        <v>14787.015375000001</v>
      </c>
      <c r="GG57" s="17">
        <f t="shared" si="143"/>
        <v>15467.264999999999</v>
      </c>
      <c r="GH57" s="17">
        <f t="shared" si="144"/>
        <v>13303.635104999999</v>
      </c>
      <c r="GI57" s="17">
        <f t="shared" si="145"/>
        <v>8992.523865000001</v>
      </c>
      <c r="GJ57" s="17">
        <f t="shared" si="146"/>
        <v>8084.2065300000004</v>
      </c>
      <c r="GK57" s="17">
        <f t="shared" si="147"/>
        <v>7643.7471299999997</v>
      </c>
      <c r="GL57" s="17">
        <f t="shared" si="148"/>
        <v>9219.9209850000007</v>
      </c>
      <c r="GM57" s="14">
        <f t="shared" si="149"/>
        <v>8636.6338950000008</v>
      </c>
      <c r="GN57" s="17">
        <f t="shared" si="150"/>
        <v>8289.85635</v>
      </c>
      <c r="GO57" s="17">
        <f t="shared" si="151"/>
        <v>7998.1821749999999</v>
      </c>
      <c r="GP57" s="17">
        <f t="shared" si="152"/>
        <v>8399.3585999999996</v>
      </c>
      <c r="GQ57" s="17">
        <f t="shared" si="153"/>
        <v>14200.262796052633</v>
      </c>
      <c r="GR57" s="17">
        <f t="shared" si="154"/>
        <v>14786.121999999999</v>
      </c>
      <c r="GS57" s="15">
        <f t="shared" si="155"/>
        <v>15091.951607142857</v>
      </c>
      <c r="GT57" s="12">
        <f t="shared" si="156"/>
        <v>14642.704426428572</v>
      </c>
      <c r="GU57" s="12">
        <f t="shared" si="157"/>
        <v>11278.838345000002</v>
      </c>
      <c r="GV57" s="12">
        <f t="shared" si="158"/>
        <v>10878.175359999999</v>
      </c>
      <c r="GW57" s="12">
        <f t="shared" si="159"/>
        <v>10751.078950000003</v>
      </c>
      <c r="GX57" s="12">
        <f t="shared" si="160"/>
        <v>12391.070605000001</v>
      </c>
      <c r="GY57" s="14">
        <f t="shared" si="161"/>
        <v>12323.424054999998</v>
      </c>
      <c r="GZ57" s="15">
        <f t="shared" si="162"/>
        <v>10772.11155</v>
      </c>
      <c r="HA57" s="15">
        <f t="shared" si="163"/>
        <v>10642.970364999999</v>
      </c>
      <c r="HB57" s="15">
        <f t="shared" si="164"/>
        <v>10848.809069999999</v>
      </c>
      <c r="HC57" s="15">
        <f t="shared" si="165"/>
        <v>12972.947087017545</v>
      </c>
      <c r="HD57" s="15">
        <f t="shared" si="166"/>
        <v>14357.279878333333</v>
      </c>
      <c r="HE57" s="15">
        <f t="shared" si="167"/>
        <v>15091.951607142857</v>
      </c>
      <c r="HF57" s="15">
        <f t="shared" si="168"/>
        <v>14642.704426428572</v>
      </c>
      <c r="HG57" s="15">
        <f t="shared" si="169"/>
        <v>11278.838345000002</v>
      </c>
      <c r="HH57" s="15">
        <f t="shared" si="170"/>
        <v>10878.175359999999</v>
      </c>
      <c r="HI57" s="15">
        <f t="shared" si="171"/>
        <v>10751.078950000003</v>
      </c>
      <c r="HJ57" s="16">
        <f t="shared" si="172"/>
        <v>12391.070605000001</v>
      </c>
      <c r="HK57" s="14">
        <f t="shared" si="267"/>
        <v>12323.424054999998</v>
      </c>
      <c r="HL57" s="15">
        <f t="shared" si="268"/>
        <v>10772.11155</v>
      </c>
      <c r="HM57" s="15">
        <f t="shared" si="269"/>
        <v>10642.970364999999</v>
      </c>
      <c r="HN57" s="15"/>
      <c r="HO57" s="15"/>
      <c r="HP57" s="15"/>
      <c r="HQ57" s="15"/>
      <c r="HR57" s="15"/>
      <c r="HS57" s="15"/>
      <c r="HT57" s="15"/>
      <c r="HU57" s="15"/>
      <c r="HV57" s="16"/>
      <c r="HW57" s="14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6"/>
      <c r="II57" s="14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6"/>
      <c r="IU57" s="14"/>
      <c r="IV57" s="15"/>
      <c r="IW57" s="15"/>
      <c r="IX57" s="15"/>
      <c r="IY57" s="15"/>
      <c r="IZ57" s="15"/>
      <c r="JA57" s="15"/>
      <c r="JB57" s="15"/>
      <c r="JC57" s="15"/>
      <c r="JD57" s="15"/>
      <c r="JE57" s="15"/>
      <c r="JF57" s="16"/>
      <c r="JH57" s="17"/>
      <c r="JI57" s="14">
        <f t="shared" si="179"/>
        <v>118451.64741428572</v>
      </c>
      <c r="JJ57" s="15">
        <f t="shared" si="180"/>
        <v>156322.78966500002</v>
      </c>
      <c r="JK57" s="15">
        <f t="shared" si="181"/>
        <v>139928.01242999997</v>
      </c>
      <c r="JL57" s="15">
        <f t="shared" si="182"/>
        <v>137344.23510962405</v>
      </c>
      <c r="JM57" s="15">
        <f t="shared" si="183"/>
        <v>146951.36129892227</v>
      </c>
      <c r="JN57" s="15">
        <f t="shared" si="184"/>
        <v>33738.505969999998</v>
      </c>
      <c r="JO57" s="15">
        <f t="shared" si="185"/>
        <v>0</v>
      </c>
      <c r="JP57" s="15">
        <f t="shared" si="186"/>
        <v>0</v>
      </c>
      <c r="JQ57" s="15">
        <f t="shared" si="187"/>
        <v>0</v>
      </c>
      <c r="JR57" s="14"/>
    </row>
    <row r="58" spans="1:278" ht="12.75" customHeight="1" x14ac:dyDescent="0.25">
      <c r="A58" s="5" t="s">
        <v>295</v>
      </c>
      <c r="B58" s="3" t="s">
        <v>296</v>
      </c>
      <c r="C58" s="4">
        <v>44624</v>
      </c>
      <c r="D58">
        <f t="shared" si="242"/>
        <v>2022</v>
      </c>
      <c r="E58">
        <f t="shared" si="243"/>
        <v>3</v>
      </c>
      <c r="F58">
        <f t="shared" si="244"/>
        <v>2019</v>
      </c>
      <c r="G58">
        <f t="shared" si="245"/>
        <v>3</v>
      </c>
      <c r="H58">
        <f t="shared" si="173"/>
        <v>2022</v>
      </c>
      <c r="I58">
        <f t="shared" si="174"/>
        <v>4</v>
      </c>
      <c r="J58">
        <f t="shared" si="175"/>
        <v>2027</v>
      </c>
      <c r="K58">
        <f t="shared" si="176"/>
        <v>3</v>
      </c>
      <c r="M58" s="28">
        <f>IF(AND($D58=$M$4,$E58=M$5),VLOOKUP($A58,'Потребление ЭЭ_факт'!$A$5:$DH$154,47+'Потребление ЭЭ_факт'!AU$4-1,FALSE),IF(L58&lt;&gt;0,VLOOKUP($A58,'Потребление ЭЭ_факт'!$A$5:$DH$154,47+'Потребление ЭЭ_факт'!AU$4-1,FALSE),0))</f>
        <v>0</v>
      </c>
      <c r="N58" s="17">
        <f>IF(AND($D58=$M$4,$E58=N$5),VLOOKUP($A58,'Потребление ЭЭ_факт'!$A$5:$DH$154,47+'Потребление ЭЭ_факт'!AV$4-1,FALSE),IF(M58&lt;&gt;0,VLOOKUP($A58,'Потребление ЭЭ_факт'!$A$5:$DH$154,47+'Потребление ЭЭ_факт'!AV$4-1,FALSE),0))</f>
        <v>0</v>
      </c>
      <c r="O58" s="17">
        <f>IF(AND($D58=$M$4,$E58=O$5),VLOOKUP($A58,'Потребление ЭЭ_факт'!$A$5:$DH$154,47+'Потребление ЭЭ_факт'!AW$4-1,FALSE),IF(N58&lt;&gt;0,VLOOKUP($A58,'Потребление ЭЭ_факт'!$A$5:$DH$154,47+'Потребление ЭЭ_факт'!AW$4-1,FALSE),0))</f>
        <v>0</v>
      </c>
      <c r="P58" s="17">
        <f>IF(AND($D58=$M$4,$E58=P$5),VLOOKUP($A58,'Потребление ЭЭ_факт'!$A$5:$DH$154,47+'Потребление ЭЭ_факт'!AX$4-1,FALSE),IF(O58&lt;&gt;0,VLOOKUP($A58,'Потребление ЭЭ_факт'!$A$5:$DH$154,47+'Потребление ЭЭ_факт'!AX$4-1,FALSE),0))</f>
        <v>0</v>
      </c>
      <c r="Q58" s="17">
        <f>IF(AND($D58=$M$4,$E58=Q$5),VLOOKUP($A58,'Потребление ЭЭ_факт'!$A$5:$DH$154,47+'Потребление ЭЭ_факт'!AY$4-1,FALSE),IF(P58&lt;&gt;0,VLOOKUP($A58,'Потребление ЭЭ_факт'!$A$5:$DH$154,47+'Потребление ЭЭ_факт'!AY$4-1,FALSE),0))</f>
        <v>0</v>
      </c>
      <c r="R58" s="17">
        <f>IF(AND($D58=$M$4,$E58=R$5),VLOOKUP($A58,'Потребление ЭЭ_факт'!$A$5:$DH$154,47+'Потребление ЭЭ_факт'!AZ$4-1,FALSE),IF(Q58&lt;&gt;0,VLOOKUP($A58,'Потребление ЭЭ_факт'!$A$5:$DH$154,47+'Потребление ЭЭ_факт'!AZ$4-1,FALSE),0))</f>
        <v>0</v>
      </c>
      <c r="S58" s="17">
        <f>IF(AND($D58=$M$4,$E58=S$5),VLOOKUP($A58,'Потребление ЭЭ_факт'!$A$5:$DH$154,47+'Потребление ЭЭ_факт'!BA$4-1,FALSE),IF(R58&lt;&gt;0,VLOOKUP($A58,'Потребление ЭЭ_факт'!$A$5:$DH$154,47+'Потребление ЭЭ_факт'!BA$4-1,FALSE),0))</f>
        <v>0</v>
      </c>
      <c r="T58" s="17">
        <f>IF(AND($D58=$M$4,$E58=T$5),VLOOKUP($A58,'Потребление ЭЭ_факт'!$A$5:$DH$154,47+'Потребление ЭЭ_факт'!BB$4-1,FALSE),IF(S58&lt;&gt;0,VLOOKUP($A58,'Потребление ЭЭ_факт'!$A$5:$DH$154,47+'Потребление ЭЭ_факт'!BB$4-1,FALSE),0))</f>
        <v>0</v>
      </c>
      <c r="U58" s="17">
        <f>IF(AND($D58=$M$4,$E58=U$5),VLOOKUP($A58,'Потребление ЭЭ_факт'!$A$5:$DH$154,47+'Потребление ЭЭ_факт'!BC$4-1,FALSE),IF(T58&lt;&gt;0,VLOOKUP($A58,'Потребление ЭЭ_факт'!$A$5:$DH$154,47+'Потребление ЭЭ_факт'!BC$4-1,FALSE),0))</f>
        <v>0</v>
      </c>
      <c r="V58" s="17">
        <f>IF(AND($D58=$M$4,$E58=V$5),VLOOKUP($A58,'Потребление ЭЭ_факт'!$A$5:$DH$154,47+'Потребление ЭЭ_факт'!BD$4-1,FALSE),IF(U58&lt;&gt;0,VLOOKUP($A58,'Потребление ЭЭ_факт'!$A$5:$DH$154,47+'Потребление ЭЭ_факт'!BD$4-1,FALSE),0))</f>
        <v>0</v>
      </c>
      <c r="W58" s="17">
        <f>IF(AND($D58=$M$4,$E58=W$5),VLOOKUP($A58,'Потребление ЭЭ_факт'!$A$5:$DH$154,47+'Потребление ЭЭ_факт'!BE$4-1,FALSE),IF(V58&lt;&gt;0,VLOOKUP($A58,'Потребление ЭЭ_факт'!$A$5:$DH$154,47+'Потребление ЭЭ_факт'!BE$4-1,FALSE),0))</f>
        <v>0</v>
      </c>
      <c r="X58" s="17">
        <f>IF(AND($D58=$M$4,$E58=X$5),VLOOKUP($A58,'Потребление ЭЭ_факт'!$A$5:$DH$154,47+'Потребление ЭЭ_факт'!BF$4-1,FALSE),IF(W58&lt;&gt;0,VLOOKUP($A58,'Потребление ЭЭ_факт'!$A$5:$DH$154,47+'Потребление ЭЭ_факт'!BF$4-1,FALSE),0))</f>
        <v>0</v>
      </c>
      <c r="Y58" s="14">
        <f>IF(AND($D58=$Y$4,$E58=Y$5),VLOOKUP($A58,'Потребление ЭЭ_факт'!$A$5:$DH$154,47+'Потребление ЭЭ_факт'!BG$4+11,FALSE),IF(X58&lt;&gt;0,VLOOKUP($A58,'Потребление ЭЭ_факт'!$A$5:$DH$154,47+'Потребление ЭЭ_факт'!BG$4+11,FALSE),0))</f>
        <v>0</v>
      </c>
      <c r="Z58" s="17">
        <f>IF(AND($D58=$Y$4,$E58=Z$5),VLOOKUP($A58,'Потребление ЭЭ_факт'!$A$5:$DH$154,47+'Потребление ЭЭ_факт'!BH$4+11,FALSE),IF(Y58&lt;&gt;0,VLOOKUP($A58,'Потребление ЭЭ_факт'!$A$5:$DH$154,47+'Потребление ЭЭ_факт'!BH$4+11,FALSE),0))</f>
        <v>0</v>
      </c>
      <c r="AA58" s="17">
        <f>IF(AND($D58=$Y$4,$E58=AA$5),VLOOKUP($A58,'Потребление ЭЭ_факт'!$A$5:$DH$154,47+'Потребление ЭЭ_факт'!BI$4+11,FALSE),IF(Z58&lt;&gt;0,VLOOKUP($A58,'Потребление ЭЭ_факт'!$A$5:$DH$154,47+'Потребление ЭЭ_факт'!BI$4+11,FALSE),0))</f>
        <v>0</v>
      </c>
      <c r="AB58" s="17">
        <f>IF(AND($D58=$Y$4,$E58=AB$5),VLOOKUP($A58,'Потребление ЭЭ_факт'!$A$5:$DH$154,47+'Потребление ЭЭ_факт'!BJ$4+11,FALSE),IF(AA58&lt;&gt;0,VLOOKUP($A58,'Потребление ЭЭ_факт'!$A$5:$DH$154,47+'Потребление ЭЭ_факт'!BJ$4+11,FALSE),0))</f>
        <v>0</v>
      </c>
      <c r="AC58" s="17">
        <f>IF(AND($D58=$Y$4,$E58=AC$5),VLOOKUP($A58,'Потребление ЭЭ_факт'!$A$5:$DH$154,47+'Потребление ЭЭ_факт'!BK$4+11,FALSE),IF(AB58&lt;&gt;0,VLOOKUP($A58,'Потребление ЭЭ_факт'!$A$5:$DH$154,47+'Потребление ЭЭ_факт'!BK$4+11,FALSE),0))</f>
        <v>0</v>
      </c>
      <c r="AD58" s="17">
        <f>IF(AND($D58=$Y$4,$E58=AD$5),VLOOKUP($A58,'Потребление ЭЭ_факт'!$A$5:$DH$154,47+'Потребление ЭЭ_факт'!BL$4+11,FALSE),IF(AC58&lt;&gt;0,VLOOKUP($A58,'Потребление ЭЭ_факт'!$A$5:$DH$154,47+'Потребление ЭЭ_факт'!BL$4+11,FALSE),0))</f>
        <v>0</v>
      </c>
      <c r="AE58" s="17">
        <f>IF(AND($D58=$Y$4,$E58=AE$5),VLOOKUP($A58,'Потребление ЭЭ_факт'!$A$5:$DH$154,47+'Потребление ЭЭ_факт'!BM$4+11,FALSE),IF(AD58&lt;&gt;0,VLOOKUP($A58,'Потребление ЭЭ_факт'!$A$5:$DH$154,47+'Потребление ЭЭ_факт'!BM$4+11,FALSE),0))</f>
        <v>0</v>
      </c>
      <c r="AF58" s="17">
        <f>IF(AND($D58=$Y$4,$E58=AF$5),VLOOKUP($A58,'Потребление ЭЭ_факт'!$A$5:$DH$154,47+'Потребление ЭЭ_факт'!BN$4+11,FALSE),IF(AE58&lt;&gt;0,VLOOKUP($A58,'Потребление ЭЭ_факт'!$A$5:$DH$154,47+'Потребление ЭЭ_факт'!BN$4+11,FALSE),0))</f>
        <v>0</v>
      </c>
      <c r="AG58" s="17">
        <f>IF(AND($D58=$Y$4,$E58=AG$5),VLOOKUP($A58,'Потребление ЭЭ_факт'!$A$5:$DH$154,47+'Потребление ЭЭ_факт'!BO$4+11,FALSE),IF(AF58&lt;&gt;0,VLOOKUP($A58,'Потребление ЭЭ_факт'!$A$5:$DH$154,47+'Потребление ЭЭ_факт'!BO$4+11,FALSE),0))</f>
        <v>0</v>
      </c>
      <c r="AH58" s="17">
        <f>IF(AND($D58=$Y$4,$E58=AH$5),VLOOKUP($A58,'Потребление ЭЭ_факт'!$A$5:$DH$154,47+'Потребление ЭЭ_факт'!BP$4+11,FALSE),IF(AG58&lt;&gt;0,VLOOKUP($A58,'Потребление ЭЭ_факт'!$A$5:$DH$154,47+'Потребление ЭЭ_факт'!BP$4+11,FALSE),0))</f>
        <v>0</v>
      </c>
      <c r="AI58" s="17">
        <f>IF(AND($D58=$Y$4,$E58=AI$5),VLOOKUP($A58,'Потребление ЭЭ_факт'!$A$5:$DH$154,47+'Потребление ЭЭ_факт'!BQ$4+11,FALSE),IF(AH58&lt;&gt;0,VLOOKUP($A58,'Потребление ЭЭ_факт'!$A$5:$DH$154,47+'Потребление ЭЭ_факт'!BQ$4+11,FALSE),0))</f>
        <v>0</v>
      </c>
      <c r="AJ58" s="17">
        <f>IF(AND($D58=$Y$4,$E58=AJ$5),VLOOKUP($A58,'Потребление ЭЭ_факт'!$A$5:$DH$154,47+'Потребление ЭЭ_факт'!BR$4+11,FALSE),IF(AI58&lt;&gt;0,VLOOKUP($A58,'Потребление ЭЭ_факт'!$A$5:$DH$154,47+'Потребление ЭЭ_факт'!BR$4+11,FALSE),0))</f>
        <v>0</v>
      </c>
      <c r="AK58" s="14">
        <f>IF(AND($D58=$AK$4,$E58=AK$5),VLOOKUP($A58,'Потребление ЭЭ_факт'!$A$5:$DH$154,47+'Потребление ЭЭ_факт'!BS$4+23,FALSE),IF(AJ58&lt;&gt;0,VLOOKUP($A58,'Потребление ЭЭ_факт'!$A$5:$DH$154,47+'Потребление ЭЭ_факт'!BS$4+23,FALSE),0))</f>
        <v>0</v>
      </c>
      <c r="AL58" s="17">
        <f>IF(AND($D58=$AK$4,$E58=AL$5),VLOOKUP($A58,'Потребление ЭЭ_факт'!$A$5:$DH$154,47+'Потребление ЭЭ_факт'!BT$4+23,FALSE),IF(AK58&lt;&gt;0,VLOOKUP($A58,'Потребление ЭЭ_факт'!$A$5:$DH$154,47+'Потребление ЭЭ_факт'!BT$4+23,FALSE),0))</f>
        <v>0</v>
      </c>
      <c r="AM58" s="17">
        <f>IF(AND($D58=$AK$4,$E58=AM$5),VLOOKUP($A58,'Потребление ЭЭ_факт'!$A$5:$DH$154,47+'Потребление ЭЭ_факт'!BU$4+23,FALSE),IF(AL58&lt;&gt;0,VLOOKUP($A58,'Потребление ЭЭ_факт'!$A$5:$DH$154,47+'Потребление ЭЭ_факт'!BU$4+23,FALSE),0))</f>
        <v>15177</v>
      </c>
      <c r="AN58" s="17">
        <f>IF(AND($D58=$AK$4,$E58=AN$5),VLOOKUP($A58,'Потребление ЭЭ_факт'!$A$5:$DH$154,47+'Потребление ЭЭ_факт'!BV$4+23,FALSE),IF(AM58&lt;&gt;0,VLOOKUP($A58,'Потребление ЭЭ_факт'!$A$5:$DH$154,47+'Потребление ЭЭ_факт'!BV$4+23,FALSE),0))</f>
        <v>15555</v>
      </c>
      <c r="AO58" s="17">
        <f>IF(AND($D58=$AK$4,$E58=AO$5),VLOOKUP($A58,'Потребление ЭЭ_факт'!$A$5:$DH$154,47+'Потребление ЭЭ_факт'!BW$4+23,FALSE),IF(AN58&lt;&gt;0,VLOOKUP($A58,'Потребление ЭЭ_факт'!$A$5:$DH$154,47+'Потребление ЭЭ_факт'!BW$4+23,FALSE),0))</f>
        <v>14839</v>
      </c>
      <c r="AP58" s="17">
        <f>IF(AND($D58=$AK$4,$E58=AP$5),VLOOKUP($A58,'Потребление ЭЭ_факт'!$A$5:$DH$154,47+'Потребление ЭЭ_факт'!BX$4+23,FALSE),IF(AO58&lt;&gt;0,VLOOKUP($A58,'Потребление ЭЭ_факт'!$A$5:$DH$154,47+'Потребление ЭЭ_факт'!BX$4+23,FALSE),0))</f>
        <v>17595</v>
      </c>
      <c r="AQ58" s="17">
        <f>IF(AND($D58=$AK$4,$E58=AQ$5),VLOOKUP($A58,'Потребление ЭЭ_факт'!$A$5:$DH$154,47+'Потребление ЭЭ_факт'!BY$4+23,FALSE),IF(AP58&lt;&gt;0,VLOOKUP($A58,'Потребление ЭЭ_факт'!$A$5:$DH$154,47+'Потребление ЭЭ_факт'!BY$4+23,FALSE),0))</f>
        <v>21122</v>
      </c>
      <c r="AR58" s="17">
        <f>IF(AND($D58=$AK$4,$E58=AR$5),VLOOKUP($A58,'Потребление ЭЭ_факт'!$A$5:$DH$154,47+'Потребление ЭЭ_факт'!BZ$4+23,FALSE),IF(AQ58&lt;&gt;0,VLOOKUP($A58,'Потребление ЭЭ_факт'!$A$5:$DH$154,47+'Потребление ЭЭ_факт'!BZ$4+23,FALSE),0))</f>
        <v>21783.425999999999</v>
      </c>
      <c r="AS58" s="17">
        <f>IF(AND($D58=$AK$4,$E58=AS$5),VLOOKUP($A58,'Потребление ЭЭ_факт'!$A$5:$DH$154,47+'Потребление ЭЭ_факт'!CA$4+23,FALSE),IF(AR58&lt;&gt;0,VLOOKUP($A58,'Потребление ЭЭ_факт'!$A$5:$DH$154,47+'Потребление ЭЭ_факт'!CA$4+23,FALSE),0))</f>
        <v>16811.844000000001</v>
      </c>
      <c r="AT58" s="17">
        <f>IF(AND($D58=$AK$4,$E58=AT$5),VLOOKUP($A58,'Потребление ЭЭ_факт'!$A$5:$DH$154,47+'Потребление ЭЭ_факт'!CB$4+23,FALSE),IF(AS58&lt;&gt;0,VLOOKUP($A58,'Потребление ЭЭ_факт'!$A$5:$DH$154,47+'Потребление ЭЭ_факт'!CB$4+23,FALSE),0))</f>
        <v>15437.978999999999</v>
      </c>
      <c r="AU58" s="17">
        <f>IF(AND($D58=$AK$4,$E58=AU$5),VLOOKUP($A58,'Потребление ЭЭ_факт'!$A$5:$DH$154,47+'Потребление ЭЭ_факт'!CC$4+23,FALSE),IF(AT58&lt;&gt;0,VLOOKUP($A58,'Потребление ЭЭ_факт'!$A$5:$DH$154,47+'Потребление ЭЭ_факт'!CC$4+23,FALSE),0))</f>
        <v>13663.038</v>
      </c>
      <c r="AV58" s="17">
        <f>IF(AND($D58=$AK$4,$E58=AV$5),VLOOKUP($A58,'Потребление ЭЭ_факт'!$A$5:$DH$154,47+'Потребление ЭЭ_факт'!CD$4+23,FALSE),IF(AU58&lt;&gt;0,VLOOKUP($A58,'Потребление ЭЭ_факт'!$A$5:$DH$154,47+'Потребление ЭЭ_факт'!CD$4+23,FALSE),0))</f>
        <v>14013.948</v>
      </c>
      <c r="AW58" s="14">
        <f>IF(AND($D58=$AW$4,$E58=AW$5),VLOOKUP($A58,'Потребление ЭЭ_факт'!$A$5:$DH$154,47+'Потребление ЭЭ_факт'!CE$4+35,FALSE),IF(AV58&lt;&gt;0,VLOOKUP($A58,'Потребление ЭЭ_факт'!$A$5:$DH$154,47+'Потребление ЭЭ_факт'!CE$4+35,FALSE),0))</f>
        <v>14666.589</v>
      </c>
      <c r="AX58" s="17">
        <f>IF(AND($D58=$AW$4,$E58=AX$5),VLOOKUP($A58,'Потребление ЭЭ_факт'!$A$5:$DH$154,47+'Потребление ЭЭ_факт'!CF$4+35,FALSE),IF(AW58&lt;&gt;0,VLOOKUP($A58,'Потребление ЭЭ_факт'!$A$5:$DH$154,47+'Потребление ЭЭ_факт'!CF$4+35,FALSE),0))</f>
        <v>12835.934999999999</v>
      </c>
      <c r="AY58" s="17">
        <f>IF(AND($D58=$AW$4,$E58=AY$5),VLOOKUP($A58,'Потребление ЭЭ_факт'!$A$5:$DH$154,47+'Потребление ЭЭ_факт'!CG$4+35,FALSE),IF(AX58&lt;&gt;0,VLOOKUP($A58,'Потребление ЭЭ_факт'!$A$5:$DH$154,47+'Потребление ЭЭ_факт'!CG$4+35,FALSE),0))</f>
        <v>14357.585999999999</v>
      </c>
      <c r="AZ58" s="17">
        <f>IF(AND($D58=$AW$4,$E58=AZ$5),VLOOKUP($A58,'Потребление ЭЭ_факт'!$A$5:$DH$154,47+'Потребление ЭЭ_факт'!CH$4+35,FALSE),IF(AY58&lt;&gt;0,VLOOKUP($A58,'Потребление ЭЭ_факт'!$A$5:$DH$154,47+'Потребление ЭЭ_факт'!CH$4+35,FALSE),0))</f>
        <v>13329.234</v>
      </c>
      <c r="BA58" s="17">
        <f>IF(AND($D58=$AW$4,$E58=BA$5),VLOOKUP($A58,'Потребление ЭЭ_факт'!$A$5:$DH$154,47+'Потребление ЭЭ_факт'!CI$4+35,FALSE),IF(AZ58&lt;&gt;0,VLOOKUP($A58,'Потребление ЭЭ_факт'!$A$5:$DH$154,47+'Потребление ЭЭ_факт'!CI$4+35,FALSE),0))</f>
        <v>14603.049000000001</v>
      </c>
      <c r="BB58" s="17">
        <f>IF(AND($D58=$AW$4,$E58=BB$5),VLOOKUP($A58,'Потребление ЭЭ_факт'!$A$5:$DH$154,47+'Потребление ЭЭ_факт'!CJ$4+35,FALSE),IF(BA58&lt;&gt;0,VLOOKUP($A58,'Потребление ЭЭ_факт'!$A$5:$DH$154,47+'Потребление ЭЭ_факт'!CJ$4+35,FALSE),0))</f>
        <v>14940</v>
      </c>
      <c r="BC58" s="17">
        <f>IF(AND($D58=$AW$4,$E58=BC$5),VLOOKUP($A58,'Потребление ЭЭ_факт'!$A$5:$DH$154,47+'Потребление ЭЭ_факт'!CK$4+35,FALSE),IF(BB58&lt;&gt;0,VLOOKUP($A58,'Потребление ЭЭ_факт'!$A$5:$DH$154,47+'Потребление ЭЭ_факт'!CK$4+35,FALSE),0))</f>
        <v>18542</v>
      </c>
      <c r="BD58" s="17">
        <f>IF(AND($D58=$AW$4,$E58=BD$5),VLOOKUP($A58,'Потребление ЭЭ_факт'!$A$5:$DH$154,47+'Потребление ЭЭ_факт'!CL$4+35,FALSE),IF(BC58&lt;&gt;0,VLOOKUP($A58,'Потребление ЭЭ_факт'!$A$5:$DH$154,47+'Потребление ЭЭ_факт'!CL$4+35,FALSE),0))</f>
        <v>25662</v>
      </c>
      <c r="BE58" s="17">
        <f>IF(AND($D58=$AW$4,$E58=BE$5),VLOOKUP($A58,'Потребление ЭЭ_факт'!$A$5:$DH$154,47+'Потребление ЭЭ_факт'!CM$4+35,FALSE),IF(BD58&lt;&gt;0,VLOOKUP($A58,'Потребление ЭЭ_факт'!$A$5:$DH$154,47+'Потребление ЭЭ_факт'!CM$4+35,FALSE),0))</f>
        <v>14321</v>
      </c>
      <c r="BF58" s="17">
        <f>IF(AND($D58=$AW$4,$E58=BF$5),VLOOKUP($A58,'Потребление ЭЭ_факт'!$A$5:$DH$154,47+'Потребление ЭЭ_факт'!CN$4+35,FALSE),IF(BE58&lt;&gt;0,VLOOKUP($A58,'Потребление ЭЭ_факт'!$A$5:$DH$154,47+'Потребление ЭЭ_факт'!CN$4+35,FALSE),0))</f>
        <v>25662.169520000007</v>
      </c>
      <c r="BG58" s="17">
        <f>IF(AND($D58=$AW$4,$E58=BG$5),VLOOKUP($A58,'Потребление ЭЭ_факт'!$A$5:$DH$154,47+'Потребление ЭЭ_факт'!CO$4+35,FALSE),IF(BF58&lt;&gt;0,VLOOKUP($A58,'Потребление ЭЭ_факт'!$A$5:$DH$154,47+'Потребление ЭЭ_факт'!CO$4+35,FALSE),0))</f>
        <v>15587</v>
      </c>
      <c r="BH58" s="17">
        <f>IF(AND($D58=$AW$4,$E58=BH$5),VLOOKUP($A58,'Потребление ЭЭ_факт'!$A$5:$DH$154,47+'Потребление ЭЭ_факт'!CP$4+35,FALSE),IF(BG58&lt;&gt;0,VLOOKUP($A58,'Потребление ЭЭ_факт'!$A$5:$DH$154,47+'Потребление ЭЭ_факт'!CP$4+35,FALSE),0))</f>
        <v>14278.691999999999</v>
      </c>
      <c r="BI58" s="14">
        <f>IF(AND($D58=$BI$4,$E58=BI$5),VLOOKUP($A58,'Потребление ЭЭ_факт'!$A$5:$DH$154,47+'Потребление ЭЭ_факт'!CQ$4+47,FALSE),IF(BH58&lt;&gt;0,VLOOKUP($A58,'Потребление ЭЭ_факт'!$A$5:$DH$154,47+'Потребление ЭЭ_факт'!CQ$4+47,FALSE),0))</f>
        <v>14403.984</v>
      </c>
      <c r="BJ58" s="17">
        <f>IF(AND($D58=$BI$4,$E58=BJ$5),VLOOKUP($A58,'Потребление ЭЭ_факт'!$A$5:$DH$154,47+'Потребление ЭЭ_факт'!CR$4+47,FALSE),IF(BI58&lt;&gt;0,VLOOKUP($A58,'Потребление ЭЭ_факт'!$A$5:$DH$154,47+'Потребление ЭЭ_факт'!CR$4+47,FALSE),0))</f>
        <v>13246.428</v>
      </c>
      <c r="BK58" s="17">
        <f>IF(AND($D58=$BI$4,$E58=BK$5),VLOOKUP($A58,'Потребление ЭЭ_факт'!$A$5:$DH$154,47+'Потребление ЭЭ_факт'!CS$4+47,FALSE),IF(BJ58&lt;&gt;0,VLOOKUP($A58,'Потребление ЭЭ_факт'!$A$5:$DH$154,47+'Потребление ЭЭ_факт'!CS$4+47,FALSE),0))</f>
        <v>14215.971</v>
      </c>
      <c r="BL58" s="17">
        <f>IF(AND($D58=$BI$4,$E58=BL$5),VLOOKUP($A58,'Потребление ЭЭ_факт'!$A$5:$DH$154,47+'Потребление ЭЭ_факт'!CT$4+47,FALSE),IF(BK58&lt;&gt;0,VLOOKUP($A58,'Потребление ЭЭ_факт'!$A$5:$DH$154,47+'Потребление ЭЭ_факт'!CT$4+47,FALSE),0))</f>
        <v>14658.290999999999</v>
      </c>
      <c r="BM58" s="17">
        <f>IF(AND($D58=$BI$4,$E58=BM$5),VLOOKUP($A58,'Потребление ЭЭ_факт'!$A$5:$DH$154,47+'Потребление ЭЭ_факт'!CU$4+47,FALSE),IF(BL58&lt;&gt;0,VLOOKUP($A58,'Потребление ЭЭ_факт'!$A$5:$DH$154,47+'Потребление ЭЭ_факт'!CU$4+47,FALSE),0))</f>
        <v>14916.072</v>
      </c>
      <c r="BN58" s="17">
        <f>IF(AND($D58=$BI$4,$E58=BN$5),VLOOKUP($A58,'Потребление ЭЭ_факт'!$A$5:$DH$154,47+'Потребление ЭЭ_факт'!CV$4+47,FALSE),IF(BM58&lt;&gt;0,VLOOKUP($A58,'Потребление ЭЭ_факт'!$A$5:$DH$154,47+'Потребление ЭЭ_факт'!CV$4+47,FALSE),0))</f>
        <v>17070.417000000001</v>
      </c>
      <c r="BO58" s="17">
        <f>IF(AND($D58=$BI$4,$E58=BO$5),VLOOKUP($A58,'Потребление ЭЭ_факт'!$A$5:$DH$154,47+'Потребление ЭЭ_факт'!CW$4+47,FALSE),IF(BN58&lt;&gt;0,VLOOKUP($A58,'Потребление ЭЭ_факт'!$A$5:$DH$154,47+'Потребление ЭЭ_факт'!CW$4+47,FALSE),0))</f>
        <v>18406.973999999998</v>
      </c>
      <c r="BP58" s="17">
        <f>IF(AND($D58=$BI$4,$E58=BP$5),VLOOKUP($A58,'Потребление ЭЭ_факт'!$A$5:$DH$154,47+'Потребление ЭЭ_факт'!CX$4+47,FALSE),IF(BO58&lt;&gt;0,VLOOKUP($A58,'Потребление ЭЭ_факт'!$A$5:$DH$154,47+'Потребление ЭЭ_факт'!CX$4+47,FALSE),0))</f>
        <v>17011.133999999998</v>
      </c>
      <c r="BQ58" s="17">
        <f>IF(AND($D58=$BI$4,$E58=BQ$5),VLOOKUP($A58,'Потребление ЭЭ_факт'!$A$5:$DH$154,47+'Потребление ЭЭ_факт'!CY$4+47,FALSE),IF(BP58&lt;&gt;0,VLOOKUP($A58,'Потребление ЭЭ_факт'!$A$5:$DH$154,47+'Потребление ЭЭ_факт'!CY$4+47,FALSE),0))</f>
        <v>14882.066999999999</v>
      </c>
      <c r="BR58" s="17">
        <f>IF(AND($D58=$BI$4,$E58=BR$5),VLOOKUP($A58,'Потребление ЭЭ_факт'!$A$5:$DH$154,47+'Потребление ЭЭ_факт'!CZ$4+47,FALSE),IF(BQ58&lt;&gt;0,VLOOKUP($A58,'Потребление ЭЭ_факт'!$A$5:$DH$154,47+'Потребление ЭЭ_факт'!CZ$4+47,FALSE),0))</f>
        <v>13682.217000000001</v>
      </c>
      <c r="BS58" s="17">
        <f>IF(AND($D58=$BI$4,$E58=BS$5),VLOOKUP($A58,'Потребление ЭЭ_факт'!$A$5:$DH$154,47+'Потребление ЭЭ_факт'!DA$4+47,FALSE),IF(BR58&lt;&gt;0,VLOOKUP($A58,'Потребление ЭЭ_факт'!$A$5:$DH$154,47+'Потребление ЭЭ_факт'!DA$4+47,FALSE),0))</f>
        <v>13924.02</v>
      </c>
      <c r="BT58" s="17">
        <f>IF(AND($D58=$BI$4,$E58=BT$5),VLOOKUP($A58,'Потребление ЭЭ_факт'!$A$5:$DH$154,47+'Потребление ЭЭ_факт'!DB$4+47,FALSE),IF(BS58&lt;&gt;0,VLOOKUP($A58,'Потребление ЭЭ_факт'!$A$5:$DH$154,47+'Потребление ЭЭ_факт'!DB$4+47,FALSE),0))</f>
        <v>14166.321</v>
      </c>
      <c r="BU58" s="14">
        <f>IF(AND($D58=$BU$4,$E58=BU$5),VLOOKUP($A58,'Потребление ЭЭ_факт'!$A$5:$DH$154,59+'Потребление ЭЭ_факт'!DC$4+47,FALSE),IF(BT58&lt;&gt;0,VLOOKUP($A58,'Потребление ЭЭ_факт'!$A$5:$DH$154,47+'Потребление ЭЭ_факт'!DC$4+59,FALSE),0))</f>
        <v>13337.852999999999</v>
      </c>
      <c r="BV58" s="17">
        <f>IF(AND($D58=$BU$4,$E58=BV$5),VLOOKUP($A58,'Потребление ЭЭ_факт'!$A$5:$DH$154,59+'Потребление ЭЭ_факт'!DD$4+47,FALSE),IF(BU58&lt;&gt;0,VLOOKUP($A58,'Потребление ЭЭ_факт'!$A$5:$DH$154,47+'Потребление ЭЭ_факт'!DD$4+59,FALSE),0))</f>
        <v>11807.031000000001</v>
      </c>
      <c r="BW58" s="17">
        <f>IF(AND($D58=$BU$4,$E58=BW$5),VLOOKUP($A58,'Потребление ЭЭ_факт'!$A$5:$DH$154,59+'Потребление ЭЭ_факт'!DE$4+47,FALSE),IF(BV58&lt;&gt;0,VLOOKUP($A58,'Потребление ЭЭ_факт'!$A$5:$DH$154,47+'Потребление ЭЭ_факт'!DE$4+59,FALSE),0))</f>
        <v>12474.324000000001</v>
      </c>
      <c r="BX58" s="17">
        <f>IF(AND($D58=$BU$4,$E58=BX$5),VLOOKUP($A58,'Потребление ЭЭ_факт'!$A$5:$DH$154,59+'Потребление ЭЭ_факт'!DF$4+47,FALSE),IF(BW58&lt;&gt;0,VLOOKUP($A58,'Потребление ЭЭ_факт'!$A$5:$DH$154,47+'Потребление ЭЭ_факт'!DF$4+59,FALSE),0))</f>
        <v>12291.516</v>
      </c>
      <c r="BY58" s="17">
        <f>IF(AND($D58=$BU$4,$E58=BY$5),VLOOKUP($A58,'Потребление ЭЭ_факт'!$A$5:$DH$154,59+'Потребление ЭЭ_факт'!DG$4+47,FALSE),IF(BX58&lt;&gt;0,VLOOKUP($A58,'Потребление ЭЭ_факт'!$A$5:$DH$154,47+'Потребление ЭЭ_факт'!DG$4+59,FALSE),0))</f>
        <v>12742.008</v>
      </c>
      <c r="BZ58" s="17">
        <f>IF(AND($D58=$BU$4,$E58=BZ$5),VLOOKUP($A58,'Потребление ЭЭ_факт'!$A$5:$DH$154,59+'Потребление ЭЭ_факт'!DH$4+47,FALSE),IF(BY58&lt;&gt;0,VLOOKUP($A58,'Потребление ЭЭ_факт'!$A$5:$DH$154,47+'Потребление ЭЭ_факт'!DH$4+59,FALSE),0))</f>
        <v>13363.89</v>
      </c>
      <c r="CA58" s="15">
        <f t="shared" si="248"/>
        <v>19356.991333333335</v>
      </c>
      <c r="CB58" s="12">
        <f t="shared" si="249"/>
        <v>21485.52</v>
      </c>
      <c r="CC58" s="12">
        <f t="shared" si="250"/>
        <v>15338.303666666667</v>
      </c>
      <c r="CD58" s="12">
        <f t="shared" si="251"/>
        <v>18260.788506666668</v>
      </c>
      <c r="CE58" s="12">
        <f t="shared" si="252"/>
        <v>14391.352666666668</v>
      </c>
      <c r="CF58" s="12">
        <f t="shared" si="253"/>
        <v>14152.986999999999</v>
      </c>
      <c r="CG58" s="14">
        <f t="shared" si="254"/>
        <v>14136.142</v>
      </c>
      <c r="CH58" s="15">
        <f t="shared" si="255"/>
        <v>12629.798000000001</v>
      </c>
      <c r="CI58" s="15">
        <f t="shared" si="256"/>
        <v>13682.626999999999</v>
      </c>
      <c r="CJ58" s="15">
        <f t="shared" si="257"/>
        <v>13426.347</v>
      </c>
      <c r="CK58" s="15">
        <f t="shared" si="258"/>
        <v>14087.043</v>
      </c>
      <c r="CL58" s="15">
        <f t="shared" si="259"/>
        <v>15124.769</v>
      </c>
      <c r="CM58" s="15">
        <f t="shared" si="260"/>
        <v>19356.991333333335</v>
      </c>
      <c r="CN58" s="15">
        <f t="shared" si="262"/>
        <v>21485.52</v>
      </c>
      <c r="CO58" s="15">
        <f t="shared" si="263"/>
        <v>15338.303666666667</v>
      </c>
      <c r="CP58" s="15">
        <f t="shared" si="264"/>
        <v>18260.788506666668</v>
      </c>
      <c r="CQ58" s="15">
        <f t="shared" si="265"/>
        <v>14391.352666666668</v>
      </c>
      <c r="CR58" s="16">
        <f t="shared" si="266"/>
        <v>14152.986999999999</v>
      </c>
      <c r="CS58" s="14">
        <f t="shared" si="213"/>
        <v>14136.142</v>
      </c>
      <c r="CT58" s="15">
        <f t="shared" si="214"/>
        <v>12629.798000000001</v>
      </c>
      <c r="CU58" s="15">
        <f t="shared" si="215"/>
        <v>13682.626999999999</v>
      </c>
      <c r="CV58" s="15">
        <f t="shared" si="216"/>
        <v>13426.347</v>
      </c>
      <c r="CW58" s="15">
        <f t="shared" si="217"/>
        <v>14087.043</v>
      </c>
      <c r="CX58" s="15">
        <f t="shared" si="218"/>
        <v>15124.769</v>
      </c>
      <c r="CY58" s="15">
        <f t="shared" si="219"/>
        <v>19356.991333333335</v>
      </c>
      <c r="CZ58" s="15">
        <f t="shared" si="220"/>
        <v>21485.52</v>
      </c>
      <c r="DA58" s="15">
        <f t="shared" si="221"/>
        <v>15338.303666666667</v>
      </c>
      <c r="DB58" s="15">
        <f t="shared" si="222"/>
        <v>18260.788506666668</v>
      </c>
      <c r="DC58" s="15">
        <f t="shared" si="223"/>
        <v>14391.352666666668</v>
      </c>
      <c r="DD58" s="16">
        <f t="shared" si="224"/>
        <v>14152.986999999999</v>
      </c>
      <c r="DE58" s="14">
        <f t="shared" si="190"/>
        <v>14136.142</v>
      </c>
      <c r="DF58" s="15">
        <f t="shared" si="191"/>
        <v>12629.798000000001</v>
      </c>
      <c r="DG58" s="15">
        <f t="shared" si="192"/>
        <v>13682.626999999999</v>
      </c>
      <c r="DH58" s="15">
        <f t="shared" si="193"/>
        <v>13426.347</v>
      </c>
      <c r="DI58" s="15">
        <f t="shared" si="194"/>
        <v>14087.043</v>
      </c>
      <c r="DJ58" s="15">
        <f t="shared" si="195"/>
        <v>15124.769</v>
      </c>
      <c r="DK58" s="15">
        <f t="shared" si="196"/>
        <v>19356.991333333335</v>
      </c>
      <c r="DL58" s="15">
        <f t="shared" si="197"/>
        <v>21485.52</v>
      </c>
      <c r="DM58" s="15">
        <f t="shared" si="198"/>
        <v>15338.303666666667</v>
      </c>
      <c r="DN58" s="15">
        <f t="shared" si="199"/>
        <v>18260.788506666668</v>
      </c>
      <c r="DO58" s="15">
        <f t="shared" si="188"/>
        <v>14391.352666666668</v>
      </c>
      <c r="DP58" s="16">
        <f t="shared" si="189"/>
        <v>14152.986999999999</v>
      </c>
      <c r="DQ58" s="14">
        <f t="shared" si="105"/>
        <v>14136.142</v>
      </c>
      <c r="DR58" s="15">
        <f t="shared" si="106"/>
        <v>12629.798000000001</v>
      </c>
      <c r="DS58" s="15">
        <f t="shared" si="107"/>
        <v>13682.626999999999</v>
      </c>
      <c r="DT58" s="15">
        <f t="shared" si="108"/>
        <v>13426.347</v>
      </c>
      <c r="DU58" s="15">
        <f t="shared" si="109"/>
        <v>14087.043</v>
      </c>
      <c r="DV58" s="15">
        <f t="shared" si="110"/>
        <v>15124.769</v>
      </c>
      <c r="DW58" s="15">
        <f t="shared" si="111"/>
        <v>19356.991333333335</v>
      </c>
      <c r="DX58" s="15">
        <f t="shared" si="112"/>
        <v>21485.52</v>
      </c>
      <c r="DY58" s="15">
        <f t="shared" si="113"/>
        <v>15338.303666666667</v>
      </c>
      <c r="DZ58" s="15">
        <f t="shared" si="225"/>
        <v>18260.788506666668</v>
      </c>
      <c r="EA58" s="15">
        <f t="shared" si="226"/>
        <v>14391.352666666668</v>
      </c>
      <c r="EB58" s="16">
        <f t="shared" si="227"/>
        <v>14152.986999999999</v>
      </c>
      <c r="EC58" s="14">
        <f t="shared" si="228"/>
        <v>14136.142</v>
      </c>
      <c r="ED58" s="15">
        <f t="shared" si="229"/>
        <v>12629.798000000001</v>
      </c>
      <c r="EE58" s="15">
        <f t="shared" si="230"/>
        <v>13682.626999999999</v>
      </c>
      <c r="EF58" s="15">
        <f t="shared" si="231"/>
        <v>13426.347</v>
      </c>
      <c r="EG58" s="15">
        <f t="shared" si="232"/>
        <v>14087.043</v>
      </c>
      <c r="EH58" s="15">
        <f t="shared" si="233"/>
        <v>15124.769</v>
      </c>
      <c r="EI58" s="15">
        <f t="shared" si="234"/>
        <v>19356.991333333335</v>
      </c>
      <c r="EJ58" s="15">
        <f t="shared" si="235"/>
        <v>21485.52</v>
      </c>
      <c r="EK58" s="15">
        <f t="shared" si="236"/>
        <v>15338.303666666667</v>
      </c>
      <c r="EL58" s="15">
        <f t="shared" si="237"/>
        <v>18260.788506666668</v>
      </c>
      <c r="EM58" s="15">
        <f t="shared" si="238"/>
        <v>14391.352666666668</v>
      </c>
      <c r="EN58" s="16">
        <f t="shared" si="239"/>
        <v>14152.986999999999</v>
      </c>
      <c r="EO58" s="14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6"/>
      <c r="FC58" s="14"/>
      <c r="FD58" s="17"/>
      <c r="FE58" s="17"/>
      <c r="FF58" s="17">
        <f t="shared" si="116"/>
        <v>15555</v>
      </c>
      <c r="FG58" s="17">
        <f t="shared" si="117"/>
        <v>14839</v>
      </c>
      <c r="FH58" s="17">
        <f t="shared" si="118"/>
        <v>17595</v>
      </c>
      <c r="FI58" s="17">
        <f t="shared" si="119"/>
        <v>21122</v>
      </c>
      <c r="FJ58" s="17">
        <f t="shared" si="120"/>
        <v>21783.425999999999</v>
      </c>
      <c r="FK58" s="17">
        <f t="shared" si="121"/>
        <v>16811.844000000001</v>
      </c>
      <c r="FL58" s="17">
        <f t="shared" si="122"/>
        <v>15437.978999999999</v>
      </c>
      <c r="FM58" s="17">
        <f t="shared" si="123"/>
        <v>13663.038</v>
      </c>
      <c r="FN58" s="17">
        <f t="shared" si="124"/>
        <v>14013.948</v>
      </c>
      <c r="FO58" s="14">
        <f t="shared" si="125"/>
        <v>14666.589</v>
      </c>
      <c r="FP58" s="17">
        <f t="shared" si="126"/>
        <v>12835.934999999999</v>
      </c>
      <c r="FQ58" s="17">
        <f t="shared" si="127"/>
        <v>14357.585999999999</v>
      </c>
      <c r="FR58" s="17">
        <f t="shared" si="128"/>
        <v>13329.234</v>
      </c>
      <c r="FS58" s="17">
        <f t="shared" si="129"/>
        <v>14603.049000000001</v>
      </c>
      <c r="FT58" s="17">
        <f t="shared" si="130"/>
        <v>14940</v>
      </c>
      <c r="FU58" s="17">
        <f t="shared" si="131"/>
        <v>18542</v>
      </c>
      <c r="FV58" s="17">
        <f t="shared" si="132"/>
        <v>25662</v>
      </c>
      <c r="FW58" s="17">
        <f t="shared" si="133"/>
        <v>14321</v>
      </c>
      <c r="FX58" s="17">
        <f t="shared" si="134"/>
        <v>25662.169520000007</v>
      </c>
      <c r="FY58" s="17">
        <f t="shared" si="135"/>
        <v>15587</v>
      </c>
      <c r="FZ58" s="17">
        <f t="shared" si="136"/>
        <v>14278.691999999999</v>
      </c>
      <c r="GA58" s="14">
        <f t="shared" si="137"/>
        <v>14403.984</v>
      </c>
      <c r="GB58" s="17">
        <f t="shared" si="138"/>
        <v>13246.428</v>
      </c>
      <c r="GC58" s="17">
        <f t="shared" si="139"/>
        <v>14215.971</v>
      </c>
      <c r="GD58" s="17">
        <f t="shared" si="140"/>
        <v>14658.290999999999</v>
      </c>
      <c r="GE58" s="17">
        <f t="shared" si="141"/>
        <v>14916.072</v>
      </c>
      <c r="GF58" s="17">
        <f t="shared" si="142"/>
        <v>17070.417000000001</v>
      </c>
      <c r="GG58" s="17">
        <f t="shared" si="143"/>
        <v>18406.973999999998</v>
      </c>
      <c r="GH58" s="17">
        <f t="shared" si="144"/>
        <v>17011.133999999998</v>
      </c>
      <c r="GI58" s="17">
        <f t="shared" si="145"/>
        <v>14882.066999999999</v>
      </c>
      <c r="GJ58" s="17">
        <f t="shared" si="146"/>
        <v>13682.217000000001</v>
      </c>
      <c r="GK58" s="17">
        <f t="shared" si="147"/>
        <v>13924.02</v>
      </c>
      <c r="GL58" s="17">
        <f t="shared" si="148"/>
        <v>14166.321</v>
      </c>
      <c r="GM58" s="14">
        <f t="shared" si="149"/>
        <v>13337.852999999999</v>
      </c>
      <c r="GN58" s="17">
        <f t="shared" si="150"/>
        <v>11807.031000000001</v>
      </c>
      <c r="GO58" s="17">
        <f t="shared" si="151"/>
        <v>12474.324000000001</v>
      </c>
      <c r="GP58" s="17">
        <f t="shared" si="152"/>
        <v>12291.516</v>
      </c>
      <c r="GQ58" s="17">
        <f t="shared" si="153"/>
        <v>12742.008</v>
      </c>
      <c r="GR58" s="17">
        <f t="shared" si="154"/>
        <v>13363.89</v>
      </c>
      <c r="GS58" s="15">
        <f t="shared" si="155"/>
        <v>19356.991333333335</v>
      </c>
      <c r="GT58" s="12">
        <f t="shared" si="156"/>
        <v>21485.52</v>
      </c>
      <c r="GU58" s="12">
        <f t="shared" si="157"/>
        <v>15338.303666666667</v>
      </c>
      <c r="GV58" s="12">
        <f t="shared" si="158"/>
        <v>18260.788506666668</v>
      </c>
      <c r="GW58" s="12">
        <f t="shared" si="159"/>
        <v>14391.352666666668</v>
      </c>
      <c r="GX58" s="12">
        <f t="shared" si="160"/>
        <v>14152.986999999999</v>
      </c>
      <c r="GY58" s="14">
        <f t="shared" si="161"/>
        <v>14136.142</v>
      </c>
      <c r="GZ58" s="15">
        <f t="shared" si="162"/>
        <v>12629.798000000001</v>
      </c>
      <c r="HA58" s="15">
        <f t="shared" si="163"/>
        <v>13682.626999999999</v>
      </c>
      <c r="HB58" s="15">
        <f t="shared" si="164"/>
        <v>13426.347</v>
      </c>
      <c r="HC58" s="15">
        <f t="shared" si="165"/>
        <v>14087.043</v>
      </c>
      <c r="HD58" s="15">
        <f t="shared" si="166"/>
        <v>15124.769</v>
      </c>
      <c r="HE58" s="15">
        <f t="shared" si="167"/>
        <v>19356.991333333335</v>
      </c>
      <c r="HF58" s="15">
        <f t="shared" si="168"/>
        <v>21485.52</v>
      </c>
      <c r="HG58" s="15">
        <f t="shared" si="169"/>
        <v>15338.303666666667</v>
      </c>
      <c r="HH58" s="15">
        <f t="shared" si="170"/>
        <v>18260.788506666668</v>
      </c>
      <c r="HI58" s="15">
        <f t="shared" si="171"/>
        <v>14391.352666666668</v>
      </c>
      <c r="HJ58" s="16">
        <f t="shared" si="172"/>
        <v>14152.986999999999</v>
      </c>
      <c r="HK58" s="14">
        <f t="shared" si="267"/>
        <v>14136.142</v>
      </c>
      <c r="HL58" s="15">
        <f t="shared" si="268"/>
        <v>12629.798000000001</v>
      </c>
      <c r="HM58" s="15">
        <f t="shared" si="269"/>
        <v>13682.626999999999</v>
      </c>
      <c r="HN58" s="15"/>
      <c r="HO58" s="15"/>
      <c r="HP58" s="15"/>
      <c r="HQ58" s="15"/>
      <c r="HR58" s="15"/>
      <c r="HS58" s="15"/>
      <c r="HT58" s="15"/>
      <c r="HU58" s="15"/>
      <c r="HV58" s="16"/>
      <c r="HW58" s="14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6"/>
      <c r="II58" s="14"/>
      <c r="IJ58" s="15"/>
      <c r="IK58" s="15"/>
      <c r="IL58" s="15"/>
      <c r="IM58" s="15"/>
      <c r="IN58" s="15"/>
      <c r="IO58" s="15"/>
      <c r="IP58" s="15"/>
      <c r="IQ58" s="15"/>
      <c r="IR58" s="15"/>
      <c r="IS58" s="15"/>
      <c r="IT58" s="16"/>
      <c r="IU58" s="14"/>
      <c r="IV58" s="15"/>
      <c r="IW58" s="15"/>
      <c r="IX58" s="15"/>
      <c r="IY58" s="15"/>
      <c r="IZ58" s="15"/>
      <c r="JA58" s="15"/>
      <c r="JB58" s="15"/>
      <c r="JC58" s="15"/>
      <c r="JD58" s="15"/>
      <c r="JE58" s="15"/>
      <c r="JF58" s="16"/>
      <c r="JH58" s="17"/>
      <c r="JI58" s="14">
        <f t="shared" si="179"/>
        <v>150821.23500000002</v>
      </c>
      <c r="JJ58" s="15">
        <f t="shared" si="180"/>
        <v>198785.25451999999</v>
      </c>
      <c r="JK58" s="15">
        <f t="shared" si="181"/>
        <v>180583.89600000001</v>
      </c>
      <c r="JL58" s="15">
        <f t="shared" si="182"/>
        <v>179002.56517333334</v>
      </c>
      <c r="JM58" s="15">
        <f t="shared" si="183"/>
        <v>186072.66917333336</v>
      </c>
      <c r="JN58" s="15">
        <f t="shared" si="184"/>
        <v>40448.567000000003</v>
      </c>
      <c r="JO58" s="15">
        <f t="shared" si="185"/>
        <v>0</v>
      </c>
      <c r="JP58" s="15">
        <f t="shared" si="186"/>
        <v>0</v>
      </c>
      <c r="JQ58" s="15">
        <f t="shared" si="187"/>
        <v>0</v>
      </c>
      <c r="JR58" s="14"/>
    </row>
    <row r="59" spans="1:278" ht="12.75" customHeight="1" x14ac:dyDescent="0.25">
      <c r="A59" s="5" t="s">
        <v>27</v>
      </c>
      <c r="B59" s="3" t="s">
        <v>28</v>
      </c>
      <c r="C59" s="4">
        <v>44650</v>
      </c>
      <c r="D59">
        <f t="shared" si="242"/>
        <v>2022</v>
      </c>
      <c r="E59">
        <f t="shared" si="243"/>
        <v>3</v>
      </c>
      <c r="F59">
        <f t="shared" si="244"/>
        <v>2019</v>
      </c>
      <c r="G59">
        <f t="shared" si="245"/>
        <v>3</v>
      </c>
      <c r="H59">
        <f t="shared" si="173"/>
        <v>2022</v>
      </c>
      <c r="I59">
        <f t="shared" si="174"/>
        <v>4</v>
      </c>
      <c r="J59">
        <f t="shared" si="175"/>
        <v>2027</v>
      </c>
      <c r="K59">
        <f t="shared" si="176"/>
        <v>3</v>
      </c>
      <c r="M59" s="28">
        <f>IF(AND($D59=$M$4,$E59=M$5),VLOOKUP($A59,'Потребление ЭЭ_факт'!$A$5:$DH$154,47+'Потребление ЭЭ_факт'!AU$4-1,FALSE),IF(L59&lt;&gt;0,VLOOKUP($A59,'Потребление ЭЭ_факт'!$A$5:$DH$154,47+'Потребление ЭЭ_факт'!AU$4-1,FALSE),0))</f>
        <v>0</v>
      </c>
      <c r="N59" s="17">
        <f>IF(AND($D59=$M$4,$E59=N$5),VLOOKUP($A59,'Потребление ЭЭ_факт'!$A$5:$DH$154,47+'Потребление ЭЭ_факт'!AV$4-1,FALSE),IF(M59&lt;&gt;0,VLOOKUP($A59,'Потребление ЭЭ_факт'!$A$5:$DH$154,47+'Потребление ЭЭ_факт'!AV$4-1,FALSE),0))</f>
        <v>0</v>
      </c>
      <c r="O59" s="17">
        <f>IF(AND($D59=$M$4,$E59=O$5),VLOOKUP($A59,'Потребление ЭЭ_факт'!$A$5:$DH$154,47+'Потребление ЭЭ_факт'!AW$4-1,FALSE),IF(N59&lt;&gt;0,VLOOKUP($A59,'Потребление ЭЭ_факт'!$A$5:$DH$154,47+'Потребление ЭЭ_факт'!AW$4-1,FALSE),0))</f>
        <v>0</v>
      </c>
      <c r="P59" s="17">
        <f>IF(AND($D59=$M$4,$E59=P$5),VLOOKUP($A59,'Потребление ЭЭ_факт'!$A$5:$DH$154,47+'Потребление ЭЭ_факт'!AX$4-1,FALSE),IF(O59&lt;&gt;0,VLOOKUP($A59,'Потребление ЭЭ_факт'!$A$5:$DH$154,47+'Потребление ЭЭ_факт'!AX$4-1,FALSE),0))</f>
        <v>0</v>
      </c>
      <c r="Q59" s="17">
        <f>IF(AND($D59=$M$4,$E59=Q$5),VLOOKUP($A59,'Потребление ЭЭ_факт'!$A$5:$DH$154,47+'Потребление ЭЭ_факт'!AY$4-1,FALSE),IF(P59&lt;&gt;0,VLOOKUP($A59,'Потребление ЭЭ_факт'!$A$5:$DH$154,47+'Потребление ЭЭ_факт'!AY$4-1,FALSE),0))</f>
        <v>0</v>
      </c>
      <c r="R59" s="17">
        <f>IF(AND($D59=$M$4,$E59=R$5),VLOOKUP($A59,'Потребление ЭЭ_факт'!$A$5:$DH$154,47+'Потребление ЭЭ_факт'!AZ$4-1,FALSE),IF(Q59&lt;&gt;0,VLOOKUP($A59,'Потребление ЭЭ_факт'!$A$5:$DH$154,47+'Потребление ЭЭ_факт'!AZ$4-1,FALSE),0))</f>
        <v>0</v>
      </c>
      <c r="S59" s="17">
        <f>IF(AND($D59=$M$4,$E59=S$5),VLOOKUP($A59,'Потребление ЭЭ_факт'!$A$5:$DH$154,47+'Потребление ЭЭ_факт'!BA$4-1,FALSE),IF(R59&lt;&gt;0,VLOOKUP($A59,'Потребление ЭЭ_факт'!$A$5:$DH$154,47+'Потребление ЭЭ_факт'!BA$4-1,FALSE),0))</f>
        <v>0</v>
      </c>
      <c r="T59" s="17">
        <f>IF(AND($D59=$M$4,$E59=T$5),VLOOKUP($A59,'Потребление ЭЭ_факт'!$A$5:$DH$154,47+'Потребление ЭЭ_факт'!BB$4-1,FALSE),IF(S59&lt;&gt;0,VLOOKUP($A59,'Потребление ЭЭ_факт'!$A$5:$DH$154,47+'Потребление ЭЭ_факт'!BB$4-1,FALSE),0))</f>
        <v>0</v>
      </c>
      <c r="U59" s="17">
        <f>IF(AND($D59=$M$4,$E59=U$5),VLOOKUP($A59,'Потребление ЭЭ_факт'!$A$5:$DH$154,47+'Потребление ЭЭ_факт'!BC$4-1,FALSE),IF(T59&lt;&gt;0,VLOOKUP($A59,'Потребление ЭЭ_факт'!$A$5:$DH$154,47+'Потребление ЭЭ_факт'!BC$4-1,FALSE),0))</f>
        <v>0</v>
      </c>
      <c r="V59" s="17">
        <f>IF(AND($D59=$M$4,$E59=V$5),VLOOKUP($A59,'Потребление ЭЭ_факт'!$A$5:$DH$154,47+'Потребление ЭЭ_факт'!BD$4-1,FALSE),IF(U59&lt;&gt;0,VLOOKUP($A59,'Потребление ЭЭ_факт'!$A$5:$DH$154,47+'Потребление ЭЭ_факт'!BD$4-1,FALSE),0))</f>
        <v>0</v>
      </c>
      <c r="W59" s="17">
        <f>IF(AND($D59=$M$4,$E59=W$5),VLOOKUP($A59,'Потребление ЭЭ_факт'!$A$5:$DH$154,47+'Потребление ЭЭ_факт'!BE$4-1,FALSE),IF(V59&lt;&gt;0,VLOOKUP($A59,'Потребление ЭЭ_факт'!$A$5:$DH$154,47+'Потребление ЭЭ_факт'!BE$4-1,FALSE),0))</f>
        <v>0</v>
      </c>
      <c r="X59" s="17">
        <f>IF(AND($D59=$M$4,$E59=X$5),VLOOKUP($A59,'Потребление ЭЭ_факт'!$A$5:$DH$154,47+'Потребление ЭЭ_факт'!BF$4-1,FALSE),IF(W59&lt;&gt;0,VLOOKUP($A59,'Потребление ЭЭ_факт'!$A$5:$DH$154,47+'Потребление ЭЭ_факт'!BF$4-1,FALSE),0))</f>
        <v>0</v>
      </c>
      <c r="Y59" s="14">
        <f>IF(AND($D59=$Y$4,$E59=Y$5),VLOOKUP($A59,'Потребление ЭЭ_факт'!$A$5:$DH$154,47+'Потребление ЭЭ_факт'!BG$4+11,FALSE),IF(X59&lt;&gt;0,VLOOKUP($A59,'Потребление ЭЭ_факт'!$A$5:$DH$154,47+'Потребление ЭЭ_факт'!BG$4+11,FALSE),0))</f>
        <v>0</v>
      </c>
      <c r="Z59" s="17">
        <f>IF(AND($D59=$Y$4,$E59=Z$5),VLOOKUP($A59,'Потребление ЭЭ_факт'!$A$5:$DH$154,47+'Потребление ЭЭ_факт'!BH$4+11,FALSE),IF(Y59&lt;&gt;0,VLOOKUP($A59,'Потребление ЭЭ_факт'!$A$5:$DH$154,47+'Потребление ЭЭ_факт'!BH$4+11,FALSE),0))</f>
        <v>0</v>
      </c>
      <c r="AA59" s="17">
        <f>IF(AND($D59=$Y$4,$E59=AA$5),VLOOKUP($A59,'Потребление ЭЭ_факт'!$A$5:$DH$154,47+'Потребление ЭЭ_факт'!BI$4+11,FALSE),IF(Z59&lt;&gt;0,VLOOKUP($A59,'Потребление ЭЭ_факт'!$A$5:$DH$154,47+'Потребление ЭЭ_факт'!BI$4+11,FALSE),0))</f>
        <v>0</v>
      </c>
      <c r="AB59" s="17">
        <f>IF(AND($D59=$Y$4,$E59=AB$5),VLOOKUP($A59,'Потребление ЭЭ_факт'!$A$5:$DH$154,47+'Потребление ЭЭ_факт'!BJ$4+11,FALSE),IF(AA59&lt;&gt;0,VLOOKUP($A59,'Потребление ЭЭ_факт'!$A$5:$DH$154,47+'Потребление ЭЭ_факт'!BJ$4+11,FALSE),0))</f>
        <v>0</v>
      </c>
      <c r="AC59" s="17">
        <f>IF(AND($D59=$Y$4,$E59=AC$5),VLOOKUP($A59,'Потребление ЭЭ_факт'!$A$5:$DH$154,47+'Потребление ЭЭ_факт'!BK$4+11,FALSE),IF(AB59&lt;&gt;0,VLOOKUP($A59,'Потребление ЭЭ_факт'!$A$5:$DH$154,47+'Потребление ЭЭ_факт'!BK$4+11,FALSE),0))</f>
        <v>0</v>
      </c>
      <c r="AD59" s="17">
        <f>IF(AND($D59=$Y$4,$E59=AD$5),VLOOKUP($A59,'Потребление ЭЭ_факт'!$A$5:$DH$154,47+'Потребление ЭЭ_факт'!BL$4+11,FALSE),IF(AC59&lt;&gt;0,VLOOKUP($A59,'Потребление ЭЭ_факт'!$A$5:$DH$154,47+'Потребление ЭЭ_факт'!BL$4+11,FALSE),0))</f>
        <v>0</v>
      </c>
      <c r="AE59" s="17">
        <f>IF(AND($D59=$Y$4,$E59=AE$5),VLOOKUP($A59,'Потребление ЭЭ_факт'!$A$5:$DH$154,47+'Потребление ЭЭ_факт'!BM$4+11,FALSE),IF(AD59&lt;&gt;0,VLOOKUP($A59,'Потребление ЭЭ_факт'!$A$5:$DH$154,47+'Потребление ЭЭ_факт'!BM$4+11,FALSE),0))</f>
        <v>0</v>
      </c>
      <c r="AF59" s="17">
        <f>IF(AND($D59=$Y$4,$E59=AF$5),VLOOKUP($A59,'Потребление ЭЭ_факт'!$A$5:$DH$154,47+'Потребление ЭЭ_факт'!BN$4+11,FALSE),IF(AE59&lt;&gt;0,VLOOKUP($A59,'Потребление ЭЭ_факт'!$A$5:$DH$154,47+'Потребление ЭЭ_факт'!BN$4+11,FALSE),0))</f>
        <v>0</v>
      </c>
      <c r="AG59" s="17">
        <f>IF(AND($D59=$Y$4,$E59=AG$5),VLOOKUP($A59,'Потребление ЭЭ_факт'!$A$5:$DH$154,47+'Потребление ЭЭ_факт'!BO$4+11,FALSE),IF(AF59&lt;&gt;0,VLOOKUP($A59,'Потребление ЭЭ_факт'!$A$5:$DH$154,47+'Потребление ЭЭ_факт'!BO$4+11,FALSE),0))</f>
        <v>0</v>
      </c>
      <c r="AH59" s="17">
        <f>IF(AND($D59=$Y$4,$E59=AH$5),VLOOKUP($A59,'Потребление ЭЭ_факт'!$A$5:$DH$154,47+'Потребление ЭЭ_факт'!BP$4+11,FALSE),IF(AG59&lt;&gt;0,VLOOKUP($A59,'Потребление ЭЭ_факт'!$A$5:$DH$154,47+'Потребление ЭЭ_факт'!BP$4+11,FALSE),0))</f>
        <v>0</v>
      </c>
      <c r="AI59" s="17">
        <f>IF(AND($D59=$Y$4,$E59=AI$5),VLOOKUP($A59,'Потребление ЭЭ_факт'!$A$5:$DH$154,47+'Потребление ЭЭ_факт'!BQ$4+11,FALSE),IF(AH59&lt;&gt;0,VLOOKUP($A59,'Потребление ЭЭ_факт'!$A$5:$DH$154,47+'Потребление ЭЭ_факт'!BQ$4+11,FALSE),0))</f>
        <v>0</v>
      </c>
      <c r="AJ59" s="17">
        <f>IF(AND($D59=$Y$4,$E59=AJ$5),VLOOKUP($A59,'Потребление ЭЭ_факт'!$A$5:$DH$154,47+'Потребление ЭЭ_факт'!BR$4+11,FALSE),IF(AI59&lt;&gt;0,VLOOKUP($A59,'Потребление ЭЭ_факт'!$A$5:$DH$154,47+'Потребление ЭЭ_факт'!BR$4+11,FALSE),0))</f>
        <v>0</v>
      </c>
      <c r="AK59" s="14">
        <f>IF(AND($D59=$AK$4,$E59=AK$5),VLOOKUP($A59,'Потребление ЭЭ_факт'!$A$5:$DH$154,47+'Потребление ЭЭ_факт'!BS$4+23,FALSE),IF(AJ59&lt;&gt;0,VLOOKUP($A59,'Потребление ЭЭ_факт'!$A$5:$DH$154,47+'Потребление ЭЭ_факт'!BS$4+23,FALSE),0))</f>
        <v>0</v>
      </c>
      <c r="AL59" s="17">
        <f>IF(AND($D59=$AK$4,$E59=AL$5),VLOOKUP($A59,'Потребление ЭЭ_факт'!$A$5:$DH$154,47+'Потребление ЭЭ_факт'!BT$4+23,FALSE),IF(AK59&lt;&gt;0,VLOOKUP($A59,'Потребление ЭЭ_факт'!$A$5:$DH$154,47+'Потребление ЭЭ_факт'!BT$4+23,FALSE),0))</f>
        <v>0</v>
      </c>
      <c r="AM59" s="17">
        <f>IF(AND($D59=$AK$4,$E59=AM$5),VLOOKUP($A59,'Потребление ЭЭ_факт'!$A$5:$DH$154,47+'Потребление ЭЭ_факт'!BU$4+23,FALSE),IF(AL59&lt;&gt;0,VLOOKUP($A59,'Потребление ЭЭ_факт'!$A$5:$DH$154,47+'Потребление ЭЭ_факт'!BU$4+23,FALSE),0))</f>
        <v>9697.1099999999988</v>
      </c>
      <c r="AN59" s="17">
        <f>IF(AND($D59=$AK$4,$E59=AN$5),VLOOKUP($A59,'Потребление ЭЭ_факт'!$A$5:$DH$154,47+'Потребление ЭЭ_факт'!BV$4+23,FALSE),IF(AM59&lt;&gt;0,VLOOKUP($A59,'Потребление ЭЭ_факт'!$A$5:$DH$154,47+'Потребление ЭЭ_факт'!BV$4+23,FALSE),0))</f>
        <v>18041.978571428572</v>
      </c>
      <c r="AO59" s="17">
        <f>IF(AND($D59=$AK$4,$E59=AO$5),VLOOKUP($A59,'Потребление ЭЭ_факт'!$A$5:$DH$154,47+'Потребление ЭЭ_факт'!BW$4+23,FALSE),IF(AN59&lt;&gt;0,VLOOKUP($A59,'Потребление ЭЭ_факт'!$A$5:$DH$154,47+'Потребление ЭЭ_факт'!BW$4+23,FALSE),0))</f>
        <v>17530.134642857145</v>
      </c>
      <c r="AP59" s="17">
        <f>IF(AND($D59=$AK$4,$E59=AP$5),VLOOKUP($A59,'Потребление ЭЭ_факт'!$A$5:$DH$154,47+'Потребление ЭЭ_факт'!BX$4+23,FALSE),IF(AO59&lt;&gt;0,VLOOKUP($A59,'Потребление ЭЭ_факт'!$A$5:$DH$154,47+'Потребление ЭЭ_факт'!BX$4+23,FALSE),0))</f>
        <v>18885.420000000002</v>
      </c>
      <c r="AQ59" s="17">
        <f>IF(AND($D59=$AK$4,$E59=AQ$5),VLOOKUP($A59,'Потребление ЭЭ_факт'!$A$5:$DH$154,47+'Потребление ЭЭ_факт'!BY$4+23,FALSE),IF(AP59&lt;&gt;0,VLOOKUP($A59,'Потребление ЭЭ_факт'!$A$5:$DH$154,47+'Потребление ЭЭ_факт'!BY$4+23,FALSE),0))</f>
        <v>21424.111071428571</v>
      </c>
      <c r="AR59" s="17">
        <f>IF(AND($D59=$AK$4,$E59=AR$5),VLOOKUP($A59,'Потребление ЭЭ_факт'!$A$5:$DH$154,47+'Потребление ЭЭ_факт'!BZ$4+23,FALSE),IF(AQ59&lt;&gt;0,VLOOKUP($A59,'Потребление ЭЭ_факт'!$A$5:$DH$154,47+'Потребление ЭЭ_факт'!BZ$4+23,FALSE),0))</f>
        <v>21907.578214285713</v>
      </c>
      <c r="AS59" s="17">
        <f>IF(AND($D59=$AK$4,$E59=AS$5),VLOOKUP($A59,'Потребление ЭЭ_факт'!$A$5:$DH$154,47+'Потребление ЭЭ_факт'!CA$4+23,FALSE),IF(AR59&lt;&gt;0,VLOOKUP($A59,'Потребление ЭЭ_факт'!$A$5:$DH$154,47+'Потребление ЭЭ_факт'!CA$4+23,FALSE),0))</f>
        <v>17489.97</v>
      </c>
      <c r="AT59" s="17">
        <f>IF(AND($D59=$AK$4,$E59=AT$5),VLOOKUP($A59,'Потребление ЭЭ_факт'!$A$5:$DH$154,47+'Потребление ЭЭ_факт'!CB$4+23,FALSE),IF(AS59&lt;&gt;0,VLOOKUP($A59,'Потребление ЭЭ_факт'!$A$5:$DH$154,47+'Потребление ЭЭ_факт'!CB$4+23,FALSE),0))</f>
        <v>18378.48</v>
      </c>
      <c r="AU59" s="17">
        <f>IF(AND($D59=$AK$4,$E59=AU$5),VLOOKUP($A59,'Потребление ЭЭ_факт'!$A$5:$DH$154,47+'Потребление ЭЭ_факт'!CC$4+23,FALSE),IF(AT59&lt;&gt;0,VLOOKUP($A59,'Потребление ЭЭ_факт'!$A$5:$DH$154,47+'Потребление ЭЭ_факт'!CC$4+23,FALSE),0))</f>
        <v>18400.41</v>
      </c>
      <c r="AV59" s="17">
        <f>IF(AND($D59=$AK$4,$E59=AV$5),VLOOKUP($A59,'Потребление ЭЭ_факт'!$A$5:$DH$154,47+'Потребление ЭЭ_факт'!CD$4+23,FALSE),IF(AU59&lt;&gt;0,VLOOKUP($A59,'Потребление ЭЭ_факт'!$A$5:$DH$154,47+'Потребление ЭЭ_факт'!CD$4+23,FALSE),0))</f>
        <v>19264.8</v>
      </c>
      <c r="AW59" s="14">
        <f>IF(AND($D59=$AW$4,$E59=AW$5),VLOOKUP($A59,'Потребление ЭЭ_факт'!$A$5:$DH$154,47+'Потребление ЭЭ_факт'!CE$4+35,FALSE),IF(AV59&lt;&gt;0,VLOOKUP($A59,'Потребление ЭЭ_факт'!$A$5:$DH$154,47+'Потребление ЭЭ_факт'!CE$4+35,FALSE),0))</f>
        <v>20264.61</v>
      </c>
      <c r="AX59" s="17">
        <f>IF(AND($D59=$AW$4,$E59=AX$5),VLOOKUP($A59,'Потребление ЭЭ_факт'!$A$5:$DH$154,47+'Потребление ЭЭ_факт'!CF$4+35,FALSE),IF(AW59&lt;&gt;0,VLOOKUP($A59,'Потребление ЭЭ_факт'!$A$5:$DH$154,47+'Потребление ЭЭ_факт'!CF$4+35,FALSE),0))</f>
        <v>18759.54</v>
      </c>
      <c r="AY59" s="17">
        <f>IF(AND($D59=$AW$4,$E59=AY$5),VLOOKUP($A59,'Потребление ЭЭ_факт'!$A$5:$DH$154,47+'Потребление ЭЭ_факт'!CG$4+35,FALSE),IF(AX59&lt;&gt;0,VLOOKUP($A59,'Потребление ЭЭ_факт'!$A$5:$DH$154,47+'Потребление ЭЭ_факт'!CG$4+35,FALSE),0))</f>
        <v>19693.86</v>
      </c>
      <c r="AZ59" s="17">
        <f>IF(AND($D59=$AW$4,$E59=AZ$5),VLOOKUP($A59,'Потребление ЭЭ_факт'!$A$5:$DH$154,47+'Потребление ЭЭ_факт'!CH$4+35,FALSE),IF(AY59&lt;&gt;0,VLOOKUP($A59,'Потребление ЭЭ_факт'!$A$5:$DH$154,47+'Потребление ЭЭ_факт'!CH$4+35,FALSE),0))</f>
        <v>18656.16</v>
      </c>
      <c r="BA59" s="17">
        <f>IF(AND($D59=$AW$4,$E59=BA$5),VLOOKUP($A59,'Потребление ЭЭ_факт'!$A$5:$DH$154,47+'Потребление ЭЭ_факт'!CI$4+35,FALSE),IF(AZ59&lt;&gt;0,VLOOKUP($A59,'Потребление ЭЭ_факт'!$A$5:$DH$154,47+'Потребление ЭЭ_факт'!CI$4+35,FALSE),0))</f>
        <v>19902.45</v>
      </c>
      <c r="BB59" s="17">
        <f>IF(AND($D59=$AW$4,$E59=BB$5),VLOOKUP($A59,'Потребление ЭЭ_факт'!$A$5:$DH$154,47+'Потребление ЭЭ_факт'!CJ$4+35,FALSE),IF(BA59&lt;&gt;0,VLOOKUP($A59,'Потребление ЭЭ_факт'!$A$5:$DH$154,47+'Потребление ЭЭ_факт'!CJ$4+35,FALSE),0))</f>
        <v>20793.18</v>
      </c>
      <c r="BC59" s="17">
        <f>IF(AND($D59=$AW$4,$E59=BC$5),VLOOKUP($A59,'Потребление ЭЭ_факт'!$A$5:$DH$154,47+'Потребление ЭЭ_факт'!CK$4+35,FALSE),IF(BB59&lt;&gt;0,VLOOKUP($A59,'Потребление ЭЭ_факт'!$A$5:$DH$154,47+'Потребление ЭЭ_факт'!CK$4+35,FALSE),0))</f>
        <v>22673.94</v>
      </c>
      <c r="BD59" s="17">
        <f>IF(AND($D59=$AW$4,$E59=BD$5),VLOOKUP($A59,'Потребление ЭЭ_факт'!$A$5:$DH$154,47+'Потребление ЭЭ_факт'!CL$4+35,FALSE),IF(BC59&lt;&gt;0,VLOOKUP($A59,'Потребление ЭЭ_факт'!$A$5:$DH$154,47+'Потребление ЭЭ_факт'!CL$4+35,FALSE),0))</f>
        <v>22321.71</v>
      </c>
      <c r="BE59" s="17">
        <f>IF(AND($D59=$AW$4,$E59=BE$5),VLOOKUP($A59,'Потребление ЭЭ_факт'!$A$5:$DH$154,47+'Потребление ЭЭ_факт'!CM$4+35,FALSE),IF(BD59&lt;&gt;0,VLOOKUP($A59,'Потребление ЭЭ_факт'!$A$5:$DH$154,47+'Потребление ЭЭ_факт'!CM$4+35,FALSE),0))</f>
        <v>19181.64</v>
      </c>
      <c r="BF59" s="17">
        <f>IF(AND($D59=$AW$4,$E59=BF$5),VLOOKUP($A59,'Потребление ЭЭ_факт'!$A$5:$DH$154,47+'Потребление ЭЭ_факт'!CN$4+35,FALSE),IF(BE59&lt;&gt;0,VLOOKUP($A59,'Потребление ЭЭ_факт'!$A$5:$DH$154,47+'Потребление ЭЭ_факт'!CN$4+35,FALSE),0))</f>
        <v>18773.82</v>
      </c>
      <c r="BG59" s="17">
        <f>IF(AND($D59=$AW$4,$E59=BG$5),VLOOKUP($A59,'Потребление ЭЭ_факт'!$A$5:$DH$154,47+'Потребление ЭЭ_факт'!CO$4+35,FALSE),IF(BF59&lt;&gt;0,VLOOKUP($A59,'Потребление ЭЭ_факт'!$A$5:$DH$154,47+'Потребление ЭЭ_факт'!CO$4+35,FALSE),0))</f>
        <v>19512</v>
      </c>
      <c r="BH59" s="17">
        <f>IF(AND($D59=$AW$4,$E59=BH$5),VLOOKUP($A59,'Потребление ЭЭ_факт'!$A$5:$DH$154,47+'Потребление ЭЭ_факт'!CP$4+35,FALSE),IF(BG59&lt;&gt;0,VLOOKUP($A59,'Потребление ЭЭ_факт'!$A$5:$DH$154,47+'Потребление ЭЭ_факт'!CP$4+35,FALSE),0))</f>
        <v>21760.89</v>
      </c>
      <c r="BI59" s="14">
        <f>IF(AND($D59=$BI$4,$E59=BI$5),VLOOKUP($A59,'Потребление ЭЭ_факт'!$A$5:$DH$154,47+'Потребление ЭЭ_факт'!CQ$4+47,FALSE),IF(BH59&lt;&gt;0,VLOOKUP($A59,'Потребление ЭЭ_факт'!$A$5:$DH$154,47+'Потребление ЭЭ_факт'!CQ$4+47,FALSE),0))</f>
        <v>20090.37</v>
      </c>
      <c r="BJ59" s="17">
        <f>IF(AND($D59=$BI$4,$E59=BJ$5),VLOOKUP($A59,'Потребление ЭЭ_факт'!$A$5:$DH$154,47+'Потребление ЭЭ_факт'!CR$4+47,FALSE),IF(BI59&lt;&gt;0,VLOOKUP($A59,'Потребление ЭЭ_факт'!$A$5:$DH$154,47+'Потребление ЭЭ_факт'!CR$4+47,FALSE),0))</f>
        <v>18255.900000000001</v>
      </c>
      <c r="BK59" s="17">
        <f>IF(AND($D59=$BI$4,$E59=BK$5),VLOOKUP($A59,'Потребление ЭЭ_факт'!$A$5:$DH$154,47+'Потребление ЭЭ_факт'!CS$4+47,FALSE),IF(BJ59&lt;&gt;0,VLOOKUP($A59,'Потребление ЭЭ_факт'!$A$5:$DH$154,47+'Потребление ЭЭ_факт'!CS$4+47,FALSE),0))</f>
        <v>19848.900000000001</v>
      </c>
      <c r="BL59" s="17">
        <f>IF(AND($D59=$BI$4,$E59=BL$5),VLOOKUP($A59,'Потребление ЭЭ_факт'!$A$5:$DH$154,47+'Потребление ЭЭ_факт'!CT$4+47,FALSE),IF(BK59&lt;&gt;0,VLOOKUP($A59,'Потребление ЭЭ_факт'!$A$5:$DH$154,47+'Потребление ЭЭ_факт'!CT$4+47,FALSE),0))</f>
        <v>19115.849999999999</v>
      </c>
      <c r="BM59" s="17">
        <f>IF(AND($D59=$BI$4,$E59=BM$5),VLOOKUP($A59,'Потребление ЭЭ_факт'!$A$5:$DH$154,47+'Потребление ЭЭ_факт'!CU$4+47,FALSE),IF(BL59&lt;&gt;0,VLOOKUP($A59,'Потребление ЭЭ_факт'!$A$5:$DH$154,47+'Потребление ЭЭ_факт'!CU$4+47,FALSE),0))</f>
        <v>18559.32</v>
      </c>
      <c r="BN59" s="17">
        <f>IF(AND($D59=$BI$4,$E59=BN$5),VLOOKUP($A59,'Потребление ЭЭ_факт'!$A$5:$DH$154,47+'Потребление ЭЭ_факт'!CV$4+47,FALSE),IF(BM59&lt;&gt;0,VLOOKUP($A59,'Потребление ЭЭ_факт'!$A$5:$DH$154,47+'Потребление ЭЭ_факт'!CV$4+47,FALSE),0))</f>
        <v>22392.9</v>
      </c>
      <c r="BO59" s="17">
        <f>IF(AND($D59=$BI$4,$E59=BO$5),VLOOKUP($A59,'Потребление ЭЭ_факт'!$A$5:$DH$154,47+'Потребление ЭЭ_факт'!CW$4+47,FALSE),IF(BN59&lt;&gt;0,VLOOKUP($A59,'Потребление ЭЭ_факт'!$A$5:$DH$154,47+'Потребление ЭЭ_факт'!CW$4+47,FALSE),0))</f>
        <v>24128.04</v>
      </c>
      <c r="BP59" s="17">
        <f>IF(AND($D59=$BI$4,$E59=BP$5),VLOOKUP($A59,'Потребление ЭЭ_факт'!$A$5:$DH$154,47+'Потребление ЭЭ_факт'!CX$4+47,FALSE),IF(BO59&lt;&gt;0,VLOOKUP($A59,'Потребление ЭЭ_факт'!$A$5:$DH$154,47+'Потребление ЭЭ_факт'!CX$4+47,FALSE),0))</f>
        <v>21617.79</v>
      </c>
      <c r="BQ59" s="17">
        <f>IF(AND($D59=$BI$4,$E59=BQ$5),VLOOKUP($A59,'Потребление ЭЭ_факт'!$A$5:$DH$154,47+'Потребление ЭЭ_факт'!CY$4+47,FALSE),IF(BP59&lt;&gt;0,VLOOKUP($A59,'Потребление ЭЭ_факт'!$A$5:$DH$154,47+'Потребление ЭЭ_факт'!CY$4+47,FALSE),0))</f>
        <v>20703.060000000001</v>
      </c>
      <c r="BR59" s="17">
        <f>IF(AND($D59=$BI$4,$E59=BR$5),VLOOKUP($A59,'Потребление ЭЭ_факт'!$A$5:$DH$154,47+'Потребление ЭЭ_факт'!CZ$4+47,FALSE),IF(BQ59&lt;&gt;0,VLOOKUP($A59,'Потребление ЭЭ_факт'!$A$5:$DH$154,47+'Потребление ЭЭ_факт'!CZ$4+47,FALSE),0))</f>
        <v>19309.98</v>
      </c>
      <c r="BS59" s="17">
        <f>IF(AND($D59=$BI$4,$E59=BS$5),VLOOKUP($A59,'Потребление ЭЭ_факт'!$A$5:$DH$154,47+'Потребление ЭЭ_факт'!DA$4+47,FALSE),IF(BR59&lt;&gt;0,VLOOKUP($A59,'Потребление ЭЭ_факт'!$A$5:$DH$154,47+'Потребление ЭЭ_факт'!DA$4+47,FALSE),0))</f>
        <v>18357.66</v>
      </c>
      <c r="BT59" s="17">
        <f>IF(AND($D59=$BI$4,$E59=BT$5),VLOOKUP($A59,'Потребление ЭЭ_факт'!$A$5:$DH$154,47+'Потребление ЭЭ_факт'!DB$4+47,FALSE),IF(BS59&lt;&gt;0,VLOOKUP($A59,'Потребление ЭЭ_факт'!$A$5:$DH$154,47+'Потребление ЭЭ_факт'!DB$4+47,FALSE),0))</f>
        <v>18514.439999999999</v>
      </c>
      <c r="BU59" s="14">
        <f>IF(AND($D59=$BU$4,$E59=BU$5),VLOOKUP($A59,'Потребление ЭЭ_факт'!$A$5:$DH$154,59+'Потребление ЭЭ_факт'!DC$4+47,FALSE),IF(BT59&lt;&gt;0,VLOOKUP($A59,'Потребление ЭЭ_факт'!$A$5:$DH$154,47+'Потребление ЭЭ_факт'!DC$4+59,FALSE),0))</f>
        <v>18420.48</v>
      </c>
      <c r="BV59" s="17">
        <f>IF(AND($D59=$BU$4,$E59=BV$5),VLOOKUP($A59,'Потребление ЭЭ_факт'!$A$5:$DH$154,59+'Потребление ЭЭ_факт'!DD$4+47,FALSE),IF(BU59&lt;&gt;0,VLOOKUP($A59,'Потребление ЭЭ_факт'!$A$5:$DH$154,47+'Потребление ЭЭ_факт'!DD$4+59,FALSE),0))</f>
        <v>16570.740000000002</v>
      </c>
      <c r="BW59" s="17">
        <f>IF(AND($D59=$BU$4,$E59=BW$5),VLOOKUP($A59,'Потребление ЭЭ_факт'!$A$5:$DH$154,59+'Потребление ЭЭ_факт'!DE$4+47,FALSE),IF(BV59&lt;&gt;0,VLOOKUP($A59,'Потребление ЭЭ_факт'!$A$5:$DH$154,47+'Потребление ЭЭ_факт'!DE$4+59,FALSE),0))</f>
        <v>19321.38</v>
      </c>
      <c r="BX59" s="17">
        <f>IF(AND($D59=$BU$4,$E59=BX$5),VLOOKUP($A59,'Потребление ЭЭ_факт'!$A$5:$DH$154,59+'Потребление ЭЭ_факт'!DF$4+47,FALSE),IF(BW59&lt;&gt;0,VLOOKUP($A59,'Потребление ЭЭ_факт'!$A$5:$DH$154,47+'Потребление ЭЭ_факт'!DF$4+59,FALSE),0))</f>
        <v>20337.689999999999</v>
      </c>
      <c r="BY59" s="17">
        <f>IF(AND($D59=$BU$4,$E59=BY$5),VLOOKUP($A59,'Потребление ЭЭ_факт'!$A$5:$DH$154,59+'Потребление ЭЭ_факт'!DG$4+47,FALSE),IF(BX59&lt;&gt;0,VLOOKUP($A59,'Потребление ЭЭ_факт'!$A$5:$DH$154,47+'Потребление ЭЭ_факт'!DG$4+59,FALSE),0))</f>
        <v>21117.09</v>
      </c>
      <c r="BZ59" s="17">
        <f>IF(AND($D59=$BU$4,$E59=BZ$5),VLOOKUP($A59,'Потребление ЭЭ_факт'!$A$5:$DH$154,59+'Потребление ЭЭ_факт'!DH$4+47,FALSE),IF(BY59&lt;&gt;0,VLOOKUP($A59,'Потребление ЭЭ_факт'!$A$5:$DH$154,47+'Потребление ЭЭ_факт'!DH$4+59,FALSE),0))</f>
        <v>23250.39</v>
      </c>
      <c r="CA59" s="15">
        <f t="shared" si="248"/>
        <v>22742.030357142856</v>
      </c>
      <c r="CB59" s="12">
        <f t="shared" si="249"/>
        <v>21949.026071428572</v>
      </c>
      <c r="CC59" s="12">
        <f t="shared" si="250"/>
        <v>19124.89</v>
      </c>
      <c r="CD59" s="12">
        <f t="shared" si="251"/>
        <v>18820.759999999998</v>
      </c>
      <c r="CE59" s="12">
        <f t="shared" si="252"/>
        <v>18756.690000000002</v>
      </c>
      <c r="CF59" s="12">
        <f t="shared" si="253"/>
        <v>19846.710000000003</v>
      </c>
      <c r="CG59" s="14">
        <f t="shared" si="254"/>
        <v>19591.82</v>
      </c>
      <c r="CH59" s="15">
        <f t="shared" si="255"/>
        <v>17862.060000000001</v>
      </c>
      <c r="CI59" s="15">
        <f t="shared" si="256"/>
        <v>19621.38</v>
      </c>
      <c r="CJ59" s="15">
        <f t="shared" si="257"/>
        <v>19369.899999999998</v>
      </c>
      <c r="CK59" s="15">
        <f t="shared" si="258"/>
        <v>19859.62</v>
      </c>
      <c r="CL59" s="15">
        <f t="shared" si="259"/>
        <v>22145.49</v>
      </c>
      <c r="CM59" s="15">
        <f t="shared" si="260"/>
        <v>22742.030357142856</v>
      </c>
      <c r="CN59" s="15">
        <f t="shared" si="262"/>
        <v>21949.026071428572</v>
      </c>
      <c r="CO59" s="15">
        <f t="shared" si="263"/>
        <v>19124.89</v>
      </c>
      <c r="CP59" s="15">
        <f t="shared" si="264"/>
        <v>18820.759999999998</v>
      </c>
      <c r="CQ59" s="15">
        <f t="shared" si="265"/>
        <v>18756.690000000002</v>
      </c>
      <c r="CR59" s="16">
        <f t="shared" si="266"/>
        <v>19846.710000000003</v>
      </c>
      <c r="CS59" s="14">
        <f t="shared" si="213"/>
        <v>19591.82</v>
      </c>
      <c r="CT59" s="15">
        <f t="shared" si="214"/>
        <v>17862.060000000001</v>
      </c>
      <c r="CU59" s="15">
        <f t="shared" si="215"/>
        <v>19621.38</v>
      </c>
      <c r="CV59" s="15">
        <f t="shared" si="216"/>
        <v>19369.899999999998</v>
      </c>
      <c r="CW59" s="15">
        <f t="shared" si="217"/>
        <v>19859.62</v>
      </c>
      <c r="CX59" s="15">
        <f t="shared" si="218"/>
        <v>22145.49</v>
      </c>
      <c r="CY59" s="15">
        <f t="shared" si="219"/>
        <v>22742.030357142856</v>
      </c>
      <c r="CZ59" s="15">
        <f t="shared" si="220"/>
        <v>21949.026071428572</v>
      </c>
      <c r="DA59" s="15">
        <f t="shared" si="221"/>
        <v>19124.89</v>
      </c>
      <c r="DB59" s="15">
        <f t="shared" si="222"/>
        <v>18820.759999999998</v>
      </c>
      <c r="DC59" s="15">
        <f t="shared" si="223"/>
        <v>18756.690000000002</v>
      </c>
      <c r="DD59" s="16">
        <f t="shared" si="224"/>
        <v>19846.710000000003</v>
      </c>
      <c r="DE59" s="14">
        <f t="shared" si="190"/>
        <v>19591.82</v>
      </c>
      <c r="DF59" s="15">
        <f t="shared" si="191"/>
        <v>17862.060000000001</v>
      </c>
      <c r="DG59" s="15">
        <f t="shared" si="192"/>
        <v>19621.38</v>
      </c>
      <c r="DH59" s="15">
        <f t="shared" si="193"/>
        <v>19369.899999999998</v>
      </c>
      <c r="DI59" s="15">
        <f t="shared" si="194"/>
        <v>19859.62</v>
      </c>
      <c r="DJ59" s="15">
        <f t="shared" si="195"/>
        <v>22145.49</v>
      </c>
      <c r="DK59" s="15">
        <f t="shared" si="196"/>
        <v>22742.030357142856</v>
      </c>
      <c r="DL59" s="15">
        <f t="shared" si="197"/>
        <v>21949.026071428572</v>
      </c>
      <c r="DM59" s="15">
        <f t="shared" si="198"/>
        <v>19124.89</v>
      </c>
      <c r="DN59" s="15">
        <f t="shared" si="199"/>
        <v>18820.759999999998</v>
      </c>
      <c r="DO59" s="15">
        <f t="shared" si="188"/>
        <v>18756.690000000002</v>
      </c>
      <c r="DP59" s="16">
        <f t="shared" si="189"/>
        <v>19846.710000000003</v>
      </c>
      <c r="DQ59" s="14">
        <f t="shared" si="105"/>
        <v>19591.82</v>
      </c>
      <c r="DR59" s="15">
        <f t="shared" si="106"/>
        <v>17862.060000000001</v>
      </c>
      <c r="DS59" s="15">
        <f t="shared" si="107"/>
        <v>19621.38</v>
      </c>
      <c r="DT59" s="15">
        <f t="shared" si="108"/>
        <v>19369.899999999998</v>
      </c>
      <c r="DU59" s="15">
        <f t="shared" si="109"/>
        <v>19859.62</v>
      </c>
      <c r="DV59" s="15">
        <f t="shared" si="110"/>
        <v>22145.49</v>
      </c>
      <c r="DW59" s="15">
        <f t="shared" si="111"/>
        <v>22742.030357142856</v>
      </c>
      <c r="DX59" s="15">
        <f t="shared" si="112"/>
        <v>21949.026071428572</v>
      </c>
      <c r="DY59" s="15">
        <f t="shared" si="113"/>
        <v>19124.89</v>
      </c>
      <c r="DZ59" s="15">
        <f t="shared" si="225"/>
        <v>18820.759999999998</v>
      </c>
      <c r="EA59" s="15">
        <f t="shared" si="226"/>
        <v>18756.690000000002</v>
      </c>
      <c r="EB59" s="16">
        <f t="shared" si="227"/>
        <v>19846.710000000003</v>
      </c>
      <c r="EC59" s="14">
        <f t="shared" si="228"/>
        <v>19591.82</v>
      </c>
      <c r="ED59" s="15">
        <f t="shared" si="229"/>
        <v>17862.060000000001</v>
      </c>
      <c r="EE59" s="15">
        <f t="shared" si="230"/>
        <v>19621.38</v>
      </c>
      <c r="EF59" s="15">
        <f t="shared" si="231"/>
        <v>19369.899999999998</v>
      </c>
      <c r="EG59" s="15">
        <f t="shared" si="232"/>
        <v>19859.62</v>
      </c>
      <c r="EH59" s="15">
        <f t="shared" si="233"/>
        <v>22145.49</v>
      </c>
      <c r="EI59" s="15">
        <f t="shared" si="234"/>
        <v>22742.030357142856</v>
      </c>
      <c r="EJ59" s="15">
        <f t="shared" si="235"/>
        <v>21949.026071428572</v>
      </c>
      <c r="EK59" s="15">
        <f t="shared" si="236"/>
        <v>19124.89</v>
      </c>
      <c r="EL59" s="15">
        <f t="shared" si="237"/>
        <v>18820.759999999998</v>
      </c>
      <c r="EM59" s="15">
        <f t="shared" si="238"/>
        <v>18756.690000000002</v>
      </c>
      <c r="EN59" s="16">
        <f t="shared" si="239"/>
        <v>19846.710000000003</v>
      </c>
      <c r="EO59" s="14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6"/>
      <c r="FC59" s="14"/>
      <c r="FD59" s="17"/>
      <c r="FE59" s="17"/>
      <c r="FF59" s="17">
        <f t="shared" si="116"/>
        <v>18041.978571428572</v>
      </c>
      <c r="FG59" s="17">
        <f t="shared" si="117"/>
        <v>17530.134642857145</v>
      </c>
      <c r="FH59" s="17">
        <f t="shared" si="118"/>
        <v>18885.420000000002</v>
      </c>
      <c r="FI59" s="17">
        <f t="shared" si="119"/>
        <v>21424.111071428571</v>
      </c>
      <c r="FJ59" s="17">
        <f t="shared" si="120"/>
        <v>21907.578214285713</v>
      </c>
      <c r="FK59" s="17">
        <f t="shared" si="121"/>
        <v>17489.97</v>
      </c>
      <c r="FL59" s="17">
        <f t="shared" si="122"/>
        <v>18378.48</v>
      </c>
      <c r="FM59" s="17">
        <f t="shared" si="123"/>
        <v>18400.41</v>
      </c>
      <c r="FN59" s="17">
        <f t="shared" si="124"/>
        <v>19264.8</v>
      </c>
      <c r="FO59" s="14">
        <f t="shared" si="125"/>
        <v>20264.61</v>
      </c>
      <c r="FP59" s="17">
        <f t="shared" si="126"/>
        <v>18759.54</v>
      </c>
      <c r="FQ59" s="17">
        <f t="shared" si="127"/>
        <v>19693.86</v>
      </c>
      <c r="FR59" s="17">
        <f t="shared" si="128"/>
        <v>18656.16</v>
      </c>
      <c r="FS59" s="17">
        <f t="shared" si="129"/>
        <v>19902.45</v>
      </c>
      <c r="FT59" s="17">
        <f t="shared" si="130"/>
        <v>20793.18</v>
      </c>
      <c r="FU59" s="17">
        <f t="shared" si="131"/>
        <v>22673.94</v>
      </c>
      <c r="FV59" s="17">
        <f t="shared" si="132"/>
        <v>22321.71</v>
      </c>
      <c r="FW59" s="17">
        <f t="shared" si="133"/>
        <v>19181.64</v>
      </c>
      <c r="FX59" s="17">
        <f t="shared" si="134"/>
        <v>18773.82</v>
      </c>
      <c r="FY59" s="17">
        <f t="shared" si="135"/>
        <v>19512</v>
      </c>
      <c r="FZ59" s="17">
        <f t="shared" si="136"/>
        <v>21760.89</v>
      </c>
      <c r="GA59" s="14">
        <f t="shared" si="137"/>
        <v>20090.37</v>
      </c>
      <c r="GB59" s="17">
        <f t="shared" si="138"/>
        <v>18255.900000000001</v>
      </c>
      <c r="GC59" s="17">
        <f t="shared" si="139"/>
        <v>19848.900000000001</v>
      </c>
      <c r="GD59" s="17">
        <f t="shared" si="140"/>
        <v>19115.849999999999</v>
      </c>
      <c r="GE59" s="17">
        <f t="shared" si="141"/>
        <v>18559.32</v>
      </c>
      <c r="GF59" s="17">
        <f t="shared" si="142"/>
        <v>22392.9</v>
      </c>
      <c r="GG59" s="17">
        <f t="shared" si="143"/>
        <v>24128.04</v>
      </c>
      <c r="GH59" s="17">
        <f t="shared" si="144"/>
        <v>21617.79</v>
      </c>
      <c r="GI59" s="17">
        <f t="shared" si="145"/>
        <v>20703.060000000001</v>
      </c>
      <c r="GJ59" s="17">
        <f t="shared" si="146"/>
        <v>19309.98</v>
      </c>
      <c r="GK59" s="17">
        <f t="shared" si="147"/>
        <v>18357.66</v>
      </c>
      <c r="GL59" s="17">
        <f t="shared" si="148"/>
        <v>18514.439999999999</v>
      </c>
      <c r="GM59" s="14">
        <f t="shared" si="149"/>
        <v>18420.48</v>
      </c>
      <c r="GN59" s="17">
        <f t="shared" si="150"/>
        <v>16570.740000000002</v>
      </c>
      <c r="GO59" s="17">
        <f t="shared" si="151"/>
        <v>19321.38</v>
      </c>
      <c r="GP59" s="17">
        <f t="shared" si="152"/>
        <v>20337.689999999999</v>
      </c>
      <c r="GQ59" s="17">
        <f t="shared" si="153"/>
        <v>21117.09</v>
      </c>
      <c r="GR59" s="17">
        <f t="shared" si="154"/>
        <v>23250.39</v>
      </c>
      <c r="GS59" s="15">
        <f t="shared" si="155"/>
        <v>22742.030357142856</v>
      </c>
      <c r="GT59" s="12">
        <f t="shared" si="156"/>
        <v>21949.026071428572</v>
      </c>
      <c r="GU59" s="12">
        <f t="shared" si="157"/>
        <v>19124.89</v>
      </c>
      <c r="GV59" s="12">
        <f t="shared" si="158"/>
        <v>18820.759999999998</v>
      </c>
      <c r="GW59" s="12">
        <f t="shared" si="159"/>
        <v>18756.690000000002</v>
      </c>
      <c r="GX59" s="12">
        <f t="shared" si="160"/>
        <v>19846.710000000003</v>
      </c>
      <c r="GY59" s="14">
        <f t="shared" si="161"/>
        <v>19591.82</v>
      </c>
      <c r="GZ59" s="15">
        <f t="shared" si="162"/>
        <v>17862.060000000001</v>
      </c>
      <c r="HA59" s="15">
        <f t="shared" si="163"/>
        <v>19621.38</v>
      </c>
      <c r="HB59" s="15">
        <f t="shared" si="164"/>
        <v>19369.899999999998</v>
      </c>
      <c r="HC59" s="15">
        <f t="shared" si="165"/>
        <v>19859.62</v>
      </c>
      <c r="HD59" s="15">
        <f t="shared" si="166"/>
        <v>22145.49</v>
      </c>
      <c r="HE59" s="15">
        <f t="shared" si="167"/>
        <v>22742.030357142856</v>
      </c>
      <c r="HF59" s="15">
        <f t="shared" si="168"/>
        <v>21949.026071428572</v>
      </c>
      <c r="HG59" s="15">
        <f t="shared" si="169"/>
        <v>19124.89</v>
      </c>
      <c r="HH59" s="15">
        <f t="shared" si="170"/>
        <v>18820.759999999998</v>
      </c>
      <c r="HI59" s="15">
        <f t="shared" si="171"/>
        <v>18756.690000000002</v>
      </c>
      <c r="HJ59" s="16">
        <f t="shared" si="172"/>
        <v>19846.710000000003</v>
      </c>
      <c r="HK59" s="14">
        <f t="shared" si="267"/>
        <v>19591.82</v>
      </c>
      <c r="HL59" s="15">
        <f t="shared" si="268"/>
        <v>17862.060000000001</v>
      </c>
      <c r="HM59" s="15">
        <f t="shared" si="269"/>
        <v>19621.38</v>
      </c>
      <c r="HN59" s="15"/>
      <c r="HO59" s="15"/>
      <c r="HP59" s="15"/>
      <c r="HQ59" s="15"/>
      <c r="HR59" s="15"/>
      <c r="HS59" s="15"/>
      <c r="HT59" s="15"/>
      <c r="HU59" s="15"/>
      <c r="HV59" s="16"/>
      <c r="HW59" s="14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6"/>
      <c r="II59" s="14"/>
      <c r="IJ59" s="15"/>
      <c r="IK59" s="15"/>
      <c r="IL59" s="15"/>
      <c r="IM59" s="15"/>
      <c r="IN59" s="15"/>
      <c r="IO59" s="15"/>
      <c r="IP59" s="15"/>
      <c r="IQ59" s="15"/>
      <c r="IR59" s="15"/>
      <c r="IS59" s="15"/>
      <c r="IT59" s="16"/>
      <c r="IU59" s="14"/>
      <c r="IV59" s="15"/>
      <c r="IW59" s="15"/>
      <c r="IX59" s="15"/>
      <c r="IY59" s="15"/>
      <c r="IZ59" s="15"/>
      <c r="JA59" s="15"/>
      <c r="JB59" s="15"/>
      <c r="JC59" s="15"/>
      <c r="JD59" s="15"/>
      <c r="JE59" s="15"/>
      <c r="JF59" s="16"/>
      <c r="JH59" s="17"/>
      <c r="JI59" s="14">
        <f t="shared" si="179"/>
        <v>171322.88250000001</v>
      </c>
      <c r="JJ59" s="15">
        <f t="shared" si="180"/>
        <v>242293.8</v>
      </c>
      <c r="JK59" s="15">
        <f t="shared" si="181"/>
        <v>240894.21000000002</v>
      </c>
      <c r="JL59" s="15">
        <f t="shared" si="182"/>
        <v>240257.87642857144</v>
      </c>
      <c r="JM59" s="15">
        <f t="shared" si="183"/>
        <v>239690.37642857144</v>
      </c>
      <c r="JN59" s="15">
        <f t="shared" si="184"/>
        <v>57075.260000000009</v>
      </c>
      <c r="JO59" s="15">
        <f t="shared" si="185"/>
        <v>0</v>
      </c>
      <c r="JP59" s="15">
        <f t="shared" si="186"/>
        <v>0</v>
      </c>
      <c r="JQ59" s="15">
        <f t="shared" si="187"/>
        <v>0</v>
      </c>
      <c r="JR59" s="14"/>
    </row>
    <row r="60" spans="1:278" ht="12.75" customHeight="1" x14ac:dyDescent="0.25">
      <c r="A60" s="5" t="s">
        <v>103</v>
      </c>
      <c r="B60" s="3" t="s">
        <v>104</v>
      </c>
      <c r="C60" s="4">
        <v>44645</v>
      </c>
      <c r="D60">
        <f t="shared" si="242"/>
        <v>2022</v>
      </c>
      <c r="E60">
        <f t="shared" si="243"/>
        <v>3</v>
      </c>
      <c r="F60">
        <f t="shared" si="244"/>
        <v>2019</v>
      </c>
      <c r="G60">
        <f t="shared" si="245"/>
        <v>3</v>
      </c>
      <c r="H60">
        <f t="shared" si="173"/>
        <v>2022</v>
      </c>
      <c r="I60">
        <f t="shared" si="174"/>
        <v>4</v>
      </c>
      <c r="J60">
        <f t="shared" si="175"/>
        <v>2027</v>
      </c>
      <c r="K60">
        <f t="shared" si="176"/>
        <v>3</v>
      </c>
      <c r="M60" s="28">
        <f>IF(AND($D60=$M$4,$E60=M$5),VLOOKUP($A60,'Потребление ЭЭ_факт'!$A$5:$DH$154,47+'Потребление ЭЭ_факт'!AU$4-1,FALSE),IF(L60&lt;&gt;0,VLOOKUP($A60,'Потребление ЭЭ_факт'!$A$5:$DH$154,47+'Потребление ЭЭ_факт'!AU$4-1,FALSE),0))</f>
        <v>0</v>
      </c>
      <c r="N60" s="17">
        <f>IF(AND($D60=$M$4,$E60=N$5),VLOOKUP($A60,'Потребление ЭЭ_факт'!$A$5:$DH$154,47+'Потребление ЭЭ_факт'!AV$4-1,FALSE),IF(M60&lt;&gt;0,VLOOKUP($A60,'Потребление ЭЭ_факт'!$A$5:$DH$154,47+'Потребление ЭЭ_факт'!AV$4-1,FALSE),0))</f>
        <v>0</v>
      </c>
      <c r="O60" s="17">
        <f>IF(AND($D60=$M$4,$E60=O$5),VLOOKUP($A60,'Потребление ЭЭ_факт'!$A$5:$DH$154,47+'Потребление ЭЭ_факт'!AW$4-1,FALSE),IF(N60&lt;&gt;0,VLOOKUP($A60,'Потребление ЭЭ_факт'!$A$5:$DH$154,47+'Потребление ЭЭ_факт'!AW$4-1,FALSE),0))</f>
        <v>0</v>
      </c>
      <c r="P60" s="17">
        <f>IF(AND($D60=$M$4,$E60=P$5),VLOOKUP($A60,'Потребление ЭЭ_факт'!$A$5:$DH$154,47+'Потребление ЭЭ_факт'!AX$4-1,FALSE),IF(O60&lt;&gt;0,VLOOKUP($A60,'Потребление ЭЭ_факт'!$A$5:$DH$154,47+'Потребление ЭЭ_факт'!AX$4-1,FALSE),0))</f>
        <v>0</v>
      </c>
      <c r="Q60" s="17">
        <f>IF(AND($D60=$M$4,$E60=Q$5),VLOOKUP($A60,'Потребление ЭЭ_факт'!$A$5:$DH$154,47+'Потребление ЭЭ_факт'!AY$4-1,FALSE),IF(P60&lt;&gt;0,VLOOKUP($A60,'Потребление ЭЭ_факт'!$A$5:$DH$154,47+'Потребление ЭЭ_факт'!AY$4-1,FALSE),0))</f>
        <v>0</v>
      </c>
      <c r="R60" s="17">
        <f>IF(AND($D60=$M$4,$E60=R$5),VLOOKUP($A60,'Потребление ЭЭ_факт'!$A$5:$DH$154,47+'Потребление ЭЭ_факт'!AZ$4-1,FALSE),IF(Q60&lt;&gt;0,VLOOKUP($A60,'Потребление ЭЭ_факт'!$A$5:$DH$154,47+'Потребление ЭЭ_факт'!AZ$4-1,FALSE),0))</f>
        <v>0</v>
      </c>
      <c r="S60" s="17">
        <f>IF(AND($D60=$M$4,$E60=S$5),VLOOKUP($A60,'Потребление ЭЭ_факт'!$A$5:$DH$154,47+'Потребление ЭЭ_факт'!BA$4-1,FALSE),IF(R60&lt;&gt;0,VLOOKUP($A60,'Потребление ЭЭ_факт'!$A$5:$DH$154,47+'Потребление ЭЭ_факт'!BA$4-1,FALSE),0))</f>
        <v>0</v>
      </c>
      <c r="T60" s="17">
        <f>IF(AND($D60=$M$4,$E60=T$5),VLOOKUP($A60,'Потребление ЭЭ_факт'!$A$5:$DH$154,47+'Потребление ЭЭ_факт'!BB$4-1,FALSE),IF(S60&lt;&gt;0,VLOOKUP($A60,'Потребление ЭЭ_факт'!$A$5:$DH$154,47+'Потребление ЭЭ_факт'!BB$4-1,FALSE),0))</f>
        <v>0</v>
      </c>
      <c r="U60" s="17">
        <f>IF(AND($D60=$M$4,$E60=U$5),VLOOKUP($A60,'Потребление ЭЭ_факт'!$A$5:$DH$154,47+'Потребление ЭЭ_факт'!BC$4-1,FALSE),IF(T60&lt;&gt;0,VLOOKUP($A60,'Потребление ЭЭ_факт'!$A$5:$DH$154,47+'Потребление ЭЭ_факт'!BC$4-1,FALSE),0))</f>
        <v>0</v>
      </c>
      <c r="V60" s="17">
        <f>IF(AND($D60=$M$4,$E60=V$5),VLOOKUP($A60,'Потребление ЭЭ_факт'!$A$5:$DH$154,47+'Потребление ЭЭ_факт'!BD$4-1,FALSE),IF(U60&lt;&gt;0,VLOOKUP($A60,'Потребление ЭЭ_факт'!$A$5:$DH$154,47+'Потребление ЭЭ_факт'!BD$4-1,FALSE),0))</f>
        <v>0</v>
      </c>
      <c r="W60" s="17">
        <f>IF(AND($D60=$M$4,$E60=W$5),VLOOKUP($A60,'Потребление ЭЭ_факт'!$A$5:$DH$154,47+'Потребление ЭЭ_факт'!BE$4-1,FALSE),IF(V60&lt;&gt;0,VLOOKUP($A60,'Потребление ЭЭ_факт'!$A$5:$DH$154,47+'Потребление ЭЭ_факт'!BE$4-1,FALSE),0))</f>
        <v>0</v>
      </c>
      <c r="X60" s="17">
        <f>IF(AND($D60=$M$4,$E60=X$5),VLOOKUP($A60,'Потребление ЭЭ_факт'!$A$5:$DH$154,47+'Потребление ЭЭ_факт'!BF$4-1,FALSE),IF(W60&lt;&gt;0,VLOOKUP($A60,'Потребление ЭЭ_факт'!$A$5:$DH$154,47+'Потребление ЭЭ_факт'!BF$4-1,FALSE),0))</f>
        <v>0</v>
      </c>
      <c r="Y60" s="14">
        <f>IF(AND($D60=$Y$4,$E60=Y$5),VLOOKUP($A60,'Потребление ЭЭ_факт'!$A$5:$DH$154,47+'Потребление ЭЭ_факт'!BG$4+11,FALSE),IF(X60&lt;&gt;0,VLOOKUP($A60,'Потребление ЭЭ_факт'!$A$5:$DH$154,47+'Потребление ЭЭ_факт'!BG$4+11,FALSE),0))</f>
        <v>0</v>
      </c>
      <c r="Z60" s="17">
        <f>IF(AND($D60=$Y$4,$E60=Z$5),VLOOKUP($A60,'Потребление ЭЭ_факт'!$A$5:$DH$154,47+'Потребление ЭЭ_факт'!BH$4+11,FALSE),IF(Y60&lt;&gt;0,VLOOKUP($A60,'Потребление ЭЭ_факт'!$A$5:$DH$154,47+'Потребление ЭЭ_факт'!BH$4+11,FALSE),0))</f>
        <v>0</v>
      </c>
      <c r="AA60" s="17">
        <f>IF(AND($D60=$Y$4,$E60=AA$5),VLOOKUP($A60,'Потребление ЭЭ_факт'!$A$5:$DH$154,47+'Потребление ЭЭ_факт'!BI$4+11,FALSE),IF(Z60&lt;&gt;0,VLOOKUP($A60,'Потребление ЭЭ_факт'!$A$5:$DH$154,47+'Потребление ЭЭ_факт'!BI$4+11,FALSE),0))</f>
        <v>0</v>
      </c>
      <c r="AB60" s="17">
        <f>IF(AND($D60=$Y$4,$E60=AB$5),VLOOKUP($A60,'Потребление ЭЭ_факт'!$A$5:$DH$154,47+'Потребление ЭЭ_факт'!BJ$4+11,FALSE),IF(AA60&lt;&gt;0,VLOOKUP($A60,'Потребление ЭЭ_факт'!$A$5:$DH$154,47+'Потребление ЭЭ_факт'!BJ$4+11,FALSE),0))</f>
        <v>0</v>
      </c>
      <c r="AC60" s="17">
        <f>IF(AND($D60=$Y$4,$E60=AC$5),VLOOKUP($A60,'Потребление ЭЭ_факт'!$A$5:$DH$154,47+'Потребление ЭЭ_факт'!BK$4+11,FALSE),IF(AB60&lt;&gt;0,VLOOKUP($A60,'Потребление ЭЭ_факт'!$A$5:$DH$154,47+'Потребление ЭЭ_факт'!BK$4+11,FALSE),0))</f>
        <v>0</v>
      </c>
      <c r="AD60" s="17">
        <f>IF(AND($D60=$Y$4,$E60=AD$5),VLOOKUP($A60,'Потребление ЭЭ_факт'!$A$5:$DH$154,47+'Потребление ЭЭ_факт'!BL$4+11,FALSE),IF(AC60&lt;&gt;0,VLOOKUP($A60,'Потребление ЭЭ_факт'!$A$5:$DH$154,47+'Потребление ЭЭ_факт'!BL$4+11,FALSE),0))</f>
        <v>0</v>
      </c>
      <c r="AE60" s="17">
        <f>IF(AND($D60=$Y$4,$E60=AE$5),VLOOKUP($A60,'Потребление ЭЭ_факт'!$A$5:$DH$154,47+'Потребление ЭЭ_факт'!BM$4+11,FALSE),IF(AD60&lt;&gt;0,VLOOKUP($A60,'Потребление ЭЭ_факт'!$A$5:$DH$154,47+'Потребление ЭЭ_факт'!BM$4+11,FALSE),0))</f>
        <v>0</v>
      </c>
      <c r="AF60" s="17">
        <f>IF(AND($D60=$Y$4,$E60=AF$5),VLOOKUP($A60,'Потребление ЭЭ_факт'!$A$5:$DH$154,47+'Потребление ЭЭ_факт'!BN$4+11,FALSE),IF(AE60&lt;&gt;0,VLOOKUP($A60,'Потребление ЭЭ_факт'!$A$5:$DH$154,47+'Потребление ЭЭ_факт'!BN$4+11,FALSE),0))</f>
        <v>0</v>
      </c>
      <c r="AG60" s="17">
        <f>IF(AND($D60=$Y$4,$E60=AG$5),VLOOKUP($A60,'Потребление ЭЭ_факт'!$A$5:$DH$154,47+'Потребление ЭЭ_факт'!BO$4+11,FALSE),IF(AF60&lt;&gt;0,VLOOKUP($A60,'Потребление ЭЭ_факт'!$A$5:$DH$154,47+'Потребление ЭЭ_факт'!BO$4+11,FALSE),0))</f>
        <v>0</v>
      </c>
      <c r="AH60" s="17">
        <f>IF(AND($D60=$Y$4,$E60=AH$5),VLOOKUP($A60,'Потребление ЭЭ_факт'!$A$5:$DH$154,47+'Потребление ЭЭ_факт'!BP$4+11,FALSE),IF(AG60&lt;&gt;0,VLOOKUP($A60,'Потребление ЭЭ_факт'!$A$5:$DH$154,47+'Потребление ЭЭ_факт'!BP$4+11,FALSE),0))</f>
        <v>0</v>
      </c>
      <c r="AI60" s="17">
        <f>IF(AND($D60=$Y$4,$E60=AI$5),VLOOKUP($A60,'Потребление ЭЭ_факт'!$A$5:$DH$154,47+'Потребление ЭЭ_факт'!BQ$4+11,FALSE),IF(AH60&lt;&gt;0,VLOOKUP($A60,'Потребление ЭЭ_факт'!$A$5:$DH$154,47+'Потребление ЭЭ_факт'!BQ$4+11,FALSE),0))</f>
        <v>0</v>
      </c>
      <c r="AJ60" s="17">
        <f>IF(AND($D60=$Y$4,$E60=AJ$5),VLOOKUP($A60,'Потребление ЭЭ_факт'!$A$5:$DH$154,47+'Потребление ЭЭ_факт'!BR$4+11,FALSE),IF(AI60&lt;&gt;0,VLOOKUP($A60,'Потребление ЭЭ_факт'!$A$5:$DH$154,47+'Потребление ЭЭ_факт'!BR$4+11,FALSE),0))</f>
        <v>0</v>
      </c>
      <c r="AK60" s="14">
        <f>IF(AND($D60=$AK$4,$E60=AK$5),VLOOKUP($A60,'Потребление ЭЭ_факт'!$A$5:$DH$154,47+'Потребление ЭЭ_факт'!BS$4+23,FALSE),IF(AJ60&lt;&gt;0,VLOOKUP($A60,'Потребление ЭЭ_факт'!$A$5:$DH$154,47+'Потребление ЭЭ_факт'!BS$4+23,FALSE),0))</f>
        <v>0</v>
      </c>
      <c r="AL60" s="17">
        <f>IF(AND($D60=$AK$4,$E60=AL$5),VLOOKUP($A60,'Потребление ЭЭ_факт'!$A$5:$DH$154,47+'Потребление ЭЭ_факт'!BT$4+23,FALSE),IF(AK60&lt;&gt;0,VLOOKUP($A60,'Потребление ЭЭ_факт'!$A$5:$DH$154,47+'Потребление ЭЭ_факт'!BT$4+23,FALSE),0))</f>
        <v>0</v>
      </c>
      <c r="AM60" s="17">
        <f>IF(AND($D60=$AK$4,$E60=AM$5),VLOOKUP($A60,'Потребление ЭЭ_факт'!$A$5:$DH$154,47+'Потребление ЭЭ_факт'!BU$4+23,FALSE),IF(AL60&lt;&gt;0,VLOOKUP($A60,'Потребление ЭЭ_факт'!$A$5:$DH$154,47+'Потребление ЭЭ_факт'!BU$4+23,FALSE),0))</f>
        <v>13220.897142857144</v>
      </c>
      <c r="AN60" s="17">
        <f>IF(AND($D60=$AK$4,$E60=AN$5),VLOOKUP($A60,'Потребление ЭЭ_факт'!$A$5:$DH$154,47+'Потребление ЭЭ_факт'!BV$4+23,FALSE),IF(AM60&lt;&gt;0,VLOOKUP($A60,'Потребление ЭЭ_факт'!$A$5:$DH$154,47+'Потребление ЭЭ_факт'!BV$4+23,FALSE),0))</f>
        <v>16593.768285714286</v>
      </c>
      <c r="AO60" s="17">
        <f>IF(AND($D60=$AK$4,$E60=AO$5),VLOOKUP($A60,'Потребление ЭЭ_факт'!$A$5:$DH$154,47+'Потребление ЭЭ_факт'!BW$4+23,FALSE),IF(AN60&lt;&gt;0,VLOOKUP($A60,'Потребление ЭЭ_факт'!$A$5:$DH$154,47+'Потребление ЭЭ_факт'!BW$4+23,FALSE),0))</f>
        <v>17562.796363636364</v>
      </c>
      <c r="AP60" s="17">
        <f>IF(AND($D60=$AK$4,$E60=AP$5),VLOOKUP($A60,'Потребление ЭЭ_факт'!$A$5:$DH$154,47+'Потребление ЭЭ_факт'!BX$4+23,FALSE),IF(AO60&lt;&gt;0,VLOOKUP($A60,'Потребление ЭЭ_факт'!$A$5:$DH$154,47+'Потребление ЭЭ_факт'!BX$4+23,FALSE),0))</f>
        <v>21294.38285714286</v>
      </c>
      <c r="AQ60" s="17">
        <f>IF(AND($D60=$AK$4,$E60=AQ$5),VLOOKUP($A60,'Потребление ЭЭ_факт'!$A$5:$DH$154,47+'Потребление ЭЭ_факт'!BY$4+23,FALSE),IF(AP60&lt;&gt;0,VLOOKUP($A60,'Потребление ЭЭ_факт'!$A$5:$DH$154,47+'Потребление ЭЭ_факт'!BY$4+23,FALSE),0))</f>
        <v>24358.639999999999</v>
      </c>
      <c r="AR60" s="17">
        <f>IF(AND($D60=$AK$4,$E60=AR$5),VLOOKUP($A60,'Потребление ЭЭ_факт'!$A$5:$DH$154,47+'Потребление ЭЭ_факт'!BZ$4+23,FALSE),IF(AQ60&lt;&gt;0,VLOOKUP($A60,'Потребление ЭЭ_факт'!$A$5:$DH$154,47+'Потребление ЭЭ_факт'!BZ$4+23,FALSE),0))</f>
        <v>25762.068571428568</v>
      </c>
      <c r="AS60" s="17">
        <f>IF(AND($D60=$AK$4,$E60=AS$5),VLOOKUP($A60,'Потребление ЭЭ_факт'!$A$5:$DH$154,47+'Потребление ЭЭ_факт'!CA$4+23,FALSE),IF(AR60&lt;&gt;0,VLOOKUP($A60,'Потребление ЭЭ_факт'!$A$5:$DH$154,47+'Потребление ЭЭ_факт'!CA$4+23,FALSE),0))</f>
        <v>18782.16</v>
      </c>
      <c r="AT60" s="17">
        <f>IF(AND($D60=$AK$4,$E60=AT$5),VLOOKUP($A60,'Потребление ЭЭ_факт'!$A$5:$DH$154,47+'Потребление ЭЭ_факт'!CB$4+23,FALSE),IF(AS60&lt;&gt;0,VLOOKUP($A60,'Потребление ЭЭ_факт'!$A$5:$DH$154,47+'Потребление ЭЭ_факт'!CB$4+23,FALSE),0))</f>
        <v>19243.439999999999</v>
      </c>
      <c r="AU60" s="17">
        <f>IF(AND($D60=$AK$4,$E60=AU$5),VLOOKUP($A60,'Потребление ЭЭ_факт'!$A$5:$DH$154,47+'Потребление ЭЭ_факт'!CC$4+23,FALSE),IF(AT60&lt;&gt;0,VLOOKUP($A60,'Потребление ЭЭ_факт'!$A$5:$DH$154,47+'Потребление ЭЭ_факт'!CC$4+23,FALSE),0))</f>
        <v>21161.4</v>
      </c>
      <c r="AV60" s="17">
        <f>IF(AND($D60=$AK$4,$E60=AV$5),VLOOKUP($A60,'Потребление ЭЭ_факт'!$A$5:$DH$154,47+'Потребление ЭЭ_факт'!CD$4+23,FALSE),IF(AU60&lt;&gt;0,VLOOKUP($A60,'Потребление ЭЭ_факт'!$A$5:$DH$154,47+'Потребление ЭЭ_факт'!CD$4+23,FALSE),0))</f>
        <v>27058</v>
      </c>
      <c r="AW60" s="14">
        <f>IF(AND($D60=$AW$4,$E60=AW$5),VLOOKUP($A60,'Потребление ЭЭ_факт'!$A$5:$DH$154,47+'Потребление ЭЭ_факт'!CE$4+35,FALSE),IF(AV60&lt;&gt;0,VLOOKUP($A60,'Потребление ЭЭ_факт'!$A$5:$DH$154,47+'Потребление ЭЭ_факт'!CE$4+35,FALSE),0))</f>
        <v>22198.48</v>
      </c>
      <c r="AX60" s="17">
        <f>IF(AND($D60=$AW$4,$E60=AX$5),VLOOKUP($A60,'Потребление ЭЭ_факт'!$A$5:$DH$154,47+'Потребление ЭЭ_факт'!CF$4+35,FALSE),IF(AW60&lt;&gt;0,VLOOKUP($A60,'Потребление ЭЭ_факт'!$A$5:$DH$154,47+'Потребление ЭЭ_факт'!CF$4+35,FALSE),0))</f>
        <v>20861.68</v>
      </c>
      <c r="AY60" s="17">
        <f>IF(AND($D60=$AW$4,$E60=AY$5),VLOOKUP($A60,'Потребление ЭЭ_факт'!$A$5:$DH$154,47+'Потребление ЭЭ_факт'!CG$4+35,FALSE),IF(AX60&lt;&gt;0,VLOOKUP($A60,'Потребление ЭЭ_факт'!$A$5:$DH$154,47+'Потребление ЭЭ_факт'!CG$4+35,FALSE),0))</f>
        <v>20017.8</v>
      </c>
      <c r="AZ60" s="17">
        <f>IF(AND($D60=$AW$4,$E60=AZ$5),VLOOKUP($A60,'Потребление ЭЭ_факт'!$A$5:$DH$154,47+'Потребление ЭЭ_факт'!CH$4+35,FALSE),IF(AY60&lt;&gt;0,VLOOKUP($A60,'Потребление ЭЭ_факт'!$A$5:$DH$154,47+'Потребление ЭЭ_факт'!CH$4+35,FALSE),0))</f>
        <v>19145.48</v>
      </c>
      <c r="BA60" s="17">
        <f>IF(AND($D60=$AW$4,$E60=BA$5),VLOOKUP($A60,'Потребление ЭЭ_факт'!$A$5:$DH$154,47+'Потребление ЭЭ_факт'!CI$4+35,FALSE),IF(AZ60&lt;&gt;0,VLOOKUP($A60,'Потребление ЭЭ_факт'!$A$5:$DH$154,47+'Потребление ЭЭ_факт'!CI$4+35,FALSE),0))</f>
        <v>21113.439999999999</v>
      </c>
      <c r="BB60" s="17">
        <f>IF(AND($D60=$AW$4,$E60=BB$5),VLOOKUP($A60,'Потребление ЭЭ_факт'!$A$5:$DH$154,47+'Потребление ЭЭ_факт'!CJ$4+35,FALSE),IF(BA60&lt;&gt;0,VLOOKUP($A60,'Потребление ЭЭ_факт'!$A$5:$DH$154,47+'Потребление ЭЭ_факт'!CJ$4+35,FALSE),0))</f>
        <v>21401.72</v>
      </c>
      <c r="BC60" s="17">
        <f>IF(AND($D60=$AW$4,$E60=BC$5),VLOOKUP($A60,'Потребление ЭЭ_факт'!$A$5:$DH$154,47+'Потребление ЭЭ_факт'!CK$4+35,FALSE),IF(BB60&lt;&gt;0,VLOOKUP($A60,'Потребление ЭЭ_факт'!$A$5:$DH$154,47+'Потребление ЭЭ_факт'!CK$4+35,FALSE),0))</f>
        <v>25926.959999999999</v>
      </c>
      <c r="BD60" s="17">
        <f>IF(AND($D60=$AW$4,$E60=BD$5),VLOOKUP($A60,'Потребление ЭЭ_факт'!$A$5:$DH$154,47+'Потребление ЭЭ_факт'!CL$4+35,FALSE),IF(BC60&lt;&gt;0,VLOOKUP($A60,'Потребление ЭЭ_факт'!$A$5:$DH$154,47+'Потребление ЭЭ_факт'!CL$4+35,FALSE),0))</f>
        <v>26047.96</v>
      </c>
      <c r="BE60" s="17">
        <f>IF(AND($D60=$AW$4,$E60=BE$5),VLOOKUP($A60,'Потребление ЭЭ_факт'!$A$5:$DH$154,47+'Потребление ЭЭ_факт'!CM$4+35,FALSE),IF(BD60&lt;&gt;0,VLOOKUP($A60,'Потребление ЭЭ_факт'!$A$5:$DH$154,47+'Потребление ЭЭ_факт'!CM$4+35,FALSE),0))</f>
        <v>21490.68</v>
      </c>
      <c r="BF60" s="17">
        <f>IF(AND($D60=$AW$4,$E60=BF$5),VLOOKUP($A60,'Потребление ЭЭ_факт'!$A$5:$DH$154,47+'Потребление ЭЭ_факт'!CN$4+35,FALSE),IF(BE60&lt;&gt;0,VLOOKUP($A60,'Потребление ЭЭ_факт'!$A$5:$DH$154,47+'Потребление ЭЭ_факт'!CN$4+35,FALSE),0))</f>
        <v>22114.16</v>
      </c>
      <c r="BG60" s="17">
        <f>IF(AND($D60=$AW$4,$E60=BG$5),VLOOKUP($A60,'Потребление ЭЭ_факт'!$A$5:$DH$154,47+'Потребление ЭЭ_факт'!CO$4+35,FALSE),IF(BF60&lt;&gt;0,VLOOKUP($A60,'Потребление ЭЭ_факт'!$A$5:$DH$154,47+'Потребление ЭЭ_факт'!CO$4+35,FALSE),0))</f>
        <v>25084.28</v>
      </c>
      <c r="BH60" s="17">
        <f>IF(AND($D60=$AW$4,$E60=BH$5),VLOOKUP($A60,'Потребление ЭЭ_факт'!$A$5:$DH$154,47+'Потребление ЭЭ_факт'!CP$4+35,FALSE),IF(BG60&lt;&gt;0,VLOOKUP($A60,'Потребление ЭЭ_факт'!$A$5:$DH$154,47+'Потребление ЭЭ_факт'!CP$4+35,FALSE),0))</f>
        <v>29712.84</v>
      </c>
      <c r="BI60" s="14">
        <f>IF(AND($D60=$BI$4,$E60=BI$5),VLOOKUP($A60,'Потребление ЭЭ_факт'!$A$5:$DH$154,47+'Потребление ЭЭ_факт'!CQ$4+47,FALSE),IF(BH60&lt;&gt;0,VLOOKUP($A60,'Потребление ЭЭ_факт'!$A$5:$DH$154,47+'Потребление ЭЭ_факт'!CQ$4+47,FALSE),0))</f>
        <v>28977.360000000001</v>
      </c>
      <c r="BJ60" s="17">
        <f>IF(AND($D60=$BI$4,$E60=BJ$5),VLOOKUP($A60,'Потребление ЭЭ_факт'!$A$5:$DH$154,47+'Потребление ЭЭ_факт'!CR$4+47,FALSE),IF(BI60&lt;&gt;0,VLOOKUP($A60,'Потребление ЭЭ_факт'!$A$5:$DH$154,47+'Потребление ЭЭ_факт'!CR$4+47,FALSE),0))</f>
        <v>25663.919999999998</v>
      </c>
      <c r="BK60" s="17">
        <f>IF(AND($D60=$BI$4,$E60=BK$5),VLOOKUP($A60,'Потребление ЭЭ_факт'!$A$5:$DH$154,47+'Потребление ЭЭ_факт'!CS$4+47,FALSE),IF(BJ60&lt;&gt;0,VLOOKUP($A60,'Потребление ЭЭ_факт'!$A$5:$DH$154,47+'Потребление ЭЭ_факт'!CS$4+47,FALSE),0))</f>
        <v>24539.68</v>
      </c>
      <c r="BL60" s="17">
        <f>IF(AND($D60=$BI$4,$E60=BL$5),VLOOKUP($A60,'Потребление ЭЭ_факт'!$A$5:$DH$154,47+'Потребление ЭЭ_факт'!CT$4+47,FALSE),IF(BK60&lt;&gt;0,VLOOKUP($A60,'Потребление ЭЭ_факт'!$A$5:$DH$154,47+'Потребление ЭЭ_факт'!CT$4+47,FALSE),0))</f>
        <v>23016.76</v>
      </c>
      <c r="BM60" s="17">
        <f>IF(AND($D60=$BI$4,$E60=BM$5),VLOOKUP($A60,'Потребление ЭЭ_факт'!$A$5:$DH$154,47+'Потребление ЭЭ_факт'!CU$4+47,FALSE),IF(BL60&lt;&gt;0,VLOOKUP($A60,'Потребление ЭЭ_факт'!$A$5:$DH$154,47+'Потребление ЭЭ_факт'!CU$4+47,FALSE),0))</f>
        <v>21235.24</v>
      </c>
      <c r="BN60" s="17">
        <f>IF(AND($D60=$BI$4,$E60=BN$5),VLOOKUP($A60,'Потребление ЭЭ_факт'!$A$5:$DH$154,47+'Потребление ЭЭ_факт'!CV$4+47,FALSE),IF(BM60&lt;&gt;0,VLOOKUP($A60,'Потребление ЭЭ_факт'!$A$5:$DH$154,47+'Потребление ЭЭ_факт'!CV$4+47,FALSE),0))</f>
        <v>24315.360000000001</v>
      </c>
      <c r="BO60" s="17">
        <f>IF(AND($D60=$BI$4,$E60=BO$5),VLOOKUP($A60,'Потребление ЭЭ_факт'!$A$5:$DH$154,47+'Потребление ЭЭ_факт'!CW$4+47,FALSE),IF(BN60&lt;&gt;0,VLOOKUP($A60,'Потребление ЭЭ_факт'!$A$5:$DH$154,47+'Потребление ЭЭ_факт'!CW$4+47,FALSE),0))</f>
        <v>26763.32</v>
      </c>
      <c r="BP60" s="17">
        <f>IF(AND($D60=$BI$4,$E60=BP$5),VLOOKUP($A60,'Потребление ЭЭ_факт'!$A$5:$DH$154,47+'Потребление ЭЭ_факт'!CX$4+47,FALSE),IF(BO60&lt;&gt;0,VLOOKUP($A60,'Потребление ЭЭ_факт'!$A$5:$DH$154,47+'Потребление ЭЭ_факт'!CX$4+47,FALSE),0))</f>
        <v>24361</v>
      </c>
      <c r="BQ60" s="17">
        <f>IF(AND($D60=$BI$4,$E60=BQ$5),VLOOKUP($A60,'Потребление ЭЭ_факт'!$A$5:$DH$154,47+'Потребление ЭЭ_факт'!CY$4+47,FALSE),IF(BP60&lt;&gt;0,VLOOKUP($A60,'Потребление ЭЭ_факт'!$A$5:$DH$154,47+'Потребление ЭЭ_факт'!CY$4+47,FALSE),0))</f>
        <v>22922.28</v>
      </c>
      <c r="BR60" s="17">
        <f>IF(AND($D60=$BI$4,$E60=BR$5),VLOOKUP($A60,'Потребление ЭЭ_факт'!$A$5:$DH$154,47+'Потребление ЭЭ_факт'!CZ$4+47,FALSE),IF(BQ60&lt;&gt;0,VLOOKUP($A60,'Потребление ЭЭ_факт'!$A$5:$DH$154,47+'Потребление ЭЭ_факт'!CZ$4+47,FALSE),0))</f>
        <v>19686.96</v>
      </c>
      <c r="BS60" s="17">
        <f>IF(AND($D60=$BI$4,$E60=BS$5),VLOOKUP($A60,'Потребление ЭЭ_факт'!$A$5:$DH$154,47+'Потребление ЭЭ_факт'!DA$4+47,FALSE),IF(BR60&lt;&gt;0,VLOOKUP($A60,'Потребление ЭЭ_факт'!$A$5:$DH$154,47+'Потребление ЭЭ_факт'!DA$4+47,FALSE),0))</f>
        <v>22120.68</v>
      </c>
      <c r="BT60" s="17">
        <f>IF(AND($D60=$BI$4,$E60=BT$5),VLOOKUP($A60,'Потребление ЭЭ_факт'!$A$5:$DH$154,47+'Потребление ЭЭ_факт'!DB$4+47,FALSE),IF(BS60&lt;&gt;0,VLOOKUP($A60,'Потребление ЭЭ_факт'!$A$5:$DH$154,47+'Потребление ЭЭ_факт'!DB$4+47,FALSE),0))</f>
        <v>25817.64</v>
      </c>
      <c r="BU60" s="14">
        <f>IF(AND($D60=$BU$4,$E60=BU$5),VLOOKUP($A60,'Потребление ЭЭ_факт'!$A$5:$DH$154,59+'Потребление ЭЭ_факт'!DC$4+47,FALSE),IF(BT60&lt;&gt;0,VLOOKUP($A60,'Потребление ЭЭ_факт'!$A$5:$DH$154,47+'Потребление ЭЭ_факт'!DC$4+59,FALSE),0))</f>
        <v>23823.360000000001</v>
      </c>
      <c r="BV60" s="17">
        <f>IF(AND($D60=$BU$4,$E60=BV$5),VLOOKUP($A60,'Потребление ЭЭ_факт'!$A$5:$DH$154,59+'Потребление ЭЭ_факт'!DD$4+47,FALSE),IF(BU60&lt;&gt;0,VLOOKUP($A60,'Потребление ЭЭ_факт'!$A$5:$DH$154,47+'Потребление ЭЭ_факт'!DD$4+59,FALSE),0))</f>
        <v>25592.32</v>
      </c>
      <c r="BW60" s="17">
        <f>IF(AND($D60=$BU$4,$E60=BW$5),VLOOKUP($A60,'Потребление ЭЭ_факт'!$A$5:$DH$154,59+'Потребление ЭЭ_факт'!DE$4+47,FALSE),IF(BV60&lt;&gt;0,VLOOKUP($A60,'Потребление ЭЭ_факт'!$A$5:$DH$154,47+'Потребление ЭЭ_факт'!DE$4+59,FALSE),0))</f>
        <v>22272.36</v>
      </c>
      <c r="BX60" s="17">
        <f>IF(AND($D60=$BU$4,$E60=BX$5),VLOOKUP($A60,'Потребление ЭЭ_факт'!$A$5:$DH$154,59+'Потребление ЭЭ_факт'!DF$4+47,FALSE),IF(BW60&lt;&gt;0,VLOOKUP($A60,'Потребление ЭЭ_факт'!$A$5:$DH$154,47+'Потребление ЭЭ_факт'!DF$4+59,FALSE),0))</f>
        <v>20918</v>
      </c>
      <c r="BY60" s="17">
        <f>IF(AND($D60=$BU$4,$E60=BY$5),VLOOKUP($A60,'Потребление ЭЭ_факт'!$A$5:$DH$154,59+'Потребление ЭЭ_факт'!DG$4+47,FALSE),IF(BX60&lt;&gt;0,VLOOKUP($A60,'Потребление ЭЭ_факт'!$A$5:$DH$154,47+'Потребление ЭЭ_факт'!DG$4+59,FALSE),0))</f>
        <v>22122.240000000002</v>
      </c>
      <c r="BZ60" s="17">
        <f>IF(AND($D60=$BU$4,$E60=BZ$5),VLOOKUP($A60,'Потребление ЭЭ_факт'!$A$5:$DH$154,59+'Потребление ЭЭ_факт'!DH$4+47,FALSE),IF(BY60&lt;&gt;0,VLOOKUP($A60,'Потребление ЭЭ_факт'!$A$5:$DH$154,47+'Потребление ЭЭ_факт'!DH$4+59,FALSE),0))</f>
        <v>21911.279999999999</v>
      </c>
      <c r="CA60" s="15">
        <f t="shared" si="248"/>
        <v>25682.973333333332</v>
      </c>
      <c r="CB60" s="12">
        <f t="shared" si="249"/>
        <v>25390.342857142856</v>
      </c>
      <c r="CC60" s="12">
        <f t="shared" si="250"/>
        <v>21065.039999999997</v>
      </c>
      <c r="CD60" s="12">
        <f t="shared" si="251"/>
        <v>20348.186666666665</v>
      </c>
      <c r="CE60" s="12">
        <f t="shared" si="252"/>
        <v>22788.786666666667</v>
      </c>
      <c r="CF60" s="12">
        <f t="shared" si="253"/>
        <v>27529.493333333332</v>
      </c>
      <c r="CG60" s="14">
        <f t="shared" si="254"/>
        <v>24999.733333333334</v>
      </c>
      <c r="CH60" s="15">
        <f t="shared" si="255"/>
        <v>24039.306666666667</v>
      </c>
      <c r="CI60" s="15">
        <f t="shared" si="256"/>
        <v>22276.613333333331</v>
      </c>
      <c r="CJ60" s="15">
        <f t="shared" si="257"/>
        <v>21026.746666666662</v>
      </c>
      <c r="CK60" s="15">
        <f t="shared" si="258"/>
        <v>21490.306666666667</v>
      </c>
      <c r="CL60" s="15">
        <f t="shared" si="259"/>
        <v>22542.786666666667</v>
      </c>
      <c r="CM60" s="15">
        <f t="shared" si="260"/>
        <v>25682.973333333332</v>
      </c>
      <c r="CN60" s="15">
        <f t="shared" si="262"/>
        <v>25390.342857142856</v>
      </c>
      <c r="CO60" s="15">
        <f t="shared" si="263"/>
        <v>21065.039999999997</v>
      </c>
      <c r="CP60" s="15">
        <f t="shared" si="264"/>
        <v>20348.186666666665</v>
      </c>
      <c r="CQ60" s="15">
        <f t="shared" si="265"/>
        <v>22788.786666666667</v>
      </c>
      <c r="CR60" s="16">
        <f t="shared" si="266"/>
        <v>27529.493333333332</v>
      </c>
      <c r="CS60" s="14">
        <f t="shared" si="213"/>
        <v>24999.733333333334</v>
      </c>
      <c r="CT60" s="15">
        <f t="shared" si="214"/>
        <v>24039.306666666667</v>
      </c>
      <c r="CU60" s="15">
        <f t="shared" si="215"/>
        <v>22276.613333333331</v>
      </c>
      <c r="CV60" s="15">
        <f t="shared" si="216"/>
        <v>21026.746666666662</v>
      </c>
      <c r="CW60" s="15">
        <f t="shared" si="217"/>
        <v>21490.306666666667</v>
      </c>
      <c r="CX60" s="15">
        <f t="shared" si="218"/>
        <v>22542.786666666667</v>
      </c>
      <c r="CY60" s="15">
        <f t="shared" si="219"/>
        <v>25682.973333333332</v>
      </c>
      <c r="CZ60" s="15">
        <f t="shared" si="220"/>
        <v>25390.342857142856</v>
      </c>
      <c r="DA60" s="15">
        <f t="shared" si="221"/>
        <v>21065.039999999997</v>
      </c>
      <c r="DB60" s="15">
        <f t="shared" si="222"/>
        <v>20348.186666666665</v>
      </c>
      <c r="DC60" s="15">
        <f t="shared" si="223"/>
        <v>22788.786666666667</v>
      </c>
      <c r="DD60" s="16">
        <f t="shared" si="224"/>
        <v>27529.493333333332</v>
      </c>
      <c r="DE60" s="14">
        <f t="shared" si="190"/>
        <v>24999.733333333334</v>
      </c>
      <c r="DF60" s="15">
        <f t="shared" si="191"/>
        <v>24039.306666666667</v>
      </c>
      <c r="DG60" s="15">
        <f t="shared" si="192"/>
        <v>22276.613333333331</v>
      </c>
      <c r="DH60" s="15">
        <f t="shared" si="193"/>
        <v>21026.746666666662</v>
      </c>
      <c r="DI60" s="15">
        <f t="shared" si="194"/>
        <v>21490.306666666667</v>
      </c>
      <c r="DJ60" s="15">
        <f t="shared" si="195"/>
        <v>22542.786666666667</v>
      </c>
      <c r="DK60" s="15">
        <f t="shared" si="196"/>
        <v>25682.973333333332</v>
      </c>
      <c r="DL60" s="15">
        <f t="shared" si="197"/>
        <v>25390.342857142856</v>
      </c>
      <c r="DM60" s="15">
        <f t="shared" si="198"/>
        <v>21065.039999999997</v>
      </c>
      <c r="DN60" s="15">
        <f t="shared" si="199"/>
        <v>20348.186666666665</v>
      </c>
      <c r="DO60" s="15">
        <f t="shared" si="188"/>
        <v>22788.786666666667</v>
      </c>
      <c r="DP60" s="16">
        <f t="shared" si="189"/>
        <v>27529.493333333332</v>
      </c>
      <c r="DQ60" s="14">
        <f t="shared" si="105"/>
        <v>24999.733333333334</v>
      </c>
      <c r="DR60" s="15">
        <f t="shared" si="106"/>
        <v>24039.306666666667</v>
      </c>
      <c r="DS60" s="15">
        <f t="shared" si="107"/>
        <v>22276.613333333331</v>
      </c>
      <c r="DT60" s="15">
        <f t="shared" si="108"/>
        <v>21026.746666666662</v>
      </c>
      <c r="DU60" s="15">
        <f t="shared" si="109"/>
        <v>21490.306666666667</v>
      </c>
      <c r="DV60" s="15">
        <f t="shared" si="110"/>
        <v>22542.786666666667</v>
      </c>
      <c r="DW60" s="15">
        <f t="shared" si="111"/>
        <v>25682.973333333332</v>
      </c>
      <c r="DX60" s="15">
        <f t="shared" si="112"/>
        <v>25390.342857142856</v>
      </c>
      <c r="DY60" s="15">
        <f t="shared" si="113"/>
        <v>21065.039999999997</v>
      </c>
      <c r="DZ60" s="15">
        <f t="shared" si="225"/>
        <v>20348.186666666665</v>
      </c>
      <c r="EA60" s="15">
        <f t="shared" si="226"/>
        <v>22788.786666666667</v>
      </c>
      <c r="EB60" s="16">
        <f t="shared" si="227"/>
        <v>27529.493333333332</v>
      </c>
      <c r="EC60" s="14">
        <f t="shared" si="228"/>
        <v>24999.733333333334</v>
      </c>
      <c r="ED60" s="15">
        <f t="shared" si="229"/>
        <v>24039.306666666667</v>
      </c>
      <c r="EE60" s="15">
        <f t="shared" si="230"/>
        <v>22276.613333333331</v>
      </c>
      <c r="EF60" s="15">
        <f t="shared" si="231"/>
        <v>21026.746666666662</v>
      </c>
      <c r="EG60" s="15">
        <f t="shared" si="232"/>
        <v>21490.306666666667</v>
      </c>
      <c r="EH60" s="15">
        <f t="shared" si="233"/>
        <v>22542.786666666667</v>
      </c>
      <c r="EI60" s="15">
        <f t="shared" si="234"/>
        <v>25682.973333333332</v>
      </c>
      <c r="EJ60" s="15">
        <f t="shared" si="235"/>
        <v>25390.342857142856</v>
      </c>
      <c r="EK60" s="15">
        <f t="shared" si="236"/>
        <v>21065.039999999997</v>
      </c>
      <c r="EL60" s="15">
        <f t="shared" si="237"/>
        <v>20348.186666666665</v>
      </c>
      <c r="EM60" s="15">
        <f t="shared" si="238"/>
        <v>22788.786666666667</v>
      </c>
      <c r="EN60" s="16">
        <f t="shared" si="239"/>
        <v>27529.493333333332</v>
      </c>
      <c r="EO60" s="14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6"/>
      <c r="FC60" s="14"/>
      <c r="FD60" s="17"/>
      <c r="FE60" s="17"/>
      <c r="FF60" s="17">
        <f t="shared" si="116"/>
        <v>16593.768285714286</v>
      </c>
      <c r="FG60" s="17">
        <f t="shared" si="117"/>
        <v>17562.796363636364</v>
      </c>
      <c r="FH60" s="17">
        <f t="shared" si="118"/>
        <v>21294.38285714286</v>
      </c>
      <c r="FI60" s="17">
        <f t="shared" si="119"/>
        <v>24358.639999999999</v>
      </c>
      <c r="FJ60" s="17">
        <f t="shared" si="120"/>
        <v>25762.068571428568</v>
      </c>
      <c r="FK60" s="17">
        <f t="shared" si="121"/>
        <v>18782.16</v>
      </c>
      <c r="FL60" s="17">
        <f t="shared" si="122"/>
        <v>19243.439999999999</v>
      </c>
      <c r="FM60" s="17">
        <f t="shared" si="123"/>
        <v>21161.4</v>
      </c>
      <c r="FN60" s="17">
        <f t="shared" si="124"/>
        <v>27058</v>
      </c>
      <c r="FO60" s="14">
        <f t="shared" si="125"/>
        <v>22198.48</v>
      </c>
      <c r="FP60" s="17">
        <f t="shared" si="126"/>
        <v>20861.68</v>
      </c>
      <c r="FQ60" s="17">
        <f t="shared" si="127"/>
        <v>20017.8</v>
      </c>
      <c r="FR60" s="17">
        <f t="shared" si="128"/>
        <v>19145.48</v>
      </c>
      <c r="FS60" s="17">
        <f t="shared" si="129"/>
        <v>21113.439999999999</v>
      </c>
      <c r="FT60" s="17">
        <f t="shared" si="130"/>
        <v>21401.72</v>
      </c>
      <c r="FU60" s="17">
        <f t="shared" si="131"/>
        <v>25926.959999999999</v>
      </c>
      <c r="FV60" s="17">
        <f t="shared" si="132"/>
        <v>26047.96</v>
      </c>
      <c r="FW60" s="17">
        <f t="shared" si="133"/>
        <v>21490.68</v>
      </c>
      <c r="FX60" s="17">
        <f t="shared" si="134"/>
        <v>22114.16</v>
      </c>
      <c r="FY60" s="17">
        <f t="shared" si="135"/>
        <v>25084.28</v>
      </c>
      <c r="FZ60" s="17">
        <f t="shared" si="136"/>
        <v>29712.84</v>
      </c>
      <c r="GA60" s="14">
        <f t="shared" si="137"/>
        <v>28977.360000000001</v>
      </c>
      <c r="GB60" s="17">
        <f t="shared" si="138"/>
        <v>25663.919999999998</v>
      </c>
      <c r="GC60" s="17">
        <f t="shared" si="139"/>
        <v>24539.68</v>
      </c>
      <c r="GD60" s="17">
        <f t="shared" si="140"/>
        <v>23016.76</v>
      </c>
      <c r="GE60" s="17">
        <f t="shared" si="141"/>
        <v>21235.24</v>
      </c>
      <c r="GF60" s="17">
        <f t="shared" si="142"/>
        <v>24315.360000000001</v>
      </c>
      <c r="GG60" s="17">
        <f t="shared" si="143"/>
        <v>26763.32</v>
      </c>
      <c r="GH60" s="17">
        <f t="shared" si="144"/>
        <v>24361</v>
      </c>
      <c r="GI60" s="17">
        <f t="shared" si="145"/>
        <v>22922.28</v>
      </c>
      <c r="GJ60" s="17">
        <f t="shared" si="146"/>
        <v>19686.96</v>
      </c>
      <c r="GK60" s="17">
        <f t="shared" si="147"/>
        <v>22120.68</v>
      </c>
      <c r="GL60" s="17">
        <f t="shared" si="148"/>
        <v>25817.64</v>
      </c>
      <c r="GM60" s="14">
        <f t="shared" si="149"/>
        <v>23823.360000000001</v>
      </c>
      <c r="GN60" s="17">
        <f t="shared" si="150"/>
        <v>25592.32</v>
      </c>
      <c r="GO60" s="17">
        <f t="shared" si="151"/>
        <v>22272.36</v>
      </c>
      <c r="GP60" s="17">
        <f t="shared" si="152"/>
        <v>20918</v>
      </c>
      <c r="GQ60" s="17">
        <f t="shared" si="153"/>
        <v>22122.240000000002</v>
      </c>
      <c r="GR60" s="17">
        <f t="shared" si="154"/>
        <v>21911.279999999999</v>
      </c>
      <c r="GS60" s="15">
        <f t="shared" si="155"/>
        <v>25682.973333333332</v>
      </c>
      <c r="GT60" s="12">
        <f t="shared" si="156"/>
        <v>25390.342857142856</v>
      </c>
      <c r="GU60" s="12">
        <f t="shared" si="157"/>
        <v>21065.039999999997</v>
      </c>
      <c r="GV60" s="12">
        <f t="shared" si="158"/>
        <v>20348.186666666665</v>
      </c>
      <c r="GW60" s="12">
        <f t="shared" si="159"/>
        <v>22788.786666666667</v>
      </c>
      <c r="GX60" s="12">
        <f t="shared" si="160"/>
        <v>27529.493333333332</v>
      </c>
      <c r="GY60" s="14">
        <f t="shared" si="161"/>
        <v>24999.733333333334</v>
      </c>
      <c r="GZ60" s="15">
        <f t="shared" si="162"/>
        <v>24039.306666666667</v>
      </c>
      <c r="HA60" s="15">
        <f t="shared" si="163"/>
        <v>22276.613333333331</v>
      </c>
      <c r="HB60" s="15">
        <f t="shared" si="164"/>
        <v>21026.746666666662</v>
      </c>
      <c r="HC60" s="15">
        <f t="shared" si="165"/>
        <v>21490.306666666667</v>
      </c>
      <c r="HD60" s="15">
        <f t="shared" si="166"/>
        <v>22542.786666666667</v>
      </c>
      <c r="HE60" s="15">
        <f t="shared" si="167"/>
        <v>25682.973333333332</v>
      </c>
      <c r="HF60" s="15">
        <f t="shared" si="168"/>
        <v>25390.342857142856</v>
      </c>
      <c r="HG60" s="15">
        <f t="shared" si="169"/>
        <v>21065.039999999997</v>
      </c>
      <c r="HH60" s="15">
        <f t="shared" si="170"/>
        <v>20348.186666666665</v>
      </c>
      <c r="HI60" s="15">
        <f t="shared" si="171"/>
        <v>22788.786666666667</v>
      </c>
      <c r="HJ60" s="16">
        <f t="shared" si="172"/>
        <v>27529.493333333332</v>
      </c>
      <c r="HK60" s="14">
        <f t="shared" si="267"/>
        <v>24999.733333333334</v>
      </c>
      <c r="HL60" s="15">
        <f t="shared" si="268"/>
        <v>24039.306666666667</v>
      </c>
      <c r="HM60" s="15">
        <f t="shared" si="269"/>
        <v>22276.613333333331</v>
      </c>
      <c r="HN60" s="15"/>
      <c r="HO60" s="15"/>
      <c r="HP60" s="15"/>
      <c r="HQ60" s="15"/>
      <c r="HR60" s="15"/>
      <c r="HS60" s="15"/>
      <c r="HT60" s="15"/>
      <c r="HU60" s="15"/>
      <c r="HV60" s="16"/>
      <c r="HW60" s="14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6"/>
      <c r="II60" s="14"/>
      <c r="IJ60" s="15"/>
      <c r="IK60" s="15"/>
      <c r="IL60" s="15"/>
      <c r="IM60" s="15"/>
      <c r="IN60" s="15"/>
      <c r="IO60" s="15"/>
      <c r="IP60" s="15"/>
      <c r="IQ60" s="15"/>
      <c r="IR60" s="15"/>
      <c r="IS60" s="15"/>
      <c r="IT60" s="16"/>
      <c r="IU60" s="14"/>
      <c r="IV60" s="15"/>
      <c r="IW60" s="15"/>
      <c r="IX60" s="15"/>
      <c r="IY60" s="15"/>
      <c r="IZ60" s="15"/>
      <c r="JA60" s="15"/>
      <c r="JB60" s="15"/>
      <c r="JC60" s="15"/>
      <c r="JD60" s="15"/>
      <c r="JE60" s="15"/>
      <c r="JF60" s="16"/>
      <c r="JH60" s="17"/>
      <c r="JI60" s="14">
        <f t="shared" si="179"/>
        <v>191816.65607792206</v>
      </c>
      <c r="JJ60" s="15">
        <f t="shared" si="180"/>
        <v>275115.48</v>
      </c>
      <c r="JK60" s="15">
        <f t="shared" si="181"/>
        <v>289420.2</v>
      </c>
      <c r="JL60" s="15">
        <f t="shared" si="182"/>
        <v>279444.38285714289</v>
      </c>
      <c r="JM60" s="15">
        <f t="shared" si="183"/>
        <v>279180.31619047624</v>
      </c>
      <c r="JN60" s="15">
        <f t="shared" si="184"/>
        <v>71315.653333333335</v>
      </c>
      <c r="JO60" s="15">
        <f t="shared" si="185"/>
        <v>0</v>
      </c>
      <c r="JP60" s="15">
        <f t="shared" si="186"/>
        <v>0</v>
      </c>
      <c r="JQ60" s="15">
        <f t="shared" si="187"/>
        <v>0</v>
      </c>
      <c r="JR60" s="14"/>
    </row>
    <row r="61" spans="1:278" ht="12.75" customHeight="1" x14ac:dyDescent="0.25">
      <c r="A61" s="5" t="s">
        <v>283</v>
      </c>
      <c r="B61" s="3" t="s">
        <v>284</v>
      </c>
      <c r="C61" s="4">
        <v>44680</v>
      </c>
      <c r="D61">
        <f t="shared" si="242"/>
        <v>2022</v>
      </c>
      <c r="E61">
        <f t="shared" si="243"/>
        <v>4</v>
      </c>
      <c r="F61">
        <f t="shared" si="244"/>
        <v>2019</v>
      </c>
      <c r="G61">
        <f t="shared" si="245"/>
        <v>4</v>
      </c>
      <c r="H61">
        <f t="shared" si="173"/>
        <v>2022</v>
      </c>
      <c r="I61">
        <f t="shared" si="174"/>
        <v>5</v>
      </c>
      <c r="J61">
        <f t="shared" si="175"/>
        <v>2027</v>
      </c>
      <c r="K61">
        <f t="shared" si="176"/>
        <v>4</v>
      </c>
      <c r="M61" s="28">
        <f>IF(AND($D61=$M$4,$E61=M$5),VLOOKUP($A61,'Потребление ЭЭ_факт'!$A$5:$DH$154,47+'Потребление ЭЭ_факт'!AU$4-1,FALSE),IF(L61&lt;&gt;0,VLOOKUP($A61,'Потребление ЭЭ_факт'!$A$5:$DH$154,47+'Потребление ЭЭ_факт'!AU$4-1,FALSE),0))</f>
        <v>0</v>
      </c>
      <c r="N61" s="17">
        <f>IF(AND($D61=$M$4,$E61=N$5),VLOOKUP($A61,'Потребление ЭЭ_факт'!$A$5:$DH$154,47+'Потребление ЭЭ_факт'!AV$4-1,FALSE),IF(M61&lt;&gt;0,VLOOKUP($A61,'Потребление ЭЭ_факт'!$A$5:$DH$154,47+'Потребление ЭЭ_факт'!AV$4-1,FALSE),0))</f>
        <v>0</v>
      </c>
      <c r="O61" s="17">
        <f>IF(AND($D61=$M$4,$E61=O$5),VLOOKUP($A61,'Потребление ЭЭ_факт'!$A$5:$DH$154,47+'Потребление ЭЭ_факт'!AW$4-1,FALSE),IF(N61&lt;&gt;0,VLOOKUP($A61,'Потребление ЭЭ_факт'!$A$5:$DH$154,47+'Потребление ЭЭ_факт'!AW$4-1,FALSE),0))</f>
        <v>0</v>
      </c>
      <c r="P61" s="17">
        <f>IF(AND($D61=$M$4,$E61=P$5),VLOOKUP($A61,'Потребление ЭЭ_факт'!$A$5:$DH$154,47+'Потребление ЭЭ_факт'!AX$4-1,FALSE),IF(O61&lt;&gt;0,VLOOKUP($A61,'Потребление ЭЭ_факт'!$A$5:$DH$154,47+'Потребление ЭЭ_факт'!AX$4-1,FALSE),0))</f>
        <v>0</v>
      </c>
      <c r="Q61" s="17">
        <f>IF(AND($D61=$M$4,$E61=Q$5),VLOOKUP($A61,'Потребление ЭЭ_факт'!$A$5:$DH$154,47+'Потребление ЭЭ_факт'!AY$4-1,FALSE),IF(P61&lt;&gt;0,VLOOKUP($A61,'Потребление ЭЭ_факт'!$A$5:$DH$154,47+'Потребление ЭЭ_факт'!AY$4-1,FALSE),0))</f>
        <v>0</v>
      </c>
      <c r="R61" s="17">
        <f>IF(AND($D61=$M$4,$E61=R$5),VLOOKUP($A61,'Потребление ЭЭ_факт'!$A$5:$DH$154,47+'Потребление ЭЭ_факт'!AZ$4-1,FALSE),IF(Q61&lt;&gt;0,VLOOKUP($A61,'Потребление ЭЭ_факт'!$A$5:$DH$154,47+'Потребление ЭЭ_факт'!AZ$4-1,FALSE),0))</f>
        <v>0</v>
      </c>
      <c r="S61" s="17">
        <f>IF(AND($D61=$M$4,$E61=S$5),VLOOKUP($A61,'Потребление ЭЭ_факт'!$A$5:$DH$154,47+'Потребление ЭЭ_факт'!BA$4-1,FALSE),IF(R61&lt;&gt;0,VLOOKUP($A61,'Потребление ЭЭ_факт'!$A$5:$DH$154,47+'Потребление ЭЭ_факт'!BA$4-1,FALSE),0))</f>
        <v>0</v>
      </c>
      <c r="T61" s="17">
        <f>IF(AND($D61=$M$4,$E61=T$5),VLOOKUP($A61,'Потребление ЭЭ_факт'!$A$5:$DH$154,47+'Потребление ЭЭ_факт'!BB$4-1,FALSE),IF(S61&lt;&gt;0,VLOOKUP($A61,'Потребление ЭЭ_факт'!$A$5:$DH$154,47+'Потребление ЭЭ_факт'!BB$4-1,FALSE),0))</f>
        <v>0</v>
      </c>
      <c r="U61" s="17">
        <f>IF(AND($D61=$M$4,$E61=U$5),VLOOKUP($A61,'Потребление ЭЭ_факт'!$A$5:$DH$154,47+'Потребление ЭЭ_факт'!BC$4-1,FALSE),IF(T61&lt;&gt;0,VLOOKUP($A61,'Потребление ЭЭ_факт'!$A$5:$DH$154,47+'Потребление ЭЭ_факт'!BC$4-1,FALSE),0))</f>
        <v>0</v>
      </c>
      <c r="V61" s="17">
        <f>IF(AND($D61=$M$4,$E61=V$5),VLOOKUP($A61,'Потребление ЭЭ_факт'!$A$5:$DH$154,47+'Потребление ЭЭ_факт'!BD$4-1,FALSE),IF(U61&lt;&gt;0,VLOOKUP($A61,'Потребление ЭЭ_факт'!$A$5:$DH$154,47+'Потребление ЭЭ_факт'!BD$4-1,FALSE),0))</f>
        <v>0</v>
      </c>
      <c r="W61" s="17">
        <f>IF(AND($D61=$M$4,$E61=W$5),VLOOKUP($A61,'Потребление ЭЭ_факт'!$A$5:$DH$154,47+'Потребление ЭЭ_факт'!BE$4-1,FALSE),IF(V61&lt;&gt;0,VLOOKUP($A61,'Потребление ЭЭ_факт'!$A$5:$DH$154,47+'Потребление ЭЭ_факт'!BE$4-1,FALSE),0))</f>
        <v>0</v>
      </c>
      <c r="X61" s="17">
        <f>IF(AND($D61=$M$4,$E61=X$5),VLOOKUP($A61,'Потребление ЭЭ_факт'!$A$5:$DH$154,47+'Потребление ЭЭ_факт'!BF$4-1,FALSE),IF(W61&lt;&gt;0,VLOOKUP($A61,'Потребление ЭЭ_факт'!$A$5:$DH$154,47+'Потребление ЭЭ_факт'!BF$4-1,FALSE),0))</f>
        <v>0</v>
      </c>
      <c r="Y61" s="14">
        <f>IF(AND($D61=$Y$4,$E61=Y$5),VLOOKUP($A61,'Потребление ЭЭ_факт'!$A$5:$DH$154,47+'Потребление ЭЭ_факт'!BG$4+11,FALSE),IF(X61&lt;&gt;0,VLOOKUP($A61,'Потребление ЭЭ_факт'!$A$5:$DH$154,47+'Потребление ЭЭ_факт'!BG$4+11,FALSE),0))</f>
        <v>0</v>
      </c>
      <c r="Z61" s="17">
        <f>IF(AND($D61=$Y$4,$E61=Z$5),VLOOKUP($A61,'Потребление ЭЭ_факт'!$A$5:$DH$154,47+'Потребление ЭЭ_факт'!BH$4+11,FALSE),IF(Y61&lt;&gt;0,VLOOKUP($A61,'Потребление ЭЭ_факт'!$A$5:$DH$154,47+'Потребление ЭЭ_факт'!BH$4+11,FALSE),0))</f>
        <v>0</v>
      </c>
      <c r="AA61" s="17">
        <f>IF(AND($D61=$Y$4,$E61=AA$5),VLOOKUP($A61,'Потребление ЭЭ_факт'!$A$5:$DH$154,47+'Потребление ЭЭ_факт'!BI$4+11,FALSE),IF(Z61&lt;&gt;0,VLOOKUP($A61,'Потребление ЭЭ_факт'!$A$5:$DH$154,47+'Потребление ЭЭ_факт'!BI$4+11,FALSE),0))</f>
        <v>0</v>
      </c>
      <c r="AB61" s="17">
        <f>IF(AND($D61=$Y$4,$E61=AB$5),VLOOKUP($A61,'Потребление ЭЭ_факт'!$A$5:$DH$154,47+'Потребление ЭЭ_факт'!BJ$4+11,FALSE),IF(AA61&lt;&gt;0,VLOOKUP($A61,'Потребление ЭЭ_факт'!$A$5:$DH$154,47+'Потребление ЭЭ_факт'!BJ$4+11,FALSE),0))</f>
        <v>0</v>
      </c>
      <c r="AC61" s="17">
        <f>IF(AND($D61=$Y$4,$E61=AC$5),VLOOKUP($A61,'Потребление ЭЭ_факт'!$A$5:$DH$154,47+'Потребление ЭЭ_факт'!BK$4+11,FALSE),IF(AB61&lt;&gt;0,VLOOKUP($A61,'Потребление ЭЭ_факт'!$A$5:$DH$154,47+'Потребление ЭЭ_факт'!BK$4+11,FALSE),0))</f>
        <v>0</v>
      </c>
      <c r="AD61" s="17">
        <f>IF(AND($D61=$Y$4,$E61=AD$5),VLOOKUP($A61,'Потребление ЭЭ_факт'!$A$5:$DH$154,47+'Потребление ЭЭ_факт'!BL$4+11,FALSE),IF(AC61&lt;&gt;0,VLOOKUP($A61,'Потребление ЭЭ_факт'!$A$5:$DH$154,47+'Потребление ЭЭ_факт'!BL$4+11,FALSE),0))</f>
        <v>0</v>
      </c>
      <c r="AE61" s="17">
        <f>IF(AND($D61=$Y$4,$E61=AE$5),VLOOKUP($A61,'Потребление ЭЭ_факт'!$A$5:$DH$154,47+'Потребление ЭЭ_факт'!BM$4+11,FALSE),IF(AD61&lt;&gt;0,VLOOKUP($A61,'Потребление ЭЭ_факт'!$A$5:$DH$154,47+'Потребление ЭЭ_факт'!BM$4+11,FALSE),0))</f>
        <v>0</v>
      </c>
      <c r="AF61" s="17">
        <f>IF(AND($D61=$Y$4,$E61=AF$5),VLOOKUP($A61,'Потребление ЭЭ_факт'!$A$5:$DH$154,47+'Потребление ЭЭ_факт'!BN$4+11,FALSE),IF(AE61&lt;&gt;0,VLOOKUP($A61,'Потребление ЭЭ_факт'!$A$5:$DH$154,47+'Потребление ЭЭ_факт'!BN$4+11,FALSE),0))</f>
        <v>0</v>
      </c>
      <c r="AG61" s="17">
        <f>IF(AND($D61=$Y$4,$E61=AG$5),VLOOKUP($A61,'Потребление ЭЭ_факт'!$A$5:$DH$154,47+'Потребление ЭЭ_факт'!BO$4+11,FALSE),IF(AF61&lt;&gt;0,VLOOKUP($A61,'Потребление ЭЭ_факт'!$A$5:$DH$154,47+'Потребление ЭЭ_факт'!BO$4+11,FALSE),0))</f>
        <v>0</v>
      </c>
      <c r="AH61" s="17">
        <f>IF(AND($D61=$Y$4,$E61=AH$5),VLOOKUP($A61,'Потребление ЭЭ_факт'!$A$5:$DH$154,47+'Потребление ЭЭ_факт'!BP$4+11,FALSE),IF(AG61&lt;&gt;0,VLOOKUP($A61,'Потребление ЭЭ_факт'!$A$5:$DH$154,47+'Потребление ЭЭ_факт'!BP$4+11,FALSE),0))</f>
        <v>0</v>
      </c>
      <c r="AI61" s="17">
        <f>IF(AND($D61=$Y$4,$E61=AI$5),VLOOKUP($A61,'Потребление ЭЭ_факт'!$A$5:$DH$154,47+'Потребление ЭЭ_факт'!BQ$4+11,FALSE),IF(AH61&lt;&gt;0,VLOOKUP($A61,'Потребление ЭЭ_факт'!$A$5:$DH$154,47+'Потребление ЭЭ_факт'!BQ$4+11,FALSE),0))</f>
        <v>0</v>
      </c>
      <c r="AJ61" s="17">
        <f>IF(AND($D61=$Y$4,$E61=AJ$5),VLOOKUP($A61,'Потребление ЭЭ_факт'!$A$5:$DH$154,47+'Потребление ЭЭ_факт'!BR$4+11,FALSE),IF(AI61&lt;&gt;0,VLOOKUP($A61,'Потребление ЭЭ_факт'!$A$5:$DH$154,47+'Потребление ЭЭ_факт'!BR$4+11,FALSE),0))</f>
        <v>0</v>
      </c>
      <c r="AK61" s="14">
        <f>IF(AND($D61=$AK$4,$E61=AK$5),VLOOKUP($A61,'Потребление ЭЭ_факт'!$A$5:$DH$154,47+'Потребление ЭЭ_факт'!BS$4+23,FALSE),IF(AJ61&lt;&gt;0,VLOOKUP($A61,'Потребление ЭЭ_факт'!$A$5:$DH$154,47+'Потребление ЭЭ_факт'!BS$4+23,FALSE),0))</f>
        <v>0</v>
      </c>
      <c r="AL61" s="17">
        <f>IF(AND($D61=$AK$4,$E61=AL$5),VLOOKUP($A61,'Потребление ЭЭ_факт'!$A$5:$DH$154,47+'Потребление ЭЭ_факт'!BT$4+23,FALSE),IF(AK61&lt;&gt;0,VLOOKUP($A61,'Потребление ЭЭ_факт'!$A$5:$DH$154,47+'Потребление ЭЭ_факт'!BT$4+23,FALSE),0))</f>
        <v>0</v>
      </c>
      <c r="AM61" s="17">
        <f>IF(AND($D61=$AK$4,$E61=AM$5),VLOOKUP($A61,'Потребление ЭЭ_факт'!$A$5:$DH$154,47+'Потребление ЭЭ_факт'!BU$4+23,FALSE),IF(AL61&lt;&gt;0,VLOOKUP($A61,'Потребление ЭЭ_факт'!$A$5:$DH$154,47+'Потребление ЭЭ_факт'!BU$4+23,FALSE),0))</f>
        <v>0</v>
      </c>
      <c r="AN61" s="17">
        <f>IF(AND($D61=$AK$4,$E61=AN$5),VLOOKUP($A61,'Потребление ЭЭ_факт'!$A$5:$DH$154,47+'Потребление ЭЭ_факт'!BV$4+23,FALSE),IF(AM61&lt;&gt;0,VLOOKUP($A61,'Потребление ЭЭ_факт'!$A$5:$DH$154,47+'Потребление ЭЭ_факт'!BV$4+23,FALSE),0))</f>
        <v>2778</v>
      </c>
      <c r="AO61" s="17">
        <f>IF(AND($D61=$AK$4,$E61=AO$5),VLOOKUP($A61,'Потребление ЭЭ_факт'!$A$5:$DH$154,47+'Потребление ЭЭ_факт'!BW$4+23,FALSE),IF(AN61&lt;&gt;0,VLOOKUP($A61,'Потребление ЭЭ_факт'!$A$5:$DH$154,47+'Потребление ЭЭ_факт'!BW$4+23,FALSE),0))</f>
        <v>3985</v>
      </c>
      <c r="AP61" s="17">
        <f>IF(AND($D61=$AK$4,$E61=AP$5),VLOOKUP($A61,'Потребление ЭЭ_факт'!$A$5:$DH$154,47+'Потребление ЭЭ_факт'!BX$4+23,FALSE),IF(AO61&lt;&gt;0,VLOOKUP($A61,'Потребление ЭЭ_факт'!$A$5:$DH$154,47+'Потребление ЭЭ_факт'!BX$4+23,FALSE),0))</f>
        <v>5322</v>
      </c>
      <c r="AQ61" s="17">
        <f>IF(AND($D61=$AK$4,$E61=AQ$5),VLOOKUP($A61,'Потребление ЭЭ_факт'!$A$5:$DH$154,47+'Потребление ЭЭ_факт'!BY$4+23,FALSE),IF(AP61&lt;&gt;0,VLOOKUP($A61,'Потребление ЭЭ_факт'!$A$5:$DH$154,47+'Потребление ЭЭ_факт'!BY$4+23,FALSE),0))</f>
        <v>5711</v>
      </c>
      <c r="AR61" s="17">
        <f>IF(AND($D61=$AK$4,$E61=AR$5),VLOOKUP($A61,'Потребление ЭЭ_факт'!$A$5:$DH$154,47+'Потребление ЭЭ_факт'!BZ$4+23,FALSE),IF(AQ61&lt;&gt;0,VLOOKUP($A61,'Потребление ЭЭ_факт'!$A$5:$DH$154,47+'Потребление ЭЭ_факт'!BZ$4+23,FALSE),0))</f>
        <v>6111.84</v>
      </c>
      <c r="AS61" s="17">
        <f>IF(AND($D61=$AK$4,$E61=AS$5),VLOOKUP($A61,'Потребление ЭЭ_факт'!$A$5:$DH$154,47+'Потребление ЭЭ_факт'!CA$4+23,FALSE),IF(AR61&lt;&gt;0,VLOOKUP($A61,'Потребление ЭЭ_факт'!$A$5:$DH$154,47+'Потребление ЭЭ_факт'!CA$4+23,FALSE),0))</f>
        <v>9354</v>
      </c>
      <c r="AT61" s="17">
        <f>IF(AND($D61=$AK$4,$E61=AT$5),VLOOKUP($A61,'Потребление ЭЭ_факт'!$A$5:$DH$154,47+'Потребление ЭЭ_факт'!CB$4+23,FALSE),IF(AS61&lt;&gt;0,VLOOKUP($A61,'Потребление ЭЭ_факт'!$A$5:$DH$154,47+'Потребление ЭЭ_факт'!CB$4+23,FALSE),0))</f>
        <v>7010.36</v>
      </c>
      <c r="AU61" s="17">
        <f>IF(AND($D61=$AK$4,$E61=AU$5),VLOOKUP($A61,'Потребление ЭЭ_факт'!$A$5:$DH$154,47+'Потребление ЭЭ_факт'!CC$4+23,FALSE),IF(AT61&lt;&gt;0,VLOOKUP($A61,'Потребление ЭЭ_факт'!$A$5:$DH$154,47+'Потребление ЭЭ_факт'!CC$4+23,FALSE),0))</f>
        <v>6371.4</v>
      </c>
      <c r="AV61" s="17">
        <f>IF(AND($D61=$AK$4,$E61=AV$5),VLOOKUP($A61,'Потребление ЭЭ_факт'!$A$5:$DH$154,47+'Потребление ЭЭ_факт'!CD$4+23,FALSE),IF(AU61&lt;&gt;0,VLOOKUP($A61,'Потребление ЭЭ_факт'!$A$5:$DH$154,47+'Потребление ЭЭ_факт'!CD$4+23,FALSE),0))</f>
        <v>10631.08</v>
      </c>
      <c r="AW61" s="14">
        <f>IF(AND($D61=$AW$4,$E61=AW$5),VLOOKUP($A61,'Потребление ЭЭ_факт'!$A$5:$DH$154,47+'Потребление ЭЭ_факт'!CE$4+35,FALSE),IF(AV61&lt;&gt;0,VLOOKUP($A61,'Потребление ЭЭ_факт'!$A$5:$DH$154,47+'Потребление ЭЭ_факт'!CE$4+35,FALSE),0))</f>
        <v>11055.4</v>
      </c>
      <c r="AX61" s="17">
        <f>IF(AND($D61=$AW$4,$E61=AX$5),VLOOKUP($A61,'Потребление ЭЭ_факт'!$A$5:$DH$154,47+'Потребление ЭЭ_факт'!CF$4+35,FALSE),IF(AW61&lt;&gt;0,VLOOKUP($A61,'Потребление ЭЭ_факт'!$A$5:$DH$154,47+'Потребление ЭЭ_факт'!CF$4+35,FALSE),0))</f>
        <v>9670.24</v>
      </c>
      <c r="AY61" s="17">
        <f>IF(AND($D61=$AW$4,$E61=AY$5),VLOOKUP($A61,'Потребление ЭЭ_факт'!$A$5:$DH$154,47+'Потребление ЭЭ_факт'!CG$4+35,FALSE),IF(AX61&lt;&gt;0,VLOOKUP($A61,'Потребление ЭЭ_факт'!$A$5:$DH$154,47+'Потребление ЭЭ_факт'!CG$4+35,FALSE),0))</f>
        <v>6239.96</v>
      </c>
      <c r="AZ61" s="17">
        <f>IF(AND($D61=$AW$4,$E61=AZ$5),VLOOKUP($A61,'Потребление ЭЭ_факт'!$A$5:$DH$154,47+'Потребление ЭЭ_факт'!CH$4+35,FALSE),IF(AY61&lt;&gt;0,VLOOKUP($A61,'Потребление ЭЭ_факт'!$A$5:$DH$154,47+'Потребление ЭЭ_факт'!CH$4+35,FALSE),0))</f>
        <v>6371.32</v>
      </c>
      <c r="BA61" s="17">
        <f>IF(AND($D61=$AW$4,$E61=BA$5),VLOOKUP($A61,'Потребление ЭЭ_факт'!$A$5:$DH$154,47+'Потребление ЭЭ_факт'!CI$4+35,FALSE),IF(AZ61&lt;&gt;0,VLOOKUP($A61,'Потребление ЭЭ_факт'!$A$5:$DH$154,47+'Потребление ЭЭ_факт'!CI$4+35,FALSE),0))</f>
        <v>8014.24</v>
      </c>
      <c r="BB61" s="17">
        <f>IF(AND($D61=$AW$4,$E61=BB$5),VLOOKUP($A61,'Потребление ЭЭ_факт'!$A$5:$DH$154,47+'Потребление ЭЭ_факт'!CJ$4+35,FALSE),IF(BA61&lt;&gt;0,VLOOKUP($A61,'Потребление ЭЭ_факт'!$A$5:$DH$154,47+'Потребление ЭЭ_факт'!CJ$4+35,FALSE),0))</f>
        <v>9120.48</v>
      </c>
      <c r="BC61" s="17">
        <f>IF(AND($D61=$AW$4,$E61=BC$5),VLOOKUP($A61,'Потребление ЭЭ_факт'!$A$5:$DH$154,47+'Потребление ЭЭ_факт'!CK$4+35,FALSE),IF(BB61&lt;&gt;0,VLOOKUP($A61,'Потребление ЭЭ_факт'!$A$5:$DH$154,47+'Потребление ЭЭ_факт'!CK$4+35,FALSE),0))</f>
        <v>10341.120000000001</v>
      </c>
      <c r="BD61" s="17">
        <f>IF(AND($D61=$AW$4,$E61=BD$5),VLOOKUP($A61,'Потребление ЭЭ_факт'!$A$5:$DH$154,47+'Потребление ЭЭ_факт'!CL$4+35,FALSE),IF(BC61&lt;&gt;0,VLOOKUP($A61,'Потребление ЭЭ_факт'!$A$5:$DH$154,47+'Потребление ЭЭ_факт'!CL$4+35,FALSE),0))</f>
        <v>11081.76</v>
      </c>
      <c r="BE61" s="17">
        <f>IF(AND($D61=$AW$4,$E61=BE$5),VLOOKUP($A61,'Потребление ЭЭ_факт'!$A$5:$DH$154,47+'Потребление ЭЭ_факт'!CM$4+35,FALSE),IF(BD61&lt;&gt;0,VLOOKUP($A61,'Потребление ЭЭ_факт'!$A$5:$DH$154,47+'Потребление ЭЭ_факт'!CM$4+35,FALSE),0))</f>
        <v>8889.6</v>
      </c>
      <c r="BF61" s="17">
        <f>IF(AND($D61=$AW$4,$E61=BF$5),VLOOKUP($A61,'Потребление ЭЭ_факт'!$A$5:$DH$154,47+'Потребление ЭЭ_факт'!CN$4+35,FALSE),IF(BE61&lt;&gt;0,VLOOKUP($A61,'Потребление ЭЭ_факт'!$A$5:$DH$154,47+'Потребление ЭЭ_факт'!CN$4+35,FALSE),0))</f>
        <v>7631.6</v>
      </c>
      <c r="BG61" s="17">
        <f>IF(AND($D61=$AW$4,$E61=BG$5),VLOOKUP($A61,'Потребление ЭЭ_факт'!$A$5:$DH$154,47+'Потребление ЭЭ_факт'!CO$4+35,FALSE),IF(BF61&lt;&gt;0,VLOOKUP($A61,'Потребление ЭЭ_факт'!$A$5:$DH$154,47+'Потребление ЭЭ_факт'!CO$4+35,FALSE),0))</f>
        <v>6493.64</v>
      </c>
      <c r="BH61" s="17">
        <f>IF(AND($D61=$AW$4,$E61=BH$5),VLOOKUP($A61,'Потребление ЭЭ_факт'!$A$5:$DH$154,47+'Потребление ЭЭ_факт'!CP$4+35,FALSE),IF(BG61&lt;&gt;0,VLOOKUP($A61,'Потребление ЭЭ_факт'!$A$5:$DH$154,47+'Потребление ЭЭ_факт'!CP$4+35,FALSE),0))</f>
        <v>10154.959999999999</v>
      </c>
      <c r="BI61" s="14">
        <f>IF(AND($D61=$BI$4,$E61=BI$5),VLOOKUP($A61,'Потребление ЭЭ_факт'!$A$5:$DH$154,47+'Потребление ЭЭ_факт'!CQ$4+47,FALSE),IF(BH61&lt;&gt;0,VLOOKUP($A61,'Потребление ЭЭ_факт'!$A$5:$DH$154,47+'Потребление ЭЭ_факт'!CQ$4+47,FALSE),0))</f>
        <v>12024</v>
      </c>
      <c r="BJ61" s="17">
        <f>IF(AND($D61=$BI$4,$E61=BJ$5),VLOOKUP($A61,'Потребление ЭЭ_факт'!$A$5:$DH$154,47+'Потребление ЭЭ_факт'!CR$4+47,FALSE),IF(BI61&lt;&gt;0,VLOOKUP($A61,'Потребление ЭЭ_факт'!$A$5:$DH$154,47+'Потребление ЭЭ_факт'!CR$4+47,FALSE),0))</f>
        <v>9659.24</v>
      </c>
      <c r="BK61" s="17">
        <f>IF(AND($D61=$BI$4,$E61=BK$5),VLOOKUP($A61,'Потребление ЭЭ_факт'!$A$5:$DH$154,47+'Потребление ЭЭ_факт'!CS$4+47,FALSE),IF(BJ61&lt;&gt;0,VLOOKUP($A61,'Потребление ЭЭ_факт'!$A$5:$DH$154,47+'Потребление ЭЭ_факт'!CS$4+47,FALSE),0))</f>
        <v>8219.24</v>
      </c>
      <c r="BL61" s="17">
        <f>IF(AND($D61=$BI$4,$E61=BL$5),VLOOKUP($A61,'Потребление ЭЭ_факт'!$A$5:$DH$154,47+'Потребление ЭЭ_факт'!CT$4+47,FALSE),IF(BK61&lt;&gt;0,VLOOKUP($A61,'Потребление ЭЭ_факт'!$A$5:$DH$154,47+'Потребление ЭЭ_факт'!CT$4+47,FALSE),0))</f>
        <v>8152</v>
      </c>
      <c r="BM61" s="17">
        <f>IF(AND($D61=$BI$4,$E61=BM$5),VLOOKUP($A61,'Потребление ЭЭ_факт'!$A$5:$DH$154,47+'Потребление ЭЭ_факт'!CU$4+47,FALSE),IF(BL61&lt;&gt;0,VLOOKUP($A61,'Потребление ЭЭ_факт'!$A$5:$DH$154,47+'Потребление ЭЭ_факт'!CU$4+47,FALSE),0))</f>
        <v>8810.0400000000009</v>
      </c>
      <c r="BN61" s="17">
        <f>IF(AND($D61=$BI$4,$E61=BN$5),VLOOKUP($A61,'Потребление ЭЭ_факт'!$A$5:$DH$154,47+'Потребление ЭЭ_факт'!CV$4+47,FALSE),IF(BM61&lt;&gt;0,VLOOKUP($A61,'Потребление ЭЭ_факт'!$A$5:$DH$154,47+'Потребление ЭЭ_факт'!CV$4+47,FALSE),0))</f>
        <v>12359.44</v>
      </c>
      <c r="BO61" s="17">
        <f>IF(AND($D61=$BI$4,$E61=BO$5),VLOOKUP($A61,'Потребление ЭЭ_факт'!$A$5:$DH$154,47+'Потребление ЭЭ_факт'!CW$4+47,FALSE),IF(BN61&lt;&gt;0,VLOOKUP($A61,'Потребление ЭЭ_факт'!$A$5:$DH$154,47+'Потребление ЭЭ_факт'!CW$4+47,FALSE),0))</f>
        <v>13109.28</v>
      </c>
      <c r="BP61" s="17">
        <f>IF(AND($D61=$BI$4,$E61=BP$5),VLOOKUP($A61,'Потребление ЭЭ_факт'!$A$5:$DH$154,47+'Потребление ЭЭ_факт'!CX$4+47,FALSE),IF(BO61&lt;&gt;0,VLOOKUP($A61,'Потребление ЭЭ_факт'!$A$5:$DH$154,47+'Потребление ЭЭ_факт'!CX$4+47,FALSE),0))</f>
        <v>11855.08</v>
      </c>
      <c r="BQ61" s="17">
        <f>IF(AND($D61=$BI$4,$E61=BQ$5),VLOOKUP($A61,'Потребление ЭЭ_факт'!$A$5:$DH$154,47+'Потребление ЭЭ_факт'!CY$4+47,FALSE),IF(BP61&lt;&gt;0,VLOOKUP($A61,'Потребление ЭЭ_факт'!$A$5:$DH$154,47+'Потребление ЭЭ_факт'!CY$4+47,FALSE),0))</f>
        <v>10514.56</v>
      </c>
      <c r="BR61" s="17">
        <f>IF(AND($D61=$BI$4,$E61=BR$5),VLOOKUP($A61,'Потребление ЭЭ_факт'!$A$5:$DH$154,47+'Потребление ЭЭ_факт'!CZ$4+47,FALSE),IF(BQ61&lt;&gt;0,VLOOKUP($A61,'Потребление ЭЭ_факт'!$A$5:$DH$154,47+'Потребление ЭЭ_факт'!CZ$4+47,FALSE),0))</f>
        <v>7512.56</v>
      </c>
      <c r="BS61" s="17">
        <f>IF(AND($D61=$BI$4,$E61=BS$5),VLOOKUP($A61,'Потребление ЭЭ_факт'!$A$5:$DH$154,47+'Потребление ЭЭ_факт'!DA$4+47,FALSE),IF(BR61&lt;&gt;0,VLOOKUP($A61,'Потребление ЭЭ_факт'!$A$5:$DH$154,47+'Потребление ЭЭ_факт'!DA$4+47,FALSE),0))</f>
        <v>7671.38</v>
      </c>
      <c r="BT61" s="17">
        <f>IF(AND($D61=$BI$4,$E61=BT$5),VLOOKUP($A61,'Потребление ЭЭ_факт'!$A$5:$DH$154,47+'Потребление ЭЭ_факт'!DB$4+47,FALSE),IF(BS61&lt;&gt;0,VLOOKUP($A61,'Потребление ЭЭ_факт'!$A$5:$DH$154,47+'Потребление ЭЭ_факт'!DB$4+47,FALSE),0))</f>
        <v>10843.24</v>
      </c>
      <c r="BU61" s="14">
        <f>IF(AND($D61=$BU$4,$E61=BU$5),VLOOKUP($A61,'Потребление ЭЭ_факт'!$A$5:$DH$154,59+'Потребление ЭЭ_факт'!DC$4+47,FALSE),IF(BT61&lt;&gt;0,VLOOKUP($A61,'Потребление ЭЭ_факт'!$A$5:$DH$154,47+'Потребление ЭЭ_факт'!DC$4+59,FALSE),0))</f>
        <v>8901.2000000000007</v>
      </c>
      <c r="BV61" s="17">
        <f>IF(AND($D61=$BU$4,$E61=BV$5),VLOOKUP($A61,'Потребление ЭЭ_факт'!$A$5:$DH$154,59+'Потребление ЭЭ_факт'!DD$4+47,FALSE),IF(BU61&lt;&gt;0,VLOOKUP($A61,'Потребление ЭЭ_факт'!$A$5:$DH$154,47+'Потребление ЭЭ_факт'!DD$4+59,FALSE),0))</f>
        <v>9600.1</v>
      </c>
      <c r="BW61" s="17">
        <f>IF(AND($D61=$BU$4,$E61=BW$5),VLOOKUP($A61,'Потребление ЭЭ_факт'!$A$5:$DH$154,59+'Потребление ЭЭ_факт'!DE$4+47,FALSE),IF(BV61&lt;&gt;0,VLOOKUP($A61,'Потребление ЭЭ_факт'!$A$5:$DH$154,47+'Потребление ЭЭ_факт'!DE$4+59,FALSE),0))</f>
        <v>7031.84</v>
      </c>
      <c r="BX61" s="17">
        <f>IF(AND($D61=$BU$4,$E61=BX$5),VLOOKUP($A61,'Потребление ЭЭ_факт'!$A$5:$DH$154,59+'Потребление ЭЭ_факт'!DF$4+47,FALSE),IF(BW61&lt;&gt;0,VLOOKUP($A61,'Потребление ЭЭ_факт'!$A$5:$DH$154,47+'Потребление ЭЭ_факт'!DF$4+59,FALSE),0))</f>
        <v>6261.36</v>
      </c>
      <c r="BY61" s="17">
        <f>IF(AND($D61=$BU$4,$E61=BY$5),VLOOKUP($A61,'Потребление ЭЭ_факт'!$A$5:$DH$154,59+'Потребление ЭЭ_факт'!DG$4+47,FALSE),IF(BX61&lt;&gt;0,VLOOKUP($A61,'Потребление ЭЭ_факт'!$A$5:$DH$154,47+'Потребление ЭЭ_факт'!DG$4+59,FALSE),0))</f>
        <v>7306.94</v>
      </c>
      <c r="BZ61" s="17">
        <f>IF(AND($D61=$BU$4,$E61=BZ$5),VLOOKUP($A61,'Потребление ЭЭ_факт'!$A$5:$DH$154,59+'Потребление ЭЭ_факт'!DH$4+47,FALSE),IF(BY61&lt;&gt;0,VLOOKUP($A61,'Потребление ЭЭ_факт'!$A$5:$DH$154,47+'Потребление ЭЭ_факт'!DH$4+59,FALSE),0))</f>
        <v>8822.32</v>
      </c>
      <c r="CA61" s="15">
        <f>AVERAGE(BO61,BC61,AQ61)</f>
        <v>9720.4666666666672</v>
      </c>
      <c r="CB61" s="12">
        <f t="shared" si="249"/>
        <v>9682.8933333333334</v>
      </c>
      <c r="CC61" s="12">
        <f t="shared" si="250"/>
        <v>9586.0533333333333</v>
      </c>
      <c r="CD61" s="12">
        <f t="shared" si="251"/>
        <v>7384.84</v>
      </c>
      <c r="CE61" s="12">
        <f t="shared" si="252"/>
        <v>6845.4733333333324</v>
      </c>
      <c r="CF61" s="12">
        <f t="shared" si="253"/>
        <v>10543.093333333332</v>
      </c>
      <c r="CG61" s="14">
        <f t="shared" si="254"/>
        <v>10660.199999999999</v>
      </c>
      <c r="CH61" s="15">
        <f t="shared" si="255"/>
        <v>9643.1933333333345</v>
      </c>
      <c r="CI61" s="15">
        <f t="shared" si="256"/>
        <v>7163.68</v>
      </c>
      <c r="CJ61" s="15">
        <f t="shared" si="257"/>
        <v>6928.2266666666665</v>
      </c>
      <c r="CK61" s="15">
        <f t="shared" si="258"/>
        <v>8043.7400000000007</v>
      </c>
      <c r="CL61" s="15">
        <f t="shared" si="259"/>
        <v>10100.746666666668</v>
      </c>
      <c r="CM61" s="15">
        <f t="shared" si="260"/>
        <v>9720.4666666666672</v>
      </c>
      <c r="CN61" s="15">
        <f t="shared" si="262"/>
        <v>9682.8933333333334</v>
      </c>
      <c r="CO61" s="15">
        <f t="shared" si="263"/>
        <v>9586.0533333333333</v>
      </c>
      <c r="CP61" s="15">
        <f t="shared" si="264"/>
        <v>7384.84</v>
      </c>
      <c r="CQ61" s="15">
        <f t="shared" si="265"/>
        <v>6845.4733333333324</v>
      </c>
      <c r="CR61" s="16">
        <f t="shared" si="266"/>
        <v>10543.093333333332</v>
      </c>
      <c r="CS61" s="14">
        <f t="shared" si="213"/>
        <v>10660.199999999999</v>
      </c>
      <c r="CT61" s="15">
        <f t="shared" si="214"/>
        <v>9643.1933333333345</v>
      </c>
      <c r="CU61" s="15">
        <f t="shared" si="215"/>
        <v>7163.68</v>
      </c>
      <c r="CV61" s="15">
        <f t="shared" si="216"/>
        <v>6928.2266666666665</v>
      </c>
      <c r="CW61" s="15">
        <f t="shared" si="217"/>
        <v>8043.7400000000007</v>
      </c>
      <c r="CX61" s="15">
        <f t="shared" si="218"/>
        <v>10100.746666666668</v>
      </c>
      <c r="CY61" s="15">
        <f t="shared" si="219"/>
        <v>9720.4666666666672</v>
      </c>
      <c r="CZ61" s="15">
        <f t="shared" si="220"/>
        <v>9682.8933333333334</v>
      </c>
      <c r="DA61" s="15">
        <f t="shared" si="221"/>
        <v>9586.0533333333333</v>
      </c>
      <c r="DB61" s="15">
        <f t="shared" si="222"/>
        <v>7384.84</v>
      </c>
      <c r="DC61" s="15">
        <f t="shared" si="223"/>
        <v>6845.4733333333324</v>
      </c>
      <c r="DD61" s="16">
        <f t="shared" si="224"/>
        <v>10543.093333333332</v>
      </c>
      <c r="DE61" s="14">
        <f t="shared" si="190"/>
        <v>10660.199999999999</v>
      </c>
      <c r="DF61" s="15">
        <f t="shared" si="191"/>
        <v>9643.1933333333345</v>
      </c>
      <c r="DG61" s="15">
        <f t="shared" si="192"/>
        <v>7163.68</v>
      </c>
      <c r="DH61" s="15">
        <f t="shared" si="193"/>
        <v>6928.2266666666665</v>
      </c>
      <c r="DI61" s="15">
        <f t="shared" si="194"/>
        <v>8043.7400000000007</v>
      </c>
      <c r="DJ61" s="15">
        <f t="shared" si="195"/>
        <v>10100.746666666668</v>
      </c>
      <c r="DK61" s="15">
        <f t="shared" si="196"/>
        <v>9720.4666666666672</v>
      </c>
      <c r="DL61" s="15">
        <f t="shared" si="197"/>
        <v>9682.8933333333334</v>
      </c>
      <c r="DM61" s="15">
        <f t="shared" si="198"/>
        <v>9586.0533333333333</v>
      </c>
      <c r="DN61" s="15">
        <f t="shared" si="199"/>
        <v>7384.84</v>
      </c>
      <c r="DO61" s="15">
        <f t="shared" si="188"/>
        <v>6845.4733333333324</v>
      </c>
      <c r="DP61" s="16">
        <f t="shared" si="189"/>
        <v>10543.093333333332</v>
      </c>
      <c r="DQ61" s="14">
        <f t="shared" si="105"/>
        <v>10660.199999999999</v>
      </c>
      <c r="DR61" s="15">
        <f t="shared" si="106"/>
        <v>9643.1933333333345</v>
      </c>
      <c r="DS61" s="15">
        <f t="shared" si="107"/>
        <v>7163.68</v>
      </c>
      <c r="DT61" s="15">
        <f t="shared" si="108"/>
        <v>6928.2266666666665</v>
      </c>
      <c r="DU61" s="15">
        <f t="shared" si="109"/>
        <v>8043.7400000000007</v>
      </c>
      <c r="DV61" s="15">
        <f t="shared" si="110"/>
        <v>10100.746666666668</v>
      </c>
      <c r="DW61" s="15">
        <f t="shared" si="111"/>
        <v>9720.4666666666672</v>
      </c>
      <c r="DX61" s="15">
        <f t="shared" si="112"/>
        <v>9682.8933333333334</v>
      </c>
      <c r="DY61" s="15">
        <f t="shared" si="113"/>
        <v>9586.0533333333333</v>
      </c>
      <c r="DZ61" s="15">
        <f t="shared" si="225"/>
        <v>7384.84</v>
      </c>
      <c r="EA61" s="15">
        <f t="shared" si="226"/>
        <v>6845.4733333333324</v>
      </c>
      <c r="EB61" s="16">
        <f t="shared" si="227"/>
        <v>10543.093333333332</v>
      </c>
      <c r="EC61" s="14">
        <f t="shared" si="228"/>
        <v>10660.199999999999</v>
      </c>
      <c r="ED61" s="15">
        <f t="shared" si="229"/>
        <v>9643.1933333333345</v>
      </c>
      <c r="EE61" s="15">
        <f t="shared" si="230"/>
        <v>7163.68</v>
      </c>
      <c r="EF61" s="15">
        <f t="shared" si="231"/>
        <v>6928.2266666666665</v>
      </c>
      <c r="EG61" s="15">
        <f t="shared" si="232"/>
        <v>8043.7400000000007</v>
      </c>
      <c r="EH61" s="15">
        <f t="shared" si="233"/>
        <v>10100.746666666668</v>
      </c>
      <c r="EI61" s="15">
        <f t="shared" si="234"/>
        <v>9720.4666666666672</v>
      </c>
      <c r="EJ61" s="15">
        <f t="shared" si="235"/>
        <v>9682.8933333333334</v>
      </c>
      <c r="EK61" s="15">
        <f t="shared" si="236"/>
        <v>9586.0533333333333</v>
      </c>
      <c r="EL61" s="15">
        <f t="shared" si="237"/>
        <v>7384.84</v>
      </c>
      <c r="EM61" s="15">
        <f t="shared" si="238"/>
        <v>6845.4733333333324</v>
      </c>
      <c r="EN61" s="16">
        <f t="shared" si="239"/>
        <v>10543.093333333332</v>
      </c>
      <c r="EO61" s="14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6"/>
      <c r="FC61" s="14"/>
      <c r="FD61" s="17"/>
      <c r="FE61" s="17"/>
      <c r="FF61" s="17"/>
      <c r="FG61" s="17">
        <f t="shared" si="117"/>
        <v>3985</v>
      </c>
      <c r="FH61" s="17">
        <f t="shared" si="118"/>
        <v>5322</v>
      </c>
      <c r="FI61" s="17">
        <f t="shared" si="119"/>
        <v>5711</v>
      </c>
      <c r="FJ61" s="17">
        <f t="shared" si="120"/>
        <v>6111.84</v>
      </c>
      <c r="FK61" s="17">
        <f t="shared" si="121"/>
        <v>9354</v>
      </c>
      <c r="FL61" s="17">
        <f t="shared" si="122"/>
        <v>7010.36</v>
      </c>
      <c r="FM61" s="17">
        <f t="shared" si="123"/>
        <v>6371.4</v>
      </c>
      <c r="FN61" s="17">
        <f t="shared" si="124"/>
        <v>10631.08</v>
      </c>
      <c r="FO61" s="14">
        <f t="shared" si="125"/>
        <v>11055.4</v>
      </c>
      <c r="FP61" s="17">
        <f t="shared" si="126"/>
        <v>9670.24</v>
      </c>
      <c r="FQ61" s="17">
        <f t="shared" si="127"/>
        <v>6239.96</v>
      </c>
      <c r="FR61" s="17">
        <f t="shared" si="128"/>
        <v>6371.32</v>
      </c>
      <c r="FS61" s="17">
        <f t="shared" si="129"/>
        <v>8014.24</v>
      </c>
      <c r="FT61" s="17">
        <f t="shared" si="130"/>
        <v>9120.48</v>
      </c>
      <c r="FU61" s="17">
        <f t="shared" si="131"/>
        <v>10341.120000000001</v>
      </c>
      <c r="FV61" s="17">
        <f t="shared" si="132"/>
        <v>11081.76</v>
      </c>
      <c r="FW61" s="17">
        <f t="shared" si="133"/>
        <v>8889.6</v>
      </c>
      <c r="FX61" s="17">
        <f t="shared" si="134"/>
        <v>7631.6</v>
      </c>
      <c r="FY61" s="17">
        <f t="shared" si="135"/>
        <v>6493.64</v>
      </c>
      <c r="FZ61" s="17">
        <f t="shared" si="136"/>
        <v>10154.959999999999</v>
      </c>
      <c r="GA61" s="14">
        <f t="shared" si="137"/>
        <v>12024</v>
      </c>
      <c r="GB61" s="17">
        <f t="shared" si="138"/>
        <v>9659.24</v>
      </c>
      <c r="GC61" s="17">
        <f t="shared" si="139"/>
        <v>8219.24</v>
      </c>
      <c r="GD61" s="17">
        <f t="shared" si="140"/>
        <v>8152</v>
      </c>
      <c r="GE61" s="17">
        <f t="shared" si="141"/>
        <v>8810.0400000000009</v>
      </c>
      <c r="GF61" s="17">
        <f t="shared" si="142"/>
        <v>12359.44</v>
      </c>
      <c r="GG61" s="17">
        <f t="shared" si="143"/>
        <v>13109.28</v>
      </c>
      <c r="GH61" s="17">
        <f t="shared" si="144"/>
        <v>11855.08</v>
      </c>
      <c r="GI61" s="17">
        <f t="shared" si="145"/>
        <v>10514.56</v>
      </c>
      <c r="GJ61" s="17">
        <f t="shared" si="146"/>
        <v>7512.56</v>
      </c>
      <c r="GK61" s="17">
        <f t="shared" si="147"/>
        <v>7671.38</v>
      </c>
      <c r="GL61" s="17">
        <f t="shared" si="148"/>
        <v>10843.24</v>
      </c>
      <c r="GM61" s="14">
        <f t="shared" si="149"/>
        <v>8901.2000000000007</v>
      </c>
      <c r="GN61" s="17">
        <f t="shared" si="150"/>
        <v>9600.1</v>
      </c>
      <c r="GO61" s="17">
        <f t="shared" si="151"/>
        <v>7031.84</v>
      </c>
      <c r="GP61" s="17">
        <f t="shared" si="152"/>
        <v>6261.36</v>
      </c>
      <c r="GQ61" s="17">
        <f t="shared" si="153"/>
        <v>7306.94</v>
      </c>
      <c r="GR61" s="17">
        <f t="shared" si="154"/>
        <v>8822.32</v>
      </c>
      <c r="GS61" s="15">
        <f t="shared" si="155"/>
        <v>9720.4666666666672</v>
      </c>
      <c r="GT61" s="12">
        <f t="shared" si="156"/>
        <v>9682.8933333333334</v>
      </c>
      <c r="GU61" s="12">
        <f t="shared" si="157"/>
        <v>9586.0533333333333</v>
      </c>
      <c r="GV61" s="12">
        <f t="shared" si="158"/>
        <v>7384.84</v>
      </c>
      <c r="GW61" s="12">
        <f t="shared" si="159"/>
        <v>6845.4733333333324</v>
      </c>
      <c r="GX61" s="12">
        <f t="shared" si="160"/>
        <v>10543.093333333332</v>
      </c>
      <c r="GY61" s="14">
        <f t="shared" si="161"/>
        <v>10660.199999999999</v>
      </c>
      <c r="GZ61" s="15">
        <f t="shared" si="162"/>
        <v>9643.1933333333345</v>
      </c>
      <c r="HA61" s="15">
        <f t="shared" si="163"/>
        <v>7163.68</v>
      </c>
      <c r="HB61" s="15">
        <f t="shared" si="164"/>
        <v>6928.2266666666665</v>
      </c>
      <c r="HC61" s="15">
        <f t="shared" si="165"/>
        <v>8043.7400000000007</v>
      </c>
      <c r="HD61" s="15">
        <f t="shared" si="166"/>
        <v>10100.746666666668</v>
      </c>
      <c r="HE61" s="15">
        <f t="shared" si="167"/>
        <v>9720.4666666666672</v>
      </c>
      <c r="HF61" s="15">
        <f t="shared" si="168"/>
        <v>9682.8933333333334</v>
      </c>
      <c r="HG61" s="15">
        <f t="shared" si="169"/>
        <v>9586.0533333333333</v>
      </c>
      <c r="HH61" s="15">
        <f t="shared" si="170"/>
        <v>7384.84</v>
      </c>
      <c r="HI61" s="15">
        <f t="shared" si="171"/>
        <v>6845.4733333333324</v>
      </c>
      <c r="HJ61" s="16">
        <f t="shared" si="172"/>
        <v>10543.093333333332</v>
      </c>
      <c r="HK61" s="14">
        <f t="shared" si="267"/>
        <v>10660.199999999999</v>
      </c>
      <c r="HL61" s="15">
        <f t="shared" si="268"/>
        <v>9643.1933333333345</v>
      </c>
      <c r="HM61" s="15">
        <f t="shared" si="269"/>
        <v>7163.68</v>
      </c>
      <c r="HN61" s="15">
        <f t="shared" ref="HN61:HN69" si="270">CV61</f>
        <v>6928.2266666666665</v>
      </c>
      <c r="HO61" s="15"/>
      <c r="HP61" s="15"/>
      <c r="HQ61" s="15"/>
      <c r="HR61" s="15"/>
      <c r="HS61" s="15"/>
      <c r="HT61" s="15"/>
      <c r="HU61" s="15"/>
      <c r="HV61" s="16"/>
      <c r="HW61" s="14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6"/>
      <c r="II61" s="14"/>
      <c r="IJ61" s="15"/>
      <c r="IK61" s="15"/>
      <c r="IL61" s="15"/>
      <c r="IM61" s="15"/>
      <c r="IN61" s="15"/>
      <c r="IO61" s="15"/>
      <c r="IP61" s="15"/>
      <c r="IQ61" s="15"/>
      <c r="IR61" s="15"/>
      <c r="IS61" s="15"/>
      <c r="IT61" s="16"/>
      <c r="IU61" s="14"/>
      <c r="IV61" s="15"/>
      <c r="IW61" s="15"/>
      <c r="IX61" s="15"/>
      <c r="IY61" s="15"/>
      <c r="IZ61" s="15"/>
      <c r="JA61" s="15"/>
      <c r="JB61" s="15"/>
      <c r="JC61" s="15"/>
      <c r="JD61" s="15"/>
      <c r="JE61" s="15"/>
      <c r="JF61" s="16"/>
      <c r="JH61" s="17"/>
      <c r="JI61" s="14">
        <f t="shared" si="179"/>
        <v>54496.68</v>
      </c>
      <c r="JJ61" s="15">
        <f t="shared" si="180"/>
        <v>105064.32000000001</v>
      </c>
      <c r="JK61" s="15">
        <f t="shared" si="181"/>
        <v>120730.06000000001</v>
      </c>
      <c r="JL61" s="15">
        <f t="shared" si="182"/>
        <v>101686.57999999999</v>
      </c>
      <c r="JM61" s="15">
        <f t="shared" si="183"/>
        <v>106302.60666666666</v>
      </c>
      <c r="JN61" s="15">
        <f t="shared" si="184"/>
        <v>34395.300000000003</v>
      </c>
      <c r="JO61" s="15">
        <f t="shared" si="185"/>
        <v>0</v>
      </c>
      <c r="JP61" s="15">
        <f t="shared" si="186"/>
        <v>0</v>
      </c>
      <c r="JQ61" s="15">
        <f t="shared" si="187"/>
        <v>0</v>
      </c>
      <c r="JR61" s="14"/>
    </row>
    <row r="62" spans="1:278" ht="12.75" customHeight="1" x14ac:dyDescent="0.25">
      <c r="A62" s="5" t="s">
        <v>285</v>
      </c>
      <c r="B62" s="3" t="s">
        <v>286</v>
      </c>
      <c r="C62" s="4">
        <v>44799</v>
      </c>
      <c r="D62">
        <f t="shared" si="242"/>
        <v>2022</v>
      </c>
      <c r="E62">
        <f t="shared" si="243"/>
        <v>8</v>
      </c>
      <c r="F62">
        <f t="shared" si="244"/>
        <v>2019</v>
      </c>
      <c r="G62">
        <f t="shared" si="245"/>
        <v>8</v>
      </c>
      <c r="H62">
        <f t="shared" si="173"/>
        <v>2022</v>
      </c>
      <c r="I62">
        <f t="shared" si="174"/>
        <v>9</v>
      </c>
      <c r="J62">
        <f t="shared" si="175"/>
        <v>2027</v>
      </c>
      <c r="K62">
        <f t="shared" si="176"/>
        <v>8</v>
      </c>
      <c r="M62" s="28">
        <f>IF(AND($D62=$M$4,$E62=M$5),VLOOKUP($A62,'Потребление ЭЭ_факт'!$A$5:$DH$154,47+'Потребление ЭЭ_факт'!AU$4-1,FALSE),IF(L62&lt;&gt;0,VLOOKUP($A62,'Потребление ЭЭ_факт'!$A$5:$DH$154,47+'Потребление ЭЭ_факт'!AU$4-1,FALSE),0))</f>
        <v>0</v>
      </c>
      <c r="N62" s="17">
        <f>IF(AND($D62=$M$4,$E62=N$5),VLOOKUP($A62,'Потребление ЭЭ_факт'!$A$5:$DH$154,47+'Потребление ЭЭ_факт'!AV$4-1,FALSE),IF(M62&lt;&gt;0,VLOOKUP($A62,'Потребление ЭЭ_факт'!$A$5:$DH$154,47+'Потребление ЭЭ_факт'!AV$4-1,FALSE),0))</f>
        <v>0</v>
      </c>
      <c r="O62" s="17">
        <f>IF(AND($D62=$M$4,$E62=O$5),VLOOKUP($A62,'Потребление ЭЭ_факт'!$A$5:$DH$154,47+'Потребление ЭЭ_факт'!AW$4-1,FALSE),IF(N62&lt;&gt;0,VLOOKUP($A62,'Потребление ЭЭ_факт'!$A$5:$DH$154,47+'Потребление ЭЭ_факт'!AW$4-1,FALSE),0))</f>
        <v>0</v>
      </c>
      <c r="P62" s="17">
        <f>IF(AND($D62=$M$4,$E62=P$5),VLOOKUP($A62,'Потребление ЭЭ_факт'!$A$5:$DH$154,47+'Потребление ЭЭ_факт'!AX$4-1,FALSE),IF(O62&lt;&gt;0,VLOOKUP($A62,'Потребление ЭЭ_факт'!$A$5:$DH$154,47+'Потребление ЭЭ_факт'!AX$4-1,FALSE),0))</f>
        <v>0</v>
      </c>
      <c r="Q62" s="17">
        <f>IF(AND($D62=$M$4,$E62=Q$5),VLOOKUP($A62,'Потребление ЭЭ_факт'!$A$5:$DH$154,47+'Потребление ЭЭ_факт'!AY$4-1,FALSE),IF(P62&lt;&gt;0,VLOOKUP($A62,'Потребление ЭЭ_факт'!$A$5:$DH$154,47+'Потребление ЭЭ_факт'!AY$4-1,FALSE),0))</f>
        <v>0</v>
      </c>
      <c r="R62" s="17">
        <f>IF(AND($D62=$M$4,$E62=R$5),VLOOKUP($A62,'Потребление ЭЭ_факт'!$A$5:$DH$154,47+'Потребление ЭЭ_факт'!AZ$4-1,FALSE),IF(Q62&lt;&gt;0,VLOOKUP($A62,'Потребление ЭЭ_факт'!$A$5:$DH$154,47+'Потребление ЭЭ_факт'!AZ$4-1,FALSE),0))</f>
        <v>0</v>
      </c>
      <c r="S62" s="17">
        <f>IF(AND($D62=$M$4,$E62=S$5),VLOOKUP($A62,'Потребление ЭЭ_факт'!$A$5:$DH$154,47+'Потребление ЭЭ_факт'!BA$4-1,FALSE),IF(R62&lt;&gt;0,VLOOKUP($A62,'Потребление ЭЭ_факт'!$A$5:$DH$154,47+'Потребление ЭЭ_факт'!BA$4-1,FALSE),0))</f>
        <v>0</v>
      </c>
      <c r="T62" s="17">
        <f>IF(AND($D62=$M$4,$E62=T$5),VLOOKUP($A62,'Потребление ЭЭ_факт'!$A$5:$DH$154,47+'Потребление ЭЭ_факт'!BB$4-1,FALSE),IF(S62&lt;&gt;0,VLOOKUP($A62,'Потребление ЭЭ_факт'!$A$5:$DH$154,47+'Потребление ЭЭ_факт'!BB$4-1,FALSE),0))</f>
        <v>0</v>
      </c>
      <c r="U62" s="17">
        <f>IF(AND($D62=$M$4,$E62=U$5),VLOOKUP($A62,'Потребление ЭЭ_факт'!$A$5:$DH$154,47+'Потребление ЭЭ_факт'!BC$4-1,FALSE),IF(T62&lt;&gt;0,VLOOKUP($A62,'Потребление ЭЭ_факт'!$A$5:$DH$154,47+'Потребление ЭЭ_факт'!BC$4-1,FALSE),0))</f>
        <v>0</v>
      </c>
      <c r="V62" s="17">
        <f>IF(AND($D62=$M$4,$E62=V$5),VLOOKUP($A62,'Потребление ЭЭ_факт'!$A$5:$DH$154,47+'Потребление ЭЭ_факт'!BD$4-1,FALSE),IF(U62&lt;&gt;0,VLOOKUP($A62,'Потребление ЭЭ_факт'!$A$5:$DH$154,47+'Потребление ЭЭ_факт'!BD$4-1,FALSE),0))</f>
        <v>0</v>
      </c>
      <c r="W62" s="17">
        <f>IF(AND($D62=$M$4,$E62=W$5),VLOOKUP($A62,'Потребление ЭЭ_факт'!$A$5:$DH$154,47+'Потребление ЭЭ_факт'!BE$4-1,FALSE),IF(V62&lt;&gt;0,VLOOKUP($A62,'Потребление ЭЭ_факт'!$A$5:$DH$154,47+'Потребление ЭЭ_факт'!BE$4-1,FALSE),0))</f>
        <v>0</v>
      </c>
      <c r="X62" s="17">
        <f>IF(AND($D62=$M$4,$E62=X$5),VLOOKUP($A62,'Потребление ЭЭ_факт'!$A$5:$DH$154,47+'Потребление ЭЭ_факт'!BF$4-1,FALSE),IF(W62&lt;&gt;0,VLOOKUP($A62,'Потребление ЭЭ_факт'!$A$5:$DH$154,47+'Потребление ЭЭ_факт'!BF$4-1,FALSE),0))</f>
        <v>0</v>
      </c>
      <c r="Y62" s="14">
        <f>IF(AND($D62=$Y$4,$E62=Y$5),VLOOKUP($A62,'Потребление ЭЭ_факт'!$A$5:$DH$154,47+'Потребление ЭЭ_факт'!BG$4+11,FALSE),IF(X62&lt;&gt;0,VLOOKUP($A62,'Потребление ЭЭ_факт'!$A$5:$DH$154,47+'Потребление ЭЭ_факт'!BG$4+11,FALSE),0))</f>
        <v>0</v>
      </c>
      <c r="Z62" s="17">
        <f>IF(AND($D62=$Y$4,$E62=Z$5),VLOOKUP($A62,'Потребление ЭЭ_факт'!$A$5:$DH$154,47+'Потребление ЭЭ_факт'!BH$4+11,FALSE),IF(Y62&lt;&gt;0,VLOOKUP($A62,'Потребление ЭЭ_факт'!$A$5:$DH$154,47+'Потребление ЭЭ_факт'!BH$4+11,FALSE),0))</f>
        <v>0</v>
      </c>
      <c r="AA62" s="17">
        <f>IF(AND($D62=$Y$4,$E62=AA$5),VLOOKUP($A62,'Потребление ЭЭ_факт'!$A$5:$DH$154,47+'Потребление ЭЭ_факт'!BI$4+11,FALSE),IF(Z62&lt;&gt;0,VLOOKUP($A62,'Потребление ЭЭ_факт'!$A$5:$DH$154,47+'Потребление ЭЭ_факт'!BI$4+11,FALSE),0))</f>
        <v>0</v>
      </c>
      <c r="AB62" s="17">
        <f>IF(AND($D62=$Y$4,$E62=AB$5),VLOOKUP($A62,'Потребление ЭЭ_факт'!$A$5:$DH$154,47+'Потребление ЭЭ_факт'!BJ$4+11,FALSE),IF(AA62&lt;&gt;0,VLOOKUP($A62,'Потребление ЭЭ_факт'!$A$5:$DH$154,47+'Потребление ЭЭ_факт'!BJ$4+11,FALSE),0))</f>
        <v>0</v>
      </c>
      <c r="AC62" s="17">
        <f>IF(AND($D62=$Y$4,$E62=AC$5),VLOOKUP($A62,'Потребление ЭЭ_факт'!$A$5:$DH$154,47+'Потребление ЭЭ_факт'!BK$4+11,FALSE),IF(AB62&lt;&gt;0,VLOOKUP($A62,'Потребление ЭЭ_факт'!$A$5:$DH$154,47+'Потребление ЭЭ_факт'!BK$4+11,FALSE),0))</f>
        <v>0</v>
      </c>
      <c r="AD62" s="17">
        <f>IF(AND($D62=$Y$4,$E62=AD$5),VLOOKUP($A62,'Потребление ЭЭ_факт'!$A$5:$DH$154,47+'Потребление ЭЭ_факт'!BL$4+11,FALSE),IF(AC62&lt;&gt;0,VLOOKUP($A62,'Потребление ЭЭ_факт'!$A$5:$DH$154,47+'Потребление ЭЭ_факт'!BL$4+11,FALSE),0))</f>
        <v>0</v>
      </c>
      <c r="AE62" s="17">
        <f>IF(AND($D62=$Y$4,$E62=AE$5),VLOOKUP($A62,'Потребление ЭЭ_факт'!$A$5:$DH$154,47+'Потребление ЭЭ_факт'!BM$4+11,FALSE),IF(AD62&lt;&gt;0,VLOOKUP($A62,'Потребление ЭЭ_факт'!$A$5:$DH$154,47+'Потребление ЭЭ_факт'!BM$4+11,FALSE),0))</f>
        <v>0</v>
      </c>
      <c r="AF62" s="17">
        <f>IF(AND($D62=$Y$4,$E62=AF$5),VLOOKUP($A62,'Потребление ЭЭ_факт'!$A$5:$DH$154,47+'Потребление ЭЭ_факт'!BN$4+11,FALSE),IF(AE62&lt;&gt;0,VLOOKUP($A62,'Потребление ЭЭ_факт'!$A$5:$DH$154,47+'Потребление ЭЭ_факт'!BN$4+11,FALSE),0))</f>
        <v>0</v>
      </c>
      <c r="AG62" s="17">
        <f>IF(AND($D62=$Y$4,$E62=AG$5),VLOOKUP($A62,'Потребление ЭЭ_факт'!$A$5:$DH$154,47+'Потребление ЭЭ_факт'!BO$4+11,FALSE),IF(AF62&lt;&gt;0,VLOOKUP($A62,'Потребление ЭЭ_факт'!$A$5:$DH$154,47+'Потребление ЭЭ_факт'!BO$4+11,FALSE),0))</f>
        <v>0</v>
      </c>
      <c r="AH62" s="17">
        <f>IF(AND($D62=$Y$4,$E62=AH$5),VLOOKUP($A62,'Потребление ЭЭ_факт'!$A$5:$DH$154,47+'Потребление ЭЭ_факт'!BP$4+11,FALSE),IF(AG62&lt;&gt;0,VLOOKUP($A62,'Потребление ЭЭ_факт'!$A$5:$DH$154,47+'Потребление ЭЭ_факт'!BP$4+11,FALSE),0))</f>
        <v>0</v>
      </c>
      <c r="AI62" s="17">
        <f>IF(AND($D62=$Y$4,$E62=AI$5),VLOOKUP($A62,'Потребление ЭЭ_факт'!$A$5:$DH$154,47+'Потребление ЭЭ_факт'!BQ$4+11,FALSE),IF(AH62&lt;&gt;0,VLOOKUP($A62,'Потребление ЭЭ_факт'!$A$5:$DH$154,47+'Потребление ЭЭ_факт'!BQ$4+11,FALSE),0))</f>
        <v>0</v>
      </c>
      <c r="AJ62" s="17">
        <f>IF(AND($D62=$Y$4,$E62=AJ$5),VLOOKUP($A62,'Потребление ЭЭ_факт'!$A$5:$DH$154,47+'Потребление ЭЭ_факт'!BR$4+11,FALSE),IF(AI62&lt;&gt;0,VLOOKUP($A62,'Потребление ЭЭ_факт'!$A$5:$DH$154,47+'Потребление ЭЭ_факт'!BR$4+11,FALSE),0))</f>
        <v>0</v>
      </c>
      <c r="AK62" s="14">
        <f>IF(AND($D62=$AK$4,$E62=AK$5),VLOOKUP($A62,'Потребление ЭЭ_факт'!$A$5:$DH$154,47+'Потребление ЭЭ_факт'!BS$4+23,FALSE),IF(AJ62&lt;&gt;0,VLOOKUP($A62,'Потребление ЭЭ_факт'!$A$5:$DH$154,47+'Потребление ЭЭ_факт'!BS$4+23,FALSE),0))</f>
        <v>0</v>
      </c>
      <c r="AL62" s="17">
        <f>IF(AND($D62=$AK$4,$E62=AL$5),VLOOKUP($A62,'Потребление ЭЭ_факт'!$A$5:$DH$154,47+'Потребление ЭЭ_факт'!BT$4+23,FALSE),IF(AK62&lt;&gt;0,VLOOKUP($A62,'Потребление ЭЭ_факт'!$A$5:$DH$154,47+'Потребление ЭЭ_факт'!BT$4+23,FALSE),0))</f>
        <v>0</v>
      </c>
      <c r="AM62" s="17">
        <f>IF(AND($D62=$AK$4,$E62=AM$5),VLOOKUP($A62,'Потребление ЭЭ_факт'!$A$5:$DH$154,47+'Потребление ЭЭ_факт'!BU$4+23,FALSE),IF(AL62&lt;&gt;0,VLOOKUP($A62,'Потребление ЭЭ_факт'!$A$5:$DH$154,47+'Потребление ЭЭ_факт'!BU$4+23,FALSE),0))</f>
        <v>0</v>
      </c>
      <c r="AN62" s="17">
        <f>IF(AND($D62=$AK$4,$E62=AN$5),VLOOKUP($A62,'Потребление ЭЭ_факт'!$A$5:$DH$154,47+'Потребление ЭЭ_факт'!BV$4+23,FALSE),IF(AM62&lt;&gt;0,VLOOKUP($A62,'Потребление ЭЭ_факт'!$A$5:$DH$154,47+'Потребление ЭЭ_факт'!BV$4+23,FALSE),0))</f>
        <v>0</v>
      </c>
      <c r="AO62" s="17">
        <f>IF(AND($D62=$AK$4,$E62=AO$5),VLOOKUP($A62,'Потребление ЭЭ_факт'!$A$5:$DH$154,47+'Потребление ЭЭ_факт'!BW$4+23,FALSE),IF(AN62&lt;&gt;0,VLOOKUP($A62,'Потребление ЭЭ_факт'!$A$5:$DH$154,47+'Потребление ЭЭ_факт'!BW$4+23,FALSE),0))</f>
        <v>0</v>
      </c>
      <c r="AP62" s="17">
        <f>IF(AND($D62=$AK$4,$E62=AP$5),VLOOKUP($A62,'Потребление ЭЭ_факт'!$A$5:$DH$154,47+'Потребление ЭЭ_факт'!BX$4+23,FALSE),IF(AO62&lt;&gt;0,VLOOKUP($A62,'Потребление ЭЭ_факт'!$A$5:$DH$154,47+'Потребление ЭЭ_факт'!BX$4+23,FALSE),0))</f>
        <v>0</v>
      </c>
      <c r="AQ62" s="17">
        <f>IF(AND($D62=$AK$4,$E62=AQ$5),VLOOKUP($A62,'Потребление ЭЭ_факт'!$A$5:$DH$154,47+'Потребление ЭЭ_факт'!BY$4+23,FALSE),IF(AP62&lt;&gt;0,VLOOKUP($A62,'Потребление ЭЭ_факт'!$A$5:$DH$154,47+'Потребление ЭЭ_факт'!BY$4+23,FALSE),0))</f>
        <v>0</v>
      </c>
      <c r="AR62" s="17">
        <f>IF(AND($D62=$AK$4,$E62=AR$5),VLOOKUP($A62,'Потребление ЭЭ_факт'!$A$5:$DH$154,47+'Потребление ЭЭ_факт'!BZ$4+23,FALSE),IF(AQ62&lt;&gt;0,VLOOKUP($A62,'Потребление ЭЭ_факт'!$A$5:$DH$154,47+'Потребление ЭЭ_факт'!BZ$4+23,FALSE),0))</f>
        <v>15268</v>
      </c>
      <c r="AS62" s="17">
        <f>IF(AND($D62=$AK$4,$E62=AS$5),VLOOKUP($A62,'Потребление ЭЭ_факт'!$A$5:$DH$154,47+'Потребление ЭЭ_факт'!CA$4+23,FALSE),IF(AR62&lt;&gt;0,VLOOKUP($A62,'Потребление ЭЭ_факт'!$A$5:$DH$154,47+'Потребление ЭЭ_факт'!CA$4+23,FALSE),0))</f>
        <v>7970</v>
      </c>
      <c r="AT62" s="17">
        <f>IF(AND($D62=$AK$4,$E62=AT$5),VLOOKUP($A62,'Потребление ЭЭ_факт'!$A$5:$DH$154,47+'Потребление ЭЭ_факт'!CB$4+23,FALSE),IF(AS62&lt;&gt;0,VLOOKUP($A62,'Потребление ЭЭ_факт'!$A$5:$DH$154,47+'Потребление ЭЭ_факт'!CB$4+23,FALSE),0))</f>
        <v>5936.9309069999999</v>
      </c>
      <c r="AU62" s="17">
        <f>IF(AND($D62=$AK$4,$E62=AU$5),VLOOKUP($A62,'Потребление ЭЭ_факт'!$A$5:$DH$154,47+'Потребление ЭЭ_факт'!CC$4+23,FALSE),IF(AT62&lt;&gt;0,VLOOKUP($A62,'Потребление ЭЭ_факт'!$A$5:$DH$154,47+'Потребление ЭЭ_факт'!CC$4+23,FALSE),0))</f>
        <v>6228.3417449999997</v>
      </c>
      <c r="AV62" s="17">
        <f>IF(AND($D62=$AK$4,$E62=AV$5),VLOOKUP($A62,'Потребление ЭЭ_факт'!$A$5:$DH$154,47+'Потребление ЭЭ_факт'!CD$4+23,FALSE),IF(AU62&lt;&gt;0,VLOOKUP($A62,'Потребление ЭЭ_факт'!$A$5:$DH$154,47+'Потребление ЭЭ_факт'!CD$4+23,FALSE),0))</f>
        <v>7596.5445239999999</v>
      </c>
      <c r="AW62" s="14">
        <f>IF(AND($D62=$AW$4,$E62=AW$5),VLOOKUP($A62,'Потребление ЭЭ_факт'!$A$5:$DH$154,47+'Потребление ЭЭ_факт'!CE$4+35,FALSE),IF(AV62&lt;&gt;0,VLOOKUP($A62,'Потребление ЭЭ_факт'!$A$5:$DH$154,47+'Потребление ЭЭ_факт'!CE$4+35,FALSE),0))</f>
        <v>9450.3263129999996</v>
      </c>
      <c r="AX62" s="17">
        <f>IF(AND($D62=$AW$4,$E62=AX$5),VLOOKUP($A62,'Потребление ЭЭ_факт'!$A$5:$DH$154,47+'Потребление ЭЭ_факт'!CF$4+35,FALSE),IF(AW62&lt;&gt;0,VLOOKUP($A62,'Потребление ЭЭ_факт'!$A$5:$DH$154,47+'Потребление ЭЭ_факт'!CF$4+35,FALSE),0))</f>
        <v>8450.8446779999995</v>
      </c>
      <c r="AY62" s="17">
        <f>IF(AND($D62=$AW$4,$E62=AY$5),VLOOKUP($A62,'Потребление ЭЭ_факт'!$A$5:$DH$154,47+'Потребление ЭЭ_факт'!CG$4+35,FALSE),IF(AX62&lt;&gt;0,VLOOKUP($A62,'Потребление ЭЭ_факт'!$A$5:$DH$154,47+'Потребление ЭЭ_факт'!CG$4+35,FALSE),0))</f>
        <v>7584.4454219999998</v>
      </c>
      <c r="AZ62" s="17">
        <f>IF(AND($D62=$AW$4,$E62=AZ$5),VLOOKUP($A62,'Потребление ЭЭ_факт'!$A$5:$DH$154,47+'Потребление ЭЭ_факт'!CH$4+35,FALSE),IF(AY62&lt;&gt;0,VLOOKUP($A62,'Потребление ЭЭ_факт'!$A$5:$DH$154,47+'Потребление ЭЭ_факт'!CH$4+35,FALSE),0))</f>
        <v>6743.3687849999997</v>
      </c>
      <c r="BA62" s="17">
        <f>IF(AND($D62=$AW$4,$E62=BA$5),VLOOKUP($A62,'Потребление ЭЭ_факт'!$A$5:$DH$154,47+'Потребление ЭЭ_факт'!CI$4+35,FALSE),IF(AZ62&lt;&gt;0,VLOOKUP($A62,'Потребление ЭЭ_факт'!$A$5:$DH$154,47+'Потребление ЭЭ_факт'!CI$4+35,FALSE),0))</f>
        <v>7624.9958669999996</v>
      </c>
      <c r="BB62" s="17">
        <f>IF(AND($D62=$AW$4,$E62=BB$5),VLOOKUP($A62,'Потребление ЭЭ_факт'!$A$5:$DH$154,47+'Потребление ЭЭ_факт'!CJ$4+35,FALSE),IF(BA62&lt;&gt;0,VLOOKUP($A62,'Потребление ЭЭ_факт'!$A$5:$DH$154,47+'Потребление ЭЭ_факт'!CJ$4+35,FALSE),0))</f>
        <v>9236.6890800000001</v>
      </c>
      <c r="BC62" s="17">
        <f>IF(AND($D62=$AW$4,$E62=BC$5),VLOOKUP($A62,'Потребление ЭЭ_факт'!$A$5:$DH$154,47+'Потребление ЭЭ_факт'!CK$4+35,FALSE),IF(BB62&lt;&gt;0,VLOOKUP($A62,'Потребление ЭЭ_факт'!$A$5:$DH$154,47+'Потребление ЭЭ_факт'!CK$4+35,FALSE),0))</f>
        <v>11033.623428000001</v>
      </c>
      <c r="BD62" s="17">
        <f>IF(AND($D62=$AW$4,$E62=BD$5),VLOOKUP($A62,'Потребление ЭЭ_факт'!$A$5:$DH$154,47+'Потребление ЭЭ_факт'!CL$4+35,FALSE),IF(BC62&lt;&gt;0,VLOOKUP($A62,'Потребление ЭЭ_факт'!$A$5:$DH$154,47+'Потребление ЭЭ_факт'!CL$4+35,FALSE),0))</f>
        <v>11440.746534</v>
      </c>
      <c r="BE62" s="17">
        <f>IF(AND($D62=$AW$4,$E62=BE$5),VLOOKUP($A62,'Потребление ЭЭ_факт'!$A$5:$DH$154,47+'Потребление ЭЭ_факт'!CM$4+35,FALSE),IF(BD62&lt;&gt;0,VLOOKUP($A62,'Потребление ЭЭ_факт'!$A$5:$DH$154,47+'Потребление ЭЭ_факт'!CM$4+35,FALSE),0))</f>
        <v>7568.24496</v>
      </c>
      <c r="BF62" s="17">
        <f>IF(AND($D62=$AW$4,$E62=BF$5),VLOOKUP($A62,'Потребление ЭЭ_факт'!$A$5:$DH$154,47+'Потребление ЭЭ_факт'!CN$4+35,FALSE),IF(BE62&lt;&gt;0,VLOOKUP($A62,'Потребление ЭЭ_факт'!$A$5:$DH$154,47+'Потребление ЭЭ_факт'!CN$4+35,FALSE),0))</f>
        <v>6274.716993</v>
      </c>
      <c r="BG62" s="17">
        <f>IF(AND($D62=$AW$4,$E62=BG$5),VLOOKUP($A62,'Потребление ЭЭ_факт'!$A$5:$DH$154,47+'Потребление ЭЭ_факт'!CO$4+35,FALSE),IF(BF62&lt;&gt;0,VLOOKUP($A62,'Потребление ЭЭ_факт'!$A$5:$DH$154,47+'Потребление ЭЭ_факт'!CO$4+35,FALSE),0))</f>
        <v>6262.7937240000001</v>
      </c>
      <c r="BH62" s="17">
        <f>IF(AND($D62=$AW$4,$E62=BH$5),VLOOKUP($A62,'Потребление ЭЭ_факт'!$A$5:$DH$154,47+'Потребление ЭЭ_факт'!CP$4+35,FALSE),IF(BG62&lt;&gt;0,VLOOKUP($A62,'Потребление ЭЭ_факт'!$A$5:$DH$154,47+'Потребление ЭЭ_факт'!CP$4+35,FALSE),0))</f>
        <v>7876.3932150000001</v>
      </c>
      <c r="BI62" s="14">
        <f>IF(AND($D62=$BI$4,$E62=BI$5),VLOOKUP($A62,'Потребление ЭЭ_факт'!$A$5:$DH$154,47+'Потребление ЭЭ_факт'!CQ$4+47,FALSE),IF(BH62&lt;&gt;0,VLOOKUP($A62,'Потребление ЭЭ_факт'!$A$5:$DH$154,47+'Потребление ЭЭ_факт'!CQ$4+47,FALSE),0))</f>
        <v>8096.4874920000002</v>
      </c>
      <c r="BJ62" s="17">
        <f>IF(AND($D62=$BI$4,$E62=BJ$5),VLOOKUP($A62,'Потребление ЭЭ_факт'!$A$5:$DH$154,47+'Потребление ЭЭ_факт'!CR$4+47,FALSE),IF(BI62&lt;&gt;0,VLOOKUP($A62,'Потребление ЭЭ_факт'!$A$5:$DH$154,47+'Потребление ЭЭ_факт'!CR$4+47,FALSE),0))</f>
        <v>7448.5452960000002</v>
      </c>
      <c r="BK62" s="17">
        <f>IF(AND($D62=$BI$4,$E62=BK$5),VLOOKUP($A62,'Потребление ЭЭ_факт'!$A$5:$DH$154,47+'Потребление ЭЭ_факт'!CS$4+47,FALSE),IF(BJ62&lt;&gt;0,VLOOKUP($A62,'Потребление ЭЭ_факт'!$A$5:$DH$154,47+'Потребление ЭЭ_факт'!CS$4+47,FALSE),0))</f>
        <v>6798.9969510000001</v>
      </c>
      <c r="BL62" s="17">
        <f>IF(AND($D62=$BI$4,$E62=BL$5),VLOOKUP($A62,'Потребление ЭЭ_факт'!$A$5:$DH$154,47+'Потребление ЭЭ_факт'!CT$4+47,FALSE),IF(BK62&lt;&gt;0,VLOOKUP($A62,'Потребление ЭЭ_факт'!$A$5:$DH$154,47+'Потребление ЭЭ_факт'!CT$4+47,FALSE),0))</f>
        <v>7261.024692</v>
      </c>
      <c r="BM62" s="17">
        <f>IF(AND($D62=$BI$4,$E62=BM$5),VLOOKUP($A62,'Потребление ЭЭ_факт'!$A$5:$DH$154,47+'Потребление ЭЭ_факт'!CU$4+47,FALSE),IF(BL62&lt;&gt;0,VLOOKUP($A62,'Потребление ЭЭ_факт'!$A$5:$DH$154,47+'Потребление ЭЭ_факт'!CU$4+47,FALSE),0))</f>
        <v>8259.3162360000006</v>
      </c>
      <c r="BN62" s="17">
        <f>IF(AND($D62=$BI$4,$E62=BN$5),VLOOKUP($A62,'Потребление ЭЭ_факт'!$A$5:$DH$154,47+'Потребление ЭЭ_факт'!CV$4+47,FALSE),IF(BM62&lt;&gt;0,VLOOKUP($A62,'Потребление ЭЭ_факт'!$A$5:$DH$154,47+'Потребление ЭЭ_факт'!CV$4+47,FALSE),0))</f>
        <v>11452.802403</v>
      </c>
      <c r="BO62" s="17">
        <f>IF(AND($D62=$BI$4,$E62=BO$5),VLOOKUP($A62,'Потребление ЭЭ_факт'!$A$5:$DH$154,47+'Потребление ЭЭ_факт'!CW$4+47,FALSE),IF(BN62&lt;&gt;0,VLOOKUP($A62,'Потребление ЭЭ_факт'!$A$5:$DH$154,47+'Потребление ЭЭ_факт'!CW$4+47,FALSE),0))</f>
        <v>13498.322457</v>
      </c>
      <c r="BP62" s="17">
        <f>IF(AND($D62=$BI$4,$E62=BP$5),VLOOKUP($A62,'Потребление ЭЭ_факт'!$A$5:$DH$154,47+'Потребление ЭЭ_факт'!CX$4+47,FALSE),IF(BO62&lt;&gt;0,VLOOKUP($A62,'Потребление ЭЭ_факт'!$A$5:$DH$154,47+'Потребление ЭЭ_факт'!CX$4+47,FALSE),0))</f>
        <v>11282.403789</v>
      </c>
      <c r="BQ62" s="17">
        <f>IF(AND($D62=$BI$4,$E62=BQ$5),VLOOKUP($A62,'Потребление ЭЭ_факт'!$A$5:$DH$154,47+'Потребление ЭЭ_факт'!CY$4+47,FALSE),IF(BP62&lt;&gt;0,VLOOKUP($A62,'Потребление ЭЭ_факт'!$A$5:$DH$154,47+'Потребление ЭЭ_факт'!CY$4+47,FALSE),0))</f>
        <v>10391.821046999999</v>
      </c>
      <c r="BR62" s="17">
        <f>IF(AND($D62=$BI$4,$E62=BR$5),VLOOKUP($A62,'Потребление ЭЭ_факт'!$A$5:$DH$154,47+'Потребление ЭЭ_факт'!CZ$4+47,FALSE),IF(BQ62&lt;&gt;0,VLOOKUP($A62,'Потребление ЭЭ_факт'!$A$5:$DH$154,47+'Потребление ЭЭ_факт'!CZ$4+47,FALSE),0))</f>
        <v>7153.8008280000004</v>
      </c>
      <c r="BS62" s="17">
        <f>IF(AND($D62=$BI$4,$E62=BS$5),VLOOKUP($A62,'Потребление ЭЭ_факт'!$A$5:$DH$154,47+'Потребление ЭЭ_факт'!DA$4+47,FALSE),IF(BR62&lt;&gt;0,VLOOKUP($A62,'Потребление ЭЭ_факт'!$A$5:$DH$154,47+'Потребление ЭЭ_факт'!DA$4+47,FALSE),0))</f>
        <v>6565.015848</v>
      </c>
      <c r="BT62" s="17">
        <f>IF(AND($D62=$BI$4,$E62=BT$5),VLOOKUP($A62,'Потребление ЭЭ_факт'!$A$5:$DH$154,47+'Потребление ЭЭ_факт'!DB$4+47,FALSE),IF(BS62&lt;&gt;0,VLOOKUP($A62,'Потребление ЭЭ_факт'!$A$5:$DH$154,47+'Потребление ЭЭ_факт'!DB$4+47,FALSE),0))</f>
        <v>7733.7547919999997</v>
      </c>
      <c r="BU62" s="14">
        <f>IF(AND($D62=$BU$4,$E62=BU$5),VLOOKUP($A62,'Потребление ЭЭ_факт'!$A$5:$DH$154,59+'Потребление ЭЭ_факт'!DC$4+47,FALSE),IF(BT62&lt;&gt;0,VLOOKUP($A62,'Потребление ЭЭ_факт'!$A$5:$DH$154,47+'Потребление ЭЭ_факт'!DC$4+59,FALSE),0))</f>
        <v>7672.1637780000001</v>
      </c>
      <c r="BV62" s="17">
        <f>IF(AND($D62=$BU$4,$E62=BV$5),VLOOKUP($A62,'Потребление ЭЭ_факт'!$A$5:$DH$154,59+'Потребление ЭЭ_факт'!DD$4+47,FALSE),IF(BU62&lt;&gt;0,VLOOKUP($A62,'Потребление ЭЭ_факт'!$A$5:$DH$154,47+'Потребление ЭЭ_факт'!DD$4+59,FALSE),0))</f>
        <v>7663.7209800000001</v>
      </c>
      <c r="BW62" s="17">
        <f>IF(AND($D62=$BU$4,$E62=BW$5),VLOOKUP($A62,'Потребление ЭЭ_факт'!$A$5:$DH$154,59+'Потребление ЭЭ_факт'!DE$4+47,FALSE),IF(BV62&lt;&gt;0,VLOOKUP($A62,'Потребление ЭЭ_факт'!$A$5:$DH$154,47+'Потребление ЭЭ_факт'!DE$4+59,FALSE),0))</f>
        <v>8029.183008</v>
      </c>
      <c r="BX62" s="17">
        <f>IF(AND($D62=$BU$4,$E62=BX$5),VLOOKUP($A62,'Потребление ЭЭ_факт'!$A$5:$DH$154,59+'Потребление ЭЭ_факт'!DF$4+47,FALSE),IF(BW62&lt;&gt;0,VLOOKUP($A62,'Потребление ЭЭ_факт'!$A$5:$DH$154,47+'Потребление ЭЭ_факт'!DF$4+59,FALSE),0))</f>
        <v>8255.9016240000001</v>
      </c>
      <c r="BY62" s="17">
        <f>IF(AND($D62=$BU$4,$E62=BY$5),VLOOKUP($A62,'Потребление ЭЭ_факт'!$A$5:$DH$154,59+'Потребление ЭЭ_факт'!DG$4+47,FALSE),IF(BX62&lt;&gt;0,VLOOKUP($A62,'Потребление ЭЭ_факт'!$A$5:$DH$154,47+'Потребление ЭЭ_факт'!DG$4+59,FALSE),0))</f>
        <v>9867.0816900000009</v>
      </c>
      <c r="BZ62" s="17">
        <f>IF(AND($D62=$BU$4,$E62=BZ$5),VLOOKUP($A62,'Потребление ЭЭ_факт'!$A$5:$DH$154,59+'Потребление ЭЭ_факт'!DH$4+47,FALSE),IF(BY62&lt;&gt;0,VLOOKUP($A62,'Потребление ЭЭ_факт'!$A$5:$DH$154,47+'Потребление ЭЭ_факт'!DH$4+59,FALSE),0))</f>
        <v>11964</v>
      </c>
      <c r="CA62" s="15">
        <f t="shared" ref="CA62:CL65" si="271">AVERAGE(BO62,BC62)</f>
        <v>12265.9729425</v>
      </c>
      <c r="CB62" s="12">
        <f t="shared" si="271"/>
        <v>11361.575161500001</v>
      </c>
      <c r="CC62" s="12">
        <f t="shared" si="271"/>
        <v>8980.0330035000006</v>
      </c>
      <c r="CD62" s="12">
        <f t="shared" si="271"/>
        <v>6714.2589105000006</v>
      </c>
      <c r="CE62" s="12">
        <f t="shared" si="271"/>
        <v>6413.9047860000001</v>
      </c>
      <c r="CF62" s="12">
        <f t="shared" si="271"/>
        <v>7805.0740034999999</v>
      </c>
      <c r="CG62" s="14">
        <f t="shared" si="271"/>
        <v>7884.3256350000001</v>
      </c>
      <c r="CH62" s="15">
        <f t="shared" si="271"/>
        <v>7556.1331380000001</v>
      </c>
      <c r="CI62" s="15">
        <f t="shared" si="271"/>
        <v>7414.0899795000005</v>
      </c>
      <c r="CJ62" s="15">
        <f t="shared" si="271"/>
        <v>7758.4631580000005</v>
      </c>
      <c r="CK62" s="15">
        <f t="shared" si="271"/>
        <v>9063.1989630000007</v>
      </c>
      <c r="CL62" s="15">
        <f t="shared" si="271"/>
        <v>11708.401201500001</v>
      </c>
      <c r="CM62" s="15">
        <f t="shared" si="260"/>
        <v>12265.9729425</v>
      </c>
      <c r="CN62" s="15">
        <f t="shared" si="262"/>
        <v>11361.575161500001</v>
      </c>
      <c r="CO62" s="15">
        <f t="shared" si="263"/>
        <v>8980.0330035000006</v>
      </c>
      <c r="CP62" s="15">
        <f t="shared" si="264"/>
        <v>6714.2589105000006</v>
      </c>
      <c r="CQ62" s="15">
        <f t="shared" si="265"/>
        <v>6413.9047860000001</v>
      </c>
      <c r="CR62" s="16">
        <f t="shared" si="266"/>
        <v>7805.0740034999999</v>
      </c>
      <c r="CS62" s="14">
        <f t="shared" si="213"/>
        <v>7884.3256350000001</v>
      </c>
      <c r="CT62" s="15">
        <f t="shared" si="214"/>
        <v>7556.1331380000001</v>
      </c>
      <c r="CU62" s="15">
        <f t="shared" si="215"/>
        <v>7414.0899795000005</v>
      </c>
      <c r="CV62" s="15">
        <f t="shared" si="216"/>
        <v>7758.4631580000005</v>
      </c>
      <c r="CW62" s="15">
        <f t="shared" si="217"/>
        <v>9063.1989630000007</v>
      </c>
      <c r="CX62" s="15">
        <f t="shared" si="218"/>
        <v>11708.401201500001</v>
      </c>
      <c r="CY62" s="15">
        <f t="shared" si="219"/>
        <v>12265.9729425</v>
      </c>
      <c r="CZ62" s="15">
        <f t="shared" si="220"/>
        <v>11361.575161500001</v>
      </c>
      <c r="DA62" s="15">
        <f t="shared" si="221"/>
        <v>8980.0330035000006</v>
      </c>
      <c r="DB62" s="15">
        <f t="shared" si="222"/>
        <v>6714.2589105000006</v>
      </c>
      <c r="DC62" s="15">
        <f t="shared" si="223"/>
        <v>6413.9047860000001</v>
      </c>
      <c r="DD62" s="16">
        <f t="shared" si="224"/>
        <v>7805.0740034999999</v>
      </c>
      <c r="DE62" s="14">
        <f t="shared" si="190"/>
        <v>7884.3256350000001</v>
      </c>
      <c r="DF62" s="15">
        <f t="shared" si="191"/>
        <v>7556.1331380000001</v>
      </c>
      <c r="DG62" s="15">
        <f t="shared" si="192"/>
        <v>7414.0899795000005</v>
      </c>
      <c r="DH62" s="15">
        <f t="shared" si="193"/>
        <v>7758.4631580000005</v>
      </c>
      <c r="DI62" s="15">
        <f t="shared" si="194"/>
        <v>9063.1989630000007</v>
      </c>
      <c r="DJ62" s="15">
        <f t="shared" si="195"/>
        <v>11708.401201500001</v>
      </c>
      <c r="DK62" s="15">
        <f t="shared" si="196"/>
        <v>12265.9729425</v>
      </c>
      <c r="DL62" s="15">
        <f t="shared" si="197"/>
        <v>11361.575161500001</v>
      </c>
      <c r="DM62" s="15">
        <f t="shared" si="198"/>
        <v>8980.0330035000006</v>
      </c>
      <c r="DN62" s="15">
        <f t="shared" si="199"/>
        <v>6714.2589105000006</v>
      </c>
      <c r="DO62" s="15">
        <f t="shared" si="188"/>
        <v>6413.9047860000001</v>
      </c>
      <c r="DP62" s="16">
        <f t="shared" si="189"/>
        <v>7805.0740034999999</v>
      </c>
      <c r="DQ62" s="14">
        <f t="shared" si="105"/>
        <v>7884.3256350000001</v>
      </c>
      <c r="DR62" s="15">
        <f t="shared" si="106"/>
        <v>7556.1331380000001</v>
      </c>
      <c r="DS62" s="15">
        <f t="shared" si="107"/>
        <v>7414.0899795000005</v>
      </c>
      <c r="DT62" s="15">
        <f t="shared" si="108"/>
        <v>7758.4631580000005</v>
      </c>
      <c r="DU62" s="15">
        <f t="shared" si="109"/>
        <v>9063.1989630000007</v>
      </c>
      <c r="DV62" s="15">
        <f t="shared" si="110"/>
        <v>11708.401201500001</v>
      </c>
      <c r="DW62" s="15">
        <f t="shared" si="111"/>
        <v>12265.9729425</v>
      </c>
      <c r="DX62" s="15">
        <f t="shared" si="112"/>
        <v>11361.575161500001</v>
      </c>
      <c r="DY62" s="15">
        <f t="shared" si="113"/>
        <v>8980.0330035000006</v>
      </c>
      <c r="DZ62" s="15">
        <f t="shared" si="225"/>
        <v>6714.2589105000006</v>
      </c>
      <c r="EA62" s="15">
        <f t="shared" si="226"/>
        <v>6413.9047860000001</v>
      </c>
      <c r="EB62" s="16">
        <f t="shared" si="227"/>
        <v>7805.0740034999999</v>
      </c>
      <c r="EC62" s="14">
        <f t="shared" si="228"/>
        <v>7884.3256350000001</v>
      </c>
      <c r="ED62" s="15">
        <f t="shared" si="229"/>
        <v>7556.1331380000001</v>
      </c>
      <c r="EE62" s="15">
        <f t="shared" si="230"/>
        <v>7414.0899795000005</v>
      </c>
      <c r="EF62" s="15">
        <f t="shared" si="231"/>
        <v>7758.4631580000005</v>
      </c>
      <c r="EG62" s="15">
        <f t="shared" si="232"/>
        <v>9063.1989630000007</v>
      </c>
      <c r="EH62" s="15">
        <f t="shared" si="233"/>
        <v>11708.401201500001</v>
      </c>
      <c r="EI62" s="15">
        <f t="shared" si="234"/>
        <v>12265.9729425</v>
      </c>
      <c r="EJ62" s="15">
        <f t="shared" si="235"/>
        <v>11361.575161500001</v>
      </c>
      <c r="EK62" s="15">
        <f t="shared" si="236"/>
        <v>8980.0330035000006</v>
      </c>
      <c r="EL62" s="15">
        <f t="shared" si="237"/>
        <v>6714.2589105000006</v>
      </c>
      <c r="EM62" s="15">
        <f t="shared" si="238"/>
        <v>6413.9047860000001</v>
      </c>
      <c r="EN62" s="16">
        <f t="shared" si="239"/>
        <v>7805.0740034999999</v>
      </c>
      <c r="EO62" s="14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6"/>
      <c r="FC62" s="14"/>
      <c r="FD62" s="17"/>
      <c r="FE62" s="17"/>
      <c r="FF62" s="17"/>
      <c r="FG62" s="17"/>
      <c r="FH62" s="17"/>
      <c r="FI62" s="17"/>
      <c r="FJ62" s="17"/>
      <c r="FK62" s="17">
        <f t="shared" si="121"/>
        <v>7970</v>
      </c>
      <c r="FL62" s="17">
        <f t="shared" si="122"/>
        <v>5936.9309069999999</v>
      </c>
      <c r="FM62" s="17">
        <f t="shared" si="123"/>
        <v>6228.3417449999997</v>
      </c>
      <c r="FN62" s="17">
        <f t="shared" si="124"/>
        <v>7596.5445239999999</v>
      </c>
      <c r="FO62" s="14">
        <f t="shared" si="125"/>
        <v>9450.3263129999996</v>
      </c>
      <c r="FP62" s="17">
        <f t="shared" si="126"/>
        <v>8450.8446779999995</v>
      </c>
      <c r="FQ62" s="17">
        <f t="shared" si="127"/>
        <v>7584.4454219999998</v>
      </c>
      <c r="FR62" s="17">
        <f t="shared" si="128"/>
        <v>6743.3687849999997</v>
      </c>
      <c r="FS62" s="17">
        <f t="shared" si="129"/>
        <v>7624.9958669999996</v>
      </c>
      <c r="FT62" s="17">
        <f t="shared" si="130"/>
        <v>9236.6890800000001</v>
      </c>
      <c r="FU62" s="17">
        <f t="shared" si="131"/>
        <v>11033.623428000001</v>
      </c>
      <c r="FV62" s="17">
        <f t="shared" si="132"/>
        <v>11440.746534</v>
      </c>
      <c r="FW62" s="17">
        <f t="shared" si="133"/>
        <v>7568.24496</v>
      </c>
      <c r="FX62" s="17">
        <f t="shared" si="134"/>
        <v>6274.716993</v>
      </c>
      <c r="FY62" s="17">
        <f t="shared" si="135"/>
        <v>6262.7937240000001</v>
      </c>
      <c r="FZ62" s="17">
        <f t="shared" si="136"/>
        <v>7876.3932150000001</v>
      </c>
      <c r="GA62" s="14">
        <f t="shared" si="137"/>
        <v>8096.4874920000002</v>
      </c>
      <c r="GB62" s="17">
        <f t="shared" si="138"/>
        <v>7448.5452960000002</v>
      </c>
      <c r="GC62" s="17">
        <f t="shared" si="139"/>
        <v>6798.9969510000001</v>
      </c>
      <c r="GD62" s="17">
        <f t="shared" si="140"/>
        <v>7261.024692</v>
      </c>
      <c r="GE62" s="17">
        <f t="shared" si="141"/>
        <v>8259.3162360000006</v>
      </c>
      <c r="GF62" s="17">
        <f t="shared" si="142"/>
        <v>11452.802403</v>
      </c>
      <c r="GG62" s="17">
        <f t="shared" si="143"/>
        <v>13498.322457</v>
      </c>
      <c r="GH62" s="17">
        <f t="shared" si="144"/>
        <v>11282.403789</v>
      </c>
      <c r="GI62" s="17">
        <f t="shared" si="145"/>
        <v>10391.821046999999</v>
      </c>
      <c r="GJ62" s="17">
        <f t="shared" si="146"/>
        <v>7153.8008280000004</v>
      </c>
      <c r="GK62" s="17">
        <f t="shared" si="147"/>
        <v>6565.015848</v>
      </c>
      <c r="GL62" s="17">
        <f t="shared" si="148"/>
        <v>7733.7547919999997</v>
      </c>
      <c r="GM62" s="14">
        <f t="shared" si="149"/>
        <v>7672.1637780000001</v>
      </c>
      <c r="GN62" s="17">
        <f t="shared" si="150"/>
        <v>7663.7209800000001</v>
      </c>
      <c r="GO62" s="17">
        <f t="shared" si="151"/>
        <v>8029.183008</v>
      </c>
      <c r="GP62" s="17">
        <f t="shared" si="152"/>
        <v>8255.9016240000001</v>
      </c>
      <c r="GQ62" s="17">
        <f t="shared" si="153"/>
        <v>9867.0816900000009</v>
      </c>
      <c r="GR62" s="17">
        <f t="shared" si="154"/>
        <v>11964</v>
      </c>
      <c r="GS62" s="15">
        <f t="shared" si="155"/>
        <v>12265.9729425</v>
      </c>
      <c r="GT62" s="12">
        <f t="shared" si="156"/>
        <v>11361.575161500001</v>
      </c>
      <c r="GU62" s="12">
        <f t="shared" si="157"/>
        <v>8980.0330035000006</v>
      </c>
      <c r="GV62" s="12">
        <f t="shared" si="158"/>
        <v>6714.2589105000006</v>
      </c>
      <c r="GW62" s="12">
        <f t="shared" si="159"/>
        <v>6413.9047860000001</v>
      </c>
      <c r="GX62" s="12">
        <f t="shared" si="160"/>
        <v>7805.0740034999999</v>
      </c>
      <c r="GY62" s="14">
        <f t="shared" si="161"/>
        <v>7884.3256350000001</v>
      </c>
      <c r="GZ62" s="15">
        <f t="shared" si="162"/>
        <v>7556.1331380000001</v>
      </c>
      <c r="HA62" s="15">
        <f t="shared" si="163"/>
        <v>7414.0899795000005</v>
      </c>
      <c r="HB62" s="15">
        <f t="shared" si="164"/>
        <v>7758.4631580000005</v>
      </c>
      <c r="HC62" s="15">
        <f t="shared" si="165"/>
        <v>9063.1989630000007</v>
      </c>
      <c r="HD62" s="15">
        <f t="shared" si="166"/>
        <v>11708.401201500001</v>
      </c>
      <c r="HE62" s="15">
        <f t="shared" si="167"/>
        <v>12265.9729425</v>
      </c>
      <c r="HF62" s="15">
        <f t="shared" si="168"/>
        <v>11361.575161500001</v>
      </c>
      <c r="HG62" s="15">
        <f t="shared" si="169"/>
        <v>8980.0330035000006</v>
      </c>
      <c r="HH62" s="15">
        <f t="shared" si="170"/>
        <v>6714.2589105000006</v>
      </c>
      <c r="HI62" s="15">
        <f t="shared" si="171"/>
        <v>6413.9047860000001</v>
      </c>
      <c r="HJ62" s="16">
        <f t="shared" si="172"/>
        <v>7805.0740034999999</v>
      </c>
      <c r="HK62" s="14">
        <f t="shared" si="267"/>
        <v>7884.3256350000001</v>
      </c>
      <c r="HL62" s="15">
        <f t="shared" si="268"/>
        <v>7556.1331380000001</v>
      </c>
      <c r="HM62" s="15">
        <f t="shared" si="269"/>
        <v>7414.0899795000005</v>
      </c>
      <c r="HN62" s="15">
        <f t="shared" si="270"/>
        <v>7758.4631580000005</v>
      </c>
      <c r="HO62" s="15">
        <f t="shared" ref="HO62:HO69" si="272">CW62</f>
        <v>9063.1989630000007</v>
      </c>
      <c r="HP62" s="15">
        <f t="shared" ref="HP62:HP69" si="273">CX62</f>
        <v>11708.401201500001</v>
      </c>
      <c r="HQ62" s="15">
        <f t="shared" ref="HQ62:HQ69" si="274">CY62</f>
        <v>12265.9729425</v>
      </c>
      <c r="HR62" s="15">
        <f t="shared" ref="HR62:HR69" si="275">CZ62</f>
        <v>11361.575161500001</v>
      </c>
      <c r="HS62" s="15"/>
      <c r="HT62" s="15"/>
      <c r="HU62" s="15"/>
      <c r="HV62" s="16"/>
      <c r="HW62" s="14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6"/>
      <c r="II62" s="14"/>
      <c r="IJ62" s="15"/>
      <c r="IK62" s="15"/>
      <c r="IL62" s="15"/>
      <c r="IM62" s="15"/>
      <c r="IN62" s="15"/>
      <c r="IO62" s="15"/>
      <c r="IP62" s="15"/>
      <c r="IQ62" s="15"/>
      <c r="IR62" s="15"/>
      <c r="IS62" s="15"/>
      <c r="IT62" s="16"/>
      <c r="IU62" s="14"/>
      <c r="IV62" s="15"/>
      <c r="IW62" s="15"/>
      <c r="IX62" s="15"/>
      <c r="IY62" s="15"/>
      <c r="IZ62" s="15"/>
      <c r="JA62" s="15"/>
      <c r="JB62" s="15"/>
      <c r="JC62" s="15"/>
      <c r="JD62" s="15"/>
      <c r="JE62" s="15"/>
      <c r="JF62" s="16"/>
      <c r="JH62" s="17"/>
      <c r="JI62" s="14">
        <f t="shared" si="179"/>
        <v>27731.817176</v>
      </c>
      <c r="JJ62" s="15">
        <f t="shared" si="180"/>
        <v>99547.188998999991</v>
      </c>
      <c r="JK62" s="15">
        <f t="shared" si="181"/>
        <v>105942.29183100001</v>
      </c>
      <c r="JL62" s="15">
        <f t="shared" si="182"/>
        <v>106992.86988750003</v>
      </c>
      <c r="JM62" s="15">
        <f t="shared" si="183"/>
        <v>104925.4308825</v>
      </c>
      <c r="JN62" s="15">
        <f t="shared" si="184"/>
        <v>75012.160178999999</v>
      </c>
      <c r="JO62" s="15">
        <f t="shared" si="185"/>
        <v>0</v>
      </c>
      <c r="JP62" s="15">
        <f t="shared" si="186"/>
        <v>0</v>
      </c>
      <c r="JQ62" s="15">
        <f t="shared" si="187"/>
        <v>0</v>
      </c>
      <c r="JR62" s="14"/>
    </row>
    <row r="63" spans="1:278" ht="12.75" customHeight="1" x14ac:dyDescent="0.25">
      <c r="A63" s="5" t="s">
        <v>221</v>
      </c>
      <c r="B63" s="3" t="s">
        <v>222</v>
      </c>
      <c r="C63" s="4">
        <v>44985</v>
      </c>
      <c r="D63">
        <f t="shared" si="242"/>
        <v>2023</v>
      </c>
      <c r="E63">
        <f t="shared" si="243"/>
        <v>2</v>
      </c>
      <c r="F63">
        <f t="shared" si="244"/>
        <v>2020</v>
      </c>
      <c r="G63">
        <f t="shared" si="245"/>
        <v>2</v>
      </c>
      <c r="H63">
        <f t="shared" si="173"/>
        <v>2023</v>
      </c>
      <c r="I63">
        <f t="shared" si="174"/>
        <v>3</v>
      </c>
      <c r="J63">
        <f t="shared" si="175"/>
        <v>2028</v>
      </c>
      <c r="K63">
        <f t="shared" si="176"/>
        <v>2</v>
      </c>
      <c r="M63" s="28">
        <f>IF(AND($D63=$M$4,$E63=M$5),VLOOKUP($A63,'Потребление ЭЭ_факт'!$A$5:$DH$154,47+'Потребление ЭЭ_факт'!AU$4-1,FALSE),IF(L63&lt;&gt;0,VLOOKUP($A63,'Потребление ЭЭ_факт'!$A$5:$DH$154,47+'Потребление ЭЭ_факт'!AU$4-1,FALSE),0))</f>
        <v>0</v>
      </c>
      <c r="N63" s="17">
        <f>IF(AND($D63=$M$4,$E63=N$5),VLOOKUP($A63,'Потребление ЭЭ_факт'!$A$5:$DH$154,47+'Потребление ЭЭ_факт'!AV$4-1,FALSE),IF(M63&lt;&gt;0,VLOOKUP($A63,'Потребление ЭЭ_факт'!$A$5:$DH$154,47+'Потребление ЭЭ_факт'!AV$4-1,FALSE),0))</f>
        <v>0</v>
      </c>
      <c r="O63" s="17">
        <f>IF(AND($D63=$M$4,$E63=O$5),VLOOKUP($A63,'Потребление ЭЭ_факт'!$A$5:$DH$154,47+'Потребление ЭЭ_факт'!AW$4-1,FALSE),IF(N63&lt;&gt;0,VLOOKUP($A63,'Потребление ЭЭ_факт'!$A$5:$DH$154,47+'Потребление ЭЭ_факт'!AW$4-1,FALSE),0))</f>
        <v>0</v>
      </c>
      <c r="P63" s="17">
        <f>IF(AND($D63=$M$4,$E63=P$5),VLOOKUP($A63,'Потребление ЭЭ_факт'!$A$5:$DH$154,47+'Потребление ЭЭ_факт'!AX$4-1,FALSE),IF(O63&lt;&gt;0,VLOOKUP($A63,'Потребление ЭЭ_факт'!$A$5:$DH$154,47+'Потребление ЭЭ_факт'!AX$4-1,FALSE),0))</f>
        <v>0</v>
      </c>
      <c r="Q63" s="17">
        <f>IF(AND($D63=$M$4,$E63=Q$5),VLOOKUP($A63,'Потребление ЭЭ_факт'!$A$5:$DH$154,47+'Потребление ЭЭ_факт'!AY$4-1,FALSE),IF(P63&lt;&gt;0,VLOOKUP($A63,'Потребление ЭЭ_факт'!$A$5:$DH$154,47+'Потребление ЭЭ_факт'!AY$4-1,FALSE),0))</f>
        <v>0</v>
      </c>
      <c r="R63" s="17">
        <f>IF(AND($D63=$M$4,$E63=R$5),VLOOKUP($A63,'Потребление ЭЭ_факт'!$A$5:$DH$154,47+'Потребление ЭЭ_факт'!AZ$4-1,FALSE),IF(Q63&lt;&gt;0,VLOOKUP($A63,'Потребление ЭЭ_факт'!$A$5:$DH$154,47+'Потребление ЭЭ_факт'!AZ$4-1,FALSE),0))</f>
        <v>0</v>
      </c>
      <c r="S63" s="17">
        <f>IF(AND($D63=$M$4,$E63=S$5),VLOOKUP($A63,'Потребление ЭЭ_факт'!$A$5:$DH$154,47+'Потребление ЭЭ_факт'!BA$4-1,FALSE),IF(R63&lt;&gt;0,VLOOKUP($A63,'Потребление ЭЭ_факт'!$A$5:$DH$154,47+'Потребление ЭЭ_факт'!BA$4-1,FALSE),0))</f>
        <v>0</v>
      </c>
      <c r="T63" s="17">
        <f>IF(AND($D63=$M$4,$E63=T$5),VLOOKUP($A63,'Потребление ЭЭ_факт'!$A$5:$DH$154,47+'Потребление ЭЭ_факт'!BB$4-1,FALSE),IF(S63&lt;&gt;0,VLOOKUP($A63,'Потребление ЭЭ_факт'!$A$5:$DH$154,47+'Потребление ЭЭ_факт'!BB$4-1,FALSE),0))</f>
        <v>0</v>
      </c>
      <c r="U63" s="17">
        <f>IF(AND($D63=$M$4,$E63=U$5),VLOOKUP($A63,'Потребление ЭЭ_факт'!$A$5:$DH$154,47+'Потребление ЭЭ_факт'!BC$4-1,FALSE),IF(T63&lt;&gt;0,VLOOKUP($A63,'Потребление ЭЭ_факт'!$A$5:$DH$154,47+'Потребление ЭЭ_факт'!BC$4-1,FALSE),0))</f>
        <v>0</v>
      </c>
      <c r="V63" s="17">
        <f>IF(AND($D63=$M$4,$E63=V$5),VLOOKUP($A63,'Потребление ЭЭ_факт'!$A$5:$DH$154,47+'Потребление ЭЭ_факт'!BD$4-1,FALSE),IF(U63&lt;&gt;0,VLOOKUP($A63,'Потребление ЭЭ_факт'!$A$5:$DH$154,47+'Потребление ЭЭ_факт'!BD$4-1,FALSE),0))</f>
        <v>0</v>
      </c>
      <c r="W63" s="17">
        <f>IF(AND($D63=$M$4,$E63=W$5),VLOOKUP($A63,'Потребление ЭЭ_факт'!$A$5:$DH$154,47+'Потребление ЭЭ_факт'!BE$4-1,FALSE),IF(V63&lt;&gt;0,VLOOKUP($A63,'Потребление ЭЭ_факт'!$A$5:$DH$154,47+'Потребление ЭЭ_факт'!BE$4-1,FALSE),0))</f>
        <v>0</v>
      </c>
      <c r="X63" s="17">
        <f>IF(AND($D63=$M$4,$E63=X$5),VLOOKUP($A63,'Потребление ЭЭ_факт'!$A$5:$DH$154,47+'Потребление ЭЭ_факт'!BF$4-1,FALSE),IF(W63&lt;&gt;0,VLOOKUP($A63,'Потребление ЭЭ_факт'!$A$5:$DH$154,47+'Потребление ЭЭ_факт'!BF$4-1,FALSE),0))</f>
        <v>0</v>
      </c>
      <c r="Y63" s="14">
        <f>IF(AND($D63=$Y$4,$E63=Y$5),VLOOKUP($A63,'Потребление ЭЭ_факт'!$A$5:$DH$154,47+'Потребление ЭЭ_факт'!BG$4+11,FALSE),IF(X63&lt;&gt;0,VLOOKUP($A63,'Потребление ЭЭ_факт'!$A$5:$DH$154,47+'Потребление ЭЭ_факт'!BG$4+11,FALSE),0))</f>
        <v>0</v>
      </c>
      <c r="Z63" s="17">
        <f>IF(AND($D63=$Y$4,$E63=Z$5),VLOOKUP($A63,'Потребление ЭЭ_факт'!$A$5:$DH$154,47+'Потребление ЭЭ_факт'!BH$4+11,FALSE),IF(Y63&lt;&gt;0,VLOOKUP($A63,'Потребление ЭЭ_факт'!$A$5:$DH$154,47+'Потребление ЭЭ_факт'!BH$4+11,FALSE),0))</f>
        <v>0</v>
      </c>
      <c r="AA63" s="17">
        <f>IF(AND($D63=$Y$4,$E63=AA$5),VLOOKUP($A63,'Потребление ЭЭ_факт'!$A$5:$DH$154,47+'Потребление ЭЭ_факт'!BI$4+11,FALSE),IF(Z63&lt;&gt;0,VLOOKUP($A63,'Потребление ЭЭ_факт'!$A$5:$DH$154,47+'Потребление ЭЭ_факт'!BI$4+11,FALSE),0))</f>
        <v>0</v>
      </c>
      <c r="AB63" s="17">
        <f>IF(AND($D63=$Y$4,$E63=AB$5),VLOOKUP($A63,'Потребление ЭЭ_факт'!$A$5:$DH$154,47+'Потребление ЭЭ_факт'!BJ$4+11,FALSE),IF(AA63&lt;&gt;0,VLOOKUP($A63,'Потребление ЭЭ_факт'!$A$5:$DH$154,47+'Потребление ЭЭ_факт'!BJ$4+11,FALSE),0))</f>
        <v>0</v>
      </c>
      <c r="AC63" s="17">
        <f>IF(AND($D63=$Y$4,$E63=AC$5),VLOOKUP($A63,'Потребление ЭЭ_факт'!$A$5:$DH$154,47+'Потребление ЭЭ_факт'!BK$4+11,FALSE),IF(AB63&lt;&gt;0,VLOOKUP($A63,'Потребление ЭЭ_факт'!$A$5:$DH$154,47+'Потребление ЭЭ_факт'!BK$4+11,FALSE),0))</f>
        <v>0</v>
      </c>
      <c r="AD63" s="17">
        <f>IF(AND($D63=$Y$4,$E63=AD$5),VLOOKUP($A63,'Потребление ЭЭ_факт'!$A$5:$DH$154,47+'Потребление ЭЭ_факт'!BL$4+11,FALSE),IF(AC63&lt;&gt;0,VLOOKUP($A63,'Потребление ЭЭ_факт'!$A$5:$DH$154,47+'Потребление ЭЭ_факт'!BL$4+11,FALSE),0))</f>
        <v>0</v>
      </c>
      <c r="AE63" s="17">
        <f>IF(AND($D63=$Y$4,$E63=AE$5),VLOOKUP($A63,'Потребление ЭЭ_факт'!$A$5:$DH$154,47+'Потребление ЭЭ_факт'!BM$4+11,FALSE),IF(AD63&lt;&gt;0,VLOOKUP($A63,'Потребление ЭЭ_факт'!$A$5:$DH$154,47+'Потребление ЭЭ_факт'!BM$4+11,FALSE),0))</f>
        <v>0</v>
      </c>
      <c r="AF63" s="17">
        <f>IF(AND($D63=$Y$4,$E63=AF$5),VLOOKUP($A63,'Потребление ЭЭ_факт'!$A$5:$DH$154,47+'Потребление ЭЭ_факт'!BN$4+11,FALSE),IF(AE63&lt;&gt;0,VLOOKUP($A63,'Потребление ЭЭ_факт'!$A$5:$DH$154,47+'Потребление ЭЭ_факт'!BN$4+11,FALSE),0))</f>
        <v>0</v>
      </c>
      <c r="AG63" s="17">
        <f>IF(AND($D63=$Y$4,$E63=AG$5),VLOOKUP($A63,'Потребление ЭЭ_факт'!$A$5:$DH$154,47+'Потребление ЭЭ_факт'!BO$4+11,FALSE),IF(AF63&lt;&gt;0,VLOOKUP($A63,'Потребление ЭЭ_факт'!$A$5:$DH$154,47+'Потребление ЭЭ_факт'!BO$4+11,FALSE),0))</f>
        <v>0</v>
      </c>
      <c r="AH63" s="17">
        <f>IF(AND($D63=$Y$4,$E63=AH$5),VLOOKUP($A63,'Потребление ЭЭ_факт'!$A$5:$DH$154,47+'Потребление ЭЭ_факт'!BP$4+11,FALSE),IF(AG63&lt;&gt;0,VLOOKUP($A63,'Потребление ЭЭ_факт'!$A$5:$DH$154,47+'Потребление ЭЭ_факт'!BP$4+11,FALSE),0))</f>
        <v>0</v>
      </c>
      <c r="AI63" s="17">
        <f>IF(AND($D63=$Y$4,$E63=AI$5),VLOOKUP($A63,'Потребление ЭЭ_факт'!$A$5:$DH$154,47+'Потребление ЭЭ_факт'!BQ$4+11,FALSE),IF(AH63&lt;&gt;0,VLOOKUP($A63,'Потребление ЭЭ_факт'!$A$5:$DH$154,47+'Потребление ЭЭ_факт'!BQ$4+11,FALSE),0))</f>
        <v>0</v>
      </c>
      <c r="AJ63" s="17">
        <f>IF(AND($D63=$Y$4,$E63=AJ$5),VLOOKUP($A63,'Потребление ЭЭ_факт'!$A$5:$DH$154,47+'Потребление ЭЭ_факт'!BR$4+11,FALSE),IF(AI63&lt;&gt;0,VLOOKUP($A63,'Потребление ЭЭ_факт'!$A$5:$DH$154,47+'Потребление ЭЭ_факт'!BR$4+11,FALSE),0))</f>
        <v>0</v>
      </c>
      <c r="AK63" s="14">
        <f>IF(AND($D63=$AK$4,$E63=AK$5),VLOOKUP($A63,'Потребление ЭЭ_факт'!$A$5:$DH$154,47+'Потребление ЭЭ_факт'!BS$4+23,FALSE),IF(AJ63&lt;&gt;0,VLOOKUP($A63,'Потребление ЭЭ_факт'!$A$5:$DH$154,47+'Потребление ЭЭ_факт'!BS$4+23,FALSE),0))</f>
        <v>0</v>
      </c>
      <c r="AL63" s="17">
        <f>IF(AND($D63=$AK$4,$E63=AL$5),VLOOKUP($A63,'Потребление ЭЭ_факт'!$A$5:$DH$154,47+'Потребление ЭЭ_факт'!BT$4+23,FALSE),IF(AK63&lt;&gt;0,VLOOKUP($A63,'Потребление ЭЭ_факт'!$A$5:$DH$154,47+'Потребление ЭЭ_факт'!BT$4+23,FALSE),0))</f>
        <v>0</v>
      </c>
      <c r="AM63" s="17">
        <f>IF(AND($D63=$AK$4,$E63=AM$5),VLOOKUP($A63,'Потребление ЭЭ_факт'!$A$5:$DH$154,47+'Потребление ЭЭ_факт'!BU$4+23,FALSE),IF(AL63&lt;&gt;0,VLOOKUP($A63,'Потребление ЭЭ_факт'!$A$5:$DH$154,47+'Потребление ЭЭ_факт'!BU$4+23,FALSE),0))</f>
        <v>0</v>
      </c>
      <c r="AN63" s="17">
        <f>IF(AND($D63=$AK$4,$E63=AN$5),VLOOKUP($A63,'Потребление ЭЭ_факт'!$A$5:$DH$154,47+'Потребление ЭЭ_факт'!BV$4+23,FALSE),IF(AM63&lt;&gt;0,VLOOKUP($A63,'Потребление ЭЭ_факт'!$A$5:$DH$154,47+'Потребление ЭЭ_факт'!BV$4+23,FALSE),0))</f>
        <v>0</v>
      </c>
      <c r="AO63" s="17">
        <f>IF(AND($D63=$AK$4,$E63=AO$5),VLOOKUP($A63,'Потребление ЭЭ_факт'!$A$5:$DH$154,47+'Потребление ЭЭ_факт'!BW$4+23,FALSE),IF(AN63&lt;&gt;0,VLOOKUP($A63,'Потребление ЭЭ_факт'!$A$5:$DH$154,47+'Потребление ЭЭ_факт'!BW$4+23,FALSE),0))</f>
        <v>0</v>
      </c>
      <c r="AP63" s="17">
        <f>IF(AND($D63=$AK$4,$E63=AP$5),VLOOKUP($A63,'Потребление ЭЭ_факт'!$A$5:$DH$154,47+'Потребление ЭЭ_факт'!BX$4+23,FALSE),IF(AO63&lt;&gt;0,VLOOKUP($A63,'Потребление ЭЭ_факт'!$A$5:$DH$154,47+'Потребление ЭЭ_факт'!BX$4+23,FALSE),0))</f>
        <v>0</v>
      </c>
      <c r="AQ63" s="17">
        <f>IF(AND($D63=$AK$4,$E63=AQ$5),VLOOKUP($A63,'Потребление ЭЭ_факт'!$A$5:$DH$154,47+'Потребление ЭЭ_факт'!BY$4+23,FALSE),IF(AP63&lt;&gt;0,VLOOKUP($A63,'Потребление ЭЭ_факт'!$A$5:$DH$154,47+'Потребление ЭЭ_факт'!BY$4+23,FALSE),0))</f>
        <v>0</v>
      </c>
      <c r="AR63" s="17">
        <f>IF(AND($D63=$AK$4,$E63=AR$5),VLOOKUP($A63,'Потребление ЭЭ_факт'!$A$5:$DH$154,47+'Потребление ЭЭ_факт'!BZ$4+23,FALSE),IF(AQ63&lt;&gt;0,VLOOKUP($A63,'Потребление ЭЭ_факт'!$A$5:$DH$154,47+'Потребление ЭЭ_факт'!BZ$4+23,FALSE),0))</f>
        <v>0</v>
      </c>
      <c r="AS63" s="17">
        <f>IF(AND($D63=$AK$4,$E63=AS$5),VLOOKUP($A63,'Потребление ЭЭ_факт'!$A$5:$DH$154,47+'Потребление ЭЭ_факт'!CA$4+23,FALSE),IF(AR63&lt;&gt;0,VLOOKUP($A63,'Потребление ЭЭ_факт'!$A$5:$DH$154,47+'Потребление ЭЭ_факт'!CA$4+23,FALSE),0))</f>
        <v>0</v>
      </c>
      <c r="AT63" s="17">
        <f>IF(AND($D63=$AK$4,$E63=AT$5),VLOOKUP($A63,'Потребление ЭЭ_факт'!$A$5:$DH$154,47+'Потребление ЭЭ_факт'!CB$4+23,FALSE),IF(AS63&lt;&gt;0,VLOOKUP($A63,'Потребление ЭЭ_факт'!$A$5:$DH$154,47+'Потребление ЭЭ_факт'!CB$4+23,FALSE),0))</f>
        <v>0</v>
      </c>
      <c r="AU63" s="17">
        <f>IF(AND($D63=$AK$4,$E63=AU$5),VLOOKUP($A63,'Потребление ЭЭ_факт'!$A$5:$DH$154,47+'Потребление ЭЭ_факт'!CC$4+23,FALSE),IF(AT63&lt;&gt;0,VLOOKUP($A63,'Потребление ЭЭ_факт'!$A$5:$DH$154,47+'Потребление ЭЭ_факт'!CC$4+23,FALSE),0))</f>
        <v>0</v>
      </c>
      <c r="AV63" s="17">
        <f>IF(AND($D63=$AK$4,$E63=AV$5),VLOOKUP($A63,'Потребление ЭЭ_факт'!$A$5:$DH$154,47+'Потребление ЭЭ_факт'!CD$4+23,FALSE),IF(AU63&lt;&gt;0,VLOOKUP($A63,'Потребление ЭЭ_факт'!$A$5:$DH$154,47+'Потребление ЭЭ_факт'!CD$4+23,FALSE),0))</f>
        <v>0</v>
      </c>
      <c r="AW63" s="14">
        <f>IF(AND($D63=$AW$4,$E63=AW$5),VLOOKUP($A63,'Потребление ЭЭ_факт'!$A$5:$DH$154,47+'Потребление ЭЭ_факт'!CE$4+35,FALSE),IF(AV63&lt;&gt;0,VLOOKUP($A63,'Потребление ЭЭ_факт'!$A$5:$DH$154,47+'Потребление ЭЭ_факт'!CE$4+35,FALSE),0))</f>
        <v>0</v>
      </c>
      <c r="AX63" s="17">
        <f>IF(AND($D63=$AW$4,$E63=AX$5),VLOOKUP($A63,'Потребление ЭЭ_факт'!$A$5:$DH$154,47+'Потребление ЭЭ_факт'!CF$4+35,FALSE),IF(AW63&lt;&gt;0,VLOOKUP($A63,'Потребление ЭЭ_факт'!$A$5:$DH$154,47+'Потребление ЭЭ_факт'!CF$4+35,FALSE),0))</f>
        <v>10027.530000000028</v>
      </c>
      <c r="AY63" s="17">
        <f>IF(AND($D63=$AW$4,$E63=AY$5),VLOOKUP($A63,'Потребление ЭЭ_факт'!$A$5:$DH$154,47+'Потребление ЭЭ_факт'!CG$4+35,FALSE),IF(AX63&lt;&gt;0,VLOOKUP($A63,'Потребление ЭЭ_факт'!$A$5:$DH$154,47+'Потребление ЭЭ_факт'!CG$4+35,FALSE),0))</f>
        <v>12419.542000000132</v>
      </c>
      <c r="AZ63" s="17">
        <f>IF(AND($D63=$AW$4,$E63=AZ$5),VLOOKUP($A63,'Потребление ЭЭ_факт'!$A$5:$DH$154,47+'Потребление ЭЭ_факт'!CH$4+35,FALSE),IF(AY63&lt;&gt;0,VLOOKUP($A63,'Потребление ЭЭ_факт'!$A$5:$DH$154,47+'Потребление ЭЭ_факт'!CH$4+35,FALSE),0))</f>
        <v>10741.392999999924</v>
      </c>
      <c r="BA63" s="17">
        <f>IF(AND($D63=$AW$4,$E63=BA$5),VLOOKUP($A63,'Потребление ЭЭ_факт'!$A$5:$DH$154,47+'Потребление ЭЭ_факт'!CI$4+35,FALSE),IF(AZ63&lt;&gt;0,VLOOKUP($A63,'Потребление ЭЭ_факт'!$A$5:$DH$154,47+'Потребление ЭЭ_факт'!CI$4+35,FALSE),0))</f>
        <v>11125.087000000058</v>
      </c>
      <c r="BB63" s="17">
        <f>IF(AND($D63=$AW$4,$E63=BB$5),VLOOKUP($A63,'Потребление ЭЭ_факт'!$A$5:$DH$154,47+'Потребление ЭЭ_факт'!CJ$4+35,FALSE),IF(BA63&lt;&gt;0,VLOOKUP($A63,'Потребление ЭЭ_факт'!$A$5:$DH$154,47+'Потребление ЭЭ_факт'!CJ$4+35,FALSE),0))</f>
        <v>11289.365999999922</v>
      </c>
      <c r="BC63" s="17">
        <f>IF(AND($D63=$AW$4,$E63=BC$5),VLOOKUP($A63,'Потребление ЭЭ_факт'!$A$5:$DH$154,47+'Потребление ЭЭ_факт'!CK$4+35,FALSE),IF(BB63&lt;&gt;0,VLOOKUP($A63,'Потребление ЭЭ_факт'!$A$5:$DH$154,47+'Потребление ЭЭ_факт'!CK$4+35,FALSE),0))</f>
        <v>12292.016000000061</v>
      </c>
      <c r="BD63" s="17">
        <f>IF(AND($D63=$AW$4,$E63=BD$5),VLOOKUP($A63,'Потребление ЭЭ_факт'!$A$5:$DH$154,47+'Потребление ЭЭ_факт'!CL$4+35,FALSE),IF(BC63&lt;&gt;0,VLOOKUP($A63,'Потребление ЭЭ_факт'!$A$5:$DH$154,47+'Потребление ЭЭ_факт'!CL$4+35,FALSE),0))</f>
        <v>11655.212999999989</v>
      </c>
      <c r="BE63" s="17">
        <f>IF(AND($D63=$AW$4,$E63=BE$5),VLOOKUP($A63,'Потребление ЭЭ_факт'!$A$5:$DH$154,47+'Потребление ЭЭ_факт'!CM$4+35,FALSE),IF(BD63&lt;&gt;0,VLOOKUP($A63,'Потребление ЭЭ_факт'!$A$5:$DH$154,47+'Потребление ЭЭ_факт'!CM$4+35,FALSE),0))</f>
        <v>9994.4099999999162</v>
      </c>
      <c r="BF63" s="17">
        <f>IF(AND($D63=$AW$4,$E63=BF$5),VLOOKUP($A63,'Потребление ЭЭ_факт'!$A$5:$DH$154,47+'Потребление ЭЭ_факт'!CN$4+35,FALSE),IF(BE63&lt;&gt;0,VLOOKUP($A63,'Потребление ЭЭ_факт'!$A$5:$DH$154,47+'Потребление ЭЭ_факт'!CN$4+35,FALSE),0))</f>
        <v>9715.3870000001043</v>
      </c>
      <c r="BG63" s="17">
        <f>IF(AND($D63=$AW$4,$E63=BG$5),VLOOKUP($A63,'Потребление ЭЭ_факт'!$A$5:$DH$154,47+'Потребление ЭЭ_факт'!CO$4+35,FALSE),IF(BF63&lt;&gt;0,VLOOKUP($A63,'Потребление ЭЭ_факт'!$A$5:$DH$154,47+'Потребление ЭЭ_факт'!CO$4+35,FALSE),0))</f>
        <v>9568.7090000000317</v>
      </c>
      <c r="BH63" s="17">
        <f>IF(AND($D63=$AW$4,$E63=BH$5),VLOOKUP($A63,'Потребление ЭЭ_факт'!$A$5:$DH$154,47+'Потребление ЭЭ_факт'!CP$4+35,FALSE),IF(BG63&lt;&gt;0,VLOOKUP($A63,'Потребление ЭЭ_факт'!$A$5:$DH$154,47+'Потребление ЭЭ_факт'!CP$4+35,FALSE),0))</f>
        <v>10304.57399999979</v>
      </c>
      <c r="BI63" s="14">
        <f>IF(AND($D63=$BI$4,$E63=BI$5),VLOOKUP($A63,'Потребление ЭЭ_факт'!$A$5:$DH$154,47+'Потребление ЭЭ_факт'!CQ$4+47,FALSE),IF(BH63&lt;&gt;0,VLOOKUP($A63,'Потребление ЭЭ_факт'!$A$5:$DH$154,47+'Потребление ЭЭ_факт'!CQ$4+47,FALSE),0))</f>
        <v>10371.559000000125</v>
      </c>
      <c r="BJ63" s="17">
        <f>IF(AND($D63=$BI$4,$E63=BJ$5),VLOOKUP($A63,'Потребление ЭЭ_факт'!$A$5:$DH$154,47+'Потребление ЭЭ_факт'!CR$4+47,FALSE),IF(BI63&lt;&gt;0,VLOOKUP($A63,'Потребление ЭЭ_факт'!$A$5:$DH$154,47+'Потребление ЭЭ_факт'!CR$4+47,FALSE),0))</f>
        <v>9615.1979999998584</v>
      </c>
      <c r="BK63" s="17">
        <f>IF(AND($D63=$BI$4,$E63=BK$5),VLOOKUP($A63,'Потребление ЭЭ_факт'!$A$5:$DH$154,47+'Потребление ЭЭ_факт'!CS$4+47,FALSE),IF(BJ63&lt;&gt;0,VLOOKUP($A63,'Потребление ЭЭ_факт'!$A$5:$DH$154,47+'Потребление ЭЭ_факт'!CS$4+47,FALSE),0))</f>
        <v>9674.2380000001285</v>
      </c>
      <c r="BL63" s="17">
        <f>IF(AND($D63=$BI$4,$E63=BL$5),VLOOKUP($A63,'Потребление ЭЭ_факт'!$A$5:$DH$154,47+'Потребление ЭЭ_факт'!CT$4+47,FALSE),IF(BK63&lt;&gt;0,VLOOKUP($A63,'Потребление ЭЭ_факт'!$A$5:$DH$154,47+'Потребление ЭЭ_факт'!CT$4+47,FALSE),0))</f>
        <v>9506.3470000000671</v>
      </c>
      <c r="BM63" s="17">
        <f>IF(AND($D63=$BI$4,$E63=BM$5),VLOOKUP($A63,'Потребление ЭЭ_факт'!$A$5:$DH$154,47+'Потребление ЭЭ_факт'!CU$4+47,FALSE),IF(BL63&lt;&gt;0,VLOOKUP($A63,'Потребление ЭЭ_факт'!$A$5:$DH$154,47+'Потребление ЭЭ_факт'!CU$4+47,FALSE),0))</f>
        <v>9703.8019999999087</v>
      </c>
      <c r="BN63" s="17">
        <f>IF(AND($D63=$BI$4,$E63=BN$5),VLOOKUP($A63,'Потребление ЭЭ_факт'!$A$5:$DH$154,47+'Потребление ЭЭ_факт'!CV$4+47,FALSE),IF(BM63&lt;&gt;0,VLOOKUP($A63,'Потребление ЭЭ_факт'!$A$5:$DH$154,47+'Потребление ЭЭ_факт'!CV$4+47,FALSE),0))</f>
        <v>11732.026000000071</v>
      </c>
      <c r="BO63" s="17">
        <f>IF(AND($D63=$BI$4,$E63=BO$5),VLOOKUP($A63,'Потребление ЭЭ_факт'!$A$5:$DH$154,47+'Потребление ЭЭ_факт'!CW$4+47,FALSE),IF(BN63&lt;&gt;0,VLOOKUP($A63,'Потребление ЭЭ_факт'!$A$5:$DH$154,47+'Потребление ЭЭ_факт'!CW$4+47,FALSE),0))</f>
        <v>12627.336999999825</v>
      </c>
      <c r="BP63" s="17">
        <f>IF(AND($D63=$BI$4,$E63=BP$5),VLOOKUP($A63,'Потребление ЭЭ_факт'!$A$5:$DH$154,47+'Потребление ЭЭ_факт'!CX$4+47,FALSE),IF(BO63&lt;&gt;0,VLOOKUP($A63,'Потребление ЭЭ_факт'!$A$5:$DH$154,47+'Потребление ЭЭ_факт'!CX$4+47,FALSE),0))</f>
        <v>11116.242000000086</v>
      </c>
      <c r="BQ63" s="17">
        <f>IF(AND($D63=$BI$4,$E63=BQ$5),VLOOKUP($A63,'Потребление ЭЭ_факт'!$A$5:$DH$154,47+'Потребление ЭЭ_факт'!CY$4+47,FALSE),IF(BP63&lt;&gt;0,VLOOKUP($A63,'Потребление ЭЭ_факт'!$A$5:$DH$154,47+'Потребление ЭЭ_факт'!CY$4+47,FALSE),0))</f>
        <v>10125.736999999965</v>
      </c>
      <c r="BR63" s="17">
        <f>IF(AND($D63=$BI$4,$E63=BR$5),VLOOKUP($A63,'Потребление ЭЭ_факт'!$A$5:$DH$154,47+'Потребление ЭЭ_факт'!CZ$4+47,FALSE),IF(BQ63&lt;&gt;0,VLOOKUP($A63,'Потребление ЭЭ_факт'!$A$5:$DH$154,47+'Потребление ЭЭ_факт'!CZ$4+47,FALSE),0))</f>
        <v>10312.032000000123</v>
      </c>
      <c r="BS63" s="17">
        <f>IF(AND($D63=$BI$4,$E63=BS$5),VLOOKUP($A63,'Потребление ЭЭ_факт'!$A$5:$DH$154,47+'Потребление ЭЭ_факт'!DA$4+47,FALSE),IF(BR63&lt;&gt;0,VLOOKUP($A63,'Потребление ЭЭ_факт'!$A$5:$DH$154,47+'Потребление ЭЭ_факт'!DA$4+47,FALSE),0))</f>
        <v>9912.3149999999441</v>
      </c>
      <c r="BT63" s="17">
        <f>IF(AND($D63=$BI$4,$E63=BT$5),VLOOKUP($A63,'Потребление ЭЭ_факт'!$A$5:$DH$154,47+'Потребление ЭЭ_факт'!DB$4+47,FALSE),IF(BS63&lt;&gt;0,VLOOKUP($A63,'Потребление ЭЭ_факт'!$A$5:$DH$154,47+'Потребление ЭЭ_факт'!DB$4+47,FALSE),0))</f>
        <v>10447.172999999952</v>
      </c>
      <c r="BU63" s="14">
        <f>IF(AND($D63=$BU$4,$E63=BU$5),VLOOKUP($A63,'Потребление ЭЭ_факт'!$A$5:$DH$154,59+'Потребление ЭЭ_факт'!DC$4+47,FALSE),IF(BT63&lt;&gt;0,VLOOKUP($A63,'Потребление ЭЭ_факт'!$A$5:$DH$154,47+'Потребление ЭЭ_факт'!DC$4+59,FALSE),0))</f>
        <v>10593.39599999995</v>
      </c>
      <c r="BV63" s="17">
        <f>IF(AND($D63=$BU$4,$E63=BV$5),VLOOKUP($A63,'Потребление ЭЭ_факт'!$A$5:$DH$154,59+'Потребление ЭЭ_факт'!DD$4+47,FALSE),IF(BU63&lt;&gt;0,VLOOKUP($A63,'Потребление ЭЭ_факт'!$A$5:$DH$154,47+'Потребление ЭЭ_факт'!DD$4+59,FALSE),0))</f>
        <v>9305.2160000000149</v>
      </c>
      <c r="BW63" s="17">
        <f>IF(AND($D63=$BU$4,$E63=BW$5),VLOOKUP($A63,'Потребление ЭЭ_факт'!$A$5:$DH$154,59+'Потребление ЭЭ_факт'!DE$4+47,FALSE),IF(BV63&lt;&gt;0,VLOOKUP($A63,'Потребление ЭЭ_факт'!$A$5:$DH$154,47+'Потребление ЭЭ_факт'!DE$4+59,FALSE),0))</f>
        <v>10100.877000000037</v>
      </c>
      <c r="BX63" s="17">
        <f>IF(AND($D63=$BU$4,$E63=BX$5),VLOOKUP($A63,'Потребление ЭЭ_факт'!$A$5:$DH$154,59+'Потребление ЭЭ_факт'!DF$4+47,FALSE),IF(BW63&lt;&gt;0,VLOOKUP($A63,'Потребление ЭЭ_факт'!$A$5:$DH$154,47+'Потребление ЭЭ_факт'!DF$4+59,FALSE),0))</f>
        <v>9885.4569999999949</v>
      </c>
      <c r="BY63" s="17">
        <f>IF(AND($D63=$BU$4,$E63=BY$5),VLOOKUP($A63,'Потребление ЭЭ_факт'!$A$5:$DH$154,59+'Потребление ЭЭ_факт'!DG$4+47,FALSE),IF(BX63&lt;&gt;0,VLOOKUP($A63,'Потребление ЭЭ_факт'!$A$5:$DH$154,47+'Потребление ЭЭ_факт'!DG$4+59,FALSE),0))</f>
        <v>10838.277999999991</v>
      </c>
      <c r="BZ63" s="17">
        <f>IF(AND($D63=$BU$4,$E63=BZ$5),VLOOKUP($A63,'Потребление ЭЭ_факт'!$A$5:$DH$154,59+'Потребление ЭЭ_факт'!DH$4+47,FALSE),IF(BY63&lt;&gt;0,VLOOKUP($A63,'Потребление ЭЭ_факт'!$A$5:$DH$154,47+'Потребление ЭЭ_факт'!DH$4+59,FALSE),0))</f>
        <v>12072.695000000007</v>
      </c>
      <c r="CA63" s="15">
        <f t="shared" si="271"/>
        <v>12459.676499999943</v>
      </c>
      <c r="CB63" s="12">
        <f t="shared" si="271"/>
        <v>11385.727500000037</v>
      </c>
      <c r="CC63" s="12">
        <f t="shared" si="271"/>
        <v>10060.07349999994</v>
      </c>
      <c r="CD63" s="12">
        <f t="shared" si="271"/>
        <v>10013.709500000114</v>
      </c>
      <c r="CE63" s="12">
        <f t="shared" si="271"/>
        <v>9740.5119999999879</v>
      </c>
      <c r="CF63" s="12">
        <f t="shared" si="271"/>
        <v>10375.873499999871</v>
      </c>
      <c r="CG63" s="14">
        <f t="shared" si="271"/>
        <v>10482.477500000037</v>
      </c>
      <c r="CH63" s="15">
        <f t="shared" si="271"/>
        <v>9460.2069999999367</v>
      </c>
      <c r="CI63" s="15">
        <f t="shared" si="271"/>
        <v>9887.5575000000827</v>
      </c>
      <c r="CJ63" s="15">
        <f t="shared" si="271"/>
        <v>9695.902000000031</v>
      </c>
      <c r="CK63" s="15">
        <f t="shared" si="271"/>
        <v>10271.03999999995</v>
      </c>
      <c r="CL63" s="15">
        <f t="shared" si="271"/>
        <v>11902.360500000039</v>
      </c>
      <c r="CM63" s="15">
        <f t="shared" si="260"/>
        <v>12459.676499999943</v>
      </c>
      <c r="CN63" s="15">
        <f t="shared" si="262"/>
        <v>11385.727500000037</v>
      </c>
      <c r="CO63" s="15">
        <f t="shared" si="263"/>
        <v>10060.07349999994</v>
      </c>
      <c r="CP63" s="15">
        <f t="shared" si="264"/>
        <v>10013.709500000114</v>
      </c>
      <c r="CQ63" s="15">
        <f t="shared" si="265"/>
        <v>9740.5119999999879</v>
      </c>
      <c r="CR63" s="16">
        <f t="shared" si="266"/>
        <v>10375.873499999871</v>
      </c>
      <c r="CS63" s="14">
        <f t="shared" ref="CS63:CS81" si="276">CG63</f>
        <v>10482.477500000037</v>
      </c>
      <c r="CT63" s="15">
        <f t="shared" ref="CT63:CT80" si="277">CH63</f>
        <v>9460.2069999999367</v>
      </c>
      <c r="CU63" s="15">
        <f t="shared" ref="CU63:CU80" si="278">CI63</f>
        <v>9887.5575000000827</v>
      </c>
      <c r="CV63" s="15">
        <f t="shared" ref="CV63:CV80" si="279">CJ63</f>
        <v>9695.902000000031</v>
      </c>
      <c r="CW63" s="15">
        <f t="shared" ref="CW63:CW80" si="280">CK63</f>
        <v>10271.03999999995</v>
      </c>
      <c r="CX63" s="15">
        <f t="shared" ref="CX63:CX80" si="281">CL63</f>
        <v>11902.360500000039</v>
      </c>
      <c r="CY63" s="15">
        <f t="shared" ref="CY63:CY80" si="282">CM63</f>
        <v>12459.676499999943</v>
      </c>
      <c r="CZ63" s="15">
        <f t="shared" ref="CZ63:CZ80" si="283">CN63</f>
        <v>11385.727500000037</v>
      </c>
      <c r="DA63" s="15">
        <f t="shared" ref="DA63:DA80" si="284">CO63</f>
        <v>10060.07349999994</v>
      </c>
      <c r="DB63" s="15">
        <f t="shared" ref="DB63:DB80" si="285">CP63</f>
        <v>10013.709500000114</v>
      </c>
      <c r="DC63" s="15">
        <f t="shared" ref="DC63:DC80" si="286">CQ63</f>
        <v>9740.5119999999879</v>
      </c>
      <c r="DD63" s="16">
        <f t="shared" ref="DD63:DD94" si="287">CR63</f>
        <v>10375.873499999871</v>
      </c>
      <c r="DE63" s="14">
        <f t="shared" si="190"/>
        <v>10482.477500000037</v>
      </c>
      <c r="DF63" s="15">
        <f t="shared" si="191"/>
        <v>9460.2069999999367</v>
      </c>
      <c r="DG63" s="15">
        <f t="shared" si="192"/>
        <v>9887.5575000000827</v>
      </c>
      <c r="DH63" s="15">
        <f t="shared" si="193"/>
        <v>9695.902000000031</v>
      </c>
      <c r="DI63" s="15">
        <f t="shared" si="194"/>
        <v>10271.03999999995</v>
      </c>
      <c r="DJ63" s="15">
        <f t="shared" si="195"/>
        <v>11902.360500000039</v>
      </c>
      <c r="DK63" s="15">
        <f t="shared" si="196"/>
        <v>12459.676499999943</v>
      </c>
      <c r="DL63" s="15">
        <f t="shared" si="197"/>
        <v>11385.727500000037</v>
      </c>
      <c r="DM63" s="15">
        <f t="shared" si="198"/>
        <v>10060.07349999994</v>
      </c>
      <c r="DN63" s="15">
        <f t="shared" si="199"/>
        <v>10013.709500000114</v>
      </c>
      <c r="DO63" s="15">
        <f t="shared" si="188"/>
        <v>9740.5119999999879</v>
      </c>
      <c r="DP63" s="16">
        <f t="shared" si="189"/>
        <v>10375.873499999871</v>
      </c>
      <c r="DQ63" s="14">
        <f t="shared" si="105"/>
        <v>10482.477500000037</v>
      </c>
      <c r="DR63" s="15">
        <f t="shared" si="106"/>
        <v>9460.2069999999367</v>
      </c>
      <c r="DS63" s="15">
        <f t="shared" si="107"/>
        <v>9887.5575000000827</v>
      </c>
      <c r="DT63" s="15">
        <f t="shared" si="108"/>
        <v>9695.902000000031</v>
      </c>
      <c r="DU63" s="15">
        <f t="shared" si="109"/>
        <v>10271.03999999995</v>
      </c>
      <c r="DV63" s="15">
        <f t="shared" si="110"/>
        <v>11902.360500000039</v>
      </c>
      <c r="DW63" s="15">
        <f t="shared" si="111"/>
        <v>12459.676499999943</v>
      </c>
      <c r="DX63" s="15">
        <f t="shared" si="112"/>
        <v>11385.727500000037</v>
      </c>
      <c r="DY63" s="15">
        <f t="shared" si="113"/>
        <v>10060.07349999994</v>
      </c>
      <c r="DZ63" s="15">
        <f t="shared" si="225"/>
        <v>10013.709500000114</v>
      </c>
      <c r="EA63" s="15">
        <f t="shared" si="226"/>
        <v>9740.5119999999879</v>
      </c>
      <c r="EB63" s="16">
        <f t="shared" si="227"/>
        <v>10375.873499999871</v>
      </c>
      <c r="EC63" s="14">
        <f t="shared" si="228"/>
        <v>10482.477500000037</v>
      </c>
      <c r="ED63" s="15">
        <f t="shared" si="229"/>
        <v>9460.2069999999367</v>
      </c>
      <c r="EE63" s="15">
        <f t="shared" si="230"/>
        <v>9887.5575000000827</v>
      </c>
      <c r="EF63" s="15">
        <f t="shared" si="231"/>
        <v>9695.902000000031</v>
      </c>
      <c r="EG63" s="15">
        <f t="shared" si="232"/>
        <v>10271.03999999995</v>
      </c>
      <c r="EH63" s="15">
        <f t="shared" si="233"/>
        <v>11902.360500000039</v>
      </c>
      <c r="EI63" s="15">
        <f t="shared" si="234"/>
        <v>12459.676499999943</v>
      </c>
      <c r="EJ63" s="15">
        <f t="shared" si="235"/>
        <v>11385.727500000037</v>
      </c>
      <c r="EK63" s="15">
        <f t="shared" si="236"/>
        <v>10060.07349999994</v>
      </c>
      <c r="EL63" s="15">
        <f t="shared" si="237"/>
        <v>10013.709500000114</v>
      </c>
      <c r="EM63" s="15">
        <f t="shared" si="238"/>
        <v>9740.5119999999879</v>
      </c>
      <c r="EN63" s="16">
        <f t="shared" si="239"/>
        <v>10375.873499999871</v>
      </c>
      <c r="EO63" s="14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6"/>
      <c r="FC63" s="14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14"/>
      <c r="FP63" s="17"/>
      <c r="FQ63" s="17">
        <f t="shared" si="127"/>
        <v>12419.542000000132</v>
      </c>
      <c r="FR63" s="17">
        <f t="shared" si="128"/>
        <v>10741.392999999924</v>
      </c>
      <c r="FS63" s="17">
        <f t="shared" si="129"/>
        <v>11125.087000000058</v>
      </c>
      <c r="FT63" s="17">
        <f t="shared" si="130"/>
        <v>11289.365999999922</v>
      </c>
      <c r="FU63" s="17">
        <f t="shared" si="131"/>
        <v>12292.016000000061</v>
      </c>
      <c r="FV63" s="17">
        <f t="shared" si="132"/>
        <v>11655.212999999989</v>
      </c>
      <c r="FW63" s="17">
        <f t="shared" si="133"/>
        <v>9994.4099999999162</v>
      </c>
      <c r="FX63" s="17">
        <f t="shared" si="134"/>
        <v>9715.3870000001043</v>
      </c>
      <c r="FY63" s="17">
        <f t="shared" si="135"/>
        <v>9568.7090000000317</v>
      </c>
      <c r="FZ63" s="17">
        <f t="shared" si="136"/>
        <v>10304.57399999979</v>
      </c>
      <c r="GA63" s="14">
        <f t="shared" si="137"/>
        <v>10371.559000000125</v>
      </c>
      <c r="GB63" s="17">
        <f t="shared" si="138"/>
        <v>9615.1979999998584</v>
      </c>
      <c r="GC63" s="17">
        <f t="shared" si="139"/>
        <v>9674.2380000001285</v>
      </c>
      <c r="GD63" s="17">
        <f t="shared" si="140"/>
        <v>9506.3470000000671</v>
      </c>
      <c r="GE63" s="17">
        <f t="shared" si="141"/>
        <v>9703.8019999999087</v>
      </c>
      <c r="GF63" s="17">
        <f t="shared" si="142"/>
        <v>11732.026000000071</v>
      </c>
      <c r="GG63" s="17">
        <f t="shared" si="143"/>
        <v>12627.336999999825</v>
      </c>
      <c r="GH63" s="17">
        <f t="shared" si="144"/>
        <v>11116.242000000086</v>
      </c>
      <c r="GI63" s="17">
        <f t="shared" si="145"/>
        <v>10125.736999999965</v>
      </c>
      <c r="GJ63" s="17">
        <f t="shared" si="146"/>
        <v>10312.032000000123</v>
      </c>
      <c r="GK63" s="17">
        <f t="shared" si="147"/>
        <v>9912.3149999999441</v>
      </c>
      <c r="GL63" s="17">
        <f t="shared" si="148"/>
        <v>10447.172999999952</v>
      </c>
      <c r="GM63" s="14">
        <f t="shared" si="149"/>
        <v>10593.39599999995</v>
      </c>
      <c r="GN63" s="17">
        <f t="shared" si="150"/>
        <v>9305.2160000000149</v>
      </c>
      <c r="GO63" s="17">
        <f t="shared" si="151"/>
        <v>10100.877000000037</v>
      </c>
      <c r="GP63" s="17">
        <f t="shared" si="152"/>
        <v>9885.4569999999949</v>
      </c>
      <c r="GQ63" s="17">
        <f t="shared" si="153"/>
        <v>10838.277999999991</v>
      </c>
      <c r="GR63" s="17">
        <f t="shared" si="154"/>
        <v>12072.695000000007</v>
      </c>
      <c r="GS63" s="15">
        <f t="shared" si="155"/>
        <v>12459.676499999943</v>
      </c>
      <c r="GT63" s="12">
        <f t="shared" si="156"/>
        <v>11385.727500000037</v>
      </c>
      <c r="GU63" s="12">
        <f t="shared" si="157"/>
        <v>10060.07349999994</v>
      </c>
      <c r="GV63" s="12">
        <f t="shared" si="158"/>
        <v>10013.709500000114</v>
      </c>
      <c r="GW63" s="12">
        <f t="shared" si="159"/>
        <v>9740.5119999999879</v>
      </c>
      <c r="GX63" s="12">
        <f t="shared" si="160"/>
        <v>10375.873499999871</v>
      </c>
      <c r="GY63" s="14">
        <f t="shared" si="161"/>
        <v>10482.477500000037</v>
      </c>
      <c r="GZ63" s="15">
        <f t="shared" si="162"/>
        <v>9460.2069999999367</v>
      </c>
      <c r="HA63" s="15">
        <f t="shared" si="163"/>
        <v>9887.5575000000827</v>
      </c>
      <c r="HB63" s="15">
        <f t="shared" si="164"/>
        <v>9695.902000000031</v>
      </c>
      <c r="HC63" s="15">
        <f t="shared" si="165"/>
        <v>10271.03999999995</v>
      </c>
      <c r="HD63" s="15">
        <f t="shared" si="166"/>
        <v>11902.360500000039</v>
      </c>
      <c r="HE63" s="15">
        <f t="shared" si="167"/>
        <v>12459.676499999943</v>
      </c>
      <c r="HF63" s="15">
        <f t="shared" si="168"/>
        <v>11385.727500000037</v>
      </c>
      <c r="HG63" s="15">
        <f t="shared" si="169"/>
        <v>10060.07349999994</v>
      </c>
      <c r="HH63" s="15">
        <f t="shared" si="170"/>
        <v>10013.709500000114</v>
      </c>
      <c r="HI63" s="15">
        <f t="shared" si="171"/>
        <v>9740.5119999999879</v>
      </c>
      <c r="HJ63" s="16">
        <f t="shared" si="172"/>
        <v>10375.873499999871</v>
      </c>
      <c r="HK63" s="14">
        <f t="shared" si="267"/>
        <v>10482.477500000037</v>
      </c>
      <c r="HL63" s="15">
        <f t="shared" si="268"/>
        <v>9460.2069999999367</v>
      </c>
      <c r="HM63" s="15">
        <f t="shared" si="269"/>
        <v>9887.5575000000827</v>
      </c>
      <c r="HN63" s="15">
        <f t="shared" si="270"/>
        <v>9695.902000000031</v>
      </c>
      <c r="HO63" s="15">
        <f t="shared" si="272"/>
        <v>10271.03999999995</v>
      </c>
      <c r="HP63" s="15">
        <f t="shared" si="273"/>
        <v>11902.360500000039</v>
      </c>
      <c r="HQ63" s="15">
        <f t="shared" si="274"/>
        <v>12459.676499999943</v>
      </c>
      <c r="HR63" s="15">
        <f t="shared" si="275"/>
        <v>11385.727500000037</v>
      </c>
      <c r="HS63" s="15">
        <f t="shared" ref="HS63:HS69" si="288">DA63</f>
        <v>10060.07349999994</v>
      </c>
      <c r="HT63" s="15">
        <f t="shared" ref="HT63:HT69" si="289">DB63</f>
        <v>10013.709500000114</v>
      </c>
      <c r="HU63" s="15">
        <f t="shared" ref="HU63:HU69" si="290">DC63</f>
        <v>9740.5119999999879</v>
      </c>
      <c r="HV63" s="16">
        <f t="shared" ref="HV63:HV69" si="291">DD63</f>
        <v>10375.873499999871</v>
      </c>
      <c r="HW63" s="14">
        <f t="shared" ref="HW63:HW69" si="292">DE63</f>
        <v>10482.477500000037</v>
      </c>
      <c r="HX63" s="15">
        <f t="shared" ref="HX63:HX69" si="293">DF63</f>
        <v>9460.2069999999367</v>
      </c>
      <c r="HY63" s="15"/>
      <c r="HZ63" s="15"/>
      <c r="IA63" s="15"/>
      <c r="IB63" s="15"/>
      <c r="IC63" s="15"/>
      <c r="ID63" s="15"/>
      <c r="IE63" s="15"/>
      <c r="IF63" s="15"/>
      <c r="IG63" s="15"/>
      <c r="IH63" s="16"/>
      <c r="II63" s="14"/>
      <c r="IJ63" s="15"/>
      <c r="IK63" s="15"/>
      <c r="IL63" s="15"/>
      <c r="IM63" s="15"/>
      <c r="IN63" s="15"/>
      <c r="IO63" s="15"/>
      <c r="IP63" s="15"/>
      <c r="IQ63" s="15"/>
      <c r="IR63" s="15"/>
      <c r="IS63" s="15"/>
      <c r="IT63" s="16"/>
      <c r="IU63" s="14"/>
      <c r="IV63" s="15"/>
      <c r="IW63" s="15"/>
      <c r="IX63" s="15"/>
      <c r="IY63" s="15"/>
      <c r="IZ63" s="15"/>
      <c r="JA63" s="15"/>
      <c r="JB63" s="15"/>
      <c r="JC63" s="15"/>
      <c r="JD63" s="15"/>
      <c r="JE63" s="15"/>
      <c r="JF63" s="16"/>
      <c r="JH63" s="17"/>
      <c r="JI63" s="14">
        <f t="shared" si="179"/>
        <v>0</v>
      </c>
      <c r="JJ63" s="15">
        <f t="shared" si="180"/>
        <v>109105.69699999993</v>
      </c>
      <c r="JK63" s="15">
        <f t="shared" si="181"/>
        <v>125144.00600000005</v>
      </c>
      <c r="JL63" s="15">
        <f t="shared" si="182"/>
        <v>126831.49149999989</v>
      </c>
      <c r="JM63" s="15">
        <f t="shared" si="183"/>
        <v>125735.11699999997</v>
      </c>
      <c r="JN63" s="15">
        <f t="shared" si="184"/>
        <v>125735.11699999997</v>
      </c>
      <c r="JO63" s="15">
        <f t="shared" si="185"/>
        <v>19942.684499999974</v>
      </c>
      <c r="JP63" s="15">
        <f t="shared" si="186"/>
        <v>0</v>
      </c>
      <c r="JQ63" s="15">
        <f t="shared" si="187"/>
        <v>0</v>
      </c>
      <c r="JR63" s="14"/>
    </row>
    <row r="64" spans="1:278" ht="12.75" customHeight="1" x14ac:dyDescent="0.25">
      <c r="A64" s="5" t="s">
        <v>303</v>
      </c>
      <c r="B64" s="3" t="s">
        <v>304</v>
      </c>
      <c r="C64" s="4">
        <v>44964</v>
      </c>
      <c r="D64">
        <f t="shared" si="242"/>
        <v>2023</v>
      </c>
      <c r="E64">
        <f t="shared" si="243"/>
        <v>2</v>
      </c>
      <c r="F64">
        <f t="shared" si="244"/>
        <v>2020</v>
      </c>
      <c r="G64">
        <f t="shared" si="245"/>
        <v>2</v>
      </c>
      <c r="H64">
        <f t="shared" si="173"/>
        <v>2023</v>
      </c>
      <c r="I64">
        <f t="shared" si="174"/>
        <v>3</v>
      </c>
      <c r="J64">
        <f t="shared" si="175"/>
        <v>2028</v>
      </c>
      <c r="K64">
        <f t="shared" si="176"/>
        <v>2</v>
      </c>
      <c r="M64" s="28">
        <f>IF(AND($D64=$M$4,$E64=M$5),VLOOKUP($A64,'Потребление ЭЭ_факт'!$A$5:$DH$154,47+'Потребление ЭЭ_факт'!AU$4-1,FALSE),IF(L64&lt;&gt;0,VLOOKUP($A64,'Потребление ЭЭ_факт'!$A$5:$DH$154,47+'Потребление ЭЭ_факт'!AU$4-1,FALSE),0))</f>
        <v>0</v>
      </c>
      <c r="N64" s="17">
        <f>IF(AND($D64=$M$4,$E64=N$5),VLOOKUP($A64,'Потребление ЭЭ_факт'!$A$5:$DH$154,47+'Потребление ЭЭ_факт'!AV$4-1,FALSE),IF(M64&lt;&gt;0,VLOOKUP($A64,'Потребление ЭЭ_факт'!$A$5:$DH$154,47+'Потребление ЭЭ_факт'!AV$4-1,FALSE),0))</f>
        <v>0</v>
      </c>
      <c r="O64" s="17">
        <f>IF(AND($D64=$M$4,$E64=O$5),VLOOKUP($A64,'Потребление ЭЭ_факт'!$A$5:$DH$154,47+'Потребление ЭЭ_факт'!AW$4-1,FALSE),IF(N64&lt;&gt;0,VLOOKUP($A64,'Потребление ЭЭ_факт'!$A$5:$DH$154,47+'Потребление ЭЭ_факт'!AW$4-1,FALSE),0))</f>
        <v>0</v>
      </c>
      <c r="P64" s="17">
        <f>IF(AND($D64=$M$4,$E64=P$5),VLOOKUP($A64,'Потребление ЭЭ_факт'!$A$5:$DH$154,47+'Потребление ЭЭ_факт'!AX$4-1,FALSE),IF(O64&lt;&gt;0,VLOOKUP($A64,'Потребление ЭЭ_факт'!$A$5:$DH$154,47+'Потребление ЭЭ_факт'!AX$4-1,FALSE),0))</f>
        <v>0</v>
      </c>
      <c r="Q64" s="17">
        <f>IF(AND($D64=$M$4,$E64=Q$5),VLOOKUP($A64,'Потребление ЭЭ_факт'!$A$5:$DH$154,47+'Потребление ЭЭ_факт'!AY$4-1,FALSE),IF(P64&lt;&gt;0,VLOOKUP($A64,'Потребление ЭЭ_факт'!$A$5:$DH$154,47+'Потребление ЭЭ_факт'!AY$4-1,FALSE),0))</f>
        <v>0</v>
      </c>
      <c r="R64" s="17">
        <f>IF(AND($D64=$M$4,$E64=R$5),VLOOKUP($A64,'Потребление ЭЭ_факт'!$A$5:$DH$154,47+'Потребление ЭЭ_факт'!AZ$4-1,FALSE),IF(Q64&lt;&gt;0,VLOOKUP($A64,'Потребление ЭЭ_факт'!$A$5:$DH$154,47+'Потребление ЭЭ_факт'!AZ$4-1,FALSE),0))</f>
        <v>0</v>
      </c>
      <c r="S64" s="17">
        <f>IF(AND($D64=$M$4,$E64=S$5),VLOOKUP($A64,'Потребление ЭЭ_факт'!$A$5:$DH$154,47+'Потребление ЭЭ_факт'!BA$4-1,FALSE),IF(R64&lt;&gt;0,VLOOKUP($A64,'Потребление ЭЭ_факт'!$A$5:$DH$154,47+'Потребление ЭЭ_факт'!BA$4-1,FALSE),0))</f>
        <v>0</v>
      </c>
      <c r="T64" s="17">
        <f>IF(AND($D64=$M$4,$E64=T$5),VLOOKUP($A64,'Потребление ЭЭ_факт'!$A$5:$DH$154,47+'Потребление ЭЭ_факт'!BB$4-1,FALSE),IF(S64&lt;&gt;0,VLOOKUP($A64,'Потребление ЭЭ_факт'!$A$5:$DH$154,47+'Потребление ЭЭ_факт'!BB$4-1,FALSE),0))</f>
        <v>0</v>
      </c>
      <c r="U64" s="17">
        <f>IF(AND($D64=$M$4,$E64=U$5),VLOOKUP($A64,'Потребление ЭЭ_факт'!$A$5:$DH$154,47+'Потребление ЭЭ_факт'!BC$4-1,FALSE),IF(T64&lt;&gt;0,VLOOKUP($A64,'Потребление ЭЭ_факт'!$A$5:$DH$154,47+'Потребление ЭЭ_факт'!BC$4-1,FALSE),0))</f>
        <v>0</v>
      </c>
      <c r="V64" s="17">
        <f>IF(AND($D64=$M$4,$E64=V$5),VLOOKUP($A64,'Потребление ЭЭ_факт'!$A$5:$DH$154,47+'Потребление ЭЭ_факт'!BD$4-1,FALSE),IF(U64&lt;&gt;0,VLOOKUP($A64,'Потребление ЭЭ_факт'!$A$5:$DH$154,47+'Потребление ЭЭ_факт'!BD$4-1,FALSE),0))</f>
        <v>0</v>
      </c>
      <c r="W64" s="17">
        <f>IF(AND($D64=$M$4,$E64=W$5),VLOOKUP($A64,'Потребление ЭЭ_факт'!$A$5:$DH$154,47+'Потребление ЭЭ_факт'!BE$4-1,FALSE),IF(V64&lt;&gt;0,VLOOKUP($A64,'Потребление ЭЭ_факт'!$A$5:$DH$154,47+'Потребление ЭЭ_факт'!BE$4-1,FALSE),0))</f>
        <v>0</v>
      </c>
      <c r="X64" s="17">
        <f>IF(AND($D64=$M$4,$E64=X$5),VLOOKUP($A64,'Потребление ЭЭ_факт'!$A$5:$DH$154,47+'Потребление ЭЭ_факт'!BF$4-1,FALSE),IF(W64&lt;&gt;0,VLOOKUP($A64,'Потребление ЭЭ_факт'!$A$5:$DH$154,47+'Потребление ЭЭ_факт'!BF$4-1,FALSE),0))</f>
        <v>0</v>
      </c>
      <c r="Y64" s="14">
        <f>IF(AND($D64=$Y$4,$E64=Y$5),VLOOKUP($A64,'Потребление ЭЭ_факт'!$A$5:$DH$154,47+'Потребление ЭЭ_факт'!BG$4+11,FALSE),IF(X64&lt;&gt;0,VLOOKUP($A64,'Потребление ЭЭ_факт'!$A$5:$DH$154,47+'Потребление ЭЭ_факт'!BG$4+11,FALSE),0))</f>
        <v>0</v>
      </c>
      <c r="Z64" s="17">
        <f>IF(AND($D64=$Y$4,$E64=Z$5),VLOOKUP($A64,'Потребление ЭЭ_факт'!$A$5:$DH$154,47+'Потребление ЭЭ_факт'!BH$4+11,FALSE),IF(Y64&lt;&gt;0,VLOOKUP($A64,'Потребление ЭЭ_факт'!$A$5:$DH$154,47+'Потребление ЭЭ_факт'!BH$4+11,FALSE),0))</f>
        <v>0</v>
      </c>
      <c r="AA64" s="17">
        <f>IF(AND($D64=$Y$4,$E64=AA$5),VLOOKUP($A64,'Потребление ЭЭ_факт'!$A$5:$DH$154,47+'Потребление ЭЭ_факт'!BI$4+11,FALSE),IF(Z64&lt;&gt;0,VLOOKUP($A64,'Потребление ЭЭ_факт'!$A$5:$DH$154,47+'Потребление ЭЭ_факт'!BI$4+11,FALSE),0))</f>
        <v>0</v>
      </c>
      <c r="AB64" s="17">
        <f>IF(AND($D64=$Y$4,$E64=AB$5),VLOOKUP($A64,'Потребление ЭЭ_факт'!$A$5:$DH$154,47+'Потребление ЭЭ_факт'!BJ$4+11,FALSE),IF(AA64&lt;&gt;0,VLOOKUP($A64,'Потребление ЭЭ_факт'!$A$5:$DH$154,47+'Потребление ЭЭ_факт'!BJ$4+11,FALSE),0))</f>
        <v>0</v>
      </c>
      <c r="AC64" s="17">
        <f>IF(AND($D64=$Y$4,$E64=AC$5),VLOOKUP($A64,'Потребление ЭЭ_факт'!$A$5:$DH$154,47+'Потребление ЭЭ_факт'!BK$4+11,FALSE),IF(AB64&lt;&gt;0,VLOOKUP($A64,'Потребление ЭЭ_факт'!$A$5:$DH$154,47+'Потребление ЭЭ_факт'!BK$4+11,FALSE),0))</f>
        <v>0</v>
      </c>
      <c r="AD64" s="17">
        <f>IF(AND($D64=$Y$4,$E64=AD$5),VLOOKUP($A64,'Потребление ЭЭ_факт'!$A$5:$DH$154,47+'Потребление ЭЭ_факт'!BL$4+11,FALSE),IF(AC64&lt;&gt;0,VLOOKUP($A64,'Потребление ЭЭ_факт'!$A$5:$DH$154,47+'Потребление ЭЭ_факт'!BL$4+11,FALSE),0))</f>
        <v>0</v>
      </c>
      <c r="AE64" s="17">
        <f>IF(AND($D64=$Y$4,$E64=AE$5),VLOOKUP($A64,'Потребление ЭЭ_факт'!$A$5:$DH$154,47+'Потребление ЭЭ_факт'!BM$4+11,FALSE),IF(AD64&lt;&gt;0,VLOOKUP($A64,'Потребление ЭЭ_факт'!$A$5:$DH$154,47+'Потребление ЭЭ_факт'!BM$4+11,FALSE),0))</f>
        <v>0</v>
      </c>
      <c r="AF64" s="17">
        <f>IF(AND($D64=$Y$4,$E64=AF$5),VLOOKUP($A64,'Потребление ЭЭ_факт'!$A$5:$DH$154,47+'Потребление ЭЭ_факт'!BN$4+11,FALSE),IF(AE64&lt;&gt;0,VLOOKUP($A64,'Потребление ЭЭ_факт'!$A$5:$DH$154,47+'Потребление ЭЭ_факт'!BN$4+11,FALSE),0))</f>
        <v>0</v>
      </c>
      <c r="AG64" s="17">
        <f>IF(AND($D64=$Y$4,$E64=AG$5),VLOOKUP($A64,'Потребление ЭЭ_факт'!$A$5:$DH$154,47+'Потребление ЭЭ_факт'!BO$4+11,FALSE),IF(AF64&lt;&gt;0,VLOOKUP($A64,'Потребление ЭЭ_факт'!$A$5:$DH$154,47+'Потребление ЭЭ_факт'!BO$4+11,FALSE),0))</f>
        <v>0</v>
      </c>
      <c r="AH64" s="17">
        <f>IF(AND($D64=$Y$4,$E64=AH$5),VLOOKUP($A64,'Потребление ЭЭ_факт'!$A$5:$DH$154,47+'Потребление ЭЭ_факт'!BP$4+11,FALSE),IF(AG64&lt;&gt;0,VLOOKUP($A64,'Потребление ЭЭ_факт'!$A$5:$DH$154,47+'Потребление ЭЭ_факт'!BP$4+11,FALSE),0))</f>
        <v>0</v>
      </c>
      <c r="AI64" s="17">
        <f>IF(AND($D64=$Y$4,$E64=AI$5),VLOOKUP($A64,'Потребление ЭЭ_факт'!$A$5:$DH$154,47+'Потребление ЭЭ_факт'!BQ$4+11,FALSE),IF(AH64&lt;&gt;0,VLOOKUP($A64,'Потребление ЭЭ_факт'!$A$5:$DH$154,47+'Потребление ЭЭ_факт'!BQ$4+11,FALSE),0))</f>
        <v>0</v>
      </c>
      <c r="AJ64" s="17">
        <f>IF(AND($D64=$Y$4,$E64=AJ$5),VLOOKUP($A64,'Потребление ЭЭ_факт'!$A$5:$DH$154,47+'Потребление ЭЭ_факт'!BR$4+11,FALSE),IF(AI64&lt;&gt;0,VLOOKUP($A64,'Потребление ЭЭ_факт'!$A$5:$DH$154,47+'Потребление ЭЭ_факт'!BR$4+11,FALSE),0))</f>
        <v>0</v>
      </c>
      <c r="AK64" s="14">
        <f>IF(AND($D64=$AK$4,$E64=AK$5),VLOOKUP($A64,'Потребление ЭЭ_факт'!$A$5:$DH$154,47+'Потребление ЭЭ_факт'!BS$4+23,FALSE),IF(AJ64&lt;&gt;0,VLOOKUP($A64,'Потребление ЭЭ_факт'!$A$5:$DH$154,47+'Потребление ЭЭ_факт'!BS$4+23,FALSE),0))</f>
        <v>0</v>
      </c>
      <c r="AL64" s="17">
        <f>IF(AND($D64=$AK$4,$E64=AL$5),VLOOKUP($A64,'Потребление ЭЭ_факт'!$A$5:$DH$154,47+'Потребление ЭЭ_факт'!BT$4+23,FALSE),IF(AK64&lt;&gt;0,VLOOKUP($A64,'Потребление ЭЭ_факт'!$A$5:$DH$154,47+'Потребление ЭЭ_факт'!BT$4+23,FALSE),0))</f>
        <v>0</v>
      </c>
      <c r="AM64" s="17">
        <f>IF(AND($D64=$AK$4,$E64=AM$5),VLOOKUP($A64,'Потребление ЭЭ_факт'!$A$5:$DH$154,47+'Потребление ЭЭ_факт'!BU$4+23,FALSE),IF(AL64&lt;&gt;0,VLOOKUP($A64,'Потребление ЭЭ_факт'!$A$5:$DH$154,47+'Потребление ЭЭ_факт'!BU$4+23,FALSE),0))</f>
        <v>0</v>
      </c>
      <c r="AN64" s="17">
        <f>IF(AND($D64=$AK$4,$E64=AN$5),VLOOKUP($A64,'Потребление ЭЭ_факт'!$A$5:$DH$154,47+'Потребление ЭЭ_факт'!BV$4+23,FALSE),IF(AM64&lt;&gt;0,VLOOKUP($A64,'Потребление ЭЭ_факт'!$A$5:$DH$154,47+'Потребление ЭЭ_факт'!BV$4+23,FALSE),0))</f>
        <v>0</v>
      </c>
      <c r="AO64" s="17">
        <f>IF(AND($D64=$AK$4,$E64=AO$5),VLOOKUP($A64,'Потребление ЭЭ_факт'!$A$5:$DH$154,47+'Потребление ЭЭ_факт'!BW$4+23,FALSE),IF(AN64&lt;&gt;0,VLOOKUP($A64,'Потребление ЭЭ_факт'!$A$5:$DH$154,47+'Потребление ЭЭ_факт'!BW$4+23,FALSE),0))</f>
        <v>0</v>
      </c>
      <c r="AP64" s="17">
        <f>IF(AND($D64=$AK$4,$E64=AP$5),VLOOKUP($A64,'Потребление ЭЭ_факт'!$A$5:$DH$154,47+'Потребление ЭЭ_факт'!BX$4+23,FALSE),IF(AO64&lt;&gt;0,VLOOKUP($A64,'Потребление ЭЭ_факт'!$A$5:$DH$154,47+'Потребление ЭЭ_факт'!BX$4+23,FALSE),0))</f>
        <v>0</v>
      </c>
      <c r="AQ64" s="17">
        <f>IF(AND($D64=$AK$4,$E64=AQ$5),VLOOKUP($A64,'Потребление ЭЭ_факт'!$A$5:$DH$154,47+'Потребление ЭЭ_факт'!BY$4+23,FALSE),IF(AP64&lt;&gt;0,VLOOKUP($A64,'Потребление ЭЭ_факт'!$A$5:$DH$154,47+'Потребление ЭЭ_факт'!BY$4+23,FALSE),0))</f>
        <v>0</v>
      </c>
      <c r="AR64" s="17">
        <f>IF(AND($D64=$AK$4,$E64=AR$5),VLOOKUP($A64,'Потребление ЭЭ_факт'!$A$5:$DH$154,47+'Потребление ЭЭ_факт'!BZ$4+23,FALSE),IF(AQ64&lt;&gt;0,VLOOKUP($A64,'Потребление ЭЭ_факт'!$A$5:$DH$154,47+'Потребление ЭЭ_факт'!BZ$4+23,FALSE),0))</f>
        <v>0</v>
      </c>
      <c r="AS64" s="17">
        <f>IF(AND($D64=$AK$4,$E64=AS$5),VLOOKUP($A64,'Потребление ЭЭ_факт'!$A$5:$DH$154,47+'Потребление ЭЭ_факт'!CA$4+23,FALSE),IF(AR64&lt;&gt;0,VLOOKUP($A64,'Потребление ЭЭ_факт'!$A$5:$DH$154,47+'Потребление ЭЭ_факт'!CA$4+23,FALSE),0))</f>
        <v>0</v>
      </c>
      <c r="AT64" s="17">
        <f>IF(AND($D64=$AK$4,$E64=AT$5),VLOOKUP($A64,'Потребление ЭЭ_факт'!$A$5:$DH$154,47+'Потребление ЭЭ_факт'!CB$4+23,FALSE),IF(AS64&lt;&gt;0,VLOOKUP($A64,'Потребление ЭЭ_факт'!$A$5:$DH$154,47+'Потребление ЭЭ_факт'!CB$4+23,FALSE),0))</f>
        <v>0</v>
      </c>
      <c r="AU64" s="17">
        <f>IF(AND($D64=$AK$4,$E64=AU$5),VLOOKUP($A64,'Потребление ЭЭ_факт'!$A$5:$DH$154,47+'Потребление ЭЭ_факт'!CC$4+23,FALSE),IF(AT64&lt;&gt;0,VLOOKUP($A64,'Потребление ЭЭ_факт'!$A$5:$DH$154,47+'Потребление ЭЭ_факт'!CC$4+23,FALSE),0))</f>
        <v>0</v>
      </c>
      <c r="AV64" s="17">
        <f>IF(AND($D64=$AK$4,$E64=AV$5),VLOOKUP($A64,'Потребление ЭЭ_факт'!$A$5:$DH$154,47+'Потребление ЭЭ_факт'!CD$4+23,FALSE),IF(AU64&lt;&gt;0,VLOOKUP($A64,'Потребление ЭЭ_факт'!$A$5:$DH$154,47+'Потребление ЭЭ_факт'!CD$4+23,FALSE),0))</f>
        <v>0</v>
      </c>
      <c r="AW64" s="14">
        <f>IF(AND($D64=$AW$4,$E64=AW$5),VLOOKUP($A64,'Потребление ЭЭ_факт'!$A$5:$DH$154,47+'Потребление ЭЭ_факт'!CE$4+35,FALSE),IF(AV64&lt;&gt;0,VLOOKUP($A64,'Потребление ЭЭ_факт'!$A$5:$DH$154,47+'Потребление ЭЭ_факт'!CE$4+35,FALSE),0))</f>
        <v>0</v>
      </c>
      <c r="AX64" s="17">
        <f>IF(AND($D64=$AW$4,$E64=AX$5),VLOOKUP($A64,'Потребление ЭЭ_факт'!$A$5:$DH$154,47+'Потребление ЭЭ_факт'!CF$4+35,FALSE),IF(AW64&lt;&gt;0,VLOOKUP($A64,'Потребление ЭЭ_факт'!$A$5:$DH$154,47+'Потребление ЭЭ_факт'!CF$4+35,FALSE),0))</f>
        <v>11669.712</v>
      </c>
      <c r="AY64" s="17">
        <f>IF(AND($D64=$AW$4,$E64=AY$5),VLOOKUP($A64,'Потребление ЭЭ_факт'!$A$5:$DH$154,47+'Потребление ЭЭ_факт'!CG$4+35,FALSE),IF(AX64&lt;&gt;0,VLOOKUP($A64,'Потребление ЭЭ_факт'!$A$5:$DH$154,47+'Потребление ЭЭ_факт'!CG$4+35,FALSE),0))</f>
        <v>6658.1080000000002</v>
      </c>
      <c r="AZ64" s="17">
        <f>IF(AND($D64=$AW$4,$E64=AZ$5),VLOOKUP($A64,'Потребление ЭЭ_факт'!$A$5:$DH$154,47+'Потребление ЭЭ_факт'!CH$4+35,FALSE),IF(AY64&lt;&gt;0,VLOOKUP($A64,'Потребление ЭЭ_факт'!$A$5:$DH$154,47+'Потребление ЭЭ_факт'!CH$4+35,FALSE),0))</f>
        <v>12256.54</v>
      </c>
      <c r="BA64" s="17">
        <f>IF(AND($D64=$AW$4,$E64=BA$5),VLOOKUP($A64,'Потребление ЭЭ_факт'!$A$5:$DH$154,47+'Потребление ЭЭ_факт'!CI$4+35,FALSE),IF(AZ64&lt;&gt;0,VLOOKUP($A64,'Потребление ЭЭ_факт'!$A$5:$DH$154,47+'Потребление ЭЭ_факт'!CI$4+35,FALSE),0))</f>
        <v>12923.324000000001</v>
      </c>
      <c r="BB64" s="17">
        <f>IF(AND($D64=$AW$4,$E64=BB$5),VLOOKUP($A64,'Потребление ЭЭ_факт'!$A$5:$DH$154,47+'Потребление ЭЭ_факт'!CJ$4+35,FALSE),IF(BA64&lt;&gt;0,VLOOKUP($A64,'Потребление ЭЭ_факт'!$A$5:$DH$154,47+'Потребление ЭЭ_факт'!CJ$4+35,FALSE),0))</f>
        <v>13653.36</v>
      </c>
      <c r="BC64" s="17">
        <f>IF(AND($D64=$AW$4,$E64=BC$5),VLOOKUP($A64,'Потребление ЭЭ_факт'!$A$5:$DH$154,47+'Потребление ЭЭ_факт'!CK$4+35,FALSE),IF(BB64&lt;&gt;0,VLOOKUP($A64,'Потребление ЭЭ_факт'!$A$5:$DH$154,47+'Потребление ЭЭ_факт'!CK$4+35,FALSE),0))</f>
        <v>15308.103999999999</v>
      </c>
      <c r="BD64" s="17">
        <f>IF(AND($D64=$AW$4,$E64=BD$5),VLOOKUP($A64,'Потребление ЭЭ_факт'!$A$5:$DH$154,47+'Потребление ЭЭ_факт'!CL$4+35,FALSE),IF(BC64&lt;&gt;0,VLOOKUP($A64,'Потребление ЭЭ_факт'!$A$5:$DH$154,47+'Потребление ЭЭ_факт'!CL$4+35,FALSE),0))</f>
        <v>16484.351999999999</v>
      </c>
      <c r="BE64" s="17">
        <f>IF(AND($D64=$AW$4,$E64=BE$5),VLOOKUP($A64,'Потребление ЭЭ_факт'!$A$5:$DH$154,47+'Потребление ЭЭ_факт'!CM$4+35,FALSE),IF(BD64&lt;&gt;0,VLOOKUP($A64,'Потребление ЭЭ_факт'!$A$5:$DH$154,47+'Потребление ЭЭ_факт'!CM$4+35,FALSE),0))</f>
        <v>12954.24</v>
      </c>
      <c r="BF64" s="17">
        <f>IF(AND($D64=$AW$4,$E64=BF$5),VLOOKUP($A64,'Потребление ЭЭ_факт'!$A$5:$DH$154,47+'Потребление ЭЭ_факт'!CN$4+35,FALSE),IF(BE64&lt;&gt;0,VLOOKUP($A64,'Потребление ЭЭ_факт'!$A$5:$DH$154,47+'Потребление ЭЭ_факт'!CN$4+35,FALSE),0))</f>
        <v>11562.712</v>
      </c>
      <c r="BG64" s="17">
        <f>IF(AND($D64=$AW$4,$E64=BG$5),VLOOKUP($A64,'Потребление ЭЭ_факт'!$A$5:$DH$154,47+'Потребление ЭЭ_факт'!CO$4+35,FALSE),IF(BF64&lt;&gt;0,VLOOKUP($A64,'Потребление ЭЭ_факт'!$A$5:$DH$154,47+'Потребление ЭЭ_факт'!CO$4+35,FALSE),0))</f>
        <v>10667.572</v>
      </c>
      <c r="BH64" s="17">
        <f>IF(AND($D64=$AW$4,$E64=BH$5),VLOOKUP($A64,'Потребление ЭЭ_факт'!$A$5:$DH$154,47+'Потребление ЭЭ_факт'!CP$4+35,FALSE),IF(BG64&lt;&gt;0,VLOOKUP($A64,'Потребление ЭЭ_факт'!$A$5:$DH$154,47+'Потребление ЭЭ_факт'!CP$4+35,FALSE),0))</f>
        <v>10304.379999999999</v>
      </c>
      <c r="BI64" s="14">
        <f>IF(AND($D64=$BI$4,$E64=BI$5),VLOOKUP($A64,'Потребление ЭЭ_факт'!$A$5:$DH$154,47+'Потребление ЭЭ_факт'!CQ$4+47,FALSE),IF(BH64&lt;&gt;0,VLOOKUP($A64,'Потребление ЭЭ_факт'!$A$5:$DH$154,47+'Потребление ЭЭ_факт'!CQ$4+47,FALSE),0))</f>
        <v>11330.868</v>
      </c>
      <c r="BJ64" s="17">
        <f>IF(AND($D64=$BI$4,$E64=BJ$5),VLOOKUP($A64,'Потребление ЭЭ_факт'!$A$5:$DH$154,47+'Потребление ЭЭ_факт'!CR$4+47,FALSE),IF(BI64&lt;&gt;0,VLOOKUP($A64,'Потребление ЭЭ_факт'!$A$5:$DH$154,47+'Потребление ЭЭ_факт'!CR$4+47,FALSE),0))</f>
        <v>10488.464</v>
      </c>
      <c r="BK64" s="17">
        <f>IF(AND($D64=$BI$4,$E64=BK$5),VLOOKUP($A64,'Потребление ЭЭ_факт'!$A$5:$DH$154,47+'Потребление ЭЭ_факт'!CS$4+47,FALSE),IF(BJ64&lt;&gt;0,VLOOKUP($A64,'Потребление ЭЭ_факт'!$A$5:$DH$154,47+'Потребление ЭЭ_факт'!CS$4+47,FALSE),0))</f>
        <v>11246.108</v>
      </c>
      <c r="BL64" s="17">
        <f>IF(AND($D64=$BI$4,$E64=BL$5),VLOOKUP($A64,'Потребление ЭЭ_факт'!$A$5:$DH$154,47+'Потребление ЭЭ_факт'!CT$4+47,FALSE),IF(BK64&lt;&gt;0,VLOOKUP($A64,'Потребление ЭЭ_факт'!$A$5:$DH$154,47+'Потребление ЭЭ_факт'!CT$4+47,FALSE),0))</f>
        <v>12215.656000000001</v>
      </c>
      <c r="BM64" s="17">
        <f>IF(AND($D64=$BI$4,$E64=BM$5),VLOOKUP($A64,'Потребление ЭЭ_факт'!$A$5:$DH$154,47+'Потребление ЭЭ_факт'!CU$4+47,FALSE),IF(BL64&lt;&gt;0,VLOOKUP($A64,'Потребление ЭЭ_факт'!$A$5:$DH$154,47+'Потребление ЭЭ_факт'!CU$4+47,FALSE),0))</f>
        <v>12170.84</v>
      </c>
      <c r="BN64" s="17">
        <f>IF(AND($D64=$BI$4,$E64=BN$5),VLOOKUP($A64,'Потребление ЭЭ_факт'!$A$5:$DH$154,47+'Потребление ЭЭ_факт'!CV$4+47,FALSE),IF(BM64&lt;&gt;0,VLOOKUP($A64,'Потребление ЭЭ_факт'!$A$5:$DH$154,47+'Потребление ЭЭ_факт'!CV$4+47,FALSE),0))</f>
        <v>15089.688</v>
      </c>
      <c r="BO64" s="17">
        <f>IF(AND($D64=$BI$4,$E64=BO$5),VLOOKUP($A64,'Потребление ЭЭ_факт'!$A$5:$DH$154,47+'Потребление ЭЭ_факт'!CW$4+47,FALSE),IF(BN64&lt;&gt;0,VLOOKUP($A64,'Потребление ЭЭ_факт'!$A$5:$DH$154,47+'Потребление ЭЭ_факт'!CW$4+47,FALSE),0))</f>
        <v>16793.351999999999</v>
      </c>
      <c r="BP64" s="17">
        <f>IF(AND($D64=$BI$4,$E64=BP$5),VLOOKUP($A64,'Потребление ЭЭ_факт'!$A$5:$DH$154,47+'Потребление ЭЭ_факт'!CX$4+47,FALSE),IF(BO64&lt;&gt;0,VLOOKUP($A64,'Потребление ЭЭ_факт'!$A$5:$DH$154,47+'Потребление ЭЭ_факт'!CX$4+47,FALSE),0))</f>
        <v>15742.791999999999</v>
      </c>
      <c r="BQ64" s="17">
        <f>IF(AND($D64=$BI$4,$E64=BQ$5),VLOOKUP($A64,'Потребление ЭЭ_факт'!$A$5:$DH$154,47+'Потребление ЭЭ_факт'!CY$4+47,FALSE),IF(BP64&lt;&gt;0,VLOOKUP($A64,'Потребление ЭЭ_факт'!$A$5:$DH$154,47+'Потребление ЭЭ_факт'!CY$4+47,FALSE),0))</f>
        <v>13663.66</v>
      </c>
      <c r="BR64" s="17">
        <f>IF(AND($D64=$BI$4,$E64=BR$5),VLOOKUP($A64,'Потребление ЭЭ_факт'!$A$5:$DH$154,47+'Потребление ЭЭ_факт'!CZ$4+47,FALSE),IF(BQ64&lt;&gt;0,VLOOKUP($A64,'Потребление ЭЭ_факт'!$A$5:$DH$154,47+'Потребление ЭЭ_факт'!CZ$4+47,FALSE),0))</f>
        <v>11696.596</v>
      </c>
      <c r="BS64" s="17">
        <f>IF(AND($D64=$BI$4,$E64=BS$5),VLOOKUP($A64,'Потребление ЭЭ_факт'!$A$5:$DH$154,47+'Потребление ЭЭ_факт'!DA$4+47,FALSE),IF(BR64&lt;&gt;0,VLOOKUP($A64,'Потребление ЭЭ_факт'!$A$5:$DH$154,47+'Потребление ЭЭ_факт'!DA$4+47,FALSE),0))</f>
        <v>11204.196</v>
      </c>
      <c r="BT64" s="17">
        <f>IF(AND($D64=$BI$4,$E64=BT$5),VLOOKUP($A64,'Потребление ЭЭ_факт'!$A$5:$DH$154,47+'Потребление ЭЭ_факт'!DB$4+47,FALSE),IF(BS64&lt;&gt;0,VLOOKUP($A64,'Потребление ЭЭ_факт'!$A$5:$DH$154,47+'Потребление ЭЭ_факт'!DB$4+47,FALSE),0))</f>
        <v>14395.444</v>
      </c>
      <c r="BU64" s="14">
        <f>IF(AND($D64=$BU$4,$E64=BU$5),VLOOKUP($A64,'Потребление ЭЭ_факт'!$A$5:$DH$154,59+'Потребление ЭЭ_факт'!DC$4+47,FALSE),IF(BT64&lt;&gt;0,VLOOKUP($A64,'Потребление ЭЭ_факт'!$A$5:$DH$154,47+'Потребление ЭЭ_факт'!DC$4+59,FALSE),0))</f>
        <v>12836.696</v>
      </c>
      <c r="BV64" s="17">
        <f>IF(AND($D64=$BU$4,$E64=BV$5),VLOOKUP($A64,'Потребление ЭЭ_факт'!$A$5:$DH$154,59+'Потребление ЭЭ_факт'!DD$4+47,FALSE),IF(BU64&lt;&gt;0,VLOOKUP($A64,'Потребление ЭЭ_факт'!$A$5:$DH$154,47+'Потребление ЭЭ_факт'!DD$4+59,FALSE),0))</f>
        <v>10759.812</v>
      </c>
      <c r="BW64" s="17">
        <f>IF(AND($D64=$BU$4,$E64=BW$5),VLOOKUP($A64,'Потребление ЭЭ_факт'!$A$5:$DH$154,59+'Потребление ЭЭ_факт'!DE$4+47,FALSE),IF(BV64&lt;&gt;0,VLOOKUP($A64,'Потребление ЭЭ_факт'!$A$5:$DH$154,47+'Потребление ЭЭ_факт'!DE$4+59,FALSE),0))</f>
        <v>11696.2</v>
      </c>
      <c r="BX64" s="17">
        <f>IF(AND($D64=$BU$4,$E64=BX$5),VLOOKUP($A64,'Потребление ЭЭ_факт'!$A$5:$DH$154,59+'Потребление ЭЭ_факт'!DF$4+47,FALSE),IF(BW64&lt;&gt;0,VLOOKUP($A64,'Потребление ЭЭ_факт'!$A$5:$DH$154,47+'Потребление ЭЭ_факт'!DF$4+59,FALSE),0))</f>
        <v>12025.487999999999</v>
      </c>
      <c r="BY64" s="17">
        <f>IF(AND($D64=$BU$4,$E64=BY$5),VLOOKUP($A64,'Потребление ЭЭ_факт'!$A$5:$DH$154,59+'Потребление ЭЭ_факт'!DG$4+47,FALSE),IF(BX64&lt;&gt;0,VLOOKUP($A64,'Потребление ЭЭ_факт'!$A$5:$DH$154,47+'Потребление ЭЭ_факт'!DG$4+59,FALSE),0))</f>
        <v>12683.371999999999</v>
      </c>
      <c r="BZ64" s="17">
        <f>IF(AND($D64=$BU$4,$E64=BZ$5),VLOOKUP($A64,'Потребление ЭЭ_факт'!$A$5:$DH$154,59+'Потребление ЭЭ_факт'!DH$4+47,FALSE),IF(BY64&lt;&gt;0,VLOOKUP($A64,'Потребление ЭЭ_факт'!$A$5:$DH$154,47+'Потребление ЭЭ_факт'!DH$4+59,FALSE),0))</f>
        <v>13607.748</v>
      </c>
      <c r="CA64" s="15">
        <f t="shared" si="271"/>
        <v>16050.727999999999</v>
      </c>
      <c r="CB64" s="12">
        <f t="shared" si="271"/>
        <v>16113.572</v>
      </c>
      <c r="CC64" s="12">
        <f t="shared" si="271"/>
        <v>13308.95</v>
      </c>
      <c r="CD64" s="12">
        <f t="shared" si="271"/>
        <v>11629.653999999999</v>
      </c>
      <c r="CE64" s="12">
        <f t="shared" si="271"/>
        <v>10935.884</v>
      </c>
      <c r="CF64" s="12">
        <f t="shared" si="271"/>
        <v>12349.912</v>
      </c>
      <c r="CG64" s="14">
        <f t="shared" si="271"/>
        <v>12083.781999999999</v>
      </c>
      <c r="CH64" s="15">
        <f t="shared" si="271"/>
        <v>10624.137999999999</v>
      </c>
      <c r="CI64" s="15">
        <f t="shared" si="271"/>
        <v>11471.154</v>
      </c>
      <c r="CJ64" s="15">
        <f t="shared" si="271"/>
        <v>12120.572</v>
      </c>
      <c r="CK64" s="15">
        <f t="shared" si="271"/>
        <v>12427.106</v>
      </c>
      <c r="CL64" s="15">
        <f t="shared" si="271"/>
        <v>14348.718000000001</v>
      </c>
      <c r="CM64" s="15">
        <f t="shared" si="260"/>
        <v>16050.727999999999</v>
      </c>
      <c r="CN64" s="15">
        <f t="shared" si="262"/>
        <v>16113.572</v>
      </c>
      <c r="CO64" s="15">
        <f t="shared" si="263"/>
        <v>13308.95</v>
      </c>
      <c r="CP64" s="15">
        <f t="shared" si="264"/>
        <v>11629.653999999999</v>
      </c>
      <c r="CQ64" s="15">
        <f t="shared" si="265"/>
        <v>10935.884</v>
      </c>
      <c r="CR64" s="16">
        <f t="shared" si="266"/>
        <v>12349.912</v>
      </c>
      <c r="CS64" s="14">
        <f t="shared" si="276"/>
        <v>12083.781999999999</v>
      </c>
      <c r="CT64" s="15">
        <f t="shared" si="277"/>
        <v>10624.137999999999</v>
      </c>
      <c r="CU64" s="15">
        <f t="shared" si="278"/>
        <v>11471.154</v>
      </c>
      <c r="CV64" s="15">
        <f t="shared" si="279"/>
        <v>12120.572</v>
      </c>
      <c r="CW64" s="15">
        <f t="shared" si="280"/>
        <v>12427.106</v>
      </c>
      <c r="CX64" s="15">
        <f t="shared" si="281"/>
        <v>14348.718000000001</v>
      </c>
      <c r="CY64" s="15">
        <f t="shared" si="282"/>
        <v>16050.727999999999</v>
      </c>
      <c r="CZ64" s="15">
        <f t="shared" si="283"/>
        <v>16113.572</v>
      </c>
      <c r="DA64" s="15">
        <f t="shared" si="284"/>
        <v>13308.95</v>
      </c>
      <c r="DB64" s="15">
        <f t="shared" si="285"/>
        <v>11629.653999999999</v>
      </c>
      <c r="DC64" s="15">
        <f t="shared" si="286"/>
        <v>10935.884</v>
      </c>
      <c r="DD64" s="16">
        <f t="shared" si="287"/>
        <v>12349.912</v>
      </c>
      <c r="DE64" s="14">
        <f t="shared" si="190"/>
        <v>12083.781999999999</v>
      </c>
      <c r="DF64" s="15">
        <f t="shared" si="191"/>
        <v>10624.137999999999</v>
      </c>
      <c r="DG64" s="15">
        <f t="shared" si="192"/>
        <v>11471.154</v>
      </c>
      <c r="DH64" s="15">
        <f t="shared" si="193"/>
        <v>12120.572</v>
      </c>
      <c r="DI64" s="15">
        <f t="shared" si="194"/>
        <v>12427.106</v>
      </c>
      <c r="DJ64" s="15">
        <f t="shared" si="195"/>
        <v>14348.718000000001</v>
      </c>
      <c r="DK64" s="15">
        <f t="shared" si="196"/>
        <v>16050.727999999999</v>
      </c>
      <c r="DL64" s="15">
        <f t="shared" si="197"/>
        <v>16113.572</v>
      </c>
      <c r="DM64" s="15">
        <f t="shared" si="198"/>
        <v>13308.95</v>
      </c>
      <c r="DN64" s="15">
        <f t="shared" si="199"/>
        <v>11629.653999999999</v>
      </c>
      <c r="DO64" s="15">
        <f t="shared" si="188"/>
        <v>10935.884</v>
      </c>
      <c r="DP64" s="16">
        <f t="shared" si="189"/>
        <v>12349.912</v>
      </c>
      <c r="DQ64" s="14">
        <f t="shared" si="105"/>
        <v>12083.781999999999</v>
      </c>
      <c r="DR64" s="15">
        <f t="shared" si="106"/>
        <v>10624.137999999999</v>
      </c>
      <c r="DS64" s="15">
        <f t="shared" si="107"/>
        <v>11471.154</v>
      </c>
      <c r="DT64" s="15">
        <f t="shared" si="108"/>
        <v>12120.572</v>
      </c>
      <c r="DU64" s="15">
        <f t="shared" si="109"/>
        <v>12427.106</v>
      </c>
      <c r="DV64" s="15">
        <f t="shared" si="110"/>
        <v>14348.718000000001</v>
      </c>
      <c r="DW64" s="15">
        <f t="shared" si="111"/>
        <v>16050.727999999999</v>
      </c>
      <c r="DX64" s="15">
        <f t="shared" si="112"/>
        <v>16113.572</v>
      </c>
      <c r="DY64" s="15">
        <f t="shared" si="113"/>
        <v>13308.95</v>
      </c>
      <c r="DZ64" s="15">
        <f t="shared" si="225"/>
        <v>11629.653999999999</v>
      </c>
      <c r="EA64" s="15">
        <f t="shared" si="226"/>
        <v>10935.884</v>
      </c>
      <c r="EB64" s="16">
        <f t="shared" si="227"/>
        <v>12349.912</v>
      </c>
      <c r="EC64" s="14">
        <f t="shared" si="228"/>
        <v>12083.781999999999</v>
      </c>
      <c r="ED64" s="15">
        <f t="shared" si="229"/>
        <v>10624.137999999999</v>
      </c>
      <c r="EE64" s="15">
        <f t="shared" si="230"/>
        <v>11471.154</v>
      </c>
      <c r="EF64" s="15">
        <f t="shared" si="231"/>
        <v>12120.572</v>
      </c>
      <c r="EG64" s="15">
        <f t="shared" si="232"/>
        <v>12427.106</v>
      </c>
      <c r="EH64" s="15">
        <f t="shared" si="233"/>
        <v>14348.718000000001</v>
      </c>
      <c r="EI64" s="15">
        <f t="shared" si="234"/>
        <v>16050.727999999999</v>
      </c>
      <c r="EJ64" s="15">
        <f t="shared" si="235"/>
        <v>16113.572</v>
      </c>
      <c r="EK64" s="15">
        <f t="shared" si="236"/>
        <v>13308.95</v>
      </c>
      <c r="EL64" s="15">
        <f t="shared" si="237"/>
        <v>11629.653999999999</v>
      </c>
      <c r="EM64" s="15">
        <f t="shared" si="238"/>
        <v>10935.884</v>
      </c>
      <c r="EN64" s="16">
        <f t="shared" si="239"/>
        <v>12349.912</v>
      </c>
      <c r="EO64" s="14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6"/>
      <c r="FC64" s="14"/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FO64" s="14"/>
      <c r="FP64" s="17"/>
      <c r="FQ64" s="17">
        <f t="shared" si="127"/>
        <v>6658.1080000000002</v>
      </c>
      <c r="FR64" s="17">
        <f t="shared" si="128"/>
        <v>12256.54</v>
      </c>
      <c r="FS64" s="17">
        <f t="shared" si="129"/>
        <v>12923.324000000001</v>
      </c>
      <c r="FT64" s="17">
        <f t="shared" si="130"/>
        <v>13653.36</v>
      </c>
      <c r="FU64" s="17">
        <f t="shared" si="131"/>
        <v>15308.103999999999</v>
      </c>
      <c r="FV64" s="17">
        <f t="shared" si="132"/>
        <v>16484.351999999999</v>
      </c>
      <c r="FW64" s="17">
        <f t="shared" si="133"/>
        <v>12954.24</v>
      </c>
      <c r="FX64" s="17">
        <f t="shared" si="134"/>
        <v>11562.712</v>
      </c>
      <c r="FY64" s="17">
        <f t="shared" si="135"/>
        <v>10667.572</v>
      </c>
      <c r="FZ64" s="17">
        <f t="shared" si="136"/>
        <v>10304.379999999999</v>
      </c>
      <c r="GA64" s="14">
        <f t="shared" si="137"/>
        <v>11330.868</v>
      </c>
      <c r="GB64" s="17">
        <f t="shared" si="138"/>
        <v>10488.464</v>
      </c>
      <c r="GC64" s="17">
        <f t="shared" si="139"/>
        <v>11246.108</v>
      </c>
      <c r="GD64" s="17">
        <f t="shared" si="140"/>
        <v>12215.656000000001</v>
      </c>
      <c r="GE64" s="17">
        <f t="shared" si="141"/>
        <v>12170.84</v>
      </c>
      <c r="GF64" s="17">
        <f t="shared" si="142"/>
        <v>15089.688</v>
      </c>
      <c r="GG64" s="17">
        <f t="shared" si="143"/>
        <v>16793.351999999999</v>
      </c>
      <c r="GH64" s="17">
        <f t="shared" si="144"/>
        <v>15742.791999999999</v>
      </c>
      <c r="GI64" s="17">
        <f t="shared" si="145"/>
        <v>13663.66</v>
      </c>
      <c r="GJ64" s="17">
        <f t="shared" si="146"/>
        <v>11696.596</v>
      </c>
      <c r="GK64" s="17">
        <f t="shared" si="147"/>
        <v>11204.196</v>
      </c>
      <c r="GL64" s="17">
        <f t="shared" si="148"/>
        <v>14395.444</v>
      </c>
      <c r="GM64" s="14">
        <f t="shared" si="149"/>
        <v>12836.696</v>
      </c>
      <c r="GN64" s="17">
        <f t="shared" si="150"/>
        <v>10759.812</v>
      </c>
      <c r="GO64" s="17">
        <f t="shared" si="151"/>
        <v>11696.2</v>
      </c>
      <c r="GP64" s="17">
        <f t="shared" si="152"/>
        <v>12025.487999999999</v>
      </c>
      <c r="GQ64" s="17">
        <f t="shared" si="153"/>
        <v>12683.371999999999</v>
      </c>
      <c r="GR64" s="17">
        <f t="shared" si="154"/>
        <v>13607.748</v>
      </c>
      <c r="GS64" s="15">
        <f t="shared" si="155"/>
        <v>16050.727999999999</v>
      </c>
      <c r="GT64" s="12">
        <f t="shared" si="156"/>
        <v>16113.572</v>
      </c>
      <c r="GU64" s="12">
        <f t="shared" si="157"/>
        <v>13308.95</v>
      </c>
      <c r="GV64" s="12">
        <f t="shared" si="158"/>
        <v>11629.653999999999</v>
      </c>
      <c r="GW64" s="12">
        <f t="shared" si="159"/>
        <v>10935.884</v>
      </c>
      <c r="GX64" s="12">
        <f t="shared" si="160"/>
        <v>12349.912</v>
      </c>
      <c r="GY64" s="14">
        <f t="shared" si="161"/>
        <v>12083.781999999999</v>
      </c>
      <c r="GZ64" s="15">
        <f t="shared" si="162"/>
        <v>10624.137999999999</v>
      </c>
      <c r="HA64" s="15">
        <f t="shared" si="163"/>
        <v>11471.154</v>
      </c>
      <c r="HB64" s="15">
        <f t="shared" si="164"/>
        <v>12120.572</v>
      </c>
      <c r="HC64" s="15">
        <f t="shared" si="165"/>
        <v>12427.106</v>
      </c>
      <c r="HD64" s="15">
        <f t="shared" si="166"/>
        <v>14348.718000000001</v>
      </c>
      <c r="HE64" s="15">
        <f t="shared" si="167"/>
        <v>16050.727999999999</v>
      </c>
      <c r="HF64" s="15">
        <f t="shared" si="168"/>
        <v>16113.572</v>
      </c>
      <c r="HG64" s="15">
        <f t="shared" si="169"/>
        <v>13308.95</v>
      </c>
      <c r="HH64" s="15">
        <f t="shared" si="170"/>
        <v>11629.653999999999</v>
      </c>
      <c r="HI64" s="15">
        <f t="shared" si="171"/>
        <v>10935.884</v>
      </c>
      <c r="HJ64" s="16">
        <f t="shared" si="172"/>
        <v>12349.912</v>
      </c>
      <c r="HK64" s="14">
        <f t="shared" si="267"/>
        <v>12083.781999999999</v>
      </c>
      <c r="HL64" s="15">
        <f t="shared" si="268"/>
        <v>10624.137999999999</v>
      </c>
      <c r="HM64" s="15">
        <f t="shared" si="269"/>
        <v>11471.154</v>
      </c>
      <c r="HN64" s="15">
        <f t="shared" si="270"/>
        <v>12120.572</v>
      </c>
      <c r="HO64" s="15">
        <f t="shared" si="272"/>
        <v>12427.106</v>
      </c>
      <c r="HP64" s="15">
        <f t="shared" si="273"/>
        <v>14348.718000000001</v>
      </c>
      <c r="HQ64" s="15">
        <f t="shared" si="274"/>
        <v>16050.727999999999</v>
      </c>
      <c r="HR64" s="15">
        <f t="shared" si="275"/>
        <v>16113.572</v>
      </c>
      <c r="HS64" s="15">
        <f t="shared" si="288"/>
        <v>13308.95</v>
      </c>
      <c r="HT64" s="15">
        <f t="shared" si="289"/>
        <v>11629.653999999999</v>
      </c>
      <c r="HU64" s="15">
        <f t="shared" si="290"/>
        <v>10935.884</v>
      </c>
      <c r="HV64" s="16">
        <f t="shared" si="291"/>
        <v>12349.912</v>
      </c>
      <c r="HW64" s="14">
        <f t="shared" si="292"/>
        <v>12083.781999999999</v>
      </c>
      <c r="HX64" s="15">
        <f t="shared" si="293"/>
        <v>10624.137999999999</v>
      </c>
      <c r="HY64" s="15"/>
      <c r="HZ64" s="15"/>
      <c r="IA64" s="15"/>
      <c r="IB64" s="15"/>
      <c r="IC64" s="15"/>
      <c r="ID64" s="15"/>
      <c r="IE64" s="15"/>
      <c r="IF64" s="15"/>
      <c r="IG64" s="15"/>
      <c r="IH64" s="16"/>
      <c r="II64" s="14"/>
      <c r="IJ64" s="15"/>
      <c r="IK64" s="15"/>
      <c r="IL64" s="15"/>
      <c r="IM64" s="15"/>
      <c r="IN64" s="15"/>
      <c r="IO64" s="15"/>
      <c r="IP64" s="15"/>
      <c r="IQ64" s="15"/>
      <c r="IR64" s="15"/>
      <c r="IS64" s="15"/>
      <c r="IT64" s="16"/>
      <c r="IU64" s="14"/>
      <c r="IV64" s="15"/>
      <c r="IW64" s="15"/>
      <c r="IX64" s="15"/>
      <c r="IY64" s="15"/>
      <c r="IZ64" s="15"/>
      <c r="JA64" s="15"/>
      <c r="JB64" s="15"/>
      <c r="JC64" s="15"/>
      <c r="JD64" s="15"/>
      <c r="JE64" s="15"/>
      <c r="JF64" s="16"/>
      <c r="JH64" s="17"/>
      <c r="JI64" s="14">
        <f t="shared" si="179"/>
        <v>0</v>
      </c>
      <c r="JJ64" s="15">
        <f t="shared" si="180"/>
        <v>122772.69200000001</v>
      </c>
      <c r="JK64" s="15">
        <f t="shared" si="181"/>
        <v>156037.66399999999</v>
      </c>
      <c r="JL64" s="15">
        <f t="shared" si="182"/>
        <v>153998.016</v>
      </c>
      <c r="JM64" s="15">
        <f t="shared" si="183"/>
        <v>153464.17000000001</v>
      </c>
      <c r="JN64" s="15">
        <f t="shared" si="184"/>
        <v>153464.17000000001</v>
      </c>
      <c r="JO64" s="15">
        <f t="shared" si="185"/>
        <v>22707.919999999998</v>
      </c>
      <c r="JP64" s="15">
        <f t="shared" si="186"/>
        <v>0</v>
      </c>
      <c r="JQ64" s="15">
        <f t="shared" si="187"/>
        <v>0</v>
      </c>
      <c r="JR64" s="14"/>
    </row>
    <row r="65" spans="1:278" ht="12.75" customHeight="1" x14ac:dyDescent="0.25">
      <c r="A65" s="5" t="s">
        <v>19</v>
      </c>
      <c r="B65" s="3" t="s">
        <v>20</v>
      </c>
      <c r="C65" s="4">
        <v>45073</v>
      </c>
      <c r="D65">
        <f t="shared" si="242"/>
        <v>2023</v>
      </c>
      <c r="E65">
        <f t="shared" si="243"/>
        <v>5</v>
      </c>
      <c r="F65">
        <f t="shared" si="244"/>
        <v>2020</v>
      </c>
      <c r="G65">
        <f t="shared" si="245"/>
        <v>5</v>
      </c>
      <c r="H65">
        <f t="shared" si="173"/>
        <v>2023</v>
      </c>
      <c r="I65">
        <f t="shared" si="174"/>
        <v>6</v>
      </c>
      <c r="J65">
        <f t="shared" si="175"/>
        <v>2028</v>
      </c>
      <c r="K65">
        <f t="shared" si="176"/>
        <v>5</v>
      </c>
      <c r="M65" s="28">
        <f>IF(AND($D65=$M$4,$E65=M$5),VLOOKUP($A65,'Потребление ЭЭ_факт'!$A$5:$DH$154,47+'Потребление ЭЭ_факт'!AU$4-1,FALSE),IF(L65&lt;&gt;0,VLOOKUP($A65,'Потребление ЭЭ_факт'!$A$5:$DH$154,47+'Потребление ЭЭ_факт'!AU$4-1,FALSE),0))</f>
        <v>0</v>
      </c>
      <c r="N65" s="17">
        <f>IF(AND($D65=$M$4,$E65=N$5),VLOOKUP($A65,'Потребление ЭЭ_факт'!$A$5:$DH$154,47+'Потребление ЭЭ_факт'!AV$4-1,FALSE),IF(M65&lt;&gt;0,VLOOKUP($A65,'Потребление ЭЭ_факт'!$A$5:$DH$154,47+'Потребление ЭЭ_факт'!AV$4-1,FALSE),0))</f>
        <v>0</v>
      </c>
      <c r="O65" s="17">
        <f>IF(AND($D65=$M$4,$E65=O$5),VLOOKUP($A65,'Потребление ЭЭ_факт'!$A$5:$DH$154,47+'Потребление ЭЭ_факт'!AW$4-1,FALSE),IF(N65&lt;&gt;0,VLOOKUP($A65,'Потребление ЭЭ_факт'!$A$5:$DH$154,47+'Потребление ЭЭ_факт'!AW$4-1,FALSE),0))</f>
        <v>0</v>
      </c>
      <c r="P65" s="17">
        <f>IF(AND($D65=$M$4,$E65=P$5),VLOOKUP($A65,'Потребление ЭЭ_факт'!$A$5:$DH$154,47+'Потребление ЭЭ_факт'!AX$4-1,FALSE),IF(O65&lt;&gt;0,VLOOKUP($A65,'Потребление ЭЭ_факт'!$A$5:$DH$154,47+'Потребление ЭЭ_факт'!AX$4-1,FALSE),0))</f>
        <v>0</v>
      </c>
      <c r="Q65" s="17">
        <f>IF(AND($D65=$M$4,$E65=Q$5),VLOOKUP($A65,'Потребление ЭЭ_факт'!$A$5:$DH$154,47+'Потребление ЭЭ_факт'!AY$4-1,FALSE),IF(P65&lt;&gt;0,VLOOKUP($A65,'Потребление ЭЭ_факт'!$A$5:$DH$154,47+'Потребление ЭЭ_факт'!AY$4-1,FALSE),0))</f>
        <v>0</v>
      </c>
      <c r="R65" s="17">
        <f>IF(AND($D65=$M$4,$E65=R$5),VLOOKUP($A65,'Потребление ЭЭ_факт'!$A$5:$DH$154,47+'Потребление ЭЭ_факт'!AZ$4-1,FALSE),IF(Q65&lt;&gt;0,VLOOKUP($A65,'Потребление ЭЭ_факт'!$A$5:$DH$154,47+'Потребление ЭЭ_факт'!AZ$4-1,FALSE),0))</f>
        <v>0</v>
      </c>
      <c r="S65" s="17">
        <f>IF(AND($D65=$M$4,$E65=S$5),VLOOKUP($A65,'Потребление ЭЭ_факт'!$A$5:$DH$154,47+'Потребление ЭЭ_факт'!BA$4-1,FALSE),IF(R65&lt;&gt;0,VLOOKUP($A65,'Потребление ЭЭ_факт'!$A$5:$DH$154,47+'Потребление ЭЭ_факт'!BA$4-1,FALSE),0))</f>
        <v>0</v>
      </c>
      <c r="T65" s="17">
        <f>IF(AND($D65=$M$4,$E65=T$5),VLOOKUP($A65,'Потребление ЭЭ_факт'!$A$5:$DH$154,47+'Потребление ЭЭ_факт'!BB$4-1,FALSE),IF(S65&lt;&gt;0,VLOOKUP($A65,'Потребление ЭЭ_факт'!$A$5:$DH$154,47+'Потребление ЭЭ_факт'!BB$4-1,FALSE),0))</f>
        <v>0</v>
      </c>
      <c r="U65" s="17">
        <f>IF(AND($D65=$M$4,$E65=U$5),VLOOKUP($A65,'Потребление ЭЭ_факт'!$A$5:$DH$154,47+'Потребление ЭЭ_факт'!BC$4-1,FALSE),IF(T65&lt;&gt;0,VLOOKUP($A65,'Потребление ЭЭ_факт'!$A$5:$DH$154,47+'Потребление ЭЭ_факт'!BC$4-1,FALSE),0))</f>
        <v>0</v>
      </c>
      <c r="V65" s="17">
        <f>IF(AND($D65=$M$4,$E65=V$5),VLOOKUP($A65,'Потребление ЭЭ_факт'!$A$5:$DH$154,47+'Потребление ЭЭ_факт'!BD$4-1,FALSE),IF(U65&lt;&gt;0,VLOOKUP($A65,'Потребление ЭЭ_факт'!$A$5:$DH$154,47+'Потребление ЭЭ_факт'!BD$4-1,FALSE),0))</f>
        <v>0</v>
      </c>
      <c r="W65" s="17">
        <f>IF(AND($D65=$M$4,$E65=W$5),VLOOKUP($A65,'Потребление ЭЭ_факт'!$A$5:$DH$154,47+'Потребление ЭЭ_факт'!BE$4-1,FALSE),IF(V65&lt;&gt;0,VLOOKUP($A65,'Потребление ЭЭ_факт'!$A$5:$DH$154,47+'Потребление ЭЭ_факт'!BE$4-1,FALSE),0))</f>
        <v>0</v>
      </c>
      <c r="X65" s="17">
        <f>IF(AND($D65=$M$4,$E65=X$5),VLOOKUP($A65,'Потребление ЭЭ_факт'!$A$5:$DH$154,47+'Потребление ЭЭ_факт'!BF$4-1,FALSE),IF(W65&lt;&gt;0,VLOOKUP($A65,'Потребление ЭЭ_факт'!$A$5:$DH$154,47+'Потребление ЭЭ_факт'!BF$4-1,FALSE),0))</f>
        <v>0</v>
      </c>
      <c r="Y65" s="14">
        <f>IF(AND($D65=$Y$4,$E65=Y$5),VLOOKUP($A65,'Потребление ЭЭ_факт'!$A$5:$DH$154,47+'Потребление ЭЭ_факт'!BG$4+11,FALSE),IF(X65&lt;&gt;0,VLOOKUP($A65,'Потребление ЭЭ_факт'!$A$5:$DH$154,47+'Потребление ЭЭ_факт'!BG$4+11,FALSE),0))</f>
        <v>0</v>
      </c>
      <c r="Z65" s="17">
        <f>IF(AND($D65=$Y$4,$E65=Z$5),VLOOKUP($A65,'Потребление ЭЭ_факт'!$A$5:$DH$154,47+'Потребление ЭЭ_факт'!BH$4+11,FALSE),IF(Y65&lt;&gt;0,VLOOKUP($A65,'Потребление ЭЭ_факт'!$A$5:$DH$154,47+'Потребление ЭЭ_факт'!BH$4+11,FALSE),0))</f>
        <v>0</v>
      </c>
      <c r="AA65" s="17">
        <f>IF(AND($D65=$Y$4,$E65=AA$5),VLOOKUP($A65,'Потребление ЭЭ_факт'!$A$5:$DH$154,47+'Потребление ЭЭ_факт'!BI$4+11,FALSE),IF(Z65&lt;&gt;0,VLOOKUP($A65,'Потребление ЭЭ_факт'!$A$5:$DH$154,47+'Потребление ЭЭ_факт'!BI$4+11,FALSE),0))</f>
        <v>0</v>
      </c>
      <c r="AB65" s="17">
        <f>IF(AND($D65=$Y$4,$E65=AB$5),VLOOKUP($A65,'Потребление ЭЭ_факт'!$A$5:$DH$154,47+'Потребление ЭЭ_факт'!BJ$4+11,FALSE),IF(AA65&lt;&gt;0,VLOOKUP($A65,'Потребление ЭЭ_факт'!$A$5:$DH$154,47+'Потребление ЭЭ_факт'!BJ$4+11,FALSE),0))</f>
        <v>0</v>
      </c>
      <c r="AC65" s="17">
        <f>IF(AND($D65=$Y$4,$E65=AC$5),VLOOKUP($A65,'Потребление ЭЭ_факт'!$A$5:$DH$154,47+'Потребление ЭЭ_факт'!BK$4+11,FALSE),IF(AB65&lt;&gt;0,VLOOKUP($A65,'Потребление ЭЭ_факт'!$A$5:$DH$154,47+'Потребление ЭЭ_факт'!BK$4+11,FALSE),0))</f>
        <v>0</v>
      </c>
      <c r="AD65" s="17">
        <f>IF(AND($D65=$Y$4,$E65=AD$5),VLOOKUP($A65,'Потребление ЭЭ_факт'!$A$5:$DH$154,47+'Потребление ЭЭ_факт'!BL$4+11,FALSE),IF(AC65&lt;&gt;0,VLOOKUP($A65,'Потребление ЭЭ_факт'!$A$5:$DH$154,47+'Потребление ЭЭ_факт'!BL$4+11,FALSE),0))</f>
        <v>0</v>
      </c>
      <c r="AE65" s="17">
        <f>IF(AND($D65=$Y$4,$E65=AE$5),VLOOKUP($A65,'Потребление ЭЭ_факт'!$A$5:$DH$154,47+'Потребление ЭЭ_факт'!BM$4+11,FALSE),IF(AD65&lt;&gt;0,VLOOKUP($A65,'Потребление ЭЭ_факт'!$A$5:$DH$154,47+'Потребление ЭЭ_факт'!BM$4+11,FALSE),0))</f>
        <v>0</v>
      </c>
      <c r="AF65" s="17">
        <f>IF(AND($D65=$Y$4,$E65=AF$5),VLOOKUP($A65,'Потребление ЭЭ_факт'!$A$5:$DH$154,47+'Потребление ЭЭ_факт'!BN$4+11,FALSE),IF(AE65&lt;&gt;0,VLOOKUP($A65,'Потребление ЭЭ_факт'!$A$5:$DH$154,47+'Потребление ЭЭ_факт'!BN$4+11,FALSE),0))</f>
        <v>0</v>
      </c>
      <c r="AG65" s="17">
        <f>IF(AND($D65=$Y$4,$E65=AG$5),VLOOKUP($A65,'Потребление ЭЭ_факт'!$A$5:$DH$154,47+'Потребление ЭЭ_факт'!BO$4+11,FALSE),IF(AF65&lt;&gt;0,VLOOKUP($A65,'Потребление ЭЭ_факт'!$A$5:$DH$154,47+'Потребление ЭЭ_факт'!BO$4+11,FALSE),0))</f>
        <v>0</v>
      </c>
      <c r="AH65" s="17">
        <f>IF(AND($D65=$Y$4,$E65=AH$5),VLOOKUP($A65,'Потребление ЭЭ_факт'!$A$5:$DH$154,47+'Потребление ЭЭ_факт'!BP$4+11,FALSE),IF(AG65&lt;&gt;0,VLOOKUP($A65,'Потребление ЭЭ_факт'!$A$5:$DH$154,47+'Потребление ЭЭ_факт'!BP$4+11,FALSE),0))</f>
        <v>0</v>
      </c>
      <c r="AI65" s="17">
        <f>IF(AND($D65=$Y$4,$E65=AI$5),VLOOKUP($A65,'Потребление ЭЭ_факт'!$A$5:$DH$154,47+'Потребление ЭЭ_факт'!BQ$4+11,FALSE),IF(AH65&lt;&gt;0,VLOOKUP($A65,'Потребление ЭЭ_факт'!$A$5:$DH$154,47+'Потребление ЭЭ_факт'!BQ$4+11,FALSE),0))</f>
        <v>0</v>
      </c>
      <c r="AJ65" s="17">
        <f>IF(AND($D65=$Y$4,$E65=AJ$5),VLOOKUP($A65,'Потребление ЭЭ_факт'!$A$5:$DH$154,47+'Потребление ЭЭ_факт'!BR$4+11,FALSE),IF(AI65&lt;&gt;0,VLOOKUP($A65,'Потребление ЭЭ_факт'!$A$5:$DH$154,47+'Потребление ЭЭ_факт'!BR$4+11,FALSE),0))</f>
        <v>0</v>
      </c>
      <c r="AK65" s="14">
        <f>IF(AND($D65=$AK$4,$E65=AK$5),VLOOKUP($A65,'Потребление ЭЭ_факт'!$A$5:$DH$154,47+'Потребление ЭЭ_факт'!BS$4+23,FALSE),IF(AJ65&lt;&gt;0,VLOOKUP($A65,'Потребление ЭЭ_факт'!$A$5:$DH$154,47+'Потребление ЭЭ_факт'!BS$4+23,FALSE),0))</f>
        <v>0</v>
      </c>
      <c r="AL65" s="17">
        <f>IF(AND($D65=$AK$4,$E65=AL$5),VLOOKUP($A65,'Потребление ЭЭ_факт'!$A$5:$DH$154,47+'Потребление ЭЭ_факт'!BT$4+23,FALSE),IF(AK65&lt;&gt;0,VLOOKUP($A65,'Потребление ЭЭ_факт'!$A$5:$DH$154,47+'Потребление ЭЭ_факт'!BT$4+23,FALSE),0))</f>
        <v>0</v>
      </c>
      <c r="AM65" s="17">
        <f>IF(AND($D65=$AK$4,$E65=AM$5),VLOOKUP($A65,'Потребление ЭЭ_факт'!$A$5:$DH$154,47+'Потребление ЭЭ_факт'!BU$4+23,FALSE),IF(AL65&lt;&gt;0,VLOOKUP($A65,'Потребление ЭЭ_факт'!$A$5:$DH$154,47+'Потребление ЭЭ_факт'!BU$4+23,FALSE),0))</f>
        <v>0</v>
      </c>
      <c r="AN65" s="17">
        <f>IF(AND($D65=$AK$4,$E65=AN$5),VLOOKUP($A65,'Потребление ЭЭ_факт'!$A$5:$DH$154,47+'Потребление ЭЭ_факт'!BV$4+23,FALSE),IF(AM65&lt;&gt;0,VLOOKUP($A65,'Потребление ЭЭ_факт'!$A$5:$DH$154,47+'Потребление ЭЭ_факт'!BV$4+23,FALSE),0))</f>
        <v>0</v>
      </c>
      <c r="AO65" s="17">
        <f>IF(AND($D65=$AK$4,$E65=AO$5),VLOOKUP($A65,'Потребление ЭЭ_факт'!$A$5:$DH$154,47+'Потребление ЭЭ_факт'!BW$4+23,FALSE),IF(AN65&lt;&gt;0,VLOOKUP($A65,'Потребление ЭЭ_факт'!$A$5:$DH$154,47+'Потребление ЭЭ_факт'!BW$4+23,FALSE),0))</f>
        <v>0</v>
      </c>
      <c r="AP65" s="17">
        <f>IF(AND($D65=$AK$4,$E65=AP$5),VLOOKUP($A65,'Потребление ЭЭ_факт'!$A$5:$DH$154,47+'Потребление ЭЭ_факт'!BX$4+23,FALSE),IF(AO65&lt;&gt;0,VLOOKUP($A65,'Потребление ЭЭ_факт'!$A$5:$DH$154,47+'Потребление ЭЭ_факт'!BX$4+23,FALSE),0))</f>
        <v>0</v>
      </c>
      <c r="AQ65" s="17">
        <f>IF(AND($D65=$AK$4,$E65=AQ$5),VLOOKUP($A65,'Потребление ЭЭ_факт'!$A$5:$DH$154,47+'Потребление ЭЭ_факт'!BY$4+23,FALSE),IF(AP65&lt;&gt;0,VLOOKUP($A65,'Потребление ЭЭ_факт'!$A$5:$DH$154,47+'Потребление ЭЭ_факт'!BY$4+23,FALSE),0))</f>
        <v>0</v>
      </c>
      <c r="AR65" s="17">
        <f>IF(AND($D65=$AK$4,$E65=AR$5),VLOOKUP($A65,'Потребление ЭЭ_факт'!$A$5:$DH$154,47+'Потребление ЭЭ_факт'!BZ$4+23,FALSE),IF(AQ65&lt;&gt;0,VLOOKUP($A65,'Потребление ЭЭ_факт'!$A$5:$DH$154,47+'Потребление ЭЭ_факт'!BZ$4+23,FALSE),0))</f>
        <v>0</v>
      </c>
      <c r="AS65" s="17">
        <f>IF(AND($D65=$AK$4,$E65=AS$5),VLOOKUP($A65,'Потребление ЭЭ_факт'!$A$5:$DH$154,47+'Потребление ЭЭ_факт'!CA$4+23,FALSE),IF(AR65&lt;&gt;0,VLOOKUP($A65,'Потребление ЭЭ_факт'!$A$5:$DH$154,47+'Потребление ЭЭ_факт'!CA$4+23,FALSE),0))</f>
        <v>0</v>
      </c>
      <c r="AT65" s="17">
        <f>IF(AND($D65=$AK$4,$E65=AT$5),VLOOKUP($A65,'Потребление ЭЭ_факт'!$A$5:$DH$154,47+'Потребление ЭЭ_факт'!CB$4+23,FALSE),IF(AS65&lt;&gt;0,VLOOKUP($A65,'Потребление ЭЭ_факт'!$A$5:$DH$154,47+'Потребление ЭЭ_факт'!CB$4+23,FALSE),0))</f>
        <v>0</v>
      </c>
      <c r="AU65" s="17">
        <f>IF(AND($D65=$AK$4,$E65=AU$5),VLOOKUP($A65,'Потребление ЭЭ_факт'!$A$5:$DH$154,47+'Потребление ЭЭ_факт'!CC$4+23,FALSE),IF(AT65&lt;&gt;0,VLOOKUP($A65,'Потребление ЭЭ_факт'!$A$5:$DH$154,47+'Потребление ЭЭ_факт'!CC$4+23,FALSE),0))</f>
        <v>0</v>
      </c>
      <c r="AV65" s="17">
        <f>IF(AND($D65=$AK$4,$E65=AV$5),VLOOKUP($A65,'Потребление ЭЭ_факт'!$A$5:$DH$154,47+'Потребление ЭЭ_факт'!CD$4+23,FALSE),IF(AU65&lt;&gt;0,VLOOKUP($A65,'Потребление ЭЭ_факт'!$A$5:$DH$154,47+'Потребление ЭЭ_факт'!CD$4+23,FALSE),0))</f>
        <v>0</v>
      </c>
      <c r="AW65" s="14">
        <f>IF(AND($D65=$AW$4,$E65=AW$5),VLOOKUP($A65,'Потребление ЭЭ_факт'!$A$5:$DH$154,47+'Потребление ЭЭ_факт'!CE$4+35,FALSE),IF(AV65&lt;&gt;0,VLOOKUP($A65,'Потребление ЭЭ_факт'!$A$5:$DH$154,47+'Потребление ЭЭ_факт'!CE$4+35,FALSE),0))</f>
        <v>0</v>
      </c>
      <c r="AX65" s="17">
        <f>IF(AND($D65=$AW$4,$E65=AX$5),VLOOKUP($A65,'Потребление ЭЭ_факт'!$A$5:$DH$154,47+'Потребление ЭЭ_факт'!CF$4+35,FALSE),IF(AW65&lt;&gt;0,VLOOKUP($A65,'Потребление ЭЭ_факт'!$A$5:$DH$154,47+'Потребление ЭЭ_факт'!CF$4+35,FALSE),0))</f>
        <v>0</v>
      </c>
      <c r="AY65" s="17">
        <f>IF(AND($D65=$AW$4,$E65=AY$5),VLOOKUP($A65,'Потребление ЭЭ_факт'!$A$5:$DH$154,47+'Потребление ЭЭ_факт'!CG$4+35,FALSE),IF(AX65&lt;&gt;0,VLOOKUP($A65,'Потребление ЭЭ_факт'!$A$5:$DH$154,47+'Потребление ЭЭ_факт'!CG$4+35,FALSE),0))</f>
        <v>0</v>
      </c>
      <c r="AZ65" s="17">
        <f>IF(AND($D65=$AW$4,$E65=AZ$5),VLOOKUP($A65,'Потребление ЭЭ_факт'!$A$5:$DH$154,47+'Потребление ЭЭ_факт'!CH$4+35,FALSE),IF(AY65&lt;&gt;0,VLOOKUP($A65,'Потребление ЭЭ_факт'!$A$5:$DH$154,47+'Потребление ЭЭ_факт'!CH$4+35,FALSE),0))</f>
        <v>0</v>
      </c>
      <c r="BA65" s="17">
        <f>IF(AND($D65=$AW$4,$E65=BA$5),VLOOKUP($A65,'Потребление ЭЭ_факт'!$A$5:$DH$154,47+'Потребление ЭЭ_факт'!CI$4+35,FALSE),IF(AZ65&lt;&gt;0,VLOOKUP($A65,'Потребление ЭЭ_факт'!$A$5:$DH$154,47+'Потребление ЭЭ_факт'!CI$4+35,FALSE),0))</f>
        <v>7738.28</v>
      </c>
      <c r="BB65" s="17">
        <f>IF(AND($D65=$AW$4,$E65=BB$5),VLOOKUP($A65,'Потребление ЭЭ_факт'!$A$5:$DH$154,47+'Потребление ЭЭ_факт'!CJ$4+35,FALSE),IF(BA65&lt;&gt;0,VLOOKUP($A65,'Потребление ЭЭ_факт'!$A$5:$DH$154,47+'Потребление ЭЭ_факт'!CJ$4+35,FALSE),0))</f>
        <v>11259.92</v>
      </c>
      <c r="BC65" s="17">
        <f>IF(AND($D65=$AW$4,$E65=BC$5),VLOOKUP($A65,'Потребление ЭЭ_факт'!$A$5:$DH$154,47+'Потребление ЭЭ_факт'!CK$4+35,FALSE),IF(BB65&lt;&gt;0,VLOOKUP($A65,'Потребление ЭЭ_факт'!$A$5:$DH$154,47+'Потребление ЭЭ_факт'!CK$4+35,FALSE),0))</f>
        <v>13206.4</v>
      </c>
      <c r="BD65" s="17">
        <f>IF(AND($D65=$AW$4,$E65=BD$5),VLOOKUP($A65,'Потребление ЭЭ_факт'!$A$5:$DH$154,47+'Потребление ЭЭ_факт'!CL$4+35,FALSE),IF(BC65&lt;&gt;0,VLOOKUP($A65,'Потребление ЭЭ_факт'!$A$5:$DH$154,47+'Потребление ЭЭ_факт'!CL$4+35,FALSE),0))</f>
        <v>13271.84</v>
      </c>
      <c r="BE65" s="17">
        <f>IF(AND($D65=$AW$4,$E65=BE$5),VLOOKUP($A65,'Потребление ЭЭ_факт'!$A$5:$DH$154,47+'Потребление ЭЭ_факт'!CM$4+35,FALSE),IF(BD65&lt;&gt;0,VLOOKUP($A65,'Потребление ЭЭ_факт'!$A$5:$DH$154,47+'Потребление ЭЭ_факт'!CM$4+35,FALSE),0))</f>
        <v>10968.72</v>
      </c>
      <c r="BF65" s="17">
        <f>IF(AND($D65=$AW$4,$E65=BF$5),VLOOKUP($A65,'Потребление ЭЭ_факт'!$A$5:$DH$154,47+'Потребление ЭЭ_факт'!CN$4+35,FALSE),IF(BE65&lt;&gt;0,VLOOKUP($A65,'Потребление ЭЭ_факт'!$A$5:$DH$154,47+'Потребление ЭЭ_факт'!CN$4+35,FALSE),0))</f>
        <v>10165.040000000001</v>
      </c>
      <c r="BG65" s="17">
        <f>IF(AND($D65=$AW$4,$E65=BG$5),VLOOKUP($A65,'Потребление ЭЭ_факт'!$A$5:$DH$154,47+'Потребление ЭЭ_факт'!CO$4+35,FALSE),IF(BF65&lt;&gt;0,VLOOKUP($A65,'Потребление ЭЭ_факт'!$A$5:$DH$154,47+'Потребление ЭЭ_факт'!CO$4+35,FALSE),0))</f>
        <v>9652.56</v>
      </c>
      <c r="BH65" s="17">
        <f>IF(AND($D65=$AW$4,$E65=BH$5),VLOOKUP($A65,'Потребление ЭЭ_факт'!$A$5:$DH$154,47+'Потребление ЭЭ_факт'!CP$4+35,FALSE),IF(BG65&lt;&gt;0,VLOOKUP($A65,'Потребление ЭЭ_факт'!$A$5:$DH$154,47+'Потребление ЭЭ_факт'!CP$4+35,FALSE),0))</f>
        <v>9878.6</v>
      </c>
      <c r="BI65" s="14">
        <f>IF(AND($D65=$BI$4,$E65=BI$5),VLOOKUP($A65,'Потребление ЭЭ_факт'!$A$5:$DH$154,47+'Потребление ЭЭ_факт'!CQ$4+47,FALSE),IF(BH65&lt;&gt;0,VLOOKUP($A65,'Потребление ЭЭ_факт'!$A$5:$DH$154,47+'Потребление ЭЭ_факт'!CQ$4+47,FALSE),0))</f>
        <v>9303.2000000000007</v>
      </c>
      <c r="BJ65" s="17">
        <f>IF(AND($D65=$BI$4,$E65=BJ$5),VLOOKUP($A65,'Потребление ЭЭ_факт'!$A$5:$DH$154,47+'Потребление ЭЭ_факт'!CR$4+47,FALSE),IF(BI65&lt;&gt;0,VLOOKUP($A65,'Потребление ЭЭ_факт'!$A$5:$DH$154,47+'Потребление ЭЭ_факт'!CR$4+47,FALSE),0))</f>
        <v>8812.7999999999993</v>
      </c>
      <c r="BK65" s="17">
        <f>IF(AND($D65=$BI$4,$E65=BK$5),VLOOKUP($A65,'Потребление ЭЭ_факт'!$A$5:$DH$154,47+'Потребление ЭЭ_факт'!CS$4+47,FALSE),IF(BJ65&lt;&gt;0,VLOOKUP($A65,'Потребление ЭЭ_факт'!$A$5:$DH$154,47+'Потребление ЭЭ_факт'!CS$4+47,FALSE),0))</f>
        <v>9636.52</v>
      </c>
      <c r="BL65" s="17">
        <f>IF(AND($D65=$BI$4,$E65=BL$5),VLOOKUP($A65,'Потребление ЭЭ_факт'!$A$5:$DH$154,47+'Потребление ЭЭ_факт'!CT$4+47,FALSE),IF(BK65&lt;&gt;0,VLOOKUP($A65,'Потребление ЭЭ_факт'!$A$5:$DH$154,47+'Потребление ЭЭ_факт'!CT$4+47,FALSE),0))</f>
        <v>9612.92</v>
      </c>
      <c r="BM65" s="17">
        <f>IF(AND($D65=$BI$4,$E65=BM$5),VLOOKUP($A65,'Потребление ЭЭ_факт'!$A$5:$DH$154,47+'Потребление ЭЭ_факт'!CU$4+47,FALSE),IF(BL65&lt;&gt;0,VLOOKUP($A65,'Потребление ЭЭ_факт'!$A$5:$DH$154,47+'Потребление ЭЭ_факт'!CU$4+47,FALSE),0))</f>
        <v>9535.36</v>
      </c>
      <c r="BN65" s="17">
        <f>IF(AND($D65=$BI$4,$E65=BN$5),VLOOKUP($A65,'Потребление ЭЭ_факт'!$A$5:$DH$154,47+'Потребление ЭЭ_факт'!CV$4+47,FALSE),IF(BM65&lt;&gt;0,VLOOKUP($A65,'Потребление ЭЭ_факт'!$A$5:$DH$154,47+'Потребление ЭЭ_факт'!CV$4+47,FALSE),0))</f>
        <v>11261.92</v>
      </c>
      <c r="BO65" s="17">
        <f>IF(AND($D65=$BI$4,$E65=BO$5),VLOOKUP($A65,'Потребление ЭЭ_факт'!$A$5:$DH$154,47+'Потребление ЭЭ_факт'!CW$4+47,FALSE),IF(BN65&lt;&gt;0,VLOOKUP($A65,'Потребление ЭЭ_факт'!$A$5:$DH$154,47+'Потребление ЭЭ_факт'!CW$4+47,FALSE),0))</f>
        <v>12208.08</v>
      </c>
      <c r="BP65" s="17">
        <f>IF(AND($D65=$BI$4,$E65=BP$5),VLOOKUP($A65,'Потребление ЭЭ_факт'!$A$5:$DH$154,47+'Потребление ЭЭ_факт'!CX$4+47,FALSE),IF(BO65&lt;&gt;0,VLOOKUP($A65,'Потребление ЭЭ_факт'!$A$5:$DH$154,47+'Потребление ЭЭ_факт'!CX$4+47,FALSE),0))</f>
        <v>11386.12</v>
      </c>
      <c r="BQ65" s="17">
        <f>IF(AND($D65=$BI$4,$E65=BQ$5),VLOOKUP($A65,'Потребление ЭЭ_факт'!$A$5:$DH$154,47+'Потребление ЭЭ_факт'!CY$4+47,FALSE),IF(BP65&lt;&gt;0,VLOOKUP($A65,'Потребление ЭЭ_факт'!$A$5:$DH$154,47+'Потребление ЭЭ_факт'!CY$4+47,FALSE),0))</f>
        <v>10519.88</v>
      </c>
      <c r="BR65" s="17">
        <f>IF(AND($D65=$BI$4,$E65=BR$5),VLOOKUP($A65,'Потребление ЭЭ_факт'!$A$5:$DH$154,47+'Потребление ЭЭ_факт'!CZ$4+47,FALSE),IF(BQ65&lt;&gt;0,VLOOKUP($A65,'Потребление ЭЭ_факт'!$A$5:$DH$154,47+'Потребление ЭЭ_факт'!CZ$4+47,FALSE),0))</f>
        <v>9682.7199999999993</v>
      </c>
      <c r="BS65" s="17">
        <f>IF(AND($D65=$BI$4,$E65=BS$5),VLOOKUP($A65,'Потребление ЭЭ_факт'!$A$5:$DH$154,47+'Потребление ЭЭ_факт'!DA$4+47,FALSE),IF(BR65&lt;&gt;0,VLOOKUP($A65,'Потребление ЭЭ_факт'!$A$5:$DH$154,47+'Потребление ЭЭ_факт'!DA$4+47,FALSE),0))</f>
        <v>9111.0400000000009</v>
      </c>
      <c r="BT65" s="17">
        <f>IF(AND($D65=$BI$4,$E65=BT$5),VLOOKUP($A65,'Потребление ЭЭ_факт'!$A$5:$DH$154,47+'Потребление ЭЭ_факт'!DB$4+47,FALSE),IF(BS65&lt;&gt;0,VLOOKUP($A65,'Потребление ЭЭ_факт'!$A$5:$DH$154,47+'Потребление ЭЭ_факт'!DB$4+47,FALSE),0))</f>
        <v>9107.24</v>
      </c>
      <c r="BU65" s="14">
        <f>IF(AND($D65=$BU$4,$E65=BU$5),VLOOKUP($A65,'Потребление ЭЭ_факт'!$A$5:$DH$154,59+'Потребление ЭЭ_факт'!DC$4+47,FALSE),IF(BT65&lt;&gt;0,VLOOKUP($A65,'Потребление ЭЭ_факт'!$A$5:$DH$154,47+'Потребление ЭЭ_факт'!DC$4+59,FALSE),0))</f>
        <v>9132.16</v>
      </c>
      <c r="BV65" s="17">
        <f>IF(AND($D65=$BU$4,$E65=BV$5),VLOOKUP($A65,'Потребление ЭЭ_факт'!$A$5:$DH$154,59+'Потребление ЭЭ_факт'!DD$4+47,FALSE),IF(BU65&lt;&gt;0,VLOOKUP($A65,'Потребление ЭЭ_факт'!$A$5:$DH$154,47+'Потребление ЭЭ_факт'!DD$4+59,FALSE),0))</f>
        <v>8051.56</v>
      </c>
      <c r="BW65" s="17">
        <f>IF(AND($D65=$BU$4,$E65=BW$5),VLOOKUP($A65,'Потребление ЭЭ_факт'!$A$5:$DH$154,59+'Потребление ЭЭ_факт'!DE$4+47,FALSE),IF(BV65&lt;&gt;0,VLOOKUP($A65,'Потребление ЭЭ_факт'!$A$5:$DH$154,47+'Потребление ЭЭ_факт'!DE$4+59,FALSE),0))</f>
        <v>9291.68</v>
      </c>
      <c r="BX65" s="17">
        <f>IF(AND($D65=$BU$4,$E65=BX$5),VLOOKUP($A65,'Потребление ЭЭ_факт'!$A$5:$DH$154,59+'Потребление ЭЭ_факт'!DF$4+47,FALSE),IF(BW65&lt;&gt;0,VLOOKUP($A65,'Потребление ЭЭ_факт'!$A$5:$DH$154,47+'Потребление ЭЭ_факт'!DF$4+59,FALSE),0))</f>
        <v>8962.76</v>
      </c>
      <c r="BY65" s="17">
        <f>IF(AND($D65=$BU$4,$E65=BY$5),VLOOKUP($A65,'Потребление ЭЭ_факт'!$A$5:$DH$154,59+'Потребление ЭЭ_факт'!DG$4+47,FALSE),IF(BX65&lt;&gt;0,VLOOKUP($A65,'Потребление ЭЭ_факт'!$A$5:$DH$154,47+'Потребление ЭЭ_факт'!DG$4+59,FALSE),0))</f>
        <v>9513.76</v>
      </c>
      <c r="BZ65" s="17">
        <f>IF(AND($D65=$BU$4,$E65=BZ$5),VLOOKUP($A65,'Потребление ЭЭ_факт'!$A$5:$DH$154,59+'Потребление ЭЭ_факт'!DH$4+47,FALSE),IF(BY65&lt;&gt;0,VLOOKUP($A65,'Потребление ЭЭ_факт'!$A$5:$DH$154,47+'Потребление ЭЭ_факт'!DH$4+59,FALSE),0))</f>
        <v>10099.959999999999</v>
      </c>
      <c r="CA65" s="15">
        <f t="shared" si="271"/>
        <v>12707.24</v>
      </c>
      <c r="CB65" s="12">
        <f t="shared" si="271"/>
        <v>12328.98</v>
      </c>
      <c r="CC65" s="12">
        <f t="shared" si="271"/>
        <v>10744.3</v>
      </c>
      <c r="CD65" s="12">
        <f t="shared" si="271"/>
        <v>9923.880000000001</v>
      </c>
      <c r="CE65" s="12">
        <f t="shared" si="271"/>
        <v>9381.7999999999993</v>
      </c>
      <c r="CF65" s="12">
        <f t="shared" si="271"/>
        <v>9492.92</v>
      </c>
      <c r="CG65" s="14">
        <f t="shared" si="271"/>
        <v>9217.68</v>
      </c>
      <c r="CH65" s="15">
        <f t="shared" si="271"/>
        <v>8432.18</v>
      </c>
      <c r="CI65" s="15">
        <f t="shared" si="271"/>
        <v>9464.1</v>
      </c>
      <c r="CJ65" s="15">
        <f t="shared" si="271"/>
        <v>9287.84</v>
      </c>
      <c r="CK65" s="15">
        <f t="shared" si="271"/>
        <v>9524.5600000000013</v>
      </c>
      <c r="CL65" s="15">
        <f t="shared" si="271"/>
        <v>10680.939999999999</v>
      </c>
      <c r="CM65" s="15">
        <f t="shared" si="260"/>
        <v>12707.24</v>
      </c>
      <c r="CN65" s="15">
        <f t="shared" si="262"/>
        <v>12328.98</v>
      </c>
      <c r="CO65" s="15">
        <f t="shared" si="263"/>
        <v>10744.3</v>
      </c>
      <c r="CP65" s="15">
        <f t="shared" si="264"/>
        <v>9923.880000000001</v>
      </c>
      <c r="CQ65" s="15">
        <f t="shared" si="265"/>
        <v>9381.7999999999993</v>
      </c>
      <c r="CR65" s="16">
        <f t="shared" si="266"/>
        <v>9492.92</v>
      </c>
      <c r="CS65" s="14">
        <f t="shared" si="276"/>
        <v>9217.68</v>
      </c>
      <c r="CT65" s="15">
        <f t="shared" si="277"/>
        <v>8432.18</v>
      </c>
      <c r="CU65" s="15">
        <f t="shared" si="278"/>
        <v>9464.1</v>
      </c>
      <c r="CV65" s="15">
        <f t="shared" si="279"/>
        <v>9287.84</v>
      </c>
      <c r="CW65" s="15">
        <f t="shared" si="280"/>
        <v>9524.5600000000013</v>
      </c>
      <c r="CX65" s="15">
        <f t="shared" si="281"/>
        <v>10680.939999999999</v>
      </c>
      <c r="CY65" s="15">
        <f t="shared" si="282"/>
        <v>12707.24</v>
      </c>
      <c r="CZ65" s="15">
        <f t="shared" si="283"/>
        <v>12328.98</v>
      </c>
      <c r="DA65" s="15">
        <f t="shared" si="284"/>
        <v>10744.3</v>
      </c>
      <c r="DB65" s="15">
        <f t="shared" si="285"/>
        <v>9923.880000000001</v>
      </c>
      <c r="DC65" s="15">
        <f t="shared" si="286"/>
        <v>9381.7999999999993</v>
      </c>
      <c r="DD65" s="16">
        <f t="shared" si="287"/>
        <v>9492.92</v>
      </c>
      <c r="DE65" s="14">
        <f t="shared" si="190"/>
        <v>9217.68</v>
      </c>
      <c r="DF65" s="15">
        <f t="shared" si="191"/>
        <v>8432.18</v>
      </c>
      <c r="DG65" s="15">
        <f t="shared" si="192"/>
        <v>9464.1</v>
      </c>
      <c r="DH65" s="15">
        <f t="shared" si="193"/>
        <v>9287.84</v>
      </c>
      <c r="DI65" s="15">
        <f t="shared" si="194"/>
        <v>9524.5600000000013</v>
      </c>
      <c r="DJ65" s="15">
        <f t="shared" si="195"/>
        <v>10680.939999999999</v>
      </c>
      <c r="DK65" s="15">
        <f t="shared" si="196"/>
        <v>12707.24</v>
      </c>
      <c r="DL65" s="15">
        <f t="shared" si="197"/>
        <v>12328.98</v>
      </c>
      <c r="DM65" s="15">
        <f t="shared" si="198"/>
        <v>10744.3</v>
      </c>
      <c r="DN65" s="15">
        <f t="shared" si="199"/>
        <v>9923.880000000001</v>
      </c>
      <c r="DO65" s="15">
        <f t="shared" si="188"/>
        <v>9381.7999999999993</v>
      </c>
      <c r="DP65" s="16">
        <f t="shared" si="189"/>
        <v>9492.92</v>
      </c>
      <c r="DQ65" s="14">
        <f t="shared" si="105"/>
        <v>9217.68</v>
      </c>
      <c r="DR65" s="15">
        <f t="shared" si="106"/>
        <v>8432.18</v>
      </c>
      <c r="DS65" s="15">
        <f t="shared" si="107"/>
        <v>9464.1</v>
      </c>
      <c r="DT65" s="15">
        <f t="shared" si="108"/>
        <v>9287.84</v>
      </c>
      <c r="DU65" s="15">
        <f t="shared" si="109"/>
        <v>9524.5600000000013</v>
      </c>
      <c r="DV65" s="15">
        <f t="shared" si="110"/>
        <v>10680.939999999999</v>
      </c>
      <c r="DW65" s="15">
        <f t="shared" si="111"/>
        <v>12707.24</v>
      </c>
      <c r="DX65" s="15">
        <f t="shared" si="112"/>
        <v>12328.98</v>
      </c>
      <c r="DY65" s="15">
        <f t="shared" si="113"/>
        <v>10744.3</v>
      </c>
      <c r="DZ65" s="15">
        <f t="shared" si="225"/>
        <v>9923.880000000001</v>
      </c>
      <c r="EA65" s="15">
        <f t="shared" si="226"/>
        <v>9381.7999999999993</v>
      </c>
      <c r="EB65" s="16">
        <f t="shared" si="227"/>
        <v>9492.92</v>
      </c>
      <c r="EC65" s="14">
        <f t="shared" si="228"/>
        <v>9217.68</v>
      </c>
      <c r="ED65" s="15">
        <f t="shared" si="229"/>
        <v>8432.18</v>
      </c>
      <c r="EE65" s="15">
        <f t="shared" si="230"/>
        <v>9464.1</v>
      </c>
      <c r="EF65" s="15">
        <f t="shared" si="231"/>
        <v>9287.84</v>
      </c>
      <c r="EG65" s="15">
        <f t="shared" si="232"/>
        <v>9524.5600000000013</v>
      </c>
      <c r="EH65" s="15">
        <f t="shared" si="233"/>
        <v>10680.939999999999</v>
      </c>
      <c r="EI65" s="15">
        <f t="shared" si="234"/>
        <v>12707.24</v>
      </c>
      <c r="EJ65" s="15">
        <f t="shared" si="235"/>
        <v>12328.98</v>
      </c>
      <c r="EK65" s="15">
        <f t="shared" si="236"/>
        <v>10744.3</v>
      </c>
      <c r="EL65" s="15">
        <f t="shared" si="237"/>
        <v>9923.880000000001</v>
      </c>
      <c r="EM65" s="15">
        <f t="shared" si="238"/>
        <v>9381.7999999999993</v>
      </c>
      <c r="EN65" s="16">
        <f t="shared" si="239"/>
        <v>9492.92</v>
      </c>
      <c r="EO65" s="14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6"/>
      <c r="FC65" s="14"/>
      <c r="FD65" s="17"/>
      <c r="FE65" s="17"/>
      <c r="FF65" s="17"/>
      <c r="FG65" s="17"/>
      <c r="FH65" s="17"/>
      <c r="FI65" s="17"/>
      <c r="FJ65" s="17"/>
      <c r="FK65" s="17"/>
      <c r="FL65" s="17"/>
      <c r="FM65" s="17"/>
      <c r="FN65" s="17"/>
      <c r="FO65" s="14"/>
      <c r="FP65" s="17"/>
      <c r="FQ65" s="17"/>
      <c r="FR65" s="17"/>
      <c r="FS65" s="17"/>
      <c r="FT65" s="17">
        <f t="shared" si="130"/>
        <v>11259.92</v>
      </c>
      <c r="FU65" s="17">
        <f t="shared" si="131"/>
        <v>13206.4</v>
      </c>
      <c r="FV65" s="17">
        <f t="shared" si="132"/>
        <v>13271.84</v>
      </c>
      <c r="FW65" s="17">
        <f t="shared" si="133"/>
        <v>10968.72</v>
      </c>
      <c r="FX65" s="17">
        <f t="shared" si="134"/>
        <v>10165.040000000001</v>
      </c>
      <c r="FY65" s="17">
        <f t="shared" si="135"/>
        <v>9652.56</v>
      </c>
      <c r="FZ65" s="17">
        <f t="shared" si="136"/>
        <v>9878.6</v>
      </c>
      <c r="GA65" s="14">
        <f t="shared" si="137"/>
        <v>9303.2000000000007</v>
      </c>
      <c r="GB65" s="17">
        <f t="shared" si="138"/>
        <v>8812.7999999999993</v>
      </c>
      <c r="GC65" s="17">
        <f t="shared" si="139"/>
        <v>9636.52</v>
      </c>
      <c r="GD65" s="17">
        <f t="shared" si="140"/>
        <v>9612.92</v>
      </c>
      <c r="GE65" s="17">
        <f t="shared" si="141"/>
        <v>9535.36</v>
      </c>
      <c r="GF65" s="17">
        <f t="shared" si="142"/>
        <v>11261.92</v>
      </c>
      <c r="GG65" s="17">
        <f t="shared" si="143"/>
        <v>12208.08</v>
      </c>
      <c r="GH65" s="17">
        <f t="shared" si="144"/>
        <v>11386.12</v>
      </c>
      <c r="GI65" s="17">
        <f t="shared" si="145"/>
        <v>10519.88</v>
      </c>
      <c r="GJ65" s="17">
        <f t="shared" si="146"/>
        <v>9682.7199999999993</v>
      </c>
      <c r="GK65" s="17">
        <f t="shared" si="147"/>
        <v>9111.0400000000009</v>
      </c>
      <c r="GL65" s="17">
        <f t="shared" si="148"/>
        <v>9107.24</v>
      </c>
      <c r="GM65" s="14">
        <f t="shared" si="149"/>
        <v>9132.16</v>
      </c>
      <c r="GN65" s="17">
        <f t="shared" si="150"/>
        <v>8051.56</v>
      </c>
      <c r="GO65" s="17">
        <f t="shared" si="151"/>
        <v>9291.68</v>
      </c>
      <c r="GP65" s="17">
        <f t="shared" si="152"/>
        <v>8962.76</v>
      </c>
      <c r="GQ65" s="17">
        <f t="shared" si="153"/>
        <v>9513.76</v>
      </c>
      <c r="GR65" s="17">
        <f t="shared" si="154"/>
        <v>10099.959999999999</v>
      </c>
      <c r="GS65" s="15">
        <f t="shared" si="155"/>
        <v>12707.24</v>
      </c>
      <c r="GT65" s="12">
        <f t="shared" si="156"/>
        <v>12328.98</v>
      </c>
      <c r="GU65" s="12">
        <f t="shared" si="157"/>
        <v>10744.3</v>
      </c>
      <c r="GV65" s="12">
        <f t="shared" si="158"/>
        <v>9923.880000000001</v>
      </c>
      <c r="GW65" s="12">
        <f t="shared" si="159"/>
        <v>9381.7999999999993</v>
      </c>
      <c r="GX65" s="12">
        <f t="shared" si="160"/>
        <v>9492.92</v>
      </c>
      <c r="GY65" s="14">
        <f t="shared" si="161"/>
        <v>9217.68</v>
      </c>
      <c r="GZ65" s="15">
        <f t="shared" si="162"/>
        <v>8432.18</v>
      </c>
      <c r="HA65" s="15">
        <f t="shared" si="163"/>
        <v>9464.1</v>
      </c>
      <c r="HB65" s="15">
        <f t="shared" si="164"/>
        <v>9287.84</v>
      </c>
      <c r="HC65" s="15">
        <f t="shared" si="165"/>
        <v>9524.5600000000013</v>
      </c>
      <c r="HD65" s="15">
        <f t="shared" si="166"/>
        <v>10680.939999999999</v>
      </c>
      <c r="HE65" s="15">
        <f t="shared" si="167"/>
        <v>12707.24</v>
      </c>
      <c r="HF65" s="15">
        <f t="shared" si="168"/>
        <v>12328.98</v>
      </c>
      <c r="HG65" s="15">
        <f t="shared" si="169"/>
        <v>10744.3</v>
      </c>
      <c r="HH65" s="15">
        <f t="shared" si="170"/>
        <v>9923.880000000001</v>
      </c>
      <c r="HI65" s="15">
        <f t="shared" si="171"/>
        <v>9381.7999999999993</v>
      </c>
      <c r="HJ65" s="16">
        <f t="shared" si="172"/>
        <v>9492.92</v>
      </c>
      <c r="HK65" s="14">
        <f t="shared" si="267"/>
        <v>9217.68</v>
      </c>
      <c r="HL65" s="15">
        <f t="shared" si="268"/>
        <v>8432.18</v>
      </c>
      <c r="HM65" s="15">
        <f t="shared" si="269"/>
        <v>9464.1</v>
      </c>
      <c r="HN65" s="15">
        <f t="shared" si="270"/>
        <v>9287.84</v>
      </c>
      <c r="HO65" s="15">
        <f t="shared" si="272"/>
        <v>9524.5600000000013</v>
      </c>
      <c r="HP65" s="15">
        <f t="shared" si="273"/>
        <v>10680.939999999999</v>
      </c>
      <c r="HQ65" s="15">
        <f t="shared" si="274"/>
        <v>12707.24</v>
      </c>
      <c r="HR65" s="15">
        <f t="shared" si="275"/>
        <v>12328.98</v>
      </c>
      <c r="HS65" s="15">
        <f t="shared" si="288"/>
        <v>10744.3</v>
      </c>
      <c r="HT65" s="15">
        <f t="shared" si="289"/>
        <v>9923.880000000001</v>
      </c>
      <c r="HU65" s="15">
        <f t="shared" si="290"/>
        <v>9381.7999999999993</v>
      </c>
      <c r="HV65" s="16">
        <f t="shared" si="291"/>
        <v>9492.92</v>
      </c>
      <c r="HW65" s="14">
        <f t="shared" si="292"/>
        <v>9217.68</v>
      </c>
      <c r="HX65" s="15">
        <f t="shared" si="293"/>
        <v>8432.18</v>
      </c>
      <c r="HY65" s="15">
        <f t="shared" ref="HY65:HY69" si="294">DG65</f>
        <v>9464.1</v>
      </c>
      <c r="HZ65" s="15">
        <f t="shared" ref="HZ65:HZ69" si="295">DH65</f>
        <v>9287.84</v>
      </c>
      <c r="IA65" s="15">
        <f t="shared" ref="IA65:IA69" si="296">DI65</f>
        <v>9524.5600000000013</v>
      </c>
      <c r="IB65" s="15"/>
      <c r="IC65" s="15"/>
      <c r="ID65" s="15"/>
      <c r="IE65" s="15"/>
      <c r="IF65" s="15"/>
      <c r="IG65" s="15"/>
      <c r="IH65" s="16"/>
      <c r="II65" s="14"/>
      <c r="IJ65" s="15"/>
      <c r="IK65" s="15"/>
      <c r="IL65" s="15"/>
      <c r="IM65" s="15"/>
      <c r="IN65" s="15"/>
      <c r="IO65" s="15"/>
      <c r="IP65" s="15"/>
      <c r="IQ65" s="15"/>
      <c r="IR65" s="15"/>
      <c r="IS65" s="15"/>
      <c r="IT65" s="16"/>
      <c r="IU65" s="14"/>
      <c r="IV65" s="15"/>
      <c r="IW65" s="15"/>
      <c r="IX65" s="15"/>
      <c r="IY65" s="15"/>
      <c r="IZ65" s="15"/>
      <c r="JA65" s="15"/>
      <c r="JB65" s="15"/>
      <c r="JC65" s="15"/>
      <c r="JD65" s="15"/>
      <c r="JE65" s="15"/>
      <c r="JF65" s="16"/>
      <c r="JH65" s="17"/>
      <c r="JI65" s="14">
        <f t="shared" si="179"/>
        <v>0</v>
      </c>
      <c r="JJ65" s="15">
        <f t="shared" si="180"/>
        <v>78403.080000000016</v>
      </c>
      <c r="JK65" s="15">
        <f t="shared" si="181"/>
        <v>120177.8</v>
      </c>
      <c r="JL65" s="15">
        <f t="shared" si="182"/>
        <v>119631.00000000001</v>
      </c>
      <c r="JM65" s="15">
        <f t="shared" si="183"/>
        <v>121186.42000000001</v>
      </c>
      <c r="JN65" s="15">
        <f t="shared" si="184"/>
        <v>121186.42000000001</v>
      </c>
      <c r="JO65" s="15">
        <f t="shared" si="185"/>
        <v>45926.36</v>
      </c>
      <c r="JP65" s="15">
        <f t="shared" si="186"/>
        <v>0</v>
      </c>
      <c r="JQ65" s="15">
        <f t="shared" si="187"/>
        <v>0</v>
      </c>
      <c r="JR65" s="14"/>
    </row>
    <row r="66" spans="1:278" ht="12.75" customHeight="1" x14ac:dyDescent="0.25">
      <c r="A66" s="1" t="s">
        <v>53</v>
      </c>
      <c r="B66" s="3" t="s">
        <v>54</v>
      </c>
      <c r="C66" s="4">
        <v>45321</v>
      </c>
      <c r="D66">
        <f t="shared" ref="D66:D95" si="297">YEAR(C66)</f>
        <v>2024</v>
      </c>
      <c r="E66">
        <f t="shared" ref="E66:E95" si="298">MONTH(C66)</f>
        <v>1</v>
      </c>
      <c r="F66">
        <f t="shared" ref="F66:F95" si="299">IF(E66&lt;&gt;12,D66-3,D66-2)</f>
        <v>2021</v>
      </c>
      <c r="G66">
        <f t="shared" ref="G66:G97" si="300">IF(E66&lt;&gt;12,E66,1)</f>
        <v>1</v>
      </c>
      <c r="H66">
        <f t="shared" si="173"/>
        <v>2024</v>
      </c>
      <c r="I66">
        <f t="shared" si="174"/>
        <v>2</v>
      </c>
      <c r="J66">
        <f t="shared" si="175"/>
        <v>2028</v>
      </c>
      <c r="K66">
        <f t="shared" si="176"/>
        <v>1</v>
      </c>
      <c r="M66" s="28">
        <f>IF(AND($D66=$M$4,$E66=M$5),VLOOKUP($A66,'Потребление ЭЭ_факт'!$A$5:$DH$154,47+'Потребление ЭЭ_факт'!AU$4-1,FALSE),IF(L66&lt;&gt;0,VLOOKUP($A66,'Потребление ЭЭ_факт'!$A$5:$DH$154,47+'Потребление ЭЭ_факт'!AU$4-1,FALSE),0))</f>
        <v>0</v>
      </c>
      <c r="N66" s="17">
        <f>IF(AND($D66=$M$4,$E66=N$5),VLOOKUP($A66,'Потребление ЭЭ_факт'!$A$5:$DH$154,47+'Потребление ЭЭ_факт'!AV$4-1,FALSE),IF(M66&lt;&gt;0,VLOOKUP($A66,'Потребление ЭЭ_факт'!$A$5:$DH$154,47+'Потребление ЭЭ_факт'!AV$4-1,FALSE),0))</f>
        <v>0</v>
      </c>
      <c r="O66" s="17">
        <f>IF(AND($D66=$M$4,$E66=O$5),VLOOKUP($A66,'Потребление ЭЭ_факт'!$A$5:$DH$154,47+'Потребление ЭЭ_факт'!AW$4-1,FALSE),IF(N66&lt;&gt;0,VLOOKUP($A66,'Потребление ЭЭ_факт'!$A$5:$DH$154,47+'Потребление ЭЭ_факт'!AW$4-1,FALSE),0))</f>
        <v>0</v>
      </c>
      <c r="P66" s="17">
        <f>IF(AND($D66=$M$4,$E66=P$5),VLOOKUP($A66,'Потребление ЭЭ_факт'!$A$5:$DH$154,47+'Потребление ЭЭ_факт'!AX$4-1,FALSE),IF(O66&lt;&gt;0,VLOOKUP($A66,'Потребление ЭЭ_факт'!$A$5:$DH$154,47+'Потребление ЭЭ_факт'!AX$4-1,FALSE),0))</f>
        <v>0</v>
      </c>
      <c r="Q66" s="17">
        <f>IF(AND($D66=$M$4,$E66=Q$5),VLOOKUP($A66,'Потребление ЭЭ_факт'!$A$5:$DH$154,47+'Потребление ЭЭ_факт'!AY$4-1,FALSE),IF(P66&lt;&gt;0,VLOOKUP($A66,'Потребление ЭЭ_факт'!$A$5:$DH$154,47+'Потребление ЭЭ_факт'!AY$4-1,FALSE),0))</f>
        <v>0</v>
      </c>
      <c r="R66" s="17">
        <f>IF(AND($D66=$M$4,$E66=R$5),VLOOKUP($A66,'Потребление ЭЭ_факт'!$A$5:$DH$154,47+'Потребление ЭЭ_факт'!AZ$4-1,FALSE),IF(Q66&lt;&gt;0,VLOOKUP($A66,'Потребление ЭЭ_факт'!$A$5:$DH$154,47+'Потребление ЭЭ_факт'!AZ$4-1,FALSE),0))</f>
        <v>0</v>
      </c>
      <c r="S66" s="17">
        <f>IF(AND($D66=$M$4,$E66=S$5),VLOOKUP($A66,'Потребление ЭЭ_факт'!$A$5:$DH$154,47+'Потребление ЭЭ_факт'!BA$4-1,FALSE),IF(R66&lt;&gt;0,VLOOKUP($A66,'Потребление ЭЭ_факт'!$A$5:$DH$154,47+'Потребление ЭЭ_факт'!BA$4-1,FALSE),0))</f>
        <v>0</v>
      </c>
      <c r="T66" s="17">
        <f>IF(AND($D66=$M$4,$E66=T$5),VLOOKUP($A66,'Потребление ЭЭ_факт'!$A$5:$DH$154,47+'Потребление ЭЭ_факт'!BB$4-1,FALSE),IF(S66&lt;&gt;0,VLOOKUP($A66,'Потребление ЭЭ_факт'!$A$5:$DH$154,47+'Потребление ЭЭ_факт'!BB$4-1,FALSE),0))</f>
        <v>0</v>
      </c>
      <c r="U66" s="17">
        <f>IF(AND($D66=$M$4,$E66=U$5),VLOOKUP($A66,'Потребление ЭЭ_факт'!$A$5:$DH$154,47+'Потребление ЭЭ_факт'!BC$4-1,FALSE),IF(T66&lt;&gt;0,VLOOKUP($A66,'Потребление ЭЭ_факт'!$A$5:$DH$154,47+'Потребление ЭЭ_факт'!BC$4-1,FALSE),0))</f>
        <v>0</v>
      </c>
      <c r="V66" s="17">
        <f>IF(AND($D66=$M$4,$E66=V$5),VLOOKUP($A66,'Потребление ЭЭ_факт'!$A$5:$DH$154,47+'Потребление ЭЭ_факт'!BD$4-1,FALSE),IF(U66&lt;&gt;0,VLOOKUP($A66,'Потребление ЭЭ_факт'!$A$5:$DH$154,47+'Потребление ЭЭ_факт'!BD$4-1,FALSE),0))</f>
        <v>0</v>
      </c>
      <c r="W66" s="17">
        <f>IF(AND($D66=$M$4,$E66=W$5),VLOOKUP($A66,'Потребление ЭЭ_факт'!$A$5:$DH$154,47+'Потребление ЭЭ_факт'!BE$4-1,FALSE),IF(V66&lt;&gt;0,VLOOKUP($A66,'Потребление ЭЭ_факт'!$A$5:$DH$154,47+'Потребление ЭЭ_факт'!BE$4-1,FALSE),0))</f>
        <v>0</v>
      </c>
      <c r="X66" s="17">
        <f>IF(AND($D66=$M$4,$E66=X$5),VLOOKUP($A66,'Потребление ЭЭ_факт'!$A$5:$DH$154,47+'Потребление ЭЭ_факт'!BF$4-1,FALSE),IF(W66&lt;&gt;0,VLOOKUP($A66,'Потребление ЭЭ_факт'!$A$5:$DH$154,47+'Потребление ЭЭ_факт'!BF$4-1,FALSE),0))</f>
        <v>0</v>
      </c>
      <c r="Y66" s="14">
        <f>IF(AND($D66=$Y$4,$E66=Y$5),VLOOKUP($A66,'Потребление ЭЭ_факт'!$A$5:$DH$154,47+'Потребление ЭЭ_факт'!BG$4+11,FALSE),IF(X66&lt;&gt;0,VLOOKUP($A66,'Потребление ЭЭ_факт'!$A$5:$DH$154,47+'Потребление ЭЭ_факт'!BG$4+11,FALSE),0))</f>
        <v>0</v>
      </c>
      <c r="Z66" s="17">
        <f>IF(AND($D66=$Y$4,$E66=Z$5),VLOOKUP($A66,'Потребление ЭЭ_факт'!$A$5:$DH$154,47+'Потребление ЭЭ_факт'!BH$4+11,FALSE),IF(Y66&lt;&gt;0,VLOOKUP($A66,'Потребление ЭЭ_факт'!$A$5:$DH$154,47+'Потребление ЭЭ_факт'!BH$4+11,FALSE),0))</f>
        <v>0</v>
      </c>
      <c r="AA66" s="17">
        <f>IF(AND($D66=$Y$4,$E66=AA$5),VLOOKUP($A66,'Потребление ЭЭ_факт'!$A$5:$DH$154,47+'Потребление ЭЭ_факт'!BI$4+11,FALSE),IF(Z66&lt;&gt;0,VLOOKUP($A66,'Потребление ЭЭ_факт'!$A$5:$DH$154,47+'Потребление ЭЭ_факт'!BI$4+11,FALSE),0))</f>
        <v>0</v>
      </c>
      <c r="AB66" s="17">
        <f>IF(AND($D66=$Y$4,$E66=AB$5),VLOOKUP($A66,'Потребление ЭЭ_факт'!$A$5:$DH$154,47+'Потребление ЭЭ_факт'!BJ$4+11,FALSE),IF(AA66&lt;&gt;0,VLOOKUP($A66,'Потребление ЭЭ_факт'!$A$5:$DH$154,47+'Потребление ЭЭ_факт'!BJ$4+11,FALSE),0))</f>
        <v>0</v>
      </c>
      <c r="AC66" s="17">
        <f>IF(AND($D66=$Y$4,$E66=AC$5),VLOOKUP($A66,'Потребление ЭЭ_факт'!$A$5:$DH$154,47+'Потребление ЭЭ_факт'!BK$4+11,FALSE),IF(AB66&lt;&gt;0,VLOOKUP($A66,'Потребление ЭЭ_факт'!$A$5:$DH$154,47+'Потребление ЭЭ_факт'!BK$4+11,FALSE),0))</f>
        <v>0</v>
      </c>
      <c r="AD66" s="17">
        <f>IF(AND($D66=$Y$4,$E66=AD$5),VLOOKUP($A66,'Потребление ЭЭ_факт'!$A$5:$DH$154,47+'Потребление ЭЭ_факт'!BL$4+11,FALSE),IF(AC66&lt;&gt;0,VLOOKUP($A66,'Потребление ЭЭ_факт'!$A$5:$DH$154,47+'Потребление ЭЭ_факт'!BL$4+11,FALSE),0))</f>
        <v>0</v>
      </c>
      <c r="AE66" s="17">
        <f>IF(AND($D66=$Y$4,$E66=AE$5),VLOOKUP($A66,'Потребление ЭЭ_факт'!$A$5:$DH$154,47+'Потребление ЭЭ_факт'!BM$4+11,FALSE),IF(AD66&lt;&gt;0,VLOOKUP($A66,'Потребление ЭЭ_факт'!$A$5:$DH$154,47+'Потребление ЭЭ_факт'!BM$4+11,FALSE),0))</f>
        <v>0</v>
      </c>
      <c r="AF66" s="17">
        <f>IF(AND($D66=$Y$4,$E66=AF$5),VLOOKUP($A66,'Потребление ЭЭ_факт'!$A$5:$DH$154,47+'Потребление ЭЭ_факт'!BN$4+11,FALSE),IF(AE66&lt;&gt;0,VLOOKUP($A66,'Потребление ЭЭ_факт'!$A$5:$DH$154,47+'Потребление ЭЭ_факт'!BN$4+11,FALSE),0))</f>
        <v>0</v>
      </c>
      <c r="AG66" s="17">
        <f>IF(AND($D66=$Y$4,$E66=AG$5),VLOOKUP($A66,'Потребление ЭЭ_факт'!$A$5:$DH$154,47+'Потребление ЭЭ_факт'!BO$4+11,FALSE),IF(AF66&lt;&gt;0,VLOOKUP($A66,'Потребление ЭЭ_факт'!$A$5:$DH$154,47+'Потребление ЭЭ_факт'!BO$4+11,FALSE),0))</f>
        <v>0</v>
      </c>
      <c r="AH66" s="17">
        <f>IF(AND($D66=$Y$4,$E66=AH$5),VLOOKUP($A66,'Потребление ЭЭ_факт'!$A$5:$DH$154,47+'Потребление ЭЭ_факт'!BP$4+11,FALSE),IF(AG66&lt;&gt;0,VLOOKUP($A66,'Потребление ЭЭ_факт'!$A$5:$DH$154,47+'Потребление ЭЭ_факт'!BP$4+11,FALSE),0))</f>
        <v>0</v>
      </c>
      <c r="AI66" s="17">
        <f>IF(AND($D66=$Y$4,$E66=AI$5),VLOOKUP($A66,'Потребление ЭЭ_факт'!$A$5:$DH$154,47+'Потребление ЭЭ_факт'!BQ$4+11,FALSE),IF(AH66&lt;&gt;0,VLOOKUP($A66,'Потребление ЭЭ_факт'!$A$5:$DH$154,47+'Потребление ЭЭ_факт'!BQ$4+11,FALSE),0))</f>
        <v>0</v>
      </c>
      <c r="AJ66" s="17">
        <f>IF(AND($D66=$Y$4,$E66=AJ$5),VLOOKUP($A66,'Потребление ЭЭ_факт'!$A$5:$DH$154,47+'Потребление ЭЭ_факт'!BR$4+11,FALSE),IF(AI66&lt;&gt;0,VLOOKUP($A66,'Потребление ЭЭ_факт'!$A$5:$DH$154,47+'Потребление ЭЭ_факт'!BR$4+11,FALSE),0))</f>
        <v>0</v>
      </c>
      <c r="AK66" s="14">
        <f>IF(AND($D66=$AK$4,$E66=AK$5),VLOOKUP($A66,'Потребление ЭЭ_факт'!$A$5:$DH$154,47+'Потребление ЭЭ_факт'!BS$4+23,FALSE),IF(AJ66&lt;&gt;0,VLOOKUP($A66,'Потребление ЭЭ_факт'!$A$5:$DH$154,47+'Потребление ЭЭ_факт'!BS$4+23,FALSE),0))</f>
        <v>0</v>
      </c>
      <c r="AL66" s="17">
        <f>IF(AND($D66=$AK$4,$E66=AL$5),VLOOKUP($A66,'Потребление ЭЭ_факт'!$A$5:$DH$154,47+'Потребление ЭЭ_факт'!BT$4+23,FALSE),IF(AK66&lt;&gt;0,VLOOKUP($A66,'Потребление ЭЭ_факт'!$A$5:$DH$154,47+'Потребление ЭЭ_факт'!BT$4+23,FALSE),0))</f>
        <v>0</v>
      </c>
      <c r="AM66" s="17">
        <f>IF(AND($D66=$AK$4,$E66=AM$5),VLOOKUP($A66,'Потребление ЭЭ_факт'!$A$5:$DH$154,47+'Потребление ЭЭ_факт'!BU$4+23,FALSE),IF(AL66&lt;&gt;0,VLOOKUP($A66,'Потребление ЭЭ_факт'!$A$5:$DH$154,47+'Потребление ЭЭ_факт'!BU$4+23,FALSE),0))</f>
        <v>0</v>
      </c>
      <c r="AN66" s="17">
        <f>IF(AND($D66=$AK$4,$E66=AN$5),VLOOKUP($A66,'Потребление ЭЭ_факт'!$A$5:$DH$154,47+'Потребление ЭЭ_факт'!BV$4+23,FALSE),IF(AM66&lt;&gt;0,VLOOKUP($A66,'Потребление ЭЭ_факт'!$A$5:$DH$154,47+'Потребление ЭЭ_факт'!BV$4+23,FALSE),0))</f>
        <v>0</v>
      </c>
      <c r="AO66" s="17">
        <f>IF(AND($D66=$AK$4,$E66=AO$5),VLOOKUP($A66,'Потребление ЭЭ_факт'!$A$5:$DH$154,47+'Потребление ЭЭ_факт'!BW$4+23,FALSE),IF(AN66&lt;&gt;0,VLOOKUP($A66,'Потребление ЭЭ_факт'!$A$5:$DH$154,47+'Потребление ЭЭ_факт'!BW$4+23,FALSE),0))</f>
        <v>0</v>
      </c>
      <c r="AP66" s="17">
        <f>IF(AND($D66=$AK$4,$E66=AP$5),VLOOKUP($A66,'Потребление ЭЭ_факт'!$A$5:$DH$154,47+'Потребление ЭЭ_факт'!BX$4+23,FALSE),IF(AO66&lt;&gt;0,VLOOKUP($A66,'Потребление ЭЭ_факт'!$A$5:$DH$154,47+'Потребление ЭЭ_факт'!BX$4+23,FALSE),0))</f>
        <v>0</v>
      </c>
      <c r="AQ66" s="17">
        <f>IF(AND($D66=$AK$4,$E66=AQ$5),VLOOKUP($A66,'Потребление ЭЭ_факт'!$A$5:$DH$154,47+'Потребление ЭЭ_факт'!BY$4+23,FALSE),IF(AP66&lt;&gt;0,VLOOKUP($A66,'Потребление ЭЭ_факт'!$A$5:$DH$154,47+'Потребление ЭЭ_факт'!BY$4+23,FALSE),0))</f>
        <v>0</v>
      </c>
      <c r="AR66" s="17">
        <f>IF(AND($D66=$AK$4,$E66=AR$5),VLOOKUP($A66,'Потребление ЭЭ_факт'!$A$5:$DH$154,47+'Потребление ЭЭ_факт'!BZ$4+23,FALSE),IF(AQ66&lt;&gt;0,VLOOKUP($A66,'Потребление ЭЭ_факт'!$A$5:$DH$154,47+'Потребление ЭЭ_факт'!BZ$4+23,FALSE),0))</f>
        <v>0</v>
      </c>
      <c r="AS66" s="17">
        <f>IF(AND($D66=$AK$4,$E66=AS$5),VLOOKUP($A66,'Потребление ЭЭ_факт'!$A$5:$DH$154,47+'Потребление ЭЭ_факт'!CA$4+23,FALSE),IF(AR66&lt;&gt;0,VLOOKUP($A66,'Потребление ЭЭ_факт'!$A$5:$DH$154,47+'Потребление ЭЭ_факт'!CA$4+23,FALSE),0))</f>
        <v>0</v>
      </c>
      <c r="AT66" s="17">
        <f>IF(AND($D66=$AK$4,$E66=AT$5),VLOOKUP($A66,'Потребление ЭЭ_факт'!$A$5:$DH$154,47+'Потребление ЭЭ_факт'!CB$4+23,FALSE),IF(AS66&lt;&gt;0,VLOOKUP($A66,'Потребление ЭЭ_факт'!$A$5:$DH$154,47+'Потребление ЭЭ_факт'!CB$4+23,FALSE),0))</f>
        <v>0</v>
      </c>
      <c r="AU66" s="17">
        <f>IF(AND($D66=$AK$4,$E66=AU$5),VLOOKUP($A66,'Потребление ЭЭ_факт'!$A$5:$DH$154,47+'Потребление ЭЭ_факт'!CC$4+23,FALSE),IF(AT66&lt;&gt;0,VLOOKUP($A66,'Потребление ЭЭ_факт'!$A$5:$DH$154,47+'Потребление ЭЭ_факт'!CC$4+23,FALSE),0))</f>
        <v>0</v>
      </c>
      <c r="AV66" s="17">
        <f>IF(AND($D66=$AK$4,$E66=AV$5),VLOOKUP($A66,'Потребление ЭЭ_факт'!$A$5:$DH$154,47+'Потребление ЭЭ_факт'!CD$4+23,FALSE),IF(AU66&lt;&gt;0,VLOOKUP($A66,'Потребление ЭЭ_факт'!$A$5:$DH$154,47+'Потребление ЭЭ_факт'!CD$4+23,FALSE),0))</f>
        <v>0</v>
      </c>
      <c r="AW66" s="14">
        <f>IF(AND($D66=$AW$4,$E66=AW$5),VLOOKUP($A66,'Потребление ЭЭ_факт'!$A$5:$DH$154,47+'Потребление ЭЭ_факт'!CE$4+35,FALSE),IF(AV66&lt;&gt;0,VLOOKUP($A66,'Потребление ЭЭ_факт'!$A$5:$DH$154,47+'Потребление ЭЭ_факт'!CE$4+35,FALSE),0))</f>
        <v>0</v>
      </c>
      <c r="AX66" s="17">
        <f>IF(AND($D66=$AW$4,$E66=AX$5),VLOOKUP($A66,'Потребление ЭЭ_факт'!$A$5:$DH$154,47+'Потребление ЭЭ_факт'!CF$4+35,FALSE),IF(AW66&lt;&gt;0,VLOOKUP($A66,'Потребление ЭЭ_факт'!$A$5:$DH$154,47+'Потребление ЭЭ_факт'!CF$4+35,FALSE),0))</f>
        <v>0</v>
      </c>
      <c r="AY66" s="17">
        <f>IF(AND($D66=$AW$4,$E66=AY$5),VLOOKUP($A66,'Потребление ЭЭ_факт'!$A$5:$DH$154,47+'Потребление ЭЭ_факт'!CG$4+35,FALSE),IF(AX66&lt;&gt;0,VLOOKUP($A66,'Потребление ЭЭ_факт'!$A$5:$DH$154,47+'Потребление ЭЭ_факт'!CG$4+35,FALSE),0))</f>
        <v>0</v>
      </c>
      <c r="AZ66" s="17">
        <f>IF(AND($D66=$AW$4,$E66=AZ$5),VLOOKUP($A66,'Потребление ЭЭ_факт'!$A$5:$DH$154,47+'Потребление ЭЭ_факт'!CH$4+35,FALSE),IF(AY66&lt;&gt;0,VLOOKUP($A66,'Потребление ЭЭ_факт'!$A$5:$DH$154,47+'Потребление ЭЭ_факт'!CH$4+35,FALSE),0))</f>
        <v>0</v>
      </c>
      <c r="BA66" s="17">
        <f>IF(AND($D66=$AW$4,$E66=BA$5),VLOOKUP($A66,'Потребление ЭЭ_факт'!$A$5:$DH$154,47+'Потребление ЭЭ_факт'!CI$4+35,FALSE),IF(AZ66&lt;&gt;0,VLOOKUP($A66,'Потребление ЭЭ_факт'!$A$5:$DH$154,47+'Потребление ЭЭ_факт'!CI$4+35,FALSE),0))</f>
        <v>0</v>
      </c>
      <c r="BB66" s="17">
        <f>IF(AND($D66=$AW$4,$E66=BB$5),VLOOKUP($A66,'Потребление ЭЭ_факт'!$A$5:$DH$154,47+'Потребление ЭЭ_факт'!CJ$4+35,FALSE),IF(BA66&lt;&gt;0,VLOOKUP($A66,'Потребление ЭЭ_факт'!$A$5:$DH$154,47+'Потребление ЭЭ_факт'!CJ$4+35,FALSE),0))</f>
        <v>0</v>
      </c>
      <c r="BC66" s="17">
        <f>IF(AND($D66=$AW$4,$E66=BC$5),VLOOKUP($A66,'Потребление ЭЭ_факт'!$A$5:$DH$154,47+'Потребление ЭЭ_факт'!CK$4+35,FALSE),IF(BB66&lt;&gt;0,VLOOKUP($A66,'Потребление ЭЭ_факт'!$A$5:$DH$154,47+'Потребление ЭЭ_факт'!CK$4+35,FALSE),0))</f>
        <v>0</v>
      </c>
      <c r="BD66" s="17">
        <f>IF(AND($D66=$AW$4,$E66=BD$5),VLOOKUP($A66,'Потребление ЭЭ_факт'!$A$5:$DH$154,47+'Потребление ЭЭ_факт'!CL$4+35,FALSE),IF(BC66&lt;&gt;0,VLOOKUP($A66,'Потребление ЭЭ_факт'!$A$5:$DH$154,47+'Потребление ЭЭ_факт'!CL$4+35,FALSE),0))</f>
        <v>0</v>
      </c>
      <c r="BE66" s="17">
        <f>IF(AND($D66=$AW$4,$E66=BE$5),VLOOKUP($A66,'Потребление ЭЭ_факт'!$A$5:$DH$154,47+'Потребление ЭЭ_факт'!CM$4+35,FALSE),IF(BD66&lt;&gt;0,VLOOKUP($A66,'Потребление ЭЭ_факт'!$A$5:$DH$154,47+'Потребление ЭЭ_факт'!CM$4+35,FALSE),0))</f>
        <v>0</v>
      </c>
      <c r="BF66" s="17">
        <f>IF(AND($D66=$AW$4,$E66=BF$5),VLOOKUP($A66,'Потребление ЭЭ_факт'!$A$5:$DH$154,47+'Потребление ЭЭ_факт'!CN$4+35,FALSE),IF(BE66&lt;&gt;0,VLOOKUP($A66,'Потребление ЭЭ_факт'!$A$5:$DH$154,47+'Потребление ЭЭ_факт'!CN$4+35,FALSE),0))</f>
        <v>0</v>
      </c>
      <c r="BG66" s="17">
        <f>IF(AND($D66=$AW$4,$E66=BG$5),VLOOKUP($A66,'Потребление ЭЭ_факт'!$A$5:$DH$154,47+'Потребление ЭЭ_факт'!CO$4+35,FALSE),IF(BF66&lt;&gt;0,VLOOKUP($A66,'Потребление ЭЭ_факт'!$A$5:$DH$154,47+'Потребление ЭЭ_факт'!CO$4+35,FALSE),0))</f>
        <v>0</v>
      </c>
      <c r="BH66" s="17">
        <f>IF(AND($D66=$AW$4,$E66=BH$5),VLOOKUP($A66,'Потребление ЭЭ_факт'!$A$5:$DH$154,47+'Потребление ЭЭ_факт'!CP$4+35,FALSE),IF(BG66&lt;&gt;0,VLOOKUP($A66,'Потребление ЭЭ_факт'!$A$5:$DH$154,47+'Потребление ЭЭ_факт'!CP$4+35,FALSE),0))</f>
        <v>0</v>
      </c>
      <c r="BI66" s="14">
        <f>IF(AND($D66=$BI$4,$E66=BI$5),VLOOKUP($A66,'Потребление ЭЭ_факт'!$A$5:$DH$154,47+'Потребление ЭЭ_факт'!CQ$4+47,FALSE),IF(BH66&lt;&gt;0,VLOOKUP($A66,'Потребление ЭЭ_факт'!$A$5:$DH$154,47+'Потребление ЭЭ_факт'!CQ$4+47,FALSE),0))</f>
        <v>18170.34</v>
      </c>
      <c r="BJ66" s="17">
        <f>IF(AND($D66=$BI$4,$E66=BJ$5),VLOOKUP($A66,'Потребление ЭЭ_факт'!$A$5:$DH$154,47+'Потребление ЭЭ_факт'!CR$4+47,FALSE),IF(BI66&lt;&gt;0,VLOOKUP($A66,'Потребление ЭЭ_факт'!$A$5:$DH$154,47+'Потребление ЭЭ_факт'!CR$4+47,FALSE),0))</f>
        <v>17509.968000000001</v>
      </c>
      <c r="BK66" s="17">
        <f>IF(AND($D66=$BI$4,$E66=BK$5),VLOOKUP($A66,'Потребление ЭЭ_факт'!$A$5:$DH$154,47+'Потребление ЭЭ_факт'!CS$4+47,FALSE),IF(BJ66&lt;&gt;0,VLOOKUP($A66,'Потребление ЭЭ_факт'!$A$5:$DH$154,47+'Потребление ЭЭ_факт'!CS$4+47,FALSE),0))</f>
        <v>16361.347178571428</v>
      </c>
      <c r="BL66" s="17">
        <f>IF(AND($D66=$BI$4,$E66=BL$5),VLOOKUP($A66,'Потребление ЭЭ_факт'!$A$5:$DH$154,47+'Потребление ЭЭ_факт'!CT$4+47,FALSE),IF(BK66&lt;&gt;0,VLOOKUP($A66,'Потребление ЭЭ_факт'!$A$5:$DH$154,47+'Потребление ЭЭ_факт'!CT$4+47,FALSE),0))</f>
        <v>13851.064285714287</v>
      </c>
      <c r="BM66" s="17">
        <f>IF(AND($D66=$BI$4,$E66=BM$5),VLOOKUP($A66,'Потребление ЭЭ_факт'!$A$5:$DH$154,47+'Потребление ЭЭ_факт'!CU$4+47,FALSE),IF(BL66&lt;&gt;0,VLOOKUP($A66,'Потребление ЭЭ_факт'!$A$5:$DH$154,47+'Потребление ЭЭ_факт'!CU$4+47,FALSE),0))</f>
        <v>14147.850857142857</v>
      </c>
      <c r="BN66" s="17">
        <f>IF(AND($D66=$BI$4,$E66=BN$5),VLOOKUP($A66,'Потребление ЭЭ_факт'!$A$5:$DH$154,47+'Потребление ЭЭ_факт'!CV$4+47,FALSE),IF(BM66&lt;&gt;0,VLOOKUP($A66,'Потребление ЭЭ_факт'!$A$5:$DH$154,47+'Потребление ЭЭ_факт'!CV$4+47,FALSE),0))</f>
        <v>14124.857142857145</v>
      </c>
      <c r="BO66" s="17">
        <f>IF(AND($D66=$BI$4,$E66=BO$5),VLOOKUP($A66,'Потребление ЭЭ_факт'!$A$5:$DH$154,47+'Потребление ЭЭ_факт'!CW$4+47,FALSE),IF(BN66&lt;&gt;0,VLOOKUP($A66,'Потребление ЭЭ_факт'!$A$5:$DH$154,47+'Потребление ЭЭ_факт'!CW$4+47,FALSE),0))</f>
        <v>16789.29</v>
      </c>
      <c r="BP66" s="17">
        <f>IF(AND($D66=$BI$4,$E66=BP$5),VLOOKUP($A66,'Потребление ЭЭ_факт'!$A$5:$DH$154,47+'Потребление ЭЭ_факт'!CX$4+47,FALSE),IF(BO66&lt;&gt;0,VLOOKUP($A66,'Потребление ЭЭ_факт'!$A$5:$DH$154,47+'Потребление ЭЭ_факт'!CX$4+47,FALSE),0))</f>
        <v>14810.223428571429</v>
      </c>
      <c r="BQ66" s="17">
        <f>IF(AND($D66=$BI$4,$E66=BQ$5),VLOOKUP($A66,'Потребление ЭЭ_факт'!$A$5:$DH$154,47+'Потребление ЭЭ_факт'!CY$4+47,FALSE),IF(BP66&lt;&gt;0,VLOOKUP($A66,'Потребление ЭЭ_факт'!$A$5:$DH$154,47+'Потребление ЭЭ_факт'!CY$4+47,FALSE),0))</f>
        <v>13817.828571428572</v>
      </c>
      <c r="BR66" s="17">
        <f>IF(AND($D66=$BI$4,$E66=BR$5),VLOOKUP($A66,'Потребление ЭЭ_факт'!$A$5:$DH$154,47+'Потребление ЭЭ_факт'!CZ$4+47,FALSE),IF(BQ66&lt;&gt;0,VLOOKUP($A66,'Потребление ЭЭ_факт'!$A$5:$DH$154,47+'Потребление ЭЭ_факт'!CZ$4+47,FALSE),0))</f>
        <v>12835.806857142859</v>
      </c>
      <c r="BS66" s="17">
        <f>IF(AND($D66=$BI$4,$E66=BS$5),VLOOKUP($A66,'Потребление ЭЭ_факт'!$A$5:$DH$154,47+'Потребление ЭЭ_факт'!DA$4+47,FALSE),IF(BR66&lt;&gt;0,VLOOKUP($A66,'Потребление ЭЭ_факт'!$A$5:$DH$154,47+'Потребление ЭЭ_факт'!DA$4+47,FALSE),0))</f>
        <v>16304.464285714286</v>
      </c>
      <c r="BT66" s="17">
        <f>IF(AND($D66=$BI$4,$E66=BT$5),VLOOKUP($A66,'Потребление ЭЭ_факт'!$A$5:$DH$154,47+'Потребление ЭЭ_факт'!DB$4+47,FALSE),IF(BS66&lt;&gt;0,VLOOKUP($A66,'Потребление ЭЭ_факт'!$A$5:$DH$154,47+'Потребление ЭЭ_факт'!DB$4+47,FALSE),0))</f>
        <v>17426.738571428574</v>
      </c>
      <c r="BU66" s="14">
        <f>IF(AND($D66=$BU$4,$E66=BU$5),VLOOKUP($A66,'Потребление ЭЭ_факт'!$A$5:$DH$154,59+'Потребление ЭЭ_факт'!DC$4+47,FALSE),IF(BT66&lt;&gt;0,VLOOKUP($A66,'Потребление ЭЭ_факт'!$A$5:$DH$154,47+'Потребление ЭЭ_факт'!DC$4+59,FALSE),0))</f>
        <v>17250.383999999998</v>
      </c>
      <c r="BV66" s="17">
        <f>IF(AND($D66=$BU$4,$E66=BV$5),VLOOKUP($A66,'Потребление ЭЭ_факт'!$A$5:$DH$154,59+'Потребление ЭЭ_факт'!DD$4+47,FALSE),IF(BU66&lt;&gt;0,VLOOKUP($A66,'Потребление ЭЭ_факт'!$A$5:$DH$154,47+'Потребление ЭЭ_факт'!DD$4+59,FALSE),0))</f>
        <v>15599.940000000002</v>
      </c>
      <c r="BW66" s="17">
        <f>IF(AND($D66=$BU$4,$E66=BW$5),VLOOKUP($A66,'Потребление ЭЭ_факт'!$A$5:$DH$154,59+'Потребление ЭЭ_факт'!DE$4+47,FALSE),IF(BV66&lt;&gt;0,VLOOKUP($A66,'Потребление ЭЭ_факт'!$A$5:$DH$154,47+'Потребление ЭЭ_факт'!DE$4+59,FALSE),0))</f>
        <v>14726.151428571429</v>
      </c>
      <c r="BX66" s="17">
        <f>IF(AND($D66=$BU$4,$E66=BX$5),VLOOKUP($A66,'Потребление ЭЭ_факт'!$A$5:$DH$154,59+'Потребление ЭЭ_факт'!DF$4+47,FALSE),IF(BW66&lt;&gt;0,VLOOKUP($A66,'Потребление ЭЭ_факт'!$A$5:$DH$154,47+'Потребление ЭЭ_факт'!DF$4+59,FALSE),0))</f>
        <v>13541.207142857143</v>
      </c>
      <c r="BY66" s="17">
        <f>IF(AND($D66=$BU$4,$E66=BY$5),VLOOKUP($A66,'Потребление ЭЭ_факт'!$A$5:$DH$154,59+'Потребление ЭЭ_факт'!DG$4+47,FALSE),IF(BX66&lt;&gt;0,VLOOKUP($A66,'Потребление ЭЭ_факт'!$A$5:$DH$154,47+'Потребление ЭЭ_факт'!DG$4+59,FALSE),0))</f>
        <v>14985.84</v>
      </c>
      <c r="BZ66" s="17">
        <f>IF(AND($D66=$BU$4,$E66=BZ$5),VLOOKUP($A66,'Потребление ЭЭ_факт'!$A$5:$DH$154,59+'Потребление ЭЭ_факт'!DH$4+47,FALSE),IF(BY66&lt;&gt;0,VLOOKUP($A66,'Потребление ЭЭ_факт'!$A$5:$DH$154,47+'Потребление ЭЭ_факт'!DH$4+59,FALSE),0))</f>
        <v>13774.163571428571</v>
      </c>
      <c r="CA66" s="15">
        <f t="shared" ref="CA66:CA122" si="301">AVERAGE(BO66)</f>
        <v>16789.29</v>
      </c>
      <c r="CB66" s="12">
        <f t="shared" ref="CB66:CB122" si="302">AVERAGE(BP66)</f>
        <v>14810.223428571429</v>
      </c>
      <c r="CC66" s="12">
        <f t="shared" ref="CC66:CC122" si="303">AVERAGE(BQ66)</f>
        <v>13817.828571428572</v>
      </c>
      <c r="CD66" s="12">
        <f t="shared" ref="CD66:CD122" si="304">AVERAGE(BR66)</f>
        <v>12835.806857142859</v>
      </c>
      <c r="CE66" s="12">
        <f t="shared" ref="CE66:CE122" si="305">AVERAGE(BS66)</f>
        <v>16304.464285714286</v>
      </c>
      <c r="CF66" s="12">
        <f t="shared" ref="CF66:CF122" si="306">AVERAGE(BT66)</f>
        <v>17426.738571428574</v>
      </c>
      <c r="CG66" s="14">
        <f t="shared" ref="CG66:CG122" si="307">AVERAGE(BU66)</f>
        <v>17250.383999999998</v>
      </c>
      <c r="CH66" s="15">
        <f t="shared" ref="CH66:CH122" si="308">AVERAGE(BV66)</f>
        <v>15599.940000000002</v>
      </c>
      <c r="CI66" s="15">
        <f t="shared" ref="CI66:CI122" si="309">AVERAGE(BW66)</f>
        <v>14726.151428571429</v>
      </c>
      <c r="CJ66" s="15">
        <f t="shared" ref="CJ66:CJ122" si="310">AVERAGE(BX66)</f>
        <v>13541.207142857143</v>
      </c>
      <c r="CK66" s="15">
        <f t="shared" ref="CK66:CK122" si="311">AVERAGE(BY66)</f>
        <v>14985.84</v>
      </c>
      <c r="CL66" s="15">
        <f t="shared" ref="CL66:CL122" si="312">AVERAGE(BZ66)</f>
        <v>13774.163571428571</v>
      </c>
      <c r="CM66" s="15">
        <f t="shared" si="260"/>
        <v>16789.29</v>
      </c>
      <c r="CN66" s="15">
        <f t="shared" si="262"/>
        <v>14810.223428571429</v>
      </c>
      <c r="CO66" s="15">
        <f t="shared" si="263"/>
        <v>13817.828571428572</v>
      </c>
      <c r="CP66" s="15">
        <f t="shared" si="264"/>
        <v>12835.806857142859</v>
      </c>
      <c r="CQ66" s="15">
        <f t="shared" si="265"/>
        <v>16304.464285714286</v>
      </c>
      <c r="CR66" s="16">
        <f t="shared" si="266"/>
        <v>17426.738571428574</v>
      </c>
      <c r="CS66" s="14">
        <f t="shared" si="276"/>
        <v>17250.383999999998</v>
      </c>
      <c r="CT66" s="15">
        <f t="shared" si="277"/>
        <v>15599.940000000002</v>
      </c>
      <c r="CU66" s="15">
        <f t="shared" si="278"/>
        <v>14726.151428571429</v>
      </c>
      <c r="CV66" s="15">
        <f t="shared" si="279"/>
        <v>13541.207142857143</v>
      </c>
      <c r="CW66" s="15">
        <f t="shared" si="280"/>
        <v>14985.84</v>
      </c>
      <c r="CX66" s="15">
        <f t="shared" si="281"/>
        <v>13774.163571428571</v>
      </c>
      <c r="CY66" s="15">
        <f t="shared" si="282"/>
        <v>16789.29</v>
      </c>
      <c r="CZ66" s="15">
        <f t="shared" si="283"/>
        <v>14810.223428571429</v>
      </c>
      <c r="DA66" s="15">
        <f t="shared" si="284"/>
        <v>13817.828571428572</v>
      </c>
      <c r="DB66" s="15">
        <f t="shared" si="285"/>
        <v>12835.806857142859</v>
      </c>
      <c r="DC66" s="15">
        <f t="shared" si="286"/>
        <v>16304.464285714286</v>
      </c>
      <c r="DD66" s="16">
        <f t="shared" si="287"/>
        <v>17426.738571428574</v>
      </c>
      <c r="DE66" s="14">
        <f t="shared" ref="DE66:DE94" si="313">CS66</f>
        <v>17250.383999999998</v>
      </c>
      <c r="DF66" s="15">
        <f t="shared" ref="DF66:DF80" si="314">CT66</f>
        <v>15599.940000000002</v>
      </c>
      <c r="DG66" s="15">
        <f t="shared" ref="DG66:DG80" si="315">CU66</f>
        <v>14726.151428571429</v>
      </c>
      <c r="DH66" s="15">
        <f t="shared" ref="DH66:DH80" si="316">CV66</f>
        <v>13541.207142857143</v>
      </c>
      <c r="DI66" s="15">
        <f t="shared" ref="DI66:DI80" si="317">CW66</f>
        <v>14985.84</v>
      </c>
      <c r="DJ66" s="15">
        <f t="shared" ref="DJ66:DJ80" si="318">CX66</f>
        <v>13774.163571428571</v>
      </c>
      <c r="DK66" s="15">
        <f t="shared" ref="DK66:DK80" si="319">CY66</f>
        <v>16789.29</v>
      </c>
      <c r="DL66" s="15">
        <f t="shared" ref="DL66:DL80" si="320">CZ66</f>
        <v>14810.223428571429</v>
      </c>
      <c r="DM66" s="15">
        <f t="shared" ref="DM66:DM80" si="321">DA66</f>
        <v>13817.828571428572</v>
      </c>
      <c r="DN66" s="15">
        <f t="shared" ref="DN66:DN80" si="322">DB66</f>
        <v>12835.806857142859</v>
      </c>
      <c r="DO66" s="15">
        <f t="shared" ref="DO66:DO80" si="323">DC66</f>
        <v>16304.464285714286</v>
      </c>
      <c r="DP66" s="16">
        <f t="shared" ref="DP66:DP80" si="324">DD66</f>
        <v>17426.738571428574</v>
      </c>
      <c r="DQ66" s="14">
        <f t="shared" si="105"/>
        <v>17250.383999999998</v>
      </c>
      <c r="DR66" s="15">
        <f t="shared" si="106"/>
        <v>15599.940000000002</v>
      </c>
      <c r="DS66" s="15">
        <f t="shared" si="107"/>
        <v>14726.151428571429</v>
      </c>
      <c r="DT66" s="15">
        <f t="shared" si="108"/>
        <v>13541.207142857143</v>
      </c>
      <c r="DU66" s="15">
        <f t="shared" si="109"/>
        <v>14985.84</v>
      </c>
      <c r="DV66" s="15">
        <f t="shared" si="110"/>
        <v>13774.163571428571</v>
      </c>
      <c r="DW66" s="15">
        <f t="shared" si="111"/>
        <v>16789.29</v>
      </c>
      <c r="DX66" s="15">
        <f t="shared" si="112"/>
        <v>14810.223428571429</v>
      </c>
      <c r="DY66" s="15">
        <f t="shared" si="113"/>
        <v>13817.828571428572</v>
      </c>
      <c r="DZ66" s="15">
        <f t="shared" si="225"/>
        <v>12835.806857142859</v>
      </c>
      <c r="EA66" s="15">
        <f t="shared" si="226"/>
        <v>16304.464285714286</v>
      </c>
      <c r="EB66" s="16">
        <f t="shared" si="227"/>
        <v>17426.738571428574</v>
      </c>
      <c r="EC66" s="14">
        <f t="shared" si="228"/>
        <v>17250.383999999998</v>
      </c>
      <c r="ED66" s="15">
        <f t="shared" si="229"/>
        <v>15599.940000000002</v>
      </c>
      <c r="EE66" s="15">
        <f t="shared" si="230"/>
        <v>14726.151428571429</v>
      </c>
      <c r="EF66" s="15">
        <f t="shared" si="231"/>
        <v>13541.207142857143</v>
      </c>
      <c r="EG66" s="15">
        <f t="shared" si="232"/>
        <v>14985.84</v>
      </c>
      <c r="EH66" s="15">
        <f t="shared" si="233"/>
        <v>13774.163571428571</v>
      </c>
      <c r="EI66" s="15">
        <f t="shared" si="234"/>
        <v>16789.29</v>
      </c>
      <c r="EJ66" s="15">
        <f t="shared" si="235"/>
        <v>14810.223428571429</v>
      </c>
      <c r="EK66" s="15">
        <f t="shared" si="236"/>
        <v>13817.828571428572</v>
      </c>
      <c r="EL66" s="15">
        <f t="shared" si="237"/>
        <v>12835.806857142859</v>
      </c>
      <c r="EM66" s="15">
        <f t="shared" si="238"/>
        <v>16304.464285714286</v>
      </c>
      <c r="EN66" s="16">
        <f t="shared" si="239"/>
        <v>17426.738571428574</v>
      </c>
      <c r="EO66" s="14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6"/>
      <c r="FC66" s="14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4"/>
      <c r="FP66" s="17"/>
      <c r="FQ66" s="17"/>
      <c r="FR66" s="17"/>
      <c r="FS66" s="17"/>
      <c r="FT66" s="17"/>
      <c r="FU66" s="17"/>
      <c r="FV66" s="17"/>
      <c r="FW66" s="17"/>
      <c r="FX66" s="17"/>
      <c r="FY66" s="17"/>
      <c r="FZ66" s="17"/>
      <c r="GA66" s="14"/>
      <c r="GB66" s="17">
        <f t="shared" si="138"/>
        <v>17509.968000000001</v>
      </c>
      <c r="GC66" s="17">
        <f t="shared" si="139"/>
        <v>16361.347178571428</v>
      </c>
      <c r="GD66" s="17">
        <f t="shared" si="140"/>
        <v>13851.064285714287</v>
      </c>
      <c r="GE66" s="17">
        <f t="shared" si="141"/>
        <v>14147.850857142857</v>
      </c>
      <c r="GF66" s="17">
        <f t="shared" si="142"/>
        <v>14124.857142857145</v>
      </c>
      <c r="GG66" s="17">
        <f t="shared" si="143"/>
        <v>16789.29</v>
      </c>
      <c r="GH66" s="17">
        <f t="shared" si="144"/>
        <v>14810.223428571429</v>
      </c>
      <c r="GI66" s="17">
        <f t="shared" si="145"/>
        <v>13817.828571428572</v>
      </c>
      <c r="GJ66" s="17">
        <f t="shared" si="146"/>
        <v>12835.806857142859</v>
      </c>
      <c r="GK66" s="17">
        <f t="shared" si="147"/>
        <v>16304.464285714286</v>
      </c>
      <c r="GL66" s="17">
        <f t="shared" si="148"/>
        <v>17426.738571428574</v>
      </c>
      <c r="GM66" s="14">
        <f t="shared" si="149"/>
        <v>17250.383999999998</v>
      </c>
      <c r="GN66" s="17">
        <f t="shared" si="150"/>
        <v>15599.940000000002</v>
      </c>
      <c r="GO66" s="17">
        <f t="shared" si="151"/>
        <v>14726.151428571429</v>
      </c>
      <c r="GP66" s="17">
        <f t="shared" si="152"/>
        <v>13541.207142857143</v>
      </c>
      <c r="GQ66" s="17">
        <f t="shared" si="153"/>
        <v>14985.84</v>
      </c>
      <c r="GR66" s="17">
        <f t="shared" si="154"/>
        <v>13774.163571428571</v>
      </c>
      <c r="GS66" s="15">
        <f t="shared" si="155"/>
        <v>16789.29</v>
      </c>
      <c r="GT66" s="12">
        <f t="shared" si="156"/>
        <v>14810.223428571429</v>
      </c>
      <c r="GU66" s="12">
        <f t="shared" si="157"/>
        <v>13817.828571428572</v>
      </c>
      <c r="GV66" s="12">
        <f t="shared" si="158"/>
        <v>12835.806857142859</v>
      </c>
      <c r="GW66" s="12">
        <f t="shared" si="159"/>
        <v>16304.464285714286</v>
      </c>
      <c r="GX66" s="12">
        <f t="shared" si="160"/>
        <v>17426.738571428574</v>
      </c>
      <c r="GY66" s="14">
        <f t="shared" si="161"/>
        <v>17250.383999999998</v>
      </c>
      <c r="GZ66" s="15">
        <f t="shared" si="162"/>
        <v>15599.940000000002</v>
      </c>
      <c r="HA66" s="15">
        <f t="shared" si="163"/>
        <v>14726.151428571429</v>
      </c>
      <c r="HB66" s="15">
        <f t="shared" si="164"/>
        <v>13541.207142857143</v>
      </c>
      <c r="HC66" s="15">
        <f t="shared" si="165"/>
        <v>14985.84</v>
      </c>
      <c r="HD66" s="15">
        <f t="shared" si="166"/>
        <v>13774.163571428571</v>
      </c>
      <c r="HE66" s="15">
        <f t="shared" si="167"/>
        <v>16789.29</v>
      </c>
      <c r="HF66" s="15">
        <f t="shared" si="168"/>
        <v>14810.223428571429</v>
      </c>
      <c r="HG66" s="15">
        <f t="shared" si="169"/>
        <v>13817.828571428572</v>
      </c>
      <c r="HH66" s="15">
        <f t="shared" si="170"/>
        <v>12835.806857142859</v>
      </c>
      <c r="HI66" s="15">
        <f t="shared" si="171"/>
        <v>16304.464285714286</v>
      </c>
      <c r="HJ66" s="16">
        <f t="shared" si="172"/>
        <v>17426.738571428574</v>
      </c>
      <c r="HK66" s="14">
        <f t="shared" si="267"/>
        <v>17250.383999999998</v>
      </c>
      <c r="HL66" s="15">
        <f t="shared" si="268"/>
        <v>15599.940000000002</v>
      </c>
      <c r="HM66" s="15">
        <f t="shared" si="269"/>
        <v>14726.151428571429</v>
      </c>
      <c r="HN66" s="15">
        <f t="shared" si="270"/>
        <v>13541.207142857143</v>
      </c>
      <c r="HO66" s="15">
        <f t="shared" si="272"/>
        <v>14985.84</v>
      </c>
      <c r="HP66" s="15">
        <f t="shared" si="273"/>
        <v>13774.163571428571</v>
      </c>
      <c r="HQ66" s="15">
        <f t="shared" si="274"/>
        <v>16789.29</v>
      </c>
      <c r="HR66" s="15">
        <f t="shared" si="275"/>
        <v>14810.223428571429</v>
      </c>
      <c r="HS66" s="15">
        <f t="shared" si="288"/>
        <v>13817.828571428572</v>
      </c>
      <c r="HT66" s="15">
        <f t="shared" si="289"/>
        <v>12835.806857142859</v>
      </c>
      <c r="HU66" s="15">
        <f t="shared" si="290"/>
        <v>16304.464285714286</v>
      </c>
      <c r="HV66" s="16">
        <f t="shared" si="291"/>
        <v>17426.738571428574</v>
      </c>
      <c r="HW66" s="14">
        <f t="shared" si="292"/>
        <v>17250.383999999998</v>
      </c>
      <c r="HX66" s="15">
        <f t="shared" si="293"/>
        <v>15599.940000000002</v>
      </c>
      <c r="HY66" s="15">
        <f t="shared" si="294"/>
        <v>14726.151428571429</v>
      </c>
      <c r="HZ66" s="15">
        <f t="shared" si="295"/>
        <v>13541.207142857143</v>
      </c>
      <c r="IA66" s="15">
        <f t="shared" si="296"/>
        <v>14985.84</v>
      </c>
      <c r="IB66" s="15">
        <f t="shared" ref="IB66:IB69" si="325">DJ66</f>
        <v>13774.163571428571</v>
      </c>
      <c r="IC66" s="15">
        <f t="shared" ref="IC66:IC69" si="326">DK66</f>
        <v>16789.29</v>
      </c>
      <c r="ID66" s="15">
        <f t="shared" ref="ID66:ID69" si="327">DL66</f>
        <v>14810.223428571429</v>
      </c>
      <c r="IE66" s="15">
        <f t="shared" ref="IE66:IE69" si="328">DM66</f>
        <v>13817.828571428572</v>
      </c>
      <c r="IF66" s="15">
        <f t="shared" ref="IF66:IF69" si="329">DN66</f>
        <v>12835.806857142859</v>
      </c>
      <c r="IG66" s="15">
        <f t="shared" ref="IG66:IG69" si="330">DO66</f>
        <v>16304.464285714286</v>
      </c>
      <c r="IH66" s="16">
        <f t="shared" ref="IH66:IH69" si="331">DP66</f>
        <v>17426.738571428574</v>
      </c>
      <c r="II66" s="14">
        <f t="shared" ref="II66:II69" si="332">DQ66</f>
        <v>17250.383999999998</v>
      </c>
      <c r="IJ66" s="15"/>
      <c r="IK66" s="15"/>
      <c r="IL66" s="15"/>
      <c r="IM66" s="15"/>
      <c r="IN66" s="15"/>
      <c r="IO66" s="15"/>
      <c r="IP66" s="15"/>
      <c r="IQ66" s="15"/>
      <c r="IR66" s="15"/>
      <c r="IS66" s="15"/>
      <c r="IT66" s="16"/>
      <c r="IU66" s="14"/>
      <c r="IV66" s="15"/>
      <c r="IW66" s="15"/>
      <c r="IX66" s="15"/>
      <c r="IY66" s="15"/>
      <c r="IZ66" s="15"/>
      <c r="JA66" s="15"/>
      <c r="JB66" s="15"/>
      <c r="JC66" s="15"/>
      <c r="JD66" s="15"/>
      <c r="JE66" s="15"/>
      <c r="JF66" s="16"/>
      <c r="JH66" s="17"/>
      <c r="JI66" s="14">
        <f t="shared" si="179"/>
        <v>0</v>
      </c>
      <c r="JJ66" s="15">
        <f t="shared" si="180"/>
        <v>0</v>
      </c>
      <c r="JK66" s="15">
        <f t="shared" si="181"/>
        <v>167979.43917857145</v>
      </c>
      <c r="JL66" s="15">
        <f t="shared" si="182"/>
        <v>181862.03785714286</v>
      </c>
      <c r="JM66" s="15">
        <f t="shared" si="183"/>
        <v>181862.03785714286</v>
      </c>
      <c r="JN66" s="15">
        <f t="shared" si="184"/>
        <v>181862.03785714286</v>
      </c>
      <c r="JO66" s="15">
        <f t="shared" si="185"/>
        <v>181862.03785714286</v>
      </c>
      <c r="JP66" s="15">
        <f t="shared" si="186"/>
        <v>17250.383999999998</v>
      </c>
      <c r="JQ66" s="15">
        <f t="shared" si="187"/>
        <v>0</v>
      </c>
      <c r="JR66" s="14"/>
    </row>
    <row r="67" spans="1:278" ht="12.75" customHeight="1" x14ac:dyDescent="0.25">
      <c r="A67" s="1" t="s">
        <v>57</v>
      </c>
      <c r="B67" s="3" t="s">
        <v>58</v>
      </c>
      <c r="C67" s="4">
        <v>45317</v>
      </c>
      <c r="D67">
        <f t="shared" si="297"/>
        <v>2024</v>
      </c>
      <c r="E67">
        <f t="shared" si="298"/>
        <v>1</v>
      </c>
      <c r="F67">
        <f t="shared" si="299"/>
        <v>2021</v>
      </c>
      <c r="G67">
        <f t="shared" si="300"/>
        <v>1</v>
      </c>
      <c r="H67">
        <f t="shared" si="173"/>
        <v>2024</v>
      </c>
      <c r="I67">
        <f t="shared" si="174"/>
        <v>2</v>
      </c>
      <c r="J67">
        <f t="shared" si="175"/>
        <v>2028</v>
      </c>
      <c r="K67">
        <f t="shared" si="176"/>
        <v>1</v>
      </c>
      <c r="M67" s="28">
        <f>IF(AND($D67=$M$4,$E67=M$5),VLOOKUP($A67,'Потребление ЭЭ_факт'!$A$5:$DH$154,47+'Потребление ЭЭ_факт'!AU$4-1,FALSE),IF(L67&lt;&gt;0,VLOOKUP($A67,'Потребление ЭЭ_факт'!$A$5:$DH$154,47+'Потребление ЭЭ_факт'!AU$4-1,FALSE),0))</f>
        <v>0</v>
      </c>
      <c r="N67" s="17">
        <f>IF(AND($D67=$M$4,$E67=N$5),VLOOKUP($A67,'Потребление ЭЭ_факт'!$A$5:$DH$154,47+'Потребление ЭЭ_факт'!AV$4-1,FALSE),IF(M67&lt;&gt;0,VLOOKUP($A67,'Потребление ЭЭ_факт'!$A$5:$DH$154,47+'Потребление ЭЭ_факт'!AV$4-1,FALSE),0))</f>
        <v>0</v>
      </c>
      <c r="O67" s="17">
        <f>IF(AND($D67=$M$4,$E67=O$5),VLOOKUP($A67,'Потребление ЭЭ_факт'!$A$5:$DH$154,47+'Потребление ЭЭ_факт'!AW$4-1,FALSE),IF(N67&lt;&gt;0,VLOOKUP($A67,'Потребление ЭЭ_факт'!$A$5:$DH$154,47+'Потребление ЭЭ_факт'!AW$4-1,FALSE),0))</f>
        <v>0</v>
      </c>
      <c r="P67" s="17">
        <f>IF(AND($D67=$M$4,$E67=P$5),VLOOKUP($A67,'Потребление ЭЭ_факт'!$A$5:$DH$154,47+'Потребление ЭЭ_факт'!AX$4-1,FALSE),IF(O67&lt;&gt;0,VLOOKUP($A67,'Потребление ЭЭ_факт'!$A$5:$DH$154,47+'Потребление ЭЭ_факт'!AX$4-1,FALSE),0))</f>
        <v>0</v>
      </c>
      <c r="Q67" s="17">
        <f>IF(AND($D67=$M$4,$E67=Q$5),VLOOKUP($A67,'Потребление ЭЭ_факт'!$A$5:$DH$154,47+'Потребление ЭЭ_факт'!AY$4-1,FALSE),IF(P67&lt;&gt;0,VLOOKUP($A67,'Потребление ЭЭ_факт'!$A$5:$DH$154,47+'Потребление ЭЭ_факт'!AY$4-1,FALSE),0))</f>
        <v>0</v>
      </c>
      <c r="R67" s="17">
        <f>IF(AND($D67=$M$4,$E67=R$5),VLOOKUP($A67,'Потребление ЭЭ_факт'!$A$5:$DH$154,47+'Потребление ЭЭ_факт'!AZ$4-1,FALSE),IF(Q67&lt;&gt;0,VLOOKUP($A67,'Потребление ЭЭ_факт'!$A$5:$DH$154,47+'Потребление ЭЭ_факт'!AZ$4-1,FALSE),0))</f>
        <v>0</v>
      </c>
      <c r="S67" s="17">
        <f>IF(AND($D67=$M$4,$E67=S$5),VLOOKUP($A67,'Потребление ЭЭ_факт'!$A$5:$DH$154,47+'Потребление ЭЭ_факт'!BA$4-1,FALSE),IF(R67&lt;&gt;0,VLOOKUP($A67,'Потребление ЭЭ_факт'!$A$5:$DH$154,47+'Потребление ЭЭ_факт'!BA$4-1,FALSE),0))</f>
        <v>0</v>
      </c>
      <c r="T67" s="17">
        <f>IF(AND($D67=$M$4,$E67=T$5),VLOOKUP($A67,'Потребление ЭЭ_факт'!$A$5:$DH$154,47+'Потребление ЭЭ_факт'!BB$4-1,FALSE),IF(S67&lt;&gt;0,VLOOKUP($A67,'Потребление ЭЭ_факт'!$A$5:$DH$154,47+'Потребление ЭЭ_факт'!BB$4-1,FALSE),0))</f>
        <v>0</v>
      </c>
      <c r="U67" s="17">
        <f>IF(AND($D67=$M$4,$E67=U$5),VLOOKUP($A67,'Потребление ЭЭ_факт'!$A$5:$DH$154,47+'Потребление ЭЭ_факт'!BC$4-1,FALSE),IF(T67&lt;&gt;0,VLOOKUP($A67,'Потребление ЭЭ_факт'!$A$5:$DH$154,47+'Потребление ЭЭ_факт'!BC$4-1,FALSE),0))</f>
        <v>0</v>
      </c>
      <c r="V67" s="17">
        <f>IF(AND($D67=$M$4,$E67=V$5),VLOOKUP($A67,'Потребление ЭЭ_факт'!$A$5:$DH$154,47+'Потребление ЭЭ_факт'!BD$4-1,FALSE),IF(U67&lt;&gt;0,VLOOKUP($A67,'Потребление ЭЭ_факт'!$A$5:$DH$154,47+'Потребление ЭЭ_факт'!BD$4-1,FALSE),0))</f>
        <v>0</v>
      </c>
      <c r="W67" s="17">
        <f>IF(AND($D67=$M$4,$E67=W$5),VLOOKUP($A67,'Потребление ЭЭ_факт'!$A$5:$DH$154,47+'Потребление ЭЭ_факт'!BE$4-1,FALSE),IF(V67&lt;&gt;0,VLOOKUP($A67,'Потребление ЭЭ_факт'!$A$5:$DH$154,47+'Потребление ЭЭ_факт'!BE$4-1,FALSE),0))</f>
        <v>0</v>
      </c>
      <c r="X67" s="17">
        <f>IF(AND($D67=$M$4,$E67=X$5),VLOOKUP($A67,'Потребление ЭЭ_факт'!$A$5:$DH$154,47+'Потребление ЭЭ_факт'!BF$4-1,FALSE),IF(W67&lt;&gt;0,VLOOKUP($A67,'Потребление ЭЭ_факт'!$A$5:$DH$154,47+'Потребление ЭЭ_факт'!BF$4-1,FALSE),0))</f>
        <v>0</v>
      </c>
      <c r="Y67" s="14">
        <f>IF(AND($D67=$Y$4,$E67=Y$5),VLOOKUP($A67,'Потребление ЭЭ_факт'!$A$5:$DH$154,47+'Потребление ЭЭ_факт'!BG$4+11,FALSE),IF(X67&lt;&gt;0,VLOOKUP($A67,'Потребление ЭЭ_факт'!$A$5:$DH$154,47+'Потребление ЭЭ_факт'!BG$4+11,FALSE),0))</f>
        <v>0</v>
      </c>
      <c r="Z67" s="17">
        <f>IF(AND($D67=$Y$4,$E67=Z$5),VLOOKUP($A67,'Потребление ЭЭ_факт'!$A$5:$DH$154,47+'Потребление ЭЭ_факт'!BH$4+11,FALSE),IF(Y67&lt;&gt;0,VLOOKUP($A67,'Потребление ЭЭ_факт'!$A$5:$DH$154,47+'Потребление ЭЭ_факт'!BH$4+11,FALSE),0))</f>
        <v>0</v>
      </c>
      <c r="AA67" s="17">
        <f>IF(AND($D67=$Y$4,$E67=AA$5),VLOOKUP($A67,'Потребление ЭЭ_факт'!$A$5:$DH$154,47+'Потребление ЭЭ_факт'!BI$4+11,FALSE),IF(Z67&lt;&gt;0,VLOOKUP($A67,'Потребление ЭЭ_факт'!$A$5:$DH$154,47+'Потребление ЭЭ_факт'!BI$4+11,FALSE),0))</f>
        <v>0</v>
      </c>
      <c r="AB67" s="17">
        <f>IF(AND($D67=$Y$4,$E67=AB$5),VLOOKUP($A67,'Потребление ЭЭ_факт'!$A$5:$DH$154,47+'Потребление ЭЭ_факт'!BJ$4+11,FALSE),IF(AA67&lt;&gt;0,VLOOKUP($A67,'Потребление ЭЭ_факт'!$A$5:$DH$154,47+'Потребление ЭЭ_факт'!BJ$4+11,FALSE),0))</f>
        <v>0</v>
      </c>
      <c r="AC67" s="17">
        <f>IF(AND($D67=$Y$4,$E67=AC$5),VLOOKUP($A67,'Потребление ЭЭ_факт'!$A$5:$DH$154,47+'Потребление ЭЭ_факт'!BK$4+11,FALSE),IF(AB67&lt;&gt;0,VLOOKUP($A67,'Потребление ЭЭ_факт'!$A$5:$DH$154,47+'Потребление ЭЭ_факт'!BK$4+11,FALSE),0))</f>
        <v>0</v>
      </c>
      <c r="AD67" s="17">
        <f>IF(AND($D67=$Y$4,$E67=AD$5),VLOOKUP($A67,'Потребление ЭЭ_факт'!$A$5:$DH$154,47+'Потребление ЭЭ_факт'!BL$4+11,FALSE),IF(AC67&lt;&gt;0,VLOOKUP($A67,'Потребление ЭЭ_факт'!$A$5:$DH$154,47+'Потребление ЭЭ_факт'!BL$4+11,FALSE),0))</f>
        <v>0</v>
      </c>
      <c r="AE67" s="17">
        <f>IF(AND($D67=$Y$4,$E67=AE$5),VLOOKUP($A67,'Потребление ЭЭ_факт'!$A$5:$DH$154,47+'Потребление ЭЭ_факт'!BM$4+11,FALSE),IF(AD67&lt;&gt;0,VLOOKUP($A67,'Потребление ЭЭ_факт'!$A$5:$DH$154,47+'Потребление ЭЭ_факт'!BM$4+11,FALSE),0))</f>
        <v>0</v>
      </c>
      <c r="AF67" s="17">
        <f>IF(AND($D67=$Y$4,$E67=AF$5),VLOOKUP($A67,'Потребление ЭЭ_факт'!$A$5:$DH$154,47+'Потребление ЭЭ_факт'!BN$4+11,FALSE),IF(AE67&lt;&gt;0,VLOOKUP($A67,'Потребление ЭЭ_факт'!$A$5:$DH$154,47+'Потребление ЭЭ_факт'!BN$4+11,FALSE),0))</f>
        <v>0</v>
      </c>
      <c r="AG67" s="17">
        <f>IF(AND($D67=$Y$4,$E67=AG$5),VLOOKUP($A67,'Потребление ЭЭ_факт'!$A$5:$DH$154,47+'Потребление ЭЭ_факт'!BO$4+11,FALSE),IF(AF67&lt;&gt;0,VLOOKUP($A67,'Потребление ЭЭ_факт'!$A$5:$DH$154,47+'Потребление ЭЭ_факт'!BO$4+11,FALSE),0))</f>
        <v>0</v>
      </c>
      <c r="AH67" s="17">
        <f>IF(AND($D67=$Y$4,$E67=AH$5),VLOOKUP($A67,'Потребление ЭЭ_факт'!$A$5:$DH$154,47+'Потребление ЭЭ_факт'!BP$4+11,FALSE),IF(AG67&lt;&gt;0,VLOOKUP($A67,'Потребление ЭЭ_факт'!$A$5:$DH$154,47+'Потребление ЭЭ_факт'!BP$4+11,FALSE),0))</f>
        <v>0</v>
      </c>
      <c r="AI67" s="17">
        <f>IF(AND($D67=$Y$4,$E67=AI$5),VLOOKUP($A67,'Потребление ЭЭ_факт'!$A$5:$DH$154,47+'Потребление ЭЭ_факт'!BQ$4+11,FALSE),IF(AH67&lt;&gt;0,VLOOKUP($A67,'Потребление ЭЭ_факт'!$A$5:$DH$154,47+'Потребление ЭЭ_факт'!BQ$4+11,FALSE),0))</f>
        <v>0</v>
      </c>
      <c r="AJ67" s="17">
        <f>IF(AND($D67=$Y$4,$E67=AJ$5),VLOOKUP($A67,'Потребление ЭЭ_факт'!$A$5:$DH$154,47+'Потребление ЭЭ_факт'!BR$4+11,FALSE),IF(AI67&lt;&gt;0,VLOOKUP($A67,'Потребление ЭЭ_факт'!$A$5:$DH$154,47+'Потребление ЭЭ_факт'!BR$4+11,FALSE),0))</f>
        <v>0</v>
      </c>
      <c r="AK67" s="14">
        <f>IF(AND($D67=$AK$4,$E67=AK$5),VLOOKUP($A67,'Потребление ЭЭ_факт'!$A$5:$DH$154,47+'Потребление ЭЭ_факт'!BS$4+23,FALSE),IF(AJ67&lt;&gt;0,VLOOKUP($A67,'Потребление ЭЭ_факт'!$A$5:$DH$154,47+'Потребление ЭЭ_факт'!BS$4+23,FALSE),0))</f>
        <v>0</v>
      </c>
      <c r="AL67" s="17">
        <f>IF(AND($D67=$AK$4,$E67=AL$5),VLOOKUP($A67,'Потребление ЭЭ_факт'!$A$5:$DH$154,47+'Потребление ЭЭ_факт'!BT$4+23,FALSE),IF(AK67&lt;&gt;0,VLOOKUP($A67,'Потребление ЭЭ_факт'!$A$5:$DH$154,47+'Потребление ЭЭ_факт'!BT$4+23,FALSE),0))</f>
        <v>0</v>
      </c>
      <c r="AM67" s="17">
        <f>IF(AND($D67=$AK$4,$E67=AM$5),VLOOKUP($A67,'Потребление ЭЭ_факт'!$A$5:$DH$154,47+'Потребление ЭЭ_факт'!BU$4+23,FALSE),IF(AL67&lt;&gt;0,VLOOKUP($A67,'Потребление ЭЭ_факт'!$A$5:$DH$154,47+'Потребление ЭЭ_факт'!BU$4+23,FALSE),0))</f>
        <v>0</v>
      </c>
      <c r="AN67" s="17">
        <f>IF(AND($D67=$AK$4,$E67=AN$5),VLOOKUP($A67,'Потребление ЭЭ_факт'!$A$5:$DH$154,47+'Потребление ЭЭ_факт'!BV$4+23,FALSE),IF(AM67&lt;&gt;0,VLOOKUP($A67,'Потребление ЭЭ_факт'!$A$5:$DH$154,47+'Потребление ЭЭ_факт'!BV$4+23,FALSE),0))</f>
        <v>0</v>
      </c>
      <c r="AO67" s="17">
        <f>IF(AND($D67=$AK$4,$E67=AO$5),VLOOKUP($A67,'Потребление ЭЭ_факт'!$A$5:$DH$154,47+'Потребление ЭЭ_факт'!BW$4+23,FALSE),IF(AN67&lt;&gt;0,VLOOKUP($A67,'Потребление ЭЭ_факт'!$A$5:$DH$154,47+'Потребление ЭЭ_факт'!BW$4+23,FALSE),0))</f>
        <v>0</v>
      </c>
      <c r="AP67" s="17">
        <f>IF(AND($D67=$AK$4,$E67=AP$5),VLOOKUP($A67,'Потребление ЭЭ_факт'!$A$5:$DH$154,47+'Потребление ЭЭ_факт'!BX$4+23,FALSE),IF(AO67&lt;&gt;0,VLOOKUP($A67,'Потребление ЭЭ_факт'!$A$5:$DH$154,47+'Потребление ЭЭ_факт'!BX$4+23,FALSE),0))</f>
        <v>0</v>
      </c>
      <c r="AQ67" s="17">
        <f>IF(AND($D67=$AK$4,$E67=AQ$5),VLOOKUP($A67,'Потребление ЭЭ_факт'!$A$5:$DH$154,47+'Потребление ЭЭ_факт'!BY$4+23,FALSE),IF(AP67&lt;&gt;0,VLOOKUP($A67,'Потребление ЭЭ_факт'!$A$5:$DH$154,47+'Потребление ЭЭ_факт'!BY$4+23,FALSE),0))</f>
        <v>0</v>
      </c>
      <c r="AR67" s="17">
        <f>IF(AND($D67=$AK$4,$E67=AR$5),VLOOKUP($A67,'Потребление ЭЭ_факт'!$A$5:$DH$154,47+'Потребление ЭЭ_факт'!BZ$4+23,FALSE),IF(AQ67&lt;&gt;0,VLOOKUP($A67,'Потребление ЭЭ_факт'!$A$5:$DH$154,47+'Потребление ЭЭ_факт'!BZ$4+23,FALSE),0))</f>
        <v>0</v>
      </c>
      <c r="AS67" s="17">
        <f>IF(AND($D67=$AK$4,$E67=AS$5),VLOOKUP($A67,'Потребление ЭЭ_факт'!$A$5:$DH$154,47+'Потребление ЭЭ_факт'!CA$4+23,FALSE),IF(AR67&lt;&gt;0,VLOOKUP($A67,'Потребление ЭЭ_факт'!$A$5:$DH$154,47+'Потребление ЭЭ_факт'!CA$4+23,FALSE),0))</f>
        <v>0</v>
      </c>
      <c r="AT67" s="17">
        <f>IF(AND($D67=$AK$4,$E67=AT$5),VLOOKUP($A67,'Потребление ЭЭ_факт'!$A$5:$DH$154,47+'Потребление ЭЭ_факт'!CB$4+23,FALSE),IF(AS67&lt;&gt;0,VLOOKUP($A67,'Потребление ЭЭ_факт'!$A$5:$DH$154,47+'Потребление ЭЭ_факт'!CB$4+23,FALSE),0))</f>
        <v>0</v>
      </c>
      <c r="AU67" s="17">
        <f>IF(AND($D67=$AK$4,$E67=AU$5),VLOOKUP($A67,'Потребление ЭЭ_факт'!$A$5:$DH$154,47+'Потребление ЭЭ_факт'!CC$4+23,FALSE),IF(AT67&lt;&gt;0,VLOOKUP($A67,'Потребление ЭЭ_факт'!$A$5:$DH$154,47+'Потребление ЭЭ_факт'!CC$4+23,FALSE),0))</f>
        <v>0</v>
      </c>
      <c r="AV67" s="17">
        <f>IF(AND($D67=$AK$4,$E67=AV$5),VLOOKUP($A67,'Потребление ЭЭ_факт'!$A$5:$DH$154,47+'Потребление ЭЭ_факт'!CD$4+23,FALSE),IF(AU67&lt;&gt;0,VLOOKUP($A67,'Потребление ЭЭ_факт'!$A$5:$DH$154,47+'Потребление ЭЭ_факт'!CD$4+23,FALSE),0))</f>
        <v>0</v>
      </c>
      <c r="AW67" s="14">
        <f>IF(AND($D67=$AW$4,$E67=AW$5),VLOOKUP($A67,'Потребление ЭЭ_факт'!$A$5:$DH$154,47+'Потребление ЭЭ_факт'!CE$4+35,FALSE),IF(AV67&lt;&gt;0,VLOOKUP($A67,'Потребление ЭЭ_факт'!$A$5:$DH$154,47+'Потребление ЭЭ_факт'!CE$4+35,FALSE),0))</f>
        <v>0</v>
      </c>
      <c r="AX67" s="17">
        <f>IF(AND($D67=$AW$4,$E67=AX$5),VLOOKUP($A67,'Потребление ЭЭ_факт'!$A$5:$DH$154,47+'Потребление ЭЭ_факт'!CF$4+35,FALSE),IF(AW67&lt;&gt;0,VLOOKUP($A67,'Потребление ЭЭ_факт'!$A$5:$DH$154,47+'Потребление ЭЭ_факт'!CF$4+35,FALSE),0))</f>
        <v>0</v>
      </c>
      <c r="AY67" s="17">
        <f>IF(AND($D67=$AW$4,$E67=AY$5),VLOOKUP($A67,'Потребление ЭЭ_факт'!$A$5:$DH$154,47+'Потребление ЭЭ_факт'!CG$4+35,FALSE),IF(AX67&lt;&gt;0,VLOOKUP($A67,'Потребление ЭЭ_факт'!$A$5:$DH$154,47+'Потребление ЭЭ_факт'!CG$4+35,FALSE),0))</f>
        <v>0</v>
      </c>
      <c r="AZ67" s="17">
        <f>IF(AND($D67=$AW$4,$E67=AZ$5),VLOOKUP($A67,'Потребление ЭЭ_факт'!$A$5:$DH$154,47+'Потребление ЭЭ_факт'!CH$4+35,FALSE),IF(AY67&lt;&gt;0,VLOOKUP($A67,'Потребление ЭЭ_факт'!$A$5:$DH$154,47+'Потребление ЭЭ_факт'!CH$4+35,FALSE),0))</f>
        <v>0</v>
      </c>
      <c r="BA67" s="17">
        <f>IF(AND($D67=$AW$4,$E67=BA$5),VLOOKUP($A67,'Потребление ЭЭ_факт'!$A$5:$DH$154,47+'Потребление ЭЭ_факт'!CI$4+35,FALSE),IF(AZ67&lt;&gt;0,VLOOKUP($A67,'Потребление ЭЭ_факт'!$A$5:$DH$154,47+'Потребление ЭЭ_факт'!CI$4+35,FALSE),0))</f>
        <v>0</v>
      </c>
      <c r="BB67" s="17">
        <f>IF(AND($D67=$AW$4,$E67=BB$5),VLOOKUP($A67,'Потребление ЭЭ_факт'!$A$5:$DH$154,47+'Потребление ЭЭ_факт'!CJ$4+35,FALSE),IF(BA67&lt;&gt;0,VLOOKUP($A67,'Потребление ЭЭ_факт'!$A$5:$DH$154,47+'Потребление ЭЭ_факт'!CJ$4+35,FALSE),0))</f>
        <v>0</v>
      </c>
      <c r="BC67" s="17">
        <f>IF(AND($D67=$AW$4,$E67=BC$5),VLOOKUP($A67,'Потребление ЭЭ_факт'!$A$5:$DH$154,47+'Потребление ЭЭ_факт'!CK$4+35,FALSE),IF(BB67&lt;&gt;0,VLOOKUP($A67,'Потребление ЭЭ_факт'!$A$5:$DH$154,47+'Потребление ЭЭ_факт'!CK$4+35,FALSE),0))</f>
        <v>0</v>
      </c>
      <c r="BD67" s="17">
        <f>IF(AND($D67=$AW$4,$E67=BD$5),VLOOKUP($A67,'Потребление ЭЭ_факт'!$A$5:$DH$154,47+'Потребление ЭЭ_факт'!CL$4+35,FALSE),IF(BC67&lt;&gt;0,VLOOKUP($A67,'Потребление ЭЭ_факт'!$A$5:$DH$154,47+'Потребление ЭЭ_факт'!CL$4+35,FALSE),0))</f>
        <v>0</v>
      </c>
      <c r="BE67" s="17">
        <f>IF(AND($D67=$AW$4,$E67=BE$5),VLOOKUP($A67,'Потребление ЭЭ_факт'!$A$5:$DH$154,47+'Потребление ЭЭ_факт'!CM$4+35,FALSE),IF(BD67&lt;&gt;0,VLOOKUP($A67,'Потребление ЭЭ_факт'!$A$5:$DH$154,47+'Потребление ЭЭ_факт'!CM$4+35,FALSE),0))</f>
        <v>0</v>
      </c>
      <c r="BF67" s="17">
        <f>IF(AND($D67=$AW$4,$E67=BF$5),VLOOKUP($A67,'Потребление ЭЭ_факт'!$A$5:$DH$154,47+'Потребление ЭЭ_факт'!CN$4+35,FALSE),IF(BE67&lt;&gt;0,VLOOKUP($A67,'Потребление ЭЭ_факт'!$A$5:$DH$154,47+'Потребление ЭЭ_факт'!CN$4+35,FALSE),0))</f>
        <v>0</v>
      </c>
      <c r="BG67" s="17">
        <f>IF(AND($D67=$AW$4,$E67=BG$5),VLOOKUP($A67,'Потребление ЭЭ_факт'!$A$5:$DH$154,47+'Потребление ЭЭ_факт'!CO$4+35,FALSE),IF(BF67&lt;&gt;0,VLOOKUP($A67,'Потребление ЭЭ_факт'!$A$5:$DH$154,47+'Потребление ЭЭ_факт'!CO$4+35,FALSE),0))</f>
        <v>0</v>
      </c>
      <c r="BH67" s="17">
        <f>IF(AND($D67=$AW$4,$E67=BH$5),VLOOKUP($A67,'Потребление ЭЭ_факт'!$A$5:$DH$154,47+'Потребление ЭЭ_факт'!CP$4+35,FALSE),IF(BG67&lt;&gt;0,VLOOKUP($A67,'Потребление ЭЭ_факт'!$A$5:$DH$154,47+'Потребление ЭЭ_факт'!CP$4+35,FALSE),0))</f>
        <v>0</v>
      </c>
      <c r="BI67" s="14">
        <f>IF(AND($D67=$BI$4,$E67=BI$5),VLOOKUP($A67,'Потребление ЭЭ_факт'!$A$5:$DH$154,47+'Потребление ЭЭ_факт'!CQ$4+47,FALSE),IF(BH67&lt;&gt;0,VLOOKUP($A67,'Потребление ЭЭ_факт'!$A$5:$DH$154,47+'Потребление ЭЭ_факт'!CQ$4+47,FALSE),0))</f>
        <v>24761.359607142858</v>
      </c>
      <c r="BJ67" s="17">
        <f>IF(AND($D67=$BI$4,$E67=BJ$5),VLOOKUP($A67,'Потребление ЭЭ_факт'!$A$5:$DH$154,47+'Потребление ЭЭ_факт'!CR$4+47,FALSE),IF(BI67&lt;&gt;0,VLOOKUP($A67,'Потребление ЭЭ_факт'!$A$5:$DH$154,47+'Потребление ЭЭ_факт'!CR$4+47,FALSE),0))</f>
        <v>23547.751428571431</v>
      </c>
      <c r="BK67" s="17">
        <f>IF(AND($D67=$BI$4,$E67=BK$5),VLOOKUP($A67,'Потребление ЭЭ_факт'!$A$5:$DH$154,47+'Потребление ЭЭ_факт'!CS$4+47,FALSE),IF(BJ67&lt;&gt;0,VLOOKUP($A67,'Потребление ЭЭ_факт'!$A$5:$DH$154,47+'Потребление ЭЭ_факт'!CS$4+47,FALSE),0))</f>
        <v>21025.731378964283</v>
      </c>
      <c r="BL67" s="17">
        <f>IF(AND($D67=$BI$4,$E67=BL$5),VLOOKUP($A67,'Потребление ЭЭ_факт'!$A$5:$DH$154,47+'Потребление ЭЭ_факт'!CT$4+47,FALSE),IF(BK67&lt;&gt;0,VLOOKUP($A67,'Потребление ЭЭ_факт'!$A$5:$DH$154,47+'Потребление ЭЭ_факт'!CT$4+47,FALSE),0))</f>
        <v>18644.91</v>
      </c>
      <c r="BM67" s="17">
        <f>IF(AND($D67=$BI$4,$E67=BM$5),VLOOKUP($A67,'Потребление ЭЭ_факт'!$A$5:$DH$154,47+'Потребление ЭЭ_факт'!CU$4+47,FALSE),IF(BL67&lt;&gt;0,VLOOKUP($A67,'Потребление ЭЭ_факт'!$A$5:$DH$154,47+'Потребление ЭЭ_факт'!CU$4+47,FALSE),0))</f>
        <v>19227.764171428575</v>
      </c>
      <c r="BN67" s="17">
        <f>IF(AND($D67=$BI$4,$E67=BN$5),VLOOKUP($A67,'Потребление ЭЭ_факт'!$A$5:$DH$154,47+'Потребление ЭЭ_факт'!CV$4+47,FALSE),IF(BM67&lt;&gt;0,VLOOKUP($A67,'Потребление ЭЭ_факт'!$A$5:$DH$154,47+'Потребление ЭЭ_факт'!CV$4+47,FALSE),0))</f>
        <v>20020.656428571427</v>
      </c>
      <c r="BO67" s="17">
        <f>IF(AND($D67=$BI$4,$E67=BO$5),VLOOKUP($A67,'Потребление ЭЭ_факт'!$A$5:$DH$154,47+'Потребление ЭЭ_факт'!CW$4+47,FALSE),IF(BN67&lt;&gt;0,VLOOKUP($A67,'Потребление ЭЭ_факт'!$A$5:$DH$154,47+'Потребление ЭЭ_факт'!CW$4+47,FALSE),0))</f>
        <v>22831.749107142856</v>
      </c>
      <c r="BP67" s="17">
        <f>IF(AND($D67=$BI$4,$E67=BP$5),VLOOKUP($A67,'Потребление ЭЭ_факт'!$A$5:$DH$154,47+'Потребление ЭЭ_факт'!CX$4+47,FALSE),IF(BO67&lt;&gt;0,VLOOKUP($A67,'Потребление ЭЭ_факт'!$A$5:$DH$154,47+'Потребление ЭЭ_факт'!CX$4+47,FALSE),0))</f>
        <v>22790.919228571427</v>
      </c>
      <c r="BQ67" s="17">
        <f>IF(AND($D67=$BI$4,$E67=BQ$5),VLOOKUP($A67,'Потребление ЭЭ_факт'!$A$5:$DH$154,47+'Потребление ЭЭ_факт'!CY$4+47,FALSE),IF(BP67&lt;&gt;0,VLOOKUP($A67,'Потребление ЭЭ_факт'!$A$5:$DH$154,47+'Потребление ЭЭ_факт'!CY$4+47,FALSE),0))</f>
        <v>19970.772857142856</v>
      </c>
      <c r="BR67" s="17">
        <f>IF(AND($D67=$BI$4,$E67=BR$5),VLOOKUP($A67,'Потребление ЭЭ_факт'!$A$5:$DH$154,47+'Потребление ЭЭ_факт'!CZ$4+47,FALSE),IF(BQ67&lt;&gt;0,VLOOKUP($A67,'Потребление ЭЭ_факт'!$A$5:$DH$154,47+'Потребление ЭЭ_факт'!CZ$4+47,FALSE),0))</f>
        <v>20575.153485714287</v>
      </c>
      <c r="BS67" s="17">
        <f>IF(AND($D67=$BI$4,$E67=BS$5),VLOOKUP($A67,'Потребление ЭЭ_факт'!$A$5:$DH$154,47+'Потребление ЭЭ_факт'!DA$4+47,FALSE),IF(BR67&lt;&gt;0,VLOOKUP($A67,'Потребление ЭЭ_факт'!$A$5:$DH$154,47+'Потребление ЭЭ_факт'!DA$4+47,FALSE),0))</f>
        <v>23658.6525</v>
      </c>
      <c r="BT67" s="17">
        <f>IF(AND($D67=$BI$4,$E67=BT$5),VLOOKUP($A67,'Потребление ЭЭ_факт'!$A$5:$DH$154,47+'Потребление ЭЭ_факт'!DB$4+47,FALSE),IF(BS67&lt;&gt;0,VLOOKUP($A67,'Потребление ЭЭ_факт'!$A$5:$DH$154,47+'Потребление ЭЭ_факт'!DB$4+47,FALSE),0))</f>
        <v>26448.625392857142</v>
      </c>
      <c r="BU67" s="14">
        <f>IF(AND($D67=$BU$4,$E67=BU$5),VLOOKUP($A67,'Потребление ЭЭ_факт'!$A$5:$DH$154,59+'Потребление ЭЭ_факт'!DC$4+47,FALSE),IF(BT67&lt;&gt;0,VLOOKUP($A67,'Потребление ЭЭ_факт'!$A$5:$DH$154,47+'Потребление ЭЭ_факт'!DC$4+59,FALSE),0))</f>
        <v>27587.023114285716</v>
      </c>
      <c r="BV67" s="17">
        <f>IF(AND($D67=$BU$4,$E67=BV$5),VLOOKUP($A67,'Потребление ЭЭ_факт'!$A$5:$DH$154,59+'Потребление ЭЭ_факт'!DD$4+47,FALSE),IF(BU67&lt;&gt;0,VLOOKUP($A67,'Потребление ЭЭ_факт'!$A$5:$DH$154,47+'Потребление ЭЭ_факт'!DD$4+59,FALSE),0))</f>
        <v>24861.331000000002</v>
      </c>
      <c r="BW67" s="17">
        <f>IF(AND($D67=$BU$4,$E67=BW$5),VLOOKUP($A67,'Потребление ЭЭ_факт'!$A$5:$DH$154,59+'Потребление ЭЭ_факт'!DE$4+47,FALSE),IF(BV67&lt;&gt;0,VLOOKUP($A67,'Потребление ЭЭ_факт'!$A$5:$DH$154,47+'Потребление ЭЭ_факт'!DE$4+59,FALSE),0))</f>
        <v>24072.525214285713</v>
      </c>
      <c r="BX67" s="17">
        <f>IF(AND($D67=$BU$4,$E67=BX$5),VLOOKUP($A67,'Потребление ЭЭ_факт'!$A$5:$DH$154,59+'Потребление ЭЭ_факт'!DF$4+47,FALSE),IF(BW67&lt;&gt;0,VLOOKUP($A67,'Потребление ЭЭ_факт'!$A$5:$DH$154,47+'Потребление ЭЭ_факт'!DF$4+59,FALSE),0))</f>
        <v>20782.720714285715</v>
      </c>
      <c r="BY67" s="17">
        <f>IF(AND($D67=$BU$4,$E67=BY$5),VLOOKUP($A67,'Потребление ЭЭ_факт'!$A$5:$DH$154,59+'Потребление ЭЭ_факт'!DG$4+47,FALSE),IF(BX67&lt;&gt;0,VLOOKUP($A67,'Потребление ЭЭ_факт'!$A$5:$DH$154,47+'Потребление ЭЭ_факт'!DG$4+59,FALSE),0))</f>
        <v>21990.228999999999</v>
      </c>
      <c r="BZ67" s="17">
        <f>IF(AND($D67=$BU$4,$E67=BZ$5),VLOOKUP($A67,'Потребление ЭЭ_факт'!$A$5:$DH$154,59+'Потребление ЭЭ_факт'!DH$4+47,FALSE),IF(BY67&lt;&gt;0,VLOOKUP($A67,'Потребление ЭЭ_факт'!$A$5:$DH$154,47+'Потребление ЭЭ_факт'!DH$4+59,FALSE),0))</f>
        <v>19836.214678571429</v>
      </c>
      <c r="CA67" s="15">
        <f t="shared" si="301"/>
        <v>22831.749107142856</v>
      </c>
      <c r="CB67" s="12">
        <f t="shared" si="302"/>
        <v>22790.919228571427</v>
      </c>
      <c r="CC67" s="12">
        <f t="shared" si="303"/>
        <v>19970.772857142856</v>
      </c>
      <c r="CD67" s="12">
        <f t="shared" si="304"/>
        <v>20575.153485714287</v>
      </c>
      <c r="CE67" s="12">
        <f t="shared" si="305"/>
        <v>23658.6525</v>
      </c>
      <c r="CF67" s="12">
        <f t="shared" si="306"/>
        <v>26448.625392857142</v>
      </c>
      <c r="CG67" s="14">
        <f t="shared" si="307"/>
        <v>27587.023114285716</v>
      </c>
      <c r="CH67" s="15">
        <f t="shared" si="308"/>
        <v>24861.331000000002</v>
      </c>
      <c r="CI67" s="15">
        <f t="shared" si="309"/>
        <v>24072.525214285713</v>
      </c>
      <c r="CJ67" s="15">
        <f t="shared" si="310"/>
        <v>20782.720714285715</v>
      </c>
      <c r="CK67" s="15">
        <f t="shared" si="311"/>
        <v>21990.228999999999</v>
      </c>
      <c r="CL67" s="15">
        <f t="shared" si="312"/>
        <v>19836.214678571429</v>
      </c>
      <c r="CM67" s="15">
        <f t="shared" si="260"/>
        <v>22831.749107142856</v>
      </c>
      <c r="CN67" s="15">
        <f t="shared" si="262"/>
        <v>22790.919228571427</v>
      </c>
      <c r="CO67" s="15">
        <f t="shared" si="263"/>
        <v>19970.772857142856</v>
      </c>
      <c r="CP67" s="15">
        <f t="shared" si="264"/>
        <v>20575.153485714287</v>
      </c>
      <c r="CQ67" s="15">
        <f t="shared" si="265"/>
        <v>23658.6525</v>
      </c>
      <c r="CR67" s="16">
        <f t="shared" si="266"/>
        <v>26448.625392857142</v>
      </c>
      <c r="CS67" s="14">
        <f t="shared" si="276"/>
        <v>27587.023114285716</v>
      </c>
      <c r="CT67" s="15">
        <f t="shared" si="277"/>
        <v>24861.331000000002</v>
      </c>
      <c r="CU67" s="15">
        <f t="shared" si="278"/>
        <v>24072.525214285713</v>
      </c>
      <c r="CV67" s="15">
        <f t="shared" si="279"/>
        <v>20782.720714285715</v>
      </c>
      <c r="CW67" s="15">
        <f t="shared" si="280"/>
        <v>21990.228999999999</v>
      </c>
      <c r="CX67" s="15">
        <f t="shared" si="281"/>
        <v>19836.214678571429</v>
      </c>
      <c r="CY67" s="15">
        <f t="shared" si="282"/>
        <v>22831.749107142856</v>
      </c>
      <c r="CZ67" s="15">
        <f t="shared" si="283"/>
        <v>22790.919228571427</v>
      </c>
      <c r="DA67" s="15">
        <f t="shared" si="284"/>
        <v>19970.772857142856</v>
      </c>
      <c r="DB67" s="15">
        <f t="shared" si="285"/>
        <v>20575.153485714287</v>
      </c>
      <c r="DC67" s="15">
        <f t="shared" si="286"/>
        <v>23658.6525</v>
      </c>
      <c r="DD67" s="16">
        <f t="shared" si="287"/>
        <v>26448.625392857142</v>
      </c>
      <c r="DE67" s="14">
        <f t="shared" si="313"/>
        <v>27587.023114285716</v>
      </c>
      <c r="DF67" s="15">
        <f t="shared" si="314"/>
        <v>24861.331000000002</v>
      </c>
      <c r="DG67" s="15">
        <f t="shared" si="315"/>
        <v>24072.525214285713</v>
      </c>
      <c r="DH67" s="15">
        <f t="shared" si="316"/>
        <v>20782.720714285715</v>
      </c>
      <c r="DI67" s="15">
        <f t="shared" si="317"/>
        <v>21990.228999999999</v>
      </c>
      <c r="DJ67" s="15">
        <f t="shared" si="318"/>
        <v>19836.214678571429</v>
      </c>
      <c r="DK67" s="15">
        <f t="shared" si="319"/>
        <v>22831.749107142856</v>
      </c>
      <c r="DL67" s="15">
        <f t="shared" si="320"/>
        <v>22790.919228571427</v>
      </c>
      <c r="DM67" s="15">
        <f t="shared" si="321"/>
        <v>19970.772857142856</v>
      </c>
      <c r="DN67" s="15">
        <f t="shared" si="322"/>
        <v>20575.153485714287</v>
      </c>
      <c r="DO67" s="15">
        <f t="shared" si="323"/>
        <v>23658.6525</v>
      </c>
      <c r="DP67" s="16">
        <f t="shared" si="324"/>
        <v>26448.625392857142</v>
      </c>
      <c r="DQ67" s="14">
        <f t="shared" si="105"/>
        <v>27587.023114285716</v>
      </c>
      <c r="DR67" s="15">
        <f t="shared" si="106"/>
        <v>24861.331000000002</v>
      </c>
      <c r="DS67" s="15">
        <f t="shared" si="107"/>
        <v>24072.525214285713</v>
      </c>
      <c r="DT67" s="15">
        <f t="shared" si="108"/>
        <v>20782.720714285715</v>
      </c>
      <c r="DU67" s="15">
        <f t="shared" si="109"/>
        <v>21990.228999999999</v>
      </c>
      <c r="DV67" s="15">
        <f t="shared" si="110"/>
        <v>19836.214678571429</v>
      </c>
      <c r="DW67" s="15">
        <f t="shared" si="111"/>
        <v>22831.749107142856</v>
      </c>
      <c r="DX67" s="15">
        <f t="shared" si="112"/>
        <v>22790.919228571427</v>
      </c>
      <c r="DY67" s="15">
        <f t="shared" si="113"/>
        <v>19970.772857142856</v>
      </c>
      <c r="DZ67" s="15">
        <f t="shared" si="225"/>
        <v>20575.153485714287</v>
      </c>
      <c r="EA67" s="15">
        <f t="shared" si="226"/>
        <v>23658.6525</v>
      </c>
      <c r="EB67" s="16">
        <f t="shared" si="227"/>
        <v>26448.625392857142</v>
      </c>
      <c r="EC67" s="14">
        <f t="shared" si="228"/>
        <v>27587.023114285716</v>
      </c>
      <c r="ED67" s="15">
        <f t="shared" si="229"/>
        <v>24861.331000000002</v>
      </c>
      <c r="EE67" s="15">
        <f t="shared" si="230"/>
        <v>24072.525214285713</v>
      </c>
      <c r="EF67" s="15">
        <f t="shared" si="231"/>
        <v>20782.720714285715</v>
      </c>
      <c r="EG67" s="15">
        <f t="shared" si="232"/>
        <v>21990.228999999999</v>
      </c>
      <c r="EH67" s="15">
        <f t="shared" si="233"/>
        <v>19836.214678571429</v>
      </c>
      <c r="EI67" s="15">
        <f t="shared" si="234"/>
        <v>22831.749107142856</v>
      </c>
      <c r="EJ67" s="15">
        <f t="shared" si="235"/>
        <v>22790.919228571427</v>
      </c>
      <c r="EK67" s="15">
        <f t="shared" si="236"/>
        <v>19970.772857142856</v>
      </c>
      <c r="EL67" s="15">
        <f t="shared" si="237"/>
        <v>20575.153485714287</v>
      </c>
      <c r="EM67" s="15">
        <f t="shared" si="238"/>
        <v>23658.6525</v>
      </c>
      <c r="EN67" s="16">
        <f t="shared" si="239"/>
        <v>26448.625392857142</v>
      </c>
      <c r="EO67" s="14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6"/>
      <c r="FC67" s="14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4"/>
      <c r="FP67" s="17"/>
      <c r="FQ67" s="17"/>
      <c r="FR67" s="17"/>
      <c r="FS67" s="17"/>
      <c r="FT67" s="17"/>
      <c r="FU67" s="17"/>
      <c r="FV67" s="17"/>
      <c r="FW67" s="17"/>
      <c r="FX67" s="17"/>
      <c r="FY67" s="17"/>
      <c r="FZ67" s="17"/>
      <c r="GA67" s="14"/>
      <c r="GB67" s="17">
        <f t="shared" si="138"/>
        <v>23547.751428571431</v>
      </c>
      <c r="GC67" s="17">
        <f t="shared" si="139"/>
        <v>21025.731378964283</v>
      </c>
      <c r="GD67" s="17">
        <f t="shared" si="140"/>
        <v>18644.91</v>
      </c>
      <c r="GE67" s="17">
        <f t="shared" si="141"/>
        <v>19227.764171428575</v>
      </c>
      <c r="GF67" s="17">
        <f t="shared" si="142"/>
        <v>20020.656428571427</v>
      </c>
      <c r="GG67" s="17">
        <f t="shared" si="143"/>
        <v>22831.749107142856</v>
      </c>
      <c r="GH67" s="17">
        <f t="shared" si="144"/>
        <v>22790.919228571427</v>
      </c>
      <c r="GI67" s="17">
        <f t="shared" si="145"/>
        <v>19970.772857142856</v>
      </c>
      <c r="GJ67" s="17">
        <f t="shared" si="146"/>
        <v>20575.153485714287</v>
      </c>
      <c r="GK67" s="17">
        <f t="shared" si="147"/>
        <v>23658.6525</v>
      </c>
      <c r="GL67" s="17">
        <f t="shared" si="148"/>
        <v>26448.625392857142</v>
      </c>
      <c r="GM67" s="14">
        <f t="shared" si="149"/>
        <v>27587.023114285716</v>
      </c>
      <c r="GN67" s="17">
        <f t="shared" si="150"/>
        <v>24861.331000000002</v>
      </c>
      <c r="GO67" s="17">
        <f t="shared" si="151"/>
        <v>24072.525214285713</v>
      </c>
      <c r="GP67" s="17">
        <f t="shared" si="152"/>
        <v>20782.720714285715</v>
      </c>
      <c r="GQ67" s="17">
        <f t="shared" si="153"/>
        <v>21990.228999999999</v>
      </c>
      <c r="GR67" s="17">
        <f t="shared" si="154"/>
        <v>19836.214678571429</v>
      </c>
      <c r="GS67" s="15">
        <f t="shared" si="155"/>
        <v>22831.749107142856</v>
      </c>
      <c r="GT67" s="12">
        <f t="shared" si="156"/>
        <v>22790.919228571427</v>
      </c>
      <c r="GU67" s="12">
        <f t="shared" si="157"/>
        <v>19970.772857142856</v>
      </c>
      <c r="GV67" s="12">
        <f t="shared" si="158"/>
        <v>20575.153485714287</v>
      </c>
      <c r="GW67" s="12">
        <f t="shared" si="159"/>
        <v>23658.6525</v>
      </c>
      <c r="GX67" s="12">
        <f t="shared" si="160"/>
        <v>26448.625392857142</v>
      </c>
      <c r="GY67" s="14">
        <f t="shared" si="161"/>
        <v>27587.023114285716</v>
      </c>
      <c r="GZ67" s="15">
        <f t="shared" si="162"/>
        <v>24861.331000000002</v>
      </c>
      <c r="HA67" s="15">
        <f t="shared" si="163"/>
        <v>24072.525214285713</v>
      </c>
      <c r="HB67" s="15">
        <f t="shared" si="164"/>
        <v>20782.720714285715</v>
      </c>
      <c r="HC67" s="15">
        <f t="shared" si="165"/>
        <v>21990.228999999999</v>
      </c>
      <c r="HD67" s="15">
        <f t="shared" si="166"/>
        <v>19836.214678571429</v>
      </c>
      <c r="HE67" s="15">
        <f t="shared" si="167"/>
        <v>22831.749107142856</v>
      </c>
      <c r="HF67" s="15">
        <f t="shared" si="168"/>
        <v>22790.919228571427</v>
      </c>
      <c r="HG67" s="15">
        <f t="shared" si="169"/>
        <v>19970.772857142856</v>
      </c>
      <c r="HH67" s="15">
        <f t="shared" si="170"/>
        <v>20575.153485714287</v>
      </c>
      <c r="HI67" s="15">
        <f t="shared" si="171"/>
        <v>23658.6525</v>
      </c>
      <c r="HJ67" s="16">
        <f t="shared" si="172"/>
        <v>26448.625392857142</v>
      </c>
      <c r="HK67" s="14">
        <f t="shared" si="267"/>
        <v>27587.023114285716</v>
      </c>
      <c r="HL67" s="15">
        <f t="shared" si="268"/>
        <v>24861.331000000002</v>
      </c>
      <c r="HM67" s="15">
        <f t="shared" si="269"/>
        <v>24072.525214285713</v>
      </c>
      <c r="HN67" s="15">
        <f t="shared" si="270"/>
        <v>20782.720714285715</v>
      </c>
      <c r="HO67" s="15">
        <f t="shared" si="272"/>
        <v>21990.228999999999</v>
      </c>
      <c r="HP67" s="15">
        <f t="shared" si="273"/>
        <v>19836.214678571429</v>
      </c>
      <c r="HQ67" s="15">
        <f t="shared" si="274"/>
        <v>22831.749107142856</v>
      </c>
      <c r="HR67" s="15">
        <f t="shared" si="275"/>
        <v>22790.919228571427</v>
      </c>
      <c r="HS67" s="15">
        <f t="shared" si="288"/>
        <v>19970.772857142856</v>
      </c>
      <c r="HT67" s="15">
        <f t="shared" si="289"/>
        <v>20575.153485714287</v>
      </c>
      <c r="HU67" s="15">
        <f t="shared" si="290"/>
        <v>23658.6525</v>
      </c>
      <c r="HV67" s="16">
        <f t="shared" si="291"/>
        <v>26448.625392857142</v>
      </c>
      <c r="HW67" s="14">
        <f t="shared" si="292"/>
        <v>27587.023114285716</v>
      </c>
      <c r="HX67" s="15">
        <f t="shared" si="293"/>
        <v>24861.331000000002</v>
      </c>
      <c r="HY67" s="15">
        <f t="shared" si="294"/>
        <v>24072.525214285713</v>
      </c>
      <c r="HZ67" s="15">
        <f t="shared" si="295"/>
        <v>20782.720714285715</v>
      </c>
      <c r="IA67" s="15">
        <f t="shared" si="296"/>
        <v>21990.228999999999</v>
      </c>
      <c r="IB67" s="15">
        <f t="shared" si="325"/>
        <v>19836.214678571429</v>
      </c>
      <c r="IC67" s="15">
        <f t="shared" si="326"/>
        <v>22831.749107142856</v>
      </c>
      <c r="ID67" s="15">
        <f t="shared" si="327"/>
        <v>22790.919228571427</v>
      </c>
      <c r="IE67" s="15">
        <f t="shared" si="328"/>
        <v>19970.772857142856</v>
      </c>
      <c r="IF67" s="15">
        <f t="shared" si="329"/>
        <v>20575.153485714287</v>
      </c>
      <c r="IG67" s="15">
        <f t="shared" si="330"/>
        <v>23658.6525</v>
      </c>
      <c r="IH67" s="16">
        <f t="shared" si="331"/>
        <v>26448.625392857142</v>
      </c>
      <c r="II67" s="14">
        <f t="shared" si="332"/>
        <v>27587.023114285716</v>
      </c>
      <c r="IJ67" s="15"/>
      <c r="IK67" s="15"/>
      <c r="IL67" s="15"/>
      <c r="IM67" s="15"/>
      <c r="IN67" s="15"/>
      <c r="IO67" s="15"/>
      <c r="IP67" s="15"/>
      <c r="IQ67" s="15"/>
      <c r="IR67" s="15"/>
      <c r="IS67" s="15"/>
      <c r="IT67" s="16"/>
      <c r="IU67" s="14"/>
      <c r="IV67" s="15"/>
      <c r="IW67" s="15"/>
      <c r="IX67" s="15"/>
      <c r="IY67" s="15"/>
      <c r="IZ67" s="15"/>
      <c r="JA67" s="15"/>
      <c r="JB67" s="15"/>
      <c r="JC67" s="15"/>
      <c r="JD67" s="15"/>
      <c r="JE67" s="15"/>
      <c r="JF67" s="16"/>
      <c r="JH67" s="17"/>
      <c r="JI67" s="14">
        <f t="shared" si="179"/>
        <v>0</v>
      </c>
      <c r="JJ67" s="15">
        <f t="shared" si="180"/>
        <v>0</v>
      </c>
      <c r="JK67" s="15">
        <f t="shared" si="181"/>
        <v>238742.68597896426</v>
      </c>
      <c r="JL67" s="15">
        <f t="shared" si="182"/>
        <v>275405.91629285709</v>
      </c>
      <c r="JM67" s="15">
        <f t="shared" si="183"/>
        <v>275405.91629285709</v>
      </c>
      <c r="JN67" s="15">
        <f t="shared" si="184"/>
        <v>275405.91629285709</v>
      </c>
      <c r="JO67" s="15">
        <f t="shared" si="185"/>
        <v>275405.91629285709</v>
      </c>
      <c r="JP67" s="15">
        <f t="shared" si="186"/>
        <v>27587.023114285716</v>
      </c>
      <c r="JQ67" s="15">
        <f t="shared" si="187"/>
        <v>0</v>
      </c>
      <c r="JR67" s="14"/>
    </row>
    <row r="68" spans="1:278" ht="12.75" customHeight="1" x14ac:dyDescent="0.25">
      <c r="A68" s="1" t="s">
        <v>63</v>
      </c>
      <c r="B68" s="3" t="s">
        <v>64</v>
      </c>
      <c r="C68" s="4">
        <v>45317</v>
      </c>
      <c r="D68">
        <f t="shared" si="297"/>
        <v>2024</v>
      </c>
      <c r="E68">
        <f t="shared" si="298"/>
        <v>1</v>
      </c>
      <c r="F68">
        <f t="shared" si="299"/>
        <v>2021</v>
      </c>
      <c r="G68">
        <f t="shared" si="300"/>
        <v>1</v>
      </c>
      <c r="H68">
        <f t="shared" si="173"/>
        <v>2024</v>
      </c>
      <c r="I68">
        <f t="shared" si="174"/>
        <v>2</v>
      </c>
      <c r="J68">
        <f t="shared" si="175"/>
        <v>2028</v>
      </c>
      <c r="K68">
        <f t="shared" si="176"/>
        <v>1</v>
      </c>
      <c r="M68" s="28">
        <f>IF(AND($D68=$M$4,$E68=M$5),VLOOKUP($A68,'Потребление ЭЭ_факт'!$A$5:$DH$154,47+'Потребление ЭЭ_факт'!AU$4-1,FALSE),IF(L68&lt;&gt;0,VLOOKUP($A68,'Потребление ЭЭ_факт'!$A$5:$DH$154,47+'Потребление ЭЭ_факт'!AU$4-1,FALSE),0))</f>
        <v>0</v>
      </c>
      <c r="N68" s="17">
        <f>IF(AND($D68=$M$4,$E68=N$5),VLOOKUP($A68,'Потребление ЭЭ_факт'!$A$5:$DH$154,47+'Потребление ЭЭ_факт'!AV$4-1,FALSE),IF(M68&lt;&gt;0,VLOOKUP($A68,'Потребление ЭЭ_факт'!$A$5:$DH$154,47+'Потребление ЭЭ_факт'!AV$4-1,FALSE),0))</f>
        <v>0</v>
      </c>
      <c r="O68" s="17">
        <f>IF(AND($D68=$M$4,$E68=O$5),VLOOKUP($A68,'Потребление ЭЭ_факт'!$A$5:$DH$154,47+'Потребление ЭЭ_факт'!AW$4-1,FALSE),IF(N68&lt;&gt;0,VLOOKUP($A68,'Потребление ЭЭ_факт'!$A$5:$DH$154,47+'Потребление ЭЭ_факт'!AW$4-1,FALSE),0))</f>
        <v>0</v>
      </c>
      <c r="P68" s="17">
        <f>IF(AND($D68=$M$4,$E68=P$5),VLOOKUP($A68,'Потребление ЭЭ_факт'!$A$5:$DH$154,47+'Потребление ЭЭ_факт'!AX$4-1,FALSE),IF(O68&lt;&gt;0,VLOOKUP($A68,'Потребление ЭЭ_факт'!$A$5:$DH$154,47+'Потребление ЭЭ_факт'!AX$4-1,FALSE),0))</f>
        <v>0</v>
      </c>
      <c r="Q68" s="17">
        <f>IF(AND($D68=$M$4,$E68=Q$5),VLOOKUP($A68,'Потребление ЭЭ_факт'!$A$5:$DH$154,47+'Потребление ЭЭ_факт'!AY$4-1,FALSE),IF(P68&lt;&gt;0,VLOOKUP($A68,'Потребление ЭЭ_факт'!$A$5:$DH$154,47+'Потребление ЭЭ_факт'!AY$4-1,FALSE),0))</f>
        <v>0</v>
      </c>
      <c r="R68" s="17">
        <f>IF(AND($D68=$M$4,$E68=R$5),VLOOKUP($A68,'Потребление ЭЭ_факт'!$A$5:$DH$154,47+'Потребление ЭЭ_факт'!AZ$4-1,FALSE),IF(Q68&lt;&gt;0,VLOOKUP($A68,'Потребление ЭЭ_факт'!$A$5:$DH$154,47+'Потребление ЭЭ_факт'!AZ$4-1,FALSE),0))</f>
        <v>0</v>
      </c>
      <c r="S68" s="17">
        <f>IF(AND($D68=$M$4,$E68=S$5),VLOOKUP($A68,'Потребление ЭЭ_факт'!$A$5:$DH$154,47+'Потребление ЭЭ_факт'!BA$4-1,FALSE),IF(R68&lt;&gt;0,VLOOKUP($A68,'Потребление ЭЭ_факт'!$A$5:$DH$154,47+'Потребление ЭЭ_факт'!BA$4-1,FALSE),0))</f>
        <v>0</v>
      </c>
      <c r="T68" s="17">
        <f>IF(AND($D68=$M$4,$E68=T$5),VLOOKUP($A68,'Потребление ЭЭ_факт'!$A$5:$DH$154,47+'Потребление ЭЭ_факт'!BB$4-1,FALSE),IF(S68&lt;&gt;0,VLOOKUP($A68,'Потребление ЭЭ_факт'!$A$5:$DH$154,47+'Потребление ЭЭ_факт'!BB$4-1,FALSE),0))</f>
        <v>0</v>
      </c>
      <c r="U68" s="17">
        <f>IF(AND($D68=$M$4,$E68=U$5),VLOOKUP($A68,'Потребление ЭЭ_факт'!$A$5:$DH$154,47+'Потребление ЭЭ_факт'!BC$4-1,FALSE),IF(T68&lt;&gt;0,VLOOKUP($A68,'Потребление ЭЭ_факт'!$A$5:$DH$154,47+'Потребление ЭЭ_факт'!BC$4-1,FALSE),0))</f>
        <v>0</v>
      </c>
      <c r="V68" s="17">
        <f>IF(AND($D68=$M$4,$E68=V$5),VLOOKUP($A68,'Потребление ЭЭ_факт'!$A$5:$DH$154,47+'Потребление ЭЭ_факт'!BD$4-1,FALSE),IF(U68&lt;&gt;0,VLOOKUP($A68,'Потребление ЭЭ_факт'!$A$5:$DH$154,47+'Потребление ЭЭ_факт'!BD$4-1,FALSE),0))</f>
        <v>0</v>
      </c>
      <c r="W68" s="17">
        <f>IF(AND($D68=$M$4,$E68=W$5),VLOOKUP($A68,'Потребление ЭЭ_факт'!$A$5:$DH$154,47+'Потребление ЭЭ_факт'!BE$4-1,FALSE),IF(V68&lt;&gt;0,VLOOKUP($A68,'Потребление ЭЭ_факт'!$A$5:$DH$154,47+'Потребление ЭЭ_факт'!BE$4-1,FALSE),0))</f>
        <v>0</v>
      </c>
      <c r="X68" s="17">
        <f>IF(AND($D68=$M$4,$E68=X$5),VLOOKUP($A68,'Потребление ЭЭ_факт'!$A$5:$DH$154,47+'Потребление ЭЭ_факт'!BF$4-1,FALSE),IF(W68&lt;&gt;0,VLOOKUP($A68,'Потребление ЭЭ_факт'!$A$5:$DH$154,47+'Потребление ЭЭ_факт'!BF$4-1,FALSE),0))</f>
        <v>0</v>
      </c>
      <c r="Y68" s="14">
        <f>IF(AND($D68=$Y$4,$E68=Y$5),VLOOKUP($A68,'Потребление ЭЭ_факт'!$A$5:$DH$154,47+'Потребление ЭЭ_факт'!BG$4+11,FALSE),IF(X68&lt;&gt;0,VLOOKUP($A68,'Потребление ЭЭ_факт'!$A$5:$DH$154,47+'Потребление ЭЭ_факт'!BG$4+11,FALSE),0))</f>
        <v>0</v>
      </c>
      <c r="Z68" s="17">
        <f>IF(AND($D68=$Y$4,$E68=Z$5),VLOOKUP($A68,'Потребление ЭЭ_факт'!$A$5:$DH$154,47+'Потребление ЭЭ_факт'!BH$4+11,FALSE),IF(Y68&lt;&gt;0,VLOOKUP($A68,'Потребление ЭЭ_факт'!$A$5:$DH$154,47+'Потребление ЭЭ_факт'!BH$4+11,FALSE),0))</f>
        <v>0</v>
      </c>
      <c r="AA68" s="17">
        <f>IF(AND($D68=$Y$4,$E68=AA$5),VLOOKUP($A68,'Потребление ЭЭ_факт'!$A$5:$DH$154,47+'Потребление ЭЭ_факт'!BI$4+11,FALSE),IF(Z68&lt;&gt;0,VLOOKUP($A68,'Потребление ЭЭ_факт'!$A$5:$DH$154,47+'Потребление ЭЭ_факт'!BI$4+11,FALSE),0))</f>
        <v>0</v>
      </c>
      <c r="AB68" s="17">
        <f>IF(AND($D68=$Y$4,$E68=AB$5),VLOOKUP($A68,'Потребление ЭЭ_факт'!$A$5:$DH$154,47+'Потребление ЭЭ_факт'!BJ$4+11,FALSE),IF(AA68&lt;&gt;0,VLOOKUP($A68,'Потребление ЭЭ_факт'!$A$5:$DH$154,47+'Потребление ЭЭ_факт'!BJ$4+11,FALSE),0))</f>
        <v>0</v>
      </c>
      <c r="AC68" s="17">
        <f>IF(AND($D68=$Y$4,$E68=AC$5),VLOOKUP($A68,'Потребление ЭЭ_факт'!$A$5:$DH$154,47+'Потребление ЭЭ_факт'!BK$4+11,FALSE),IF(AB68&lt;&gt;0,VLOOKUP($A68,'Потребление ЭЭ_факт'!$A$5:$DH$154,47+'Потребление ЭЭ_факт'!BK$4+11,FALSE),0))</f>
        <v>0</v>
      </c>
      <c r="AD68" s="17">
        <f>IF(AND($D68=$Y$4,$E68=AD$5),VLOOKUP($A68,'Потребление ЭЭ_факт'!$A$5:$DH$154,47+'Потребление ЭЭ_факт'!BL$4+11,FALSE),IF(AC68&lt;&gt;0,VLOOKUP($A68,'Потребление ЭЭ_факт'!$A$5:$DH$154,47+'Потребление ЭЭ_факт'!BL$4+11,FALSE),0))</f>
        <v>0</v>
      </c>
      <c r="AE68" s="17">
        <f>IF(AND($D68=$Y$4,$E68=AE$5),VLOOKUP($A68,'Потребление ЭЭ_факт'!$A$5:$DH$154,47+'Потребление ЭЭ_факт'!BM$4+11,FALSE),IF(AD68&lt;&gt;0,VLOOKUP($A68,'Потребление ЭЭ_факт'!$A$5:$DH$154,47+'Потребление ЭЭ_факт'!BM$4+11,FALSE),0))</f>
        <v>0</v>
      </c>
      <c r="AF68" s="17">
        <f>IF(AND($D68=$Y$4,$E68=AF$5),VLOOKUP($A68,'Потребление ЭЭ_факт'!$A$5:$DH$154,47+'Потребление ЭЭ_факт'!BN$4+11,FALSE),IF(AE68&lt;&gt;0,VLOOKUP($A68,'Потребление ЭЭ_факт'!$A$5:$DH$154,47+'Потребление ЭЭ_факт'!BN$4+11,FALSE),0))</f>
        <v>0</v>
      </c>
      <c r="AG68" s="17">
        <f>IF(AND($D68=$Y$4,$E68=AG$5),VLOOKUP($A68,'Потребление ЭЭ_факт'!$A$5:$DH$154,47+'Потребление ЭЭ_факт'!BO$4+11,FALSE),IF(AF68&lt;&gt;0,VLOOKUP($A68,'Потребление ЭЭ_факт'!$A$5:$DH$154,47+'Потребление ЭЭ_факт'!BO$4+11,FALSE),0))</f>
        <v>0</v>
      </c>
      <c r="AH68" s="17">
        <f>IF(AND($D68=$Y$4,$E68=AH$5),VLOOKUP($A68,'Потребление ЭЭ_факт'!$A$5:$DH$154,47+'Потребление ЭЭ_факт'!BP$4+11,FALSE),IF(AG68&lt;&gt;0,VLOOKUP($A68,'Потребление ЭЭ_факт'!$A$5:$DH$154,47+'Потребление ЭЭ_факт'!BP$4+11,FALSE),0))</f>
        <v>0</v>
      </c>
      <c r="AI68" s="17">
        <f>IF(AND($D68=$Y$4,$E68=AI$5),VLOOKUP($A68,'Потребление ЭЭ_факт'!$A$5:$DH$154,47+'Потребление ЭЭ_факт'!BQ$4+11,FALSE),IF(AH68&lt;&gt;0,VLOOKUP($A68,'Потребление ЭЭ_факт'!$A$5:$DH$154,47+'Потребление ЭЭ_факт'!BQ$4+11,FALSE),0))</f>
        <v>0</v>
      </c>
      <c r="AJ68" s="17">
        <f>IF(AND($D68=$Y$4,$E68=AJ$5),VLOOKUP($A68,'Потребление ЭЭ_факт'!$A$5:$DH$154,47+'Потребление ЭЭ_факт'!BR$4+11,FALSE),IF(AI68&lt;&gt;0,VLOOKUP($A68,'Потребление ЭЭ_факт'!$A$5:$DH$154,47+'Потребление ЭЭ_факт'!BR$4+11,FALSE),0))</f>
        <v>0</v>
      </c>
      <c r="AK68" s="14">
        <f>IF(AND($D68=$AK$4,$E68=AK$5),VLOOKUP($A68,'Потребление ЭЭ_факт'!$A$5:$DH$154,47+'Потребление ЭЭ_факт'!BS$4+23,FALSE),IF(AJ68&lt;&gt;0,VLOOKUP($A68,'Потребление ЭЭ_факт'!$A$5:$DH$154,47+'Потребление ЭЭ_факт'!BS$4+23,FALSE),0))</f>
        <v>0</v>
      </c>
      <c r="AL68" s="17">
        <f>IF(AND($D68=$AK$4,$E68=AL$5),VLOOKUP($A68,'Потребление ЭЭ_факт'!$A$5:$DH$154,47+'Потребление ЭЭ_факт'!BT$4+23,FALSE),IF(AK68&lt;&gt;0,VLOOKUP($A68,'Потребление ЭЭ_факт'!$A$5:$DH$154,47+'Потребление ЭЭ_факт'!BT$4+23,FALSE),0))</f>
        <v>0</v>
      </c>
      <c r="AM68" s="17">
        <f>IF(AND($D68=$AK$4,$E68=AM$5),VLOOKUP($A68,'Потребление ЭЭ_факт'!$A$5:$DH$154,47+'Потребление ЭЭ_факт'!BU$4+23,FALSE),IF(AL68&lt;&gt;0,VLOOKUP($A68,'Потребление ЭЭ_факт'!$A$5:$DH$154,47+'Потребление ЭЭ_факт'!BU$4+23,FALSE),0))</f>
        <v>0</v>
      </c>
      <c r="AN68" s="17">
        <f>IF(AND($D68=$AK$4,$E68=AN$5),VLOOKUP($A68,'Потребление ЭЭ_факт'!$A$5:$DH$154,47+'Потребление ЭЭ_факт'!BV$4+23,FALSE),IF(AM68&lt;&gt;0,VLOOKUP($A68,'Потребление ЭЭ_факт'!$A$5:$DH$154,47+'Потребление ЭЭ_факт'!BV$4+23,FALSE),0))</f>
        <v>0</v>
      </c>
      <c r="AO68" s="17">
        <f>IF(AND($D68=$AK$4,$E68=AO$5),VLOOKUP($A68,'Потребление ЭЭ_факт'!$A$5:$DH$154,47+'Потребление ЭЭ_факт'!BW$4+23,FALSE),IF(AN68&lt;&gt;0,VLOOKUP($A68,'Потребление ЭЭ_факт'!$A$5:$DH$154,47+'Потребление ЭЭ_факт'!BW$4+23,FALSE),0))</f>
        <v>0</v>
      </c>
      <c r="AP68" s="17">
        <f>IF(AND($D68=$AK$4,$E68=AP$5),VLOOKUP($A68,'Потребление ЭЭ_факт'!$A$5:$DH$154,47+'Потребление ЭЭ_факт'!BX$4+23,FALSE),IF(AO68&lt;&gt;0,VLOOKUP($A68,'Потребление ЭЭ_факт'!$A$5:$DH$154,47+'Потребление ЭЭ_факт'!BX$4+23,FALSE),0))</f>
        <v>0</v>
      </c>
      <c r="AQ68" s="17">
        <f>IF(AND($D68=$AK$4,$E68=AQ$5),VLOOKUP($A68,'Потребление ЭЭ_факт'!$A$5:$DH$154,47+'Потребление ЭЭ_факт'!BY$4+23,FALSE),IF(AP68&lt;&gt;0,VLOOKUP($A68,'Потребление ЭЭ_факт'!$A$5:$DH$154,47+'Потребление ЭЭ_факт'!BY$4+23,FALSE),0))</f>
        <v>0</v>
      </c>
      <c r="AR68" s="17">
        <f>IF(AND($D68=$AK$4,$E68=AR$5),VLOOKUP($A68,'Потребление ЭЭ_факт'!$A$5:$DH$154,47+'Потребление ЭЭ_факт'!BZ$4+23,FALSE),IF(AQ68&lt;&gt;0,VLOOKUP($A68,'Потребление ЭЭ_факт'!$A$5:$DH$154,47+'Потребление ЭЭ_факт'!BZ$4+23,FALSE),0))</f>
        <v>0</v>
      </c>
      <c r="AS68" s="17">
        <f>IF(AND($D68=$AK$4,$E68=AS$5),VLOOKUP($A68,'Потребление ЭЭ_факт'!$A$5:$DH$154,47+'Потребление ЭЭ_факт'!CA$4+23,FALSE),IF(AR68&lt;&gt;0,VLOOKUP($A68,'Потребление ЭЭ_факт'!$A$5:$DH$154,47+'Потребление ЭЭ_факт'!CA$4+23,FALSE),0))</f>
        <v>0</v>
      </c>
      <c r="AT68" s="17">
        <f>IF(AND($D68=$AK$4,$E68=AT$5),VLOOKUP($A68,'Потребление ЭЭ_факт'!$A$5:$DH$154,47+'Потребление ЭЭ_факт'!CB$4+23,FALSE),IF(AS68&lt;&gt;0,VLOOKUP($A68,'Потребление ЭЭ_факт'!$A$5:$DH$154,47+'Потребление ЭЭ_факт'!CB$4+23,FALSE),0))</f>
        <v>0</v>
      </c>
      <c r="AU68" s="17">
        <f>IF(AND($D68=$AK$4,$E68=AU$5),VLOOKUP($A68,'Потребление ЭЭ_факт'!$A$5:$DH$154,47+'Потребление ЭЭ_факт'!CC$4+23,FALSE),IF(AT68&lt;&gt;0,VLOOKUP($A68,'Потребление ЭЭ_факт'!$A$5:$DH$154,47+'Потребление ЭЭ_факт'!CC$4+23,FALSE),0))</f>
        <v>0</v>
      </c>
      <c r="AV68" s="17">
        <f>IF(AND($D68=$AK$4,$E68=AV$5),VLOOKUP($A68,'Потребление ЭЭ_факт'!$A$5:$DH$154,47+'Потребление ЭЭ_факт'!CD$4+23,FALSE),IF(AU68&lt;&gt;0,VLOOKUP($A68,'Потребление ЭЭ_факт'!$A$5:$DH$154,47+'Потребление ЭЭ_факт'!CD$4+23,FALSE),0))</f>
        <v>0</v>
      </c>
      <c r="AW68" s="14">
        <f>IF(AND($D68=$AW$4,$E68=AW$5),VLOOKUP($A68,'Потребление ЭЭ_факт'!$A$5:$DH$154,47+'Потребление ЭЭ_факт'!CE$4+35,FALSE),IF(AV68&lt;&gt;0,VLOOKUP($A68,'Потребление ЭЭ_факт'!$A$5:$DH$154,47+'Потребление ЭЭ_факт'!CE$4+35,FALSE),0))</f>
        <v>0</v>
      </c>
      <c r="AX68" s="17">
        <f>IF(AND($D68=$AW$4,$E68=AX$5),VLOOKUP($A68,'Потребление ЭЭ_факт'!$A$5:$DH$154,47+'Потребление ЭЭ_факт'!CF$4+35,FALSE),IF(AW68&lt;&gt;0,VLOOKUP($A68,'Потребление ЭЭ_факт'!$A$5:$DH$154,47+'Потребление ЭЭ_факт'!CF$4+35,FALSE),0))</f>
        <v>0</v>
      </c>
      <c r="AY68" s="17">
        <f>IF(AND($D68=$AW$4,$E68=AY$5),VLOOKUP($A68,'Потребление ЭЭ_факт'!$A$5:$DH$154,47+'Потребление ЭЭ_факт'!CG$4+35,FALSE),IF(AX68&lt;&gt;0,VLOOKUP($A68,'Потребление ЭЭ_факт'!$A$5:$DH$154,47+'Потребление ЭЭ_факт'!CG$4+35,FALSE),0))</f>
        <v>0</v>
      </c>
      <c r="AZ68" s="17">
        <f>IF(AND($D68=$AW$4,$E68=AZ$5),VLOOKUP($A68,'Потребление ЭЭ_факт'!$A$5:$DH$154,47+'Потребление ЭЭ_факт'!CH$4+35,FALSE),IF(AY68&lt;&gt;0,VLOOKUP($A68,'Потребление ЭЭ_факт'!$A$5:$DH$154,47+'Потребление ЭЭ_факт'!CH$4+35,FALSE),0))</f>
        <v>0</v>
      </c>
      <c r="BA68" s="17">
        <f>IF(AND($D68=$AW$4,$E68=BA$5),VLOOKUP($A68,'Потребление ЭЭ_факт'!$A$5:$DH$154,47+'Потребление ЭЭ_факт'!CI$4+35,FALSE),IF(AZ68&lt;&gt;0,VLOOKUP($A68,'Потребление ЭЭ_факт'!$A$5:$DH$154,47+'Потребление ЭЭ_факт'!CI$4+35,FALSE),0))</f>
        <v>0</v>
      </c>
      <c r="BB68" s="17">
        <f>IF(AND($D68=$AW$4,$E68=BB$5),VLOOKUP($A68,'Потребление ЭЭ_факт'!$A$5:$DH$154,47+'Потребление ЭЭ_факт'!CJ$4+35,FALSE),IF(BA68&lt;&gt;0,VLOOKUP($A68,'Потребление ЭЭ_факт'!$A$5:$DH$154,47+'Потребление ЭЭ_факт'!CJ$4+35,FALSE),0))</f>
        <v>0</v>
      </c>
      <c r="BC68" s="17">
        <f>IF(AND($D68=$AW$4,$E68=BC$5),VLOOKUP($A68,'Потребление ЭЭ_факт'!$A$5:$DH$154,47+'Потребление ЭЭ_факт'!CK$4+35,FALSE),IF(BB68&lt;&gt;0,VLOOKUP($A68,'Потребление ЭЭ_факт'!$A$5:$DH$154,47+'Потребление ЭЭ_факт'!CK$4+35,FALSE),0))</f>
        <v>0</v>
      </c>
      <c r="BD68" s="17">
        <f>IF(AND($D68=$AW$4,$E68=BD$5),VLOOKUP($A68,'Потребление ЭЭ_факт'!$A$5:$DH$154,47+'Потребление ЭЭ_факт'!CL$4+35,FALSE),IF(BC68&lt;&gt;0,VLOOKUP($A68,'Потребление ЭЭ_факт'!$A$5:$DH$154,47+'Потребление ЭЭ_факт'!CL$4+35,FALSE),0))</f>
        <v>0</v>
      </c>
      <c r="BE68" s="17">
        <f>IF(AND($D68=$AW$4,$E68=BE$5),VLOOKUP($A68,'Потребление ЭЭ_факт'!$A$5:$DH$154,47+'Потребление ЭЭ_факт'!CM$4+35,FALSE),IF(BD68&lt;&gt;0,VLOOKUP($A68,'Потребление ЭЭ_факт'!$A$5:$DH$154,47+'Потребление ЭЭ_факт'!CM$4+35,FALSE),0))</f>
        <v>0</v>
      </c>
      <c r="BF68" s="17">
        <f>IF(AND($D68=$AW$4,$E68=BF$5),VLOOKUP($A68,'Потребление ЭЭ_факт'!$A$5:$DH$154,47+'Потребление ЭЭ_факт'!CN$4+35,FALSE),IF(BE68&lt;&gt;0,VLOOKUP($A68,'Потребление ЭЭ_факт'!$A$5:$DH$154,47+'Потребление ЭЭ_факт'!CN$4+35,FALSE),0))</f>
        <v>0</v>
      </c>
      <c r="BG68" s="17">
        <f>IF(AND($D68=$AW$4,$E68=BG$5),VLOOKUP($A68,'Потребление ЭЭ_факт'!$A$5:$DH$154,47+'Потребление ЭЭ_факт'!CO$4+35,FALSE),IF(BF68&lt;&gt;0,VLOOKUP($A68,'Потребление ЭЭ_факт'!$A$5:$DH$154,47+'Потребление ЭЭ_факт'!CO$4+35,FALSE),0))</f>
        <v>0</v>
      </c>
      <c r="BH68" s="17">
        <f>IF(AND($D68=$AW$4,$E68=BH$5),VLOOKUP($A68,'Потребление ЭЭ_факт'!$A$5:$DH$154,47+'Потребление ЭЭ_факт'!CP$4+35,FALSE),IF(BG68&lt;&gt;0,VLOOKUP($A68,'Потребление ЭЭ_факт'!$A$5:$DH$154,47+'Потребление ЭЭ_факт'!CP$4+35,FALSE),0))</f>
        <v>0</v>
      </c>
      <c r="BI68" s="14">
        <f>IF(AND($D68=$BI$4,$E68=BI$5),VLOOKUP($A68,'Потребление ЭЭ_факт'!$A$5:$DH$154,47+'Потребление ЭЭ_факт'!CQ$4+47,FALSE),IF(BH68&lt;&gt;0,VLOOKUP($A68,'Потребление ЭЭ_факт'!$A$5:$DH$154,47+'Потребление ЭЭ_факт'!CQ$4+47,FALSE),0))</f>
        <v>16503.175500000001</v>
      </c>
      <c r="BJ68" s="17">
        <f>IF(AND($D68=$BI$4,$E68=BJ$5),VLOOKUP($A68,'Потребление ЭЭ_факт'!$A$5:$DH$154,47+'Потребление ЭЭ_факт'!CR$4+47,FALSE),IF(BI68&lt;&gt;0,VLOOKUP($A68,'Потребление ЭЭ_факт'!$A$5:$DH$154,47+'Потребление ЭЭ_факт'!CR$4+47,FALSE),0))</f>
        <v>18057.99011428572</v>
      </c>
      <c r="BK68" s="17">
        <f>IF(AND($D68=$BI$4,$E68=BK$5),VLOOKUP($A68,'Потребление ЭЭ_факт'!$A$5:$DH$154,47+'Потребление ЭЭ_факт'!CS$4+47,FALSE),IF(BJ68&lt;&gt;0,VLOOKUP($A68,'Потребление ЭЭ_факт'!$A$5:$DH$154,47+'Потребление ЭЭ_факт'!CS$4+47,FALSE),0))</f>
        <v>20013.627238925001</v>
      </c>
      <c r="BL68" s="17">
        <f>IF(AND($D68=$BI$4,$E68=BL$5),VLOOKUP($A68,'Потребление ЭЭ_факт'!$A$5:$DH$154,47+'Потребление ЭЭ_факт'!CT$4+47,FALSE),IF(BK68&lt;&gt;0,VLOOKUP($A68,'Потребление ЭЭ_факт'!$A$5:$DH$154,47+'Потребление ЭЭ_факт'!CT$4+47,FALSE),0))</f>
        <v>14565.643928571426</v>
      </c>
      <c r="BM68" s="17">
        <f>IF(AND($D68=$BI$4,$E68=BM$5),VLOOKUP($A68,'Потребление ЭЭ_факт'!$A$5:$DH$154,47+'Потребление ЭЭ_факт'!CU$4+47,FALSE),IF(BL68&lt;&gt;0,VLOOKUP($A68,'Потребление ЭЭ_факт'!$A$5:$DH$154,47+'Потребление ЭЭ_факт'!CU$4+47,FALSE),0))</f>
        <v>15456.841800000002</v>
      </c>
      <c r="BN68" s="17">
        <f>IF(AND($D68=$BI$4,$E68=BN$5),VLOOKUP($A68,'Потребление ЭЭ_факт'!$A$5:$DH$154,47+'Потребление ЭЭ_факт'!CV$4+47,FALSE),IF(BM68&lt;&gt;0,VLOOKUP($A68,'Потребление ЭЭ_факт'!$A$5:$DH$154,47+'Потребление ЭЭ_факт'!CV$4+47,FALSE),0))</f>
        <v>17598.428571428572</v>
      </c>
      <c r="BO68" s="17">
        <f>IF(AND($D68=$BI$4,$E68=BO$5),VLOOKUP($A68,'Потребление ЭЭ_факт'!$A$5:$DH$154,47+'Потребление ЭЭ_факт'!CW$4+47,FALSE),IF(BN68&lt;&gt;0,VLOOKUP($A68,'Потребление ЭЭ_факт'!$A$5:$DH$154,47+'Потребление ЭЭ_факт'!CW$4+47,FALSE),0))</f>
        <v>19623.517035714285</v>
      </c>
      <c r="BP68" s="17">
        <f>IF(AND($D68=$BI$4,$E68=BP$5),VLOOKUP($A68,'Потребление ЭЭ_факт'!$A$5:$DH$154,47+'Потребление ЭЭ_факт'!CX$4+47,FALSE),IF(BO68&lt;&gt;0,VLOOKUP($A68,'Потребление ЭЭ_факт'!$A$5:$DH$154,47+'Потребление ЭЭ_факт'!CX$4+47,FALSE),0))</f>
        <v>17765.019428571428</v>
      </c>
      <c r="BQ68" s="17">
        <f>IF(AND($D68=$BI$4,$E68=BQ$5),VLOOKUP($A68,'Потребление ЭЭ_факт'!$A$5:$DH$154,47+'Потребление ЭЭ_факт'!CY$4+47,FALSE),IF(BP68&lt;&gt;0,VLOOKUP($A68,'Потребление ЭЭ_факт'!$A$5:$DH$154,47+'Потребление ЭЭ_факт'!CY$4+47,FALSE),0))</f>
        <v>16042.598571428569</v>
      </c>
      <c r="BR68" s="17">
        <f>IF(AND($D68=$BI$4,$E68=BR$5),VLOOKUP($A68,'Потребление ЭЭ_факт'!$A$5:$DH$154,47+'Потребление ЭЭ_факт'!CZ$4+47,FALSE),IF(BQ68&lt;&gt;0,VLOOKUP($A68,'Потребление ЭЭ_факт'!$A$5:$DH$154,47+'Потребление ЭЭ_факт'!CZ$4+47,FALSE),0))</f>
        <v>16555.051342857139</v>
      </c>
      <c r="BS68" s="17">
        <f>IF(AND($D68=$BI$4,$E68=BS$5),VLOOKUP($A68,'Потребление ЭЭ_факт'!$A$5:$DH$154,47+'Потребление ЭЭ_факт'!DA$4+47,FALSE),IF(BR68&lt;&gt;0,VLOOKUP($A68,'Потребление ЭЭ_факт'!$A$5:$DH$154,47+'Потребление ЭЭ_факт'!DA$4+47,FALSE),0))</f>
        <v>16783.800000000003</v>
      </c>
      <c r="BT68" s="17">
        <f>IF(AND($D68=$BI$4,$E68=BT$5),VLOOKUP($A68,'Потребление ЭЭ_факт'!$A$5:$DH$154,47+'Потребление ЭЭ_факт'!DB$4+47,FALSE),IF(BS68&lt;&gt;0,VLOOKUP($A68,'Потребление ЭЭ_факт'!$A$5:$DH$154,47+'Потребление ЭЭ_факт'!DB$4+47,FALSE),0))</f>
        <v>19326.383142857143</v>
      </c>
      <c r="BU68" s="14">
        <f>IF(AND($D68=$BU$4,$E68=BU$5),VLOOKUP($A68,'Потребление ЭЭ_факт'!$A$5:$DH$154,59+'Потребление ЭЭ_факт'!DC$4+47,FALSE),IF(BT68&lt;&gt;0,VLOOKUP($A68,'Потребление ЭЭ_факт'!$A$5:$DH$154,47+'Потребление ЭЭ_факт'!DC$4+59,FALSE),0))</f>
        <v>18557.258085714282</v>
      </c>
      <c r="BV68" s="17">
        <f>IF(AND($D68=$BU$4,$E68=BV$5),VLOOKUP($A68,'Потребление ЭЭ_факт'!$A$5:$DH$154,59+'Потребление ЭЭ_факт'!DD$4+47,FALSE),IF(BU68&lt;&gt;0,VLOOKUP($A68,'Потребление ЭЭ_факт'!$A$5:$DH$154,47+'Потребление ЭЭ_факт'!DD$4+59,FALSE),0))</f>
        <v>17125.131999999998</v>
      </c>
      <c r="BW68" s="17">
        <f>IF(AND($D68=$BU$4,$E68=BW$5),VLOOKUP($A68,'Потребление ЭЭ_факт'!$A$5:$DH$154,59+'Потребление ЭЭ_факт'!DE$4+47,FALSE),IF(BV68&lt;&gt;0,VLOOKUP($A68,'Потребление ЭЭ_факт'!$A$5:$DH$154,47+'Потребление ЭЭ_факт'!DE$4+59,FALSE),0))</f>
        <v>18526.530058270677</v>
      </c>
      <c r="BX68" s="17">
        <f>IF(AND($D68=$BU$4,$E68=BX$5),VLOOKUP($A68,'Потребление ЭЭ_факт'!$A$5:$DH$154,59+'Потребление ЭЭ_факт'!DF$4+47,FALSE),IF(BW68&lt;&gt;0,VLOOKUP($A68,'Потребление ЭЭ_факт'!$A$5:$DH$154,47+'Потребление ЭЭ_факт'!DF$4+59,FALSE),0))</f>
        <v>15717.229285714286</v>
      </c>
      <c r="BY68" s="17">
        <f>IF(AND($D68=$BU$4,$E68=BY$5),VLOOKUP($A68,'Потребление ЭЭ_факт'!$A$5:$DH$154,59+'Потребление ЭЭ_факт'!DG$4+47,FALSE),IF(BX68&lt;&gt;0,VLOOKUP($A68,'Потребление ЭЭ_факт'!$A$5:$DH$154,47+'Потребление ЭЭ_факт'!DG$4+59,FALSE),0))</f>
        <v>15063.0736</v>
      </c>
      <c r="BZ68" s="17">
        <f>IF(AND($D68=$BU$4,$E68=BZ$5),VLOOKUP($A68,'Потребление ЭЭ_факт'!$A$5:$DH$154,59+'Потребление ЭЭ_факт'!DH$4+47,FALSE),IF(BY68&lt;&gt;0,VLOOKUP($A68,'Потребление ЭЭ_факт'!$A$5:$DH$154,47+'Потребление ЭЭ_факт'!DH$4+59,FALSE),0))</f>
        <v>16460.690357142856</v>
      </c>
      <c r="CA68" s="15">
        <f t="shared" si="301"/>
        <v>19623.517035714285</v>
      </c>
      <c r="CB68" s="12">
        <f t="shared" si="302"/>
        <v>17765.019428571428</v>
      </c>
      <c r="CC68" s="12">
        <f t="shared" si="303"/>
        <v>16042.598571428569</v>
      </c>
      <c r="CD68" s="12">
        <f t="shared" si="304"/>
        <v>16555.051342857139</v>
      </c>
      <c r="CE68" s="12">
        <f t="shared" si="305"/>
        <v>16783.800000000003</v>
      </c>
      <c r="CF68" s="12">
        <f t="shared" si="306"/>
        <v>19326.383142857143</v>
      </c>
      <c r="CG68" s="14">
        <f t="shared" si="307"/>
        <v>18557.258085714282</v>
      </c>
      <c r="CH68" s="15">
        <f t="shared" si="308"/>
        <v>17125.131999999998</v>
      </c>
      <c r="CI68" s="15">
        <f t="shared" si="309"/>
        <v>18526.530058270677</v>
      </c>
      <c r="CJ68" s="15">
        <f t="shared" si="310"/>
        <v>15717.229285714286</v>
      </c>
      <c r="CK68" s="15">
        <f t="shared" si="311"/>
        <v>15063.0736</v>
      </c>
      <c r="CL68" s="15">
        <f t="shared" si="312"/>
        <v>16460.690357142856</v>
      </c>
      <c r="CM68" s="15">
        <f t="shared" si="260"/>
        <v>19623.517035714285</v>
      </c>
      <c r="CN68" s="15">
        <f t="shared" si="262"/>
        <v>17765.019428571428</v>
      </c>
      <c r="CO68" s="15">
        <f t="shared" si="263"/>
        <v>16042.598571428569</v>
      </c>
      <c r="CP68" s="15">
        <f t="shared" si="264"/>
        <v>16555.051342857139</v>
      </c>
      <c r="CQ68" s="15">
        <f t="shared" si="265"/>
        <v>16783.800000000003</v>
      </c>
      <c r="CR68" s="16">
        <f t="shared" si="266"/>
        <v>19326.383142857143</v>
      </c>
      <c r="CS68" s="14">
        <f t="shared" si="276"/>
        <v>18557.258085714282</v>
      </c>
      <c r="CT68" s="15">
        <f t="shared" si="277"/>
        <v>17125.131999999998</v>
      </c>
      <c r="CU68" s="15">
        <f t="shared" si="278"/>
        <v>18526.530058270677</v>
      </c>
      <c r="CV68" s="15">
        <f t="shared" si="279"/>
        <v>15717.229285714286</v>
      </c>
      <c r="CW68" s="15">
        <f t="shared" si="280"/>
        <v>15063.0736</v>
      </c>
      <c r="CX68" s="15">
        <f t="shared" si="281"/>
        <v>16460.690357142856</v>
      </c>
      <c r="CY68" s="15">
        <f t="shared" si="282"/>
        <v>19623.517035714285</v>
      </c>
      <c r="CZ68" s="15">
        <f t="shared" si="283"/>
        <v>17765.019428571428</v>
      </c>
      <c r="DA68" s="15">
        <f t="shared" si="284"/>
        <v>16042.598571428569</v>
      </c>
      <c r="DB68" s="15">
        <f t="shared" si="285"/>
        <v>16555.051342857139</v>
      </c>
      <c r="DC68" s="15">
        <f t="shared" si="286"/>
        <v>16783.800000000003</v>
      </c>
      <c r="DD68" s="16">
        <f t="shared" si="287"/>
        <v>19326.383142857143</v>
      </c>
      <c r="DE68" s="14">
        <f t="shared" si="313"/>
        <v>18557.258085714282</v>
      </c>
      <c r="DF68" s="15">
        <f t="shared" si="314"/>
        <v>17125.131999999998</v>
      </c>
      <c r="DG68" s="15">
        <f t="shared" si="315"/>
        <v>18526.530058270677</v>
      </c>
      <c r="DH68" s="15">
        <f t="shared" si="316"/>
        <v>15717.229285714286</v>
      </c>
      <c r="DI68" s="15">
        <f t="shared" si="317"/>
        <v>15063.0736</v>
      </c>
      <c r="DJ68" s="15">
        <f t="shared" si="318"/>
        <v>16460.690357142856</v>
      </c>
      <c r="DK68" s="15">
        <f t="shared" si="319"/>
        <v>19623.517035714285</v>
      </c>
      <c r="DL68" s="15">
        <f t="shared" si="320"/>
        <v>17765.019428571428</v>
      </c>
      <c r="DM68" s="15">
        <f t="shared" si="321"/>
        <v>16042.598571428569</v>
      </c>
      <c r="DN68" s="15">
        <f t="shared" si="322"/>
        <v>16555.051342857139</v>
      </c>
      <c r="DO68" s="15">
        <f t="shared" si="323"/>
        <v>16783.800000000003</v>
      </c>
      <c r="DP68" s="16">
        <f t="shared" si="324"/>
        <v>19326.383142857143</v>
      </c>
      <c r="DQ68" s="14">
        <f t="shared" si="105"/>
        <v>18557.258085714282</v>
      </c>
      <c r="DR68" s="15">
        <f t="shared" si="106"/>
        <v>17125.131999999998</v>
      </c>
      <c r="DS68" s="15">
        <f t="shared" si="107"/>
        <v>18526.530058270677</v>
      </c>
      <c r="DT68" s="15">
        <f t="shared" si="108"/>
        <v>15717.229285714286</v>
      </c>
      <c r="DU68" s="15">
        <f t="shared" si="109"/>
        <v>15063.0736</v>
      </c>
      <c r="DV68" s="15">
        <f t="shared" si="110"/>
        <v>16460.690357142856</v>
      </c>
      <c r="DW68" s="15">
        <f t="shared" si="111"/>
        <v>19623.517035714285</v>
      </c>
      <c r="DX68" s="15">
        <f t="shared" si="112"/>
        <v>17765.019428571428</v>
      </c>
      <c r="DY68" s="15">
        <f t="shared" si="113"/>
        <v>16042.598571428569</v>
      </c>
      <c r="DZ68" s="15">
        <f t="shared" si="225"/>
        <v>16555.051342857139</v>
      </c>
      <c r="EA68" s="15">
        <f t="shared" si="226"/>
        <v>16783.800000000003</v>
      </c>
      <c r="EB68" s="16">
        <f t="shared" si="227"/>
        <v>19326.383142857143</v>
      </c>
      <c r="EC68" s="14">
        <f t="shared" si="228"/>
        <v>18557.258085714282</v>
      </c>
      <c r="ED68" s="15">
        <f t="shared" si="229"/>
        <v>17125.131999999998</v>
      </c>
      <c r="EE68" s="15">
        <f t="shared" si="230"/>
        <v>18526.530058270677</v>
      </c>
      <c r="EF68" s="15">
        <f t="shared" si="231"/>
        <v>15717.229285714286</v>
      </c>
      <c r="EG68" s="15">
        <f t="shared" si="232"/>
        <v>15063.0736</v>
      </c>
      <c r="EH68" s="15">
        <f t="shared" si="233"/>
        <v>16460.690357142856</v>
      </c>
      <c r="EI68" s="15">
        <f t="shared" si="234"/>
        <v>19623.517035714285</v>
      </c>
      <c r="EJ68" s="15">
        <f t="shared" si="235"/>
        <v>17765.019428571428</v>
      </c>
      <c r="EK68" s="15">
        <f t="shared" si="236"/>
        <v>16042.598571428569</v>
      </c>
      <c r="EL68" s="15">
        <f t="shared" si="237"/>
        <v>16555.051342857139</v>
      </c>
      <c r="EM68" s="15">
        <f t="shared" si="238"/>
        <v>16783.800000000003</v>
      </c>
      <c r="EN68" s="16">
        <f t="shared" si="239"/>
        <v>19326.383142857143</v>
      </c>
      <c r="EO68" s="14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6"/>
      <c r="FC68" s="14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4"/>
      <c r="FP68" s="17"/>
      <c r="FQ68" s="17"/>
      <c r="FR68" s="17"/>
      <c r="FS68" s="17"/>
      <c r="FT68" s="17"/>
      <c r="FU68" s="17"/>
      <c r="FV68" s="17"/>
      <c r="FW68" s="17"/>
      <c r="FX68" s="17"/>
      <c r="FY68" s="17"/>
      <c r="FZ68" s="17"/>
      <c r="GA68" s="14"/>
      <c r="GB68" s="17">
        <f t="shared" si="138"/>
        <v>18057.99011428572</v>
      </c>
      <c r="GC68" s="17">
        <f t="shared" si="139"/>
        <v>20013.627238925001</v>
      </c>
      <c r="GD68" s="17">
        <f t="shared" si="140"/>
        <v>14565.643928571426</v>
      </c>
      <c r="GE68" s="17">
        <f t="shared" si="141"/>
        <v>15456.841800000002</v>
      </c>
      <c r="GF68" s="17">
        <f t="shared" si="142"/>
        <v>17598.428571428572</v>
      </c>
      <c r="GG68" s="17">
        <f t="shared" si="143"/>
        <v>19623.517035714285</v>
      </c>
      <c r="GH68" s="17">
        <f t="shared" si="144"/>
        <v>17765.019428571428</v>
      </c>
      <c r="GI68" s="17">
        <f t="shared" si="145"/>
        <v>16042.598571428569</v>
      </c>
      <c r="GJ68" s="17">
        <f t="shared" si="146"/>
        <v>16555.051342857139</v>
      </c>
      <c r="GK68" s="17">
        <f t="shared" si="147"/>
        <v>16783.800000000003</v>
      </c>
      <c r="GL68" s="17">
        <f t="shared" si="148"/>
        <v>19326.383142857143</v>
      </c>
      <c r="GM68" s="14">
        <f t="shared" si="149"/>
        <v>18557.258085714282</v>
      </c>
      <c r="GN68" s="17">
        <f t="shared" si="150"/>
        <v>17125.131999999998</v>
      </c>
      <c r="GO68" s="17">
        <f t="shared" si="151"/>
        <v>18526.530058270677</v>
      </c>
      <c r="GP68" s="17">
        <f t="shared" si="152"/>
        <v>15717.229285714286</v>
      </c>
      <c r="GQ68" s="17">
        <f t="shared" si="153"/>
        <v>15063.0736</v>
      </c>
      <c r="GR68" s="17">
        <f t="shared" si="154"/>
        <v>16460.690357142856</v>
      </c>
      <c r="GS68" s="15">
        <f t="shared" si="155"/>
        <v>19623.517035714285</v>
      </c>
      <c r="GT68" s="12">
        <f t="shared" si="156"/>
        <v>17765.019428571428</v>
      </c>
      <c r="GU68" s="12">
        <f t="shared" si="157"/>
        <v>16042.598571428569</v>
      </c>
      <c r="GV68" s="12">
        <f t="shared" si="158"/>
        <v>16555.051342857139</v>
      </c>
      <c r="GW68" s="12">
        <f t="shared" si="159"/>
        <v>16783.800000000003</v>
      </c>
      <c r="GX68" s="12">
        <f t="shared" si="160"/>
        <v>19326.383142857143</v>
      </c>
      <c r="GY68" s="14">
        <f t="shared" si="161"/>
        <v>18557.258085714282</v>
      </c>
      <c r="GZ68" s="15">
        <f t="shared" si="162"/>
        <v>17125.131999999998</v>
      </c>
      <c r="HA68" s="15">
        <f t="shared" si="163"/>
        <v>18526.530058270677</v>
      </c>
      <c r="HB68" s="15">
        <f t="shared" si="164"/>
        <v>15717.229285714286</v>
      </c>
      <c r="HC68" s="15">
        <f t="shared" si="165"/>
        <v>15063.0736</v>
      </c>
      <c r="HD68" s="15">
        <f t="shared" si="166"/>
        <v>16460.690357142856</v>
      </c>
      <c r="HE68" s="15">
        <f t="shared" si="167"/>
        <v>19623.517035714285</v>
      </c>
      <c r="HF68" s="15">
        <f t="shared" si="168"/>
        <v>17765.019428571428</v>
      </c>
      <c r="HG68" s="15">
        <f t="shared" si="169"/>
        <v>16042.598571428569</v>
      </c>
      <c r="HH68" s="15">
        <f t="shared" si="170"/>
        <v>16555.051342857139</v>
      </c>
      <c r="HI68" s="15">
        <f t="shared" si="171"/>
        <v>16783.800000000003</v>
      </c>
      <c r="HJ68" s="16">
        <f t="shared" si="172"/>
        <v>19326.383142857143</v>
      </c>
      <c r="HK68" s="14">
        <f t="shared" si="267"/>
        <v>18557.258085714282</v>
      </c>
      <c r="HL68" s="15">
        <f t="shared" si="268"/>
        <v>17125.131999999998</v>
      </c>
      <c r="HM68" s="15">
        <f t="shared" si="269"/>
        <v>18526.530058270677</v>
      </c>
      <c r="HN68" s="15">
        <f t="shared" si="270"/>
        <v>15717.229285714286</v>
      </c>
      <c r="HO68" s="15">
        <f t="shared" si="272"/>
        <v>15063.0736</v>
      </c>
      <c r="HP68" s="15">
        <f t="shared" si="273"/>
        <v>16460.690357142856</v>
      </c>
      <c r="HQ68" s="15">
        <f t="shared" si="274"/>
        <v>19623.517035714285</v>
      </c>
      <c r="HR68" s="15">
        <f t="shared" si="275"/>
        <v>17765.019428571428</v>
      </c>
      <c r="HS68" s="15">
        <f t="shared" si="288"/>
        <v>16042.598571428569</v>
      </c>
      <c r="HT68" s="15">
        <f t="shared" si="289"/>
        <v>16555.051342857139</v>
      </c>
      <c r="HU68" s="15">
        <f t="shared" si="290"/>
        <v>16783.800000000003</v>
      </c>
      <c r="HV68" s="16">
        <f t="shared" si="291"/>
        <v>19326.383142857143</v>
      </c>
      <c r="HW68" s="14">
        <f t="shared" si="292"/>
        <v>18557.258085714282</v>
      </c>
      <c r="HX68" s="15">
        <f t="shared" si="293"/>
        <v>17125.131999999998</v>
      </c>
      <c r="HY68" s="15">
        <f t="shared" si="294"/>
        <v>18526.530058270677</v>
      </c>
      <c r="HZ68" s="15">
        <f t="shared" si="295"/>
        <v>15717.229285714286</v>
      </c>
      <c r="IA68" s="15">
        <f t="shared" si="296"/>
        <v>15063.0736</v>
      </c>
      <c r="IB68" s="15">
        <f t="shared" si="325"/>
        <v>16460.690357142856</v>
      </c>
      <c r="IC68" s="15">
        <f t="shared" si="326"/>
        <v>19623.517035714285</v>
      </c>
      <c r="ID68" s="15">
        <f t="shared" si="327"/>
        <v>17765.019428571428</v>
      </c>
      <c r="IE68" s="15">
        <f t="shared" si="328"/>
        <v>16042.598571428569</v>
      </c>
      <c r="IF68" s="15">
        <f t="shared" si="329"/>
        <v>16555.051342857139</v>
      </c>
      <c r="IG68" s="15">
        <f t="shared" si="330"/>
        <v>16783.800000000003</v>
      </c>
      <c r="IH68" s="16">
        <f t="shared" si="331"/>
        <v>19326.383142857143</v>
      </c>
      <c r="II68" s="14">
        <f t="shared" si="332"/>
        <v>18557.258085714282</v>
      </c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6"/>
      <c r="IU68" s="14"/>
      <c r="IV68" s="15"/>
      <c r="IW68" s="15"/>
      <c r="IX68" s="15"/>
      <c r="IY68" s="15"/>
      <c r="IZ68" s="15"/>
      <c r="JA68" s="15"/>
      <c r="JB68" s="15"/>
      <c r="JC68" s="15"/>
      <c r="JD68" s="15"/>
      <c r="JE68" s="15"/>
      <c r="JF68" s="16"/>
      <c r="JH68" s="17"/>
      <c r="JI68" s="14">
        <f t="shared" si="179"/>
        <v>0</v>
      </c>
      <c r="JJ68" s="15">
        <f t="shared" si="180"/>
        <v>0</v>
      </c>
      <c r="JK68" s="15">
        <f t="shared" si="181"/>
        <v>191788.90117463926</v>
      </c>
      <c r="JL68" s="15">
        <f t="shared" si="182"/>
        <v>207546.28290827063</v>
      </c>
      <c r="JM68" s="15">
        <f t="shared" si="183"/>
        <v>207546.28290827063</v>
      </c>
      <c r="JN68" s="15">
        <f t="shared" si="184"/>
        <v>207546.28290827063</v>
      </c>
      <c r="JO68" s="15">
        <f t="shared" si="185"/>
        <v>207546.28290827063</v>
      </c>
      <c r="JP68" s="15">
        <f t="shared" si="186"/>
        <v>18557.258085714282</v>
      </c>
      <c r="JQ68" s="15">
        <f t="shared" si="187"/>
        <v>0</v>
      </c>
      <c r="JR68" s="14"/>
    </row>
    <row r="69" spans="1:278" ht="12.75" customHeight="1" x14ac:dyDescent="0.25">
      <c r="A69" s="1" t="s">
        <v>209</v>
      </c>
      <c r="B69" s="3" t="s">
        <v>210</v>
      </c>
      <c r="C69" s="4">
        <v>45318</v>
      </c>
      <c r="D69">
        <f t="shared" si="297"/>
        <v>2024</v>
      </c>
      <c r="E69">
        <f t="shared" si="298"/>
        <v>1</v>
      </c>
      <c r="F69">
        <f t="shared" si="299"/>
        <v>2021</v>
      </c>
      <c r="G69">
        <f t="shared" si="300"/>
        <v>1</v>
      </c>
      <c r="H69">
        <f t="shared" si="173"/>
        <v>2024</v>
      </c>
      <c r="I69">
        <f t="shared" si="174"/>
        <v>2</v>
      </c>
      <c r="J69">
        <f t="shared" si="175"/>
        <v>2028</v>
      </c>
      <c r="K69">
        <f t="shared" si="176"/>
        <v>1</v>
      </c>
      <c r="M69" s="28">
        <f>IF(AND($D69=$M$4,$E69=M$5),VLOOKUP($A69,'Потребление ЭЭ_факт'!$A$5:$DH$154,47+'Потребление ЭЭ_факт'!AU$4-1,FALSE),IF(L69&lt;&gt;0,VLOOKUP($A69,'Потребление ЭЭ_факт'!$A$5:$DH$154,47+'Потребление ЭЭ_факт'!AU$4-1,FALSE),0))</f>
        <v>0</v>
      </c>
      <c r="N69" s="17">
        <f>IF(AND($D69=$M$4,$E69=N$5),VLOOKUP($A69,'Потребление ЭЭ_факт'!$A$5:$DH$154,47+'Потребление ЭЭ_факт'!AV$4-1,FALSE),IF(M69&lt;&gt;0,VLOOKUP($A69,'Потребление ЭЭ_факт'!$A$5:$DH$154,47+'Потребление ЭЭ_факт'!AV$4-1,FALSE),0))</f>
        <v>0</v>
      </c>
      <c r="O69" s="17">
        <f>IF(AND($D69=$M$4,$E69=O$5),VLOOKUP($A69,'Потребление ЭЭ_факт'!$A$5:$DH$154,47+'Потребление ЭЭ_факт'!AW$4-1,FALSE),IF(N69&lt;&gt;0,VLOOKUP($A69,'Потребление ЭЭ_факт'!$A$5:$DH$154,47+'Потребление ЭЭ_факт'!AW$4-1,FALSE),0))</f>
        <v>0</v>
      </c>
      <c r="P69" s="17">
        <f>IF(AND($D69=$M$4,$E69=P$5),VLOOKUP($A69,'Потребление ЭЭ_факт'!$A$5:$DH$154,47+'Потребление ЭЭ_факт'!AX$4-1,FALSE),IF(O69&lt;&gt;0,VLOOKUP($A69,'Потребление ЭЭ_факт'!$A$5:$DH$154,47+'Потребление ЭЭ_факт'!AX$4-1,FALSE),0))</f>
        <v>0</v>
      </c>
      <c r="Q69" s="17">
        <f>IF(AND($D69=$M$4,$E69=Q$5),VLOOKUP($A69,'Потребление ЭЭ_факт'!$A$5:$DH$154,47+'Потребление ЭЭ_факт'!AY$4-1,FALSE),IF(P69&lt;&gt;0,VLOOKUP($A69,'Потребление ЭЭ_факт'!$A$5:$DH$154,47+'Потребление ЭЭ_факт'!AY$4-1,FALSE),0))</f>
        <v>0</v>
      </c>
      <c r="R69" s="17">
        <f>IF(AND($D69=$M$4,$E69=R$5),VLOOKUP($A69,'Потребление ЭЭ_факт'!$A$5:$DH$154,47+'Потребление ЭЭ_факт'!AZ$4-1,FALSE),IF(Q69&lt;&gt;0,VLOOKUP($A69,'Потребление ЭЭ_факт'!$A$5:$DH$154,47+'Потребление ЭЭ_факт'!AZ$4-1,FALSE),0))</f>
        <v>0</v>
      </c>
      <c r="S69" s="17">
        <f>IF(AND($D69=$M$4,$E69=S$5),VLOOKUP($A69,'Потребление ЭЭ_факт'!$A$5:$DH$154,47+'Потребление ЭЭ_факт'!BA$4-1,FALSE),IF(R69&lt;&gt;0,VLOOKUP($A69,'Потребление ЭЭ_факт'!$A$5:$DH$154,47+'Потребление ЭЭ_факт'!BA$4-1,FALSE),0))</f>
        <v>0</v>
      </c>
      <c r="T69" s="17">
        <f>IF(AND($D69=$M$4,$E69=T$5),VLOOKUP($A69,'Потребление ЭЭ_факт'!$A$5:$DH$154,47+'Потребление ЭЭ_факт'!BB$4-1,FALSE),IF(S69&lt;&gt;0,VLOOKUP($A69,'Потребление ЭЭ_факт'!$A$5:$DH$154,47+'Потребление ЭЭ_факт'!BB$4-1,FALSE),0))</f>
        <v>0</v>
      </c>
      <c r="U69" s="17">
        <f>IF(AND($D69=$M$4,$E69=U$5),VLOOKUP($A69,'Потребление ЭЭ_факт'!$A$5:$DH$154,47+'Потребление ЭЭ_факт'!BC$4-1,FALSE),IF(T69&lt;&gt;0,VLOOKUP($A69,'Потребление ЭЭ_факт'!$A$5:$DH$154,47+'Потребление ЭЭ_факт'!BC$4-1,FALSE),0))</f>
        <v>0</v>
      </c>
      <c r="V69" s="17">
        <f>IF(AND($D69=$M$4,$E69=V$5),VLOOKUP($A69,'Потребление ЭЭ_факт'!$A$5:$DH$154,47+'Потребление ЭЭ_факт'!BD$4-1,FALSE),IF(U69&lt;&gt;0,VLOOKUP($A69,'Потребление ЭЭ_факт'!$A$5:$DH$154,47+'Потребление ЭЭ_факт'!BD$4-1,FALSE),0))</f>
        <v>0</v>
      </c>
      <c r="W69" s="17">
        <f>IF(AND($D69=$M$4,$E69=W$5),VLOOKUP($A69,'Потребление ЭЭ_факт'!$A$5:$DH$154,47+'Потребление ЭЭ_факт'!BE$4-1,FALSE),IF(V69&lt;&gt;0,VLOOKUP($A69,'Потребление ЭЭ_факт'!$A$5:$DH$154,47+'Потребление ЭЭ_факт'!BE$4-1,FALSE),0))</f>
        <v>0</v>
      </c>
      <c r="X69" s="17">
        <f>IF(AND($D69=$M$4,$E69=X$5),VLOOKUP($A69,'Потребление ЭЭ_факт'!$A$5:$DH$154,47+'Потребление ЭЭ_факт'!BF$4-1,FALSE),IF(W69&lt;&gt;0,VLOOKUP($A69,'Потребление ЭЭ_факт'!$A$5:$DH$154,47+'Потребление ЭЭ_факт'!BF$4-1,FALSE),0))</f>
        <v>0</v>
      </c>
      <c r="Y69" s="14">
        <f>IF(AND($D69=$Y$4,$E69=Y$5),VLOOKUP($A69,'Потребление ЭЭ_факт'!$A$5:$DH$154,47+'Потребление ЭЭ_факт'!BG$4+11,FALSE),IF(X69&lt;&gt;0,VLOOKUP($A69,'Потребление ЭЭ_факт'!$A$5:$DH$154,47+'Потребление ЭЭ_факт'!BG$4+11,FALSE),0))</f>
        <v>0</v>
      </c>
      <c r="Z69" s="17">
        <f>IF(AND($D69=$Y$4,$E69=Z$5),VLOOKUP($A69,'Потребление ЭЭ_факт'!$A$5:$DH$154,47+'Потребление ЭЭ_факт'!BH$4+11,FALSE),IF(Y69&lt;&gt;0,VLOOKUP($A69,'Потребление ЭЭ_факт'!$A$5:$DH$154,47+'Потребление ЭЭ_факт'!BH$4+11,FALSE),0))</f>
        <v>0</v>
      </c>
      <c r="AA69" s="17">
        <f>IF(AND($D69=$Y$4,$E69=AA$5),VLOOKUP($A69,'Потребление ЭЭ_факт'!$A$5:$DH$154,47+'Потребление ЭЭ_факт'!BI$4+11,FALSE),IF(Z69&lt;&gt;0,VLOOKUP($A69,'Потребление ЭЭ_факт'!$A$5:$DH$154,47+'Потребление ЭЭ_факт'!BI$4+11,FALSE),0))</f>
        <v>0</v>
      </c>
      <c r="AB69" s="17">
        <f>IF(AND($D69=$Y$4,$E69=AB$5),VLOOKUP($A69,'Потребление ЭЭ_факт'!$A$5:$DH$154,47+'Потребление ЭЭ_факт'!BJ$4+11,FALSE),IF(AA69&lt;&gt;0,VLOOKUP($A69,'Потребление ЭЭ_факт'!$A$5:$DH$154,47+'Потребление ЭЭ_факт'!BJ$4+11,FALSE),0))</f>
        <v>0</v>
      </c>
      <c r="AC69" s="17">
        <f>IF(AND($D69=$Y$4,$E69=AC$5),VLOOKUP($A69,'Потребление ЭЭ_факт'!$A$5:$DH$154,47+'Потребление ЭЭ_факт'!BK$4+11,FALSE),IF(AB69&lt;&gt;0,VLOOKUP($A69,'Потребление ЭЭ_факт'!$A$5:$DH$154,47+'Потребление ЭЭ_факт'!BK$4+11,FALSE),0))</f>
        <v>0</v>
      </c>
      <c r="AD69" s="17">
        <f>IF(AND($D69=$Y$4,$E69=AD$5),VLOOKUP($A69,'Потребление ЭЭ_факт'!$A$5:$DH$154,47+'Потребление ЭЭ_факт'!BL$4+11,FALSE),IF(AC69&lt;&gt;0,VLOOKUP($A69,'Потребление ЭЭ_факт'!$A$5:$DH$154,47+'Потребление ЭЭ_факт'!BL$4+11,FALSE),0))</f>
        <v>0</v>
      </c>
      <c r="AE69" s="17">
        <f>IF(AND($D69=$Y$4,$E69=AE$5),VLOOKUP($A69,'Потребление ЭЭ_факт'!$A$5:$DH$154,47+'Потребление ЭЭ_факт'!BM$4+11,FALSE),IF(AD69&lt;&gt;0,VLOOKUP($A69,'Потребление ЭЭ_факт'!$A$5:$DH$154,47+'Потребление ЭЭ_факт'!BM$4+11,FALSE),0))</f>
        <v>0</v>
      </c>
      <c r="AF69" s="17">
        <f>IF(AND($D69=$Y$4,$E69=AF$5),VLOOKUP($A69,'Потребление ЭЭ_факт'!$A$5:$DH$154,47+'Потребление ЭЭ_факт'!BN$4+11,FALSE),IF(AE69&lt;&gt;0,VLOOKUP($A69,'Потребление ЭЭ_факт'!$A$5:$DH$154,47+'Потребление ЭЭ_факт'!BN$4+11,FALSE),0))</f>
        <v>0</v>
      </c>
      <c r="AG69" s="17">
        <f>IF(AND($D69=$Y$4,$E69=AG$5),VLOOKUP($A69,'Потребление ЭЭ_факт'!$A$5:$DH$154,47+'Потребление ЭЭ_факт'!BO$4+11,FALSE),IF(AF69&lt;&gt;0,VLOOKUP($A69,'Потребление ЭЭ_факт'!$A$5:$DH$154,47+'Потребление ЭЭ_факт'!BO$4+11,FALSE),0))</f>
        <v>0</v>
      </c>
      <c r="AH69" s="17">
        <f>IF(AND($D69=$Y$4,$E69=AH$5),VLOOKUP($A69,'Потребление ЭЭ_факт'!$A$5:$DH$154,47+'Потребление ЭЭ_факт'!BP$4+11,FALSE),IF(AG69&lt;&gt;0,VLOOKUP($A69,'Потребление ЭЭ_факт'!$A$5:$DH$154,47+'Потребление ЭЭ_факт'!BP$4+11,FALSE),0))</f>
        <v>0</v>
      </c>
      <c r="AI69" s="17">
        <f>IF(AND($D69=$Y$4,$E69=AI$5),VLOOKUP($A69,'Потребление ЭЭ_факт'!$A$5:$DH$154,47+'Потребление ЭЭ_факт'!BQ$4+11,FALSE),IF(AH69&lt;&gt;0,VLOOKUP($A69,'Потребление ЭЭ_факт'!$A$5:$DH$154,47+'Потребление ЭЭ_факт'!BQ$4+11,FALSE),0))</f>
        <v>0</v>
      </c>
      <c r="AJ69" s="17">
        <f>IF(AND($D69=$Y$4,$E69=AJ$5),VLOOKUP($A69,'Потребление ЭЭ_факт'!$A$5:$DH$154,47+'Потребление ЭЭ_факт'!BR$4+11,FALSE),IF(AI69&lt;&gt;0,VLOOKUP($A69,'Потребление ЭЭ_факт'!$A$5:$DH$154,47+'Потребление ЭЭ_факт'!BR$4+11,FALSE),0))</f>
        <v>0</v>
      </c>
      <c r="AK69" s="14">
        <f>IF(AND($D69=$AK$4,$E69=AK$5),VLOOKUP($A69,'Потребление ЭЭ_факт'!$A$5:$DH$154,47+'Потребление ЭЭ_факт'!BS$4+23,FALSE),IF(AJ69&lt;&gt;0,VLOOKUP($A69,'Потребление ЭЭ_факт'!$A$5:$DH$154,47+'Потребление ЭЭ_факт'!BS$4+23,FALSE),0))</f>
        <v>0</v>
      </c>
      <c r="AL69" s="17">
        <f>IF(AND($D69=$AK$4,$E69=AL$5),VLOOKUP($A69,'Потребление ЭЭ_факт'!$A$5:$DH$154,47+'Потребление ЭЭ_факт'!BT$4+23,FALSE),IF(AK69&lt;&gt;0,VLOOKUP($A69,'Потребление ЭЭ_факт'!$A$5:$DH$154,47+'Потребление ЭЭ_факт'!BT$4+23,FALSE),0))</f>
        <v>0</v>
      </c>
      <c r="AM69" s="17">
        <f>IF(AND($D69=$AK$4,$E69=AM$5),VLOOKUP($A69,'Потребление ЭЭ_факт'!$A$5:$DH$154,47+'Потребление ЭЭ_факт'!BU$4+23,FALSE),IF(AL69&lt;&gt;0,VLOOKUP($A69,'Потребление ЭЭ_факт'!$A$5:$DH$154,47+'Потребление ЭЭ_факт'!BU$4+23,FALSE),0))</f>
        <v>0</v>
      </c>
      <c r="AN69" s="17">
        <f>IF(AND($D69=$AK$4,$E69=AN$5),VLOOKUP($A69,'Потребление ЭЭ_факт'!$A$5:$DH$154,47+'Потребление ЭЭ_факт'!BV$4+23,FALSE),IF(AM69&lt;&gt;0,VLOOKUP($A69,'Потребление ЭЭ_факт'!$A$5:$DH$154,47+'Потребление ЭЭ_факт'!BV$4+23,FALSE),0))</f>
        <v>0</v>
      </c>
      <c r="AO69" s="17">
        <f>IF(AND($D69=$AK$4,$E69=AO$5),VLOOKUP($A69,'Потребление ЭЭ_факт'!$A$5:$DH$154,47+'Потребление ЭЭ_факт'!BW$4+23,FALSE),IF(AN69&lt;&gt;0,VLOOKUP($A69,'Потребление ЭЭ_факт'!$A$5:$DH$154,47+'Потребление ЭЭ_факт'!BW$4+23,FALSE),0))</f>
        <v>0</v>
      </c>
      <c r="AP69" s="17">
        <f>IF(AND($D69=$AK$4,$E69=AP$5),VLOOKUP($A69,'Потребление ЭЭ_факт'!$A$5:$DH$154,47+'Потребление ЭЭ_факт'!BX$4+23,FALSE),IF(AO69&lt;&gt;0,VLOOKUP($A69,'Потребление ЭЭ_факт'!$A$5:$DH$154,47+'Потребление ЭЭ_факт'!BX$4+23,FALSE),0))</f>
        <v>0</v>
      </c>
      <c r="AQ69" s="17">
        <f>IF(AND($D69=$AK$4,$E69=AQ$5),VLOOKUP($A69,'Потребление ЭЭ_факт'!$A$5:$DH$154,47+'Потребление ЭЭ_факт'!BY$4+23,FALSE),IF(AP69&lt;&gt;0,VLOOKUP($A69,'Потребление ЭЭ_факт'!$A$5:$DH$154,47+'Потребление ЭЭ_факт'!BY$4+23,FALSE),0))</f>
        <v>0</v>
      </c>
      <c r="AR69" s="17">
        <f>IF(AND($D69=$AK$4,$E69=AR$5),VLOOKUP($A69,'Потребление ЭЭ_факт'!$A$5:$DH$154,47+'Потребление ЭЭ_факт'!BZ$4+23,FALSE),IF(AQ69&lt;&gt;0,VLOOKUP($A69,'Потребление ЭЭ_факт'!$A$5:$DH$154,47+'Потребление ЭЭ_факт'!BZ$4+23,FALSE),0))</f>
        <v>0</v>
      </c>
      <c r="AS69" s="17">
        <f>IF(AND($D69=$AK$4,$E69=AS$5),VLOOKUP($A69,'Потребление ЭЭ_факт'!$A$5:$DH$154,47+'Потребление ЭЭ_факт'!CA$4+23,FALSE),IF(AR69&lt;&gt;0,VLOOKUP($A69,'Потребление ЭЭ_факт'!$A$5:$DH$154,47+'Потребление ЭЭ_факт'!CA$4+23,FALSE),0))</f>
        <v>0</v>
      </c>
      <c r="AT69" s="17">
        <f>IF(AND($D69=$AK$4,$E69=AT$5),VLOOKUP($A69,'Потребление ЭЭ_факт'!$A$5:$DH$154,47+'Потребление ЭЭ_факт'!CB$4+23,FALSE),IF(AS69&lt;&gt;0,VLOOKUP($A69,'Потребление ЭЭ_факт'!$A$5:$DH$154,47+'Потребление ЭЭ_факт'!CB$4+23,FALSE),0))</f>
        <v>0</v>
      </c>
      <c r="AU69" s="17">
        <f>IF(AND($D69=$AK$4,$E69=AU$5),VLOOKUP($A69,'Потребление ЭЭ_факт'!$A$5:$DH$154,47+'Потребление ЭЭ_факт'!CC$4+23,FALSE),IF(AT69&lt;&gt;0,VLOOKUP($A69,'Потребление ЭЭ_факт'!$A$5:$DH$154,47+'Потребление ЭЭ_факт'!CC$4+23,FALSE),0))</f>
        <v>0</v>
      </c>
      <c r="AV69" s="17">
        <f>IF(AND($D69=$AK$4,$E69=AV$5),VLOOKUP($A69,'Потребление ЭЭ_факт'!$A$5:$DH$154,47+'Потребление ЭЭ_факт'!CD$4+23,FALSE),IF(AU69&lt;&gt;0,VLOOKUP($A69,'Потребление ЭЭ_факт'!$A$5:$DH$154,47+'Потребление ЭЭ_факт'!CD$4+23,FALSE),0))</f>
        <v>0</v>
      </c>
      <c r="AW69" s="14">
        <f>IF(AND($D69=$AW$4,$E69=AW$5),VLOOKUP($A69,'Потребление ЭЭ_факт'!$A$5:$DH$154,47+'Потребление ЭЭ_факт'!CE$4+35,FALSE),IF(AV69&lt;&gt;0,VLOOKUP($A69,'Потребление ЭЭ_факт'!$A$5:$DH$154,47+'Потребление ЭЭ_факт'!CE$4+35,FALSE),0))</f>
        <v>0</v>
      </c>
      <c r="AX69" s="17">
        <f>IF(AND($D69=$AW$4,$E69=AX$5),VLOOKUP($A69,'Потребление ЭЭ_факт'!$A$5:$DH$154,47+'Потребление ЭЭ_факт'!CF$4+35,FALSE),IF(AW69&lt;&gt;0,VLOOKUP($A69,'Потребление ЭЭ_факт'!$A$5:$DH$154,47+'Потребление ЭЭ_факт'!CF$4+35,FALSE),0))</f>
        <v>0</v>
      </c>
      <c r="AY69" s="17">
        <f>IF(AND($D69=$AW$4,$E69=AY$5),VLOOKUP($A69,'Потребление ЭЭ_факт'!$A$5:$DH$154,47+'Потребление ЭЭ_факт'!CG$4+35,FALSE),IF(AX69&lt;&gt;0,VLOOKUP($A69,'Потребление ЭЭ_факт'!$A$5:$DH$154,47+'Потребление ЭЭ_факт'!CG$4+35,FALSE),0))</f>
        <v>0</v>
      </c>
      <c r="AZ69" s="17">
        <f>IF(AND($D69=$AW$4,$E69=AZ$5),VLOOKUP($A69,'Потребление ЭЭ_факт'!$A$5:$DH$154,47+'Потребление ЭЭ_факт'!CH$4+35,FALSE),IF(AY69&lt;&gt;0,VLOOKUP($A69,'Потребление ЭЭ_факт'!$A$5:$DH$154,47+'Потребление ЭЭ_факт'!CH$4+35,FALSE),0))</f>
        <v>0</v>
      </c>
      <c r="BA69" s="17">
        <f>IF(AND($D69=$AW$4,$E69=BA$5),VLOOKUP($A69,'Потребление ЭЭ_факт'!$A$5:$DH$154,47+'Потребление ЭЭ_факт'!CI$4+35,FALSE),IF(AZ69&lt;&gt;0,VLOOKUP($A69,'Потребление ЭЭ_факт'!$A$5:$DH$154,47+'Потребление ЭЭ_факт'!CI$4+35,FALSE),0))</f>
        <v>0</v>
      </c>
      <c r="BB69" s="17">
        <f>IF(AND($D69=$AW$4,$E69=BB$5),VLOOKUP($A69,'Потребление ЭЭ_факт'!$A$5:$DH$154,47+'Потребление ЭЭ_факт'!CJ$4+35,FALSE),IF(BA69&lt;&gt;0,VLOOKUP($A69,'Потребление ЭЭ_факт'!$A$5:$DH$154,47+'Потребление ЭЭ_факт'!CJ$4+35,FALSE),0))</f>
        <v>0</v>
      </c>
      <c r="BC69" s="17">
        <f>IF(AND($D69=$AW$4,$E69=BC$5),VLOOKUP($A69,'Потребление ЭЭ_факт'!$A$5:$DH$154,47+'Потребление ЭЭ_факт'!CK$4+35,FALSE),IF(BB69&lt;&gt;0,VLOOKUP($A69,'Потребление ЭЭ_факт'!$A$5:$DH$154,47+'Потребление ЭЭ_факт'!CK$4+35,FALSE),0))</f>
        <v>0</v>
      </c>
      <c r="BD69" s="17">
        <f>IF(AND($D69=$AW$4,$E69=BD$5),VLOOKUP($A69,'Потребление ЭЭ_факт'!$A$5:$DH$154,47+'Потребление ЭЭ_факт'!CL$4+35,FALSE),IF(BC69&lt;&gt;0,VLOOKUP($A69,'Потребление ЭЭ_факт'!$A$5:$DH$154,47+'Потребление ЭЭ_факт'!CL$4+35,FALSE),0))</f>
        <v>0</v>
      </c>
      <c r="BE69" s="17">
        <f>IF(AND($D69=$AW$4,$E69=BE$5),VLOOKUP($A69,'Потребление ЭЭ_факт'!$A$5:$DH$154,47+'Потребление ЭЭ_факт'!CM$4+35,FALSE),IF(BD69&lt;&gt;0,VLOOKUP($A69,'Потребление ЭЭ_факт'!$A$5:$DH$154,47+'Потребление ЭЭ_факт'!CM$4+35,FALSE),0))</f>
        <v>0</v>
      </c>
      <c r="BF69" s="17">
        <f>IF(AND($D69=$AW$4,$E69=BF$5),VLOOKUP($A69,'Потребление ЭЭ_факт'!$A$5:$DH$154,47+'Потребление ЭЭ_факт'!CN$4+35,FALSE),IF(BE69&lt;&gt;0,VLOOKUP($A69,'Потребление ЭЭ_факт'!$A$5:$DH$154,47+'Потребление ЭЭ_факт'!CN$4+35,FALSE),0))</f>
        <v>0</v>
      </c>
      <c r="BG69" s="17">
        <f>IF(AND($D69=$AW$4,$E69=BG$5),VLOOKUP($A69,'Потребление ЭЭ_факт'!$A$5:$DH$154,47+'Потребление ЭЭ_факт'!CO$4+35,FALSE),IF(BF69&lt;&gt;0,VLOOKUP($A69,'Потребление ЭЭ_факт'!$A$5:$DH$154,47+'Потребление ЭЭ_факт'!CO$4+35,FALSE),0))</f>
        <v>0</v>
      </c>
      <c r="BH69" s="17">
        <f>IF(AND($D69=$AW$4,$E69=BH$5),VLOOKUP($A69,'Потребление ЭЭ_факт'!$A$5:$DH$154,47+'Потребление ЭЭ_факт'!CP$4+35,FALSE),IF(BG69&lt;&gt;0,VLOOKUP($A69,'Потребление ЭЭ_факт'!$A$5:$DH$154,47+'Потребление ЭЭ_факт'!CP$4+35,FALSE),0))</f>
        <v>0</v>
      </c>
      <c r="BI69" s="14">
        <f>IF(AND($D69=$BI$4,$E69=BI$5),VLOOKUP($A69,'Потребление ЭЭ_факт'!$A$5:$DH$154,47+'Потребление ЭЭ_факт'!CQ$4+47,FALSE),IF(BH69&lt;&gt;0,VLOOKUP($A69,'Потребление ЭЭ_факт'!$A$5:$DH$154,47+'Потребление ЭЭ_факт'!CQ$4+47,FALSE),0))</f>
        <v>8304.9310000000005</v>
      </c>
      <c r="BJ69" s="17">
        <f>IF(AND($D69=$BI$4,$E69=BJ$5),VLOOKUP($A69,'Потребление ЭЭ_факт'!$A$5:$DH$154,47+'Потребление ЭЭ_факт'!CR$4+47,FALSE),IF(BI69&lt;&gt;0,VLOOKUP($A69,'Потребление ЭЭ_факт'!$A$5:$DH$154,47+'Потребление ЭЭ_факт'!CR$4+47,FALSE),0))</f>
        <v>9749.2083999999995</v>
      </c>
      <c r="BK69" s="17">
        <f>IF(AND($D69=$BI$4,$E69=BK$5),VLOOKUP($A69,'Потребление ЭЭ_факт'!$A$5:$DH$154,47+'Потребление ЭЭ_факт'!CS$4+47,FALSE),IF(BJ69&lt;&gt;0,VLOOKUP($A69,'Потребление ЭЭ_факт'!$A$5:$DH$154,47+'Потребление ЭЭ_факт'!CS$4+47,FALSE),0))</f>
        <v>10046.026071428571</v>
      </c>
      <c r="BL69" s="17">
        <f>IF(AND($D69=$BI$4,$E69=BL$5),VLOOKUP($A69,'Потребление ЭЭ_факт'!$A$5:$DH$154,47+'Потребление ЭЭ_факт'!CT$4+47,FALSE),IF(BK69&lt;&gt;0,VLOOKUP($A69,'Потребление ЭЭ_факт'!$A$5:$DH$154,47+'Потребление ЭЭ_факт'!CT$4+47,FALSE),0))</f>
        <v>11492.831785714285</v>
      </c>
      <c r="BM69" s="17">
        <f>IF(AND($D69=$BI$4,$E69=BM$5),VLOOKUP($A69,'Потребление ЭЭ_факт'!$A$5:$DH$154,47+'Потребление ЭЭ_факт'!CU$4+47,FALSE),IF(BL69&lt;&gt;0,VLOOKUP($A69,'Потребление ЭЭ_факт'!$A$5:$DH$154,47+'Потребление ЭЭ_факт'!CU$4+47,FALSE),0))</f>
        <v>12047.093342857142</v>
      </c>
      <c r="BN69" s="17">
        <f>IF(AND($D69=$BI$4,$E69=BN$5),VLOOKUP($A69,'Потребление ЭЭ_факт'!$A$5:$DH$154,47+'Потребление ЭЭ_факт'!CV$4+47,FALSE),IF(BM69&lt;&gt;0,VLOOKUP($A69,'Потребление ЭЭ_факт'!$A$5:$DH$154,47+'Потребление ЭЭ_факт'!CV$4+47,FALSE),0))</f>
        <v>13713.190714285714</v>
      </c>
      <c r="BO69" s="17">
        <f>IF(AND($D69=$BI$4,$E69=BO$5),VLOOKUP($A69,'Потребление ЭЭ_факт'!$A$5:$DH$154,47+'Потребление ЭЭ_факт'!CW$4+47,FALSE),IF(BN69&lt;&gt;0,VLOOKUP($A69,'Потребление ЭЭ_факт'!$A$5:$DH$154,47+'Потребление ЭЭ_факт'!CW$4+47,FALSE),0))</f>
        <v>16519.542392857144</v>
      </c>
      <c r="BP69" s="17">
        <f>IF(AND($D69=$BI$4,$E69=BP$5),VLOOKUP($A69,'Потребление ЭЭ_факт'!$A$5:$DH$154,47+'Потребление ЭЭ_факт'!CX$4+47,FALSE),IF(BO69&lt;&gt;0,VLOOKUP($A69,'Потребление ЭЭ_факт'!$A$5:$DH$154,47+'Потребление ЭЭ_факт'!CX$4+47,FALSE),0))</f>
        <v>12964.084857142858</v>
      </c>
      <c r="BQ69" s="17">
        <f>IF(AND($D69=$BI$4,$E69=BQ$5),VLOOKUP($A69,'Потребление ЭЭ_факт'!$A$5:$DH$154,47+'Потребление ЭЭ_факт'!CY$4+47,FALSE),IF(BP69&lt;&gt;0,VLOOKUP($A69,'Потребление ЭЭ_факт'!$A$5:$DH$154,47+'Потребление ЭЭ_факт'!CY$4+47,FALSE),0))</f>
        <v>12249.649285714284</v>
      </c>
      <c r="BR69" s="17">
        <f>IF(AND($D69=$BI$4,$E69=BR$5),VLOOKUP($A69,'Потребление ЭЭ_факт'!$A$5:$DH$154,47+'Потребление ЭЭ_факт'!CZ$4+47,FALSE),IF(BQ69&lt;&gt;0,VLOOKUP($A69,'Потребление ЭЭ_факт'!$A$5:$DH$154,47+'Потребление ЭЭ_факт'!CZ$4+47,FALSE),0))</f>
        <v>11353.351428571428</v>
      </c>
      <c r="BS69" s="17">
        <f>IF(AND($D69=$BI$4,$E69=BS$5),VLOOKUP($A69,'Потребление ЭЭ_факт'!$A$5:$DH$154,47+'Потребление ЭЭ_факт'!DA$4+47,FALSE),IF(BR69&lt;&gt;0,VLOOKUP($A69,'Потребление ЭЭ_факт'!$A$5:$DH$154,47+'Потребление ЭЭ_факт'!DA$4+47,FALSE),0))</f>
        <v>12637.215</v>
      </c>
      <c r="BT69" s="17">
        <f>IF(AND($D69=$BI$4,$E69=BT$5),VLOOKUP($A69,'Потребление ЭЭ_факт'!$A$5:$DH$154,47+'Потребление ЭЭ_факт'!DB$4+47,FALSE),IF(BS69&lt;&gt;0,VLOOKUP($A69,'Потребление ЭЭ_факт'!$A$5:$DH$154,47+'Потребление ЭЭ_факт'!DB$4+47,FALSE),0))</f>
        <v>16935.229142857144</v>
      </c>
      <c r="BU69" s="14">
        <f>IF(AND($D69=$BU$4,$E69=BU$5),VLOOKUP($A69,'Потребление ЭЭ_факт'!$A$5:$DH$154,59+'Потребление ЭЭ_факт'!DC$4+47,FALSE),IF(BT69&lt;&gt;0,VLOOKUP($A69,'Потребление ЭЭ_факт'!$A$5:$DH$154,47+'Потребление ЭЭ_факт'!DC$4+59,FALSE),0))</f>
        <v>16910.117371428569</v>
      </c>
      <c r="BV69" s="17">
        <f>IF(AND($D69=$BU$4,$E69=BV$5),VLOOKUP($A69,'Потребление ЭЭ_факт'!$A$5:$DH$154,59+'Потребление ЭЭ_факт'!DD$4+47,FALSE),IF(BU69&lt;&gt;0,VLOOKUP($A69,'Потребление ЭЭ_факт'!$A$5:$DH$154,47+'Потребление ЭЭ_факт'!DD$4+59,FALSE),0))</f>
        <v>13903.411999999998</v>
      </c>
      <c r="BW69" s="17">
        <f>IF(AND($D69=$BU$4,$E69=BW$5),VLOOKUP($A69,'Потребление ЭЭ_факт'!$A$5:$DH$154,59+'Потребление ЭЭ_факт'!DE$4+47,FALSE),IF(BV69&lt;&gt;0,VLOOKUP($A69,'Потребление ЭЭ_факт'!$A$5:$DH$154,47+'Потребление ЭЭ_факт'!DE$4+59,FALSE),0))</f>
        <v>13263.882</v>
      </c>
      <c r="BX69" s="17">
        <f>IF(AND($D69=$BU$4,$E69=BX$5),VLOOKUP($A69,'Потребление ЭЭ_факт'!$A$5:$DH$154,59+'Потребление ЭЭ_факт'!DF$4+47,FALSE),IF(BW69&lt;&gt;0,VLOOKUP($A69,'Потребление ЭЭ_факт'!$A$5:$DH$154,47+'Потребление ЭЭ_факт'!DF$4+59,FALSE),0))</f>
        <v>13849.9</v>
      </c>
      <c r="BY69" s="17">
        <f>IF(AND($D69=$BU$4,$E69=BY$5),VLOOKUP($A69,'Потребление ЭЭ_факт'!$A$5:$DH$154,59+'Потребление ЭЭ_факт'!DG$4+47,FALSE),IF(BX69&lt;&gt;0,VLOOKUP($A69,'Потребление ЭЭ_факт'!$A$5:$DH$154,47+'Потребление ЭЭ_факт'!DG$4+59,FALSE),0))</f>
        <v>14236.82</v>
      </c>
      <c r="BZ69" s="17">
        <f>IF(AND($D69=$BU$4,$E69=BZ$5),VLOOKUP($A69,'Потребление ЭЭ_факт'!$A$5:$DH$154,59+'Потребление ЭЭ_факт'!DH$4+47,FALSE),IF(BY69&lt;&gt;0,VLOOKUP($A69,'Потребление ЭЭ_факт'!$A$5:$DH$154,47+'Потребление ЭЭ_факт'!DH$4+59,FALSE),0))</f>
        <v>14399.376</v>
      </c>
      <c r="CA69" s="15">
        <f t="shared" si="301"/>
        <v>16519.542392857144</v>
      </c>
      <c r="CB69" s="12">
        <f t="shared" si="302"/>
        <v>12964.084857142858</v>
      </c>
      <c r="CC69" s="12">
        <f t="shared" si="303"/>
        <v>12249.649285714284</v>
      </c>
      <c r="CD69" s="12">
        <f t="shared" si="304"/>
        <v>11353.351428571428</v>
      </c>
      <c r="CE69" s="12">
        <f t="shared" si="305"/>
        <v>12637.215</v>
      </c>
      <c r="CF69" s="12">
        <f t="shared" si="306"/>
        <v>16935.229142857144</v>
      </c>
      <c r="CG69" s="14">
        <f t="shared" si="307"/>
        <v>16910.117371428569</v>
      </c>
      <c r="CH69" s="15">
        <f t="shared" si="308"/>
        <v>13903.411999999998</v>
      </c>
      <c r="CI69" s="15">
        <f t="shared" si="309"/>
        <v>13263.882</v>
      </c>
      <c r="CJ69" s="15">
        <f t="shared" si="310"/>
        <v>13849.9</v>
      </c>
      <c r="CK69" s="15">
        <f t="shared" si="311"/>
        <v>14236.82</v>
      </c>
      <c r="CL69" s="15">
        <f t="shared" si="312"/>
        <v>14399.376</v>
      </c>
      <c r="CM69" s="15">
        <f t="shared" si="260"/>
        <v>16519.542392857144</v>
      </c>
      <c r="CN69" s="15">
        <f t="shared" si="262"/>
        <v>12964.084857142858</v>
      </c>
      <c r="CO69" s="15">
        <f t="shared" si="263"/>
        <v>12249.649285714284</v>
      </c>
      <c r="CP69" s="15">
        <f t="shared" si="264"/>
        <v>11353.351428571428</v>
      </c>
      <c r="CQ69" s="15">
        <f t="shared" si="265"/>
        <v>12637.215</v>
      </c>
      <c r="CR69" s="16">
        <f t="shared" si="266"/>
        <v>16935.229142857144</v>
      </c>
      <c r="CS69" s="14">
        <f t="shared" si="276"/>
        <v>16910.117371428569</v>
      </c>
      <c r="CT69" s="15">
        <f t="shared" si="277"/>
        <v>13903.411999999998</v>
      </c>
      <c r="CU69" s="15">
        <f t="shared" si="278"/>
        <v>13263.882</v>
      </c>
      <c r="CV69" s="15">
        <f t="shared" si="279"/>
        <v>13849.9</v>
      </c>
      <c r="CW69" s="15">
        <f t="shared" si="280"/>
        <v>14236.82</v>
      </c>
      <c r="CX69" s="15">
        <f t="shared" si="281"/>
        <v>14399.376</v>
      </c>
      <c r="CY69" s="15">
        <f t="shared" si="282"/>
        <v>16519.542392857144</v>
      </c>
      <c r="CZ69" s="15">
        <f t="shared" si="283"/>
        <v>12964.084857142858</v>
      </c>
      <c r="DA69" s="15">
        <f t="shared" si="284"/>
        <v>12249.649285714284</v>
      </c>
      <c r="DB69" s="15">
        <f t="shared" si="285"/>
        <v>11353.351428571428</v>
      </c>
      <c r="DC69" s="15">
        <f t="shared" si="286"/>
        <v>12637.215</v>
      </c>
      <c r="DD69" s="16">
        <f t="shared" si="287"/>
        <v>16935.229142857144</v>
      </c>
      <c r="DE69" s="14">
        <f t="shared" si="313"/>
        <v>16910.117371428569</v>
      </c>
      <c r="DF69" s="15">
        <f t="shared" si="314"/>
        <v>13903.411999999998</v>
      </c>
      <c r="DG69" s="15">
        <f t="shared" si="315"/>
        <v>13263.882</v>
      </c>
      <c r="DH69" s="15">
        <f t="shared" si="316"/>
        <v>13849.9</v>
      </c>
      <c r="DI69" s="15">
        <f t="shared" si="317"/>
        <v>14236.82</v>
      </c>
      <c r="DJ69" s="15">
        <f t="shared" si="318"/>
        <v>14399.376</v>
      </c>
      <c r="DK69" s="15">
        <f t="shared" si="319"/>
        <v>16519.542392857144</v>
      </c>
      <c r="DL69" s="15">
        <f t="shared" si="320"/>
        <v>12964.084857142858</v>
      </c>
      <c r="DM69" s="15">
        <f t="shared" si="321"/>
        <v>12249.649285714284</v>
      </c>
      <c r="DN69" s="15">
        <f t="shared" si="322"/>
        <v>11353.351428571428</v>
      </c>
      <c r="DO69" s="15">
        <f t="shared" si="323"/>
        <v>12637.215</v>
      </c>
      <c r="DP69" s="16">
        <f t="shared" si="324"/>
        <v>16935.229142857144</v>
      </c>
      <c r="DQ69" s="14">
        <f t="shared" si="105"/>
        <v>16910.117371428569</v>
      </c>
      <c r="DR69" s="15">
        <f t="shared" si="106"/>
        <v>13903.411999999998</v>
      </c>
      <c r="DS69" s="15">
        <f t="shared" si="107"/>
        <v>13263.882</v>
      </c>
      <c r="DT69" s="15">
        <f t="shared" si="108"/>
        <v>13849.9</v>
      </c>
      <c r="DU69" s="15">
        <f t="shared" si="109"/>
        <v>14236.82</v>
      </c>
      <c r="DV69" s="15">
        <f t="shared" si="110"/>
        <v>14399.376</v>
      </c>
      <c r="DW69" s="15">
        <f t="shared" si="111"/>
        <v>16519.542392857144</v>
      </c>
      <c r="DX69" s="15">
        <f t="shared" si="112"/>
        <v>12964.084857142858</v>
      </c>
      <c r="DY69" s="15">
        <f t="shared" si="113"/>
        <v>12249.649285714284</v>
      </c>
      <c r="DZ69" s="15">
        <f t="shared" si="225"/>
        <v>11353.351428571428</v>
      </c>
      <c r="EA69" s="15">
        <f t="shared" si="226"/>
        <v>12637.215</v>
      </c>
      <c r="EB69" s="16">
        <f t="shared" si="227"/>
        <v>16935.229142857144</v>
      </c>
      <c r="EC69" s="14">
        <f t="shared" si="228"/>
        <v>16910.117371428569</v>
      </c>
      <c r="ED69" s="15">
        <f t="shared" si="229"/>
        <v>13903.411999999998</v>
      </c>
      <c r="EE69" s="15">
        <f t="shared" si="230"/>
        <v>13263.882</v>
      </c>
      <c r="EF69" s="15">
        <f t="shared" si="231"/>
        <v>13849.9</v>
      </c>
      <c r="EG69" s="15">
        <f t="shared" si="232"/>
        <v>14236.82</v>
      </c>
      <c r="EH69" s="15">
        <f t="shared" si="233"/>
        <v>14399.376</v>
      </c>
      <c r="EI69" s="15">
        <f t="shared" si="234"/>
        <v>16519.542392857144</v>
      </c>
      <c r="EJ69" s="15">
        <f t="shared" si="235"/>
        <v>12964.084857142858</v>
      </c>
      <c r="EK69" s="15">
        <f t="shared" si="236"/>
        <v>12249.649285714284</v>
      </c>
      <c r="EL69" s="15">
        <f t="shared" si="237"/>
        <v>11353.351428571428</v>
      </c>
      <c r="EM69" s="15">
        <f t="shared" si="238"/>
        <v>12637.215</v>
      </c>
      <c r="EN69" s="16">
        <f t="shared" si="239"/>
        <v>16935.229142857144</v>
      </c>
      <c r="EO69" s="14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6"/>
      <c r="FC69" s="14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4"/>
      <c r="FP69" s="17"/>
      <c r="FQ69" s="17"/>
      <c r="FR69" s="17"/>
      <c r="FS69" s="17"/>
      <c r="FT69" s="17"/>
      <c r="FU69" s="17"/>
      <c r="FV69" s="17"/>
      <c r="FW69" s="17"/>
      <c r="FX69" s="17"/>
      <c r="FY69" s="17"/>
      <c r="FZ69" s="17"/>
      <c r="GA69" s="14"/>
      <c r="GB69" s="17">
        <f t="shared" si="138"/>
        <v>9749.2083999999995</v>
      </c>
      <c r="GC69" s="17">
        <f t="shared" si="139"/>
        <v>10046.026071428571</v>
      </c>
      <c r="GD69" s="17">
        <f t="shared" si="140"/>
        <v>11492.831785714285</v>
      </c>
      <c r="GE69" s="17">
        <f t="shared" si="141"/>
        <v>12047.093342857142</v>
      </c>
      <c r="GF69" s="17">
        <f t="shared" si="142"/>
        <v>13713.190714285714</v>
      </c>
      <c r="GG69" s="17">
        <f t="shared" si="143"/>
        <v>16519.542392857144</v>
      </c>
      <c r="GH69" s="17">
        <f t="shared" si="144"/>
        <v>12964.084857142858</v>
      </c>
      <c r="GI69" s="17">
        <f t="shared" si="145"/>
        <v>12249.649285714284</v>
      </c>
      <c r="GJ69" s="17">
        <f t="shared" si="146"/>
        <v>11353.351428571428</v>
      </c>
      <c r="GK69" s="17">
        <f t="shared" si="147"/>
        <v>12637.215</v>
      </c>
      <c r="GL69" s="17">
        <f t="shared" si="148"/>
        <v>16935.229142857144</v>
      </c>
      <c r="GM69" s="14">
        <f t="shared" si="149"/>
        <v>16910.117371428569</v>
      </c>
      <c r="GN69" s="17">
        <f t="shared" si="150"/>
        <v>13903.411999999998</v>
      </c>
      <c r="GO69" s="17">
        <f t="shared" si="151"/>
        <v>13263.882</v>
      </c>
      <c r="GP69" s="17">
        <f t="shared" si="152"/>
        <v>13849.9</v>
      </c>
      <c r="GQ69" s="17">
        <f t="shared" si="153"/>
        <v>14236.82</v>
      </c>
      <c r="GR69" s="17">
        <f t="shared" si="154"/>
        <v>14399.376</v>
      </c>
      <c r="GS69" s="15">
        <f t="shared" si="155"/>
        <v>16519.542392857144</v>
      </c>
      <c r="GT69" s="12">
        <f t="shared" si="156"/>
        <v>12964.084857142858</v>
      </c>
      <c r="GU69" s="12">
        <f t="shared" si="157"/>
        <v>12249.649285714284</v>
      </c>
      <c r="GV69" s="12">
        <f t="shared" si="158"/>
        <v>11353.351428571428</v>
      </c>
      <c r="GW69" s="12">
        <f t="shared" si="159"/>
        <v>12637.215</v>
      </c>
      <c r="GX69" s="12">
        <f t="shared" si="160"/>
        <v>16935.229142857144</v>
      </c>
      <c r="GY69" s="14">
        <f t="shared" si="161"/>
        <v>16910.117371428569</v>
      </c>
      <c r="GZ69" s="15">
        <f t="shared" si="162"/>
        <v>13903.411999999998</v>
      </c>
      <c r="HA69" s="15">
        <f t="shared" si="163"/>
        <v>13263.882</v>
      </c>
      <c r="HB69" s="15">
        <f t="shared" si="164"/>
        <v>13849.9</v>
      </c>
      <c r="HC69" s="15">
        <f t="shared" si="165"/>
        <v>14236.82</v>
      </c>
      <c r="HD69" s="15">
        <f t="shared" si="166"/>
        <v>14399.376</v>
      </c>
      <c r="HE69" s="15">
        <f t="shared" si="167"/>
        <v>16519.542392857144</v>
      </c>
      <c r="HF69" s="15">
        <f t="shared" si="168"/>
        <v>12964.084857142858</v>
      </c>
      <c r="HG69" s="15">
        <f t="shared" si="169"/>
        <v>12249.649285714284</v>
      </c>
      <c r="HH69" s="15">
        <f t="shared" si="170"/>
        <v>11353.351428571428</v>
      </c>
      <c r="HI69" s="15">
        <f t="shared" si="171"/>
        <v>12637.215</v>
      </c>
      <c r="HJ69" s="16">
        <f t="shared" si="172"/>
        <v>16935.229142857144</v>
      </c>
      <c r="HK69" s="14">
        <f t="shared" si="267"/>
        <v>16910.117371428569</v>
      </c>
      <c r="HL69" s="15">
        <f t="shared" si="268"/>
        <v>13903.411999999998</v>
      </c>
      <c r="HM69" s="15">
        <f t="shared" si="269"/>
        <v>13263.882</v>
      </c>
      <c r="HN69" s="15">
        <f t="shared" si="270"/>
        <v>13849.9</v>
      </c>
      <c r="HO69" s="15">
        <f t="shared" si="272"/>
        <v>14236.82</v>
      </c>
      <c r="HP69" s="15">
        <f t="shared" si="273"/>
        <v>14399.376</v>
      </c>
      <c r="HQ69" s="15">
        <f t="shared" si="274"/>
        <v>16519.542392857144</v>
      </c>
      <c r="HR69" s="15">
        <f t="shared" si="275"/>
        <v>12964.084857142858</v>
      </c>
      <c r="HS69" s="15">
        <f t="shared" si="288"/>
        <v>12249.649285714284</v>
      </c>
      <c r="HT69" s="15">
        <f t="shared" si="289"/>
        <v>11353.351428571428</v>
      </c>
      <c r="HU69" s="15">
        <f t="shared" si="290"/>
        <v>12637.215</v>
      </c>
      <c r="HV69" s="16">
        <f t="shared" si="291"/>
        <v>16935.229142857144</v>
      </c>
      <c r="HW69" s="14">
        <f t="shared" si="292"/>
        <v>16910.117371428569</v>
      </c>
      <c r="HX69" s="15">
        <f t="shared" si="293"/>
        <v>13903.411999999998</v>
      </c>
      <c r="HY69" s="15">
        <f t="shared" si="294"/>
        <v>13263.882</v>
      </c>
      <c r="HZ69" s="15">
        <f t="shared" si="295"/>
        <v>13849.9</v>
      </c>
      <c r="IA69" s="15">
        <f t="shared" si="296"/>
        <v>14236.82</v>
      </c>
      <c r="IB69" s="15">
        <f t="shared" si="325"/>
        <v>14399.376</v>
      </c>
      <c r="IC69" s="15">
        <f t="shared" si="326"/>
        <v>16519.542392857144</v>
      </c>
      <c r="ID69" s="15">
        <f t="shared" si="327"/>
        <v>12964.084857142858</v>
      </c>
      <c r="IE69" s="15">
        <f t="shared" si="328"/>
        <v>12249.649285714284</v>
      </c>
      <c r="IF69" s="15">
        <f t="shared" si="329"/>
        <v>11353.351428571428</v>
      </c>
      <c r="IG69" s="15">
        <f t="shared" si="330"/>
        <v>12637.215</v>
      </c>
      <c r="IH69" s="16">
        <f t="shared" si="331"/>
        <v>16935.229142857144</v>
      </c>
      <c r="II69" s="14">
        <f t="shared" si="332"/>
        <v>16910.117371428569</v>
      </c>
      <c r="IJ69" s="15"/>
      <c r="IK69" s="15"/>
      <c r="IL69" s="15"/>
      <c r="IM69" s="15"/>
      <c r="IN69" s="15"/>
      <c r="IO69" s="15"/>
      <c r="IP69" s="15"/>
      <c r="IQ69" s="15"/>
      <c r="IR69" s="15"/>
      <c r="IS69" s="15"/>
      <c r="IT69" s="16"/>
      <c r="IU69" s="14"/>
      <c r="IV69" s="15"/>
      <c r="IW69" s="15"/>
      <c r="IX69" s="15"/>
      <c r="IY69" s="15"/>
      <c r="IZ69" s="15"/>
      <c r="JA69" s="15"/>
      <c r="JB69" s="15"/>
      <c r="JC69" s="15"/>
      <c r="JD69" s="15"/>
      <c r="JE69" s="15"/>
      <c r="JF69" s="16"/>
      <c r="JH69" s="17"/>
      <c r="JI69" s="14">
        <f t="shared" si="179"/>
        <v>0</v>
      </c>
      <c r="JJ69" s="15">
        <f t="shared" si="180"/>
        <v>0</v>
      </c>
      <c r="JK69" s="15">
        <f t="shared" si="181"/>
        <v>139707.42242142858</v>
      </c>
      <c r="JL69" s="15">
        <f t="shared" si="182"/>
        <v>169222.5794785714</v>
      </c>
      <c r="JM69" s="15">
        <f t="shared" si="183"/>
        <v>169222.5794785714</v>
      </c>
      <c r="JN69" s="15">
        <f t="shared" si="184"/>
        <v>169222.5794785714</v>
      </c>
      <c r="JO69" s="15">
        <f t="shared" si="185"/>
        <v>169222.5794785714</v>
      </c>
      <c r="JP69" s="15">
        <f t="shared" si="186"/>
        <v>16910.117371428569</v>
      </c>
      <c r="JQ69" s="15">
        <f t="shared" si="187"/>
        <v>0</v>
      </c>
      <c r="JR69" s="14"/>
    </row>
    <row r="70" spans="1:278" ht="12.75" customHeight="1" x14ac:dyDescent="0.25">
      <c r="A70" s="1" t="s">
        <v>65</v>
      </c>
      <c r="B70" s="3" t="s">
        <v>66</v>
      </c>
      <c r="C70" s="4">
        <v>45322</v>
      </c>
      <c r="D70">
        <f t="shared" si="297"/>
        <v>2024</v>
      </c>
      <c r="E70">
        <f t="shared" si="298"/>
        <v>1</v>
      </c>
      <c r="F70">
        <f t="shared" si="299"/>
        <v>2021</v>
      </c>
      <c r="G70">
        <f t="shared" si="300"/>
        <v>1</v>
      </c>
      <c r="H70">
        <f t="shared" si="173"/>
        <v>2024</v>
      </c>
      <c r="I70">
        <f t="shared" si="174"/>
        <v>2</v>
      </c>
      <c r="J70">
        <f t="shared" si="175"/>
        <v>2028</v>
      </c>
      <c r="K70">
        <f t="shared" si="176"/>
        <v>1</v>
      </c>
      <c r="M70" s="28">
        <f>IF(AND($D70=$M$4,$E70=M$5),VLOOKUP($A70,'Потребление ЭЭ_факт'!$A$5:$DH$154,47+'Потребление ЭЭ_факт'!AU$4-1,FALSE),IF(L70&lt;&gt;0,VLOOKUP($A70,'Потребление ЭЭ_факт'!$A$5:$DH$154,47+'Потребление ЭЭ_факт'!AU$4-1,FALSE),0))</f>
        <v>0</v>
      </c>
      <c r="N70" s="17">
        <f>IF(AND($D70=$M$4,$E70=N$5),VLOOKUP($A70,'Потребление ЭЭ_факт'!$A$5:$DH$154,47+'Потребление ЭЭ_факт'!AV$4-1,FALSE),IF(M70&lt;&gt;0,VLOOKUP($A70,'Потребление ЭЭ_факт'!$A$5:$DH$154,47+'Потребление ЭЭ_факт'!AV$4-1,FALSE),0))</f>
        <v>0</v>
      </c>
      <c r="O70" s="17">
        <f>IF(AND($D70=$M$4,$E70=O$5),VLOOKUP($A70,'Потребление ЭЭ_факт'!$A$5:$DH$154,47+'Потребление ЭЭ_факт'!AW$4-1,FALSE),IF(N70&lt;&gt;0,VLOOKUP($A70,'Потребление ЭЭ_факт'!$A$5:$DH$154,47+'Потребление ЭЭ_факт'!AW$4-1,FALSE),0))</f>
        <v>0</v>
      </c>
      <c r="P70" s="17">
        <f>IF(AND($D70=$M$4,$E70=P$5),VLOOKUP($A70,'Потребление ЭЭ_факт'!$A$5:$DH$154,47+'Потребление ЭЭ_факт'!AX$4-1,FALSE),IF(O70&lt;&gt;0,VLOOKUP($A70,'Потребление ЭЭ_факт'!$A$5:$DH$154,47+'Потребление ЭЭ_факт'!AX$4-1,FALSE),0))</f>
        <v>0</v>
      </c>
      <c r="Q70" s="17">
        <f>IF(AND($D70=$M$4,$E70=Q$5),VLOOKUP($A70,'Потребление ЭЭ_факт'!$A$5:$DH$154,47+'Потребление ЭЭ_факт'!AY$4-1,FALSE),IF(P70&lt;&gt;0,VLOOKUP($A70,'Потребление ЭЭ_факт'!$A$5:$DH$154,47+'Потребление ЭЭ_факт'!AY$4-1,FALSE),0))</f>
        <v>0</v>
      </c>
      <c r="R70" s="17">
        <f>IF(AND($D70=$M$4,$E70=R$5),VLOOKUP($A70,'Потребление ЭЭ_факт'!$A$5:$DH$154,47+'Потребление ЭЭ_факт'!AZ$4-1,FALSE),IF(Q70&lt;&gt;0,VLOOKUP($A70,'Потребление ЭЭ_факт'!$A$5:$DH$154,47+'Потребление ЭЭ_факт'!AZ$4-1,FALSE),0))</f>
        <v>0</v>
      </c>
      <c r="S70" s="17">
        <f>IF(AND($D70=$M$4,$E70=S$5),VLOOKUP($A70,'Потребление ЭЭ_факт'!$A$5:$DH$154,47+'Потребление ЭЭ_факт'!BA$4-1,FALSE),IF(R70&lt;&gt;0,VLOOKUP($A70,'Потребление ЭЭ_факт'!$A$5:$DH$154,47+'Потребление ЭЭ_факт'!BA$4-1,FALSE),0))</f>
        <v>0</v>
      </c>
      <c r="T70" s="17">
        <f>IF(AND($D70=$M$4,$E70=T$5),VLOOKUP($A70,'Потребление ЭЭ_факт'!$A$5:$DH$154,47+'Потребление ЭЭ_факт'!BB$4-1,FALSE),IF(S70&lt;&gt;0,VLOOKUP($A70,'Потребление ЭЭ_факт'!$A$5:$DH$154,47+'Потребление ЭЭ_факт'!BB$4-1,FALSE),0))</f>
        <v>0</v>
      </c>
      <c r="U70" s="17">
        <f>IF(AND($D70=$M$4,$E70=U$5),VLOOKUP($A70,'Потребление ЭЭ_факт'!$A$5:$DH$154,47+'Потребление ЭЭ_факт'!BC$4-1,FALSE),IF(T70&lt;&gt;0,VLOOKUP($A70,'Потребление ЭЭ_факт'!$A$5:$DH$154,47+'Потребление ЭЭ_факт'!BC$4-1,FALSE),0))</f>
        <v>0</v>
      </c>
      <c r="V70" s="17">
        <f>IF(AND($D70=$M$4,$E70=V$5),VLOOKUP($A70,'Потребление ЭЭ_факт'!$A$5:$DH$154,47+'Потребление ЭЭ_факт'!BD$4-1,FALSE),IF(U70&lt;&gt;0,VLOOKUP($A70,'Потребление ЭЭ_факт'!$A$5:$DH$154,47+'Потребление ЭЭ_факт'!BD$4-1,FALSE),0))</f>
        <v>0</v>
      </c>
      <c r="W70" s="17">
        <f>IF(AND($D70=$M$4,$E70=W$5),VLOOKUP($A70,'Потребление ЭЭ_факт'!$A$5:$DH$154,47+'Потребление ЭЭ_факт'!BE$4-1,FALSE),IF(V70&lt;&gt;0,VLOOKUP($A70,'Потребление ЭЭ_факт'!$A$5:$DH$154,47+'Потребление ЭЭ_факт'!BE$4-1,FALSE),0))</f>
        <v>0</v>
      </c>
      <c r="X70" s="17">
        <f>IF(AND($D70=$M$4,$E70=X$5),VLOOKUP($A70,'Потребление ЭЭ_факт'!$A$5:$DH$154,47+'Потребление ЭЭ_факт'!BF$4-1,FALSE),IF(W70&lt;&gt;0,VLOOKUP($A70,'Потребление ЭЭ_факт'!$A$5:$DH$154,47+'Потребление ЭЭ_факт'!BF$4-1,FALSE),0))</f>
        <v>0</v>
      </c>
      <c r="Y70" s="14">
        <f>IF(AND($D70=$Y$4,$E70=Y$5),VLOOKUP($A70,'Потребление ЭЭ_факт'!$A$5:$DH$154,47+'Потребление ЭЭ_факт'!BG$4+11,FALSE),IF(X70&lt;&gt;0,VLOOKUP($A70,'Потребление ЭЭ_факт'!$A$5:$DH$154,47+'Потребление ЭЭ_факт'!BG$4+11,FALSE),0))</f>
        <v>0</v>
      </c>
      <c r="Z70" s="17">
        <f>IF(AND($D70=$Y$4,$E70=Z$5),VLOOKUP($A70,'Потребление ЭЭ_факт'!$A$5:$DH$154,47+'Потребление ЭЭ_факт'!BH$4+11,FALSE),IF(Y70&lt;&gt;0,VLOOKUP($A70,'Потребление ЭЭ_факт'!$A$5:$DH$154,47+'Потребление ЭЭ_факт'!BH$4+11,FALSE),0))</f>
        <v>0</v>
      </c>
      <c r="AA70" s="17">
        <f>IF(AND($D70=$Y$4,$E70=AA$5),VLOOKUP($A70,'Потребление ЭЭ_факт'!$A$5:$DH$154,47+'Потребление ЭЭ_факт'!BI$4+11,FALSE),IF(Z70&lt;&gt;0,VLOOKUP($A70,'Потребление ЭЭ_факт'!$A$5:$DH$154,47+'Потребление ЭЭ_факт'!BI$4+11,FALSE),0))</f>
        <v>0</v>
      </c>
      <c r="AB70" s="17">
        <f>IF(AND($D70=$Y$4,$E70=AB$5),VLOOKUP($A70,'Потребление ЭЭ_факт'!$A$5:$DH$154,47+'Потребление ЭЭ_факт'!BJ$4+11,FALSE),IF(AA70&lt;&gt;0,VLOOKUP($A70,'Потребление ЭЭ_факт'!$A$5:$DH$154,47+'Потребление ЭЭ_факт'!BJ$4+11,FALSE),0))</f>
        <v>0</v>
      </c>
      <c r="AC70" s="17">
        <f>IF(AND($D70=$Y$4,$E70=AC$5),VLOOKUP($A70,'Потребление ЭЭ_факт'!$A$5:$DH$154,47+'Потребление ЭЭ_факт'!BK$4+11,FALSE),IF(AB70&lt;&gt;0,VLOOKUP($A70,'Потребление ЭЭ_факт'!$A$5:$DH$154,47+'Потребление ЭЭ_факт'!BK$4+11,FALSE),0))</f>
        <v>0</v>
      </c>
      <c r="AD70" s="17">
        <f>IF(AND($D70=$Y$4,$E70=AD$5),VLOOKUP($A70,'Потребление ЭЭ_факт'!$A$5:$DH$154,47+'Потребление ЭЭ_факт'!BL$4+11,FALSE),IF(AC70&lt;&gt;0,VLOOKUP($A70,'Потребление ЭЭ_факт'!$A$5:$DH$154,47+'Потребление ЭЭ_факт'!BL$4+11,FALSE),0))</f>
        <v>0</v>
      </c>
      <c r="AE70" s="17">
        <f>IF(AND($D70=$Y$4,$E70=AE$5),VLOOKUP($A70,'Потребление ЭЭ_факт'!$A$5:$DH$154,47+'Потребление ЭЭ_факт'!BM$4+11,FALSE),IF(AD70&lt;&gt;0,VLOOKUP($A70,'Потребление ЭЭ_факт'!$A$5:$DH$154,47+'Потребление ЭЭ_факт'!BM$4+11,FALSE),0))</f>
        <v>0</v>
      </c>
      <c r="AF70" s="17">
        <f>IF(AND($D70=$Y$4,$E70=AF$5),VLOOKUP($A70,'Потребление ЭЭ_факт'!$A$5:$DH$154,47+'Потребление ЭЭ_факт'!BN$4+11,FALSE),IF(AE70&lt;&gt;0,VLOOKUP($A70,'Потребление ЭЭ_факт'!$A$5:$DH$154,47+'Потребление ЭЭ_факт'!BN$4+11,FALSE),0))</f>
        <v>0</v>
      </c>
      <c r="AG70" s="17">
        <f>IF(AND($D70=$Y$4,$E70=AG$5),VLOOKUP($A70,'Потребление ЭЭ_факт'!$A$5:$DH$154,47+'Потребление ЭЭ_факт'!BO$4+11,FALSE),IF(AF70&lt;&gt;0,VLOOKUP($A70,'Потребление ЭЭ_факт'!$A$5:$DH$154,47+'Потребление ЭЭ_факт'!BO$4+11,FALSE),0))</f>
        <v>0</v>
      </c>
      <c r="AH70" s="17">
        <f>IF(AND($D70=$Y$4,$E70=AH$5),VLOOKUP($A70,'Потребление ЭЭ_факт'!$A$5:$DH$154,47+'Потребление ЭЭ_факт'!BP$4+11,FALSE),IF(AG70&lt;&gt;0,VLOOKUP($A70,'Потребление ЭЭ_факт'!$A$5:$DH$154,47+'Потребление ЭЭ_факт'!BP$4+11,FALSE),0))</f>
        <v>0</v>
      </c>
      <c r="AI70" s="17">
        <f>IF(AND($D70=$Y$4,$E70=AI$5),VLOOKUP($A70,'Потребление ЭЭ_факт'!$A$5:$DH$154,47+'Потребление ЭЭ_факт'!BQ$4+11,FALSE),IF(AH70&lt;&gt;0,VLOOKUP($A70,'Потребление ЭЭ_факт'!$A$5:$DH$154,47+'Потребление ЭЭ_факт'!BQ$4+11,FALSE),0))</f>
        <v>0</v>
      </c>
      <c r="AJ70" s="17">
        <f>IF(AND($D70=$Y$4,$E70=AJ$5),VLOOKUP($A70,'Потребление ЭЭ_факт'!$A$5:$DH$154,47+'Потребление ЭЭ_факт'!BR$4+11,FALSE),IF(AI70&lt;&gt;0,VLOOKUP($A70,'Потребление ЭЭ_факт'!$A$5:$DH$154,47+'Потребление ЭЭ_факт'!BR$4+11,FALSE),0))</f>
        <v>0</v>
      </c>
      <c r="AK70" s="14">
        <f>IF(AND($D70=$AK$4,$E70=AK$5),VLOOKUP($A70,'Потребление ЭЭ_факт'!$A$5:$DH$154,47+'Потребление ЭЭ_факт'!BS$4+23,FALSE),IF(AJ70&lt;&gt;0,VLOOKUP($A70,'Потребление ЭЭ_факт'!$A$5:$DH$154,47+'Потребление ЭЭ_факт'!BS$4+23,FALSE),0))</f>
        <v>0</v>
      </c>
      <c r="AL70" s="17">
        <f>IF(AND($D70=$AK$4,$E70=AL$5),VLOOKUP($A70,'Потребление ЭЭ_факт'!$A$5:$DH$154,47+'Потребление ЭЭ_факт'!BT$4+23,FALSE),IF(AK70&lt;&gt;0,VLOOKUP($A70,'Потребление ЭЭ_факт'!$A$5:$DH$154,47+'Потребление ЭЭ_факт'!BT$4+23,FALSE),0))</f>
        <v>0</v>
      </c>
      <c r="AM70" s="17">
        <f>IF(AND($D70=$AK$4,$E70=AM$5),VLOOKUP($A70,'Потребление ЭЭ_факт'!$A$5:$DH$154,47+'Потребление ЭЭ_факт'!BU$4+23,FALSE),IF(AL70&lt;&gt;0,VLOOKUP($A70,'Потребление ЭЭ_факт'!$A$5:$DH$154,47+'Потребление ЭЭ_факт'!BU$4+23,FALSE),0))</f>
        <v>0</v>
      </c>
      <c r="AN70" s="17">
        <f>IF(AND($D70=$AK$4,$E70=AN$5),VLOOKUP($A70,'Потребление ЭЭ_факт'!$A$5:$DH$154,47+'Потребление ЭЭ_факт'!BV$4+23,FALSE),IF(AM70&lt;&gt;0,VLOOKUP($A70,'Потребление ЭЭ_факт'!$A$5:$DH$154,47+'Потребление ЭЭ_факт'!BV$4+23,FALSE),0))</f>
        <v>0</v>
      </c>
      <c r="AO70" s="17">
        <f>IF(AND($D70=$AK$4,$E70=AO$5),VLOOKUP($A70,'Потребление ЭЭ_факт'!$A$5:$DH$154,47+'Потребление ЭЭ_факт'!BW$4+23,FALSE),IF(AN70&lt;&gt;0,VLOOKUP($A70,'Потребление ЭЭ_факт'!$A$5:$DH$154,47+'Потребление ЭЭ_факт'!BW$4+23,FALSE),0))</f>
        <v>0</v>
      </c>
      <c r="AP70" s="17">
        <f>IF(AND($D70=$AK$4,$E70=AP$5),VLOOKUP($A70,'Потребление ЭЭ_факт'!$A$5:$DH$154,47+'Потребление ЭЭ_факт'!BX$4+23,FALSE),IF(AO70&lt;&gt;0,VLOOKUP($A70,'Потребление ЭЭ_факт'!$A$5:$DH$154,47+'Потребление ЭЭ_факт'!BX$4+23,FALSE),0))</f>
        <v>0</v>
      </c>
      <c r="AQ70" s="17">
        <f>IF(AND($D70=$AK$4,$E70=AQ$5),VLOOKUP($A70,'Потребление ЭЭ_факт'!$A$5:$DH$154,47+'Потребление ЭЭ_факт'!BY$4+23,FALSE),IF(AP70&lt;&gt;0,VLOOKUP($A70,'Потребление ЭЭ_факт'!$A$5:$DH$154,47+'Потребление ЭЭ_факт'!BY$4+23,FALSE),0))</f>
        <v>0</v>
      </c>
      <c r="AR70" s="17">
        <f>IF(AND($D70=$AK$4,$E70=AR$5),VLOOKUP($A70,'Потребление ЭЭ_факт'!$A$5:$DH$154,47+'Потребление ЭЭ_факт'!BZ$4+23,FALSE),IF(AQ70&lt;&gt;0,VLOOKUP($A70,'Потребление ЭЭ_факт'!$A$5:$DH$154,47+'Потребление ЭЭ_факт'!BZ$4+23,FALSE),0))</f>
        <v>0</v>
      </c>
      <c r="AS70" s="17">
        <f>IF(AND($D70=$AK$4,$E70=AS$5),VLOOKUP($A70,'Потребление ЭЭ_факт'!$A$5:$DH$154,47+'Потребление ЭЭ_факт'!CA$4+23,FALSE),IF(AR70&lt;&gt;0,VLOOKUP($A70,'Потребление ЭЭ_факт'!$A$5:$DH$154,47+'Потребление ЭЭ_факт'!CA$4+23,FALSE),0))</f>
        <v>0</v>
      </c>
      <c r="AT70" s="17">
        <f>IF(AND($D70=$AK$4,$E70=AT$5),VLOOKUP($A70,'Потребление ЭЭ_факт'!$A$5:$DH$154,47+'Потребление ЭЭ_факт'!CB$4+23,FALSE),IF(AS70&lt;&gt;0,VLOOKUP($A70,'Потребление ЭЭ_факт'!$A$5:$DH$154,47+'Потребление ЭЭ_факт'!CB$4+23,FALSE),0))</f>
        <v>0</v>
      </c>
      <c r="AU70" s="17">
        <f>IF(AND($D70=$AK$4,$E70=AU$5),VLOOKUP($A70,'Потребление ЭЭ_факт'!$A$5:$DH$154,47+'Потребление ЭЭ_факт'!CC$4+23,FALSE),IF(AT70&lt;&gt;0,VLOOKUP($A70,'Потребление ЭЭ_факт'!$A$5:$DH$154,47+'Потребление ЭЭ_факт'!CC$4+23,FALSE),0))</f>
        <v>0</v>
      </c>
      <c r="AV70" s="17">
        <f>IF(AND($D70=$AK$4,$E70=AV$5),VLOOKUP($A70,'Потребление ЭЭ_факт'!$A$5:$DH$154,47+'Потребление ЭЭ_факт'!CD$4+23,FALSE),IF(AU70&lt;&gt;0,VLOOKUP($A70,'Потребление ЭЭ_факт'!$A$5:$DH$154,47+'Потребление ЭЭ_факт'!CD$4+23,FALSE),0))</f>
        <v>0</v>
      </c>
      <c r="AW70" s="14">
        <f>IF(AND($D70=$AW$4,$E70=AW$5),VLOOKUP($A70,'Потребление ЭЭ_факт'!$A$5:$DH$154,47+'Потребление ЭЭ_факт'!CE$4+35,FALSE),IF(AV70&lt;&gt;0,VLOOKUP($A70,'Потребление ЭЭ_факт'!$A$5:$DH$154,47+'Потребление ЭЭ_факт'!CE$4+35,FALSE),0))</f>
        <v>0</v>
      </c>
      <c r="AX70" s="17">
        <f>IF(AND($D70=$AW$4,$E70=AX$5),VLOOKUP($A70,'Потребление ЭЭ_факт'!$A$5:$DH$154,47+'Потребление ЭЭ_факт'!CF$4+35,FALSE),IF(AW70&lt;&gt;0,VLOOKUP($A70,'Потребление ЭЭ_факт'!$A$5:$DH$154,47+'Потребление ЭЭ_факт'!CF$4+35,FALSE),0))</f>
        <v>0</v>
      </c>
      <c r="AY70" s="17">
        <f>IF(AND($D70=$AW$4,$E70=AY$5),VLOOKUP($A70,'Потребление ЭЭ_факт'!$A$5:$DH$154,47+'Потребление ЭЭ_факт'!CG$4+35,FALSE),IF(AX70&lt;&gt;0,VLOOKUP($A70,'Потребление ЭЭ_факт'!$A$5:$DH$154,47+'Потребление ЭЭ_факт'!CG$4+35,FALSE),0))</f>
        <v>0</v>
      </c>
      <c r="AZ70" s="17">
        <f>IF(AND($D70=$AW$4,$E70=AZ$5),VLOOKUP($A70,'Потребление ЭЭ_факт'!$A$5:$DH$154,47+'Потребление ЭЭ_факт'!CH$4+35,FALSE),IF(AY70&lt;&gt;0,VLOOKUP($A70,'Потребление ЭЭ_факт'!$A$5:$DH$154,47+'Потребление ЭЭ_факт'!CH$4+35,FALSE),0))</f>
        <v>0</v>
      </c>
      <c r="BA70" s="17">
        <f>IF(AND($D70=$AW$4,$E70=BA$5),VLOOKUP($A70,'Потребление ЭЭ_факт'!$A$5:$DH$154,47+'Потребление ЭЭ_факт'!CI$4+35,FALSE),IF(AZ70&lt;&gt;0,VLOOKUP($A70,'Потребление ЭЭ_факт'!$A$5:$DH$154,47+'Потребление ЭЭ_факт'!CI$4+35,FALSE),0))</f>
        <v>0</v>
      </c>
      <c r="BB70" s="17">
        <f>IF(AND($D70=$AW$4,$E70=BB$5),VLOOKUP($A70,'Потребление ЭЭ_факт'!$A$5:$DH$154,47+'Потребление ЭЭ_факт'!CJ$4+35,FALSE),IF(BA70&lt;&gt;0,VLOOKUP($A70,'Потребление ЭЭ_факт'!$A$5:$DH$154,47+'Потребление ЭЭ_факт'!CJ$4+35,FALSE),0))</f>
        <v>0</v>
      </c>
      <c r="BC70" s="17">
        <f>IF(AND($D70=$AW$4,$E70=BC$5),VLOOKUP($A70,'Потребление ЭЭ_факт'!$A$5:$DH$154,47+'Потребление ЭЭ_факт'!CK$4+35,FALSE),IF(BB70&lt;&gt;0,VLOOKUP($A70,'Потребление ЭЭ_факт'!$A$5:$DH$154,47+'Потребление ЭЭ_факт'!CK$4+35,FALSE),0))</f>
        <v>0</v>
      </c>
      <c r="BD70" s="17">
        <f>IF(AND($D70=$AW$4,$E70=BD$5),VLOOKUP($A70,'Потребление ЭЭ_факт'!$A$5:$DH$154,47+'Потребление ЭЭ_факт'!CL$4+35,FALSE),IF(BC70&lt;&gt;0,VLOOKUP($A70,'Потребление ЭЭ_факт'!$A$5:$DH$154,47+'Потребление ЭЭ_факт'!CL$4+35,FALSE),0))</f>
        <v>0</v>
      </c>
      <c r="BE70" s="17">
        <f>IF(AND($D70=$AW$4,$E70=BE$5),VLOOKUP($A70,'Потребление ЭЭ_факт'!$A$5:$DH$154,47+'Потребление ЭЭ_факт'!CM$4+35,FALSE),IF(BD70&lt;&gt;0,VLOOKUP($A70,'Потребление ЭЭ_факт'!$A$5:$DH$154,47+'Потребление ЭЭ_факт'!CM$4+35,FALSE),0))</f>
        <v>0</v>
      </c>
      <c r="BF70" s="17">
        <f>IF(AND($D70=$AW$4,$E70=BF$5),VLOOKUP($A70,'Потребление ЭЭ_факт'!$A$5:$DH$154,47+'Потребление ЭЭ_факт'!CN$4+35,FALSE),IF(BE70&lt;&gt;0,VLOOKUP($A70,'Потребление ЭЭ_факт'!$A$5:$DH$154,47+'Потребление ЭЭ_факт'!CN$4+35,FALSE),0))</f>
        <v>0</v>
      </c>
      <c r="BG70" s="17">
        <f>IF(AND($D70=$AW$4,$E70=BG$5),VLOOKUP($A70,'Потребление ЭЭ_факт'!$A$5:$DH$154,47+'Потребление ЭЭ_факт'!CO$4+35,FALSE),IF(BF70&lt;&gt;0,VLOOKUP($A70,'Потребление ЭЭ_факт'!$A$5:$DH$154,47+'Потребление ЭЭ_факт'!CO$4+35,FALSE),0))</f>
        <v>0</v>
      </c>
      <c r="BH70" s="17">
        <f>IF(AND($D70=$AW$4,$E70=BH$5),VLOOKUP($A70,'Потребление ЭЭ_факт'!$A$5:$DH$154,47+'Потребление ЭЭ_факт'!CP$4+35,FALSE),IF(BG70&lt;&gt;0,VLOOKUP($A70,'Потребление ЭЭ_факт'!$A$5:$DH$154,47+'Потребление ЭЭ_факт'!CP$4+35,FALSE),0))</f>
        <v>0</v>
      </c>
      <c r="BI70" s="14">
        <f>IF(AND($D70=$BI$4,$E70=BI$5),VLOOKUP($A70,'Потребление ЭЭ_факт'!$A$5:$DH$154,47+'Потребление ЭЭ_факт'!CQ$4+47,FALSE),IF(BH70&lt;&gt;0,VLOOKUP($A70,'Потребление ЭЭ_факт'!$A$5:$DH$154,47+'Потребление ЭЭ_факт'!CQ$4+47,FALSE),0))</f>
        <v>29528.571714285714</v>
      </c>
      <c r="BJ70" s="17">
        <f>IF(AND($D70=$BI$4,$E70=BJ$5),VLOOKUP($A70,'Потребление ЭЭ_факт'!$A$5:$DH$154,47+'Потребление ЭЭ_факт'!CR$4+47,FALSE),IF(BI70&lt;&gt;0,VLOOKUP($A70,'Потребление ЭЭ_факт'!$A$5:$DH$154,47+'Потребление ЭЭ_факт'!CR$4+47,FALSE),0))</f>
        <v>26679.733199999999</v>
      </c>
      <c r="BK70" s="17">
        <f>IF(AND($D70=$BI$4,$E70=BK$5),VLOOKUP($A70,'Потребление ЭЭ_факт'!$A$5:$DH$154,47+'Потребление ЭЭ_факт'!CS$4+47,FALSE),IF(BJ70&lt;&gt;0,VLOOKUP($A70,'Потребление ЭЭ_факт'!$A$5:$DH$154,47+'Потребление ЭЭ_факт'!CS$4+47,FALSE),0))</f>
        <v>20815.395071428571</v>
      </c>
      <c r="BL70" s="17">
        <f>IF(AND($D70=$BI$4,$E70=BL$5),VLOOKUP($A70,'Потребление ЭЭ_факт'!$A$5:$DH$154,47+'Потребление ЭЭ_факт'!CT$4+47,FALSE),IF(BK70&lt;&gt;0,VLOOKUP($A70,'Потребление ЭЭ_факт'!$A$5:$DH$154,47+'Потребление ЭЭ_факт'!CT$4+47,FALSE),0))</f>
        <v>20037.994285714289</v>
      </c>
      <c r="BM70" s="17">
        <f>IF(AND($D70=$BI$4,$E70=BM$5),VLOOKUP($A70,'Потребление ЭЭ_факт'!$A$5:$DH$154,47+'Потребление ЭЭ_факт'!CU$4+47,FALSE),IF(BL70&lt;&gt;0,VLOOKUP($A70,'Потребление ЭЭ_факт'!$A$5:$DH$154,47+'Потребление ЭЭ_факт'!CU$4+47,FALSE),0))</f>
        <v>20840.769457142858</v>
      </c>
      <c r="BN70" s="17">
        <f>IF(AND($D70=$BI$4,$E70=BN$5),VLOOKUP($A70,'Потребление ЭЭ_факт'!$A$5:$DH$154,47+'Потребление ЭЭ_факт'!CV$4+47,FALSE),IF(BM70&lt;&gt;0,VLOOKUP($A70,'Потребление ЭЭ_факт'!$A$5:$DH$154,47+'Потребление ЭЭ_факт'!CV$4+47,FALSE),0))</f>
        <v>23063.515714285717</v>
      </c>
      <c r="BO70" s="17">
        <f>IF(AND($D70=$BI$4,$E70=BO$5),VLOOKUP($A70,'Потребление ЭЭ_факт'!$A$5:$DH$154,47+'Потребление ЭЭ_факт'!CW$4+47,FALSE),IF(BN70&lt;&gt;0,VLOOKUP($A70,'Потребление ЭЭ_факт'!$A$5:$DH$154,47+'Потребление ЭЭ_факт'!CW$4+47,FALSE),0))</f>
        <v>25648.629428571432</v>
      </c>
      <c r="BP70" s="17">
        <f>IF(AND($D70=$BI$4,$E70=BP$5),VLOOKUP($A70,'Потребление ЭЭ_факт'!$A$5:$DH$154,47+'Потребление ЭЭ_факт'!CX$4+47,FALSE),IF(BO70&lt;&gt;0,VLOOKUP($A70,'Потребление ЭЭ_факт'!$A$5:$DH$154,47+'Потребление ЭЭ_факт'!CX$4+47,FALSE),0))</f>
        <v>23845.492285714285</v>
      </c>
      <c r="BQ70" s="17">
        <f>IF(AND($D70=$BI$4,$E70=BQ$5),VLOOKUP($A70,'Потребление ЭЭ_факт'!$A$5:$DH$154,47+'Потребление ЭЭ_факт'!CY$4+47,FALSE),IF(BP70&lt;&gt;0,VLOOKUP($A70,'Потребление ЭЭ_факт'!$A$5:$DH$154,47+'Потребление ЭЭ_факт'!CY$4+47,FALSE),0))</f>
        <v>22202.43</v>
      </c>
      <c r="BR70" s="17">
        <f>IF(AND($D70=$BI$4,$E70=BR$5),VLOOKUP($A70,'Потребление ЭЭ_факт'!$A$5:$DH$154,47+'Потребление ЭЭ_факт'!CZ$4+47,FALSE),IF(BQ70&lt;&gt;0,VLOOKUP($A70,'Потребление ЭЭ_факт'!$A$5:$DH$154,47+'Потребление ЭЭ_факт'!CZ$4+47,FALSE),0))</f>
        <v>22956.832999999999</v>
      </c>
      <c r="BS70" s="17">
        <f>IF(AND($D70=$BI$4,$E70=BS$5),VLOOKUP($A70,'Потребление ЭЭ_факт'!$A$5:$DH$154,47+'Потребление ЭЭ_факт'!DA$4+47,FALSE),IF(BR70&lt;&gt;0,VLOOKUP($A70,'Потребление ЭЭ_факт'!$A$5:$DH$154,47+'Потребление ЭЭ_факт'!DA$4+47,FALSE),0))</f>
        <v>23602.848214285714</v>
      </c>
      <c r="BT70" s="17">
        <f>IF(AND($D70=$BI$4,$E70=BT$5),VLOOKUP($A70,'Потребление ЭЭ_факт'!$A$5:$DH$154,47+'Потребление ЭЭ_факт'!DB$4+47,FALSE),IF(BS70&lt;&gt;0,VLOOKUP($A70,'Потребление ЭЭ_факт'!$A$5:$DH$154,47+'Потребление ЭЭ_факт'!DB$4+47,FALSE),0))</f>
        <v>27878.738428571429</v>
      </c>
      <c r="BU70" s="14">
        <f>IF(AND($D70=$BU$4,$E70=BU$5),VLOOKUP($A70,'Потребление ЭЭ_факт'!$A$5:$DH$154,59+'Потребление ЭЭ_факт'!DC$4+47,FALSE),IF(BT70&lt;&gt;0,VLOOKUP($A70,'Потребление ЭЭ_факт'!$A$5:$DH$154,47+'Потребление ЭЭ_факт'!DC$4+59,FALSE),0))</f>
        <v>26193.884000000005</v>
      </c>
      <c r="BV70" s="17">
        <f>IF(AND($D70=$BU$4,$E70=BV$5),VLOOKUP($A70,'Потребление ЭЭ_факт'!$A$5:$DH$154,59+'Потребление ЭЭ_факт'!DD$4+47,FALSE),IF(BU70&lt;&gt;0,VLOOKUP($A70,'Потребление ЭЭ_факт'!$A$5:$DH$154,47+'Потребление ЭЭ_факт'!DD$4+59,FALSE),0))</f>
        <v>24715.93</v>
      </c>
      <c r="BW70" s="17">
        <f>IF(AND($D70=$BU$4,$E70=BW$5),VLOOKUP($A70,'Потребление ЭЭ_факт'!$A$5:$DH$154,59+'Потребление ЭЭ_факт'!DE$4+47,FALSE),IF(BV70&lt;&gt;0,VLOOKUP($A70,'Потребление ЭЭ_факт'!$A$5:$DH$154,47+'Потребление ЭЭ_факт'!DE$4+59,FALSE),0))</f>
        <v>23809.189071428573</v>
      </c>
      <c r="BX70" s="17">
        <f>IF(AND($D70=$BU$4,$E70=BX$5),VLOOKUP($A70,'Потребление ЭЭ_факт'!$A$5:$DH$154,59+'Потребление ЭЭ_факт'!DF$4+47,FALSE),IF(BW70&lt;&gt;0,VLOOKUP($A70,'Потребление ЭЭ_факт'!$A$5:$DH$154,47+'Потребление ЭЭ_факт'!DF$4+59,FALSE),0))</f>
        <v>19947.233571428569</v>
      </c>
      <c r="BY70" s="17">
        <f>IF(AND($D70=$BU$4,$E70=BY$5),VLOOKUP($A70,'Потребление ЭЭ_факт'!$A$5:$DH$154,59+'Потребление ЭЭ_факт'!DG$4+47,FALSE),IF(BX70&lt;&gt;0,VLOOKUP($A70,'Потребление ЭЭ_факт'!$A$5:$DH$154,47+'Потребление ЭЭ_факт'!DG$4+59,FALSE),0))</f>
        <v>22942.745999999999</v>
      </c>
      <c r="BZ70" s="17">
        <f>IF(AND($D70=$BU$4,$E70=BZ$5),VLOOKUP($A70,'Потребление ЭЭ_факт'!$A$5:$DH$154,59+'Потребление ЭЭ_факт'!DH$4+47,FALSE),IF(BY70&lt;&gt;0,VLOOKUP($A70,'Потребление ЭЭ_факт'!$A$5:$DH$154,47+'Потребление ЭЭ_факт'!DH$4+59,FALSE),0))</f>
        <v>21952.070964285711</v>
      </c>
      <c r="CA70" s="15">
        <f t="shared" si="301"/>
        <v>25648.629428571432</v>
      </c>
      <c r="CB70" s="12">
        <f t="shared" si="302"/>
        <v>23845.492285714285</v>
      </c>
      <c r="CC70" s="12">
        <f t="shared" si="303"/>
        <v>22202.43</v>
      </c>
      <c r="CD70" s="12">
        <f t="shared" si="304"/>
        <v>22956.832999999999</v>
      </c>
      <c r="CE70" s="12">
        <f t="shared" si="305"/>
        <v>23602.848214285714</v>
      </c>
      <c r="CF70" s="12">
        <f t="shared" si="306"/>
        <v>27878.738428571429</v>
      </c>
      <c r="CG70" s="14">
        <f t="shared" si="307"/>
        <v>26193.884000000005</v>
      </c>
      <c r="CH70" s="15">
        <f t="shared" si="308"/>
        <v>24715.93</v>
      </c>
      <c r="CI70" s="15">
        <f t="shared" si="309"/>
        <v>23809.189071428573</v>
      </c>
      <c r="CJ70" s="15">
        <f t="shared" si="310"/>
        <v>19947.233571428569</v>
      </c>
      <c r="CK70" s="15">
        <f t="shared" si="311"/>
        <v>22942.745999999999</v>
      </c>
      <c r="CL70" s="15">
        <f t="shared" si="312"/>
        <v>21952.070964285711</v>
      </c>
      <c r="CM70" s="15">
        <f t="shared" si="260"/>
        <v>25648.629428571432</v>
      </c>
      <c r="CN70" s="15">
        <f t="shared" si="262"/>
        <v>23845.492285714285</v>
      </c>
      <c r="CO70" s="15">
        <f t="shared" si="263"/>
        <v>22202.43</v>
      </c>
      <c r="CP70" s="15">
        <f t="shared" si="264"/>
        <v>22956.832999999999</v>
      </c>
      <c r="CQ70" s="15">
        <f t="shared" si="265"/>
        <v>23602.848214285714</v>
      </c>
      <c r="CR70" s="16">
        <f t="shared" si="266"/>
        <v>27878.738428571429</v>
      </c>
      <c r="CS70" s="14">
        <f t="shared" si="276"/>
        <v>26193.884000000005</v>
      </c>
      <c r="CT70" s="15">
        <f t="shared" si="277"/>
        <v>24715.93</v>
      </c>
      <c r="CU70" s="15">
        <f t="shared" si="278"/>
        <v>23809.189071428573</v>
      </c>
      <c r="CV70" s="15">
        <f t="shared" si="279"/>
        <v>19947.233571428569</v>
      </c>
      <c r="CW70" s="15">
        <f t="shared" si="280"/>
        <v>22942.745999999999</v>
      </c>
      <c r="CX70" s="15">
        <f t="shared" si="281"/>
        <v>21952.070964285711</v>
      </c>
      <c r="CY70" s="15">
        <f t="shared" si="282"/>
        <v>25648.629428571432</v>
      </c>
      <c r="CZ70" s="15">
        <f t="shared" si="283"/>
        <v>23845.492285714285</v>
      </c>
      <c r="DA70" s="15">
        <f t="shared" si="284"/>
        <v>22202.43</v>
      </c>
      <c r="DB70" s="15">
        <f t="shared" si="285"/>
        <v>22956.832999999999</v>
      </c>
      <c r="DC70" s="15">
        <f t="shared" si="286"/>
        <v>23602.848214285714</v>
      </c>
      <c r="DD70" s="16">
        <f t="shared" si="287"/>
        <v>27878.738428571429</v>
      </c>
      <c r="DE70" s="14">
        <f t="shared" si="313"/>
        <v>26193.884000000005</v>
      </c>
      <c r="DF70" s="15">
        <f t="shared" si="314"/>
        <v>24715.93</v>
      </c>
      <c r="DG70" s="15">
        <f t="shared" si="315"/>
        <v>23809.189071428573</v>
      </c>
      <c r="DH70" s="15">
        <f t="shared" si="316"/>
        <v>19947.233571428569</v>
      </c>
      <c r="DI70" s="15">
        <f t="shared" si="317"/>
        <v>22942.745999999999</v>
      </c>
      <c r="DJ70" s="15">
        <f t="shared" si="318"/>
        <v>21952.070964285711</v>
      </c>
      <c r="DK70" s="15">
        <f t="shared" si="319"/>
        <v>25648.629428571432</v>
      </c>
      <c r="DL70" s="15">
        <f t="shared" si="320"/>
        <v>23845.492285714285</v>
      </c>
      <c r="DM70" s="15">
        <f t="shared" si="321"/>
        <v>22202.43</v>
      </c>
      <c r="DN70" s="15">
        <f t="shared" si="322"/>
        <v>22956.832999999999</v>
      </c>
      <c r="DO70" s="15">
        <f t="shared" si="323"/>
        <v>23602.848214285714</v>
      </c>
      <c r="DP70" s="16">
        <f t="shared" si="324"/>
        <v>27878.738428571429</v>
      </c>
      <c r="DQ70" s="14">
        <f t="shared" ref="DQ70:DQ132" si="333">DE70</f>
        <v>26193.884000000005</v>
      </c>
      <c r="DR70" s="15">
        <f t="shared" ref="DR70:DR132" si="334">DF70</f>
        <v>24715.93</v>
      </c>
      <c r="DS70" s="15">
        <f t="shared" ref="DS70:DS132" si="335">DG70</f>
        <v>23809.189071428573</v>
      </c>
      <c r="DT70" s="15">
        <f t="shared" ref="DT70:DT132" si="336">DH70</f>
        <v>19947.233571428569</v>
      </c>
      <c r="DU70" s="15">
        <f t="shared" ref="DU70:DU132" si="337">DI70</f>
        <v>22942.745999999999</v>
      </c>
      <c r="DV70" s="15">
        <f t="shared" ref="DV70:DV132" si="338">DJ70</f>
        <v>21952.070964285711</v>
      </c>
      <c r="DW70" s="15">
        <f t="shared" ref="DW70:DW132" si="339">DK70</f>
        <v>25648.629428571432</v>
      </c>
      <c r="DX70" s="15">
        <f t="shared" ref="DX70:DX132" si="340">DL70</f>
        <v>23845.492285714285</v>
      </c>
      <c r="DY70" s="15">
        <f t="shared" ref="DY70:DY132" si="341">DM70</f>
        <v>22202.43</v>
      </c>
      <c r="DZ70" s="15">
        <f t="shared" si="225"/>
        <v>22956.832999999999</v>
      </c>
      <c r="EA70" s="15">
        <f t="shared" si="226"/>
        <v>23602.848214285714</v>
      </c>
      <c r="EB70" s="16">
        <f t="shared" si="227"/>
        <v>27878.738428571429</v>
      </c>
      <c r="EC70" s="14">
        <f t="shared" si="228"/>
        <v>26193.884000000005</v>
      </c>
      <c r="ED70" s="15">
        <f t="shared" si="229"/>
        <v>24715.93</v>
      </c>
      <c r="EE70" s="15">
        <f t="shared" si="230"/>
        <v>23809.189071428573</v>
      </c>
      <c r="EF70" s="15">
        <f t="shared" si="231"/>
        <v>19947.233571428569</v>
      </c>
      <c r="EG70" s="15">
        <f t="shared" si="232"/>
        <v>22942.745999999999</v>
      </c>
      <c r="EH70" s="15">
        <f t="shared" si="233"/>
        <v>21952.070964285711</v>
      </c>
      <c r="EI70" s="15">
        <f t="shared" si="234"/>
        <v>25648.629428571432</v>
      </c>
      <c r="EJ70" s="15">
        <f t="shared" si="235"/>
        <v>23845.492285714285</v>
      </c>
      <c r="EK70" s="15">
        <f t="shared" si="236"/>
        <v>22202.43</v>
      </c>
      <c r="EL70" s="15">
        <f t="shared" si="237"/>
        <v>22956.832999999999</v>
      </c>
      <c r="EM70" s="15">
        <f t="shared" si="238"/>
        <v>23602.848214285714</v>
      </c>
      <c r="EN70" s="16">
        <f t="shared" si="239"/>
        <v>27878.738428571429</v>
      </c>
      <c r="EO70" s="14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6"/>
      <c r="FC70" s="14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4"/>
      <c r="FP70" s="17"/>
      <c r="FQ70" s="17"/>
      <c r="FR70" s="17"/>
      <c r="FS70" s="17"/>
      <c r="FT70" s="17"/>
      <c r="FU70" s="17"/>
      <c r="FV70" s="17"/>
      <c r="FW70" s="17"/>
      <c r="FX70" s="17"/>
      <c r="FY70" s="17"/>
      <c r="FZ70" s="17"/>
      <c r="GA70" s="14"/>
      <c r="GB70" s="17">
        <f t="shared" ref="GB70:GB78" si="342">BJ70</f>
        <v>26679.733199999999</v>
      </c>
      <c r="GC70" s="17">
        <f t="shared" ref="GC70:GC99" si="343">BK70</f>
        <v>20815.395071428571</v>
      </c>
      <c r="GD70" s="17">
        <f t="shared" ref="GD70:GD117" si="344">BL70</f>
        <v>20037.994285714289</v>
      </c>
      <c r="GE70" s="17">
        <f t="shared" ref="GE70:GE127" si="345">BM70</f>
        <v>20840.769457142858</v>
      </c>
      <c r="GF70" s="17">
        <f t="shared" ref="GF70:GF129" si="346">BN70</f>
        <v>23063.515714285717</v>
      </c>
      <c r="GG70" s="17">
        <f t="shared" ref="GG70:GG130" si="347">BO70</f>
        <v>25648.629428571432</v>
      </c>
      <c r="GH70" s="17">
        <f t="shared" ref="GH70:GH132" si="348">BP70</f>
        <v>23845.492285714285</v>
      </c>
      <c r="GI70" s="17">
        <f t="shared" ref="GI70:GI132" si="349">BQ70</f>
        <v>22202.43</v>
      </c>
      <c r="GJ70" s="17">
        <f t="shared" ref="GJ70:GJ132" si="350">BR70</f>
        <v>22956.832999999999</v>
      </c>
      <c r="GK70" s="17">
        <f t="shared" ref="GK70:GK132" si="351">BS70</f>
        <v>23602.848214285714</v>
      </c>
      <c r="GL70" s="17">
        <f t="shared" ref="GL70:GL132" si="352">BT70</f>
        <v>27878.738428571429</v>
      </c>
      <c r="GM70" s="14">
        <f t="shared" ref="GM70:GM132" si="353">BU70</f>
        <v>26193.884000000005</v>
      </c>
      <c r="GN70" s="17">
        <f t="shared" ref="GN70:GN132" si="354">BV70</f>
        <v>24715.93</v>
      </c>
      <c r="GO70" s="17">
        <f t="shared" ref="GO70:GO132" si="355">BW70</f>
        <v>23809.189071428573</v>
      </c>
      <c r="GP70" s="17">
        <f t="shared" ref="GP70:GP132" si="356">BX70</f>
        <v>19947.233571428569</v>
      </c>
      <c r="GQ70" s="17">
        <f t="shared" ref="GQ70:GQ132" si="357">BY70</f>
        <v>22942.745999999999</v>
      </c>
      <c r="GR70" s="17">
        <f t="shared" ref="GR70:GR132" si="358">BZ70</f>
        <v>21952.070964285711</v>
      </c>
      <c r="GS70" s="15">
        <f t="shared" ref="GS70:GS132" si="359">CA70</f>
        <v>25648.629428571432</v>
      </c>
      <c r="GT70" s="12">
        <f t="shared" ref="GT70:GT132" si="360">CB70</f>
        <v>23845.492285714285</v>
      </c>
      <c r="GU70" s="12">
        <f t="shared" ref="GU70:GU132" si="361">CC70</f>
        <v>22202.43</v>
      </c>
      <c r="GV70" s="12">
        <f t="shared" ref="GV70:GV132" si="362">CD70</f>
        <v>22956.832999999999</v>
      </c>
      <c r="GW70" s="12">
        <f t="shared" ref="GW70:GW132" si="363">CE70</f>
        <v>23602.848214285714</v>
      </c>
      <c r="GX70" s="12">
        <f t="shared" ref="GX70:GX132" si="364">CF70</f>
        <v>27878.738428571429</v>
      </c>
      <c r="GY70" s="14">
        <f t="shared" ref="GY70:GY132" si="365">CG70</f>
        <v>26193.884000000005</v>
      </c>
      <c r="GZ70" s="15">
        <f t="shared" ref="GZ70:GZ132" si="366">CH70</f>
        <v>24715.93</v>
      </c>
      <c r="HA70" s="15">
        <f t="shared" ref="HA70:HA132" si="367">CI70</f>
        <v>23809.189071428573</v>
      </c>
      <c r="HB70" s="15">
        <f t="shared" ref="HB70:HB132" si="368">CJ70</f>
        <v>19947.233571428569</v>
      </c>
      <c r="HC70" s="15">
        <f t="shared" ref="HC70:HC132" si="369">CK70</f>
        <v>22942.745999999999</v>
      </c>
      <c r="HD70" s="15">
        <f t="shared" ref="HD70:HD132" si="370">CL70</f>
        <v>21952.070964285711</v>
      </c>
      <c r="HE70" s="15">
        <f t="shared" ref="HE70:HE132" si="371">CM70</f>
        <v>25648.629428571432</v>
      </c>
      <c r="HF70" s="15">
        <f t="shared" ref="HF70:HF132" si="372">CN70</f>
        <v>23845.492285714285</v>
      </c>
      <c r="HG70" s="15">
        <f t="shared" ref="HG70:HG132" si="373">CO70</f>
        <v>22202.43</v>
      </c>
      <c r="HH70" s="15">
        <f t="shared" ref="HH70:HH132" si="374">CP70</f>
        <v>22956.832999999999</v>
      </c>
      <c r="HI70" s="15">
        <f t="shared" ref="HI70:HI132" si="375">CQ70</f>
        <v>23602.848214285714</v>
      </c>
      <c r="HJ70" s="16">
        <f t="shared" ref="HJ70:HJ132" si="376">CR70</f>
        <v>27878.738428571429</v>
      </c>
      <c r="HK70" s="14">
        <f t="shared" ref="HK70:HK132" si="377">CS70</f>
        <v>26193.884000000005</v>
      </c>
      <c r="HL70" s="15">
        <f t="shared" ref="HL70:HL132" si="378">CT70</f>
        <v>24715.93</v>
      </c>
      <c r="HM70" s="15">
        <f t="shared" ref="HM70:HM132" si="379">CU70</f>
        <v>23809.189071428573</v>
      </c>
      <c r="HN70" s="15">
        <f t="shared" ref="HN70:HN132" si="380">CV70</f>
        <v>19947.233571428569</v>
      </c>
      <c r="HO70" s="15">
        <f t="shared" ref="HO70:HO132" si="381">CW70</f>
        <v>22942.745999999999</v>
      </c>
      <c r="HP70" s="15">
        <f t="shared" ref="HP70:HP132" si="382">CX70</f>
        <v>21952.070964285711</v>
      </c>
      <c r="HQ70" s="15">
        <f t="shared" ref="HQ70:HQ132" si="383">CY70</f>
        <v>25648.629428571432</v>
      </c>
      <c r="HR70" s="15">
        <f t="shared" ref="HR70:HR132" si="384">CZ70</f>
        <v>23845.492285714285</v>
      </c>
      <c r="HS70" s="15">
        <f t="shared" ref="HS70:HS132" si="385">DA70</f>
        <v>22202.43</v>
      </c>
      <c r="HT70" s="15">
        <f t="shared" ref="HT70:HT132" si="386">DB70</f>
        <v>22956.832999999999</v>
      </c>
      <c r="HU70" s="15">
        <f t="shared" ref="HU70:HU132" si="387">DC70</f>
        <v>23602.848214285714</v>
      </c>
      <c r="HV70" s="16">
        <f t="shared" ref="HV70:HV132" si="388">DD70</f>
        <v>27878.738428571429</v>
      </c>
      <c r="HW70" s="14">
        <f t="shared" ref="HW70:HW132" si="389">DE70</f>
        <v>26193.884000000005</v>
      </c>
      <c r="HX70" s="15">
        <f t="shared" ref="HX70:HX132" si="390">DF70</f>
        <v>24715.93</v>
      </c>
      <c r="HY70" s="15">
        <f t="shared" ref="HY70:HY132" si="391">DG70</f>
        <v>23809.189071428573</v>
      </c>
      <c r="HZ70" s="15">
        <f t="shared" ref="HZ70:HZ132" si="392">DH70</f>
        <v>19947.233571428569</v>
      </c>
      <c r="IA70" s="15">
        <f t="shared" ref="IA70:IA132" si="393">DI70</f>
        <v>22942.745999999999</v>
      </c>
      <c r="IB70" s="15">
        <f t="shared" ref="IB70:IB132" si="394">DJ70</f>
        <v>21952.070964285711</v>
      </c>
      <c r="IC70" s="15">
        <f t="shared" ref="IC70:IC132" si="395">DK70</f>
        <v>25648.629428571432</v>
      </c>
      <c r="ID70" s="15">
        <f t="shared" ref="ID70:ID132" si="396">DL70</f>
        <v>23845.492285714285</v>
      </c>
      <c r="IE70" s="15">
        <f t="shared" ref="IE70:IE132" si="397">DM70</f>
        <v>22202.43</v>
      </c>
      <c r="IF70" s="15">
        <f t="shared" ref="IF70:IF132" si="398">DN70</f>
        <v>22956.832999999999</v>
      </c>
      <c r="IG70" s="15">
        <f t="shared" ref="IG70:IG132" si="399">DO70</f>
        <v>23602.848214285714</v>
      </c>
      <c r="IH70" s="16">
        <f t="shared" ref="IH70:IH132" si="400">DP70</f>
        <v>27878.738428571429</v>
      </c>
      <c r="II70" s="14">
        <f t="shared" ref="II70:II132" si="401">DQ70</f>
        <v>26193.884000000005</v>
      </c>
      <c r="IJ70" s="15"/>
      <c r="IK70" s="15"/>
      <c r="IL70" s="15"/>
      <c r="IM70" s="15"/>
      <c r="IN70" s="15"/>
      <c r="IO70" s="15"/>
      <c r="IP70" s="15"/>
      <c r="IQ70" s="15"/>
      <c r="IR70" s="15"/>
      <c r="IS70" s="15"/>
      <c r="IT70" s="16"/>
      <c r="IU70" s="14"/>
      <c r="IV70" s="15"/>
      <c r="IW70" s="15"/>
      <c r="IX70" s="15"/>
      <c r="IY70" s="15"/>
      <c r="IZ70" s="15"/>
      <c r="JA70" s="15"/>
      <c r="JB70" s="15"/>
      <c r="JC70" s="15"/>
      <c r="JD70" s="15"/>
      <c r="JE70" s="15"/>
      <c r="JF70" s="16"/>
      <c r="JH70" s="17"/>
      <c r="JI70" s="14">
        <f t="shared" si="179"/>
        <v>0</v>
      </c>
      <c r="JJ70" s="15">
        <f t="shared" si="180"/>
        <v>0</v>
      </c>
      <c r="JK70" s="15">
        <f t="shared" si="181"/>
        <v>257572.37908571432</v>
      </c>
      <c r="JL70" s="15">
        <f t="shared" si="182"/>
        <v>285696.02496428572</v>
      </c>
      <c r="JM70" s="15">
        <f t="shared" si="183"/>
        <v>285696.02496428572</v>
      </c>
      <c r="JN70" s="15">
        <f t="shared" si="184"/>
        <v>285696.02496428572</v>
      </c>
      <c r="JO70" s="15">
        <f t="shared" si="185"/>
        <v>285696.02496428572</v>
      </c>
      <c r="JP70" s="15">
        <f t="shared" si="186"/>
        <v>26193.884000000005</v>
      </c>
      <c r="JQ70" s="15">
        <f t="shared" si="187"/>
        <v>0</v>
      </c>
      <c r="JR70" s="14"/>
    </row>
    <row r="71" spans="1:278" ht="12.75" customHeight="1" x14ac:dyDescent="0.25">
      <c r="A71" s="5" t="s">
        <v>47</v>
      </c>
      <c r="B71" s="3" t="s">
        <v>48</v>
      </c>
      <c r="C71" s="4">
        <v>45322</v>
      </c>
      <c r="D71">
        <f t="shared" si="297"/>
        <v>2024</v>
      </c>
      <c r="E71">
        <f t="shared" si="298"/>
        <v>1</v>
      </c>
      <c r="F71">
        <f t="shared" si="299"/>
        <v>2021</v>
      </c>
      <c r="G71">
        <f t="shared" si="300"/>
        <v>1</v>
      </c>
      <c r="H71">
        <f t="shared" ref="H71:H133" si="402">IF(D71=2021,2022,IF(E71=12,D71+1,D71))</f>
        <v>2024</v>
      </c>
      <c r="I71">
        <f t="shared" ref="I71:I133" si="403">IF(D71=2021,1,IF(E71&lt;&gt;12,E71+1,1))</f>
        <v>2</v>
      </c>
      <c r="J71">
        <f t="shared" ref="J71:J133" si="404">IF(D71=2021,2026,IF(E71=1,D71+4,D71+5))</f>
        <v>2028</v>
      </c>
      <c r="K71">
        <f t="shared" ref="K71:K133" si="405">IF(D71=2021,12,E71)</f>
        <v>1</v>
      </c>
      <c r="M71" s="28">
        <f>IF(AND($D71=$M$4,$E71=M$5),VLOOKUP($A71,'Потребление ЭЭ_факт'!$A$5:$DH$154,47+'Потребление ЭЭ_факт'!AU$4-1,FALSE),IF(L71&lt;&gt;0,VLOOKUP($A71,'Потребление ЭЭ_факт'!$A$5:$DH$154,47+'Потребление ЭЭ_факт'!AU$4-1,FALSE),0))</f>
        <v>0</v>
      </c>
      <c r="N71" s="17">
        <f>IF(AND($D71=$M$4,$E71=N$5),VLOOKUP($A71,'Потребление ЭЭ_факт'!$A$5:$DH$154,47+'Потребление ЭЭ_факт'!AV$4-1,FALSE),IF(M71&lt;&gt;0,VLOOKUP($A71,'Потребление ЭЭ_факт'!$A$5:$DH$154,47+'Потребление ЭЭ_факт'!AV$4-1,FALSE),0))</f>
        <v>0</v>
      </c>
      <c r="O71" s="17">
        <f>IF(AND($D71=$M$4,$E71=O$5),VLOOKUP($A71,'Потребление ЭЭ_факт'!$A$5:$DH$154,47+'Потребление ЭЭ_факт'!AW$4-1,FALSE),IF(N71&lt;&gt;0,VLOOKUP($A71,'Потребление ЭЭ_факт'!$A$5:$DH$154,47+'Потребление ЭЭ_факт'!AW$4-1,FALSE),0))</f>
        <v>0</v>
      </c>
      <c r="P71" s="17">
        <f>IF(AND($D71=$M$4,$E71=P$5),VLOOKUP($A71,'Потребление ЭЭ_факт'!$A$5:$DH$154,47+'Потребление ЭЭ_факт'!AX$4-1,FALSE),IF(O71&lt;&gt;0,VLOOKUP($A71,'Потребление ЭЭ_факт'!$A$5:$DH$154,47+'Потребление ЭЭ_факт'!AX$4-1,FALSE),0))</f>
        <v>0</v>
      </c>
      <c r="Q71" s="17">
        <f>IF(AND($D71=$M$4,$E71=Q$5),VLOOKUP($A71,'Потребление ЭЭ_факт'!$A$5:$DH$154,47+'Потребление ЭЭ_факт'!AY$4-1,FALSE),IF(P71&lt;&gt;0,VLOOKUP($A71,'Потребление ЭЭ_факт'!$A$5:$DH$154,47+'Потребление ЭЭ_факт'!AY$4-1,FALSE),0))</f>
        <v>0</v>
      </c>
      <c r="R71" s="17">
        <f>IF(AND($D71=$M$4,$E71=R$5),VLOOKUP($A71,'Потребление ЭЭ_факт'!$A$5:$DH$154,47+'Потребление ЭЭ_факт'!AZ$4-1,FALSE),IF(Q71&lt;&gt;0,VLOOKUP($A71,'Потребление ЭЭ_факт'!$A$5:$DH$154,47+'Потребление ЭЭ_факт'!AZ$4-1,FALSE),0))</f>
        <v>0</v>
      </c>
      <c r="S71" s="17">
        <f>IF(AND($D71=$M$4,$E71=S$5),VLOOKUP($A71,'Потребление ЭЭ_факт'!$A$5:$DH$154,47+'Потребление ЭЭ_факт'!BA$4-1,FALSE),IF(R71&lt;&gt;0,VLOOKUP($A71,'Потребление ЭЭ_факт'!$A$5:$DH$154,47+'Потребление ЭЭ_факт'!BA$4-1,FALSE),0))</f>
        <v>0</v>
      </c>
      <c r="T71" s="17">
        <f>IF(AND($D71=$M$4,$E71=T$5),VLOOKUP($A71,'Потребление ЭЭ_факт'!$A$5:$DH$154,47+'Потребление ЭЭ_факт'!BB$4-1,FALSE),IF(S71&lt;&gt;0,VLOOKUP($A71,'Потребление ЭЭ_факт'!$A$5:$DH$154,47+'Потребление ЭЭ_факт'!BB$4-1,FALSE),0))</f>
        <v>0</v>
      </c>
      <c r="U71" s="17">
        <f>IF(AND($D71=$M$4,$E71=U$5),VLOOKUP($A71,'Потребление ЭЭ_факт'!$A$5:$DH$154,47+'Потребление ЭЭ_факт'!BC$4-1,FALSE),IF(T71&lt;&gt;0,VLOOKUP($A71,'Потребление ЭЭ_факт'!$A$5:$DH$154,47+'Потребление ЭЭ_факт'!BC$4-1,FALSE),0))</f>
        <v>0</v>
      </c>
      <c r="V71" s="17">
        <f>IF(AND($D71=$M$4,$E71=V$5),VLOOKUP($A71,'Потребление ЭЭ_факт'!$A$5:$DH$154,47+'Потребление ЭЭ_факт'!BD$4-1,FALSE),IF(U71&lt;&gt;0,VLOOKUP($A71,'Потребление ЭЭ_факт'!$A$5:$DH$154,47+'Потребление ЭЭ_факт'!BD$4-1,FALSE),0))</f>
        <v>0</v>
      </c>
      <c r="W71" s="17">
        <f>IF(AND($D71=$M$4,$E71=W$5),VLOOKUP($A71,'Потребление ЭЭ_факт'!$A$5:$DH$154,47+'Потребление ЭЭ_факт'!BE$4-1,FALSE),IF(V71&lt;&gt;0,VLOOKUP($A71,'Потребление ЭЭ_факт'!$A$5:$DH$154,47+'Потребление ЭЭ_факт'!BE$4-1,FALSE),0))</f>
        <v>0</v>
      </c>
      <c r="X71" s="17">
        <f>IF(AND($D71=$M$4,$E71=X$5),VLOOKUP($A71,'Потребление ЭЭ_факт'!$A$5:$DH$154,47+'Потребление ЭЭ_факт'!BF$4-1,FALSE),IF(W71&lt;&gt;0,VLOOKUP($A71,'Потребление ЭЭ_факт'!$A$5:$DH$154,47+'Потребление ЭЭ_факт'!BF$4-1,FALSE),0))</f>
        <v>0</v>
      </c>
      <c r="Y71" s="14">
        <f>IF(AND($D71=$Y$4,$E71=Y$5),VLOOKUP($A71,'Потребление ЭЭ_факт'!$A$5:$DH$154,47+'Потребление ЭЭ_факт'!BG$4+11,FALSE),IF(X71&lt;&gt;0,VLOOKUP($A71,'Потребление ЭЭ_факт'!$A$5:$DH$154,47+'Потребление ЭЭ_факт'!BG$4+11,FALSE),0))</f>
        <v>0</v>
      </c>
      <c r="Z71" s="17">
        <f>IF(AND($D71=$Y$4,$E71=Z$5),VLOOKUP($A71,'Потребление ЭЭ_факт'!$A$5:$DH$154,47+'Потребление ЭЭ_факт'!BH$4+11,FALSE),IF(Y71&lt;&gt;0,VLOOKUP($A71,'Потребление ЭЭ_факт'!$A$5:$DH$154,47+'Потребление ЭЭ_факт'!BH$4+11,FALSE),0))</f>
        <v>0</v>
      </c>
      <c r="AA71" s="17">
        <f>IF(AND($D71=$Y$4,$E71=AA$5),VLOOKUP($A71,'Потребление ЭЭ_факт'!$A$5:$DH$154,47+'Потребление ЭЭ_факт'!BI$4+11,FALSE),IF(Z71&lt;&gt;0,VLOOKUP($A71,'Потребление ЭЭ_факт'!$A$5:$DH$154,47+'Потребление ЭЭ_факт'!BI$4+11,FALSE),0))</f>
        <v>0</v>
      </c>
      <c r="AB71" s="17">
        <f>IF(AND($D71=$Y$4,$E71=AB$5),VLOOKUP($A71,'Потребление ЭЭ_факт'!$A$5:$DH$154,47+'Потребление ЭЭ_факт'!BJ$4+11,FALSE),IF(AA71&lt;&gt;0,VLOOKUP($A71,'Потребление ЭЭ_факт'!$A$5:$DH$154,47+'Потребление ЭЭ_факт'!BJ$4+11,FALSE),0))</f>
        <v>0</v>
      </c>
      <c r="AC71" s="17">
        <f>IF(AND($D71=$Y$4,$E71=AC$5),VLOOKUP($A71,'Потребление ЭЭ_факт'!$A$5:$DH$154,47+'Потребление ЭЭ_факт'!BK$4+11,FALSE),IF(AB71&lt;&gt;0,VLOOKUP($A71,'Потребление ЭЭ_факт'!$A$5:$DH$154,47+'Потребление ЭЭ_факт'!BK$4+11,FALSE),0))</f>
        <v>0</v>
      </c>
      <c r="AD71" s="17">
        <f>IF(AND($D71=$Y$4,$E71=AD$5),VLOOKUP($A71,'Потребление ЭЭ_факт'!$A$5:$DH$154,47+'Потребление ЭЭ_факт'!BL$4+11,FALSE),IF(AC71&lt;&gt;0,VLOOKUP($A71,'Потребление ЭЭ_факт'!$A$5:$DH$154,47+'Потребление ЭЭ_факт'!BL$4+11,FALSE),0))</f>
        <v>0</v>
      </c>
      <c r="AE71" s="17">
        <f>IF(AND($D71=$Y$4,$E71=AE$5),VLOOKUP($A71,'Потребление ЭЭ_факт'!$A$5:$DH$154,47+'Потребление ЭЭ_факт'!BM$4+11,FALSE),IF(AD71&lt;&gt;0,VLOOKUP($A71,'Потребление ЭЭ_факт'!$A$5:$DH$154,47+'Потребление ЭЭ_факт'!BM$4+11,FALSE),0))</f>
        <v>0</v>
      </c>
      <c r="AF71" s="17">
        <f>IF(AND($D71=$Y$4,$E71=AF$5),VLOOKUP($A71,'Потребление ЭЭ_факт'!$A$5:$DH$154,47+'Потребление ЭЭ_факт'!BN$4+11,FALSE),IF(AE71&lt;&gt;0,VLOOKUP($A71,'Потребление ЭЭ_факт'!$A$5:$DH$154,47+'Потребление ЭЭ_факт'!BN$4+11,FALSE),0))</f>
        <v>0</v>
      </c>
      <c r="AG71" s="17">
        <f>IF(AND($D71=$Y$4,$E71=AG$5),VLOOKUP($A71,'Потребление ЭЭ_факт'!$A$5:$DH$154,47+'Потребление ЭЭ_факт'!BO$4+11,FALSE),IF(AF71&lt;&gt;0,VLOOKUP($A71,'Потребление ЭЭ_факт'!$A$5:$DH$154,47+'Потребление ЭЭ_факт'!BO$4+11,FALSE),0))</f>
        <v>0</v>
      </c>
      <c r="AH71" s="17">
        <f>IF(AND($D71=$Y$4,$E71=AH$5),VLOOKUP($A71,'Потребление ЭЭ_факт'!$A$5:$DH$154,47+'Потребление ЭЭ_факт'!BP$4+11,FALSE),IF(AG71&lt;&gt;0,VLOOKUP($A71,'Потребление ЭЭ_факт'!$A$5:$DH$154,47+'Потребление ЭЭ_факт'!BP$4+11,FALSE),0))</f>
        <v>0</v>
      </c>
      <c r="AI71" s="17">
        <f>IF(AND($D71=$Y$4,$E71=AI$5),VLOOKUP($A71,'Потребление ЭЭ_факт'!$A$5:$DH$154,47+'Потребление ЭЭ_факт'!BQ$4+11,FALSE),IF(AH71&lt;&gt;0,VLOOKUP($A71,'Потребление ЭЭ_факт'!$A$5:$DH$154,47+'Потребление ЭЭ_факт'!BQ$4+11,FALSE),0))</f>
        <v>0</v>
      </c>
      <c r="AJ71" s="17">
        <f>IF(AND($D71=$Y$4,$E71=AJ$5),VLOOKUP($A71,'Потребление ЭЭ_факт'!$A$5:$DH$154,47+'Потребление ЭЭ_факт'!BR$4+11,FALSE),IF(AI71&lt;&gt;0,VLOOKUP($A71,'Потребление ЭЭ_факт'!$A$5:$DH$154,47+'Потребление ЭЭ_факт'!BR$4+11,FALSE),0))</f>
        <v>0</v>
      </c>
      <c r="AK71" s="14">
        <f>IF(AND($D71=$AK$4,$E71=AK$5),VLOOKUP($A71,'Потребление ЭЭ_факт'!$A$5:$DH$154,47+'Потребление ЭЭ_факт'!BS$4+23,FALSE),IF(AJ71&lt;&gt;0,VLOOKUP($A71,'Потребление ЭЭ_факт'!$A$5:$DH$154,47+'Потребление ЭЭ_факт'!BS$4+23,FALSE),0))</f>
        <v>0</v>
      </c>
      <c r="AL71" s="17">
        <f>IF(AND($D71=$AK$4,$E71=AL$5),VLOOKUP($A71,'Потребление ЭЭ_факт'!$A$5:$DH$154,47+'Потребление ЭЭ_факт'!BT$4+23,FALSE),IF(AK71&lt;&gt;0,VLOOKUP($A71,'Потребление ЭЭ_факт'!$A$5:$DH$154,47+'Потребление ЭЭ_факт'!BT$4+23,FALSE),0))</f>
        <v>0</v>
      </c>
      <c r="AM71" s="17">
        <f>IF(AND($D71=$AK$4,$E71=AM$5),VLOOKUP($A71,'Потребление ЭЭ_факт'!$A$5:$DH$154,47+'Потребление ЭЭ_факт'!BU$4+23,FALSE),IF(AL71&lt;&gt;0,VLOOKUP($A71,'Потребление ЭЭ_факт'!$A$5:$DH$154,47+'Потребление ЭЭ_факт'!BU$4+23,FALSE),0))</f>
        <v>0</v>
      </c>
      <c r="AN71" s="17">
        <f>IF(AND($D71=$AK$4,$E71=AN$5),VLOOKUP($A71,'Потребление ЭЭ_факт'!$A$5:$DH$154,47+'Потребление ЭЭ_факт'!BV$4+23,FALSE),IF(AM71&lt;&gt;0,VLOOKUP($A71,'Потребление ЭЭ_факт'!$A$5:$DH$154,47+'Потребление ЭЭ_факт'!BV$4+23,FALSE),0))</f>
        <v>0</v>
      </c>
      <c r="AO71" s="17">
        <f>IF(AND($D71=$AK$4,$E71=AO$5),VLOOKUP($A71,'Потребление ЭЭ_факт'!$A$5:$DH$154,47+'Потребление ЭЭ_факт'!BW$4+23,FALSE),IF(AN71&lt;&gt;0,VLOOKUP($A71,'Потребление ЭЭ_факт'!$A$5:$DH$154,47+'Потребление ЭЭ_факт'!BW$4+23,FALSE),0))</f>
        <v>0</v>
      </c>
      <c r="AP71" s="17">
        <f>IF(AND($D71=$AK$4,$E71=AP$5),VLOOKUP($A71,'Потребление ЭЭ_факт'!$A$5:$DH$154,47+'Потребление ЭЭ_факт'!BX$4+23,FALSE),IF(AO71&lt;&gt;0,VLOOKUP($A71,'Потребление ЭЭ_факт'!$A$5:$DH$154,47+'Потребление ЭЭ_факт'!BX$4+23,FALSE),0))</f>
        <v>0</v>
      </c>
      <c r="AQ71" s="17">
        <f>IF(AND($D71=$AK$4,$E71=AQ$5),VLOOKUP($A71,'Потребление ЭЭ_факт'!$A$5:$DH$154,47+'Потребление ЭЭ_факт'!BY$4+23,FALSE),IF(AP71&lt;&gt;0,VLOOKUP($A71,'Потребление ЭЭ_факт'!$A$5:$DH$154,47+'Потребление ЭЭ_факт'!BY$4+23,FALSE),0))</f>
        <v>0</v>
      </c>
      <c r="AR71" s="17">
        <f>IF(AND($D71=$AK$4,$E71=AR$5),VLOOKUP($A71,'Потребление ЭЭ_факт'!$A$5:$DH$154,47+'Потребление ЭЭ_факт'!BZ$4+23,FALSE),IF(AQ71&lt;&gt;0,VLOOKUP($A71,'Потребление ЭЭ_факт'!$A$5:$DH$154,47+'Потребление ЭЭ_факт'!BZ$4+23,FALSE),0))</f>
        <v>0</v>
      </c>
      <c r="AS71" s="17">
        <f>IF(AND($D71=$AK$4,$E71=AS$5),VLOOKUP($A71,'Потребление ЭЭ_факт'!$A$5:$DH$154,47+'Потребление ЭЭ_факт'!CA$4+23,FALSE),IF(AR71&lt;&gt;0,VLOOKUP($A71,'Потребление ЭЭ_факт'!$A$5:$DH$154,47+'Потребление ЭЭ_факт'!CA$4+23,FALSE),0))</f>
        <v>0</v>
      </c>
      <c r="AT71" s="17">
        <f>IF(AND($D71=$AK$4,$E71=AT$5),VLOOKUP($A71,'Потребление ЭЭ_факт'!$A$5:$DH$154,47+'Потребление ЭЭ_факт'!CB$4+23,FALSE),IF(AS71&lt;&gt;0,VLOOKUP($A71,'Потребление ЭЭ_факт'!$A$5:$DH$154,47+'Потребление ЭЭ_факт'!CB$4+23,FALSE),0))</f>
        <v>0</v>
      </c>
      <c r="AU71" s="17">
        <f>IF(AND($D71=$AK$4,$E71=AU$5),VLOOKUP($A71,'Потребление ЭЭ_факт'!$A$5:$DH$154,47+'Потребление ЭЭ_факт'!CC$4+23,FALSE),IF(AT71&lt;&gt;0,VLOOKUP($A71,'Потребление ЭЭ_факт'!$A$5:$DH$154,47+'Потребление ЭЭ_факт'!CC$4+23,FALSE),0))</f>
        <v>0</v>
      </c>
      <c r="AV71" s="17">
        <f>IF(AND($D71=$AK$4,$E71=AV$5),VLOOKUP($A71,'Потребление ЭЭ_факт'!$A$5:$DH$154,47+'Потребление ЭЭ_факт'!CD$4+23,FALSE),IF(AU71&lt;&gt;0,VLOOKUP($A71,'Потребление ЭЭ_факт'!$A$5:$DH$154,47+'Потребление ЭЭ_факт'!CD$4+23,FALSE),0))</f>
        <v>0</v>
      </c>
      <c r="AW71" s="14">
        <f>IF(AND($D71=$AW$4,$E71=AW$5),VLOOKUP($A71,'Потребление ЭЭ_факт'!$A$5:$DH$154,47+'Потребление ЭЭ_факт'!CE$4+35,FALSE),IF(AV71&lt;&gt;0,VLOOKUP($A71,'Потребление ЭЭ_факт'!$A$5:$DH$154,47+'Потребление ЭЭ_факт'!CE$4+35,FALSE),0))</f>
        <v>0</v>
      </c>
      <c r="AX71" s="17">
        <f>IF(AND($D71=$AW$4,$E71=AX$5),VLOOKUP($A71,'Потребление ЭЭ_факт'!$A$5:$DH$154,47+'Потребление ЭЭ_факт'!CF$4+35,FALSE),IF(AW71&lt;&gt;0,VLOOKUP($A71,'Потребление ЭЭ_факт'!$A$5:$DH$154,47+'Потребление ЭЭ_факт'!CF$4+35,FALSE),0))</f>
        <v>0</v>
      </c>
      <c r="AY71" s="17">
        <f>IF(AND($D71=$AW$4,$E71=AY$5),VLOOKUP($A71,'Потребление ЭЭ_факт'!$A$5:$DH$154,47+'Потребление ЭЭ_факт'!CG$4+35,FALSE),IF(AX71&lt;&gt;0,VLOOKUP($A71,'Потребление ЭЭ_факт'!$A$5:$DH$154,47+'Потребление ЭЭ_факт'!CG$4+35,FALSE),0))</f>
        <v>0</v>
      </c>
      <c r="AZ71" s="17">
        <f>IF(AND($D71=$AW$4,$E71=AZ$5),VLOOKUP($A71,'Потребление ЭЭ_факт'!$A$5:$DH$154,47+'Потребление ЭЭ_факт'!CH$4+35,FALSE),IF(AY71&lt;&gt;0,VLOOKUP($A71,'Потребление ЭЭ_факт'!$A$5:$DH$154,47+'Потребление ЭЭ_факт'!CH$4+35,FALSE),0))</f>
        <v>0</v>
      </c>
      <c r="BA71" s="17">
        <f>IF(AND($D71=$AW$4,$E71=BA$5),VLOOKUP($A71,'Потребление ЭЭ_факт'!$A$5:$DH$154,47+'Потребление ЭЭ_факт'!CI$4+35,FALSE),IF(AZ71&lt;&gt;0,VLOOKUP($A71,'Потребление ЭЭ_факт'!$A$5:$DH$154,47+'Потребление ЭЭ_факт'!CI$4+35,FALSE),0))</f>
        <v>0</v>
      </c>
      <c r="BB71" s="17">
        <f>IF(AND($D71=$AW$4,$E71=BB$5),VLOOKUP($A71,'Потребление ЭЭ_факт'!$A$5:$DH$154,47+'Потребление ЭЭ_факт'!CJ$4+35,FALSE),IF(BA71&lt;&gt;0,VLOOKUP($A71,'Потребление ЭЭ_факт'!$A$5:$DH$154,47+'Потребление ЭЭ_факт'!CJ$4+35,FALSE),0))</f>
        <v>0</v>
      </c>
      <c r="BC71" s="17">
        <f>IF(AND($D71=$AW$4,$E71=BC$5),VLOOKUP($A71,'Потребление ЭЭ_факт'!$A$5:$DH$154,47+'Потребление ЭЭ_факт'!CK$4+35,FALSE),IF(BB71&lt;&gt;0,VLOOKUP($A71,'Потребление ЭЭ_факт'!$A$5:$DH$154,47+'Потребление ЭЭ_факт'!CK$4+35,FALSE),0))</f>
        <v>0</v>
      </c>
      <c r="BD71" s="17">
        <f>IF(AND($D71=$AW$4,$E71=BD$5),VLOOKUP($A71,'Потребление ЭЭ_факт'!$A$5:$DH$154,47+'Потребление ЭЭ_факт'!CL$4+35,FALSE),IF(BC71&lt;&gt;0,VLOOKUP($A71,'Потребление ЭЭ_факт'!$A$5:$DH$154,47+'Потребление ЭЭ_факт'!CL$4+35,FALSE),0))</f>
        <v>0</v>
      </c>
      <c r="BE71" s="17">
        <f>IF(AND($D71=$AW$4,$E71=BE$5),VLOOKUP($A71,'Потребление ЭЭ_факт'!$A$5:$DH$154,47+'Потребление ЭЭ_факт'!CM$4+35,FALSE),IF(BD71&lt;&gt;0,VLOOKUP($A71,'Потребление ЭЭ_факт'!$A$5:$DH$154,47+'Потребление ЭЭ_факт'!CM$4+35,FALSE),0))</f>
        <v>0</v>
      </c>
      <c r="BF71" s="17">
        <f>IF(AND($D71=$AW$4,$E71=BF$5),VLOOKUP($A71,'Потребление ЭЭ_факт'!$A$5:$DH$154,47+'Потребление ЭЭ_факт'!CN$4+35,FALSE),IF(BE71&lt;&gt;0,VLOOKUP($A71,'Потребление ЭЭ_факт'!$A$5:$DH$154,47+'Потребление ЭЭ_факт'!CN$4+35,FALSE),0))</f>
        <v>0</v>
      </c>
      <c r="BG71" s="17">
        <f>IF(AND($D71=$AW$4,$E71=BG$5),VLOOKUP($A71,'Потребление ЭЭ_факт'!$A$5:$DH$154,47+'Потребление ЭЭ_факт'!CO$4+35,FALSE),IF(BF71&lt;&gt;0,VLOOKUP($A71,'Потребление ЭЭ_факт'!$A$5:$DH$154,47+'Потребление ЭЭ_факт'!CO$4+35,FALSE),0))</f>
        <v>0</v>
      </c>
      <c r="BH71" s="17">
        <f>IF(AND($D71=$AW$4,$E71=BH$5),VLOOKUP($A71,'Потребление ЭЭ_факт'!$A$5:$DH$154,47+'Потребление ЭЭ_факт'!CP$4+35,FALSE),IF(BG71&lt;&gt;0,VLOOKUP($A71,'Потребление ЭЭ_факт'!$A$5:$DH$154,47+'Потребление ЭЭ_факт'!CP$4+35,FALSE),0))</f>
        <v>0</v>
      </c>
      <c r="BI71" s="14">
        <f>IF(AND($D71=$BI$4,$E71=BI$5),VLOOKUP($A71,'Потребление ЭЭ_факт'!$A$5:$DH$154,47+'Потребление ЭЭ_факт'!CQ$4+47,FALSE),IF(BH71&lt;&gt;0,VLOOKUP($A71,'Потребление ЭЭ_факт'!$A$5:$DH$154,47+'Потребление ЭЭ_факт'!CQ$4+47,FALSE),0))</f>
        <v>9655.5599999999686</v>
      </c>
      <c r="BJ71" s="17">
        <f>IF(AND($D71=$BI$4,$E71=BJ$5),VLOOKUP($A71,'Потребление ЭЭ_факт'!$A$5:$DH$154,47+'Потребление ЭЭ_факт'!CR$4+47,FALSE),IF(BI71&lt;&gt;0,VLOOKUP($A71,'Потребление ЭЭ_факт'!$A$5:$DH$154,47+'Потребление ЭЭ_факт'!CR$4+47,FALSE),0))</f>
        <v>12252.209999999977</v>
      </c>
      <c r="BK71" s="17">
        <f>IF(AND($D71=$BI$4,$E71=BK$5),VLOOKUP($A71,'Потребление ЭЭ_факт'!$A$5:$DH$154,47+'Потребление ЭЭ_факт'!CS$4+47,FALSE),IF(BJ71&lt;&gt;0,VLOOKUP($A71,'Потребление ЭЭ_факт'!$A$5:$DH$154,47+'Потребление ЭЭ_факт'!CS$4+47,FALSE),0))</f>
        <v>15031.380000000063</v>
      </c>
      <c r="BL71" s="17">
        <f>IF(AND($D71=$BI$4,$E71=BL$5),VLOOKUP($A71,'Потребление ЭЭ_факт'!$A$5:$DH$154,47+'Потребление ЭЭ_факт'!CT$4+47,FALSE),IF(BK71&lt;&gt;0,VLOOKUP($A71,'Потребление ЭЭ_факт'!$A$5:$DH$154,47+'Потребление ЭЭ_факт'!CT$4+47,FALSE),0))</f>
        <v>7099.4699999999284</v>
      </c>
      <c r="BM71" s="17">
        <f>IF(AND($D71=$BI$4,$E71=BM$5),VLOOKUP($A71,'Потребление ЭЭ_факт'!$A$5:$DH$154,47+'Потребление ЭЭ_факт'!CU$4+47,FALSE),IF(BL71&lt;&gt;0,VLOOKUP($A71,'Потребление ЭЭ_факт'!$A$5:$DH$154,47+'Потребление ЭЭ_факт'!CU$4+47,FALSE),0))</f>
        <v>12256.169999999911</v>
      </c>
      <c r="BN71" s="17">
        <f>IF(AND($D71=$BI$4,$E71=BN$5),VLOOKUP($A71,'Потребление ЭЭ_факт'!$A$5:$DH$154,47+'Потребление ЭЭ_факт'!CV$4+47,FALSE),IF(BM71&lt;&gt;0,VLOOKUP($A71,'Потребление ЭЭ_факт'!$A$5:$DH$154,47+'Потребление ЭЭ_факт'!CV$4+47,FALSE),0))</f>
        <v>14917.170000000042</v>
      </c>
      <c r="BO71" s="17">
        <f>IF(AND($D71=$BI$4,$E71=BO$5),VLOOKUP($A71,'Потребление ЭЭ_факт'!$A$5:$DH$154,47+'Потребление ЭЭ_факт'!CW$4+47,FALSE),IF(BN71&lt;&gt;0,VLOOKUP($A71,'Потребление ЭЭ_факт'!$A$5:$DH$154,47+'Потребление ЭЭ_факт'!CW$4+47,FALSE),0))</f>
        <v>15491.730000000098</v>
      </c>
      <c r="BP71" s="17">
        <f>IF(AND($D71=$BI$4,$E71=BP$5),VLOOKUP($A71,'Потребление ЭЭ_факт'!$A$5:$DH$154,47+'Потребление ЭЭ_факт'!CX$4+47,FALSE),IF(BO71&lt;&gt;0,VLOOKUP($A71,'Потребление ЭЭ_факт'!$A$5:$DH$154,47+'Потребление ЭЭ_факт'!CX$4+47,FALSE),0))</f>
        <v>14255.15999999996</v>
      </c>
      <c r="BQ71" s="17">
        <f>IF(AND($D71=$BI$4,$E71=BQ$5),VLOOKUP($A71,'Потребление ЭЭ_факт'!$A$5:$DH$154,47+'Потребление ЭЭ_факт'!CY$4+47,FALSE),IF(BP71&lt;&gt;0,VLOOKUP($A71,'Потребление ЭЭ_факт'!$A$5:$DH$154,47+'Потребление ЭЭ_факт'!CY$4+47,FALSE),0))</f>
        <v>12346.859999999942</v>
      </c>
      <c r="BR71" s="17">
        <f>IF(AND($D71=$BI$4,$E71=BR$5),VLOOKUP($A71,'Потребление ЭЭ_факт'!$A$5:$DH$154,47+'Потребление ЭЭ_факт'!CZ$4+47,FALSE),IF(BQ71&lt;&gt;0,VLOOKUP($A71,'Потребление ЭЭ_факт'!$A$5:$DH$154,47+'Потребление ЭЭ_факт'!CZ$4+47,FALSE),0))</f>
        <v>12293.310000000056</v>
      </c>
      <c r="BS71" s="17">
        <f>IF(AND($D71=$BI$4,$E71=BS$5),VLOOKUP($A71,'Потребление ЭЭ_факт'!$A$5:$DH$154,47+'Потребление ЭЭ_факт'!DA$4+47,FALSE),IF(BR71&lt;&gt;0,VLOOKUP($A71,'Потребление ЭЭ_факт'!$A$5:$DH$154,47+'Потребление ЭЭ_факт'!DA$4+47,FALSE),0))</f>
        <v>13281.809999999969</v>
      </c>
      <c r="BT71" s="17">
        <f>IF(AND($D71=$BI$4,$E71=BT$5),VLOOKUP($A71,'Потребление ЭЭ_факт'!$A$5:$DH$154,47+'Потребление ЭЭ_факт'!DB$4+47,FALSE),IF(BS71&lt;&gt;0,VLOOKUP($A71,'Потребление ЭЭ_факт'!$A$5:$DH$154,47+'Потребление ЭЭ_факт'!DB$4+47,FALSE),0))</f>
        <v>12868.229999999967</v>
      </c>
      <c r="BU71" s="14">
        <f>IF(AND($D71=$BU$4,$E71=BU$5),VLOOKUP($A71,'Потребление ЭЭ_факт'!$A$5:$DH$154,59+'Потребление ЭЭ_факт'!DC$4+47,FALSE),IF(BT71&lt;&gt;0,VLOOKUP($A71,'Потребление ЭЭ_факт'!$A$5:$DH$154,47+'Потребление ЭЭ_факт'!DC$4+59,FALSE),0))</f>
        <v>12855.54000000011</v>
      </c>
      <c r="BV71" s="17">
        <f>IF(AND($D71=$BU$4,$E71=BV$5),VLOOKUP($A71,'Потребление ЭЭ_факт'!$A$5:$DH$154,59+'Потребление ЭЭ_факт'!DD$4+47,FALSE),IF(BU71&lt;&gt;0,VLOOKUP($A71,'Потребление ЭЭ_факт'!$A$5:$DH$154,47+'Потребление ЭЭ_факт'!DD$4+59,FALSE),0))</f>
        <v>11816.759999999995</v>
      </c>
      <c r="BW71" s="17">
        <f>IF(AND($D71=$BU$4,$E71=BW$5),VLOOKUP($A71,'Потребление ЭЭ_факт'!$A$5:$DH$154,59+'Потребление ЭЭ_факт'!DE$4+47,FALSE),IF(BV71&lt;&gt;0,VLOOKUP($A71,'Потребление ЭЭ_факт'!$A$5:$DH$154,47+'Потребление ЭЭ_факт'!DE$4+59,FALSE),0))</f>
        <v>12355.199999999895</v>
      </c>
      <c r="BX71" s="17">
        <f>IF(AND($D71=$BU$4,$E71=BX$5),VLOOKUP($A71,'Потребление ЭЭ_факт'!$A$5:$DH$154,59+'Потребление ЭЭ_факт'!DF$4+47,FALSE),IF(BW71&lt;&gt;0,VLOOKUP($A71,'Потребление ЭЭ_факт'!$A$5:$DH$154,47+'Потребление ЭЭ_факт'!DF$4+59,FALSE),0))</f>
        <v>11785.889999999927</v>
      </c>
      <c r="BY71" s="17">
        <f>IF(AND($D71=$BU$4,$E71=BY$5),VLOOKUP($A71,'Потребление ЭЭ_факт'!$A$5:$DH$154,59+'Потребление ЭЭ_факт'!DG$4+47,FALSE),IF(BX71&lt;&gt;0,VLOOKUP($A71,'Потребление ЭЭ_факт'!$A$5:$DH$154,47+'Потребление ЭЭ_факт'!DG$4+59,FALSE),0))</f>
        <v>13217.550000000192</v>
      </c>
      <c r="BZ71" s="17">
        <f>IF(AND($D71=$BU$4,$E71=BZ$5),VLOOKUP($A71,'Потребление ЭЭ_факт'!$A$5:$DH$154,59+'Потребление ЭЭ_факт'!DH$4+47,FALSE),IF(BY71&lt;&gt;0,VLOOKUP($A71,'Потребление ЭЭ_факт'!$A$5:$DH$154,47+'Потребление ЭЭ_факт'!DH$4+59,FALSE),0))</f>
        <v>14888.849999999948</v>
      </c>
      <c r="CA71" s="15">
        <f t="shared" si="301"/>
        <v>15491.730000000098</v>
      </c>
      <c r="CB71" s="12">
        <f t="shared" si="302"/>
        <v>14255.15999999996</v>
      </c>
      <c r="CC71" s="12">
        <f t="shared" si="303"/>
        <v>12346.859999999942</v>
      </c>
      <c r="CD71" s="12">
        <f t="shared" si="304"/>
        <v>12293.310000000056</v>
      </c>
      <c r="CE71" s="12">
        <f t="shared" si="305"/>
        <v>13281.809999999969</v>
      </c>
      <c r="CF71" s="12">
        <f t="shared" si="306"/>
        <v>12868.229999999967</v>
      </c>
      <c r="CG71" s="14">
        <f t="shared" si="307"/>
        <v>12855.54000000011</v>
      </c>
      <c r="CH71" s="15">
        <f t="shared" si="308"/>
        <v>11816.759999999995</v>
      </c>
      <c r="CI71" s="15">
        <f t="shared" si="309"/>
        <v>12355.199999999895</v>
      </c>
      <c r="CJ71" s="15">
        <f t="shared" si="310"/>
        <v>11785.889999999927</v>
      </c>
      <c r="CK71" s="15">
        <f t="shared" si="311"/>
        <v>13217.550000000192</v>
      </c>
      <c r="CL71" s="15">
        <f t="shared" si="312"/>
        <v>14888.849999999948</v>
      </c>
      <c r="CM71" s="15">
        <f t="shared" si="260"/>
        <v>15491.730000000098</v>
      </c>
      <c r="CN71" s="15">
        <f t="shared" si="262"/>
        <v>14255.15999999996</v>
      </c>
      <c r="CO71" s="15">
        <f t="shared" si="263"/>
        <v>12346.859999999942</v>
      </c>
      <c r="CP71" s="15">
        <f t="shared" si="264"/>
        <v>12293.310000000056</v>
      </c>
      <c r="CQ71" s="15">
        <f t="shared" si="265"/>
        <v>13281.809999999969</v>
      </c>
      <c r="CR71" s="16">
        <f t="shared" si="266"/>
        <v>12868.229999999967</v>
      </c>
      <c r="CS71" s="14">
        <f t="shared" si="276"/>
        <v>12855.54000000011</v>
      </c>
      <c r="CT71" s="15">
        <f t="shared" si="277"/>
        <v>11816.759999999995</v>
      </c>
      <c r="CU71" s="15">
        <f t="shared" si="278"/>
        <v>12355.199999999895</v>
      </c>
      <c r="CV71" s="15">
        <f t="shared" si="279"/>
        <v>11785.889999999927</v>
      </c>
      <c r="CW71" s="15">
        <f t="shared" si="280"/>
        <v>13217.550000000192</v>
      </c>
      <c r="CX71" s="15">
        <f t="shared" si="281"/>
        <v>14888.849999999948</v>
      </c>
      <c r="CY71" s="15">
        <f t="shared" si="282"/>
        <v>15491.730000000098</v>
      </c>
      <c r="CZ71" s="15">
        <f t="shared" si="283"/>
        <v>14255.15999999996</v>
      </c>
      <c r="DA71" s="15">
        <f t="shared" si="284"/>
        <v>12346.859999999942</v>
      </c>
      <c r="DB71" s="15">
        <f t="shared" si="285"/>
        <v>12293.310000000056</v>
      </c>
      <c r="DC71" s="15">
        <f t="shared" si="286"/>
        <v>13281.809999999969</v>
      </c>
      <c r="DD71" s="16">
        <f t="shared" si="287"/>
        <v>12868.229999999967</v>
      </c>
      <c r="DE71" s="14">
        <f t="shared" si="313"/>
        <v>12855.54000000011</v>
      </c>
      <c r="DF71" s="15">
        <f t="shared" si="314"/>
        <v>11816.759999999995</v>
      </c>
      <c r="DG71" s="15">
        <f t="shared" si="315"/>
        <v>12355.199999999895</v>
      </c>
      <c r="DH71" s="15">
        <f t="shared" si="316"/>
        <v>11785.889999999927</v>
      </c>
      <c r="DI71" s="15">
        <f t="shared" si="317"/>
        <v>13217.550000000192</v>
      </c>
      <c r="DJ71" s="15">
        <f t="shared" si="318"/>
        <v>14888.849999999948</v>
      </c>
      <c r="DK71" s="15">
        <f t="shared" si="319"/>
        <v>15491.730000000098</v>
      </c>
      <c r="DL71" s="15">
        <f t="shared" si="320"/>
        <v>14255.15999999996</v>
      </c>
      <c r="DM71" s="15">
        <f t="shared" si="321"/>
        <v>12346.859999999942</v>
      </c>
      <c r="DN71" s="15">
        <f t="shared" si="322"/>
        <v>12293.310000000056</v>
      </c>
      <c r="DO71" s="15">
        <f t="shared" si="323"/>
        <v>13281.809999999969</v>
      </c>
      <c r="DP71" s="16">
        <f t="shared" si="324"/>
        <v>12868.229999999967</v>
      </c>
      <c r="DQ71" s="14">
        <f t="shared" si="333"/>
        <v>12855.54000000011</v>
      </c>
      <c r="DR71" s="15">
        <f t="shared" si="334"/>
        <v>11816.759999999995</v>
      </c>
      <c r="DS71" s="15">
        <f t="shared" si="335"/>
        <v>12355.199999999895</v>
      </c>
      <c r="DT71" s="15">
        <f t="shared" si="336"/>
        <v>11785.889999999927</v>
      </c>
      <c r="DU71" s="15">
        <f t="shared" si="337"/>
        <v>13217.550000000192</v>
      </c>
      <c r="DV71" s="15">
        <f t="shared" si="338"/>
        <v>14888.849999999948</v>
      </c>
      <c r="DW71" s="15">
        <f t="shared" si="339"/>
        <v>15491.730000000098</v>
      </c>
      <c r="DX71" s="15">
        <f t="shared" si="340"/>
        <v>14255.15999999996</v>
      </c>
      <c r="DY71" s="15">
        <f t="shared" si="341"/>
        <v>12346.859999999942</v>
      </c>
      <c r="DZ71" s="15">
        <f t="shared" si="225"/>
        <v>12293.310000000056</v>
      </c>
      <c r="EA71" s="15">
        <f t="shared" si="226"/>
        <v>13281.809999999969</v>
      </c>
      <c r="EB71" s="16">
        <f t="shared" si="227"/>
        <v>12868.229999999967</v>
      </c>
      <c r="EC71" s="14">
        <f t="shared" si="228"/>
        <v>12855.54000000011</v>
      </c>
      <c r="ED71" s="15">
        <f t="shared" si="229"/>
        <v>11816.759999999995</v>
      </c>
      <c r="EE71" s="15">
        <f t="shared" si="230"/>
        <v>12355.199999999895</v>
      </c>
      <c r="EF71" s="15">
        <f t="shared" si="231"/>
        <v>11785.889999999927</v>
      </c>
      <c r="EG71" s="15">
        <f t="shared" si="232"/>
        <v>13217.550000000192</v>
      </c>
      <c r="EH71" s="15">
        <f t="shared" si="233"/>
        <v>14888.849999999948</v>
      </c>
      <c r="EI71" s="15">
        <f t="shared" si="234"/>
        <v>15491.730000000098</v>
      </c>
      <c r="EJ71" s="15">
        <f t="shared" si="235"/>
        <v>14255.15999999996</v>
      </c>
      <c r="EK71" s="15">
        <f t="shared" si="236"/>
        <v>12346.859999999942</v>
      </c>
      <c r="EL71" s="15">
        <f t="shared" si="237"/>
        <v>12293.310000000056</v>
      </c>
      <c r="EM71" s="15">
        <f t="shared" si="238"/>
        <v>13281.809999999969</v>
      </c>
      <c r="EN71" s="16">
        <f t="shared" si="239"/>
        <v>12868.229999999967</v>
      </c>
      <c r="EO71" s="14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6"/>
      <c r="FC71" s="14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4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4"/>
      <c r="GB71" s="17">
        <f t="shared" si="342"/>
        <v>12252.209999999977</v>
      </c>
      <c r="GC71" s="17">
        <f t="shared" si="343"/>
        <v>15031.380000000063</v>
      </c>
      <c r="GD71" s="17">
        <f t="shared" si="344"/>
        <v>7099.4699999999284</v>
      </c>
      <c r="GE71" s="17">
        <f t="shared" si="345"/>
        <v>12256.169999999911</v>
      </c>
      <c r="GF71" s="17">
        <f t="shared" si="346"/>
        <v>14917.170000000042</v>
      </c>
      <c r="GG71" s="17">
        <f t="shared" si="347"/>
        <v>15491.730000000098</v>
      </c>
      <c r="GH71" s="17">
        <f t="shared" si="348"/>
        <v>14255.15999999996</v>
      </c>
      <c r="GI71" s="17">
        <f t="shared" si="349"/>
        <v>12346.859999999942</v>
      </c>
      <c r="GJ71" s="17">
        <f t="shared" si="350"/>
        <v>12293.310000000056</v>
      </c>
      <c r="GK71" s="17">
        <f t="shared" si="351"/>
        <v>13281.809999999969</v>
      </c>
      <c r="GL71" s="17">
        <f t="shared" si="352"/>
        <v>12868.229999999967</v>
      </c>
      <c r="GM71" s="14">
        <f t="shared" si="353"/>
        <v>12855.54000000011</v>
      </c>
      <c r="GN71" s="17">
        <f t="shared" si="354"/>
        <v>11816.759999999995</v>
      </c>
      <c r="GO71" s="17">
        <f t="shared" si="355"/>
        <v>12355.199999999895</v>
      </c>
      <c r="GP71" s="17">
        <f t="shared" si="356"/>
        <v>11785.889999999927</v>
      </c>
      <c r="GQ71" s="17">
        <f t="shared" si="357"/>
        <v>13217.550000000192</v>
      </c>
      <c r="GR71" s="17">
        <f t="shared" si="358"/>
        <v>14888.849999999948</v>
      </c>
      <c r="GS71" s="15">
        <f t="shared" si="359"/>
        <v>15491.730000000098</v>
      </c>
      <c r="GT71" s="12">
        <f t="shared" si="360"/>
        <v>14255.15999999996</v>
      </c>
      <c r="GU71" s="12">
        <f t="shared" si="361"/>
        <v>12346.859999999942</v>
      </c>
      <c r="GV71" s="12">
        <f t="shared" si="362"/>
        <v>12293.310000000056</v>
      </c>
      <c r="GW71" s="12">
        <f t="shared" si="363"/>
        <v>13281.809999999969</v>
      </c>
      <c r="GX71" s="12">
        <f t="shared" si="364"/>
        <v>12868.229999999967</v>
      </c>
      <c r="GY71" s="14">
        <f t="shared" si="365"/>
        <v>12855.54000000011</v>
      </c>
      <c r="GZ71" s="15">
        <f t="shared" si="366"/>
        <v>11816.759999999995</v>
      </c>
      <c r="HA71" s="15">
        <f t="shared" si="367"/>
        <v>12355.199999999895</v>
      </c>
      <c r="HB71" s="15">
        <f t="shared" si="368"/>
        <v>11785.889999999927</v>
      </c>
      <c r="HC71" s="15">
        <f t="shared" si="369"/>
        <v>13217.550000000192</v>
      </c>
      <c r="HD71" s="15">
        <f t="shared" si="370"/>
        <v>14888.849999999948</v>
      </c>
      <c r="HE71" s="15">
        <f t="shared" si="371"/>
        <v>15491.730000000098</v>
      </c>
      <c r="HF71" s="15">
        <f t="shared" si="372"/>
        <v>14255.15999999996</v>
      </c>
      <c r="HG71" s="15">
        <f t="shared" si="373"/>
        <v>12346.859999999942</v>
      </c>
      <c r="HH71" s="15">
        <f t="shared" si="374"/>
        <v>12293.310000000056</v>
      </c>
      <c r="HI71" s="15">
        <f t="shared" si="375"/>
        <v>13281.809999999969</v>
      </c>
      <c r="HJ71" s="16">
        <f t="shared" si="376"/>
        <v>12868.229999999967</v>
      </c>
      <c r="HK71" s="14">
        <f t="shared" si="377"/>
        <v>12855.54000000011</v>
      </c>
      <c r="HL71" s="15">
        <f t="shared" si="378"/>
        <v>11816.759999999995</v>
      </c>
      <c r="HM71" s="15">
        <f t="shared" si="379"/>
        <v>12355.199999999895</v>
      </c>
      <c r="HN71" s="15">
        <f t="shared" si="380"/>
        <v>11785.889999999927</v>
      </c>
      <c r="HO71" s="15">
        <f t="shared" si="381"/>
        <v>13217.550000000192</v>
      </c>
      <c r="HP71" s="15">
        <f t="shared" si="382"/>
        <v>14888.849999999948</v>
      </c>
      <c r="HQ71" s="15">
        <f t="shared" si="383"/>
        <v>15491.730000000098</v>
      </c>
      <c r="HR71" s="15">
        <f t="shared" si="384"/>
        <v>14255.15999999996</v>
      </c>
      <c r="HS71" s="15">
        <f t="shared" si="385"/>
        <v>12346.859999999942</v>
      </c>
      <c r="HT71" s="15">
        <f t="shared" si="386"/>
        <v>12293.310000000056</v>
      </c>
      <c r="HU71" s="15">
        <f t="shared" si="387"/>
        <v>13281.809999999969</v>
      </c>
      <c r="HV71" s="16">
        <f t="shared" si="388"/>
        <v>12868.229999999967</v>
      </c>
      <c r="HW71" s="14">
        <f t="shared" si="389"/>
        <v>12855.54000000011</v>
      </c>
      <c r="HX71" s="15">
        <f t="shared" si="390"/>
        <v>11816.759999999995</v>
      </c>
      <c r="HY71" s="15">
        <f t="shared" si="391"/>
        <v>12355.199999999895</v>
      </c>
      <c r="HZ71" s="15">
        <f t="shared" si="392"/>
        <v>11785.889999999927</v>
      </c>
      <c r="IA71" s="15">
        <f t="shared" si="393"/>
        <v>13217.550000000192</v>
      </c>
      <c r="IB71" s="15">
        <f t="shared" si="394"/>
        <v>14888.849999999948</v>
      </c>
      <c r="IC71" s="15">
        <f t="shared" si="395"/>
        <v>15491.730000000098</v>
      </c>
      <c r="ID71" s="15">
        <f t="shared" si="396"/>
        <v>14255.15999999996</v>
      </c>
      <c r="IE71" s="15">
        <f t="shared" si="397"/>
        <v>12346.859999999942</v>
      </c>
      <c r="IF71" s="15">
        <f t="shared" si="398"/>
        <v>12293.310000000056</v>
      </c>
      <c r="IG71" s="15">
        <f t="shared" si="399"/>
        <v>13281.809999999969</v>
      </c>
      <c r="IH71" s="16">
        <f t="shared" si="400"/>
        <v>12868.229999999967</v>
      </c>
      <c r="II71" s="14">
        <f t="shared" si="401"/>
        <v>12855.54000000011</v>
      </c>
      <c r="IJ71" s="15"/>
      <c r="IK71" s="15"/>
      <c r="IL71" s="15"/>
      <c r="IM71" s="15"/>
      <c r="IN71" s="15"/>
      <c r="IO71" s="15"/>
      <c r="IP71" s="15"/>
      <c r="IQ71" s="15"/>
      <c r="IR71" s="15"/>
      <c r="IS71" s="15"/>
      <c r="IT71" s="16"/>
      <c r="IU71" s="14"/>
      <c r="IV71" s="15"/>
      <c r="IW71" s="15"/>
      <c r="IX71" s="15"/>
      <c r="IY71" s="15"/>
      <c r="IZ71" s="15"/>
      <c r="JA71" s="15"/>
      <c r="JB71" s="15"/>
      <c r="JC71" s="15"/>
      <c r="JD71" s="15"/>
      <c r="JE71" s="15"/>
      <c r="JF71" s="16"/>
      <c r="JH71" s="17"/>
      <c r="JI71" s="14">
        <f t="shared" ref="JI71:JI133" si="406">SUM(FC71:FN71)</f>
        <v>0</v>
      </c>
      <c r="JJ71" s="15">
        <f t="shared" ref="JJ71:JJ133" si="407">SUM(FO71:FZ71)</f>
        <v>0</v>
      </c>
      <c r="JK71" s="15">
        <f t="shared" ref="JK71:JK133" si="408">SUM(GA71:GL71)</f>
        <v>142093.49999999991</v>
      </c>
      <c r="JL71" s="15">
        <f t="shared" ref="JL71:JL133" si="409">SUM(GM71:GX71)</f>
        <v>157456.89000000007</v>
      </c>
      <c r="JM71" s="15">
        <f t="shared" ref="JM71:JM133" si="410">SUM(GY71:HJ71)</f>
        <v>157456.89000000007</v>
      </c>
      <c r="JN71" s="15">
        <f t="shared" ref="JN71:JN133" si="411">SUM(HK71:HV71)</f>
        <v>157456.89000000007</v>
      </c>
      <c r="JO71" s="15">
        <f t="shared" ref="JO71:JO133" si="412">SUM(HW71:IH71)</f>
        <v>157456.89000000007</v>
      </c>
      <c r="JP71" s="15">
        <f t="shared" ref="JP71:JP133" si="413">SUM(II71:IT71)</f>
        <v>12855.54000000011</v>
      </c>
      <c r="JQ71" s="15">
        <f t="shared" ref="JQ71:JQ133" si="414">SUM(IU71:JF71)</f>
        <v>0</v>
      </c>
      <c r="JR71" s="14"/>
    </row>
    <row r="72" spans="1:278" ht="12.75" customHeight="1" x14ac:dyDescent="0.25">
      <c r="A72" s="1" t="s">
        <v>215</v>
      </c>
      <c r="B72" s="3" t="s">
        <v>216</v>
      </c>
      <c r="C72" s="4">
        <v>45320</v>
      </c>
      <c r="D72">
        <f t="shared" si="297"/>
        <v>2024</v>
      </c>
      <c r="E72">
        <f t="shared" si="298"/>
        <v>1</v>
      </c>
      <c r="F72">
        <f t="shared" si="299"/>
        <v>2021</v>
      </c>
      <c r="G72">
        <f t="shared" si="300"/>
        <v>1</v>
      </c>
      <c r="H72">
        <f t="shared" si="402"/>
        <v>2024</v>
      </c>
      <c r="I72">
        <f t="shared" si="403"/>
        <v>2</v>
      </c>
      <c r="J72">
        <f t="shared" si="404"/>
        <v>2028</v>
      </c>
      <c r="K72">
        <f t="shared" si="405"/>
        <v>1</v>
      </c>
      <c r="M72" s="28">
        <f>IF(AND($D72=$M$4,$E72=M$5),VLOOKUP($A72,'Потребление ЭЭ_факт'!$A$5:$DH$154,47+'Потребление ЭЭ_факт'!AU$4-1,FALSE),IF(L72&lt;&gt;0,VLOOKUP($A72,'Потребление ЭЭ_факт'!$A$5:$DH$154,47+'Потребление ЭЭ_факт'!AU$4-1,FALSE),0))</f>
        <v>0</v>
      </c>
      <c r="N72" s="17">
        <f>IF(AND($D72=$M$4,$E72=N$5),VLOOKUP($A72,'Потребление ЭЭ_факт'!$A$5:$DH$154,47+'Потребление ЭЭ_факт'!AV$4-1,FALSE),IF(M72&lt;&gt;0,VLOOKUP($A72,'Потребление ЭЭ_факт'!$A$5:$DH$154,47+'Потребление ЭЭ_факт'!AV$4-1,FALSE),0))</f>
        <v>0</v>
      </c>
      <c r="O72" s="17">
        <f>IF(AND($D72=$M$4,$E72=O$5),VLOOKUP($A72,'Потребление ЭЭ_факт'!$A$5:$DH$154,47+'Потребление ЭЭ_факт'!AW$4-1,FALSE),IF(N72&lt;&gt;0,VLOOKUP($A72,'Потребление ЭЭ_факт'!$A$5:$DH$154,47+'Потребление ЭЭ_факт'!AW$4-1,FALSE),0))</f>
        <v>0</v>
      </c>
      <c r="P72" s="17">
        <f>IF(AND($D72=$M$4,$E72=P$5),VLOOKUP($A72,'Потребление ЭЭ_факт'!$A$5:$DH$154,47+'Потребление ЭЭ_факт'!AX$4-1,FALSE),IF(O72&lt;&gt;0,VLOOKUP($A72,'Потребление ЭЭ_факт'!$A$5:$DH$154,47+'Потребление ЭЭ_факт'!AX$4-1,FALSE),0))</f>
        <v>0</v>
      </c>
      <c r="Q72" s="17">
        <f>IF(AND($D72=$M$4,$E72=Q$5),VLOOKUP($A72,'Потребление ЭЭ_факт'!$A$5:$DH$154,47+'Потребление ЭЭ_факт'!AY$4-1,FALSE),IF(P72&lt;&gt;0,VLOOKUP($A72,'Потребление ЭЭ_факт'!$A$5:$DH$154,47+'Потребление ЭЭ_факт'!AY$4-1,FALSE),0))</f>
        <v>0</v>
      </c>
      <c r="R72" s="17">
        <f>IF(AND($D72=$M$4,$E72=R$5),VLOOKUP($A72,'Потребление ЭЭ_факт'!$A$5:$DH$154,47+'Потребление ЭЭ_факт'!AZ$4-1,FALSE),IF(Q72&lt;&gt;0,VLOOKUP($A72,'Потребление ЭЭ_факт'!$A$5:$DH$154,47+'Потребление ЭЭ_факт'!AZ$4-1,FALSE),0))</f>
        <v>0</v>
      </c>
      <c r="S72" s="17">
        <f>IF(AND($D72=$M$4,$E72=S$5),VLOOKUP($A72,'Потребление ЭЭ_факт'!$A$5:$DH$154,47+'Потребление ЭЭ_факт'!BA$4-1,FALSE),IF(R72&lt;&gt;0,VLOOKUP($A72,'Потребление ЭЭ_факт'!$A$5:$DH$154,47+'Потребление ЭЭ_факт'!BA$4-1,FALSE),0))</f>
        <v>0</v>
      </c>
      <c r="T72" s="17">
        <f>IF(AND($D72=$M$4,$E72=T$5),VLOOKUP($A72,'Потребление ЭЭ_факт'!$A$5:$DH$154,47+'Потребление ЭЭ_факт'!BB$4-1,FALSE),IF(S72&lt;&gt;0,VLOOKUP($A72,'Потребление ЭЭ_факт'!$A$5:$DH$154,47+'Потребление ЭЭ_факт'!BB$4-1,FALSE),0))</f>
        <v>0</v>
      </c>
      <c r="U72" s="17">
        <f>IF(AND($D72=$M$4,$E72=U$5),VLOOKUP($A72,'Потребление ЭЭ_факт'!$A$5:$DH$154,47+'Потребление ЭЭ_факт'!BC$4-1,FALSE),IF(T72&lt;&gt;0,VLOOKUP($A72,'Потребление ЭЭ_факт'!$A$5:$DH$154,47+'Потребление ЭЭ_факт'!BC$4-1,FALSE),0))</f>
        <v>0</v>
      </c>
      <c r="V72" s="17">
        <f>IF(AND($D72=$M$4,$E72=V$5),VLOOKUP($A72,'Потребление ЭЭ_факт'!$A$5:$DH$154,47+'Потребление ЭЭ_факт'!BD$4-1,FALSE),IF(U72&lt;&gt;0,VLOOKUP($A72,'Потребление ЭЭ_факт'!$A$5:$DH$154,47+'Потребление ЭЭ_факт'!BD$4-1,FALSE),0))</f>
        <v>0</v>
      </c>
      <c r="W72" s="17">
        <f>IF(AND($D72=$M$4,$E72=W$5),VLOOKUP($A72,'Потребление ЭЭ_факт'!$A$5:$DH$154,47+'Потребление ЭЭ_факт'!BE$4-1,FALSE),IF(V72&lt;&gt;0,VLOOKUP($A72,'Потребление ЭЭ_факт'!$A$5:$DH$154,47+'Потребление ЭЭ_факт'!BE$4-1,FALSE),0))</f>
        <v>0</v>
      </c>
      <c r="X72" s="17">
        <f>IF(AND($D72=$M$4,$E72=X$5),VLOOKUP($A72,'Потребление ЭЭ_факт'!$A$5:$DH$154,47+'Потребление ЭЭ_факт'!BF$4-1,FALSE),IF(W72&lt;&gt;0,VLOOKUP($A72,'Потребление ЭЭ_факт'!$A$5:$DH$154,47+'Потребление ЭЭ_факт'!BF$4-1,FALSE),0))</f>
        <v>0</v>
      </c>
      <c r="Y72" s="14">
        <f>IF(AND($D72=$Y$4,$E72=Y$5),VLOOKUP($A72,'Потребление ЭЭ_факт'!$A$5:$DH$154,47+'Потребление ЭЭ_факт'!BG$4+11,FALSE),IF(X72&lt;&gt;0,VLOOKUP($A72,'Потребление ЭЭ_факт'!$A$5:$DH$154,47+'Потребление ЭЭ_факт'!BG$4+11,FALSE),0))</f>
        <v>0</v>
      </c>
      <c r="Z72" s="17">
        <f>IF(AND($D72=$Y$4,$E72=Z$5),VLOOKUP($A72,'Потребление ЭЭ_факт'!$A$5:$DH$154,47+'Потребление ЭЭ_факт'!BH$4+11,FALSE),IF(Y72&lt;&gt;0,VLOOKUP($A72,'Потребление ЭЭ_факт'!$A$5:$DH$154,47+'Потребление ЭЭ_факт'!BH$4+11,FALSE),0))</f>
        <v>0</v>
      </c>
      <c r="AA72" s="17">
        <f>IF(AND($D72=$Y$4,$E72=AA$5),VLOOKUP($A72,'Потребление ЭЭ_факт'!$A$5:$DH$154,47+'Потребление ЭЭ_факт'!BI$4+11,FALSE),IF(Z72&lt;&gt;0,VLOOKUP($A72,'Потребление ЭЭ_факт'!$A$5:$DH$154,47+'Потребление ЭЭ_факт'!BI$4+11,FALSE),0))</f>
        <v>0</v>
      </c>
      <c r="AB72" s="17">
        <f>IF(AND($D72=$Y$4,$E72=AB$5),VLOOKUP($A72,'Потребление ЭЭ_факт'!$A$5:$DH$154,47+'Потребление ЭЭ_факт'!BJ$4+11,FALSE),IF(AA72&lt;&gt;0,VLOOKUP($A72,'Потребление ЭЭ_факт'!$A$5:$DH$154,47+'Потребление ЭЭ_факт'!BJ$4+11,FALSE),0))</f>
        <v>0</v>
      </c>
      <c r="AC72" s="17">
        <f>IF(AND($D72=$Y$4,$E72=AC$5),VLOOKUP($A72,'Потребление ЭЭ_факт'!$A$5:$DH$154,47+'Потребление ЭЭ_факт'!BK$4+11,FALSE),IF(AB72&lt;&gt;0,VLOOKUP($A72,'Потребление ЭЭ_факт'!$A$5:$DH$154,47+'Потребление ЭЭ_факт'!BK$4+11,FALSE),0))</f>
        <v>0</v>
      </c>
      <c r="AD72" s="17">
        <f>IF(AND($D72=$Y$4,$E72=AD$5),VLOOKUP($A72,'Потребление ЭЭ_факт'!$A$5:$DH$154,47+'Потребление ЭЭ_факт'!BL$4+11,FALSE),IF(AC72&lt;&gt;0,VLOOKUP($A72,'Потребление ЭЭ_факт'!$A$5:$DH$154,47+'Потребление ЭЭ_факт'!BL$4+11,FALSE),0))</f>
        <v>0</v>
      </c>
      <c r="AE72" s="17">
        <f>IF(AND($D72=$Y$4,$E72=AE$5),VLOOKUP($A72,'Потребление ЭЭ_факт'!$A$5:$DH$154,47+'Потребление ЭЭ_факт'!BM$4+11,FALSE),IF(AD72&lt;&gt;0,VLOOKUP($A72,'Потребление ЭЭ_факт'!$A$5:$DH$154,47+'Потребление ЭЭ_факт'!BM$4+11,FALSE),0))</f>
        <v>0</v>
      </c>
      <c r="AF72" s="17">
        <f>IF(AND($D72=$Y$4,$E72=AF$5),VLOOKUP($A72,'Потребление ЭЭ_факт'!$A$5:$DH$154,47+'Потребление ЭЭ_факт'!BN$4+11,FALSE),IF(AE72&lt;&gt;0,VLOOKUP($A72,'Потребление ЭЭ_факт'!$A$5:$DH$154,47+'Потребление ЭЭ_факт'!BN$4+11,FALSE),0))</f>
        <v>0</v>
      </c>
      <c r="AG72" s="17">
        <f>IF(AND($D72=$Y$4,$E72=AG$5),VLOOKUP($A72,'Потребление ЭЭ_факт'!$A$5:$DH$154,47+'Потребление ЭЭ_факт'!BO$4+11,FALSE),IF(AF72&lt;&gt;0,VLOOKUP($A72,'Потребление ЭЭ_факт'!$A$5:$DH$154,47+'Потребление ЭЭ_факт'!BO$4+11,FALSE),0))</f>
        <v>0</v>
      </c>
      <c r="AH72" s="17">
        <f>IF(AND($D72=$Y$4,$E72=AH$5),VLOOKUP($A72,'Потребление ЭЭ_факт'!$A$5:$DH$154,47+'Потребление ЭЭ_факт'!BP$4+11,FALSE),IF(AG72&lt;&gt;0,VLOOKUP($A72,'Потребление ЭЭ_факт'!$A$5:$DH$154,47+'Потребление ЭЭ_факт'!BP$4+11,FALSE),0))</f>
        <v>0</v>
      </c>
      <c r="AI72" s="17">
        <f>IF(AND($D72=$Y$4,$E72=AI$5),VLOOKUP($A72,'Потребление ЭЭ_факт'!$A$5:$DH$154,47+'Потребление ЭЭ_факт'!BQ$4+11,FALSE),IF(AH72&lt;&gt;0,VLOOKUP($A72,'Потребление ЭЭ_факт'!$A$5:$DH$154,47+'Потребление ЭЭ_факт'!BQ$4+11,FALSE),0))</f>
        <v>0</v>
      </c>
      <c r="AJ72" s="17">
        <f>IF(AND($D72=$Y$4,$E72=AJ$5),VLOOKUP($A72,'Потребление ЭЭ_факт'!$A$5:$DH$154,47+'Потребление ЭЭ_факт'!BR$4+11,FALSE),IF(AI72&lt;&gt;0,VLOOKUP($A72,'Потребление ЭЭ_факт'!$A$5:$DH$154,47+'Потребление ЭЭ_факт'!BR$4+11,FALSE),0))</f>
        <v>0</v>
      </c>
      <c r="AK72" s="14">
        <f>IF(AND($D72=$AK$4,$E72=AK$5),VLOOKUP($A72,'Потребление ЭЭ_факт'!$A$5:$DH$154,47+'Потребление ЭЭ_факт'!BS$4+23,FALSE),IF(AJ72&lt;&gt;0,VLOOKUP($A72,'Потребление ЭЭ_факт'!$A$5:$DH$154,47+'Потребление ЭЭ_факт'!BS$4+23,FALSE),0))</f>
        <v>0</v>
      </c>
      <c r="AL72" s="17">
        <f>IF(AND($D72=$AK$4,$E72=AL$5),VLOOKUP($A72,'Потребление ЭЭ_факт'!$A$5:$DH$154,47+'Потребление ЭЭ_факт'!BT$4+23,FALSE),IF(AK72&lt;&gt;0,VLOOKUP($A72,'Потребление ЭЭ_факт'!$A$5:$DH$154,47+'Потребление ЭЭ_факт'!BT$4+23,FALSE),0))</f>
        <v>0</v>
      </c>
      <c r="AM72" s="17">
        <f>IF(AND($D72=$AK$4,$E72=AM$5),VLOOKUP($A72,'Потребление ЭЭ_факт'!$A$5:$DH$154,47+'Потребление ЭЭ_факт'!BU$4+23,FALSE),IF(AL72&lt;&gt;0,VLOOKUP($A72,'Потребление ЭЭ_факт'!$A$5:$DH$154,47+'Потребление ЭЭ_факт'!BU$4+23,FALSE),0))</f>
        <v>0</v>
      </c>
      <c r="AN72" s="17">
        <f>IF(AND($D72=$AK$4,$E72=AN$5),VLOOKUP($A72,'Потребление ЭЭ_факт'!$A$5:$DH$154,47+'Потребление ЭЭ_факт'!BV$4+23,FALSE),IF(AM72&lt;&gt;0,VLOOKUP($A72,'Потребление ЭЭ_факт'!$A$5:$DH$154,47+'Потребление ЭЭ_факт'!BV$4+23,FALSE),0))</f>
        <v>0</v>
      </c>
      <c r="AO72" s="17">
        <f>IF(AND($D72=$AK$4,$E72=AO$5),VLOOKUP($A72,'Потребление ЭЭ_факт'!$A$5:$DH$154,47+'Потребление ЭЭ_факт'!BW$4+23,FALSE),IF(AN72&lt;&gt;0,VLOOKUP($A72,'Потребление ЭЭ_факт'!$A$5:$DH$154,47+'Потребление ЭЭ_факт'!BW$4+23,FALSE),0))</f>
        <v>0</v>
      </c>
      <c r="AP72" s="17">
        <f>IF(AND($D72=$AK$4,$E72=AP$5),VLOOKUP($A72,'Потребление ЭЭ_факт'!$A$5:$DH$154,47+'Потребление ЭЭ_факт'!BX$4+23,FALSE),IF(AO72&lt;&gt;0,VLOOKUP($A72,'Потребление ЭЭ_факт'!$A$5:$DH$154,47+'Потребление ЭЭ_факт'!BX$4+23,FALSE),0))</f>
        <v>0</v>
      </c>
      <c r="AQ72" s="17">
        <f>IF(AND($D72=$AK$4,$E72=AQ$5),VLOOKUP($A72,'Потребление ЭЭ_факт'!$A$5:$DH$154,47+'Потребление ЭЭ_факт'!BY$4+23,FALSE),IF(AP72&lt;&gt;0,VLOOKUP($A72,'Потребление ЭЭ_факт'!$A$5:$DH$154,47+'Потребление ЭЭ_факт'!BY$4+23,FALSE),0))</f>
        <v>0</v>
      </c>
      <c r="AR72" s="17">
        <f>IF(AND($D72=$AK$4,$E72=AR$5),VLOOKUP($A72,'Потребление ЭЭ_факт'!$A$5:$DH$154,47+'Потребление ЭЭ_факт'!BZ$4+23,FALSE),IF(AQ72&lt;&gt;0,VLOOKUP($A72,'Потребление ЭЭ_факт'!$A$5:$DH$154,47+'Потребление ЭЭ_факт'!BZ$4+23,FALSE),0))</f>
        <v>0</v>
      </c>
      <c r="AS72" s="17">
        <f>IF(AND($D72=$AK$4,$E72=AS$5),VLOOKUP($A72,'Потребление ЭЭ_факт'!$A$5:$DH$154,47+'Потребление ЭЭ_факт'!CA$4+23,FALSE),IF(AR72&lt;&gt;0,VLOOKUP($A72,'Потребление ЭЭ_факт'!$A$5:$DH$154,47+'Потребление ЭЭ_факт'!CA$4+23,FALSE),0))</f>
        <v>0</v>
      </c>
      <c r="AT72" s="17">
        <f>IF(AND($D72=$AK$4,$E72=AT$5),VLOOKUP($A72,'Потребление ЭЭ_факт'!$A$5:$DH$154,47+'Потребление ЭЭ_факт'!CB$4+23,FALSE),IF(AS72&lt;&gt;0,VLOOKUP($A72,'Потребление ЭЭ_факт'!$A$5:$DH$154,47+'Потребление ЭЭ_факт'!CB$4+23,FALSE),0))</f>
        <v>0</v>
      </c>
      <c r="AU72" s="17">
        <f>IF(AND($D72=$AK$4,$E72=AU$5),VLOOKUP($A72,'Потребление ЭЭ_факт'!$A$5:$DH$154,47+'Потребление ЭЭ_факт'!CC$4+23,FALSE),IF(AT72&lt;&gt;0,VLOOKUP($A72,'Потребление ЭЭ_факт'!$A$5:$DH$154,47+'Потребление ЭЭ_факт'!CC$4+23,FALSE),0))</f>
        <v>0</v>
      </c>
      <c r="AV72" s="17">
        <f>IF(AND($D72=$AK$4,$E72=AV$5),VLOOKUP($A72,'Потребление ЭЭ_факт'!$A$5:$DH$154,47+'Потребление ЭЭ_факт'!CD$4+23,FALSE),IF(AU72&lt;&gt;0,VLOOKUP($A72,'Потребление ЭЭ_факт'!$A$5:$DH$154,47+'Потребление ЭЭ_факт'!CD$4+23,FALSE),0))</f>
        <v>0</v>
      </c>
      <c r="AW72" s="14">
        <f>IF(AND($D72=$AW$4,$E72=AW$5),VLOOKUP($A72,'Потребление ЭЭ_факт'!$A$5:$DH$154,47+'Потребление ЭЭ_факт'!CE$4+35,FALSE),IF(AV72&lt;&gt;0,VLOOKUP($A72,'Потребление ЭЭ_факт'!$A$5:$DH$154,47+'Потребление ЭЭ_факт'!CE$4+35,FALSE),0))</f>
        <v>0</v>
      </c>
      <c r="AX72" s="17">
        <f>IF(AND($D72=$AW$4,$E72=AX$5),VLOOKUP($A72,'Потребление ЭЭ_факт'!$A$5:$DH$154,47+'Потребление ЭЭ_факт'!CF$4+35,FALSE),IF(AW72&lt;&gt;0,VLOOKUP($A72,'Потребление ЭЭ_факт'!$A$5:$DH$154,47+'Потребление ЭЭ_факт'!CF$4+35,FALSE),0))</f>
        <v>0</v>
      </c>
      <c r="AY72" s="17">
        <f>IF(AND($D72=$AW$4,$E72=AY$5),VLOOKUP($A72,'Потребление ЭЭ_факт'!$A$5:$DH$154,47+'Потребление ЭЭ_факт'!CG$4+35,FALSE),IF(AX72&lt;&gt;0,VLOOKUP($A72,'Потребление ЭЭ_факт'!$A$5:$DH$154,47+'Потребление ЭЭ_факт'!CG$4+35,FALSE),0))</f>
        <v>0</v>
      </c>
      <c r="AZ72" s="17">
        <f>IF(AND($D72=$AW$4,$E72=AZ$5),VLOOKUP($A72,'Потребление ЭЭ_факт'!$A$5:$DH$154,47+'Потребление ЭЭ_факт'!CH$4+35,FALSE),IF(AY72&lt;&gt;0,VLOOKUP($A72,'Потребление ЭЭ_факт'!$A$5:$DH$154,47+'Потребление ЭЭ_факт'!CH$4+35,FALSE),0))</f>
        <v>0</v>
      </c>
      <c r="BA72" s="17">
        <f>IF(AND($D72=$AW$4,$E72=BA$5),VLOOKUP($A72,'Потребление ЭЭ_факт'!$A$5:$DH$154,47+'Потребление ЭЭ_факт'!CI$4+35,FALSE),IF(AZ72&lt;&gt;0,VLOOKUP($A72,'Потребление ЭЭ_факт'!$A$5:$DH$154,47+'Потребление ЭЭ_факт'!CI$4+35,FALSE),0))</f>
        <v>0</v>
      </c>
      <c r="BB72" s="17">
        <f>IF(AND($D72=$AW$4,$E72=BB$5),VLOOKUP($A72,'Потребление ЭЭ_факт'!$A$5:$DH$154,47+'Потребление ЭЭ_факт'!CJ$4+35,FALSE),IF(BA72&lt;&gt;0,VLOOKUP($A72,'Потребление ЭЭ_факт'!$A$5:$DH$154,47+'Потребление ЭЭ_факт'!CJ$4+35,FALSE),0))</f>
        <v>0</v>
      </c>
      <c r="BC72" s="17">
        <f>IF(AND($D72=$AW$4,$E72=BC$5),VLOOKUP($A72,'Потребление ЭЭ_факт'!$A$5:$DH$154,47+'Потребление ЭЭ_факт'!CK$4+35,FALSE),IF(BB72&lt;&gt;0,VLOOKUP($A72,'Потребление ЭЭ_факт'!$A$5:$DH$154,47+'Потребление ЭЭ_факт'!CK$4+35,FALSE),0))</f>
        <v>0</v>
      </c>
      <c r="BD72" s="17">
        <f>IF(AND($D72=$AW$4,$E72=BD$5),VLOOKUP($A72,'Потребление ЭЭ_факт'!$A$5:$DH$154,47+'Потребление ЭЭ_факт'!CL$4+35,FALSE),IF(BC72&lt;&gt;0,VLOOKUP($A72,'Потребление ЭЭ_факт'!$A$5:$DH$154,47+'Потребление ЭЭ_факт'!CL$4+35,FALSE),0))</f>
        <v>0</v>
      </c>
      <c r="BE72" s="17">
        <f>IF(AND($D72=$AW$4,$E72=BE$5),VLOOKUP($A72,'Потребление ЭЭ_факт'!$A$5:$DH$154,47+'Потребление ЭЭ_факт'!CM$4+35,FALSE),IF(BD72&lt;&gt;0,VLOOKUP($A72,'Потребление ЭЭ_факт'!$A$5:$DH$154,47+'Потребление ЭЭ_факт'!CM$4+35,FALSE),0))</f>
        <v>0</v>
      </c>
      <c r="BF72" s="17">
        <f>IF(AND($D72=$AW$4,$E72=BF$5),VLOOKUP($A72,'Потребление ЭЭ_факт'!$A$5:$DH$154,47+'Потребление ЭЭ_факт'!CN$4+35,FALSE),IF(BE72&lt;&gt;0,VLOOKUP($A72,'Потребление ЭЭ_факт'!$A$5:$DH$154,47+'Потребление ЭЭ_факт'!CN$4+35,FALSE),0))</f>
        <v>0</v>
      </c>
      <c r="BG72" s="17">
        <f>IF(AND($D72=$AW$4,$E72=BG$5),VLOOKUP($A72,'Потребление ЭЭ_факт'!$A$5:$DH$154,47+'Потребление ЭЭ_факт'!CO$4+35,FALSE),IF(BF72&lt;&gt;0,VLOOKUP($A72,'Потребление ЭЭ_факт'!$A$5:$DH$154,47+'Потребление ЭЭ_факт'!CO$4+35,FALSE),0))</f>
        <v>0</v>
      </c>
      <c r="BH72" s="17">
        <f>IF(AND($D72=$AW$4,$E72=BH$5),VLOOKUP($A72,'Потребление ЭЭ_факт'!$A$5:$DH$154,47+'Потребление ЭЭ_факт'!CP$4+35,FALSE),IF(BG72&lt;&gt;0,VLOOKUP($A72,'Потребление ЭЭ_факт'!$A$5:$DH$154,47+'Потребление ЭЭ_факт'!CP$4+35,FALSE),0))</f>
        <v>0</v>
      </c>
      <c r="BI72" s="14">
        <f>IF(AND($D72=$BI$4,$E72=BI$5),VLOOKUP($A72,'Потребление ЭЭ_факт'!$A$5:$DH$154,47+'Потребление ЭЭ_факт'!CQ$4+47,FALSE),IF(BH72&lt;&gt;0,VLOOKUP($A72,'Потребление ЭЭ_факт'!$A$5:$DH$154,47+'Потребление ЭЭ_факт'!CQ$4+47,FALSE),0))</f>
        <v>11229.329285714286</v>
      </c>
      <c r="BJ72" s="17">
        <f>IF(AND($D72=$BI$4,$E72=BJ$5),VLOOKUP($A72,'Потребление ЭЭ_факт'!$A$5:$DH$154,47+'Потребление ЭЭ_факт'!CR$4+47,FALSE),IF(BI72&lt;&gt;0,VLOOKUP($A72,'Потребление ЭЭ_факт'!$A$5:$DH$154,47+'Потребление ЭЭ_факт'!CR$4+47,FALSE),0))</f>
        <v>13484.867428571428</v>
      </c>
      <c r="BK72" s="17">
        <f>IF(AND($D72=$BI$4,$E72=BK$5),VLOOKUP($A72,'Потребление ЭЭ_факт'!$A$5:$DH$154,47+'Потребление ЭЭ_факт'!CS$4+47,FALSE),IF(BJ72&lt;&gt;0,VLOOKUP($A72,'Потребление ЭЭ_факт'!$A$5:$DH$154,47+'Потребление ЭЭ_факт'!CS$4+47,FALSE),0))</f>
        <v>15413.886428571428</v>
      </c>
      <c r="BL72" s="17">
        <f>IF(AND($D72=$BI$4,$E72=BL$5),VLOOKUP($A72,'Потребление ЭЭ_факт'!$A$5:$DH$154,47+'Потребление ЭЭ_факт'!CT$4+47,FALSE),IF(BK72&lt;&gt;0,VLOOKUP($A72,'Потребление ЭЭ_факт'!$A$5:$DH$154,47+'Потребление ЭЭ_факт'!CT$4+47,FALSE),0))</f>
        <v>13802.592857142858</v>
      </c>
      <c r="BM72" s="17">
        <f>IF(AND($D72=$BI$4,$E72=BM$5),VLOOKUP($A72,'Потребление ЭЭ_факт'!$A$5:$DH$154,47+'Потребление ЭЭ_факт'!CU$4+47,FALSE),IF(BL72&lt;&gt;0,VLOOKUP($A72,'Потребление ЭЭ_факт'!$A$5:$DH$154,47+'Потребление ЭЭ_факт'!CU$4+47,FALSE),0))</f>
        <v>13454.301142857144</v>
      </c>
      <c r="BN72" s="17">
        <f>IF(AND($D72=$BI$4,$E72=BN$5),VLOOKUP($A72,'Потребление ЭЭ_факт'!$A$5:$DH$154,47+'Потребление ЭЭ_факт'!CV$4+47,FALSE),IF(BM72&lt;&gt;0,VLOOKUP($A72,'Потребление ЭЭ_факт'!$A$5:$DH$154,47+'Потребление ЭЭ_факт'!CV$4+47,FALSE),0))</f>
        <v>15641.185714285713</v>
      </c>
      <c r="BO72" s="17">
        <f>IF(AND($D72=$BI$4,$E72=BO$5),VLOOKUP($A72,'Потребление ЭЭ_факт'!$A$5:$DH$154,47+'Потребление ЭЭ_факт'!CW$4+47,FALSE),IF(BN72&lt;&gt;0,VLOOKUP($A72,'Потребление ЭЭ_факт'!$A$5:$DH$154,47+'Потребление ЭЭ_факт'!CW$4+47,FALSE),0))</f>
        <v>17450.210000000003</v>
      </c>
      <c r="BP72" s="17">
        <f>IF(AND($D72=$BI$4,$E72=BP$5),VLOOKUP($A72,'Потребление ЭЭ_факт'!$A$5:$DH$154,47+'Потребление ЭЭ_факт'!CX$4+47,FALSE),IF(BO72&lt;&gt;0,VLOOKUP($A72,'Потребление ЭЭ_факт'!$A$5:$DH$154,47+'Потребление ЭЭ_факт'!CX$4+47,FALSE),0))</f>
        <v>15385.778285714287</v>
      </c>
      <c r="BQ72" s="17">
        <f>IF(AND($D72=$BI$4,$E72=BQ$5),VLOOKUP($A72,'Потребление ЭЭ_факт'!$A$5:$DH$154,47+'Потребление ЭЭ_факт'!CY$4+47,FALSE),IF(BP72&lt;&gt;0,VLOOKUP($A72,'Потребление ЭЭ_факт'!$A$5:$DH$154,47+'Потребление ЭЭ_факт'!CY$4+47,FALSE),0))</f>
        <v>14278.028571428571</v>
      </c>
      <c r="BR72" s="17">
        <f>IF(AND($D72=$BI$4,$E72=BR$5),VLOOKUP($A72,'Потребление ЭЭ_факт'!$A$5:$DH$154,47+'Потребление ЭЭ_факт'!CZ$4+47,FALSE),IF(BQ72&lt;&gt;0,VLOOKUP($A72,'Потребление ЭЭ_факт'!$A$5:$DH$154,47+'Потребление ЭЭ_факт'!CZ$4+47,FALSE),0))</f>
        <v>13382.611428571428</v>
      </c>
      <c r="BS72" s="17">
        <f>IF(AND($D72=$BI$4,$E72=BS$5),VLOOKUP($A72,'Потребление ЭЭ_факт'!$A$5:$DH$154,47+'Потребление ЭЭ_факт'!DA$4+47,FALSE),IF(BR72&lt;&gt;0,VLOOKUP($A72,'Потребление ЭЭ_факт'!$A$5:$DH$154,47+'Потребление ЭЭ_факт'!DA$4+47,FALSE),0))</f>
        <v>14547.3</v>
      </c>
      <c r="BT72" s="17">
        <f>IF(AND($D72=$BI$4,$E72=BT$5),VLOOKUP($A72,'Потребление ЭЭ_факт'!$A$5:$DH$154,47+'Потребление ЭЭ_факт'!DB$4+47,FALSE),IF(BS72&lt;&gt;0,VLOOKUP($A72,'Потребление ЭЭ_факт'!$A$5:$DH$154,47+'Потребление ЭЭ_факт'!DB$4+47,FALSE),0))</f>
        <v>12950.028571428571</v>
      </c>
      <c r="BU72" s="14">
        <f>IF(AND($D72=$BU$4,$E72=BU$5),VLOOKUP($A72,'Потребление ЭЭ_факт'!$A$5:$DH$154,59+'Потребление ЭЭ_факт'!DC$4+47,FALSE),IF(BT72&lt;&gt;0,VLOOKUP($A72,'Потребление ЭЭ_факт'!$A$5:$DH$154,47+'Потребление ЭЭ_факт'!DC$4+59,FALSE),0))</f>
        <v>13089.528571428571</v>
      </c>
      <c r="BV72" s="17">
        <f>IF(AND($D72=$BU$4,$E72=BV$5),VLOOKUP($A72,'Потребление ЭЭ_факт'!$A$5:$DH$154,59+'Потребление ЭЭ_факт'!DD$4+47,FALSE),IF(BU72&lt;&gt;0,VLOOKUP($A72,'Потребление ЭЭ_факт'!$A$5:$DH$154,47+'Потребление ЭЭ_факт'!DD$4+59,FALSE),0))</f>
        <v>11623</v>
      </c>
      <c r="BW72" s="17">
        <f>IF(AND($D72=$BU$4,$E72=BW$5),VLOOKUP($A72,'Потребление ЭЭ_факт'!$A$5:$DH$154,59+'Потребление ЭЭ_факт'!DE$4+47,FALSE),IF(BV72&lt;&gt;0,VLOOKUP($A72,'Потребление ЭЭ_факт'!$A$5:$DH$154,47+'Потребление ЭЭ_факт'!DE$4+59,FALSE),0))</f>
        <v>12163.78</v>
      </c>
      <c r="BX72" s="17">
        <f>IF(AND($D72=$BU$4,$E72=BX$5),VLOOKUP($A72,'Потребление ЭЭ_факт'!$A$5:$DH$154,59+'Потребление ЭЭ_факт'!DF$4+47,FALSE),IF(BW72&lt;&gt;0,VLOOKUP($A72,'Потребление ЭЭ_факт'!$A$5:$DH$154,47+'Потребление ЭЭ_факт'!DF$4+59,FALSE),0))</f>
        <v>15962.52</v>
      </c>
      <c r="BY72" s="17">
        <f>IF(AND($D72=$BU$4,$E72=BY$5),VLOOKUP($A72,'Потребление ЭЭ_факт'!$A$5:$DH$154,59+'Потребление ЭЭ_факт'!DG$4+47,FALSE),IF(BX72&lt;&gt;0,VLOOKUP($A72,'Потребление ЭЭ_факт'!$A$5:$DH$154,47+'Потребление ЭЭ_факт'!DG$4+59,FALSE),0))</f>
        <v>16658.7</v>
      </c>
      <c r="BZ72" s="17">
        <f>IF(AND($D72=$BU$4,$E72=BZ$5),VLOOKUP($A72,'Потребление ЭЭ_факт'!$A$5:$DH$154,59+'Потребление ЭЭ_факт'!DH$4+47,FALSE),IF(BY72&lt;&gt;0,VLOOKUP($A72,'Потребление ЭЭ_факт'!$A$5:$DH$154,47+'Потребление ЭЭ_факт'!DH$4+59,FALSE),0))</f>
        <v>14981.54</v>
      </c>
      <c r="CA72" s="15">
        <f t="shared" si="301"/>
        <v>17450.210000000003</v>
      </c>
      <c r="CB72" s="12">
        <f t="shared" si="302"/>
        <v>15385.778285714287</v>
      </c>
      <c r="CC72" s="12">
        <f t="shared" si="303"/>
        <v>14278.028571428571</v>
      </c>
      <c r="CD72" s="12">
        <f t="shared" si="304"/>
        <v>13382.611428571428</v>
      </c>
      <c r="CE72" s="12">
        <f t="shared" si="305"/>
        <v>14547.3</v>
      </c>
      <c r="CF72" s="12">
        <f t="shared" si="306"/>
        <v>12950.028571428571</v>
      </c>
      <c r="CG72" s="14">
        <f t="shared" si="307"/>
        <v>13089.528571428571</v>
      </c>
      <c r="CH72" s="15">
        <f t="shared" si="308"/>
        <v>11623</v>
      </c>
      <c r="CI72" s="15">
        <f t="shared" si="309"/>
        <v>12163.78</v>
      </c>
      <c r="CJ72" s="15">
        <f t="shared" si="310"/>
        <v>15962.52</v>
      </c>
      <c r="CK72" s="15">
        <f t="shared" si="311"/>
        <v>16658.7</v>
      </c>
      <c r="CL72" s="15">
        <f t="shared" si="312"/>
        <v>14981.54</v>
      </c>
      <c r="CM72" s="15">
        <f t="shared" si="260"/>
        <v>17450.210000000003</v>
      </c>
      <c r="CN72" s="15">
        <f t="shared" si="262"/>
        <v>15385.778285714287</v>
      </c>
      <c r="CO72" s="15">
        <f t="shared" si="263"/>
        <v>14278.028571428571</v>
      </c>
      <c r="CP72" s="15">
        <f t="shared" si="264"/>
        <v>13382.611428571428</v>
      </c>
      <c r="CQ72" s="15">
        <f t="shared" si="265"/>
        <v>14547.3</v>
      </c>
      <c r="CR72" s="16">
        <f t="shared" si="266"/>
        <v>12950.028571428571</v>
      </c>
      <c r="CS72" s="14">
        <f t="shared" si="276"/>
        <v>13089.528571428571</v>
      </c>
      <c r="CT72" s="15">
        <f t="shared" si="277"/>
        <v>11623</v>
      </c>
      <c r="CU72" s="15">
        <f t="shared" si="278"/>
        <v>12163.78</v>
      </c>
      <c r="CV72" s="15">
        <f t="shared" si="279"/>
        <v>15962.52</v>
      </c>
      <c r="CW72" s="15">
        <f t="shared" si="280"/>
        <v>16658.7</v>
      </c>
      <c r="CX72" s="15">
        <f t="shared" si="281"/>
        <v>14981.54</v>
      </c>
      <c r="CY72" s="15">
        <f t="shared" si="282"/>
        <v>17450.210000000003</v>
      </c>
      <c r="CZ72" s="15">
        <f t="shared" si="283"/>
        <v>15385.778285714287</v>
      </c>
      <c r="DA72" s="15">
        <f t="shared" si="284"/>
        <v>14278.028571428571</v>
      </c>
      <c r="DB72" s="15">
        <f t="shared" si="285"/>
        <v>13382.611428571428</v>
      </c>
      <c r="DC72" s="15">
        <f t="shared" si="286"/>
        <v>14547.3</v>
      </c>
      <c r="DD72" s="16">
        <f t="shared" si="287"/>
        <v>12950.028571428571</v>
      </c>
      <c r="DE72" s="14">
        <f t="shared" si="313"/>
        <v>13089.528571428571</v>
      </c>
      <c r="DF72" s="15">
        <f t="shared" si="314"/>
        <v>11623</v>
      </c>
      <c r="DG72" s="15">
        <f t="shared" si="315"/>
        <v>12163.78</v>
      </c>
      <c r="DH72" s="15">
        <f t="shared" si="316"/>
        <v>15962.52</v>
      </c>
      <c r="DI72" s="15">
        <f t="shared" si="317"/>
        <v>16658.7</v>
      </c>
      <c r="DJ72" s="15">
        <f t="shared" si="318"/>
        <v>14981.54</v>
      </c>
      <c r="DK72" s="15">
        <f t="shared" si="319"/>
        <v>17450.210000000003</v>
      </c>
      <c r="DL72" s="15">
        <f t="shared" si="320"/>
        <v>15385.778285714287</v>
      </c>
      <c r="DM72" s="15">
        <f t="shared" si="321"/>
        <v>14278.028571428571</v>
      </c>
      <c r="DN72" s="15">
        <f t="shared" si="322"/>
        <v>13382.611428571428</v>
      </c>
      <c r="DO72" s="15">
        <f t="shared" si="323"/>
        <v>14547.3</v>
      </c>
      <c r="DP72" s="16">
        <f t="shared" si="324"/>
        <v>12950.028571428571</v>
      </c>
      <c r="DQ72" s="14">
        <f t="shared" si="333"/>
        <v>13089.528571428571</v>
      </c>
      <c r="DR72" s="15">
        <f t="shared" si="334"/>
        <v>11623</v>
      </c>
      <c r="DS72" s="15">
        <f t="shared" si="335"/>
        <v>12163.78</v>
      </c>
      <c r="DT72" s="15">
        <f t="shared" si="336"/>
        <v>15962.52</v>
      </c>
      <c r="DU72" s="15">
        <f t="shared" si="337"/>
        <v>16658.7</v>
      </c>
      <c r="DV72" s="15">
        <f t="shared" si="338"/>
        <v>14981.54</v>
      </c>
      <c r="DW72" s="15">
        <f t="shared" si="339"/>
        <v>17450.210000000003</v>
      </c>
      <c r="DX72" s="15">
        <f t="shared" si="340"/>
        <v>15385.778285714287</v>
      </c>
      <c r="DY72" s="15">
        <f t="shared" si="341"/>
        <v>14278.028571428571</v>
      </c>
      <c r="DZ72" s="15">
        <f t="shared" si="225"/>
        <v>13382.611428571428</v>
      </c>
      <c r="EA72" s="15">
        <f t="shared" si="226"/>
        <v>14547.3</v>
      </c>
      <c r="EB72" s="16">
        <f t="shared" si="227"/>
        <v>12950.028571428571</v>
      </c>
      <c r="EC72" s="14">
        <f t="shared" si="228"/>
        <v>13089.528571428571</v>
      </c>
      <c r="ED72" s="15">
        <f t="shared" si="229"/>
        <v>11623</v>
      </c>
      <c r="EE72" s="15">
        <f t="shared" si="230"/>
        <v>12163.78</v>
      </c>
      <c r="EF72" s="15">
        <f t="shared" si="231"/>
        <v>15962.52</v>
      </c>
      <c r="EG72" s="15">
        <f t="shared" si="232"/>
        <v>16658.7</v>
      </c>
      <c r="EH72" s="15">
        <f t="shared" si="233"/>
        <v>14981.54</v>
      </c>
      <c r="EI72" s="15">
        <f t="shared" si="234"/>
        <v>17450.210000000003</v>
      </c>
      <c r="EJ72" s="15">
        <f t="shared" si="235"/>
        <v>15385.778285714287</v>
      </c>
      <c r="EK72" s="15">
        <f t="shared" si="236"/>
        <v>14278.028571428571</v>
      </c>
      <c r="EL72" s="15">
        <f t="shared" si="237"/>
        <v>13382.611428571428</v>
      </c>
      <c r="EM72" s="15">
        <f t="shared" si="238"/>
        <v>14547.3</v>
      </c>
      <c r="EN72" s="16">
        <f t="shared" si="239"/>
        <v>12950.028571428571</v>
      </c>
      <c r="EO72" s="14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6"/>
      <c r="FC72" s="14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4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4"/>
      <c r="GB72" s="17">
        <f t="shared" si="342"/>
        <v>13484.867428571428</v>
      </c>
      <c r="GC72" s="17">
        <f t="shared" si="343"/>
        <v>15413.886428571428</v>
      </c>
      <c r="GD72" s="17">
        <f t="shared" si="344"/>
        <v>13802.592857142858</v>
      </c>
      <c r="GE72" s="17">
        <f t="shared" si="345"/>
        <v>13454.301142857144</v>
      </c>
      <c r="GF72" s="17">
        <f t="shared" si="346"/>
        <v>15641.185714285713</v>
      </c>
      <c r="GG72" s="17">
        <f t="shared" si="347"/>
        <v>17450.210000000003</v>
      </c>
      <c r="GH72" s="17">
        <f t="shared" si="348"/>
        <v>15385.778285714287</v>
      </c>
      <c r="GI72" s="17">
        <f t="shared" si="349"/>
        <v>14278.028571428571</v>
      </c>
      <c r="GJ72" s="17">
        <f t="shared" si="350"/>
        <v>13382.611428571428</v>
      </c>
      <c r="GK72" s="17">
        <f t="shared" si="351"/>
        <v>14547.3</v>
      </c>
      <c r="GL72" s="17">
        <f t="shared" si="352"/>
        <v>12950.028571428571</v>
      </c>
      <c r="GM72" s="14">
        <f t="shared" si="353"/>
        <v>13089.528571428571</v>
      </c>
      <c r="GN72" s="17">
        <f t="shared" si="354"/>
        <v>11623</v>
      </c>
      <c r="GO72" s="17">
        <f t="shared" si="355"/>
        <v>12163.78</v>
      </c>
      <c r="GP72" s="17">
        <f t="shared" si="356"/>
        <v>15962.52</v>
      </c>
      <c r="GQ72" s="17">
        <f t="shared" si="357"/>
        <v>16658.7</v>
      </c>
      <c r="GR72" s="17">
        <f t="shared" si="358"/>
        <v>14981.54</v>
      </c>
      <c r="GS72" s="15">
        <f t="shared" si="359"/>
        <v>17450.210000000003</v>
      </c>
      <c r="GT72" s="12">
        <f t="shared" si="360"/>
        <v>15385.778285714287</v>
      </c>
      <c r="GU72" s="12">
        <f t="shared" si="361"/>
        <v>14278.028571428571</v>
      </c>
      <c r="GV72" s="12">
        <f t="shared" si="362"/>
        <v>13382.611428571428</v>
      </c>
      <c r="GW72" s="12">
        <f t="shared" si="363"/>
        <v>14547.3</v>
      </c>
      <c r="GX72" s="12">
        <f t="shared" si="364"/>
        <v>12950.028571428571</v>
      </c>
      <c r="GY72" s="14">
        <f t="shared" si="365"/>
        <v>13089.528571428571</v>
      </c>
      <c r="GZ72" s="15">
        <f t="shared" si="366"/>
        <v>11623</v>
      </c>
      <c r="HA72" s="15">
        <f t="shared" si="367"/>
        <v>12163.78</v>
      </c>
      <c r="HB72" s="15">
        <f t="shared" si="368"/>
        <v>15962.52</v>
      </c>
      <c r="HC72" s="15">
        <f t="shared" si="369"/>
        <v>16658.7</v>
      </c>
      <c r="HD72" s="15">
        <f t="shared" si="370"/>
        <v>14981.54</v>
      </c>
      <c r="HE72" s="15">
        <f t="shared" si="371"/>
        <v>17450.210000000003</v>
      </c>
      <c r="HF72" s="15">
        <f t="shared" si="372"/>
        <v>15385.778285714287</v>
      </c>
      <c r="HG72" s="15">
        <f t="shared" si="373"/>
        <v>14278.028571428571</v>
      </c>
      <c r="HH72" s="15">
        <f t="shared" si="374"/>
        <v>13382.611428571428</v>
      </c>
      <c r="HI72" s="15">
        <f t="shared" si="375"/>
        <v>14547.3</v>
      </c>
      <c r="HJ72" s="16">
        <f t="shared" si="376"/>
        <v>12950.028571428571</v>
      </c>
      <c r="HK72" s="14">
        <f t="shared" si="377"/>
        <v>13089.528571428571</v>
      </c>
      <c r="HL72" s="15">
        <f t="shared" si="378"/>
        <v>11623</v>
      </c>
      <c r="HM72" s="15">
        <f t="shared" si="379"/>
        <v>12163.78</v>
      </c>
      <c r="HN72" s="15">
        <f t="shared" si="380"/>
        <v>15962.52</v>
      </c>
      <c r="HO72" s="15">
        <f t="shared" si="381"/>
        <v>16658.7</v>
      </c>
      <c r="HP72" s="15">
        <f t="shared" si="382"/>
        <v>14981.54</v>
      </c>
      <c r="HQ72" s="15">
        <f t="shared" si="383"/>
        <v>17450.210000000003</v>
      </c>
      <c r="HR72" s="15">
        <f t="shared" si="384"/>
        <v>15385.778285714287</v>
      </c>
      <c r="HS72" s="15">
        <f t="shared" si="385"/>
        <v>14278.028571428571</v>
      </c>
      <c r="HT72" s="15">
        <f t="shared" si="386"/>
        <v>13382.611428571428</v>
      </c>
      <c r="HU72" s="15">
        <f t="shared" si="387"/>
        <v>14547.3</v>
      </c>
      <c r="HV72" s="16">
        <f t="shared" si="388"/>
        <v>12950.028571428571</v>
      </c>
      <c r="HW72" s="14">
        <f t="shared" si="389"/>
        <v>13089.528571428571</v>
      </c>
      <c r="HX72" s="15">
        <f t="shared" si="390"/>
        <v>11623</v>
      </c>
      <c r="HY72" s="15">
        <f t="shared" si="391"/>
        <v>12163.78</v>
      </c>
      <c r="HZ72" s="15">
        <f t="shared" si="392"/>
        <v>15962.52</v>
      </c>
      <c r="IA72" s="15">
        <f t="shared" si="393"/>
        <v>16658.7</v>
      </c>
      <c r="IB72" s="15">
        <f t="shared" si="394"/>
        <v>14981.54</v>
      </c>
      <c r="IC72" s="15">
        <f t="shared" si="395"/>
        <v>17450.210000000003</v>
      </c>
      <c r="ID72" s="15">
        <f t="shared" si="396"/>
        <v>15385.778285714287</v>
      </c>
      <c r="IE72" s="15">
        <f t="shared" si="397"/>
        <v>14278.028571428571</v>
      </c>
      <c r="IF72" s="15">
        <f t="shared" si="398"/>
        <v>13382.611428571428</v>
      </c>
      <c r="IG72" s="15">
        <f t="shared" si="399"/>
        <v>14547.3</v>
      </c>
      <c r="IH72" s="16">
        <f t="shared" si="400"/>
        <v>12950.028571428571</v>
      </c>
      <c r="II72" s="14">
        <f t="shared" si="401"/>
        <v>13089.528571428571</v>
      </c>
      <c r="IJ72" s="15"/>
      <c r="IK72" s="15"/>
      <c r="IL72" s="15"/>
      <c r="IM72" s="15"/>
      <c r="IN72" s="15"/>
      <c r="IO72" s="15"/>
      <c r="IP72" s="15"/>
      <c r="IQ72" s="15"/>
      <c r="IR72" s="15"/>
      <c r="IS72" s="15"/>
      <c r="IT72" s="16"/>
      <c r="IU72" s="14"/>
      <c r="IV72" s="15"/>
      <c r="IW72" s="15"/>
      <c r="IX72" s="15"/>
      <c r="IY72" s="15"/>
      <c r="IZ72" s="15"/>
      <c r="JA72" s="15"/>
      <c r="JB72" s="15"/>
      <c r="JC72" s="15"/>
      <c r="JD72" s="15"/>
      <c r="JE72" s="15"/>
      <c r="JF72" s="16"/>
      <c r="JH72" s="17"/>
      <c r="JI72" s="14">
        <f t="shared" si="406"/>
        <v>0</v>
      </c>
      <c r="JJ72" s="15">
        <f t="shared" si="407"/>
        <v>0</v>
      </c>
      <c r="JK72" s="15">
        <f t="shared" si="408"/>
        <v>159790.7904285714</v>
      </c>
      <c r="JL72" s="15">
        <f t="shared" si="409"/>
        <v>172473.02542857145</v>
      </c>
      <c r="JM72" s="15">
        <f t="shared" si="410"/>
        <v>172473.02542857145</v>
      </c>
      <c r="JN72" s="15">
        <f t="shared" si="411"/>
        <v>172473.02542857145</v>
      </c>
      <c r="JO72" s="15">
        <f t="shared" si="412"/>
        <v>172473.02542857145</v>
      </c>
      <c r="JP72" s="15">
        <f t="shared" si="413"/>
        <v>13089.528571428571</v>
      </c>
      <c r="JQ72" s="15">
        <f t="shared" si="414"/>
        <v>0</v>
      </c>
      <c r="JR72" s="14"/>
    </row>
    <row r="73" spans="1:278" ht="12.75" customHeight="1" x14ac:dyDescent="0.25">
      <c r="A73" s="1" t="s">
        <v>259</v>
      </c>
      <c r="B73" s="3" t="s">
        <v>260</v>
      </c>
      <c r="C73" s="4">
        <v>45320</v>
      </c>
      <c r="D73">
        <f t="shared" si="297"/>
        <v>2024</v>
      </c>
      <c r="E73">
        <f t="shared" si="298"/>
        <v>1</v>
      </c>
      <c r="F73">
        <f t="shared" si="299"/>
        <v>2021</v>
      </c>
      <c r="G73">
        <f t="shared" si="300"/>
        <v>1</v>
      </c>
      <c r="H73">
        <f t="shared" si="402"/>
        <v>2024</v>
      </c>
      <c r="I73">
        <f t="shared" si="403"/>
        <v>2</v>
      </c>
      <c r="J73">
        <f t="shared" si="404"/>
        <v>2028</v>
      </c>
      <c r="K73">
        <f t="shared" si="405"/>
        <v>1</v>
      </c>
      <c r="M73" s="28">
        <f>IF(AND($D73=$M$4,$E73=M$5),VLOOKUP($A73,'Потребление ЭЭ_факт'!$A$5:$DH$154,47+'Потребление ЭЭ_факт'!AU$4-1,FALSE),IF(L73&lt;&gt;0,VLOOKUP($A73,'Потребление ЭЭ_факт'!$A$5:$DH$154,47+'Потребление ЭЭ_факт'!AU$4-1,FALSE),0))</f>
        <v>0</v>
      </c>
      <c r="N73" s="17">
        <f>IF(AND($D73=$M$4,$E73=N$5),VLOOKUP($A73,'Потребление ЭЭ_факт'!$A$5:$DH$154,47+'Потребление ЭЭ_факт'!AV$4-1,FALSE),IF(M73&lt;&gt;0,VLOOKUP($A73,'Потребление ЭЭ_факт'!$A$5:$DH$154,47+'Потребление ЭЭ_факт'!AV$4-1,FALSE),0))</f>
        <v>0</v>
      </c>
      <c r="O73" s="17">
        <f>IF(AND($D73=$M$4,$E73=O$5),VLOOKUP($A73,'Потребление ЭЭ_факт'!$A$5:$DH$154,47+'Потребление ЭЭ_факт'!AW$4-1,FALSE),IF(N73&lt;&gt;0,VLOOKUP($A73,'Потребление ЭЭ_факт'!$A$5:$DH$154,47+'Потребление ЭЭ_факт'!AW$4-1,FALSE),0))</f>
        <v>0</v>
      </c>
      <c r="P73" s="17">
        <f>IF(AND($D73=$M$4,$E73=P$5),VLOOKUP($A73,'Потребление ЭЭ_факт'!$A$5:$DH$154,47+'Потребление ЭЭ_факт'!AX$4-1,FALSE),IF(O73&lt;&gt;0,VLOOKUP($A73,'Потребление ЭЭ_факт'!$A$5:$DH$154,47+'Потребление ЭЭ_факт'!AX$4-1,FALSE),0))</f>
        <v>0</v>
      </c>
      <c r="Q73" s="17">
        <f>IF(AND($D73=$M$4,$E73=Q$5),VLOOKUP($A73,'Потребление ЭЭ_факт'!$A$5:$DH$154,47+'Потребление ЭЭ_факт'!AY$4-1,FALSE),IF(P73&lt;&gt;0,VLOOKUP($A73,'Потребление ЭЭ_факт'!$A$5:$DH$154,47+'Потребление ЭЭ_факт'!AY$4-1,FALSE),0))</f>
        <v>0</v>
      </c>
      <c r="R73" s="17">
        <f>IF(AND($D73=$M$4,$E73=R$5),VLOOKUP($A73,'Потребление ЭЭ_факт'!$A$5:$DH$154,47+'Потребление ЭЭ_факт'!AZ$4-1,FALSE),IF(Q73&lt;&gt;0,VLOOKUP($A73,'Потребление ЭЭ_факт'!$A$5:$DH$154,47+'Потребление ЭЭ_факт'!AZ$4-1,FALSE),0))</f>
        <v>0</v>
      </c>
      <c r="S73" s="17">
        <f>IF(AND($D73=$M$4,$E73=S$5),VLOOKUP($A73,'Потребление ЭЭ_факт'!$A$5:$DH$154,47+'Потребление ЭЭ_факт'!BA$4-1,FALSE),IF(R73&lt;&gt;0,VLOOKUP($A73,'Потребление ЭЭ_факт'!$A$5:$DH$154,47+'Потребление ЭЭ_факт'!BA$4-1,FALSE),0))</f>
        <v>0</v>
      </c>
      <c r="T73" s="17">
        <f>IF(AND($D73=$M$4,$E73=T$5),VLOOKUP($A73,'Потребление ЭЭ_факт'!$A$5:$DH$154,47+'Потребление ЭЭ_факт'!BB$4-1,FALSE),IF(S73&lt;&gt;0,VLOOKUP($A73,'Потребление ЭЭ_факт'!$A$5:$DH$154,47+'Потребление ЭЭ_факт'!BB$4-1,FALSE),0))</f>
        <v>0</v>
      </c>
      <c r="U73" s="17">
        <f>IF(AND($D73=$M$4,$E73=U$5),VLOOKUP($A73,'Потребление ЭЭ_факт'!$A$5:$DH$154,47+'Потребление ЭЭ_факт'!BC$4-1,FALSE),IF(T73&lt;&gt;0,VLOOKUP($A73,'Потребление ЭЭ_факт'!$A$5:$DH$154,47+'Потребление ЭЭ_факт'!BC$4-1,FALSE),0))</f>
        <v>0</v>
      </c>
      <c r="V73" s="17">
        <f>IF(AND($D73=$M$4,$E73=V$5),VLOOKUP($A73,'Потребление ЭЭ_факт'!$A$5:$DH$154,47+'Потребление ЭЭ_факт'!BD$4-1,FALSE),IF(U73&lt;&gt;0,VLOOKUP($A73,'Потребление ЭЭ_факт'!$A$5:$DH$154,47+'Потребление ЭЭ_факт'!BD$4-1,FALSE),0))</f>
        <v>0</v>
      </c>
      <c r="W73" s="17">
        <f>IF(AND($D73=$M$4,$E73=W$5),VLOOKUP($A73,'Потребление ЭЭ_факт'!$A$5:$DH$154,47+'Потребление ЭЭ_факт'!BE$4-1,FALSE),IF(V73&lt;&gt;0,VLOOKUP($A73,'Потребление ЭЭ_факт'!$A$5:$DH$154,47+'Потребление ЭЭ_факт'!BE$4-1,FALSE),0))</f>
        <v>0</v>
      </c>
      <c r="X73" s="17">
        <f>IF(AND($D73=$M$4,$E73=X$5),VLOOKUP($A73,'Потребление ЭЭ_факт'!$A$5:$DH$154,47+'Потребление ЭЭ_факт'!BF$4-1,FALSE),IF(W73&lt;&gt;0,VLOOKUP($A73,'Потребление ЭЭ_факт'!$A$5:$DH$154,47+'Потребление ЭЭ_факт'!BF$4-1,FALSE),0))</f>
        <v>0</v>
      </c>
      <c r="Y73" s="14">
        <f>IF(AND($D73=$Y$4,$E73=Y$5),VLOOKUP($A73,'Потребление ЭЭ_факт'!$A$5:$DH$154,47+'Потребление ЭЭ_факт'!BG$4+11,FALSE),IF(X73&lt;&gt;0,VLOOKUP($A73,'Потребление ЭЭ_факт'!$A$5:$DH$154,47+'Потребление ЭЭ_факт'!BG$4+11,FALSE),0))</f>
        <v>0</v>
      </c>
      <c r="Z73" s="17">
        <f>IF(AND($D73=$Y$4,$E73=Z$5),VLOOKUP($A73,'Потребление ЭЭ_факт'!$A$5:$DH$154,47+'Потребление ЭЭ_факт'!BH$4+11,FALSE),IF(Y73&lt;&gt;0,VLOOKUP($A73,'Потребление ЭЭ_факт'!$A$5:$DH$154,47+'Потребление ЭЭ_факт'!BH$4+11,FALSE),0))</f>
        <v>0</v>
      </c>
      <c r="AA73" s="17">
        <f>IF(AND($D73=$Y$4,$E73=AA$5),VLOOKUP($A73,'Потребление ЭЭ_факт'!$A$5:$DH$154,47+'Потребление ЭЭ_факт'!BI$4+11,FALSE),IF(Z73&lt;&gt;0,VLOOKUP($A73,'Потребление ЭЭ_факт'!$A$5:$DH$154,47+'Потребление ЭЭ_факт'!BI$4+11,FALSE),0))</f>
        <v>0</v>
      </c>
      <c r="AB73" s="17">
        <f>IF(AND($D73=$Y$4,$E73=AB$5),VLOOKUP($A73,'Потребление ЭЭ_факт'!$A$5:$DH$154,47+'Потребление ЭЭ_факт'!BJ$4+11,FALSE),IF(AA73&lt;&gt;0,VLOOKUP($A73,'Потребление ЭЭ_факт'!$A$5:$DH$154,47+'Потребление ЭЭ_факт'!BJ$4+11,FALSE),0))</f>
        <v>0</v>
      </c>
      <c r="AC73" s="17">
        <f>IF(AND($D73=$Y$4,$E73=AC$5),VLOOKUP($A73,'Потребление ЭЭ_факт'!$A$5:$DH$154,47+'Потребление ЭЭ_факт'!BK$4+11,FALSE),IF(AB73&lt;&gt;0,VLOOKUP($A73,'Потребление ЭЭ_факт'!$A$5:$DH$154,47+'Потребление ЭЭ_факт'!BK$4+11,FALSE),0))</f>
        <v>0</v>
      </c>
      <c r="AD73" s="17">
        <f>IF(AND($D73=$Y$4,$E73=AD$5),VLOOKUP($A73,'Потребление ЭЭ_факт'!$A$5:$DH$154,47+'Потребление ЭЭ_факт'!BL$4+11,FALSE),IF(AC73&lt;&gt;0,VLOOKUP($A73,'Потребление ЭЭ_факт'!$A$5:$DH$154,47+'Потребление ЭЭ_факт'!BL$4+11,FALSE),0))</f>
        <v>0</v>
      </c>
      <c r="AE73" s="17">
        <f>IF(AND($D73=$Y$4,$E73=AE$5),VLOOKUP($A73,'Потребление ЭЭ_факт'!$A$5:$DH$154,47+'Потребление ЭЭ_факт'!BM$4+11,FALSE),IF(AD73&lt;&gt;0,VLOOKUP($A73,'Потребление ЭЭ_факт'!$A$5:$DH$154,47+'Потребление ЭЭ_факт'!BM$4+11,FALSE),0))</f>
        <v>0</v>
      </c>
      <c r="AF73" s="17">
        <f>IF(AND($D73=$Y$4,$E73=AF$5),VLOOKUP($A73,'Потребление ЭЭ_факт'!$A$5:$DH$154,47+'Потребление ЭЭ_факт'!BN$4+11,FALSE),IF(AE73&lt;&gt;0,VLOOKUP($A73,'Потребление ЭЭ_факт'!$A$5:$DH$154,47+'Потребление ЭЭ_факт'!BN$4+11,FALSE),0))</f>
        <v>0</v>
      </c>
      <c r="AG73" s="17">
        <f>IF(AND($D73=$Y$4,$E73=AG$5),VLOOKUP($A73,'Потребление ЭЭ_факт'!$A$5:$DH$154,47+'Потребление ЭЭ_факт'!BO$4+11,FALSE),IF(AF73&lt;&gt;0,VLOOKUP($A73,'Потребление ЭЭ_факт'!$A$5:$DH$154,47+'Потребление ЭЭ_факт'!BO$4+11,FALSE),0))</f>
        <v>0</v>
      </c>
      <c r="AH73" s="17">
        <f>IF(AND($D73=$Y$4,$E73=AH$5),VLOOKUP($A73,'Потребление ЭЭ_факт'!$A$5:$DH$154,47+'Потребление ЭЭ_факт'!BP$4+11,FALSE),IF(AG73&lt;&gt;0,VLOOKUP($A73,'Потребление ЭЭ_факт'!$A$5:$DH$154,47+'Потребление ЭЭ_факт'!BP$4+11,FALSE),0))</f>
        <v>0</v>
      </c>
      <c r="AI73" s="17">
        <f>IF(AND($D73=$Y$4,$E73=AI$5),VLOOKUP($A73,'Потребление ЭЭ_факт'!$A$5:$DH$154,47+'Потребление ЭЭ_факт'!BQ$4+11,FALSE),IF(AH73&lt;&gt;0,VLOOKUP($A73,'Потребление ЭЭ_факт'!$A$5:$DH$154,47+'Потребление ЭЭ_факт'!BQ$4+11,FALSE),0))</f>
        <v>0</v>
      </c>
      <c r="AJ73" s="17">
        <f>IF(AND($D73=$Y$4,$E73=AJ$5),VLOOKUP($A73,'Потребление ЭЭ_факт'!$A$5:$DH$154,47+'Потребление ЭЭ_факт'!BR$4+11,FALSE),IF(AI73&lt;&gt;0,VLOOKUP($A73,'Потребление ЭЭ_факт'!$A$5:$DH$154,47+'Потребление ЭЭ_факт'!BR$4+11,FALSE),0))</f>
        <v>0</v>
      </c>
      <c r="AK73" s="14">
        <f>IF(AND($D73=$AK$4,$E73=AK$5),VLOOKUP($A73,'Потребление ЭЭ_факт'!$A$5:$DH$154,47+'Потребление ЭЭ_факт'!BS$4+23,FALSE),IF(AJ73&lt;&gt;0,VLOOKUP($A73,'Потребление ЭЭ_факт'!$A$5:$DH$154,47+'Потребление ЭЭ_факт'!BS$4+23,FALSE),0))</f>
        <v>0</v>
      </c>
      <c r="AL73" s="17">
        <f>IF(AND($D73=$AK$4,$E73=AL$5),VLOOKUP($A73,'Потребление ЭЭ_факт'!$A$5:$DH$154,47+'Потребление ЭЭ_факт'!BT$4+23,FALSE),IF(AK73&lt;&gt;0,VLOOKUP($A73,'Потребление ЭЭ_факт'!$A$5:$DH$154,47+'Потребление ЭЭ_факт'!BT$4+23,FALSE),0))</f>
        <v>0</v>
      </c>
      <c r="AM73" s="17">
        <f>IF(AND($D73=$AK$4,$E73=AM$5),VLOOKUP($A73,'Потребление ЭЭ_факт'!$A$5:$DH$154,47+'Потребление ЭЭ_факт'!BU$4+23,FALSE),IF(AL73&lt;&gt;0,VLOOKUP($A73,'Потребление ЭЭ_факт'!$A$5:$DH$154,47+'Потребление ЭЭ_факт'!BU$4+23,FALSE),0))</f>
        <v>0</v>
      </c>
      <c r="AN73" s="17">
        <f>IF(AND($D73=$AK$4,$E73=AN$5),VLOOKUP($A73,'Потребление ЭЭ_факт'!$A$5:$DH$154,47+'Потребление ЭЭ_факт'!BV$4+23,FALSE),IF(AM73&lt;&gt;0,VLOOKUP($A73,'Потребление ЭЭ_факт'!$A$5:$DH$154,47+'Потребление ЭЭ_факт'!BV$4+23,FALSE),0))</f>
        <v>0</v>
      </c>
      <c r="AO73" s="17">
        <f>IF(AND($D73=$AK$4,$E73=AO$5),VLOOKUP($A73,'Потребление ЭЭ_факт'!$A$5:$DH$154,47+'Потребление ЭЭ_факт'!BW$4+23,FALSE),IF(AN73&lt;&gt;0,VLOOKUP($A73,'Потребление ЭЭ_факт'!$A$5:$DH$154,47+'Потребление ЭЭ_факт'!BW$4+23,FALSE),0))</f>
        <v>0</v>
      </c>
      <c r="AP73" s="17">
        <f>IF(AND($D73=$AK$4,$E73=AP$5),VLOOKUP($A73,'Потребление ЭЭ_факт'!$A$5:$DH$154,47+'Потребление ЭЭ_факт'!BX$4+23,FALSE),IF(AO73&lt;&gt;0,VLOOKUP($A73,'Потребление ЭЭ_факт'!$A$5:$DH$154,47+'Потребление ЭЭ_факт'!BX$4+23,FALSE),0))</f>
        <v>0</v>
      </c>
      <c r="AQ73" s="17">
        <f>IF(AND($D73=$AK$4,$E73=AQ$5),VLOOKUP($A73,'Потребление ЭЭ_факт'!$A$5:$DH$154,47+'Потребление ЭЭ_факт'!BY$4+23,FALSE),IF(AP73&lt;&gt;0,VLOOKUP($A73,'Потребление ЭЭ_факт'!$A$5:$DH$154,47+'Потребление ЭЭ_факт'!BY$4+23,FALSE),0))</f>
        <v>0</v>
      </c>
      <c r="AR73" s="17">
        <f>IF(AND($D73=$AK$4,$E73=AR$5),VLOOKUP($A73,'Потребление ЭЭ_факт'!$A$5:$DH$154,47+'Потребление ЭЭ_факт'!BZ$4+23,FALSE),IF(AQ73&lt;&gt;0,VLOOKUP($A73,'Потребление ЭЭ_факт'!$A$5:$DH$154,47+'Потребление ЭЭ_факт'!BZ$4+23,FALSE),0))</f>
        <v>0</v>
      </c>
      <c r="AS73" s="17">
        <f>IF(AND($D73=$AK$4,$E73=AS$5),VLOOKUP($A73,'Потребление ЭЭ_факт'!$A$5:$DH$154,47+'Потребление ЭЭ_факт'!CA$4+23,FALSE),IF(AR73&lt;&gt;0,VLOOKUP($A73,'Потребление ЭЭ_факт'!$A$5:$DH$154,47+'Потребление ЭЭ_факт'!CA$4+23,FALSE),0))</f>
        <v>0</v>
      </c>
      <c r="AT73" s="17">
        <f>IF(AND($D73=$AK$4,$E73=AT$5),VLOOKUP($A73,'Потребление ЭЭ_факт'!$A$5:$DH$154,47+'Потребление ЭЭ_факт'!CB$4+23,FALSE),IF(AS73&lt;&gt;0,VLOOKUP($A73,'Потребление ЭЭ_факт'!$A$5:$DH$154,47+'Потребление ЭЭ_факт'!CB$4+23,FALSE),0))</f>
        <v>0</v>
      </c>
      <c r="AU73" s="17">
        <f>IF(AND($D73=$AK$4,$E73=AU$5),VLOOKUP($A73,'Потребление ЭЭ_факт'!$A$5:$DH$154,47+'Потребление ЭЭ_факт'!CC$4+23,FALSE),IF(AT73&lt;&gt;0,VLOOKUP($A73,'Потребление ЭЭ_факт'!$A$5:$DH$154,47+'Потребление ЭЭ_факт'!CC$4+23,FALSE),0))</f>
        <v>0</v>
      </c>
      <c r="AV73" s="17">
        <f>IF(AND($D73=$AK$4,$E73=AV$5),VLOOKUP($A73,'Потребление ЭЭ_факт'!$A$5:$DH$154,47+'Потребление ЭЭ_факт'!CD$4+23,FALSE),IF(AU73&lt;&gt;0,VLOOKUP($A73,'Потребление ЭЭ_факт'!$A$5:$DH$154,47+'Потребление ЭЭ_факт'!CD$4+23,FALSE),0))</f>
        <v>0</v>
      </c>
      <c r="AW73" s="14">
        <f>IF(AND($D73=$AW$4,$E73=AW$5),VLOOKUP($A73,'Потребление ЭЭ_факт'!$A$5:$DH$154,47+'Потребление ЭЭ_факт'!CE$4+35,FALSE),IF(AV73&lt;&gt;0,VLOOKUP($A73,'Потребление ЭЭ_факт'!$A$5:$DH$154,47+'Потребление ЭЭ_факт'!CE$4+35,FALSE),0))</f>
        <v>0</v>
      </c>
      <c r="AX73" s="17">
        <f>IF(AND($D73=$AW$4,$E73=AX$5),VLOOKUP($A73,'Потребление ЭЭ_факт'!$A$5:$DH$154,47+'Потребление ЭЭ_факт'!CF$4+35,FALSE),IF(AW73&lt;&gt;0,VLOOKUP($A73,'Потребление ЭЭ_факт'!$A$5:$DH$154,47+'Потребление ЭЭ_факт'!CF$4+35,FALSE),0))</f>
        <v>0</v>
      </c>
      <c r="AY73" s="17">
        <f>IF(AND($D73=$AW$4,$E73=AY$5),VLOOKUP($A73,'Потребление ЭЭ_факт'!$A$5:$DH$154,47+'Потребление ЭЭ_факт'!CG$4+35,FALSE),IF(AX73&lt;&gt;0,VLOOKUP($A73,'Потребление ЭЭ_факт'!$A$5:$DH$154,47+'Потребление ЭЭ_факт'!CG$4+35,FALSE),0))</f>
        <v>0</v>
      </c>
      <c r="AZ73" s="17">
        <f>IF(AND($D73=$AW$4,$E73=AZ$5),VLOOKUP($A73,'Потребление ЭЭ_факт'!$A$5:$DH$154,47+'Потребление ЭЭ_факт'!CH$4+35,FALSE),IF(AY73&lt;&gt;0,VLOOKUP($A73,'Потребление ЭЭ_факт'!$A$5:$DH$154,47+'Потребление ЭЭ_факт'!CH$4+35,FALSE),0))</f>
        <v>0</v>
      </c>
      <c r="BA73" s="17">
        <f>IF(AND($D73=$AW$4,$E73=BA$5),VLOOKUP($A73,'Потребление ЭЭ_факт'!$A$5:$DH$154,47+'Потребление ЭЭ_факт'!CI$4+35,FALSE),IF(AZ73&lt;&gt;0,VLOOKUP($A73,'Потребление ЭЭ_факт'!$A$5:$DH$154,47+'Потребление ЭЭ_факт'!CI$4+35,FALSE),0))</f>
        <v>0</v>
      </c>
      <c r="BB73" s="17">
        <f>IF(AND($D73=$AW$4,$E73=BB$5),VLOOKUP($A73,'Потребление ЭЭ_факт'!$A$5:$DH$154,47+'Потребление ЭЭ_факт'!CJ$4+35,FALSE),IF(BA73&lt;&gt;0,VLOOKUP($A73,'Потребление ЭЭ_факт'!$A$5:$DH$154,47+'Потребление ЭЭ_факт'!CJ$4+35,FALSE),0))</f>
        <v>0</v>
      </c>
      <c r="BC73" s="17">
        <f>IF(AND($D73=$AW$4,$E73=BC$5),VLOOKUP($A73,'Потребление ЭЭ_факт'!$A$5:$DH$154,47+'Потребление ЭЭ_факт'!CK$4+35,FALSE),IF(BB73&lt;&gt;0,VLOOKUP($A73,'Потребление ЭЭ_факт'!$A$5:$DH$154,47+'Потребление ЭЭ_факт'!CK$4+35,FALSE),0))</f>
        <v>0</v>
      </c>
      <c r="BD73" s="17">
        <f>IF(AND($D73=$AW$4,$E73=BD$5),VLOOKUP($A73,'Потребление ЭЭ_факт'!$A$5:$DH$154,47+'Потребление ЭЭ_факт'!CL$4+35,FALSE),IF(BC73&lt;&gt;0,VLOOKUP($A73,'Потребление ЭЭ_факт'!$A$5:$DH$154,47+'Потребление ЭЭ_факт'!CL$4+35,FALSE),0))</f>
        <v>0</v>
      </c>
      <c r="BE73" s="17">
        <f>IF(AND($D73=$AW$4,$E73=BE$5),VLOOKUP($A73,'Потребление ЭЭ_факт'!$A$5:$DH$154,47+'Потребление ЭЭ_факт'!CM$4+35,FALSE),IF(BD73&lt;&gt;0,VLOOKUP($A73,'Потребление ЭЭ_факт'!$A$5:$DH$154,47+'Потребление ЭЭ_факт'!CM$4+35,FALSE),0))</f>
        <v>0</v>
      </c>
      <c r="BF73" s="17">
        <f>IF(AND($D73=$AW$4,$E73=BF$5),VLOOKUP($A73,'Потребление ЭЭ_факт'!$A$5:$DH$154,47+'Потребление ЭЭ_факт'!CN$4+35,FALSE),IF(BE73&lt;&gt;0,VLOOKUP($A73,'Потребление ЭЭ_факт'!$A$5:$DH$154,47+'Потребление ЭЭ_факт'!CN$4+35,FALSE),0))</f>
        <v>0</v>
      </c>
      <c r="BG73" s="17">
        <f>IF(AND($D73=$AW$4,$E73=BG$5),VLOOKUP($A73,'Потребление ЭЭ_факт'!$A$5:$DH$154,47+'Потребление ЭЭ_факт'!CO$4+35,FALSE),IF(BF73&lt;&gt;0,VLOOKUP($A73,'Потребление ЭЭ_факт'!$A$5:$DH$154,47+'Потребление ЭЭ_факт'!CO$4+35,FALSE),0))</f>
        <v>0</v>
      </c>
      <c r="BH73" s="17">
        <f>IF(AND($D73=$AW$4,$E73=BH$5),VLOOKUP($A73,'Потребление ЭЭ_факт'!$A$5:$DH$154,47+'Потребление ЭЭ_факт'!CP$4+35,FALSE),IF(BG73&lt;&gt;0,VLOOKUP($A73,'Потребление ЭЭ_факт'!$A$5:$DH$154,47+'Потребление ЭЭ_факт'!CP$4+35,FALSE),0))</f>
        <v>0</v>
      </c>
      <c r="BI73" s="14">
        <f>IF(AND($D73=$BI$4,$E73=BI$5),VLOOKUP($A73,'Потребление ЭЭ_факт'!$A$5:$DH$154,47+'Потребление ЭЭ_факт'!CQ$4+47,FALSE),IF(BH73&lt;&gt;0,VLOOKUP($A73,'Потребление ЭЭ_факт'!$A$5:$DH$154,47+'Потребление ЭЭ_факт'!CQ$4+47,FALSE),0))</f>
        <v>8105.5645971428594</v>
      </c>
      <c r="BJ73" s="17">
        <f>IF(AND($D73=$BI$4,$E73=BJ$5),VLOOKUP($A73,'Потребление ЭЭ_факт'!$A$5:$DH$154,47+'Потребление ЭЭ_факт'!CR$4+47,FALSE),IF(BI73&lt;&gt;0,VLOOKUP($A73,'Потребление ЭЭ_факт'!$A$5:$DH$154,47+'Потребление ЭЭ_факт'!CR$4+47,FALSE),0))</f>
        <v>9906.3135302857154</v>
      </c>
      <c r="BK73" s="17">
        <f>IF(AND($D73=$BI$4,$E73=BK$5),VLOOKUP($A73,'Потребление ЭЭ_факт'!$A$5:$DH$154,47+'Потребление ЭЭ_факт'!CS$4+47,FALSE),IF(BJ73&lt;&gt;0,VLOOKUP($A73,'Потребление ЭЭ_факт'!$A$5:$DH$154,47+'Потребление ЭЭ_факт'!CS$4+47,FALSE),0))</f>
        <v>11261.607999732141</v>
      </c>
      <c r="BL73" s="17">
        <f>IF(AND($D73=$BI$4,$E73=BL$5),VLOOKUP($A73,'Потребление ЭЭ_факт'!$A$5:$DH$154,47+'Потребление ЭЭ_факт'!CT$4+47,FALSE),IF(BK73&lt;&gt;0,VLOOKUP($A73,'Потребление ЭЭ_факт'!$A$5:$DH$154,47+'Потребление ЭЭ_факт'!CT$4+47,FALSE),0))</f>
        <v>10749.989199107144</v>
      </c>
      <c r="BM73" s="17">
        <f>IF(AND($D73=$BI$4,$E73=BM$5),VLOOKUP($A73,'Потребление ЭЭ_факт'!$A$5:$DH$154,47+'Потребление ЭЭ_факт'!CU$4+47,FALSE),IF(BL73&lt;&gt;0,VLOOKUP($A73,'Потребление ЭЭ_факт'!$A$5:$DH$154,47+'Потребление ЭЭ_факт'!CU$4+47,FALSE),0))</f>
        <v>11108.087209571428</v>
      </c>
      <c r="BN73" s="17">
        <f>IF(AND($D73=$BI$4,$E73=BN$5),VLOOKUP($A73,'Потребление ЭЭ_факт'!$A$5:$DH$154,47+'Потребление ЭЭ_факт'!CV$4+47,FALSE),IF(BM73&lt;&gt;0,VLOOKUP($A73,'Потребление ЭЭ_факт'!$A$5:$DH$154,47+'Потребление ЭЭ_факт'!CV$4+47,FALSE),0))</f>
        <v>11568.723621428571</v>
      </c>
      <c r="BO73" s="17">
        <f>IF(AND($D73=$BI$4,$E73=BO$5),VLOOKUP($A73,'Потребление ЭЭ_факт'!$A$5:$DH$154,47+'Потребление ЭЭ_факт'!CW$4+47,FALSE),IF(BN73&lt;&gt;0,VLOOKUP($A73,'Потребление ЭЭ_факт'!$A$5:$DH$154,47+'Потребление ЭЭ_факт'!CW$4+47,FALSE),0))</f>
        <v>12805.281143303571</v>
      </c>
      <c r="BP73" s="17">
        <f>IF(AND($D73=$BI$4,$E73=BP$5),VLOOKUP($A73,'Потребление ЭЭ_факт'!$A$5:$DH$154,47+'Потребление ЭЭ_факт'!CX$4+47,FALSE),IF(BO73&lt;&gt;0,VLOOKUP($A73,'Потребление ЭЭ_факт'!$A$5:$DH$154,47+'Потребление ЭЭ_факт'!CX$4+47,FALSE),0))</f>
        <v>12300.305720499997</v>
      </c>
      <c r="BQ73" s="17">
        <f>IF(AND($D73=$BI$4,$E73=BQ$5),VLOOKUP($A73,'Потребление ЭЭ_факт'!$A$5:$DH$154,47+'Потребление ЭЭ_факт'!CY$4+47,FALSE),IF(BP73&lt;&gt;0,VLOOKUP($A73,'Потребление ЭЭ_факт'!$A$5:$DH$154,47+'Потребление ЭЭ_факт'!CY$4+47,FALSE),0))</f>
        <v>11385.15649017857</v>
      </c>
      <c r="BR73" s="17">
        <f>IF(AND($D73=$BI$4,$E73=BR$5),VLOOKUP($A73,'Потребление ЭЭ_факт'!$A$5:$DH$154,47+'Потребление ЭЭ_факт'!CZ$4+47,FALSE),IF(BQ73&lt;&gt;0,VLOOKUP($A73,'Потребление ЭЭ_факт'!$A$5:$DH$154,47+'Потребление ЭЭ_факт'!CZ$4+47,FALSE),0))</f>
        <v>10853.238384</v>
      </c>
      <c r="BS73" s="17">
        <f>IF(AND($D73=$BI$4,$E73=BS$5),VLOOKUP($A73,'Потребление ЭЭ_факт'!$A$5:$DH$154,47+'Потребление ЭЭ_факт'!DA$4+47,FALSE),IF(BR73&lt;&gt;0,VLOOKUP($A73,'Потребление ЭЭ_факт'!$A$5:$DH$154,47+'Потребление ЭЭ_факт'!DA$4+47,FALSE),0))</f>
        <v>10458.88910892857</v>
      </c>
      <c r="BT73" s="17">
        <f>IF(AND($D73=$BI$4,$E73=BT$5),VLOOKUP($A73,'Потребление ЭЭ_факт'!$A$5:$DH$154,47+'Потребление ЭЭ_факт'!DB$4+47,FALSE),IF(BS73&lt;&gt;0,VLOOKUP($A73,'Потребление ЭЭ_факт'!$A$5:$DH$154,47+'Потребление ЭЭ_факт'!DB$4+47,FALSE),0))</f>
        <v>10735.760945089283</v>
      </c>
      <c r="BU73" s="14">
        <f>IF(AND($D73=$BU$4,$E73=BU$5),VLOOKUP($A73,'Потребление ЭЭ_факт'!$A$5:$DH$154,59+'Потребление ЭЭ_факт'!DC$4+47,FALSE),IF(BT73&lt;&gt;0,VLOOKUP($A73,'Потребление ЭЭ_факт'!$A$5:$DH$154,47+'Потребление ЭЭ_факт'!DC$4+59,FALSE),0))</f>
        <v>10511.9154105</v>
      </c>
      <c r="BV73" s="17">
        <f>IF(AND($D73=$BU$4,$E73=BV$5),VLOOKUP($A73,'Потребление ЭЭ_факт'!$A$5:$DH$154,59+'Потребление ЭЭ_факт'!DD$4+47,FALSE),IF(BU73&lt;&gt;0,VLOOKUP($A73,'Потребление ЭЭ_факт'!$A$5:$DH$154,47+'Потребление ЭЭ_факт'!DD$4+59,FALSE),0))</f>
        <v>10269.2830825</v>
      </c>
      <c r="BW73" s="17">
        <f>IF(AND($D73=$BU$4,$E73=BW$5),VLOOKUP($A73,'Потребление ЭЭ_факт'!$A$5:$DH$154,59+'Потребление ЭЭ_факт'!DE$4+47,FALSE),IF(BV73&lt;&gt;0,VLOOKUP($A73,'Потребление ЭЭ_факт'!$A$5:$DH$154,47+'Потребление ЭЭ_факт'!DE$4+59,FALSE),0))</f>
        <v>11564.594842053571</v>
      </c>
      <c r="BX73" s="17">
        <f>IF(AND($D73=$BU$4,$E73=BX$5),VLOOKUP($A73,'Потребление ЭЭ_факт'!$A$5:$DH$154,59+'Потребление ЭЭ_факт'!DF$4+47,FALSE),IF(BW73&lt;&gt;0,VLOOKUP($A73,'Потребление ЭЭ_факт'!$A$5:$DH$154,47+'Потребление ЭЭ_факт'!DF$4+59,FALSE),0))</f>
        <v>11098.869198214285</v>
      </c>
      <c r="BY73" s="17">
        <f>IF(AND($D73=$BU$4,$E73=BY$5),VLOOKUP($A73,'Потребление ЭЭ_факт'!$A$5:$DH$154,59+'Потребление ЭЭ_факт'!DG$4+47,FALSE),IF(BX73&lt;&gt;0,VLOOKUP($A73,'Потребление ЭЭ_факт'!$A$5:$DH$154,47+'Потребление ЭЭ_факт'!DG$4+59,FALSE),0))</f>
        <v>10548.670217285713</v>
      </c>
      <c r="BZ73" s="17">
        <f>IF(AND($D73=$BU$4,$E73=BZ$5),VLOOKUP($A73,'Потребление ЭЭ_факт'!$A$5:$DH$154,59+'Потребление ЭЭ_факт'!DH$4+47,FALSE),IF(BY73&lt;&gt;0,VLOOKUP($A73,'Потребление ЭЭ_факт'!$A$5:$DH$154,47+'Потребление ЭЭ_факт'!DH$4+59,FALSE),0))</f>
        <v>11409.431370535713</v>
      </c>
      <c r="CA73" s="15">
        <f t="shared" si="301"/>
        <v>12805.281143303571</v>
      </c>
      <c r="CB73" s="12">
        <f t="shared" si="302"/>
        <v>12300.305720499997</v>
      </c>
      <c r="CC73" s="12">
        <f t="shared" si="303"/>
        <v>11385.15649017857</v>
      </c>
      <c r="CD73" s="12">
        <f t="shared" si="304"/>
        <v>10853.238384</v>
      </c>
      <c r="CE73" s="12">
        <f t="shared" si="305"/>
        <v>10458.88910892857</v>
      </c>
      <c r="CF73" s="12">
        <f t="shared" si="306"/>
        <v>10735.760945089283</v>
      </c>
      <c r="CG73" s="14">
        <f t="shared" si="307"/>
        <v>10511.9154105</v>
      </c>
      <c r="CH73" s="15">
        <f t="shared" si="308"/>
        <v>10269.2830825</v>
      </c>
      <c r="CI73" s="15">
        <f t="shared" si="309"/>
        <v>11564.594842053571</v>
      </c>
      <c r="CJ73" s="15">
        <f t="shared" si="310"/>
        <v>11098.869198214285</v>
      </c>
      <c r="CK73" s="15">
        <f t="shared" si="311"/>
        <v>10548.670217285713</v>
      </c>
      <c r="CL73" s="15">
        <f t="shared" si="312"/>
        <v>11409.431370535713</v>
      </c>
      <c r="CM73" s="15">
        <f t="shared" si="260"/>
        <v>12805.281143303571</v>
      </c>
      <c r="CN73" s="15">
        <f t="shared" si="262"/>
        <v>12300.305720499997</v>
      </c>
      <c r="CO73" s="15">
        <f t="shared" si="263"/>
        <v>11385.15649017857</v>
      </c>
      <c r="CP73" s="15">
        <f t="shared" si="264"/>
        <v>10853.238384</v>
      </c>
      <c r="CQ73" s="15">
        <f t="shared" si="265"/>
        <v>10458.88910892857</v>
      </c>
      <c r="CR73" s="16">
        <f t="shared" si="266"/>
        <v>10735.760945089283</v>
      </c>
      <c r="CS73" s="14">
        <f t="shared" si="276"/>
        <v>10511.9154105</v>
      </c>
      <c r="CT73" s="15">
        <f t="shared" si="277"/>
        <v>10269.2830825</v>
      </c>
      <c r="CU73" s="15">
        <f t="shared" si="278"/>
        <v>11564.594842053571</v>
      </c>
      <c r="CV73" s="15">
        <f t="shared" si="279"/>
        <v>11098.869198214285</v>
      </c>
      <c r="CW73" s="15">
        <f t="shared" si="280"/>
        <v>10548.670217285713</v>
      </c>
      <c r="CX73" s="15">
        <f t="shared" si="281"/>
        <v>11409.431370535713</v>
      </c>
      <c r="CY73" s="15">
        <f t="shared" si="282"/>
        <v>12805.281143303571</v>
      </c>
      <c r="CZ73" s="15">
        <f t="shared" si="283"/>
        <v>12300.305720499997</v>
      </c>
      <c r="DA73" s="15">
        <f t="shared" si="284"/>
        <v>11385.15649017857</v>
      </c>
      <c r="DB73" s="15">
        <f t="shared" si="285"/>
        <v>10853.238384</v>
      </c>
      <c r="DC73" s="15">
        <f t="shared" si="286"/>
        <v>10458.88910892857</v>
      </c>
      <c r="DD73" s="16">
        <f t="shared" si="287"/>
        <v>10735.760945089283</v>
      </c>
      <c r="DE73" s="14">
        <f t="shared" si="313"/>
        <v>10511.9154105</v>
      </c>
      <c r="DF73" s="15">
        <f t="shared" si="314"/>
        <v>10269.2830825</v>
      </c>
      <c r="DG73" s="15">
        <f t="shared" si="315"/>
        <v>11564.594842053571</v>
      </c>
      <c r="DH73" s="15">
        <f t="shared" si="316"/>
        <v>11098.869198214285</v>
      </c>
      <c r="DI73" s="15">
        <f t="shared" si="317"/>
        <v>10548.670217285713</v>
      </c>
      <c r="DJ73" s="15">
        <f t="shared" si="318"/>
        <v>11409.431370535713</v>
      </c>
      <c r="DK73" s="15">
        <f t="shared" si="319"/>
        <v>12805.281143303571</v>
      </c>
      <c r="DL73" s="15">
        <f t="shared" si="320"/>
        <v>12300.305720499997</v>
      </c>
      <c r="DM73" s="15">
        <f t="shared" si="321"/>
        <v>11385.15649017857</v>
      </c>
      <c r="DN73" s="15">
        <f t="shared" si="322"/>
        <v>10853.238384</v>
      </c>
      <c r="DO73" s="15">
        <f t="shared" si="323"/>
        <v>10458.88910892857</v>
      </c>
      <c r="DP73" s="16">
        <f t="shared" si="324"/>
        <v>10735.760945089283</v>
      </c>
      <c r="DQ73" s="14">
        <f t="shared" si="333"/>
        <v>10511.9154105</v>
      </c>
      <c r="DR73" s="15">
        <f t="shared" si="334"/>
        <v>10269.2830825</v>
      </c>
      <c r="DS73" s="15">
        <f t="shared" si="335"/>
        <v>11564.594842053571</v>
      </c>
      <c r="DT73" s="15">
        <f t="shared" si="336"/>
        <v>11098.869198214285</v>
      </c>
      <c r="DU73" s="15">
        <f t="shared" si="337"/>
        <v>10548.670217285713</v>
      </c>
      <c r="DV73" s="15">
        <f t="shared" si="338"/>
        <v>11409.431370535713</v>
      </c>
      <c r="DW73" s="15">
        <f t="shared" si="339"/>
        <v>12805.281143303571</v>
      </c>
      <c r="DX73" s="15">
        <f t="shared" si="340"/>
        <v>12300.305720499997</v>
      </c>
      <c r="DY73" s="15">
        <f t="shared" si="341"/>
        <v>11385.15649017857</v>
      </c>
      <c r="DZ73" s="15">
        <f t="shared" si="225"/>
        <v>10853.238384</v>
      </c>
      <c r="EA73" s="15">
        <f t="shared" si="226"/>
        <v>10458.88910892857</v>
      </c>
      <c r="EB73" s="16">
        <f t="shared" si="227"/>
        <v>10735.760945089283</v>
      </c>
      <c r="EC73" s="14">
        <f t="shared" si="228"/>
        <v>10511.9154105</v>
      </c>
      <c r="ED73" s="15">
        <f t="shared" si="229"/>
        <v>10269.2830825</v>
      </c>
      <c r="EE73" s="15">
        <f t="shared" si="230"/>
        <v>11564.594842053571</v>
      </c>
      <c r="EF73" s="15">
        <f t="shared" si="231"/>
        <v>11098.869198214285</v>
      </c>
      <c r="EG73" s="15">
        <f t="shared" si="232"/>
        <v>10548.670217285713</v>
      </c>
      <c r="EH73" s="15">
        <f t="shared" si="233"/>
        <v>11409.431370535713</v>
      </c>
      <c r="EI73" s="15">
        <f t="shared" si="234"/>
        <v>12805.281143303571</v>
      </c>
      <c r="EJ73" s="15">
        <f t="shared" si="235"/>
        <v>12300.305720499997</v>
      </c>
      <c r="EK73" s="15">
        <f t="shared" si="236"/>
        <v>11385.15649017857</v>
      </c>
      <c r="EL73" s="15">
        <f t="shared" si="237"/>
        <v>10853.238384</v>
      </c>
      <c r="EM73" s="15">
        <f t="shared" si="238"/>
        <v>10458.88910892857</v>
      </c>
      <c r="EN73" s="16">
        <f t="shared" si="239"/>
        <v>10735.760945089283</v>
      </c>
      <c r="EO73" s="14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6"/>
      <c r="FC73" s="14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4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4"/>
      <c r="GB73" s="17">
        <f t="shared" si="342"/>
        <v>9906.3135302857154</v>
      </c>
      <c r="GC73" s="17">
        <f t="shared" si="343"/>
        <v>11261.607999732141</v>
      </c>
      <c r="GD73" s="17">
        <f t="shared" si="344"/>
        <v>10749.989199107144</v>
      </c>
      <c r="GE73" s="17">
        <f t="shared" si="345"/>
        <v>11108.087209571428</v>
      </c>
      <c r="GF73" s="17">
        <f t="shared" si="346"/>
        <v>11568.723621428571</v>
      </c>
      <c r="GG73" s="17">
        <f t="shared" si="347"/>
        <v>12805.281143303571</v>
      </c>
      <c r="GH73" s="17">
        <f t="shared" si="348"/>
        <v>12300.305720499997</v>
      </c>
      <c r="GI73" s="17">
        <f t="shared" si="349"/>
        <v>11385.15649017857</v>
      </c>
      <c r="GJ73" s="17">
        <f t="shared" si="350"/>
        <v>10853.238384</v>
      </c>
      <c r="GK73" s="17">
        <f t="shared" si="351"/>
        <v>10458.88910892857</v>
      </c>
      <c r="GL73" s="17">
        <f t="shared" si="352"/>
        <v>10735.760945089283</v>
      </c>
      <c r="GM73" s="14">
        <f t="shared" si="353"/>
        <v>10511.9154105</v>
      </c>
      <c r="GN73" s="17">
        <f t="shared" si="354"/>
        <v>10269.2830825</v>
      </c>
      <c r="GO73" s="17">
        <f t="shared" si="355"/>
        <v>11564.594842053571</v>
      </c>
      <c r="GP73" s="17">
        <f t="shared" si="356"/>
        <v>11098.869198214285</v>
      </c>
      <c r="GQ73" s="17">
        <f t="shared" si="357"/>
        <v>10548.670217285713</v>
      </c>
      <c r="GR73" s="17">
        <f t="shared" si="358"/>
        <v>11409.431370535713</v>
      </c>
      <c r="GS73" s="15">
        <f t="shared" si="359"/>
        <v>12805.281143303571</v>
      </c>
      <c r="GT73" s="12">
        <f t="shared" si="360"/>
        <v>12300.305720499997</v>
      </c>
      <c r="GU73" s="12">
        <f t="shared" si="361"/>
        <v>11385.15649017857</v>
      </c>
      <c r="GV73" s="12">
        <f t="shared" si="362"/>
        <v>10853.238384</v>
      </c>
      <c r="GW73" s="12">
        <f t="shared" si="363"/>
        <v>10458.88910892857</v>
      </c>
      <c r="GX73" s="12">
        <f t="shared" si="364"/>
        <v>10735.760945089283</v>
      </c>
      <c r="GY73" s="14">
        <f t="shared" si="365"/>
        <v>10511.9154105</v>
      </c>
      <c r="GZ73" s="15">
        <f t="shared" si="366"/>
        <v>10269.2830825</v>
      </c>
      <c r="HA73" s="15">
        <f t="shared" si="367"/>
        <v>11564.594842053571</v>
      </c>
      <c r="HB73" s="15">
        <f t="shared" si="368"/>
        <v>11098.869198214285</v>
      </c>
      <c r="HC73" s="15">
        <f t="shared" si="369"/>
        <v>10548.670217285713</v>
      </c>
      <c r="HD73" s="15">
        <f t="shared" si="370"/>
        <v>11409.431370535713</v>
      </c>
      <c r="HE73" s="15">
        <f t="shared" si="371"/>
        <v>12805.281143303571</v>
      </c>
      <c r="HF73" s="15">
        <f t="shared" si="372"/>
        <v>12300.305720499997</v>
      </c>
      <c r="HG73" s="15">
        <f t="shared" si="373"/>
        <v>11385.15649017857</v>
      </c>
      <c r="HH73" s="15">
        <f t="shared" si="374"/>
        <v>10853.238384</v>
      </c>
      <c r="HI73" s="15">
        <f t="shared" si="375"/>
        <v>10458.88910892857</v>
      </c>
      <c r="HJ73" s="16">
        <f t="shared" si="376"/>
        <v>10735.760945089283</v>
      </c>
      <c r="HK73" s="14">
        <f t="shared" si="377"/>
        <v>10511.9154105</v>
      </c>
      <c r="HL73" s="15">
        <f t="shared" si="378"/>
        <v>10269.2830825</v>
      </c>
      <c r="HM73" s="15">
        <f t="shared" si="379"/>
        <v>11564.594842053571</v>
      </c>
      <c r="HN73" s="15">
        <f t="shared" si="380"/>
        <v>11098.869198214285</v>
      </c>
      <c r="HO73" s="15">
        <f t="shared" si="381"/>
        <v>10548.670217285713</v>
      </c>
      <c r="HP73" s="15">
        <f t="shared" si="382"/>
        <v>11409.431370535713</v>
      </c>
      <c r="HQ73" s="15">
        <f t="shared" si="383"/>
        <v>12805.281143303571</v>
      </c>
      <c r="HR73" s="15">
        <f t="shared" si="384"/>
        <v>12300.305720499997</v>
      </c>
      <c r="HS73" s="15">
        <f t="shared" si="385"/>
        <v>11385.15649017857</v>
      </c>
      <c r="HT73" s="15">
        <f t="shared" si="386"/>
        <v>10853.238384</v>
      </c>
      <c r="HU73" s="15">
        <f t="shared" si="387"/>
        <v>10458.88910892857</v>
      </c>
      <c r="HV73" s="16">
        <f t="shared" si="388"/>
        <v>10735.760945089283</v>
      </c>
      <c r="HW73" s="14">
        <f t="shared" si="389"/>
        <v>10511.9154105</v>
      </c>
      <c r="HX73" s="15">
        <f t="shared" si="390"/>
        <v>10269.2830825</v>
      </c>
      <c r="HY73" s="15">
        <f t="shared" si="391"/>
        <v>11564.594842053571</v>
      </c>
      <c r="HZ73" s="15">
        <f t="shared" si="392"/>
        <v>11098.869198214285</v>
      </c>
      <c r="IA73" s="15">
        <f t="shared" si="393"/>
        <v>10548.670217285713</v>
      </c>
      <c r="IB73" s="15">
        <f t="shared" si="394"/>
        <v>11409.431370535713</v>
      </c>
      <c r="IC73" s="15">
        <f t="shared" si="395"/>
        <v>12805.281143303571</v>
      </c>
      <c r="ID73" s="15">
        <f t="shared" si="396"/>
        <v>12300.305720499997</v>
      </c>
      <c r="IE73" s="15">
        <f t="shared" si="397"/>
        <v>11385.15649017857</v>
      </c>
      <c r="IF73" s="15">
        <f t="shared" si="398"/>
        <v>10853.238384</v>
      </c>
      <c r="IG73" s="15">
        <f t="shared" si="399"/>
        <v>10458.88910892857</v>
      </c>
      <c r="IH73" s="16">
        <f t="shared" si="400"/>
        <v>10735.760945089283</v>
      </c>
      <c r="II73" s="14">
        <f t="shared" si="401"/>
        <v>10511.9154105</v>
      </c>
      <c r="IJ73" s="15"/>
      <c r="IK73" s="15"/>
      <c r="IL73" s="15"/>
      <c r="IM73" s="15"/>
      <c r="IN73" s="15"/>
      <c r="IO73" s="15"/>
      <c r="IP73" s="15"/>
      <c r="IQ73" s="15"/>
      <c r="IR73" s="15"/>
      <c r="IS73" s="15"/>
      <c r="IT73" s="16"/>
      <c r="IU73" s="14"/>
      <c r="IV73" s="15"/>
      <c r="IW73" s="15"/>
      <c r="IX73" s="15"/>
      <c r="IY73" s="15"/>
      <c r="IZ73" s="15"/>
      <c r="JA73" s="15"/>
      <c r="JB73" s="15"/>
      <c r="JC73" s="15"/>
      <c r="JD73" s="15"/>
      <c r="JE73" s="15"/>
      <c r="JF73" s="16"/>
      <c r="JH73" s="17"/>
      <c r="JI73" s="14">
        <f t="shared" si="406"/>
        <v>0</v>
      </c>
      <c r="JJ73" s="15">
        <f t="shared" si="407"/>
        <v>0</v>
      </c>
      <c r="JK73" s="15">
        <f t="shared" si="408"/>
        <v>123133.35335212499</v>
      </c>
      <c r="JL73" s="15">
        <f t="shared" si="409"/>
        <v>133941.39591308928</v>
      </c>
      <c r="JM73" s="15">
        <f t="shared" si="410"/>
        <v>133941.39591308928</v>
      </c>
      <c r="JN73" s="15">
        <f t="shared" si="411"/>
        <v>133941.39591308928</v>
      </c>
      <c r="JO73" s="15">
        <f t="shared" si="412"/>
        <v>133941.39591308928</v>
      </c>
      <c r="JP73" s="15">
        <f t="shared" si="413"/>
        <v>10511.9154105</v>
      </c>
      <c r="JQ73" s="15">
        <f t="shared" si="414"/>
        <v>0</v>
      </c>
      <c r="JR73" s="14"/>
    </row>
    <row r="74" spans="1:278" ht="12.75" customHeight="1" x14ac:dyDescent="0.25">
      <c r="A74" s="5" t="s">
        <v>271</v>
      </c>
      <c r="B74" s="3" t="s">
        <v>272</v>
      </c>
      <c r="C74" s="4">
        <v>45322</v>
      </c>
      <c r="D74">
        <f t="shared" si="297"/>
        <v>2024</v>
      </c>
      <c r="E74">
        <f t="shared" si="298"/>
        <v>1</v>
      </c>
      <c r="F74">
        <f t="shared" si="299"/>
        <v>2021</v>
      </c>
      <c r="G74">
        <f t="shared" si="300"/>
        <v>1</v>
      </c>
      <c r="H74">
        <f t="shared" si="402"/>
        <v>2024</v>
      </c>
      <c r="I74">
        <f t="shared" si="403"/>
        <v>2</v>
      </c>
      <c r="J74">
        <f t="shared" si="404"/>
        <v>2028</v>
      </c>
      <c r="K74">
        <f t="shared" si="405"/>
        <v>1</v>
      </c>
      <c r="M74" s="28">
        <f>IF(AND($D74=$M$4,$E74=M$5),VLOOKUP($A74,'Потребление ЭЭ_факт'!$A$5:$DH$154,47+'Потребление ЭЭ_факт'!AU$4-1,FALSE),IF(L74&lt;&gt;0,VLOOKUP($A74,'Потребление ЭЭ_факт'!$A$5:$DH$154,47+'Потребление ЭЭ_факт'!AU$4-1,FALSE),0))</f>
        <v>0</v>
      </c>
      <c r="N74" s="17">
        <f>IF(AND($D74=$M$4,$E74=N$5),VLOOKUP($A74,'Потребление ЭЭ_факт'!$A$5:$DH$154,47+'Потребление ЭЭ_факт'!AV$4-1,FALSE),IF(M74&lt;&gt;0,VLOOKUP($A74,'Потребление ЭЭ_факт'!$A$5:$DH$154,47+'Потребление ЭЭ_факт'!AV$4-1,FALSE),0))</f>
        <v>0</v>
      </c>
      <c r="O74" s="17">
        <f>IF(AND($D74=$M$4,$E74=O$5),VLOOKUP($A74,'Потребление ЭЭ_факт'!$A$5:$DH$154,47+'Потребление ЭЭ_факт'!AW$4-1,FALSE),IF(N74&lt;&gt;0,VLOOKUP($A74,'Потребление ЭЭ_факт'!$A$5:$DH$154,47+'Потребление ЭЭ_факт'!AW$4-1,FALSE),0))</f>
        <v>0</v>
      </c>
      <c r="P74" s="17">
        <f>IF(AND($D74=$M$4,$E74=P$5),VLOOKUP($A74,'Потребление ЭЭ_факт'!$A$5:$DH$154,47+'Потребление ЭЭ_факт'!AX$4-1,FALSE),IF(O74&lt;&gt;0,VLOOKUP($A74,'Потребление ЭЭ_факт'!$A$5:$DH$154,47+'Потребление ЭЭ_факт'!AX$4-1,FALSE),0))</f>
        <v>0</v>
      </c>
      <c r="Q74" s="17">
        <f>IF(AND($D74=$M$4,$E74=Q$5),VLOOKUP($A74,'Потребление ЭЭ_факт'!$A$5:$DH$154,47+'Потребление ЭЭ_факт'!AY$4-1,FALSE),IF(P74&lt;&gt;0,VLOOKUP($A74,'Потребление ЭЭ_факт'!$A$5:$DH$154,47+'Потребление ЭЭ_факт'!AY$4-1,FALSE),0))</f>
        <v>0</v>
      </c>
      <c r="R74" s="17">
        <f>IF(AND($D74=$M$4,$E74=R$5),VLOOKUP($A74,'Потребление ЭЭ_факт'!$A$5:$DH$154,47+'Потребление ЭЭ_факт'!AZ$4-1,FALSE),IF(Q74&lt;&gt;0,VLOOKUP($A74,'Потребление ЭЭ_факт'!$A$5:$DH$154,47+'Потребление ЭЭ_факт'!AZ$4-1,FALSE),0))</f>
        <v>0</v>
      </c>
      <c r="S74" s="17">
        <f>IF(AND($D74=$M$4,$E74=S$5),VLOOKUP($A74,'Потребление ЭЭ_факт'!$A$5:$DH$154,47+'Потребление ЭЭ_факт'!BA$4-1,FALSE),IF(R74&lt;&gt;0,VLOOKUP($A74,'Потребление ЭЭ_факт'!$A$5:$DH$154,47+'Потребление ЭЭ_факт'!BA$4-1,FALSE),0))</f>
        <v>0</v>
      </c>
      <c r="T74" s="17">
        <f>IF(AND($D74=$M$4,$E74=T$5),VLOOKUP($A74,'Потребление ЭЭ_факт'!$A$5:$DH$154,47+'Потребление ЭЭ_факт'!BB$4-1,FALSE),IF(S74&lt;&gt;0,VLOOKUP($A74,'Потребление ЭЭ_факт'!$A$5:$DH$154,47+'Потребление ЭЭ_факт'!BB$4-1,FALSE),0))</f>
        <v>0</v>
      </c>
      <c r="U74" s="17">
        <f>IF(AND($D74=$M$4,$E74=U$5),VLOOKUP($A74,'Потребление ЭЭ_факт'!$A$5:$DH$154,47+'Потребление ЭЭ_факт'!BC$4-1,FALSE),IF(T74&lt;&gt;0,VLOOKUP($A74,'Потребление ЭЭ_факт'!$A$5:$DH$154,47+'Потребление ЭЭ_факт'!BC$4-1,FALSE),0))</f>
        <v>0</v>
      </c>
      <c r="V74" s="17">
        <f>IF(AND($D74=$M$4,$E74=V$5),VLOOKUP($A74,'Потребление ЭЭ_факт'!$A$5:$DH$154,47+'Потребление ЭЭ_факт'!BD$4-1,FALSE),IF(U74&lt;&gt;0,VLOOKUP($A74,'Потребление ЭЭ_факт'!$A$5:$DH$154,47+'Потребление ЭЭ_факт'!BD$4-1,FALSE),0))</f>
        <v>0</v>
      </c>
      <c r="W74" s="17">
        <f>IF(AND($D74=$M$4,$E74=W$5),VLOOKUP($A74,'Потребление ЭЭ_факт'!$A$5:$DH$154,47+'Потребление ЭЭ_факт'!BE$4-1,FALSE),IF(V74&lt;&gt;0,VLOOKUP($A74,'Потребление ЭЭ_факт'!$A$5:$DH$154,47+'Потребление ЭЭ_факт'!BE$4-1,FALSE),0))</f>
        <v>0</v>
      </c>
      <c r="X74" s="17">
        <f>IF(AND($D74=$M$4,$E74=X$5),VLOOKUP($A74,'Потребление ЭЭ_факт'!$A$5:$DH$154,47+'Потребление ЭЭ_факт'!BF$4-1,FALSE),IF(W74&lt;&gt;0,VLOOKUP($A74,'Потребление ЭЭ_факт'!$A$5:$DH$154,47+'Потребление ЭЭ_факт'!BF$4-1,FALSE),0))</f>
        <v>0</v>
      </c>
      <c r="Y74" s="14">
        <f>IF(AND($D74=$Y$4,$E74=Y$5),VLOOKUP($A74,'Потребление ЭЭ_факт'!$A$5:$DH$154,47+'Потребление ЭЭ_факт'!BG$4+11,FALSE),IF(X74&lt;&gt;0,VLOOKUP($A74,'Потребление ЭЭ_факт'!$A$5:$DH$154,47+'Потребление ЭЭ_факт'!BG$4+11,FALSE),0))</f>
        <v>0</v>
      </c>
      <c r="Z74" s="17">
        <f>IF(AND($D74=$Y$4,$E74=Z$5),VLOOKUP($A74,'Потребление ЭЭ_факт'!$A$5:$DH$154,47+'Потребление ЭЭ_факт'!BH$4+11,FALSE),IF(Y74&lt;&gt;0,VLOOKUP($A74,'Потребление ЭЭ_факт'!$A$5:$DH$154,47+'Потребление ЭЭ_факт'!BH$4+11,FALSE),0))</f>
        <v>0</v>
      </c>
      <c r="AA74" s="17">
        <f>IF(AND($D74=$Y$4,$E74=AA$5),VLOOKUP($A74,'Потребление ЭЭ_факт'!$A$5:$DH$154,47+'Потребление ЭЭ_факт'!BI$4+11,FALSE),IF(Z74&lt;&gt;0,VLOOKUP($A74,'Потребление ЭЭ_факт'!$A$5:$DH$154,47+'Потребление ЭЭ_факт'!BI$4+11,FALSE),0))</f>
        <v>0</v>
      </c>
      <c r="AB74" s="17">
        <f>IF(AND($D74=$Y$4,$E74=AB$5),VLOOKUP($A74,'Потребление ЭЭ_факт'!$A$5:$DH$154,47+'Потребление ЭЭ_факт'!BJ$4+11,FALSE),IF(AA74&lt;&gt;0,VLOOKUP($A74,'Потребление ЭЭ_факт'!$A$5:$DH$154,47+'Потребление ЭЭ_факт'!BJ$4+11,FALSE),0))</f>
        <v>0</v>
      </c>
      <c r="AC74" s="17">
        <f>IF(AND($D74=$Y$4,$E74=AC$5),VLOOKUP($A74,'Потребление ЭЭ_факт'!$A$5:$DH$154,47+'Потребление ЭЭ_факт'!BK$4+11,FALSE),IF(AB74&lt;&gt;0,VLOOKUP($A74,'Потребление ЭЭ_факт'!$A$5:$DH$154,47+'Потребление ЭЭ_факт'!BK$4+11,FALSE),0))</f>
        <v>0</v>
      </c>
      <c r="AD74" s="17">
        <f>IF(AND($D74=$Y$4,$E74=AD$5),VLOOKUP($A74,'Потребление ЭЭ_факт'!$A$5:$DH$154,47+'Потребление ЭЭ_факт'!BL$4+11,FALSE),IF(AC74&lt;&gt;0,VLOOKUP($A74,'Потребление ЭЭ_факт'!$A$5:$DH$154,47+'Потребление ЭЭ_факт'!BL$4+11,FALSE),0))</f>
        <v>0</v>
      </c>
      <c r="AE74" s="17">
        <f>IF(AND($D74=$Y$4,$E74=AE$5),VLOOKUP($A74,'Потребление ЭЭ_факт'!$A$5:$DH$154,47+'Потребление ЭЭ_факт'!BM$4+11,FALSE),IF(AD74&lt;&gt;0,VLOOKUP($A74,'Потребление ЭЭ_факт'!$A$5:$DH$154,47+'Потребление ЭЭ_факт'!BM$4+11,FALSE),0))</f>
        <v>0</v>
      </c>
      <c r="AF74" s="17">
        <f>IF(AND($D74=$Y$4,$E74=AF$5),VLOOKUP($A74,'Потребление ЭЭ_факт'!$A$5:$DH$154,47+'Потребление ЭЭ_факт'!BN$4+11,FALSE),IF(AE74&lt;&gt;0,VLOOKUP($A74,'Потребление ЭЭ_факт'!$A$5:$DH$154,47+'Потребление ЭЭ_факт'!BN$4+11,FALSE),0))</f>
        <v>0</v>
      </c>
      <c r="AG74" s="17">
        <f>IF(AND($D74=$Y$4,$E74=AG$5),VLOOKUP($A74,'Потребление ЭЭ_факт'!$A$5:$DH$154,47+'Потребление ЭЭ_факт'!BO$4+11,FALSE),IF(AF74&lt;&gt;0,VLOOKUP($A74,'Потребление ЭЭ_факт'!$A$5:$DH$154,47+'Потребление ЭЭ_факт'!BO$4+11,FALSE),0))</f>
        <v>0</v>
      </c>
      <c r="AH74" s="17">
        <f>IF(AND($D74=$Y$4,$E74=AH$5),VLOOKUP($A74,'Потребление ЭЭ_факт'!$A$5:$DH$154,47+'Потребление ЭЭ_факт'!BP$4+11,FALSE),IF(AG74&lt;&gt;0,VLOOKUP($A74,'Потребление ЭЭ_факт'!$A$5:$DH$154,47+'Потребление ЭЭ_факт'!BP$4+11,FALSE),0))</f>
        <v>0</v>
      </c>
      <c r="AI74" s="17">
        <f>IF(AND($D74=$Y$4,$E74=AI$5),VLOOKUP($A74,'Потребление ЭЭ_факт'!$A$5:$DH$154,47+'Потребление ЭЭ_факт'!BQ$4+11,FALSE),IF(AH74&lt;&gt;0,VLOOKUP($A74,'Потребление ЭЭ_факт'!$A$5:$DH$154,47+'Потребление ЭЭ_факт'!BQ$4+11,FALSE),0))</f>
        <v>0</v>
      </c>
      <c r="AJ74" s="17">
        <f>IF(AND($D74=$Y$4,$E74=AJ$5),VLOOKUP($A74,'Потребление ЭЭ_факт'!$A$5:$DH$154,47+'Потребление ЭЭ_факт'!BR$4+11,FALSE),IF(AI74&lt;&gt;0,VLOOKUP($A74,'Потребление ЭЭ_факт'!$A$5:$DH$154,47+'Потребление ЭЭ_факт'!BR$4+11,FALSE),0))</f>
        <v>0</v>
      </c>
      <c r="AK74" s="14">
        <f>IF(AND($D74=$AK$4,$E74=AK$5),VLOOKUP($A74,'Потребление ЭЭ_факт'!$A$5:$DH$154,47+'Потребление ЭЭ_факт'!BS$4+23,FALSE),IF(AJ74&lt;&gt;0,VLOOKUP($A74,'Потребление ЭЭ_факт'!$A$5:$DH$154,47+'Потребление ЭЭ_факт'!BS$4+23,FALSE),0))</f>
        <v>0</v>
      </c>
      <c r="AL74" s="17">
        <f>IF(AND($D74=$AK$4,$E74=AL$5),VLOOKUP($A74,'Потребление ЭЭ_факт'!$A$5:$DH$154,47+'Потребление ЭЭ_факт'!BT$4+23,FALSE),IF(AK74&lt;&gt;0,VLOOKUP($A74,'Потребление ЭЭ_факт'!$A$5:$DH$154,47+'Потребление ЭЭ_факт'!BT$4+23,FALSE),0))</f>
        <v>0</v>
      </c>
      <c r="AM74" s="17">
        <f>IF(AND($D74=$AK$4,$E74=AM$5),VLOOKUP($A74,'Потребление ЭЭ_факт'!$A$5:$DH$154,47+'Потребление ЭЭ_факт'!BU$4+23,FALSE),IF(AL74&lt;&gt;0,VLOOKUP($A74,'Потребление ЭЭ_факт'!$A$5:$DH$154,47+'Потребление ЭЭ_факт'!BU$4+23,FALSE),0))</f>
        <v>0</v>
      </c>
      <c r="AN74" s="17">
        <f>IF(AND($D74=$AK$4,$E74=AN$5),VLOOKUP($A74,'Потребление ЭЭ_факт'!$A$5:$DH$154,47+'Потребление ЭЭ_факт'!BV$4+23,FALSE),IF(AM74&lt;&gt;0,VLOOKUP($A74,'Потребление ЭЭ_факт'!$A$5:$DH$154,47+'Потребление ЭЭ_факт'!BV$4+23,FALSE),0))</f>
        <v>0</v>
      </c>
      <c r="AO74" s="17">
        <f>IF(AND($D74=$AK$4,$E74=AO$5),VLOOKUP($A74,'Потребление ЭЭ_факт'!$A$5:$DH$154,47+'Потребление ЭЭ_факт'!BW$4+23,FALSE),IF(AN74&lt;&gt;0,VLOOKUP($A74,'Потребление ЭЭ_факт'!$A$5:$DH$154,47+'Потребление ЭЭ_факт'!BW$4+23,FALSE),0))</f>
        <v>0</v>
      </c>
      <c r="AP74" s="17">
        <f>IF(AND($D74=$AK$4,$E74=AP$5),VLOOKUP($A74,'Потребление ЭЭ_факт'!$A$5:$DH$154,47+'Потребление ЭЭ_факт'!BX$4+23,FALSE),IF(AO74&lt;&gt;0,VLOOKUP($A74,'Потребление ЭЭ_факт'!$A$5:$DH$154,47+'Потребление ЭЭ_факт'!BX$4+23,FALSE),0))</f>
        <v>0</v>
      </c>
      <c r="AQ74" s="17">
        <f>IF(AND($D74=$AK$4,$E74=AQ$5),VLOOKUP($A74,'Потребление ЭЭ_факт'!$A$5:$DH$154,47+'Потребление ЭЭ_факт'!BY$4+23,FALSE),IF(AP74&lt;&gt;0,VLOOKUP($A74,'Потребление ЭЭ_факт'!$A$5:$DH$154,47+'Потребление ЭЭ_факт'!BY$4+23,FALSE),0))</f>
        <v>0</v>
      </c>
      <c r="AR74" s="17">
        <f>IF(AND($D74=$AK$4,$E74=AR$5),VLOOKUP($A74,'Потребление ЭЭ_факт'!$A$5:$DH$154,47+'Потребление ЭЭ_факт'!BZ$4+23,FALSE),IF(AQ74&lt;&gt;0,VLOOKUP($A74,'Потребление ЭЭ_факт'!$A$5:$DH$154,47+'Потребление ЭЭ_факт'!BZ$4+23,FALSE),0))</f>
        <v>0</v>
      </c>
      <c r="AS74" s="17">
        <f>IF(AND($D74=$AK$4,$E74=AS$5),VLOOKUP($A74,'Потребление ЭЭ_факт'!$A$5:$DH$154,47+'Потребление ЭЭ_факт'!CA$4+23,FALSE),IF(AR74&lt;&gt;0,VLOOKUP($A74,'Потребление ЭЭ_факт'!$A$5:$DH$154,47+'Потребление ЭЭ_факт'!CA$4+23,FALSE),0))</f>
        <v>0</v>
      </c>
      <c r="AT74" s="17">
        <f>IF(AND($D74=$AK$4,$E74=AT$5),VLOOKUP($A74,'Потребление ЭЭ_факт'!$A$5:$DH$154,47+'Потребление ЭЭ_факт'!CB$4+23,FALSE),IF(AS74&lt;&gt;0,VLOOKUP($A74,'Потребление ЭЭ_факт'!$A$5:$DH$154,47+'Потребление ЭЭ_факт'!CB$4+23,FALSE),0))</f>
        <v>0</v>
      </c>
      <c r="AU74" s="17">
        <f>IF(AND($D74=$AK$4,$E74=AU$5),VLOOKUP($A74,'Потребление ЭЭ_факт'!$A$5:$DH$154,47+'Потребление ЭЭ_факт'!CC$4+23,FALSE),IF(AT74&lt;&gt;0,VLOOKUP($A74,'Потребление ЭЭ_факт'!$A$5:$DH$154,47+'Потребление ЭЭ_факт'!CC$4+23,FALSE),0))</f>
        <v>0</v>
      </c>
      <c r="AV74" s="17">
        <f>IF(AND($D74=$AK$4,$E74=AV$5),VLOOKUP($A74,'Потребление ЭЭ_факт'!$A$5:$DH$154,47+'Потребление ЭЭ_факт'!CD$4+23,FALSE),IF(AU74&lt;&gt;0,VLOOKUP($A74,'Потребление ЭЭ_факт'!$A$5:$DH$154,47+'Потребление ЭЭ_факт'!CD$4+23,FALSE),0))</f>
        <v>0</v>
      </c>
      <c r="AW74" s="14">
        <f>IF(AND($D74=$AW$4,$E74=AW$5),VLOOKUP($A74,'Потребление ЭЭ_факт'!$A$5:$DH$154,47+'Потребление ЭЭ_факт'!CE$4+35,FALSE),IF(AV74&lt;&gt;0,VLOOKUP($A74,'Потребление ЭЭ_факт'!$A$5:$DH$154,47+'Потребление ЭЭ_факт'!CE$4+35,FALSE),0))</f>
        <v>0</v>
      </c>
      <c r="AX74" s="17">
        <f>IF(AND($D74=$AW$4,$E74=AX$5),VLOOKUP($A74,'Потребление ЭЭ_факт'!$A$5:$DH$154,47+'Потребление ЭЭ_факт'!CF$4+35,FALSE),IF(AW74&lt;&gt;0,VLOOKUP($A74,'Потребление ЭЭ_факт'!$A$5:$DH$154,47+'Потребление ЭЭ_факт'!CF$4+35,FALSE),0))</f>
        <v>0</v>
      </c>
      <c r="AY74" s="17">
        <f>IF(AND($D74=$AW$4,$E74=AY$5),VLOOKUP($A74,'Потребление ЭЭ_факт'!$A$5:$DH$154,47+'Потребление ЭЭ_факт'!CG$4+35,FALSE),IF(AX74&lt;&gt;0,VLOOKUP($A74,'Потребление ЭЭ_факт'!$A$5:$DH$154,47+'Потребление ЭЭ_факт'!CG$4+35,FALSE),0))</f>
        <v>0</v>
      </c>
      <c r="AZ74" s="17">
        <f>IF(AND($D74=$AW$4,$E74=AZ$5),VLOOKUP($A74,'Потребление ЭЭ_факт'!$A$5:$DH$154,47+'Потребление ЭЭ_факт'!CH$4+35,FALSE),IF(AY74&lt;&gt;0,VLOOKUP($A74,'Потребление ЭЭ_факт'!$A$5:$DH$154,47+'Потребление ЭЭ_факт'!CH$4+35,FALSE),0))</f>
        <v>0</v>
      </c>
      <c r="BA74" s="17">
        <f>IF(AND($D74=$AW$4,$E74=BA$5),VLOOKUP($A74,'Потребление ЭЭ_факт'!$A$5:$DH$154,47+'Потребление ЭЭ_факт'!CI$4+35,FALSE),IF(AZ74&lt;&gt;0,VLOOKUP($A74,'Потребление ЭЭ_факт'!$A$5:$DH$154,47+'Потребление ЭЭ_факт'!CI$4+35,FALSE),0))</f>
        <v>0</v>
      </c>
      <c r="BB74" s="17">
        <f>IF(AND($D74=$AW$4,$E74=BB$5),VLOOKUP($A74,'Потребление ЭЭ_факт'!$A$5:$DH$154,47+'Потребление ЭЭ_факт'!CJ$4+35,FALSE),IF(BA74&lt;&gt;0,VLOOKUP($A74,'Потребление ЭЭ_факт'!$A$5:$DH$154,47+'Потребление ЭЭ_факт'!CJ$4+35,FALSE),0))</f>
        <v>0</v>
      </c>
      <c r="BC74" s="17">
        <f>IF(AND($D74=$AW$4,$E74=BC$5),VLOOKUP($A74,'Потребление ЭЭ_факт'!$A$5:$DH$154,47+'Потребление ЭЭ_факт'!CK$4+35,FALSE),IF(BB74&lt;&gt;0,VLOOKUP($A74,'Потребление ЭЭ_факт'!$A$5:$DH$154,47+'Потребление ЭЭ_факт'!CK$4+35,FALSE),0))</f>
        <v>0</v>
      </c>
      <c r="BD74" s="17">
        <f>IF(AND($D74=$AW$4,$E74=BD$5),VLOOKUP($A74,'Потребление ЭЭ_факт'!$A$5:$DH$154,47+'Потребление ЭЭ_факт'!CL$4+35,FALSE),IF(BC74&lt;&gt;0,VLOOKUP($A74,'Потребление ЭЭ_факт'!$A$5:$DH$154,47+'Потребление ЭЭ_факт'!CL$4+35,FALSE),0))</f>
        <v>0</v>
      </c>
      <c r="BE74" s="17">
        <f>IF(AND($D74=$AW$4,$E74=BE$5),VLOOKUP($A74,'Потребление ЭЭ_факт'!$A$5:$DH$154,47+'Потребление ЭЭ_факт'!CM$4+35,FALSE),IF(BD74&lt;&gt;0,VLOOKUP($A74,'Потребление ЭЭ_факт'!$A$5:$DH$154,47+'Потребление ЭЭ_факт'!CM$4+35,FALSE),0))</f>
        <v>0</v>
      </c>
      <c r="BF74" s="17">
        <f>IF(AND($D74=$AW$4,$E74=BF$5),VLOOKUP($A74,'Потребление ЭЭ_факт'!$A$5:$DH$154,47+'Потребление ЭЭ_факт'!CN$4+35,FALSE),IF(BE74&lt;&gt;0,VLOOKUP($A74,'Потребление ЭЭ_факт'!$A$5:$DH$154,47+'Потребление ЭЭ_факт'!CN$4+35,FALSE),0))</f>
        <v>0</v>
      </c>
      <c r="BG74" s="17">
        <f>IF(AND($D74=$AW$4,$E74=BG$5),VLOOKUP($A74,'Потребление ЭЭ_факт'!$A$5:$DH$154,47+'Потребление ЭЭ_факт'!CO$4+35,FALSE),IF(BF74&lt;&gt;0,VLOOKUP($A74,'Потребление ЭЭ_факт'!$A$5:$DH$154,47+'Потребление ЭЭ_факт'!CO$4+35,FALSE),0))</f>
        <v>0</v>
      </c>
      <c r="BH74" s="17">
        <f>IF(AND($D74=$AW$4,$E74=BH$5),VLOOKUP($A74,'Потребление ЭЭ_факт'!$A$5:$DH$154,47+'Потребление ЭЭ_факт'!CP$4+35,FALSE),IF(BG74&lt;&gt;0,VLOOKUP($A74,'Потребление ЭЭ_факт'!$A$5:$DH$154,47+'Потребление ЭЭ_факт'!CP$4+35,FALSE),0))</f>
        <v>0</v>
      </c>
      <c r="BI74" s="14">
        <f>IF(AND($D74=$BI$4,$E74=BI$5),VLOOKUP($A74,'Потребление ЭЭ_факт'!$A$5:$DH$154,47+'Потребление ЭЭ_факт'!CQ$4+47,FALSE),IF(BH74&lt;&gt;0,VLOOKUP($A74,'Потребление ЭЭ_факт'!$A$5:$DH$154,47+'Потребление ЭЭ_факт'!CQ$4+47,FALSE),0))</f>
        <v>8233</v>
      </c>
      <c r="BJ74" s="17">
        <f>IF(AND($D74=$BI$4,$E74=BJ$5),VLOOKUP($A74,'Потребление ЭЭ_факт'!$A$5:$DH$154,47+'Потребление ЭЭ_факт'!CR$4+47,FALSE),IF(BI74&lt;&gt;0,VLOOKUP($A74,'Потребление ЭЭ_факт'!$A$5:$DH$154,47+'Потребление ЭЭ_факт'!CR$4+47,FALSE),0))</f>
        <v>8207.15</v>
      </c>
      <c r="BK74" s="17">
        <f>IF(AND($D74=$BI$4,$E74=BK$5),VLOOKUP($A74,'Потребление ЭЭ_факт'!$A$5:$DH$154,47+'Потребление ЭЭ_факт'!CS$4+47,FALSE),IF(BJ74&lt;&gt;0,VLOOKUP($A74,'Потребление ЭЭ_факт'!$A$5:$DH$154,47+'Потребление ЭЭ_факт'!CS$4+47,FALSE),0))</f>
        <v>8426.367311</v>
      </c>
      <c r="BL74" s="17">
        <f>IF(AND($D74=$BI$4,$E74=BL$5),VLOOKUP($A74,'Потребление ЭЭ_факт'!$A$5:$DH$154,47+'Потребление ЭЭ_факт'!CT$4+47,FALSE),IF(BK74&lt;&gt;0,VLOOKUP($A74,'Потребление ЭЭ_факт'!$A$5:$DH$154,47+'Потребление ЭЭ_факт'!CT$4+47,FALSE),0))</f>
        <v>7835.6044300000003</v>
      </c>
      <c r="BM74" s="17">
        <f>IF(AND($D74=$BI$4,$E74=BM$5),VLOOKUP($A74,'Потребление ЭЭ_факт'!$A$5:$DH$154,47+'Потребление ЭЭ_факт'!CU$4+47,FALSE),IF(BL74&lt;&gt;0,VLOOKUP($A74,'Потребление ЭЭ_факт'!$A$5:$DH$154,47+'Потребление ЭЭ_факт'!CU$4+47,FALSE),0))</f>
        <v>7880.2832259999996</v>
      </c>
      <c r="BN74" s="17">
        <f>IF(AND($D74=$BI$4,$E74=BN$5),VLOOKUP($A74,'Потребление ЭЭ_факт'!$A$5:$DH$154,47+'Потребление ЭЭ_факт'!CV$4+47,FALSE),IF(BM74&lt;&gt;0,VLOOKUP($A74,'Потребление ЭЭ_факт'!$A$5:$DH$154,47+'Потребление ЭЭ_факт'!CV$4+47,FALSE),0))</f>
        <v>10433.349999999999</v>
      </c>
      <c r="BO74" s="17">
        <f>IF(AND($D74=$BI$4,$E74=BO$5),VLOOKUP($A74,'Потребление ЭЭ_факт'!$A$5:$DH$154,47+'Потребление ЭЭ_факт'!CW$4+47,FALSE),IF(BN74&lt;&gt;0,VLOOKUP($A74,'Потребление ЭЭ_факт'!$A$5:$DH$154,47+'Потребление ЭЭ_факт'!CW$4+47,FALSE),0))</f>
        <v>10946.650000000001</v>
      </c>
      <c r="BP74" s="17">
        <f>IF(AND($D74=$BI$4,$E74=BP$5),VLOOKUP($A74,'Потребление ЭЭ_факт'!$A$5:$DH$154,47+'Потребление ЭЭ_факт'!CX$4+47,FALSE),IF(BO74&lt;&gt;0,VLOOKUP($A74,'Потребление ЭЭ_факт'!$A$5:$DH$154,47+'Потребление ЭЭ_факт'!CX$4+47,FALSE),0))</f>
        <v>9925.36</v>
      </c>
      <c r="BQ74" s="17">
        <f>IF(AND($D74=$BI$4,$E74=BQ$5),VLOOKUP($A74,'Потребление ЭЭ_факт'!$A$5:$DH$154,47+'Потребление ЭЭ_факт'!CY$4+47,FALSE),IF(BP74&lt;&gt;0,VLOOKUP($A74,'Потребление ЭЭ_факт'!$A$5:$DH$154,47+'Потребление ЭЭ_факт'!CY$4+47,FALSE),0))</f>
        <v>8934.8800000000047</v>
      </c>
      <c r="BR74" s="17">
        <f>IF(AND($D74=$BI$4,$E74=BR$5),VLOOKUP($A74,'Потребление ЭЭ_факт'!$A$5:$DH$154,47+'Потребление ЭЭ_факт'!CZ$4+47,FALSE),IF(BQ74&lt;&gt;0,VLOOKUP($A74,'Потребление ЭЭ_факт'!$A$5:$DH$154,47+'Потребление ЭЭ_факт'!CZ$4+47,FALSE),0))</f>
        <v>8963.1699999999983</v>
      </c>
      <c r="BS74" s="17">
        <f>IF(AND($D74=$BI$4,$E74=BS$5),VLOOKUP($A74,'Потребление ЭЭ_факт'!$A$5:$DH$154,47+'Потребление ЭЭ_факт'!DA$4+47,FALSE),IF(BR74&lt;&gt;0,VLOOKUP($A74,'Потребление ЭЭ_факт'!$A$5:$DH$154,47+'Потребление ЭЭ_факт'!DA$4+47,FALSE),0))</f>
        <v>8142.0399999999936</v>
      </c>
      <c r="BT74" s="17">
        <f>IF(AND($D74=$BI$4,$E74=BT$5),VLOOKUP($A74,'Потребление ЭЭ_факт'!$A$5:$DH$154,47+'Потребление ЭЭ_факт'!DB$4+47,FALSE),IF(BS74&lt;&gt;0,VLOOKUP($A74,'Потребление ЭЭ_факт'!$A$5:$DH$154,47+'Потребление ЭЭ_факт'!DB$4+47,FALSE),0))</f>
        <v>8177.9000000000087</v>
      </c>
      <c r="BU74" s="14">
        <f>IF(AND($D74=$BU$4,$E74=BU$5),VLOOKUP($A74,'Потребление ЭЭ_факт'!$A$5:$DH$154,59+'Потребление ЭЭ_факт'!DC$4+47,FALSE),IF(BT74&lt;&gt;0,VLOOKUP($A74,'Потребление ЭЭ_факт'!$A$5:$DH$154,47+'Потребление ЭЭ_факт'!DC$4+59,FALSE),0))</f>
        <v>8323.3099999999977</v>
      </c>
      <c r="BV74" s="17">
        <f>IF(AND($D74=$BU$4,$E74=BV$5),VLOOKUP($A74,'Потребление ЭЭ_факт'!$A$5:$DH$154,59+'Потребление ЭЭ_факт'!DD$4+47,FALSE),IF(BU74&lt;&gt;0,VLOOKUP($A74,'Потребление ЭЭ_факт'!$A$5:$DH$154,47+'Потребление ЭЭ_факт'!DD$4+59,FALSE),0))</f>
        <v>7380.0299999999988</v>
      </c>
      <c r="BW74" s="17">
        <f>IF(AND($D74=$BU$4,$E74=BW$5),VLOOKUP($A74,'Потребление ЭЭ_факт'!$A$5:$DH$154,59+'Потребление ЭЭ_факт'!DE$4+47,FALSE),IF(BV74&lt;&gt;0,VLOOKUP($A74,'Потребление ЭЭ_факт'!$A$5:$DH$154,47+'Потребление ЭЭ_факт'!DE$4+59,FALSE),0))</f>
        <v>8546.679999999993</v>
      </c>
      <c r="BX74" s="17">
        <f>IF(AND($D74=$BU$4,$E74=BX$5),VLOOKUP($A74,'Потребление ЭЭ_факт'!$A$5:$DH$154,59+'Потребление ЭЭ_факт'!DF$4+47,FALSE),IF(BW74&lt;&gt;0,VLOOKUP($A74,'Потребление ЭЭ_факт'!$A$5:$DH$154,47+'Потребление ЭЭ_факт'!DF$4+59,FALSE),0))</f>
        <v>8128.7400000000052</v>
      </c>
      <c r="BY74" s="17">
        <f>IF(AND($D74=$BU$4,$E74=BY$5),VLOOKUP($A74,'Потребление ЭЭ_факт'!$A$5:$DH$154,59+'Потребление ЭЭ_факт'!DG$4+47,FALSE),IF(BX74&lt;&gt;0,VLOOKUP($A74,'Потребление ЭЭ_факт'!$A$5:$DH$154,47+'Потребление ЭЭ_факт'!DG$4+59,FALSE),0))</f>
        <v>8323.8399999999965</v>
      </c>
      <c r="BZ74" s="17">
        <f>IF(AND($D74=$BU$4,$E74=BZ$5),VLOOKUP($A74,'Потребление ЭЭ_факт'!$A$5:$DH$154,59+'Потребление ЭЭ_факт'!DH$4+47,FALSE),IF(BY74&lt;&gt;0,VLOOKUP($A74,'Потребление ЭЭ_факт'!$A$5:$DH$154,47+'Потребление ЭЭ_факт'!DH$4+59,FALSE),0))</f>
        <v>10250.119999999995</v>
      </c>
      <c r="CA74" s="15">
        <f t="shared" si="301"/>
        <v>10946.650000000001</v>
      </c>
      <c r="CB74" s="12">
        <f t="shared" si="302"/>
        <v>9925.36</v>
      </c>
      <c r="CC74" s="12">
        <f t="shared" si="303"/>
        <v>8934.8800000000047</v>
      </c>
      <c r="CD74" s="12">
        <f t="shared" si="304"/>
        <v>8963.1699999999983</v>
      </c>
      <c r="CE74" s="12">
        <f t="shared" si="305"/>
        <v>8142.0399999999936</v>
      </c>
      <c r="CF74" s="12">
        <f t="shared" si="306"/>
        <v>8177.9000000000087</v>
      </c>
      <c r="CG74" s="14">
        <f t="shared" si="307"/>
        <v>8323.3099999999977</v>
      </c>
      <c r="CH74" s="15">
        <f t="shared" si="308"/>
        <v>7380.0299999999988</v>
      </c>
      <c r="CI74" s="15">
        <f t="shared" si="309"/>
        <v>8546.679999999993</v>
      </c>
      <c r="CJ74" s="15">
        <f t="shared" si="310"/>
        <v>8128.7400000000052</v>
      </c>
      <c r="CK74" s="15">
        <f t="shared" si="311"/>
        <v>8323.8399999999965</v>
      </c>
      <c r="CL74" s="15">
        <f t="shared" si="312"/>
        <v>10250.119999999995</v>
      </c>
      <c r="CM74" s="15">
        <f t="shared" si="260"/>
        <v>10946.650000000001</v>
      </c>
      <c r="CN74" s="15">
        <f t="shared" si="262"/>
        <v>9925.36</v>
      </c>
      <c r="CO74" s="15">
        <f t="shared" si="263"/>
        <v>8934.8800000000047</v>
      </c>
      <c r="CP74" s="15">
        <f t="shared" si="264"/>
        <v>8963.1699999999983</v>
      </c>
      <c r="CQ74" s="15">
        <f t="shared" si="265"/>
        <v>8142.0399999999936</v>
      </c>
      <c r="CR74" s="16">
        <f t="shared" si="266"/>
        <v>8177.9000000000087</v>
      </c>
      <c r="CS74" s="14">
        <f t="shared" si="276"/>
        <v>8323.3099999999977</v>
      </c>
      <c r="CT74" s="15">
        <f t="shared" si="277"/>
        <v>7380.0299999999988</v>
      </c>
      <c r="CU74" s="15">
        <f t="shared" si="278"/>
        <v>8546.679999999993</v>
      </c>
      <c r="CV74" s="15">
        <f t="shared" si="279"/>
        <v>8128.7400000000052</v>
      </c>
      <c r="CW74" s="15">
        <f t="shared" si="280"/>
        <v>8323.8399999999965</v>
      </c>
      <c r="CX74" s="15">
        <f t="shared" si="281"/>
        <v>10250.119999999995</v>
      </c>
      <c r="CY74" s="15">
        <f t="shared" si="282"/>
        <v>10946.650000000001</v>
      </c>
      <c r="CZ74" s="15">
        <f t="shared" si="283"/>
        <v>9925.36</v>
      </c>
      <c r="DA74" s="15">
        <f t="shared" si="284"/>
        <v>8934.8800000000047</v>
      </c>
      <c r="DB74" s="15">
        <f t="shared" si="285"/>
        <v>8963.1699999999983</v>
      </c>
      <c r="DC74" s="15">
        <f t="shared" si="286"/>
        <v>8142.0399999999936</v>
      </c>
      <c r="DD74" s="16">
        <f t="shared" si="287"/>
        <v>8177.9000000000087</v>
      </c>
      <c r="DE74" s="14">
        <f t="shared" si="313"/>
        <v>8323.3099999999977</v>
      </c>
      <c r="DF74" s="15">
        <f t="shared" si="314"/>
        <v>7380.0299999999988</v>
      </c>
      <c r="DG74" s="15">
        <f t="shared" si="315"/>
        <v>8546.679999999993</v>
      </c>
      <c r="DH74" s="15">
        <f t="shared" si="316"/>
        <v>8128.7400000000052</v>
      </c>
      <c r="DI74" s="15">
        <f t="shared" si="317"/>
        <v>8323.8399999999965</v>
      </c>
      <c r="DJ74" s="15">
        <f t="shared" si="318"/>
        <v>10250.119999999995</v>
      </c>
      <c r="DK74" s="15">
        <f t="shared" si="319"/>
        <v>10946.650000000001</v>
      </c>
      <c r="DL74" s="15">
        <f t="shared" si="320"/>
        <v>9925.36</v>
      </c>
      <c r="DM74" s="15">
        <f t="shared" si="321"/>
        <v>8934.8800000000047</v>
      </c>
      <c r="DN74" s="15">
        <f t="shared" si="322"/>
        <v>8963.1699999999983</v>
      </c>
      <c r="DO74" s="15">
        <f t="shared" si="323"/>
        <v>8142.0399999999936</v>
      </c>
      <c r="DP74" s="16">
        <f t="shared" si="324"/>
        <v>8177.9000000000087</v>
      </c>
      <c r="DQ74" s="14">
        <f t="shared" si="333"/>
        <v>8323.3099999999977</v>
      </c>
      <c r="DR74" s="15">
        <f t="shared" si="334"/>
        <v>7380.0299999999988</v>
      </c>
      <c r="DS74" s="15">
        <f t="shared" si="335"/>
        <v>8546.679999999993</v>
      </c>
      <c r="DT74" s="15">
        <f t="shared" si="336"/>
        <v>8128.7400000000052</v>
      </c>
      <c r="DU74" s="15">
        <f t="shared" si="337"/>
        <v>8323.8399999999965</v>
      </c>
      <c r="DV74" s="15">
        <f t="shared" si="338"/>
        <v>10250.119999999995</v>
      </c>
      <c r="DW74" s="15">
        <f t="shared" si="339"/>
        <v>10946.650000000001</v>
      </c>
      <c r="DX74" s="15">
        <f t="shared" si="340"/>
        <v>9925.36</v>
      </c>
      <c r="DY74" s="15">
        <f t="shared" si="341"/>
        <v>8934.8800000000047</v>
      </c>
      <c r="DZ74" s="15">
        <f t="shared" si="225"/>
        <v>8963.1699999999983</v>
      </c>
      <c r="EA74" s="15">
        <f t="shared" si="226"/>
        <v>8142.0399999999936</v>
      </c>
      <c r="EB74" s="16">
        <f t="shared" si="227"/>
        <v>8177.9000000000087</v>
      </c>
      <c r="EC74" s="14">
        <f t="shared" si="228"/>
        <v>8323.3099999999977</v>
      </c>
      <c r="ED74" s="15">
        <f t="shared" si="229"/>
        <v>7380.0299999999988</v>
      </c>
      <c r="EE74" s="15">
        <f t="shared" si="230"/>
        <v>8546.679999999993</v>
      </c>
      <c r="EF74" s="15">
        <f t="shared" si="231"/>
        <v>8128.7400000000052</v>
      </c>
      <c r="EG74" s="15">
        <f t="shared" si="232"/>
        <v>8323.8399999999965</v>
      </c>
      <c r="EH74" s="15">
        <f t="shared" si="233"/>
        <v>10250.119999999995</v>
      </c>
      <c r="EI74" s="15">
        <f t="shared" si="234"/>
        <v>10946.650000000001</v>
      </c>
      <c r="EJ74" s="15">
        <f t="shared" si="235"/>
        <v>9925.36</v>
      </c>
      <c r="EK74" s="15">
        <f t="shared" si="236"/>
        <v>8934.8800000000047</v>
      </c>
      <c r="EL74" s="15">
        <f t="shared" si="237"/>
        <v>8963.1699999999983</v>
      </c>
      <c r="EM74" s="15">
        <f t="shared" si="238"/>
        <v>8142.0399999999936</v>
      </c>
      <c r="EN74" s="16">
        <f t="shared" si="239"/>
        <v>8177.9000000000087</v>
      </c>
      <c r="EO74" s="14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6"/>
      <c r="FC74" s="14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4"/>
      <c r="FP74" s="17"/>
      <c r="FQ74" s="17"/>
      <c r="FR74" s="17"/>
      <c r="FS74" s="17"/>
      <c r="FT74" s="17"/>
      <c r="FU74" s="17"/>
      <c r="FV74" s="17"/>
      <c r="FW74" s="17"/>
      <c r="FX74" s="17"/>
      <c r="FY74" s="17"/>
      <c r="FZ74" s="17"/>
      <c r="GA74" s="14"/>
      <c r="GB74" s="17">
        <f t="shared" si="342"/>
        <v>8207.15</v>
      </c>
      <c r="GC74" s="17">
        <f t="shared" si="343"/>
        <v>8426.367311</v>
      </c>
      <c r="GD74" s="17">
        <f t="shared" si="344"/>
        <v>7835.6044300000003</v>
      </c>
      <c r="GE74" s="17">
        <f t="shared" si="345"/>
        <v>7880.2832259999996</v>
      </c>
      <c r="GF74" s="17">
        <f t="shared" si="346"/>
        <v>10433.349999999999</v>
      </c>
      <c r="GG74" s="17">
        <f t="shared" si="347"/>
        <v>10946.650000000001</v>
      </c>
      <c r="GH74" s="17">
        <f t="shared" si="348"/>
        <v>9925.36</v>
      </c>
      <c r="GI74" s="17">
        <f t="shared" si="349"/>
        <v>8934.8800000000047</v>
      </c>
      <c r="GJ74" s="17">
        <f t="shared" si="350"/>
        <v>8963.1699999999983</v>
      </c>
      <c r="GK74" s="17">
        <f t="shared" si="351"/>
        <v>8142.0399999999936</v>
      </c>
      <c r="GL74" s="17">
        <f t="shared" si="352"/>
        <v>8177.9000000000087</v>
      </c>
      <c r="GM74" s="14">
        <f t="shared" si="353"/>
        <v>8323.3099999999977</v>
      </c>
      <c r="GN74" s="17">
        <f t="shared" si="354"/>
        <v>7380.0299999999988</v>
      </c>
      <c r="GO74" s="17">
        <f t="shared" si="355"/>
        <v>8546.679999999993</v>
      </c>
      <c r="GP74" s="17">
        <f t="shared" si="356"/>
        <v>8128.7400000000052</v>
      </c>
      <c r="GQ74" s="17">
        <f t="shared" si="357"/>
        <v>8323.8399999999965</v>
      </c>
      <c r="GR74" s="17">
        <f t="shared" si="358"/>
        <v>10250.119999999995</v>
      </c>
      <c r="GS74" s="15">
        <f t="shared" si="359"/>
        <v>10946.650000000001</v>
      </c>
      <c r="GT74" s="12">
        <f t="shared" si="360"/>
        <v>9925.36</v>
      </c>
      <c r="GU74" s="12">
        <f t="shared" si="361"/>
        <v>8934.8800000000047</v>
      </c>
      <c r="GV74" s="12">
        <f t="shared" si="362"/>
        <v>8963.1699999999983</v>
      </c>
      <c r="GW74" s="12">
        <f t="shared" si="363"/>
        <v>8142.0399999999936</v>
      </c>
      <c r="GX74" s="12">
        <f t="shared" si="364"/>
        <v>8177.9000000000087</v>
      </c>
      <c r="GY74" s="14">
        <f t="shared" si="365"/>
        <v>8323.3099999999977</v>
      </c>
      <c r="GZ74" s="15">
        <f t="shared" si="366"/>
        <v>7380.0299999999988</v>
      </c>
      <c r="HA74" s="15">
        <f t="shared" si="367"/>
        <v>8546.679999999993</v>
      </c>
      <c r="HB74" s="15">
        <f t="shared" si="368"/>
        <v>8128.7400000000052</v>
      </c>
      <c r="HC74" s="15">
        <f t="shared" si="369"/>
        <v>8323.8399999999965</v>
      </c>
      <c r="HD74" s="15">
        <f t="shared" si="370"/>
        <v>10250.119999999995</v>
      </c>
      <c r="HE74" s="15">
        <f t="shared" si="371"/>
        <v>10946.650000000001</v>
      </c>
      <c r="HF74" s="15">
        <f t="shared" si="372"/>
        <v>9925.36</v>
      </c>
      <c r="HG74" s="15">
        <f t="shared" si="373"/>
        <v>8934.8800000000047</v>
      </c>
      <c r="HH74" s="15">
        <f t="shared" si="374"/>
        <v>8963.1699999999983</v>
      </c>
      <c r="HI74" s="15">
        <f t="shared" si="375"/>
        <v>8142.0399999999936</v>
      </c>
      <c r="HJ74" s="16">
        <f t="shared" si="376"/>
        <v>8177.9000000000087</v>
      </c>
      <c r="HK74" s="14">
        <f t="shared" si="377"/>
        <v>8323.3099999999977</v>
      </c>
      <c r="HL74" s="15">
        <f t="shared" si="378"/>
        <v>7380.0299999999988</v>
      </c>
      <c r="HM74" s="15">
        <f t="shared" si="379"/>
        <v>8546.679999999993</v>
      </c>
      <c r="HN74" s="15">
        <f t="shared" si="380"/>
        <v>8128.7400000000052</v>
      </c>
      <c r="HO74" s="15">
        <f t="shared" si="381"/>
        <v>8323.8399999999965</v>
      </c>
      <c r="HP74" s="15">
        <f t="shared" si="382"/>
        <v>10250.119999999995</v>
      </c>
      <c r="HQ74" s="15">
        <f t="shared" si="383"/>
        <v>10946.650000000001</v>
      </c>
      <c r="HR74" s="15">
        <f t="shared" si="384"/>
        <v>9925.36</v>
      </c>
      <c r="HS74" s="15">
        <f t="shared" si="385"/>
        <v>8934.8800000000047</v>
      </c>
      <c r="HT74" s="15">
        <f t="shared" si="386"/>
        <v>8963.1699999999983</v>
      </c>
      <c r="HU74" s="15">
        <f t="shared" si="387"/>
        <v>8142.0399999999936</v>
      </c>
      <c r="HV74" s="16">
        <f t="shared" si="388"/>
        <v>8177.9000000000087</v>
      </c>
      <c r="HW74" s="14">
        <f t="shared" si="389"/>
        <v>8323.3099999999977</v>
      </c>
      <c r="HX74" s="15">
        <f t="shared" si="390"/>
        <v>7380.0299999999988</v>
      </c>
      <c r="HY74" s="15">
        <f t="shared" si="391"/>
        <v>8546.679999999993</v>
      </c>
      <c r="HZ74" s="15">
        <f t="shared" si="392"/>
        <v>8128.7400000000052</v>
      </c>
      <c r="IA74" s="15">
        <f t="shared" si="393"/>
        <v>8323.8399999999965</v>
      </c>
      <c r="IB74" s="15">
        <f t="shared" si="394"/>
        <v>10250.119999999995</v>
      </c>
      <c r="IC74" s="15">
        <f t="shared" si="395"/>
        <v>10946.650000000001</v>
      </c>
      <c r="ID74" s="15">
        <f t="shared" si="396"/>
        <v>9925.36</v>
      </c>
      <c r="IE74" s="15">
        <f t="shared" si="397"/>
        <v>8934.8800000000047</v>
      </c>
      <c r="IF74" s="15">
        <f t="shared" si="398"/>
        <v>8963.1699999999983</v>
      </c>
      <c r="IG74" s="15">
        <f t="shared" si="399"/>
        <v>8142.0399999999936</v>
      </c>
      <c r="IH74" s="16">
        <f t="shared" si="400"/>
        <v>8177.9000000000087</v>
      </c>
      <c r="II74" s="14">
        <f t="shared" si="401"/>
        <v>8323.3099999999977</v>
      </c>
      <c r="IJ74" s="15"/>
      <c r="IK74" s="15"/>
      <c r="IL74" s="15"/>
      <c r="IM74" s="15"/>
      <c r="IN74" s="15"/>
      <c r="IO74" s="15"/>
      <c r="IP74" s="15"/>
      <c r="IQ74" s="15"/>
      <c r="IR74" s="15"/>
      <c r="IS74" s="15"/>
      <c r="IT74" s="16"/>
      <c r="IU74" s="14"/>
      <c r="IV74" s="15"/>
      <c r="IW74" s="15"/>
      <c r="IX74" s="15"/>
      <c r="IY74" s="15"/>
      <c r="IZ74" s="15"/>
      <c r="JA74" s="15"/>
      <c r="JB74" s="15"/>
      <c r="JC74" s="15"/>
      <c r="JD74" s="15"/>
      <c r="JE74" s="15"/>
      <c r="JF74" s="16"/>
      <c r="JH74" s="17"/>
      <c r="JI74" s="14">
        <f t="shared" si="406"/>
        <v>0</v>
      </c>
      <c r="JJ74" s="15">
        <f t="shared" si="407"/>
        <v>0</v>
      </c>
      <c r="JK74" s="15">
        <f t="shared" si="408"/>
        <v>97872.754967000001</v>
      </c>
      <c r="JL74" s="15">
        <f t="shared" si="409"/>
        <v>106042.71999999999</v>
      </c>
      <c r="JM74" s="15">
        <f t="shared" si="410"/>
        <v>106042.71999999999</v>
      </c>
      <c r="JN74" s="15">
        <f t="shared" si="411"/>
        <v>106042.71999999999</v>
      </c>
      <c r="JO74" s="15">
        <f t="shared" si="412"/>
        <v>106042.71999999999</v>
      </c>
      <c r="JP74" s="15">
        <f t="shared" si="413"/>
        <v>8323.3099999999977</v>
      </c>
      <c r="JQ74" s="15">
        <f t="shared" si="414"/>
        <v>0</v>
      </c>
      <c r="JR74" s="14"/>
    </row>
    <row r="75" spans="1:278" ht="12.75" customHeight="1" x14ac:dyDescent="0.25">
      <c r="A75" s="5" t="s">
        <v>227</v>
      </c>
      <c r="B75" s="3" t="s">
        <v>228</v>
      </c>
      <c r="C75" s="4">
        <v>45322</v>
      </c>
      <c r="D75">
        <f t="shared" si="297"/>
        <v>2024</v>
      </c>
      <c r="E75">
        <f t="shared" si="298"/>
        <v>1</v>
      </c>
      <c r="F75">
        <f t="shared" si="299"/>
        <v>2021</v>
      </c>
      <c r="G75">
        <f t="shared" si="300"/>
        <v>1</v>
      </c>
      <c r="H75">
        <f t="shared" si="402"/>
        <v>2024</v>
      </c>
      <c r="I75">
        <f t="shared" si="403"/>
        <v>2</v>
      </c>
      <c r="J75">
        <f t="shared" si="404"/>
        <v>2028</v>
      </c>
      <c r="K75">
        <f t="shared" si="405"/>
        <v>1</v>
      </c>
      <c r="M75" s="28">
        <f>IF(AND($D75=$M$4,$E75=M$5),VLOOKUP($A75,'Потребление ЭЭ_факт'!$A$5:$DH$154,47+'Потребление ЭЭ_факт'!AU$4-1,FALSE),IF(L75&lt;&gt;0,VLOOKUP($A75,'Потребление ЭЭ_факт'!$A$5:$DH$154,47+'Потребление ЭЭ_факт'!AU$4-1,FALSE),0))</f>
        <v>0</v>
      </c>
      <c r="N75" s="17">
        <f>IF(AND($D75=$M$4,$E75=N$5),VLOOKUP($A75,'Потребление ЭЭ_факт'!$A$5:$DH$154,47+'Потребление ЭЭ_факт'!AV$4-1,FALSE),IF(M75&lt;&gt;0,VLOOKUP($A75,'Потребление ЭЭ_факт'!$A$5:$DH$154,47+'Потребление ЭЭ_факт'!AV$4-1,FALSE),0))</f>
        <v>0</v>
      </c>
      <c r="O75" s="17">
        <f>IF(AND($D75=$M$4,$E75=O$5),VLOOKUP($A75,'Потребление ЭЭ_факт'!$A$5:$DH$154,47+'Потребление ЭЭ_факт'!AW$4-1,FALSE),IF(N75&lt;&gt;0,VLOOKUP($A75,'Потребление ЭЭ_факт'!$A$5:$DH$154,47+'Потребление ЭЭ_факт'!AW$4-1,FALSE),0))</f>
        <v>0</v>
      </c>
      <c r="P75" s="17">
        <f>IF(AND($D75=$M$4,$E75=P$5),VLOOKUP($A75,'Потребление ЭЭ_факт'!$A$5:$DH$154,47+'Потребление ЭЭ_факт'!AX$4-1,FALSE),IF(O75&lt;&gt;0,VLOOKUP($A75,'Потребление ЭЭ_факт'!$A$5:$DH$154,47+'Потребление ЭЭ_факт'!AX$4-1,FALSE),0))</f>
        <v>0</v>
      </c>
      <c r="Q75" s="17">
        <f>IF(AND($D75=$M$4,$E75=Q$5),VLOOKUP($A75,'Потребление ЭЭ_факт'!$A$5:$DH$154,47+'Потребление ЭЭ_факт'!AY$4-1,FALSE),IF(P75&lt;&gt;0,VLOOKUP($A75,'Потребление ЭЭ_факт'!$A$5:$DH$154,47+'Потребление ЭЭ_факт'!AY$4-1,FALSE),0))</f>
        <v>0</v>
      </c>
      <c r="R75" s="17">
        <f>IF(AND($D75=$M$4,$E75=R$5),VLOOKUP($A75,'Потребление ЭЭ_факт'!$A$5:$DH$154,47+'Потребление ЭЭ_факт'!AZ$4-1,FALSE),IF(Q75&lt;&gt;0,VLOOKUP($A75,'Потребление ЭЭ_факт'!$A$5:$DH$154,47+'Потребление ЭЭ_факт'!AZ$4-1,FALSE),0))</f>
        <v>0</v>
      </c>
      <c r="S75" s="17">
        <f>IF(AND($D75=$M$4,$E75=S$5),VLOOKUP($A75,'Потребление ЭЭ_факт'!$A$5:$DH$154,47+'Потребление ЭЭ_факт'!BA$4-1,FALSE),IF(R75&lt;&gt;0,VLOOKUP($A75,'Потребление ЭЭ_факт'!$A$5:$DH$154,47+'Потребление ЭЭ_факт'!BA$4-1,FALSE),0))</f>
        <v>0</v>
      </c>
      <c r="T75" s="17">
        <f>IF(AND($D75=$M$4,$E75=T$5),VLOOKUP($A75,'Потребление ЭЭ_факт'!$A$5:$DH$154,47+'Потребление ЭЭ_факт'!BB$4-1,FALSE),IF(S75&lt;&gt;0,VLOOKUP($A75,'Потребление ЭЭ_факт'!$A$5:$DH$154,47+'Потребление ЭЭ_факт'!BB$4-1,FALSE),0))</f>
        <v>0</v>
      </c>
      <c r="U75" s="17">
        <f>IF(AND($D75=$M$4,$E75=U$5),VLOOKUP($A75,'Потребление ЭЭ_факт'!$A$5:$DH$154,47+'Потребление ЭЭ_факт'!BC$4-1,FALSE),IF(T75&lt;&gt;0,VLOOKUP($A75,'Потребление ЭЭ_факт'!$A$5:$DH$154,47+'Потребление ЭЭ_факт'!BC$4-1,FALSE),0))</f>
        <v>0</v>
      </c>
      <c r="V75" s="17">
        <f>IF(AND($D75=$M$4,$E75=V$5),VLOOKUP($A75,'Потребление ЭЭ_факт'!$A$5:$DH$154,47+'Потребление ЭЭ_факт'!BD$4-1,FALSE),IF(U75&lt;&gt;0,VLOOKUP($A75,'Потребление ЭЭ_факт'!$A$5:$DH$154,47+'Потребление ЭЭ_факт'!BD$4-1,FALSE),0))</f>
        <v>0</v>
      </c>
      <c r="W75" s="17">
        <f>IF(AND($D75=$M$4,$E75=W$5),VLOOKUP($A75,'Потребление ЭЭ_факт'!$A$5:$DH$154,47+'Потребление ЭЭ_факт'!BE$4-1,FALSE),IF(V75&lt;&gt;0,VLOOKUP($A75,'Потребление ЭЭ_факт'!$A$5:$DH$154,47+'Потребление ЭЭ_факт'!BE$4-1,FALSE),0))</f>
        <v>0</v>
      </c>
      <c r="X75" s="17">
        <f>IF(AND($D75=$M$4,$E75=X$5),VLOOKUP($A75,'Потребление ЭЭ_факт'!$A$5:$DH$154,47+'Потребление ЭЭ_факт'!BF$4-1,FALSE),IF(W75&lt;&gt;0,VLOOKUP($A75,'Потребление ЭЭ_факт'!$A$5:$DH$154,47+'Потребление ЭЭ_факт'!BF$4-1,FALSE),0))</f>
        <v>0</v>
      </c>
      <c r="Y75" s="14">
        <f>IF(AND($D75=$Y$4,$E75=Y$5),VLOOKUP($A75,'Потребление ЭЭ_факт'!$A$5:$DH$154,47+'Потребление ЭЭ_факт'!BG$4+11,FALSE),IF(X75&lt;&gt;0,VLOOKUP($A75,'Потребление ЭЭ_факт'!$A$5:$DH$154,47+'Потребление ЭЭ_факт'!BG$4+11,FALSE),0))</f>
        <v>0</v>
      </c>
      <c r="Z75" s="17">
        <f>IF(AND($D75=$Y$4,$E75=Z$5),VLOOKUP($A75,'Потребление ЭЭ_факт'!$A$5:$DH$154,47+'Потребление ЭЭ_факт'!BH$4+11,FALSE),IF(Y75&lt;&gt;0,VLOOKUP($A75,'Потребление ЭЭ_факт'!$A$5:$DH$154,47+'Потребление ЭЭ_факт'!BH$4+11,FALSE),0))</f>
        <v>0</v>
      </c>
      <c r="AA75" s="17">
        <f>IF(AND($D75=$Y$4,$E75=AA$5),VLOOKUP($A75,'Потребление ЭЭ_факт'!$A$5:$DH$154,47+'Потребление ЭЭ_факт'!BI$4+11,FALSE),IF(Z75&lt;&gt;0,VLOOKUP($A75,'Потребление ЭЭ_факт'!$A$5:$DH$154,47+'Потребление ЭЭ_факт'!BI$4+11,FALSE),0))</f>
        <v>0</v>
      </c>
      <c r="AB75" s="17">
        <f>IF(AND($D75=$Y$4,$E75=AB$5),VLOOKUP($A75,'Потребление ЭЭ_факт'!$A$5:$DH$154,47+'Потребление ЭЭ_факт'!BJ$4+11,FALSE),IF(AA75&lt;&gt;0,VLOOKUP($A75,'Потребление ЭЭ_факт'!$A$5:$DH$154,47+'Потребление ЭЭ_факт'!BJ$4+11,FALSE),0))</f>
        <v>0</v>
      </c>
      <c r="AC75" s="17">
        <f>IF(AND($D75=$Y$4,$E75=AC$5),VLOOKUP($A75,'Потребление ЭЭ_факт'!$A$5:$DH$154,47+'Потребление ЭЭ_факт'!BK$4+11,FALSE),IF(AB75&lt;&gt;0,VLOOKUP($A75,'Потребление ЭЭ_факт'!$A$5:$DH$154,47+'Потребление ЭЭ_факт'!BK$4+11,FALSE),0))</f>
        <v>0</v>
      </c>
      <c r="AD75" s="17">
        <f>IF(AND($D75=$Y$4,$E75=AD$5),VLOOKUP($A75,'Потребление ЭЭ_факт'!$A$5:$DH$154,47+'Потребление ЭЭ_факт'!BL$4+11,FALSE),IF(AC75&lt;&gt;0,VLOOKUP($A75,'Потребление ЭЭ_факт'!$A$5:$DH$154,47+'Потребление ЭЭ_факт'!BL$4+11,FALSE),0))</f>
        <v>0</v>
      </c>
      <c r="AE75" s="17">
        <f>IF(AND($D75=$Y$4,$E75=AE$5),VLOOKUP($A75,'Потребление ЭЭ_факт'!$A$5:$DH$154,47+'Потребление ЭЭ_факт'!BM$4+11,FALSE),IF(AD75&lt;&gt;0,VLOOKUP($A75,'Потребление ЭЭ_факт'!$A$5:$DH$154,47+'Потребление ЭЭ_факт'!BM$4+11,FALSE),0))</f>
        <v>0</v>
      </c>
      <c r="AF75" s="17">
        <f>IF(AND($D75=$Y$4,$E75=AF$5),VLOOKUP($A75,'Потребление ЭЭ_факт'!$A$5:$DH$154,47+'Потребление ЭЭ_факт'!BN$4+11,FALSE),IF(AE75&lt;&gt;0,VLOOKUP($A75,'Потребление ЭЭ_факт'!$A$5:$DH$154,47+'Потребление ЭЭ_факт'!BN$4+11,FALSE),0))</f>
        <v>0</v>
      </c>
      <c r="AG75" s="17">
        <f>IF(AND($D75=$Y$4,$E75=AG$5),VLOOKUP($A75,'Потребление ЭЭ_факт'!$A$5:$DH$154,47+'Потребление ЭЭ_факт'!BO$4+11,FALSE),IF(AF75&lt;&gt;0,VLOOKUP($A75,'Потребление ЭЭ_факт'!$A$5:$DH$154,47+'Потребление ЭЭ_факт'!BO$4+11,FALSE),0))</f>
        <v>0</v>
      </c>
      <c r="AH75" s="17">
        <f>IF(AND($D75=$Y$4,$E75=AH$5),VLOOKUP($A75,'Потребление ЭЭ_факт'!$A$5:$DH$154,47+'Потребление ЭЭ_факт'!BP$4+11,FALSE),IF(AG75&lt;&gt;0,VLOOKUP($A75,'Потребление ЭЭ_факт'!$A$5:$DH$154,47+'Потребление ЭЭ_факт'!BP$4+11,FALSE),0))</f>
        <v>0</v>
      </c>
      <c r="AI75" s="17">
        <f>IF(AND($D75=$Y$4,$E75=AI$5),VLOOKUP($A75,'Потребление ЭЭ_факт'!$A$5:$DH$154,47+'Потребление ЭЭ_факт'!BQ$4+11,FALSE),IF(AH75&lt;&gt;0,VLOOKUP($A75,'Потребление ЭЭ_факт'!$A$5:$DH$154,47+'Потребление ЭЭ_факт'!BQ$4+11,FALSE),0))</f>
        <v>0</v>
      </c>
      <c r="AJ75" s="17">
        <f>IF(AND($D75=$Y$4,$E75=AJ$5),VLOOKUP($A75,'Потребление ЭЭ_факт'!$A$5:$DH$154,47+'Потребление ЭЭ_факт'!BR$4+11,FALSE),IF(AI75&lt;&gt;0,VLOOKUP($A75,'Потребление ЭЭ_факт'!$A$5:$DH$154,47+'Потребление ЭЭ_факт'!BR$4+11,FALSE),0))</f>
        <v>0</v>
      </c>
      <c r="AK75" s="14">
        <f>IF(AND($D75=$AK$4,$E75=AK$5),VLOOKUP($A75,'Потребление ЭЭ_факт'!$A$5:$DH$154,47+'Потребление ЭЭ_факт'!BS$4+23,FALSE),IF(AJ75&lt;&gt;0,VLOOKUP($A75,'Потребление ЭЭ_факт'!$A$5:$DH$154,47+'Потребление ЭЭ_факт'!BS$4+23,FALSE),0))</f>
        <v>0</v>
      </c>
      <c r="AL75" s="17">
        <f>IF(AND($D75=$AK$4,$E75=AL$5),VLOOKUP($A75,'Потребление ЭЭ_факт'!$A$5:$DH$154,47+'Потребление ЭЭ_факт'!BT$4+23,FALSE),IF(AK75&lt;&gt;0,VLOOKUP($A75,'Потребление ЭЭ_факт'!$A$5:$DH$154,47+'Потребление ЭЭ_факт'!BT$4+23,FALSE),0))</f>
        <v>0</v>
      </c>
      <c r="AM75" s="17">
        <f>IF(AND($D75=$AK$4,$E75=AM$5),VLOOKUP($A75,'Потребление ЭЭ_факт'!$A$5:$DH$154,47+'Потребление ЭЭ_факт'!BU$4+23,FALSE),IF(AL75&lt;&gt;0,VLOOKUP($A75,'Потребление ЭЭ_факт'!$A$5:$DH$154,47+'Потребление ЭЭ_факт'!BU$4+23,FALSE),0))</f>
        <v>0</v>
      </c>
      <c r="AN75" s="17">
        <f>IF(AND($D75=$AK$4,$E75=AN$5),VLOOKUP($A75,'Потребление ЭЭ_факт'!$A$5:$DH$154,47+'Потребление ЭЭ_факт'!BV$4+23,FALSE),IF(AM75&lt;&gt;0,VLOOKUP($A75,'Потребление ЭЭ_факт'!$A$5:$DH$154,47+'Потребление ЭЭ_факт'!BV$4+23,FALSE),0))</f>
        <v>0</v>
      </c>
      <c r="AO75" s="17">
        <f>IF(AND($D75=$AK$4,$E75=AO$5),VLOOKUP($A75,'Потребление ЭЭ_факт'!$A$5:$DH$154,47+'Потребление ЭЭ_факт'!BW$4+23,FALSE),IF(AN75&lt;&gt;0,VLOOKUP($A75,'Потребление ЭЭ_факт'!$A$5:$DH$154,47+'Потребление ЭЭ_факт'!BW$4+23,FALSE),0))</f>
        <v>0</v>
      </c>
      <c r="AP75" s="17">
        <f>IF(AND($D75=$AK$4,$E75=AP$5),VLOOKUP($A75,'Потребление ЭЭ_факт'!$A$5:$DH$154,47+'Потребление ЭЭ_факт'!BX$4+23,FALSE),IF(AO75&lt;&gt;0,VLOOKUP($A75,'Потребление ЭЭ_факт'!$A$5:$DH$154,47+'Потребление ЭЭ_факт'!BX$4+23,FALSE),0))</f>
        <v>0</v>
      </c>
      <c r="AQ75" s="17">
        <f>IF(AND($D75=$AK$4,$E75=AQ$5),VLOOKUP($A75,'Потребление ЭЭ_факт'!$A$5:$DH$154,47+'Потребление ЭЭ_факт'!BY$4+23,FALSE),IF(AP75&lt;&gt;0,VLOOKUP($A75,'Потребление ЭЭ_факт'!$A$5:$DH$154,47+'Потребление ЭЭ_факт'!BY$4+23,FALSE),0))</f>
        <v>0</v>
      </c>
      <c r="AR75" s="17">
        <f>IF(AND($D75=$AK$4,$E75=AR$5),VLOOKUP($A75,'Потребление ЭЭ_факт'!$A$5:$DH$154,47+'Потребление ЭЭ_факт'!BZ$4+23,FALSE),IF(AQ75&lt;&gt;0,VLOOKUP($A75,'Потребление ЭЭ_факт'!$A$5:$DH$154,47+'Потребление ЭЭ_факт'!BZ$4+23,FALSE),0))</f>
        <v>0</v>
      </c>
      <c r="AS75" s="17">
        <f>IF(AND($D75=$AK$4,$E75=AS$5),VLOOKUP($A75,'Потребление ЭЭ_факт'!$A$5:$DH$154,47+'Потребление ЭЭ_факт'!CA$4+23,FALSE),IF(AR75&lt;&gt;0,VLOOKUP($A75,'Потребление ЭЭ_факт'!$A$5:$DH$154,47+'Потребление ЭЭ_факт'!CA$4+23,FALSE),0))</f>
        <v>0</v>
      </c>
      <c r="AT75" s="17">
        <f>IF(AND($D75=$AK$4,$E75=AT$5),VLOOKUP($A75,'Потребление ЭЭ_факт'!$A$5:$DH$154,47+'Потребление ЭЭ_факт'!CB$4+23,FALSE),IF(AS75&lt;&gt;0,VLOOKUP($A75,'Потребление ЭЭ_факт'!$A$5:$DH$154,47+'Потребление ЭЭ_факт'!CB$4+23,FALSE),0))</f>
        <v>0</v>
      </c>
      <c r="AU75" s="17">
        <f>IF(AND($D75=$AK$4,$E75=AU$5),VLOOKUP($A75,'Потребление ЭЭ_факт'!$A$5:$DH$154,47+'Потребление ЭЭ_факт'!CC$4+23,FALSE),IF(AT75&lt;&gt;0,VLOOKUP($A75,'Потребление ЭЭ_факт'!$A$5:$DH$154,47+'Потребление ЭЭ_факт'!CC$4+23,FALSE),0))</f>
        <v>0</v>
      </c>
      <c r="AV75" s="17">
        <f>IF(AND($D75=$AK$4,$E75=AV$5),VLOOKUP($A75,'Потребление ЭЭ_факт'!$A$5:$DH$154,47+'Потребление ЭЭ_факт'!CD$4+23,FALSE),IF(AU75&lt;&gt;0,VLOOKUP($A75,'Потребление ЭЭ_факт'!$A$5:$DH$154,47+'Потребление ЭЭ_факт'!CD$4+23,FALSE),0))</f>
        <v>0</v>
      </c>
      <c r="AW75" s="14">
        <f>IF(AND($D75=$AW$4,$E75=AW$5),VLOOKUP($A75,'Потребление ЭЭ_факт'!$A$5:$DH$154,47+'Потребление ЭЭ_факт'!CE$4+35,FALSE),IF(AV75&lt;&gt;0,VLOOKUP($A75,'Потребление ЭЭ_факт'!$A$5:$DH$154,47+'Потребление ЭЭ_факт'!CE$4+35,FALSE),0))</f>
        <v>0</v>
      </c>
      <c r="AX75" s="17">
        <f>IF(AND($D75=$AW$4,$E75=AX$5),VLOOKUP($A75,'Потребление ЭЭ_факт'!$A$5:$DH$154,47+'Потребление ЭЭ_факт'!CF$4+35,FALSE),IF(AW75&lt;&gt;0,VLOOKUP($A75,'Потребление ЭЭ_факт'!$A$5:$DH$154,47+'Потребление ЭЭ_факт'!CF$4+35,FALSE),0))</f>
        <v>0</v>
      </c>
      <c r="AY75" s="17">
        <f>IF(AND($D75=$AW$4,$E75=AY$5),VLOOKUP($A75,'Потребление ЭЭ_факт'!$A$5:$DH$154,47+'Потребление ЭЭ_факт'!CG$4+35,FALSE),IF(AX75&lt;&gt;0,VLOOKUP($A75,'Потребление ЭЭ_факт'!$A$5:$DH$154,47+'Потребление ЭЭ_факт'!CG$4+35,FALSE),0))</f>
        <v>0</v>
      </c>
      <c r="AZ75" s="17">
        <f>IF(AND($D75=$AW$4,$E75=AZ$5),VLOOKUP($A75,'Потребление ЭЭ_факт'!$A$5:$DH$154,47+'Потребление ЭЭ_факт'!CH$4+35,FALSE),IF(AY75&lt;&gt;0,VLOOKUP($A75,'Потребление ЭЭ_факт'!$A$5:$DH$154,47+'Потребление ЭЭ_факт'!CH$4+35,FALSE),0))</f>
        <v>0</v>
      </c>
      <c r="BA75" s="17">
        <f>IF(AND($D75=$AW$4,$E75=BA$5),VLOOKUP($A75,'Потребление ЭЭ_факт'!$A$5:$DH$154,47+'Потребление ЭЭ_факт'!CI$4+35,FALSE),IF(AZ75&lt;&gt;0,VLOOKUP($A75,'Потребление ЭЭ_факт'!$A$5:$DH$154,47+'Потребление ЭЭ_факт'!CI$4+35,FALSE),0))</f>
        <v>0</v>
      </c>
      <c r="BB75" s="17">
        <f>IF(AND($D75=$AW$4,$E75=BB$5),VLOOKUP($A75,'Потребление ЭЭ_факт'!$A$5:$DH$154,47+'Потребление ЭЭ_факт'!CJ$4+35,FALSE),IF(BA75&lt;&gt;0,VLOOKUP($A75,'Потребление ЭЭ_факт'!$A$5:$DH$154,47+'Потребление ЭЭ_факт'!CJ$4+35,FALSE),0))</f>
        <v>0</v>
      </c>
      <c r="BC75" s="17">
        <f>IF(AND($D75=$AW$4,$E75=BC$5),VLOOKUP($A75,'Потребление ЭЭ_факт'!$A$5:$DH$154,47+'Потребление ЭЭ_факт'!CK$4+35,FALSE),IF(BB75&lt;&gt;0,VLOOKUP($A75,'Потребление ЭЭ_факт'!$A$5:$DH$154,47+'Потребление ЭЭ_факт'!CK$4+35,FALSE),0))</f>
        <v>0</v>
      </c>
      <c r="BD75" s="17">
        <f>IF(AND($D75=$AW$4,$E75=BD$5),VLOOKUP($A75,'Потребление ЭЭ_факт'!$A$5:$DH$154,47+'Потребление ЭЭ_факт'!CL$4+35,FALSE),IF(BC75&lt;&gt;0,VLOOKUP($A75,'Потребление ЭЭ_факт'!$A$5:$DH$154,47+'Потребление ЭЭ_факт'!CL$4+35,FALSE),0))</f>
        <v>0</v>
      </c>
      <c r="BE75" s="17">
        <f>IF(AND($D75=$AW$4,$E75=BE$5),VLOOKUP($A75,'Потребление ЭЭ_факт'!$A$5:$DH$154,47+'Потребление ЭЭ_факт'!CM$4+35,FALSE),IF(BD75&lt;&gt;0,VLOOKUP($A75,'Потребление ЭЭ_факт'!$A$5:$DH$154,47+'Потребление ЭЭ_факт'!CM$4+35,FALSE),0))</f>
        <v>0</v>
      </c>
      <c r="BF75" s="17">
        <f>IF(AND($D75=$AW$4,$E75=BF$5),VLOOKUP($A75,'Потребление ЭЭ_факт'!$A$5:$DH$154,47+'Потребление ЭЭ_факт'!CN$4+35,FALSE),IF(BE75&lt;&gt;0,VLOOKUP($A75,'Потребление ЭЭ_факт'!$A$5:$DH$154,47+'Потребление ЭЭ_факт'!CN$4+35,FALSE),0))</f>
        <v>0</v>
      </c>
      <c r="BG75" s="17">
        <f>IF(AND($D75=$AW$4,$E75=BG$5),VLOOKUP($A75,'Потребление ЭЭ_факт'!$A$5:$DH$154,47+'Потребление ЭЭ_факт'!CO$4+35,FALSE),IF(BF75&lt;&gt;0,VLOOKUP($A75,'Потребление ЭЭ_факт'!$A$5:$DH$154,47+'Потребление ЭЭ_факт'!CO$4+35,FALSE),0))</f>
        <v>0</v>
      </c>
      <c r="BH75" s="17">
        <f>IF(AND($D75=$AW$4,$E75=BH$5),VLOOKUP($A75,'Потребление ЭЭ_факт'!$A$5:$DH$154,47+'Потребление ЭЭ_факт'!CP$4+35,FALSE),IF(BG75&lt;&gt;0,VLOOKUP($A75,'Потребление ЭЭ_факт'!$A$5:$DH$154,47+'Потребление ЭЭ_факт'!CP$4+35,FALSE),0))</f>
        <v>0</v>
      </c>
      <c r="BI75" s="14">
        <f>IF(AND($D75=$BI$4,$E75=BI$5),VLOOKUP($A75,'Потребление ЭЭ_факт'!$A$5:$DH$154,47+'Потребление ЭЭ_факт'!CQ$4+47,FALSE),IF(BH75&lt;&gt;0,VLOOKUP($A75,'Потребление ЭЭ_факт'!$A$5:$DH$154,47+'Потребление ЭЭ_факт'!CQ$4+47,FALSE),0))</f>
        <v>20149.620750000002</v>
      </c>
      <c r="BJ75" s="17">
        <f>IF(AND($D75=$BI$4,$E75=BJ$5),VLOOKUP($A75,'Потребление ЭЭ_факт'!$A$5:$DH$154,47+'Потребление ЭЭ_факт'!CR$4+47,FALSE),IF(BI75&lt;&gt;0,VLOOKUP($A75,'Потребление ЭЭ_факт'!$A$5:$DH$154,47+'Потребление ЭЭ_факт'!CR$4+47,FALSE),0))</f>
        <v>20147.793120000002</v>
      </c>
      <c r="BK75" s="17">
        <f>IF(AND($D75=$BI$4,$E75=BK$5),VLOOKUP($A75,'Потребление ЭЭ_факт'!$A$5:$DH$154,47+'Потребление ЭЭ_факт'!CS$4+47,FALSE),IF(BJ75&lt;&gt;0,VLOOKUP($A75,'Потребление ЭЭ_факт'!$A$5:$DH$154,47+'Потребление ЭЭ_факт'!CS$4+47,FALSE),0))</f>
        <v>20147.793120000002</v>
      </c>
      <c r="BL75" s="17">
        <f>IF(AND($D75=$BI$4,$E75=BL$5),VLOOKUP($A75,'Потребление ЭЭ_факт'!$A$5:$DH$154,47+'Потребление ЭЭ_факт'!CT$4+47,FALSE),IF(BK75&lt;&gt;0,VLOOKUP($A75,'Потребление ЭЭ_факт'!$A$5:$DH$154,47+'Потребление ЭЭ_факт'!CT$4+47,FALSE),0))</f>
        <v>9765.52</v>
      </c>
      <c r="BM75" s="17">
        <f>IF(AND($D75=$BI$4,$E75=BM$5),VLOOKUP($A75,'Потребление ЭЭ_факт'!$A$5:$DH$154,47+'Потребление ЭЭ_факт'!CU$4+47,FALSE),IF(BL75&lt;&gt;0,VLOOKUP($A75,'Потребление ЭЭ_факт'!$A$5:$DH$154,47+'Потребление ЭЭ_факт'!CU$4+47,FALSE),0))</f>
        <v>9441.43</v>
      </c>
      <c r="BN75" s="17">
        <f>IF(AND($D75=$BI$4,$E75=BN$5),VLOOKUP($A75,'Потребление ЭЭ_факт'!$A$5:$DH$154,47+'Потребление ЭЭ_факт'!CV$4+47,FALSE),IF(BM75&lt;&gt;0,VLOOKUP($A75,'Потребление ЭЭ_факт'!$A$5:$DH$154,47+'Потребление ЭЭ_факт'!CV$4+47,FALSE),0))</f>
        <v>10354.34</v>
      </c>
      <c r="BO75" s="17">
        <f>IF(AND($D75=$BI$4,$E75=BO$5),VLOOKUP($A75,'Потребление ЭЭ_факт'!$A$5:$DH$154,47+'Потребление ЭЭ_факт'!CW$4+47,FALSE),IF(BN75&lt;&gt;0,VLOOKUP($A75,'Потребление ЭЭ_факт'!$A$5:$DH$154,47+'Потребление ЭЭ_факт'!CW$4+47,FALSE),0))</f>
        <v>11565.74</v>
      </c>
      <c r="BP75" s="17">
        <f>IF(AND($D75=$BI$4,$E75=BP$5),VLOOKUP($A75,'Потребление ЭЭ_факт'!$A$5:$DH$154,47+'Потребление ЭЭ_факт'!CX$4+47,FALSE),IF(BO75&lt;&gt;0,VLOOKUP($A75,'Потребление ЭЭ_факт'!$A$5:$DH$154,47+'Потребление ЭЭ_факт'!CX$4+47,FALSE),0))</f>
        <v>10707.62</v>
      </c>
      <c r="BQ75" s="17">
        <f>IF(AND($D75=$BI$4,$E75=BQ$5),VLOOKUP($A75,'Потребление ЭЭ_факт'!$A$5:$DH$154,47+'Потребление ЭЭ_факт'!CY$4+47,FALSE),IF(BP75&lt;&gt;0,VLOOKUP($A75,'Потребление ЭЭ_факт'!$A$5:$DH$154,47+'Потребление ЭЭ_факт'!CY$4+47,FALSE),0))</f>
        <v>9569.02</v>
      </c>
      <c r="BR75" s="17">
        <f>IF(AND($D75=$BI$4,$E75=BR$5),VLOOKUP($A75,'Потребление ЭЭ_факт'!$A$5:$DH$154,47+'Потребление ЭЭ_факт'!CZ$4+47,FALSE),IF(BQ75&lt;&gt;0,VLOOKUP($A75,'Потребление ЭЭ_факт'!$A$5:$DH$154,47+'Потребление ЭЭ_факт'!CZ$4+47,FALSE),0))</f>
        <v>9797.09</v>
      </c>
      <c r="BS75" s="17">
        <f>IF(AND($D75=$BI$4,$E75=BS$5),VLOOKUP($A75,'Потребление ЭЭ_факт'!$A$5:$DH$154,47+'Потребление ЭЭ_факт'!DA$4+47,FALSE),IF(BR75&lt;&gt;0,VLOOKUP($A75,'Потребление ЭЭ_факт'!$A$5:$DH$154,47+'Потребление ЭЭ_факт'!DA$4+47,FALSE),0))</f>
        <v>9052.16</v>
      </c>
      <c r="BT75" s="17">
        <f>IF(AND($D75=$BI$4,$E75=BT$5),VLOOKUP($A75,'Потребление ЭЭ_факт'!$A$5:$DH$154,47+'Потребление ЭЭ_факт'!DB$4+47,FALSE),IF(BS75&lt;&gt;0,VLOOKUP($A75,'Потребление ЭЭ_факт'!$A$5:$DH$154,47+'Потребление ЭЭ_факт'!DB$4+47,FALSE),0))</f>
        <v>10207.16</v>
      </c>
      <c r="BU75" s="14">
        <f>IF(AND($D75=$BU$4,$E75=BU$5),VLOOKUP($A75,'Потребление ЭЭ_факт'!$A$5:$DH$154,59+'Потребление ЭЭ_факт'!DC$4+47,FALSE),IF(BT75&lt;&gt;0,VLOOKUP($A75,'Потребление ЭЭ_факт'!$A$5:$DH$154,47+'Потребление ЭЭ_факт'!DC$4+59,FALSE),0))</f>
        <v>9669.75</v>
      </c>
      <c r="BV75" s="17">
        <f>IF(AND($D75=$BU$4,$E75=BV$5),VLOOKUP($A75,'Потребление ЭЭ_факт'!$A$5:$DH$154,59+'Потребление ЭЭ_факт'!DD$4+47,FALSE),IF(BU75&lt;&gt;0,VLOOKUP($A75,'Потребление ЭЭ_факт'!$A$5:$DH$154,47+'Потребление ЭЭ_факт'!DD$4+59,FALSE),0))</f>
        <v>7358.6</v>
      </c>
      <c r="BW75" s="17">
        <f>IF(AND($D75=$BU$4,$E75=BW$5),VLOOKUP($A75,'Потребление ЭЭ_факт'!$A$5:$DH$154,59+'Потребление ЭЭ_факт'!DE$4+47,FALSE),IF(BV75&lt;&gt;0,VLOOKUP($A75,'Потребление ЭЭ_факт'!$A$5:$DH$154,47+'Потребление ЭЭ_факт'!DE$4+59,FALSE),0))</f>
        <v>8646.99</v>
      </c>
      <c r="BX75" s="17">
        <f>IF(AND($D75=$BU$4,$E75=BX$5),VLOOKUP($A75,'Потребление ЭЭ_факт'!$A$5:$DH$154,59+'Потребление ЭЭ_факт'!DF$4+47,FALSE),IF(BW75&lt;&gt;0,VLOOKUP($A75,'Потребление ЭЭ_факт'!$A$5:$DH$154,47+'Потребление ЭЭ_факт'!DF$4+59,FALSE),0))</f>
        <v>9476</v>
      </c>
      <c r="BY75" s="17">
        <f>IF(AND($D75=$BU$4,$E75=BY$5),VLOOKUP($A75,'Потребление ЭЭ_факт'!$A$5:$DH$154,59+'Потребление ЭЭ_факт'!DG$4+47,FALSE),IF(BX75&lt;&gt;0,VLOOKUP($A75,'Потребление ЭЭ_факт'!$A$5:$DH$154,47+'Потребление ЭЭ_факт'!DG$4+59,FALSE),0))</f>
        <v>10600.78</v>
      </c>
      <c r="BZ75" s="17">
        <f>IF(AND($D75=$BU$4,$E75=BZ$5),VLOOKUP($A75,'Потребление ЭЭ_факт'!$A$5:$DH$154,59+'Потребление ЭЭ_факт'!DH$4+47,FALSE),IF(BY75&lt;&gt;0,VLOOKUP($A75,'Потребление ЭЭ_факт'!$A$5:$DH$154,47+'Потребление ЭЭ_факт'!DH$4+59,FALSE),0))</f>
        <v>10537.04</v>
      </c>
      <c r="CA75" s="15">
        <f t="shared" si="301"/>
        <v>11565.74</v>
      </c>
      <c r="CB75" s="12">
        <f t="shared" si="302"/>
        <v>10707.62</v>
      </c>
      <c r="CC75" s="12">
        <f t="shared" si="303"/>
        <v>9569.02</v>
      </c>
      <c r="CD75" s="12">
        <f t="shared" si="304"/>
        <v>9797.09</v>
      </c>
      <c r="CE75" s="12">
        <f t="shared" si="305"/>
        <v>9052.16</v>
      </c>
      <c r="CF75" s="12">
        <f t="shared" si="306"/>
        <v>10207.16</v>
      </c>
      <c r="CG75" s="14">
        <f t="shared" si="307"/>
        <v>9669.75</v>
      </c>
      <c r="CH75" s="15">
        <f t="shared" si="308"/>
        <v>7358.6</v>
      </c>
      <c r="CI75" s="15">
        <f t="shared" si="309"/>
        <v>8646.99</v>
      </c>
      <c r="CJ75" s="15">
        <f t="shared" si="310"/>
        <v>9476</v>
      </c>
      <c r="CK75" s="15">
        <f t="shared" si="311"/>
        <v>10600.78</v>
      </c>
      <c r="CL75" s="15">
        <f t="shared" si="312"/>
        <v>10537.04</v>
      </c>
      <c r="CM75" s="15">
        <f t="shared" si="260"/>
        <v>11565.74</v>
      </c>
      <c r="CN75" s="15">
        <f t="shared" si="262"/>
        <v>10707.62</v>
      </c>
      <c r="CO75" s="15">
        <f t="shared" si="263"/>
        <v>9569.02</v>
      </c>
      <c r="CP75" s="15">
        <f t="shared" si="264"/>
        <v>9797.09</v>
      </c>
      <c r="CQ75" s="15">
        <f t="shared" si="265"/>
        <v>9052.16</v>
      </c>
      <c r="CR75" s="16">
        <f t="shared" si="266"/>
        <v>10207.16</v>
      </c>
      <c r="CS75" s="14">
        <f t="shared" si="276"/>
        <v>9669.75</v>
      </c>
      <c r="CT75" s="15">
        <f t="shared" si="277"/>
        <v>7358.6</v>
      </c>
      <c r="CU75" s="15">
        <f t="shared" si="278"/>
        <v>8646.99</v>
      </c>
      <c r="CV75" s="15">
        <f t="shared" si="279"/>
        <v>9476</v>
      </c>
      <c r="CW75" s="15">
        <f t="shared" si="280"/>
        <v>10600.78</v>
      </c>
      <c r="CX75" s="15">
        <f t="shared" si="281"/>
        <v>10537.04</v>
      </c>
      <c r="CY75" s="15">
        <f t="shared" si="282"/>
        <v>11565.74</v>
      </c>
      <c r="CZ75" s="15">
        <f t="shared" si="283"/>
        <v>10707.62</v>
      </c>
      <c r="DA75" s="15">
        <f t="shared" si="284"/>
        <v>9569.02</v>
      </c>
      <c r="DB75" s="15">
        <f t="shared" si="285"/>
        <v>9797.09</v>
      </c>
      <c r="DC75" s="15">
        <f t="shared" si="286"/>
        <v>9052.16</v>
      </c>
      <c r="DD75" s="16">
        <f t="shared" si="287"/>
        <v>10207.16</v>
      </c>
      <c r="DE75" s="14">
        <f t="shared" si="313"/>
        <v>9669.75</v>
      </c>
      <c r="DF75" s="15">
        <f t="shared" si="314"/>
        <v>7358.6</v>
      </c>
      <c r="DG75" s="15">
        <f t="shared" si="315"/>
        <v>8646.99</v>
      </c>
      <c r="DH75" s="15">
        <f t="shared" si="316"/>
        <v>9476</v>
      </c>
      <c r="DI75" s="15">
        <f t="shared" si="317"/>
        <v>10600.78</v>
      </c>
      <c r="DJ75" s="15">
        <f t="shared" si="318"/>
        <v>10537.04</v>
      </c>
      <c r="DK75" s="15">
        <f t="shared" si="319"/>
        <v>11565.74</v>
      </c>
      <c r="DL75" s="15">
        <f t="shared" si="320"/>
        <v>10707.62</v>
      </c>
      <c r="DM75" s="15">
        <f t="shared" si="321"/>
        <v>9569.02</v>
      </c>
      <c r="DN75" s="15">
        <f t="shared" si="322"/>
        <v>9797.09</v>
      </c>
      <c r="DO75" s="15">
        <f t="shared" si="323"/>
        <v>9052.16</v>
      </c>
      <c r="DP75" s="16">
        <f t="shared" si="324"/>
        <v>10207.16</v>
      </c>
      <c r="DQ75" s="14">
        <f t="shared" si="333"/>
        <v>9669.75</v>
      </c>
      <c r="DR75" s="15">
        <f t="shared" si="334"/>
        <v>7358.6</v>
      </c>
      <c r="DS75" s="15">
        <f t="shared" si="335"/>
        <v>8646.99</v>
      </c>
      <c r="DT75" s="15">
        <f t="shared" si="336"/>
        <v>9476</v>
      </c>
      <c r="DU75" s="15">
        <f t="shared" si="337"/>
        <v>10600.78</v>
      </c>
      <c r="DV75" s="15">
        <f t="shared" si="338"/>
        <v>10537.04</v>
      </c>
      <c r="DW75" s="15">
        <f t="shared" si="339"/>
        <v>11565.74</v>
      </c>
      <c r="DX75" s="15">
        <f t="shared" si="340"/>
        <v>10707.62</v>
      </c>
      <c r="DY75" s="15">
        <f t="shared" si="341"/>
        <v>9569.02</v>
      </c>
      <c r="DZ75" s="15">
        <f t="shared" si="225"/>
        <v>9797.09</v>
      </c>
      <c r="EA75" s="15">
        <f t="shared" si="226"/>
        <v>9052.16</v>
      </c>
      <c r="EB75" s="16">
        <f t="shared" si="227"/>
        <v>10207.16</v>
      </c>
      <c r="EC75" s="14">
        <f t="shared" si="228"/>
        <v>9669.75</v>
      </c>
      <c r="ED75" s="15">
        <f t="shared" si="229"/>
        <v>7358.6</v>
      </c>
      <c r="EE75" s="15">
        <f t="shared" si="230"/>
        <v>8646.99</v>
      </c>
      <c r="EF75" s="15">
        <f t="shared" si="231"/>
        <v>9476</v>
      </c>
      <c r="EG75" s="15">
        <f t="shared" si="232"/>
        <v>10600.78</v>
      </c>
      <c r="EH75" s="15">
        <f t="shared" si="233"/>
        <v>10537.04</v>
      </c>
      <c r="EI75" s="15">
        <f t="shared" si="234"/>
        <v>11565.74</v>
      </c>
      <c r="EJ75" s="15">
        <f t="shared" si="235"/>
        <v>10707.62</v>
      </c>
      <c r="EK75" s="15">
        <f t="shared" si="236"/>
        <v>9569.02</v>
      </c>
      <c r="EL75" s="15">
        <f t="shared" si="237"/>
        <v>9797.09</v>
      </c>
      <c r="EM75" s="15">
        <f t="shared" si="238"/>
        <v>9052.16</v>
      </c>
      <c r="EN75" s="16">
        <f t="shared" si="239"/>
        <v>10207.16</v>
      </c>
      <c r="EO75" s="14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6"/>
      <c r="FC75" s="14"/>
      <c r="FD75" s="17"/>
      <c r="FE75" s="17"/>
      <c r="FF75" s="17"/>
      <c r="FG75" s="17"/>
      <c r="FH75" s="17"/>
      <c r="FI75" s="17"/>
      <c r="FJ75" s="17"/>
      <c r="FK75" s="17"/>
      <c r="FL75" s="17"/>
      <c r="FM75" s="17"/>
      <c r="FN75" s="17"/>
      <c r="FO75" s="14"/>
      <c r="FP75" s="17"/>
      <c r="FQ75" s="17"/>
      <c r="FR75" s="17"/>
      <c r="FS75" s="17"/>
      <c r="FT75" s="17"/>
      <c r="FU75" s="17"/>
      <c r="FV75" s="17"/>
      <c r="FW75" s="17"/>
      <c r="FX75" s="17"/>
      <c r="FY75" s="17"/>
      <c r="FZ75" s="17"/>
      <c r="GA75" s="14"/>
      <c r="GB75" s="17">
        <f t="shared" si="342"/>
        <v>20147.793120000002</v>
      </c>
      <c r="GC75" s="17">
        <f t="shared" si="343"/>
        <v>20147.793120000002</v>
      </c>
      <c r="GD75" s="17">
        <f t="shared" si="344"/>
        <v>9765.52</v>
      </c>
      <c r="GE75" s="17">
        <f t="shared" si="345"/>
        <v>9441.43</v>
      </c>
      <c r="GF75" s="17">
        <f t="shared" si="346"/>
        <v>10354.34</v>
      </c>
      <c r="GG75" s="17">
        <f t="shared" si="347"/>
        <v>11565.74</v>
      </c>
      <c r="GH75" s="17">
        <f t="shared" si="348"/>
        <v>10707.62</v>
      </c>
      <c r="GI75" s="17">
        <f t="shared" si="349"/>
        <v>9569.02</v>
      </c>
      <c r="GJ75" s="17">
        <f t="shared" si="350"/>
        <v>9797.09</v>
      </c>
      <c r="GK75" s="17">
        <f t="shared" si="351"/>
        <v>9052.16</v>
      </c>
      <c r="GL75" s="17">
        <f t="shared" si="352"/>
        <v>10207.16</v>
      </c>
      <c r="GM75" s="14">
        <f t="shared" si="353"/>
        <v>9669.75</v>
      </c>
      <c r="GN75" s="17">
        <f t="shared" si="354"/>
        <v>7358.6</v>
      </c>
      <c r="GO75" s="17">
        <f t="shared" si="355"/>
        <v>8646.99</v>
      </c>
      <c r="GP75" s="17">
        <f t="shared" si="356"/>
        <v>9476</v>
      </c>
      <c r="GQ75" s="17">
        <f t="shared" si="357"/>
        <v>10600.78</v>
      </c>
      <c r="GR75" s="17">
        <f t="shared" si="358"/>
        <v>10537.04</v>
      </c>
      <c r="GS75" s="15">
        <f t="shared" si="359"/>
        <v>11565.74</v>
      </c>
      <c r="GT75" s="12">
        <f t="shared" si="360"/>
        <v>10707.62</v>
      </c>
      <c r="GU75" s="12">
        <f t="shared" si="361"/>
        <v>9569.02</v>
      </c>
      <c r="GV75" s="12">
        <f t="shared" si="362"/>
        <v>9797.09</v>
      </c>
      <c r="GW75" s="12">
        <f t="shared" si="363"/>
        <v>9052.16</v>
      </c>
      <c r="GX75" s="12">
        <f t="shared" si="364"/>
        <v>10207.16</v>
      </c>
      <c r="GY75" s="14">
        <f t="shared" si="365"/>
        <v>9669.75</v>
      </c>
      <c r="GZ75" s="15">
        <f t="shared" si="366"/>
        <v>7358.6</v>
      </c>
      <c r="HA75" s="15">
        <f t="shared" si="367"/>
        <v>8646.99</v>
      </c>
      <c r="HB75" s="15">
        <f t="shared" si="368"/>
        <v>9476</v>
      </c>
      <c r="HC75" s="15">
        <f t="shared" si="369"/>
        <v>10600.78</v>
      </c>
      <c r="HD75" s="15">
        <f t="shared" si="370"/>
        <v>10537.04</v>
      </c>
      <c r="HE75" s="15">
        <f t="shared" si="371"/>
        <v>11565.74</v>
      </c>
      <c r="HF75" s="15">
        <f t="shared" si="372"/>
        <v>10707.62</v>
      </c>
      <c r="HG75" s="15">
        <f t="shared" si="373"/>
        <v>9569.02</v>
      </c>
      <c r="HH75" s="15">
        <f t="shared" si="374"/>
        <v>9797.09</v>
      </c>
      <c r="HI75" s="15">
        <f t="shared" si="375"/>
        <v>9052.16</v>
      </c>
      <c r="HJ75" s="16">
        <f t="shared" si="376"/>
        <v>10207.16</v>
      </c>
      <c r="HK75" s="14">
        <f t="shared" si="377"/>
        <v>9669.75</v>
      </c>
      <c r="HL75" s="15">
        <f t="shared" si="378"/>
        <v>7358.6</v>
      </c>
      <c r="HM75" s="15">
        <f t="shared" si="379"/>
        <v>8646.99</v>
      </c>
      <c r="HN75" s="15">
        <f t="shared" si="380"/>
        <v>9476</v>
      </c>
      <c r="HO75" s="15">
        <f t="shared" si="381"/>
        <v>10600.78</v>
      </c>
      <c r="HP75" s="15">
        <f t="shared" si="382"/>
        <v>10537.04</v>
      </c>
      <c r="HQ75" s="15">
        <f t="shared" si="383"/>
        <v>11565.74</v>
      </c>
      <c r="HR75" s="15">
        <f t="shared" si="384"/>
        <v>10707.62</v>
      </c>
      <c r="HS75" s="15">
        <f t="shared" si="385"/>
        <v>9569.02</v>
      </c>
      <c r="HT75" s="15">
        <f t="shared" si="386"/>
        <v>9797.09</v>
      </c>
      <c r="HU75" s="15">
        <f t="shared" si="387"/>
        <v>9052.16</v>
      </c>
      <c r="HV75" s="16">
        <f t="shared" si="388"/>
        <v>10207.16</v>
      </c>
      <c r="HW75" s="14">
        <f t="shared" si="389"/>
        <v>9669.75</v>
      </c>
      <c r="HX75" s="15">
        <f t="shared" si="390"/>
        <v>7358.6</v>
      </c>
      <c r="HY75" s="15">
        <f t="shared" si="391"/>
        <v>8646.99</v>
      </c>
      <c r="HZ75" s="15">
        <f t="shared" si="392"/>
        <v>9476</v>
      </c>
      <c r="IA75" s="15">
        <f t="shared" si="393"/>
        <v>10600.78</v>
      </c>
      <c r="IB75" s="15">
        <f t="shared" si="394"/>
        <v>10537.04</v>
      </c>
      <c r="IC75" s="15">
        <f t="shared" si="395"/>
        <v>11565.74</v>
      </c>
      <c r="ID75" s="15">
        <f t="shared" si="396"/>
        <v>10707.62</v>
      </c>
      <c r="IE75" s="15">
        <f t="shared" si="397"/>
        <v>9569.02</v>
      </c>
      <c r="IF75" s="15">
        <f t="shared" si="398"/>
        <v>9797.09</v>
      </c>
      <c r="IG75" s="15">
        <f t="shared" si="399"/>
        <v>9052.16</v>
      </c>
      <c r="IH75" s="16">
        <f t="shared" si="400"/>
        <v>10207.16</v>
      </c>
      <c r="II75" s="14">
        <f t="shared" si="401"/>
        <v>9669.75</v>
      </c>
      <c r="IJ75" s="15"/>
      <c r="IK75" s="15"/>
      <c r="IL75" s="15"/>
      <c r="IM75" s="15"/>
      <c r="IN75" s="15"/>
      <c r="IO75" s="15"/>
      <c r="IP75" s="15"/>
      <c r="IQ75" s="15"/>
      <c r="IR75" s="15"/>
      <c r="IS75" s="15"/>
      <c r="IT75" s="16"/>
      <c r="IU75" s="14"/>
      <c r="IV75" s="15"/>
      <c r="IW75" s="15"/>
      <c r="IX75" s="15"/>
      <c r="IY75" s="15"/>
      <c r="IZ75" s="15"/>
      <c r="JA75" s="15"/>
      <c r="JB75" s="15"/>
      <c r="JC75" s="15"/>
      <c r="JD75" s="15"/>
      <c r="JE75" s="15"/>
      <c r="JF75" s="16"/>
      <c r="JH75" s="17"/>
      <c r="JI75" s="14">
        <f t="shared" si="406"/>
        <v>0</v>
      </c>
      <c r="JJ75" s="15">
        <f t="shared" si="407"/>
        <v>0</v>
      </c>
      <c r="JK75" s="15">
        <f t="shared" si="408"/>
        <v>130755.66624000002</v>
      </c>
      <c r="JL75" s="15">
        <f t="shared" si="409"/>
        <v>117187.95</v>
      </c>
      <c r="JM75" s="15">
        <f t="shared" si="410"/>
        <v>117187.95</v>
      </c>
      <c r="JN75" s="15">
        <f t="shared" si="411"/>
        <v>117187.95</v>
      </c>
      <c r="JO75" s="15">
        <f t="shared" si="412"/>
        <v>117187.95</v>
      </c>
      <c r="JP75" s="15">
        <f t="shared" si="413"/>
        <v>9669.75</v>
      </c>
      <c r="JQ75" s="15">
        <f t="shared" si="414"/>
        <v>0</v>
      </c>
      <c r="JR75" s="14"/>
    </row>
    <row r="76" spans="1:278" ht="12.75" customHeight="1" x14ac:dyDescent="0.25">
      <c r="A76" s="5" t="s">
        <v>85</v>
      </c>
      <c r="B76" s="3" t="s">
        <v>86</v>
      </c>
      <c r="C76" s="4">
        <v>45321</v>
      </c>
      <c r="D76">
        <f t="shared" si="297"/>
        <v>2024</v>
      </c>
      <c r="E76">
        <f t="shared" si="298"/>
        <v>1</v>
      </c>
      <c r="F76">
        <f t="shared" si="299"/>
        <v>2021</v>
      </c>
      <c r="G76">
        <f t="shared" si="300"/>
        <v>1</v>
      </c>
      <c r="H76">
        <f t="shared" si="402"/>
        <v>2024</v>
      </c>
      <c r="I76">
        <f t="shared" si="403"/>
        <v>2</v>
      </c>
      <c r="J76">
        <f t="shared" si="404"/>
        <v>2028</v>
      </c>
      <c r="K76">
        <f t="shared" si="405"/>
        <v>1</v>
      </c>
      <c r="M76" s="28">
        <f>IF(AND($D76=$M$4,$E76=M$5),VLOOKUP($A76,'Потребление ЭЭ_факт'!$A$5:$DH$154,47+'Потребление ЭЭ_факт'!AU$4-1,FALSE),IF(L76&lt;&gt;0,VLOOKUP($A76,'Потребление ЭЭ_факт'!$A$5:$DH$154,47+'Потребление ЭЭ_факт'!AU$4-1,FALSE),0))</f>
        <v>0</v>
      </c>
      <c r="N76" s="17">
        <f>IF(AND($D76=$M$4,$E76=N$5),VLOOKUP($A76,'Потребление ЭЭ_факт'!$A$5:$DH$154,47+'Потребление ЭЭ_факт'!AV$4-1,FALSE),IF(M76&lt;&gt;0,VLOOKUP($A76,'Потребление ЭЭ_факт'!$A$5:$DH$154,47+'Потребление ЭЭ_факт'!AV$4-1,FALSE),0))</f>
        <v>0</v>
      </c>
      <c r="O76" s="17">
        <f>IF(AND($D76=$M$4,$E76=O$5),VLOOKUP($A76,'Потребление ЭЭ_факт'!$A$5:$DH$154,47+'Потребление ЭЭ_факт'!AW$4-1,FALSE),IF(N76&lt;&gt;0,VLOOKUP($A76,'Потребление ЭЭ_факт'!$A$5:$DH$154,47+'Потребление ЭЭ_факт'!AW$4-1,FALSE),0))</f>
        <v>0</v>
      </c>
      <c r="P76" s="17">
        <f>IF(AND($D76=$M$4,$E76=P$5),VLOOKUP($A76,'Потребление ЭЭ_факт'!$A$5:$DH$154,47+'Потребление ЭЭ_факт'!AX$4-1,FALSE),IF(O76&lt;&gt;0,VLOOKUP($A76,'Потребление ЭЭ_факт'!$A$5:$DH$154,47+'Потребление ЭЭ_факт'!AX$4-1,FALSE),0))</f>
        <v>0</v>
      </c>
      <c r="Q76" s="17">
        <f>IF(AND($D76=$M$4,$E76=Q$5),VLOOKUP($A76,'Потребление ЭЭ_факт'!$A$5:$DH$154,47+'Потребление ЭЭ_факт'!AY$4-1,FALSE),IF(P76&lt;&gt;0,VLOOKUP($A76,'Потребление ЭЭ_факт'!$A$5:$DH$154,47+'Потребление ЭЭ_факт'!AY$4-1,FALSE),0))</f>
        <v>0</v>
      </c>
      <c r="R76" s="17">
        <f>IF(AND($D76=$M$4,$E76=R$5),VLOOKUP($A76,'Потребление ЭЭ_факт'!$A$5:$DH$154,47+'Потребление ЭЭ_факт'!AZ$4-1,FALSE),IF(Q76&lt;&gt;0,VLOOKUP($A76,'Потребление ЭЭ_факт'!$A$5:$DH$154,47+'Потребление ЭЭ_факт'!AZ$4-1,FALSE),0))</f>
        <v>0</v>
      </c>
      <c r="S76" s="17">
        <f>IF(AND($D76=$M$4,$E76=S$5),VLOOKUP($A76,'Потребление ЭЭ_факт'!$A$5:$DH$154,47+'Потребление ЭЭ_факт'!BA$4-1,FALSE),IF(R76&lt;&gt;0,VLOOKUP($A76,'Потребление ЭЭ_факт'!$A$5:$DH$154,47+'Потребление ЭЭ_факт'!BA$4-1,FALSE),0))</f>
        <v>0</v>
      </c>
      <c r="T76" s="17">
        <f>IF(AND($D76=$M$4,$E76=T$5),VLOOKUP($A76,'Потребление ЭЭ_факт'!$A$5:$DH$154,47+'Потребление ЭЭ_факт'!BB$4-1,FALSE),IF(S76&lt;&gt;0,VLOOKUP($A76,'Потребление ЭЭ_факт'!$A$5:$DH$154,47+'Потребление ЭЭ_факт'!BB$4-1,FALSE),0))</f>
        <v>0</v>
      </c>
      <c r="U76" s="17">
        <f>IF(AND($D76=$M$4,$E76=U$5),VLOOKUP($A76,'Потребление ЭЭ_факт'!$A$5:$DH$154,47+'Потребление ЭЭ_факт'!BC$4-1,FALSE),IF(T76&lt;&gt;0,VLOOKUP($A76,'Потребление ЭЭ_факт'!$A$5:$DH$154,47+'Потребление ЭЭ_факт'!BC$4-1,FALSE),0))</f>
        <v>0</v>
      </c>
      <c r="V76" s="17">
        <f>IF(AND($D76=$M$4,$E76=V$5),VLOOKUP($A76,'Потребление ЭЭ_факт'!$A$5:$DH$154,47+'Потребление ЭЭ_факт'!BD$4-1,FALSE),IF(U76&lt;&gt;0,VLOOKUP($A76,'Потребление ЭЭ_факт'!$A$5:$DH$154,47+'Потребление ЭЭ_факт'!BD$4-1,FALSE),0))</f>
        <v>0</v>
      </c>
      <c r="W76" s="17">
        <f>IF(AND($D76=$M$4,$E76=W$5),VLOOKUP($A76,'Потребление ЭЭ_факт'!$A$5:$DH$154,47+'Потребление ЭЭ_факт'!BE$4-1,FALSE),IF(V76&lt;&gt;0,VLOOKUP($A76,'Потребление ЭЭ_факт'!$A$5:$DH$154,47+'Потребление ЭЭ_факт'!BE$4-1,FALSE),0))</f>
        <v>0</v>
      </c>
      <c r="X76" s="17">
        <f>IF(AND($D76=$M$4,$E76=X$5),VLOOKUP($A76,'Потребление ЭЭ_факт'!$A$5:$DH$154,47+'Потребление ЭЭ_факт'!BF$4-1,FALSE),IF(W76&lt;&gt;0,VLOOKUP($A76,'Потребление ЭЭ_факт'!$A$5:$DH$154,47+'Потребление ЭЭ_факт'!BF$4-1,FALSE),0))</f>
        <v>0</v>
      </c>
      <c r="Y76" s="14">
        <f>IF(AND($D76=$Y$4,$E76=Y$5),VLOOKUP($A76,'Потребление ЭЭ_факт'!$A$5:$DH$154,47+'Потребление ЭЭ_факт'!BG$4+11,FALSE),IF(X76&lt;&gt;0,VLOOKUP($A76,'Потребление ЭЭ_факт'!$A$5:$DH$154,47+'Потребление ЭЭ_факт'!BG$4+11,FALSE),0))</f>
        <v>0</v>
      </c>
      <c r="Z76" s="17">
        <f>IF(AND($D76=$Y$4,$E76=Z$5),VLOOKUP($A76,'Потребление ЭЭ_факт'!$A$5:$DH$154,47+'Потребление ЭЭ_факт'!BH$4+11,FALSE),IF(Y76&lt;&gt;0,VLOOKUP($A76,'Потребление ЭЭ_факт'!$A$5:$DH$154,47+'Потребление ЭЭ_факт'!BH$4+11,FALSE),0))</f>
        <v>0</v>
      </c>
      <c r="AA76" s="17">
        <f>IF(AND($D76=$Y$4,$E76=AA$5),VLOOKUP($A76,'Потребление ЭЭ_факт'!$A$5:$DH$154,47+'Потребление ЭЭ_факт'!BI$4+11,FALSE),IF(Z76&lt;&gt;0,VLOOKUP($A76,'Потребление ЭЭ_факт'!$A$5:$DH$154,47+'Потребление ЭЭ_факт'!BI$4+11,FALSE),0))</f>
        <v>0</v>
      </c>
      <c r="AB76" s="17">
        <f>IF(AND($D76=$Y$4,$E76=AB$5),VLOOKUP($A76,'Потребление ЭЭ_факт'!$A$5:$DH$154,47+'Потребление ЭЭ_факт'!BJ$4+11,FALSE),IF(AA76&lt;&gt;0,VLOOKUP($A76,'Потребление ЭЭ_факт'!$A$5:$DH$154,47+'Потребление ЭЭ_факт'!BJ$4+11,FALSE),0))</f>
        <v>0</v>
      </c>
      <c r="AC76" s="17">
        <f>IF(AND($D76=$Y$4,$E76=AC$5),VLOOKUP($A76,'Потребление ЭЭ_факт'!$A$5:$DH$154,47+'Потребление ЭЭ_факт'!BK$4+11,FALSE),IF(AB76&lt;&gt;0,VLOOKUP($A76,'Потребление ЭЭ_факт'!$A$5:$DH$154,47+'Потребление ЭЭ_факт'!BK$4+11,FALSE),0))</f>
        <v>0</v>
      </c>
      <c r="AD76" s="17">
        <f>IF(AND($D76=$Y$4,$E76=AD$5),VLOOKUP($A76,'Потребление ЭЭ_факт'!$A$5:$DH$154,47+'Потребление ЭЭ_факт'!BL$4+11,FALSE),IF(AC76&lt;&gt;0,VLOOKUP($A76,'Потребление ЭЭ_факт'!$A$5:$DH$154,47+'Потребление ЭЭ_факт'!BL$4+11,FALSE),0))</f>
        <v>0</v>
      </c>
      <c r="AE76" s="17">
        <f>IF(AND($D76=$Y$4,$E76=AE$5),VLOOKUP($A76,'Потребление ЭЭ_факт'!$A$5:$DH$154,47+'Потребление ЭЭ_факт'!BM$4+11,FALSE),IF(AD76&lt;&gt;0,VLOOKUP($A76,'Потребление ЭЭ_факт'!$A$5:$DH$154,47+'Потребление ЭЭ_факт'!BM$4+11,FALSE),0))</f>
        <v>0</v>
      </c>
      <c r="AF76" s="17">
        <f>IF(AND($D76=$Y$4,$E76=AF$5),VLOOKUP($A76,'Потребление ЭЭ_факт'!$A$5:$DH$154,47+'Потребление ЭЭ_факт'!BN$4+11,FALSE),IF(AE76&lt;&gt;0,VLOOKUP($A76,'Потребление ЭЭ_факт'!$A$5:$DH$154,47+'Потребление ЭЭ_факт'!BN$4+11,FALSE),0))</f>
        <v>0</v>
      </c>
      <c r="AG76" s="17">
        <f>IF(AND($D76=$Y$4,$E76=AG$5),VLOOKUP($A76,'Потребление ЭЭ_факт'!$A$5:$DH$154,47+'Потребление ЭЭ_факт'!BO$4+11,FALSE),IF(AF76&lt;&gt;0,VLOOKUP($A76,'Потребление ЭЭ_факт'!$A$5:$DH$154,47+'Потребление ЭЭ_факт'!BO$4+11,FALSE),0))</f>
        <v>0</v>
      </c>
      <c r="AH76" s="17">
        <f>IF(AND($D76=$Y$4,$E76=AH$5),VLOOKUP($A76,'Потребление ЭЭ_факт'!$A$5:$DH$154,47+'Потребление ЭЭ_факт'!BP$4+11,FALSE),IF(AG76&lt;&gt;0,VLOOKUP($A76,'Потребление ЭЭ_факт'!$A$5:$DH$154,47+'Потребление ЭЭ_факт'!BP$4+11,FALSE),0))</f>
        <v>0</v>
      </c>
      <c r="AI76" s="17">
        <f>IF(AND($D76=$Y$4,$E76=AI$5),VLOOKUP($A76,'Потребление ЭЭ_факт'!$A$5:$DH$154,47+'Потребление ЭЭ_факт'!BQ$4+11,FALSE),IF(AH76&lt;&gt;0,VLOOKUP($A76,'Потребление ЭЭ_факт'!$A$5:$DH$154,47+'Потребление ЭЭ_факт'!BQ$4+11,FALSE),0))</f>
        <v>0</v>
      </c>
      <c r="AJ76" s="17">
        <f>IF(AND($D76=$Y$4,$E76=AJ$5),VLOOKUP($A76,'Потребление ЭЭ_факт'!$A$5:$DH$154,47+'Потребление ЭЭ_факт'!BR$4+11,FALSE),IF(AI76&lt;&gt;0,VLOOKUP($A76,'Потребление ЭЭ_факт'!$A$5:$DH$154,47+'Потребление ЭЭ_факт'!BR$4+11,FALSE),0))</f>
        <v>0</v>
      </c>
      <c r="AK76" s="14">
        <f>IF(AND($D76=$AK$4,$E76=AK$5),VLOOKUP($A76,'Потребление ЭЭ_факт'!$A$5:$DH$154,47+'Потребление ЭЭ_факт'!BS$4+23,FALSE),IF(AJ76&lt;&gt;0,VLOOKUP($A76,'Потребление ЭЭ_факт'!$A$5:$DH$154,47+'Потребление ЭЭ_факт'!BS$4+23,FALSE),0))</f>
        <v>0</v>
      </c>
      <c r="AL76" s="17">
        <f>IF(AND($D76=$AK$4,$E76=AL$5),VLOOKUP($A76,'Потребление ЭЭ_факт'!$A$5:$DH$154,47+'Потребление ЭЭ_факт'!BT$4+23,FALSE),IF(AK76&lt;&gt;0,VLOOKUP($A76,'Потребление ЭЭ_факт'!$A$5:$DH$154,47+'Потребление ЭЭ_факт'!BT$4+23,FALSE),0))</f>
        <v>0</v>
      </c>
      <c r="AM76" s="17">
        <f>IF(AND($D76=$AK$4,$E76=AM$5),VLOOKUP($A76,'Потребление ЭЭ_факт'!$A$5:$DH$154,47+'Потребление ЭЭ_факт'!BU$4+23,FALSE),IF(AL76&lt;&gt;0,VLOOKUP($A76,'Потребление ЭЭ_факт'!$A$5:$DH$154,47+'Потребление ЭЭ_факт'!BU$4+23,FALSE),0))</f>
        <v>0</v>
      </c>
      <c r="AN76" s="17">
        <f>IF(AND($D76=$AK$4,$E76=AN$5),VLOOKUP($A76,'Потребление ЭЭ_факт'!$A$5:$DH$154,47+'Потребление ЭЭ_факт'!BV$4+23,FALSE),IF(AM76&lt;&gt;0,VLOOKUP($A76,'Потребление ЭЭ_факт'!$A$5:$DH$154,47+'Потребление ЭЭ_факт'!BV$4+23,FALSE),0))</f>
        <v>0</v>
      </c>
      <c r="AO76" s="17">
        <f>IF(AND($D76=$AK$4,$E76=AO$5),VLOOKUP($A76,'Потребление ЭЭ_факт'!$A$5:$DH$154,47+'Потребление ЭЭ_факт'!BW$4+23,FALSE),IF(AN76&lt;&gt;0,VLOOKUP($A76,'Потребление ЭЭ_факт'!$A$5:$DH$154,47+'Потребление ЭЭ_факт'!BW$4+23,FALSE),0))</f>
        <v>0</v>
      </c>
      <c r="AP76" s="17">
        <f>IF(AND($D76=$AK$4,$E76=AP$5),VLOOKUP($A76,'Потребление ЭЭ_факт'!$A$5:$DH$154,47+'Потребление ЭЭ_факт'!BX$4+23,FALSE),IF(AO76&lt;&gt;0,VLOOKUP($A76,'Потребление ЭЭ_факт'!$A$5:$DH$154,47+'Потребление ЭЭ_факт'!BX$4+23,FALSE),0))</f>
        <v>0</v>
      </c>
      <c r="AQ76" s="17">
        <f>IF(AND($D76=$AK$4,$E76=AQ$5),VLOOKUP($A76,'Потребление ЭЭ_факт'!$A$5:$DH$154,47+'Потребление ЭЭ_факт'!BY$4+23,FALSE),IF(AP76&lt;&gt;0,VLOOKUP($A76,'Потребление ЭЭ_факт'!$A$5:$DH$154,47+'Потребление ЭЭ_факт'!BY$4+23,FALSE),0))</f>
        <v>0</v>
      </c>
      <c r="AR76" s="17">
        <f>IF(AND($D76=$AK$4,$E76=AR$5),VLOOKUP($A76,'Потребление ЭЭ_факт'!$A$5:$DH$154,47+'Потребление ЭЭ_факт'!BZ$4+23,FALSE),IF(AQ76&lt;&gt;0,VLOOKUP($A76,'Потребление ЭЭ_факт'!$A$5:$DH$154,47+'Потребление ЭЭ_факт'!BZ$4+23,FALSE),0))</f>
        <v>0</v>
      </c>
      <c r="AS76" s="17">
        <f>IF(AND($D76=$AK$4,$E76=AS$5),VLOOKUP($A76,'Потребление ЭЭ_факт'!$A$5:$DH$154,47+'Потребление ЭЭ_факт'!CA$4+23,FALSE),IF(AR76&lt;&gt;0,VLOOKUP($A76,'Потребление ЭЭ_факт'!$A$5:$DH$154,47+'Потребление ЭЭ_факт'!CA$4+23,FALSE),0))</f>
        <v>0</v>
      </c>
      <c r="AT76" s="17">
        <f>IF(AND($D76=$AK$4,$E76=AT$5),VLOOKUP($A76,'Потребление ЭЭ_факт'!$A$5:$DH$154,47+'Потребление ЭЭ_факт'!CB$4+23,FALSE),IF(AS76&lt;&gt;0,VLOOKUP($A76,'Потребление ЭЭ_факт'!$A$5:$DH$154,47+'Потребление ЭЭ_факт'!CB$4+23,FALSE),0))</f>
        <v>0</v>
      </c>
      <c r="AU76" s="17">
        <f>IF(AND($D76=$AK$4,$E76=AU$5),VLOOKUP($A76,'Потребление ЭЭ_факт'!$A$5:$DH$154,47+'Потребление ЭЭ_факт'!CC$4+23,FALSE),IF(AT76&lt;&gt;0,VLOOKUP($A76,'Потребление ЭЭ_факт'!$A$5:$DH$154,47+'Потребление ЭЭ_факт'!CC$4+23,FALSE),0))</f>
        <v>0</v>
      </c>
      <c r="AV76" s="17">
        <f>IF(AND($D76=$AK$4,$E76=AV$5),VLOOKUP($A76,'Потребление ЭЭ_факт'!$A$5:$DH$154,47+'Потребление ЭЭ_факт'!CD$4+23,FALSE),IF(AU76&lt;&gt;0,VLOOKUP($A76,'Потребление ЭЭ_факт'!$A$5:$DH$154,47+'Потребление ЭЭ_факт'!CD$4+23,FALSE),0))</f>
        <v>0</v>
      </c>
      <c r="AW76" s="14">
        <f>IF(AND($D76=$AW$4,$E76=AW$5),VLOOKUP($A76,'Потребление ЭЭ_факт'!$A$5:$DH$154,47+'Потребление ЭЭ_факт'!CE$4+35,FALSE),IF(AV76&lt;&gt;0,VLOOKUP($A76,'Потребление ЭЭ_факт'!$A$5:$DH$154,47+'Потребление ЭЭ_факт'!CE$4+35,FALSE),0))</f>
        <v>0</v>
      </c>
      <c r="AX76" s="17">
        <f>IF(AND($D76=$AW$4,$E76=AX$5),VLOOKUP($A76,'Потребление ЭЭ_факт'!$A$5:$DH$154,47+'Потребление ЭЭ_факт'!CF$4+35,FALSE),IF(AW76&lt;&gt;0,VLOOKUP($A76,'Потребление ЭЭ_факт'!$A$5:$DH$154,47+'Потребление ЭЭ_факт'!CF$4+35,FALSE),0))</f>
        <v>0</v>
      </c>
      <c r="AY76" s="17">
        <f>IF(AND($D76=$AW$4,$E76=AY$5),VLOOKUP($A76,'Потребление ЭЭ_факт'!$A$5:$DH$154,47+'Потребление ЭЭ_факт'!CG$4+35,FALSE),IF(AX76&lt;&gt;0,VLOOKUP($A76,'Потребление ЭЭ_факт'!$A$5:$DH$154,47+'Потребление ЭЭ_факт'!CG$4+35,FALSE),0))</f>
        <v>0</v>
      </c>
      <c r="AZ76" s="17">
        <f>IF(AND($D76=$AW$4,$E76=AZ$5),VLOOKUP($A76,'Потребление ЭЭ_факт'!$A$5:$DH$154,47+'Потребление ЭЭ_факт'!CH$4+35,FALSE),IF(AY76&lt;&gt;0,VLOOKUP($A76,'Потребление ЭЭ_факт'!$A$5:$DH$154,47+'Потребление ЭЭ_факт'!CH$4+35,FALSE),0))</f>
        <v>0</v>
      </c>
      <c r="BA76" s="17">
        <f>IF(AND($D76=$AW$4,$E76=BA$5),VLOOKUP($A76,'Потребление ЭЭ_факт'!$A$5:$DH$154,47+'Потребление ЭЭ_факт'!CI$4+35,FALSE),IF(AZ76&lt;&gt;0,VLOOKUP($A76,'Потребление ЭЭ_факт'!$A$5:$DH$154,47+'Потребление ЭЭ_факт'!CI$4+35,FALSE),0))</f>
        <v>0</v>
      </c>
      <c r="BB76" s="17">
        <f>IF(AND($D76=$AW$4,$E76=BB$5),VLOOKUP($A76,'Потребление ЭЭ_факт'!$A$5:$DH$154,47+'Потребление ЭЭ_факт'!CJ$4+35,FALSE),IF(BA76&lt;&gt;0,VLOOKUP($A76,'Потребление ЭЭ_факт'!$A$5:$DH$154,47+'Потребление ЭЭ_факт'!CJ$4+35,FALSE),0))</f>
        <v>0</v>
      </c>
      <c r="BC76" s="17">
        <f>IF(AND($D76=$AW$4,$E76=BC$5),VLOOKUP($A76,'Потребление ЭЭ_факт'!$A$5:$DH$154,47+'Потребление ЭЭ_факт'!CK$4+35,FALSE),IF(BB76&lt;&gt;0,VLOOKUP($A76,'Потребление ЭЭ_факт'!$A$5:$DH$154,47+'Потребление ЭЭ_факт'!CK$4+35,FALSE),0))</f>
        <v>0</v>
      </c>
      <c r="BD76" s="17">
        <f>IF(AND($D76=$AW$4,$E76=BD$5),VLOOKUP($A76,'Потребление ЭЭ_факт'!$A$5:$DH$154,47+'Потребление ЭЭ_факт'!CL$4+35,FALSE),IF(BC76&lt;&gt;0,VLOOKUP($A76,'Потребление ЭЭ_факт'!$A$5:$DH$154,47+'Потребление ЭЭ_факт'!CL$4+35,FALSE),0))</f>
        <v>0</v>
      </c>
      <c r="BE76" s="17">
        <f>IF(AND($D76=$AW$4,$E76=BE$5),VLOOKUP($A76,'Потребление ЭЭ_факт'!$A$5:$DH$154,47+'Потребление ЭЭ_факт'!CM$4+35,FALSE),IF(BD76&lt;&gt;0,VLOOKUP($A76,'Потребление ЭЭ_факт'!$A$5:$DH$154,47+'Потребление ЭЭ_факт'!CM$4+35,FALSE),0))</f>
        <v>0</v>
      </c>
      <c r="BF76" s="17">
        <f>IF(AND($D76=$AW$4,$E76=BF$5),VLOOKUP($A76,'Потребление ЭЭ_факт'!$A$5:$DH$154,47+'Потребление ЭЭ_факт'!CN$4+35,FALSE),IF(BE76&lt;&gt;0,VLOOKUP($A76,'Потребление ЭЭ_факт'!$A$5:$DH$154,47+'Потребление ЭЭ_факт'!CN$4+35,FALSE),0))</f>
        <v>0</v>
      </c>
      <c r="BG76" s="17">
        <f>IF(AND($D76=$AW$4,$E76=BG$5),VLOOKUP($A76,'Потребление ЭЭ_факт'!$A$5:$DH$154,47+'Потребление ЭЭ_факт'!CO$4+35,FALSE),IF(BF76&lt;&gt;0,VLOOKUP($A76,'Потребление ЭЭ_факт'!$A$5:$DH$154,47+'Потребление ЭЭ_факт'!CO$4+35,FALSE),0))</f>
        <v>0</v>
      </c>
      <c r="BH76" s="17">
        <f>IF(AND($D76=$AW$4,$E76=BH$5),VLOOKUP($A76,'Потребление ЭЭ_факт'!$A$5:$DH$154,47+'Потребление ЭЭ_факт'!CP$4+35,FALSE),IF(BG76&lt;&gt;0,VLOOKUP($A76,'Потребление ЭЭ_факт'!$A$5:$DH$154,47+'Потребление ЭЭ_факт'!CP$4+35,FALSE),0))</f>
        <v>0</v>
      </c>
      <c r="BI76" s="14">
        <f>IF(AND($D76=$BI$4,$E76=BI$5),VLOOKUP($A76,'Потребление ЭЭ_факт'!$A$5:$DH$154,47+'Потребление ЭЭ_факт'!CQ$4+47,FALSE),IF(BH76&lt;&gt;0,VLOOKUP($A76,'Потребление ЭЭ_факт'!$A$5:$DH$154,47+'Потребление ЭЭ_факт'!CQ$4+47,FALSE),0))</f>
        <v>8049.4520000000002</v>
      </c>
      <c r="BJ76" s="17">
        <f>IF(AND($D76=$BI$4,$E76=BJ$5),VLOOKUP($A76,'Потребление ЭЭ_факт'!$A$5:$DH$154,47+'Потребление ЭЭ_факт'!CR$4+47,FALSE),IF(BI76&lt;&gt;0,VLOOKUP($A76,'Потребление ЭЭ_факт'!$A$5:$DH$154,47+'Потребление ЭЭ_факт'!CR$4+47,FALSE),0))</f>
        <v>11399.564</v>
      </c>
      <c r="BK76" s="17">
        <f>IF(AND($D76=$BI$4,$E76=BK$5),VLOOKUP($A76,'Потребление ЭЭ_факт'!$A$5:$DH$154,47+'Потребление ЭЭ_факт'!CS$4+47,FALSE),IF(BJ76&lt;&gt;0,VLOOKUP($A76,'Потребление ЭЭ_факт'!$A$5:$DH$154,47+'Потребление ЭЭ_факт'!CS$4+47,FALSE),0))</f>
        <v>12040.32</v>
      </c>
      <c r="BL76" s="17">
        <f>IF(AND($D76=$BI$4,$E76=BL$5),VLOOKUP($A76,'Потребление ЭЭ_факт'!$A$5:$DH$154,47+'Потребление ЭЭ_факт'!CT$4+47,FALSE),IF(BK76&lt;&gt;0,VLOOKUP($A76,'Потребление ЭЭ_факт'!$A$5:$DH$154,47+'Потребление ЭЭ_факт'!CT$4+47,FALSE),0))</f>
        <v>11377.495999999999</v>
      </c>
      <c r="BM76" s="17">
        <f>IF(AND($D76=$BI$4,$E76=BM$5),VLOOKUP($A76,'Потребление ЭЭ_факт'!$A$5:$DH$154,47+'Потребление ЭЭ_факт'!CU$4+47,FALSE),IF(BL76&lt;&gt;0,VLOOKUP($A76,'Потребление ЭЭ_факт'!$A$5:$DH$154,47+'Потребление ЭЭ_факт'!CU$4+47,FALSE),0))</f>
        <v>11581.291999999999</v>
      </c>
      <c r="BN76" s="17">
        <f>IF(AND($D76=$BI$4,$E76=BN$5),VLOOKUP($A76,'Потребление ЭЭ_факт'!$A$5:$DH$154,47+'Потребление ЭЭ_факт'!CV$4+47,FALSE),IF(BM76&lt;&gt;0,VLOOKUP($A76,'Потребление ЭЭ_факт'!$A$5:$DH$154,47+'Потребление ЭЭ_факт'!CV$4+47,FALSE),0))</f>
        <v>12740.572</v>
      </c>
      <c r="BO76" s="17">
        <f>IF(AND($D76=$BI$4,$E76=BO$5),VLOOKUP($A76,'Потребление ЭЭ_факт'!$A$5:$DH$154,47+'Потребление ЭЭ_факт'!CW$4+47,FALSE),IF(BN76&lt;&gt;0,VLOOKUP($A76,'Потребление ЭЭ_факт'!$A$5:$DH$154,47+'Потребление ЭЭ_факт'!CW$4+47,FALSE),0))</f>
        <v>13164.84</v>
      </c>
      <c r="BP76" s="17">
        <f>IF(AND($D76=$BI$4,$E76=BP$5),VLOOKUP($A76,'Потребление ЭЭ_факт'!$A$5:$DH$154,47+'Потребление ЭЭ_факт'!CX$4+47,FALSE),IF(BO76&lt;&gt;0,VLOOKUP($A76,'Потребление ЭЭ_факт'!$A$5:$DH$154,47+'Потребление ЭЭ_факт'!CX$4+47,FALSE),0))</f>
        <v>12000.232</v>
      </c>
      <c r="BQ76" s="17">
        <f>IF(AND($D76=$BI$4,$E76=BQ$5),VLOOKUP($A76,'Потребление ЭЭ_факт'!$A$5:$DH$154,47+'Потребление ЭЭ_факт'!CY$4+47,FALSE),IF(BP76&lt;&gt;0,VLOOKUP($A76,'Потребление ЭЭ_факт'!$A$5:$DH$154,47+'Потребление ЭЭ_факт'!CY$4+47,FALSE),0))</f>
        <v>10818.28</v>
      </c>
      <c r="BR76" s="17">
        <f>IF(AND($D76=$BI$4,$E76=BR$5),VLOOKUP($A76,'Потребление ЭЭ_факт'!$A$5:$DH$154,47+'Потребление ЭЭ_факт'!CZ$4+47,FALSE),IF(BQ76&lt;&gt;0,VLOOKUP($A76,'Потребление ЭЭ_факт'!$A$5:$DH$154,47+'Потребление ЭЭ_факт'!CZ$4+47,FALSE),0))</f>
        <v>10071.280000000001</v>
      </c>
      <c r="BS76" s="17">
        <f>IF(AND($D76=$BI$4,$E76=BS$5),VLOOKUP($A76,'Потребление ЭЭ_факт'!$A$5:$DH$154,47+'Потребление ЭЭ_факт'!DA$4+47,FALSE),IF(BR76&lt;&gt;0,VLOOKUP($A76,'Потребление ЭЭ_факт'!$A$5:$DH$154,47+'Потребление ЭЭ_факт'!DA$4+47,FALSE),0))</f>
        <v>9285.0079999999998</v>
      </c>
      <c r="BT76" s="17">
        <f>IF(AND($D76=$BI$4,$E76=BT$5),VLOOKUP($A76,'Потребление ЭЭ_факт'!$A$5:$DH$154,47+'Потребление ЭЭ_факт'!DB$4+47,FALSE),IF(BS76&lt;&gt;0,VLOOKUP($A76,'Потребление ЭЭ_факт'!$A$5:$DH$154,47+'Потребление ЭЭ_факт'!DB$4+47,FALSE),0))</f>
        <v>9725.34</v>
      </c>
      <c r="BU76" s="14">
        <f>IF(AND($D76=$BU$4,$E76=BU$5),VLOOKUP($A76,'Потребление ЭЭ_факт'!$A$5:$DH$154,59+'Потребление ЭЭ_факт'!DC$4+47,FALSE),IF(BT76&lt;&gt;0,VLOOKUP($A76,'Потребление ЭЭ_факт'!$A$5:$DH$154,47+'Потребление ЭЭ_факт'!DC$4+59,FALSE),0))</f>
        <v>9294.58</v>
      </c>
      <c r="BV76" s="17">
        <f>IF(AND($D76=$BU$4,$E76=BV$5),VLOOKUP($A76,'Потребление ЭЭ_факт'!$A$5:$DH$154,59+'Потребление ЭЭ_факт'!DD$4+47,FALSE),IF(BU76&lt;&gt;0,VLOOKUP($A76,'Потребление ЭЭ_факт'!$A$5:$DH$154,47+'Потребление ЭЭ_факт'!DD$4+59,FALSE),0))</f>
        <v>8756.0159999999996</v>
      </c>
      <c r="BW76" s="17">
        <f>IF(AND($D76=$BU$4,$E76=BW$5),VLOOKUP($A76,'Потребление ЭЭ_факт'!$A$5:$DH$154,59+'Потребление ЭЭ_факт'!DE$4+47,FALSE),IF(BV76&lt;&gt;0,VLOOKUP($A76,'Потребление ЭЭ_факт'!$A$5:$DH$154,47+'Потребление ЭЭ_факт'!DE$4+59,FALSE),0))</f>
        <v>9582.3680000000004</v>
      </c>
      <c r="BX76" s="17">
        <f>IF(AND($D76=$BU$4,$E76=BX$5),VLOOKUP($A76,'Потребление ЭЭ_факт'!$A$5:$DH$154,59+'Потребление ЭЭ_факт'!DF$4+47,FALSE),IF(BW76&lt;&gt;0,VLOOKUP($A76,'Потребление ЭЭ_факт'!$A$5:$DH$154,47+'Потребление ЭЭ_факт'!DF$4+59,FALSE),0))</f>
        <v>9850.0040000000008</v>
      </c>
      <c r="BY76" s="17">
        <f>IF(AND($D76=$BU$4,$E76=BY$5),VLOOKUP($A76,'Потребление ЭЭ_факт'!$A$5:$DH$154,59+'Потребление ЭЭ_факт'!DG$4+47,FALSE),IF(BX76&lt;&gt;0,VLOOKUP($A76,'Потребление ЭЭ_факт'!$A$5:$DH$154,47+'Потребление ЭЭ_факт'!DG$4+59,FALSE),0))</f>
        <v>10269.284</v>
      </c>
      <c r="BZ76" s="17">
        <f>IF(AND($D76=$BU$4,$E76=BZ$5),VLOOKUP($A76,'Потребление ЭЭ_факт'!$A$5:$DH$154,59+'Потребление ЭЭ_факт'!DH$4+47,FALSE),IF(BY76&lt;&gt;0,VLOOKUP($A76,'Потребление ЭЭ_факт'!$A$5:$DH$154,47+'Потребление ЭЭ_факт'!DH$4+59,FALSE),0))</f>
        <v>10518.531999999999</v>
      </c>
      <c r="CA76" s="15">
        <f t="shared" si="301"/>
        <v>13164.84</v>
      </c>
      <c r="CB76" s="12">
        <f t="shared" si="302"/>
        <v>12000.232</v>
      </c>
      <c r="CC76" s="12">
        <f t="shared" si="303"/>
        <v>10818.28</v>
      </c>
      <c r="CD76" s="12">
        <f t="shared" si="304"/>
        <v>10071.280000000001</v>
      </c>
      <c r="CE76" s="12">
        <f t="shared" si="305"/>
        <v>9285.0079999999998</v>
      </c>
      <c r="CF76" s="12">
        <f t="shared" si="306"/>
        <v>9725.34</v>
      </c>
      <c r="CG76" s="14">
        <f t="shared" si="307"/>
        <v>9294.58</v>
      </c>
      <c r="CH76" s="15">
        <f t="shared" si="308"/>
        <v>8756.0159999999996</v>
      </c>
      <c r="CI76" s="15">
        <f t="shared" si="309"/>
        <v>9582.3680000000004</v>
      </c>
      <c r="CJ76" s="15">
        <f t="shared" si="310"/>
        <v>9850.0040000000008</v>
      </c>
      <c r="CK76" s="15">
        <f t="shared" si="311"/>
        <v>10269.284</v>
      </c>
      <c r="CL76" s="15">
        <f t="shared" si="312"/>
        <v>10518.531999999999</v>
      </c>
      <c r="CM76" s="15">
        <f t="shared" si="260"/>
        <v>13164.84</v>
      </c>
      <c r="CN76" s="15">
        <f t="shared" si="262"/>
        <v>12000.232</v>
      </c>
      <c r="CO76" s="15">
        <f t="shared" si="263"/>
        <v>10818.28</v>
      </c>
      <c r="CP76" s="15">
        <f t="shared" si="264"/>
        <v>10071.280000000001</v>
      </c>
      <c r="CQ76" s="15">
        <f t="shared" si="265"/>
        <v>9285.0079999999998</v>
      </c>
      <c r="CR76" s="16">
        <f t="shared" si="266"/>
        <v>9725.34</v>
      </c>
      <c r="CS76" s="14">
        <f t="shared" si="276"/>
        <v>9294.58</v>
      </c>
      <c r="CT76" s="15">
        <f t="shared" si="277"/>
        <v>8756.0159999999996</v>
      </c>
      <c r="CU76" s="15">
        <f t="shared" si="278"/>
        <v>9582.3680000000004</v>
      </c>
      <c r="CV76" s="15">
        <f t="shared" si="279"/>
        <v>9850.0040000000008</v>
      </c>
      <c r="CW76" s="15">
        <f t="shared" si="280"/>
        <v>10269.284</v>
      </c>
      <c r="CX76" s="15">
        <f t="shared" si="281"/>
        <v>10518.531999999999</v>
      </c>
      <c r="CY76" s="15">
        <f t="shared" si="282"/>
        <v>13164.84</v>
      </c>
      <c r="CZ76" s="15">
        <f t="shared" si="283"/>
        <v>12000.232</v>
      </c>
      <c r="DA76" s="15">
        <f t="shared" si="284"/>
        <v>10818.28</v>
      </c>
      <c r="DB76" s="15">
        <f t="shared" si="285"/>
        <v>10071.280000000001</v>
      </c>
      <c r="DC76" s="15">
        <f t="shared" si="286"/>
        <v>9285.0079999999998</v>
      </c>
      <c r="DD76" s="16">
        <f t="shared" si="287"/>
        <v>9725.34</v>
      </c>
      <c r="DE76" s="14">
        <f t="shared" si="313"/>
        <v>9294.58</v>
      </c>
      <c r="DF76" s="15">
        <f t="shared" si="314"/>
        <v>8756.0159999999996</v>
      </c>
      <c r="DG76" s="15">
        <f t="shared" si="315"/>
        <v>9582.3680000000004</v>
      </c>
      <c r="DH76" s="15">
        <f t="shared" si="316"/>
        <v>9850.0040000000008</v>
      </c>
      <c r="DI76" s="15">
        <f t="shared" si="317"/>
        <v>10269.284</v>
      </c>
      <c r="DJ76" s="15">
        <f t="shared" si="318"/>
        <v>10518.531999999999</v>
      </c>
      <c r="DK76" s="15">
        <f t="shared" si="319"/>
        <v>13164.84</v>
      </c>
      <c r="DL76" s="15">
        <f t="shared" si="320"/>
        <v>12000.232</v>
      </c>
      <c r="DM76" s="15">
        <f t="shared" si="321"/>
        <v>10818.28</v>
      </c>
      <c r="DN76" s="15">
        <f t="shared" si="322"/>
        <v>10071.280000000001</v>
      </c>
      <c r="DO76" s="15">
        <f t="shared" si="323"/>
        <v>9285.0079999999998</v>
      </c>
      <c r="DP76" s="16">
        <f t="shared" si="324"/>
        <v>9725.34</v>
      </c>
      <c r="DQ76" s="14">
        <f t="shared" si="333"/>
        <v>9294.58</v>
      </c>
      <c r="DR76" s="15">
        <f t="shared" si="334"/>
        <v>8756.0159999999996</v>
      </c>
      <c r="DS76" s="15">
        <f t="shared" si="335"/>
        <v>9582.3680000000004</v>
      </c>
      <c r="DT76" s="15">
        <f t="shared" si="336"/>
        <v>9850.0040000000008</v>
      </c>
      <c r="DU76" s="15">
        <f t="shared" si="337"/>
        <v>10269.284</v>
      </c>
      <c r="DV76" s="15">
        <f t="shared" si="338"/>
        <v>10518.531999999999</v>
      </c>
      <c r="DW76" s="15">
        <f t="shared" si="339"/>
        <v>13164.84</v>
      </c>
      <c r="DX76" s="15">
        <f t="shared" si="340"/>
        <v>12000.232</v>
      </c>
      <c r="DY76" s="15">
        <f t="shared" si="341"/>
        <v>10818.28</v>
      </c>
      <c r="DZ76" s="15">
        <f t="shared" si="225"/>
        <v>10071.280000000001</v>
      </c>
      <c r="EA76" s="15">
        <f t="shared" si="226"/>
        <v>9285.0079999999998</v>
      </c>
      <c r="EB76" s="16">
        <f t="shared" si="227"/>
        <v>9725.34</v>
      </c>
      <c r="EC76" s="14">
        <f t="shared" si="228"/>
        <v>9294.58</v>
      </c>
      <c r="ED76" s="15">
        <f t="shared" si="229"/>
        <v>8756.0159999999996</v>
      </c>
      <c r="EE76" s="15">
        <f t="shared" si="230"/>
        <v>9582.3680000000004</v>
      </c>
      <c r="EF76" s="15">
        <f t="shared" si="231"/>
        <v>9850.0040000000008</v>
      </c>
      <c r="EG76" s="15">
        <f t="shared" si="232"/>
        <v>10269.284</v>
      </c>
      <c r="EH76" s="15">
        <f t="shared" si="233"/>
        <v>10518.531999999999</v>
      </c>
      <c r="EI76" s="15">
        <f t="shared" si="234"/>
        <v>13164.84</v>
      </c>
      <c r="EJ76" s="15">
        <f t="shared" si="235"/>
        <v>12000.232</v>
      </c>
      <c r="EK76" s="15">
        <f t="shared" si="236"/>
        <v>10818.28</v>
      </c>
      <c r="EL76" s="15">
        <f t="shared" si="237"/>
        <v>10071.280000000001</v>
      </c>
      <c r="EM76" s="15">
        <f t="shared" si="238"/>
        <v>9285.0079999999998</v>
      </c>
      <c r="EN76" s="16">
        <f t="shared" si="239"/>
        <v>9725.34</v>
      </c>
      <c r="EO76" s="14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6"/>
      <c r="FC76" s="14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4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4"/>
      <c r="GB76" s="17">
        <f t="shared" si="342"/>
        <v>11399.564</v>
      </c>
      <c r="GC76" s="17">
        <f t="shared" si="343"/>
        <v>12040.32</v>
      </c>
      <c r="GD76" s="17">
        <f t="shared" si="344"/>
        <v>11377.495999999999</v>
      </c>
      <c r="GE76" s="17">
        <f t="shared" si="345"/>
        <v>11581.291999999999</v>
      </c>
      <c r="GF76" s="17">
        <f t="shared" si="346"/>
        <v>12740.572</v>
      </c>
      <c r="GG76" s="17">
        <f t="shared" si="347"/>
        <v>13164.84</v>
      </c>
      <c r="GH76" s="17">
        <f t="shared" si="348"/>
        <v>12000.232</v>
      </c>
      <c r="GI76" s="17">
        <f t="shared" si="349"/>
        <v>10818.28</v>
      </c>
      <c r="GJ76" s="17">
        <f t="shared" si="350"/>
        <v>10071.280000000001</v>
      </c>
      <c r="GK76" s="17">
        <f t="shared" si="351"/>
        <v>9285.0079999999998</v>
      </c>
      <c r="GL76" s="17">
        <f t="shared" si="352"/>
        <v>9725.34</v>
      </c>
      <c r="GM76" s="14">
        <f t="shared" si="353"/>
        <v>9294.58</v>
      </c>
      <c r="GN76" s="17">
        <f t="shared" si="354"/>
        <v>8756.0159999999996</v>
      </c>
      <c r="GO76" s="17">
        <f t="shared" si="355"/>
        <v>9582.3680000000004</v>
      </c>
      <c r="GP76" s="17">
        <f t="shared" si="356"/>
        <v>9850.0040000000008</v>
      </c>
      <c r="GQ76" s="17">
        <f t="shared" si="357"/>
        <v>10269.284</v>
      </c>
      <c r="GR76" s="17">
        <f t="shared" si="358"/>
        <v>10518.531999999999</v>
      </c>
      <c r="GS76" s="15">
        <f t="shared" si="359"/>
        <v>13164.84</v>
      </c>
      <c r="GT76" s="12">
        <f t="shared" si="360"/>
        <v>12000.232</v>
      </c>
      <c r="GU76" s="12">
        <f t="shared" si="361"/>
        <v>10818.28</v>
      </c>
      <c r="GV76" s="12">
        <f t="shared" si="362"/>
        <v>10071.280000000001</v>
      </c>
      <c r="GW76" s="12">
        <f t="shared" si="363"/>
        <v>9285.0079999999998</v>
      </c>
      <c r="GX76" s="12">
        <f t="shared" si="364"/>
        <v>9725.34</v>
      </c>
      <c r="GY76" s="14">
        <f t="shared" si="365"/>
        <v>9294.58</v>
      </c>
      <c r="GZ76" s="15">
        <f t="shared" si="366"/>
        <v>8756.0159999999996</v>
      </c>
      <c r="HA76" s="15">
        <f t="shared" si="367"/>
        <v>9582.3680000000004</v>
      </c>
      <c r="HB76" s="15">
        <f t="shared" si="368"/>
        <v>9850.0040000000008</v>
      </c>
      <c r="HC76" s="15">
        <f t="shared" si="369"/>
        <v>10269.284</v>
      </c>
      <c r="HD76" s="15">
        <f t="shared" si="370"/>
        <v>10518.531999999999</v>
      </c>
      <c r="HE76" s="15">
        <f t="shared" si="371"/>
        <v>13164.84</v>
      </c>
      <c r="HF76" s="15">
        <f t="shared" si="372"/>
        <v>12000.232</v>
      </c>
      <c r="HG76" s="15">
        <f t="shared" si="373"/>
        <v>10818.28</v>
      </c>
      <c r="HH76" s="15">
        <f t="shared" si="374"/>
        <v>10071.280000000001</v>
      </c>
      <c r="HI76" s="15">
        <f t="shared" si="375"/>
        <v>9285.0079999999998</v>
      </c>
      <c r="HJ76" s="16">
        <f t="shared" si="376"/>
        <v>9725.34</v>
      </c>
      <c r="HK76" s="14">
        <f t="shared" si="377"/>
        <v>9294.58</v>
      </c>
      <c r="HL76" s="15">
        <f t="shared" si="378"/>
        <v>8756.0159999999996</v>
      </c>
      <c r="HM76" s="15">
        <f t="shared" si="379"/>
        <v>9582.3680000000004</v>
      </c>
      <c r="HN76" s="15">
        <f t="shared" si="380"/>
        <v>9850.0040000000008</v>
      </c>
      <c r="HO76" s="15">
        <f t="shared" si="381"/>
        <v>10269.284</v>
      </c>
      <c r="HP76" s="15">
        <f t="shared" si="382"/>
        <v>10518.531999999999</v>
      </c>
      <c r="HQ76" s="15">
        <f t="shared" si="383"/>
        <v>13164.84</v>
      </c>
      <c r="HR76" s="15">
        <f t="shared" si="384"/>
        <v>12000.232</v>
      </c>
      <c r="HS76" s="15">
        <f t="shared" si="385"/>
        <v>10818.28</v>
      </c>
      <c r="HT76" s="15">
        <f t="shared" si="386"/>
        <v>10071.280000000001</v>
      </c>
      <c r="HU76" s="15">
        <f t="shared" si="387"/>
        <v>9285.0079999999998</v>
      </c>
      <c r="HV76" s="16">
        <f t="shared" si="388"/>
        <v>9725.34</v>
      </c>
      <c r="HW76" s="14">
        <f t="shared" si="389"/>
        <v>9294.58</v>
      </c>
      <c r="HX76" s="15">
        <f t="shared" si="390"/>
        <v>8756.0159999999996</v>
      </c>
      <c r="HY76" s="15">
        <f t="shared" si="391"/>
        <v>9582.3680000000004</v>
      </c>
      <c r="HZ76" s="15">
        <f t="shared" si="392"/>
        <v>9850.0040000000008</v>
      </c>
      <c r="IA76" s="15">
        <f t="shared" si="393"/>
        <v>10269.284</v>
      </c>
      <c r="IB76" s="15">
        <f t="shared" si="394"/>
        <v>10518.531999999999</v>
      </c>
      <c r="IC76" s="15">
        <f t="shared" si="395"/>
        <v>13164.84</v>
      </c>
      <c r="ID76" s="15">
        <f t="shared" si="396"/>
        <v>12000.232</v>
      </c>
      <c r="IE76" s="15">
        <f t="shared" si="397"/>
        <v>10818.28</v>
      </c>
      <c r="IF76" s="15">
        <f t="shared" si="398"/>
        <v>10071.280000000001</v>
      </c>
      <c r="IG76" s="15">
        <f t="shared" si="399"/>
        <v>9285.0079999999998</v>
      </c>
      <c r="IH76" s="16">
        <f t="shared" si="400"/>
        <v>9725.34</v>
      </c>
      <c r="II76" s="14">
        <f t="shared" si="401"/>
        <v>9294.58</v>
      </c>
      <c r="IJ76" s="15"/>
      <c r="IK76" s="15"/>
      <c r="IL76" s="15"/>
      <c r="IM76" s="15"/>
      <c r="IN76" s="15"/>
      <c r="IO76" s="15"/>
      <c r="IP76" s="15"/>
      <c r="IQ76" s="15"/>
      <c r="IR76" s="15"/>
      <c r="IS76" s="15"/>
      <c r="IT76" s="16"/>
      <c r="IU76" s="14"/>
      <c r="IV76" s="15"/>
      <c r="IW76" s="15"/>
      <c r="IX76" s="15"/>
      <c r="IY76" s="15"/>
      <c r="IZ76" s="15"/>
      <c r="JA76" s="15"/>
      <c r="JB76" s="15"/>
      <c r="JC76" s="15"/>
      <c r="JD76" s="15"/>
      <c r="JE76" s="15"/>
      <c r="JF76" s="16"/>
      <c r="JH76" s="17"/>
      <c r="JI76" s="14">
        <f t="shared" si="406"/>
        <v>0</v>
      </c>
      <c r="JJ76" s="15">
        <f t="shared" si="407"/>
        <v>0</v>
      </c>
      <c r="JK76" s="15">
        <f t="shared" si="408"/>
        <v>124204.224</v>
      </c>
      <c r="JL76" s="15">
        <f t="shared" si="409"/>
        <v>123335.764</v>
      </c>
      <c r="JM76" s="15">
        <f t="shared" si="410"/>
        <v>123335.764</v>
      </c>
      <c r="JN76" s="15">
        <f t="shared" si="411"/>
        <v>123335.764</v>
      </c>
      <c r="JO76" s="15">
        <f t="shared" si="412"/>
        <v>123335.764</v>
      </c>
      <c r="JP76" s="15">
        <f t="shared" si="413"/>
        <v>9294.58</v>
      </c>
      <c r="JQ76" s="15">
        <f t="shared" si="414"/>
        <v>0</v>
      </c>
      <c r="JR76" s="14"/>
    </row>
    <row r="77" spans="1:278" ht="12.75" customHeight="1" x14ac:dyDescent="0.25">
      <c r="A77" s="1" t="s">
        <v>261</v>
      </c>
      <c r="B77" s="3" t="s">
        <v>262</v>
      </c>
      <c r="C77" s="4">
        <v>45317</v>
      </c>
      <c r="D77">
        <f t="shared" si="297"/>
        <v>2024</v>
      </c>
      <c r="E77">
        <f t="shared" si="298"/>
        <v>1</v>
      </c>
      <c r="F77">
        <f t="shared" si="299"/>
        <v>2021</v>
      </c>
      <c r="G77">
        <f t="shared" si="300"/>
        <v>1</v>
      </c>
      <c r="H77">
        <f t="shared" si="402"/>
        <v>2024</v>
      </c>
      <c r="I77">
        <f t="shared" si="403"/>
        <v>2</v>
      </c>
      <c r="J77">
        <f t="shared" si="404"/>
        <v>2028</v>
      </c>
      <c r="K77">
        <f t="shared" si="405"/>
        <v>1</v>
      </c>
      <c r="M77" s="28">
        <f>IF(AND($D77=$M$4,$E77=M$5),VLOOKUP($A77,'Потребление ЭЭ_факт'!$A$5:$DH$154,47+'Потребление ЭЭ_факт'!AU$4-1,FALSE),IF(L77&lt;&gt;0,VLOOKUP($A77,'Потребление ЭЭ_факт'!$A$5:$DH$154,47+'Потребление ЭЭ_факт'!AU$4-1,FALSE),0))</f>
        <v>0</v>
      </c>
      <c r="N77" s="17">
        <f>IF(AND($D77=$M$4,$E77=N$5),VLOOKUP($A77,'Потребление ЭЭ_факт'!$A$5:$DH$154,47+'Потребление ЭЭ_факт'!AV$4-1,FALSE),IF(M77&lt;&gt;0,VLOOKUP($A77,'Потребление ЭЭ_факт'!$A$5:$DH$154,47+'Потребление ЭЭ_факт'!AV$4-1,FALSE),0))</f>
        <v>0</v>
      </c>
      <c r="O77" s="17">
        <f>IF(AND($D77=$M$4,$E77=O$5),VLOOKUP($A77,'Потребление ЭЭ_факт'!$A$5:$DH$154,47+'Потребление ЭЭ_факт'!AW$4-1,FALSE),IF(N77&lt;&gt;0,VLOOKUP($A77,'Потребление ЭЭ_факт'!$A$5:$DH$154,47+'Потребление ЭЭ_факт'!AW$4-1,FALSE),0))</f>
        <v>0</v>
      </c>
      <c r="P77" s="17">
        <f>IF(AND($D77=$M$4,$E77=P$5),VLOOKUP($A77,'Потребление ЭЭ_факт'!$A$5:$DH$154,47+'Потребление ЭЭ_факт'!AX$4-1,FALSE),IF(O77&lt;&gt;0,VLOOKUP($A77,'Потребление ЭЭ_факт'!$A$5:$DH$154,47+'Потребление ЭЭ_факт'!AX$4-1,FALSE),0))</f>
        <v>0</v>
      </c>
      <c r="Q77" s="17">
        <f>IF(AND($D77=$M$4,$E77=Q$5),VLOOKUP($A77,'Потребление ЭЭ_факт'!$A$5:$DH$154,47+'Потребление ЭЭ_факт'!AY$4-1,FALSE),IF(P77&lt;&gt;0,VLOOKUP($A77,'Потребление ЭЭ_факт'!$A$5:$DH$154,47+'Потребление ЭЭ_факт'!AY$4-1,FALSE),0))</f>
        <v>0</v>
      </c>
      <c r="R77" s="17">
        <f>IF(AND($D77=$M$4,$E77=R$5),VLOOKUP($A77,'Потребление ЭЭ_факт'!$A$5:$DH$154,47+'Потребление ЭЭ_факт'!AZ$4-1,FALSE),IF(Q77&lt;&gt;0,VLOOKUP($A77,'Потребление ЭЭ_факт'!$A$5:$DH$154,47+'Потребление ЭЭ_факт'!AZ$4-1,FALSE),0))</f>
        <v>0</v>
      </c>
      <c r="S77" s="17">
        <f>IF(AND($D77=$M$4,$E77=S$5),VLOOKUP($A77,'Потребление ЭЭ_факт'!$A$5:$DH$154,47+'Потребление ЭЭ_факт'!BA$4-1,FALSE),IF(R77&lt;&gt;0,VLOOKUP($A77,'Потребление ЭЭ_факт'!$A$5:$DH$154,47+'Потребление ЭЭ_факт'!BA$4-1,FALSE),0))</f>
        <v>0</v>
      </c>
      <c r="T77" s="17">
        <f>IF(AND($D77=$M$4,$E77=T$5),VLOOKUP($A77,'Потребление ЭЭ_факт'!$A$5:$DH$154,47+'Потребление ЭЭ_факт'!BB$4-1,FALSE),IF(S77&lt;&gt;0,VLOOKUP($A77,'Потребление ЭЭ_факт'!$A$5:$DH$154,47+'Потребление ЭЭ_факт'!BB$4-1,FALSE),0))</f>
        <v>0</v>
      </c>
      <c r="U77" s="17">
        <f>IF(AND($D77=$M$4,$E77=U$5),VLOOKUP($A77,'Потребление ЭЭ_факт'!$A$5:$DH$154,47+'Потребление ЭЭ_факт'!BC$4-1,FALSE),IF(T77&lt;&gt;0,VLOOKUP($A77,'Потребление ЭЭ_факт'!$A$5:$DH$154,47+'Потребление ЭЭ_факт'!BC$4-1,FALSE),0))</f>
        <v>0</v>
      </c>
      <c r="V77" s="17">
        <f>IF(AND($D77=$M$4,$E77=V$5),VLOOKUP($A77,'Потребление ЭЭ_факт'!$A$5:$DH$154,47+'Потребление ЭЭ_факт'!BD$4-1,FALSE),IF(U77&lt;&gt;0,VLOOKUP($A77,'Потребление ЭЭ_факт'!$A$5:$DH$154,47+'Потребление ЭЭ_факт'!BD$4-1,FALSE),0))</f>
        <v>0</v>
      </c>
      <c r="W77" s="17">
        <f>IF(AND($D77=$M$4,$E77=W$5),VLOOKUP($A77,'Потребление ЭЭ_факт'!$A$5:$DH$154,47+'Потребление ЭЭ_факт'!BE$4-1,FALSE),IF(V77&lt;&gt;0,VLOOKUP($A77,'Потребление ЭЭ_факт'!$A$5:$DH$154,47+'Потребление ЭЭ_факт'!BE$4-1,FALSE),0))</f>
        <v>0</v>
      </c>
      <c r="X77" s="17">
        <f>IF(AND($D77=$M$4,$E77=X$5),VLOOKUP($A77,'Потребление ЭЭ_факт'!$A$5:$DH$154,47+'Потребление ЭЭ_факт'!BF$4-1,FALSE),IF(W77&lt;&gt;0,VLOOKUP($A77,'Потребление ЭЭ_факт'!$A$5:$DH$154,47+'Потребление ЭЭ_факт'!BF$4-1,FALSE),0))</f>
        <v>0</v>
      </c>
      <c r="Y77" s="14">
        <f>IF(AND($D77=$Y$4,$E77=Y$5),VLOOKUP($A77,'Потребление ЭЭ_факт'!$A$5:$DH$154,47+'Потребление ЭЭ_факт'!BG$4+11,FALSE),IF(X77&lt;&gt;0,VLOOKUP($A77,'Потребление ЭЭ_факт'!$A$5:$DH$154,47+'Потребление ЭЭ_факт'!BG$4+11,FALSE),0))</f>
        <v>0</v>
      </c>
      <c r="Z77" s="17">
        <f>IF(AND($D77=$Y$4,$E77=Z$5),VLOOKUP($A77,'Потребление ЭЭ_факт'!$A$5:$DH$154,47+'Потребление ЭЭ_факт'!BH$4+11,FALSE),IF(Y77&lt;&gt;0,VLOOKUP($A77,'Потребление ЭЭ_факт'!$A$5:$DH$154,47+'Потребление ЭЭ_факт'!BH$4+11,FALSE),0))</f>
        <v>0</v>
      </c>
      <c r="AA77" s="17">
        <f>IF(AND($D77=$Y$4,$E77=AA$5),VLOOKUP($A77,'Потребление ЭЭ_факт'!$A$5:$DH$154,47+'Потребление ЭЭ_факт'!BI$4+11,FALSE),IF(Z77&lt;&gt;0,VLOOKUP($A77,'Потребление ЭЭ_факт'!$A$5:$DH$154,47+'Потребление ЭЭ_факт'!BI$4+11,FALSE),0))</f>
        <v>0</v>
      </c>
      <c r="AB77" s="17">
        <f>IF(AND($D77=$Y$4,$E77=AB$5),VLOOKUP($A77,'Потребление ЭЭ_факт'!$A$5:$DH$154,47+'Потребление ЭЭ_факт'!BJ$4+11,FALSE),IF(AA77&lt;&gt;0,VLOOKUP($A77,'Потребление ЭЭ_факт'!$A$5:$DH$154,47+'Потребление ЭЭ_факт'!BJ$4+11,FALSE),0))</f>
        <v>0</v>
      </c>
      <c r="AC77" s="17">
        <f>IF(AND($D77=$Y$4,$E77=AC$5),VLOOKUP($A77,'Потребление ЭЭ_факт'!$A$5:$DH$154,47+'Потребление ЭЭ_факт'!BK$4+11,FALSE),IF(AB77&lt;&gt;0,VLOOKUP($A77,'Потребление ЭЭ_факт'!$A$5:$DH$154,47+'Потребление ЭЭ_факт'!BK$4+11,FALSE),0))</f>
        <v>0</v>
      </c>
      <c r="AD77" s="17">
        <f>IF(AND($D77=$Y$4,$E77=AD$5),VLOOKUP($A77,'Потребление ЭЭ_факт'!$A$5:$DH$154,47+'Потребление ЭЭ_факт'!BL$4+11,FALSE),IF(AC77&lt;&gt;0,VLOOKUP($A77,'Потребление ЭЭ_факт'!$A$5:$DH$154,47+'Потребление ЭЭ_факт'!BL$4+11,FALSE),0))</f>
        <v>0</v>
      </c>
      <c r="AE77" s="17">
        <f>IF(AND($D77=$Y$4,$E77=AE$5),VLOOKUP($A77,'Потребление ЭЭ_факт'!$A$5:$DH$154,47+'Потребление ЭЭ_факт'!BM$4+11,FALSE),IF(AD77&lt;&gt;0,VLOOKUP($A77,'Потребление ЭЭ_факт'!$A$5:$DH$154,47+'Потребление ЭЭ_факт'!BM$4+11,FALSE),0))</f>
        <v>0</v>
      </c>
      <c r="AF77" s="17">
        <f>IF(AND($D77=$Y$4,$E77=AF$5),VLOOKUP($A77,'Потребление ЭЭ_факт'!$A$5:$DH$154,47+'Потребление ЭЭ_факт'!BN$4+11,FALSE),IF(AE77&lt;&gt;0,VLOOKUP($A77,'Потребление ЭЭ_факт'!$A$5:$DH$154,47+'Потребление ЭЭ_факт'!BN$4+11,FALSE),0))</f>
        <v>0</v>
      </c>
      <c r="AG77" s="17">
        <f>IF(AND($D77=$Y$4,$E77=AG$5),VLOOKUP($A77,'Потребление ЭЭ_факт'!$A$5:$DH$154,47+'Потребление ЭЭ_факт'!BO$4+11,FALSE),IF(AF77&lt;&gt;0,VLOOKUP($A77,'Потребление ЭЭ_факт'!$A$5:$DH$154,47+'Потребление ЭЭ_факт'!BO$4+11,FALSE),0))</f>
        <v>0</v>
      </c>
      <c r="AH77" s="17">
        <f>IF(AND($D77=$Y$4,$E77=AH$5),VLOOKUP($A77,'Потребление ЭЭ_факт'!$A$5:$DH$154,47+'Потребление ЭЭ_факт'!BP$4+11,FALSE),IF(AG77&lt;&gt;0,VLOOKUP($A77,'Потребление ЭЭ_факт'!$A$5:$DH$154,47+'Потребление ЭЭ_факт'!BP$4+11,FALSE),0))</f>
        <v>0</v>
      </c>
      <c r="AI77" s="17">
        <f>IF(AND($D77=$Y$4,$E77=AI$5),VLOOKUP($A77,'Потребление ЭЭ_факт'!$A$5:$DH$154,47+'Потребление ЭЭ_факт'!BQ$4+11,FALSE),IF(AH77&lt;&gt;0,VLOOKUP($A77,'Потребление ЭЭ_факт'!$A$5:$DH$154,47+'Потребление ЭЭ_факт'!BQ$4+11,FALSE),0))</f>
        <v>0</v>
      </c>
      <c r="AJ77" s="17">
        <f>IF(AND($D77=$Y$4,$E77=AJ$5),VLOOKUP($A77,'Потребление ЭЭ_факт'!$A$5:$DH$154,47+'Потребление ЭЭ_факт'!BR$4+11,FALSE),IF(AI77&lt;&gt;0,VLOOKUP($A77,'Потребление ЭЭ_факт'!$A$5:$DH$154,47+'Потребление ЭЭ_факт'!BR$4+11,FALSE),0))</f>
        <v>0</v>
      </c>
      <c r="AK77" s="14">
        <f>IF(AND($D77=$AK$4,$E77=AK$5),VLOOKUP($A77,'Потребление ЭЭ_факт'!$A$5:$DH$154,47+'Потребление ЭЭ_факт'!BS$4+23,FALSE),IF(AJ77&lt;&gt;0,VLOOKUP($A77,'Потребление ЭЭ_факт'!$A$5:$DH$154,47+'Потребление ЭЭ_факт'!BS$4+23,FALSE),0))</f>
        <v>0</v>
      </c>
      <c r="AL77" s="17">
        <f>IF(AND($D77=$AK$4,$E77=AL$5),VLOOKUP($A77,'Потребление ЭЭ_факт'!$A$5:$DH$154,47+'Потребление ЭЭ_факт'!BT$4+23,FALSE),IF(AK77&lt;&gt;0,VLOOKUP($A77,'Потребление ЭЭ_факт'!$A$5:$DH$154,47+'Потребление ЭЭ_факт'!BT$4+23,FALSE),0))</f>
        <v>0</v>
      </c>
      <c r="AM77" s="17">
        <f>IF(AND($D77=$AK$4,$E77=AM$5),VLOOKUP($A77,'Потребление ЭЭ_факт'!$A$5:$DH$154,47+'Потребление ЭЭ_факт'!BU$4+23,FALSE),IF(AL77&lt;&gt;0,VLOOKUP($A77,'Потребление ЭЭ_факт'!$A$5:$DH$154,47+'Потребление ЭЭ_факт'!BU$4+23,FALSE),0))</f>
        <v>0</v>
      </c>
      <c r="AN77" s="17">
        <f>IF(AND($D77=$AK$4,$E77=AN$5),VLOOKUP($A77,'Потребление ЭЭ_факт'!$A$5:$DH$154,47+'Потребление ЭЭ_факт'!BV$4+23,FALSE),IF(AM77&lt;&gt;0,VLOOKUP($A77,'Потребление ЭЭ_факт'!$A$5:$DH$154,47+'Потребление ЭЭ_факт'!BV$4+23,FALSE),0))</f>
        <v>0</v>
      </c>
      <c r="AO77" s="17">
        <f>IF(AND($D77=$AK$4,$E77=AO$5),VLOOKUP($A77,'Потребление ЭЭ_факт'!$A$5:$DH$154,47+'Потребление ЭЭ_факт'!BW$4+23,FALSE),IF(AN77&lt;&gt;0,VLOOKUP($A77,'Потребление ЭЭ_факт'!$A$5:$DH$154,47+'Потребление ЭЭ_факт'!BW$4+23,FALSE),0))</f>
        <v>0</v>
      </c>
      <c r="AP77" s="17">
        <f>IF(AND($D77=$AK$4,$E77=AP$5),VLOOKUP($A77,'Потребление ЭЭ_факт'!$A$5:$DH$154,47+'Потребление ЭЭ_факт'!BX$4+23,FALSE),IF(AO77&lt;&gt;0,VLOOKUP($A77,'Потребление ЭЭ_факт'!$A$5:$DH$154,47+'Потребление ЭЭ_факт'!BX$4+23,FALSE),0))</f>
        <v>0</v>
      </c>
      <c r="AQ77" s="17">
        <f>IF(AND($D77=$AK$4,$E77=AQ$5),VLOOKUP($A77,'Потребление ЭЭ_факт'!$A$5:$DH$154,47+'Потребление ЭЭ_факт'!BY$4+23,FALSE),IF(AP77&lt;&gt;0,VLOOKUP($A77,'Потребление ЭЭ_факт'!$A$5:$DH$154,47+'Потребление ЭЭ_факт'!BY$4+23,FALSE),0))</f>
        <v>0</v>
      </c>
      <c r="AR77" s="17">
        <f>IF(AND($D77=$AK$4,$E77=AR$5),VLOOKUP($A77,'Потребление ЭЭ_факт'!$A$5:$DH$154,47+'Потребление ЭЭ_факт'!BZ$4+23,FALSE),IF(AQ77&lt;&gt;0,VLOOKUP($A77,'Потребление ЭЭ_факт'!$A$5:$DH$154,47+'Потребление ЭЭ_факт'!BZ$4+23,FALSE),0))</f>
        <v>0</v>
      </c>
      <c r="AS77" s="17">
        <f>IF(AND($D77=$AK$4,$E77=AS$5),VLOOKUP($A77,'Потребление ЭЭ_факт'!$A$5:$DH$154,47+'Потребление ЭЭ_факт'!CA$4+23,FALSE),IF(AR77&lt;&gt;0,VLOOKUP($A77,'Потребление ЭЭ_факт'!$A$5:$DH$154,47+'Потребление ЭЭ_факт'!CA$4+23,FALSE),0))</f>
        <v>0</v>
      </c>
      <c r="AT77" s="17">
        <f>IF(AND($D77=$AK$4,$E77=AT$5),VLOOKUP($A77,'Потребление ЭЭ_факт'!$A$5:$DH$154,47+'Потребление ЭЭ_факт'!CB$4+23,FALSE),IF(AS77&lt;&gt;0,VLOOKUP($A77,'Потребление ЭЭ_факт'!$A$5:$DH$154,47+'Потребление ЭЭ_факт'!CB$4+23,FALSE),0))</f>
        <v>0</v>
      </c>
      <c r="AU77" s="17">
        <f>IF(AND($D77=$AK$4,$E77=AU$5),VLOOKUP($A77,'Потребление ЭЭ_факт'!$A$5:$DH$154,47+'Потребление ЭЭ_факт'!CC$4+23,FALSE),IF(AT77&lt;&gt;0,VLOOKUP($A77,'Потребление ЭЭ_факт'!$A$5:$DH$154,47+'Потребление ЭЭ_факт'!CC$4+23,FALSE),0))</f>
        <v>0</v>
      </c>
      <c r="AV77" s="17">
        <f>IF(AND($D77=$AK$4,$E77=AV$5),VLOOKUP($A77,'Потребление ЭЭ_факт'!$A$5:$DH$154,47+'Потребление ЭЭ_факт'!CD$4+23,FALSE),IF(AU77&lt;&gt;0,VLOOKUP($A77,'Потребление ЭЭ_факт'!$A$5:$DH$154,47+'Потребление ЭЭ_факт'!CD$4+23,FALSE),0))</f>
        <v>0</v>
      </c>
      <c r="AW77" s="14">
        <f>IF(AND($D77=$AW$4,$E77=AW$5),VLOOKUP($A77,'Потребление ЭЭ_факт'!$A$5:$DH$154,47+'Потребление ЭЭ_факт'!CE$4+35,FALSE),IF(AV77&lt;&gt;0,VLOOKUP($A77,'Потребление ЭЭ_факт'!$A$5:$DH$154,47+'Потребление ЭЭ_факт'!CE$4+35,FALSE),0))</f>
        <v>0</v>
      </c>
      <c r="AX77" s="17">
        <f>IF(AND($D77=$AW$4,$E77=AX$5),VLOOKUP($A77,'Потребление ЭЭ_факт'!$A$5:$DH$154,47+'Потребление ЭЭ_факт'!CF$4+35,FALSE),IF(AW77&lt;&gt;0,VLOOKUP($A77,'Потребление ЭЭ_факт'!$A$5:$DH$154,47+'Потребление ЭЭ_факт'!CF$4+35,FALSE),0))</f>
        <v>0</v>
      </c>
      <c r="AY77" s="17">
        <f>IF(AND($D77=$AW$4,$E77=AY$5),VLOOKUP($A77,'Потребление ЭЭ_факт'!$A$5:$DH$154,47+'Потребление ЭЭ_факт'!CG$4+35,FALSE),IF(AX77&lt;&gt;0,VLOOKUP($A77,'Потребление ЭЭ_факт'!$A$5:$DH$154,47+'Потребление ЭЭ_факт'!CG$4+35,FALSE),0))</f>
        <v>0</v>
      </c>
      <c r="AZ77" s="17">
        <f>IF(AND($D77=$AW$4,$E77=AZ$5),VLOOKUP($A77,'Потребление ЭЭ_факт'!$A$5:$DH$154,47+'Потребление ЭЭ_факт'!CH$4+35,FALSE),IF(AY77&lt;&gt;0,VLOOKUP($A77,'Потребление ЭЭ_факт'!$A$5:$DH$154,47+'Потребление ЭЭ_факт'!CH$4+35,FALSE),0))</f>
        <v>0</v>
      </c>
      <c r="BA77" s="17">
        <f>IF(AND($D77=$AW$4,$E77=BA$5),VLOOKUP($A77,'Потребление ЭЭ_факт'!$A$5:$DH$154,47+'Потребление ЭЭ_факт'!CI$4+35,FALSE),IF(AZ77&lt;&gt;0,VLOOKUP($A77,'Потребление ЭЭ_факт'!$A$5:$DH$154,47+'Потребление ЭЭ_факт'!CI$4+35,FALSE),0))</f>
        <v>0</v>
      </c>
      <c r="BB77" s="17">
        <f>IF(AND($D77=$AW$4,$E77=BB$5),VLOOKUP($A77,'Потребление ЭЭ_факт'!$A$5:$DH$154,47+'Потребление ЭЭ_факт'!CJ$4+35,FALSE),IF(BA77&lt;&gt;0,VLOOKUP($A77,'Потребление ЭЭ_факт'!$A$5:$DH$154,47+'Потребление ЭЭ_факт'!CJ$4+35,FALSE),0))</f>
        <v>0</v>
      </c>
      <c r="BC77" s="17">
        <f>IF(AND($D77=$AW$4,$E77=BC$5),VLOOKUP($A77,'Потребление ЭЭ_факт'!$A$5:$DH$154,47+'Потребление ЭЭ_факт'!CK$4+35,FALSE),IF(BB77&lt;&gt;0,VLOOKUP($A77,'Потребление ЭЭ_факт'!$A$5:$DH$154,47+'Потребление ЭЭ_факт'!CK$4+35,FALSE),0))</f>
        <v>0</v>
      </c>
      <c r="BD77" s="17">
        <f>IF(AND($D77=$AW$4,$E77=BD$5),VLOOKUP($A77,'Потребление ЭЭ_факт'!$A$5:$DH$154,47+'Потребление ЭЭ_факт'!CL$4+35,FALSE),IF(BC77&lt;&gt;0,VLOOKUP($A77,'Потребление ЭЭ_факт'!$A$5:$DH$154,47+'Потребление ЭЭ_факт'!CL$4+35,FALSE),0))</f>
        <v>0</v>
      </c>
      <c r="BE77" s="17">
        <f>IF(AND($D77=$AW$4,$E77=BE$5),VLOOKUP($A77,'Потребление ЭЭ_факт'!$A$5:$DH$154,47+'Потребление ЭЭ_факт'!CM$4+35,FALSE),IF(BD77&lt;&gt;0,VLOOKUP($A77,'Потребление ЭЭ_факт'!$A$5:$DH$154,47+'Потребление ЭЭ_факт'!CM$4+35,FALSE),0))</f>
        <v>0</v>
      </c>
      <c r="BF77" s="17">
        <f>IF(AND($D77=$AW$4,$E77=BF$5),VLOOKUP($A77,'Потребление ЭЭ_факт'!$A$5:$DH$154,47+'Потребление ЭЭ_факт'!CN$4+35,FALSE),IF(BE77&lt;&gt;0,VLOOKUP($A77,'Потребление ЭЭ_факт'!$A$5:$DH$154,47+'Потребление ЭЭ_факт'!CN$4+35,FALSE),0))</f>
        <v>0</v>
      </c>
      <c r="BG77" s="17">
        <f>IF(AND($D77=$AW$4,$E77=BG$5),VLOOKUP($A77,'Потребление ЭЭ_факт'!$A$5:$DH$154,47+'Потребление ЭЭ_факт'!CO$4+35,FALSE),IF(BF77&lt;&gt;0,VLOOKUP($A77,'Потребление ЭЭ_факт'!$A$5:$DH$154,47+'Потребление ЭЭ_факт'!CO$4+35,FALSE),0))</f>
        <v>0</v>
      </c>
      <c r="BH77" s="17">
        <f>IF(AND($D77=$AW$4,$E77=BH$5),VLOOKUP($A77,'Потребление ЭЭ_факт'!$A$5:$DH$154,47+'Потребление ЭЭ_факт'!CP$4+35,FALSE),IF(BG77&lt;&gt;0,VLOOKUP($A77,'Потребление ЭЭ_факт'!$A$5:$DH$154,47+'Потребление ЭЭ_факт'!CP$4+35,FALSE),0))</f>
        <v>0</v>
      </c>
      <c r="BI77" s="14">
        <f>IF(AND($D77=$BI$4,$E77=BI$5),VLOOKUP($A77,'Потребление ЭЭ_факт'!$A$5:$DH$154,47+'Потребление ЭЭ_факт'!CQ$4+47,FALSE),IF(BH77&lt;&gt;0,VLOOKUP($A77,'Потребление ЭЭ_факт'!$A$5:$DH$154,47+'Потребление ЭЭ_факт'!CQ$4+47,FALSE),0))</f>
        <v>11333.146071428569</v>
      </c>
      <c r="BJ77" s="17">
        <f>IF(AND($D77=$BI$4,$E77=BJ$5),VLOOKUP($A77,'Потребление ЭЭ_факт'!$A$5:$DH$154,47+'Потребление ЭЭ_факт'!CR$4+47,FALSE),IF(BI77&lt;&gt;0,VLOOKUP($A77,'Потребление ЭЭ_факт'!$A$5:$DH$154,47+'Потребление ЭЭ_факт'!CR$4+47,FALSE),0))</f>
        <v>14978.86457142857</v>
      </c>
      <c r="BK77" s="17">
        <f>IF(AND($D77=$BI$4,$E77=BK$5),VLOOKUP($A77,'Потребление ЭЭ_факт'!$A$5:$DH$154,47+'Потребление ЭЭ_факт'!CS$4+47,FALSE),IF(BJ77&lt;&gt;0,VLOOKUP($A77,'Потребление ЭЭ_факт'!$A$5:$DH$154,47+'Потребление ЭЭ_факт'!CS$4+47,FALSE),0))</f>
        <v>13800.115</v>
      </c>
      <c r="BL77" s="17">
        <f>IF(AND($D77=$BI$4,$E77=BL$5),VLOOKUP($A77,'Потребление ЭЭ_факт'!$A$5:$DH$154,47+'Потребление ЭЭ_факт'!CT$4+47,FALSE),IF(BK77&lt;&gt;0,VLOOKUP($A77,'Потребление ЭЭ_факт'!$A$5:$DH$154,47+'Потребление ЭЭ_факт'!CT$4+47,FALSE),0))</f>
        <v>10625.07857142857</v>
      </c>
      <c r="BM77" s="17">
        <f>IF(AND($D77=$BI$4,$E77=BM$5),VLOOKUP($A77,'Потребление ЭЭ_факт'!$A$5:$DH$154,47+'Потребление ЭЭ_факт'!CU$4+47,FALSE),IF(BL77&lt;&gt;0,VLOOKUP($A77,'Потребление ЭЭ_факт'!$A$5:$DH$154,47+'Потребление ЭЭ_факт'!CU$4+47,FALSE),0))</f>
        <v>13036.500857142855</v>
      </c>
      <c r="BN77" s="17">
        <f>IF(AND($D77=$BI$4,$E77=BN$5),VLOOKUP($A77,'Потребление ЭЭ_факт'!$A$5:$DH$154,47+'Потребление ЭЭ_факт'!CV$4+47,FALSE),IF(BM77&lt;&gt;0,VLOOKUP($A77,'Потребление ЭЭ_факт'!$A$5:$DH$154,47+'Потребление ЭЭ_факт'!CV$4+47,FALSE),0))</f>
        <v>12885.846428571431</v>
      </c>
      <c r="BO77" s="17">
        <f>IF(AND($D77=$BI$4,$E77=BO$5),VLOOKUP($A77,'Потребление ЭЭ_факт'!$A$5:$DH$154,47+'Потребление ЭЭ_факт'!CW$4+47,FALSE),IF(BN77&lt;&gt;0,VLOOKUP($A77,'Потребление ЭЭ_факт'!$A$5:$DH$154,47+'Потребление ЭЭ_факт'!CW$4+47,FALSE),0))</f>
        <v>13929.573214285714</v>
      </c>
      <c r="BP77" s="17">
        <f>IF(AND($D77=$BI$4,$E77=BP$5),VLOOKUP($A77,'Потребление ЭЭ_факт'!$A$5:$DH$154,47+'Потребление ЭЭ_факт'!CX$4+47,FALSE),IF(BO77&lt;&gt;0,VLOOKUP($A77,'Потребление ЭЭ_факт'!$A$5:$DH$154,47+'Потребление ЭЭ_факт'!CX$4+47,FALSE),0))</f>
        <v>12683.499428571426</v>
      </c>
      <c r="BQ77" s="17">
        <f>IF(AND($D77=$BI$4,$E77=BQ$5),VLOOKUP($A77,'Потребление ЭЭ_факт'!$A$5:$DH$154,47+'Потребление ЭЭ_факт'!CY$4+47,FALSE),IF(BP77&lt;&gt;0,VLOOKUP($A77,'Потребление ЭЭ_факт'!$A$5:$DH$154,47+'Потребление ЭЭ_факт'!CY$4+47,FALSE),0))</f>
        <v>11764.446428571429</v>
      </c>
      <c r="BR77" s="17">
        <f>IF(AND($D77=$BI$4,$E77=BR$5),VLOOKUP($A77,'Потребление ЭЭ_факт'!$A$5:$DH$154,47+'Потребление ЭЭ_факт'!CZ$4+47,FALSE),IF(BQ77&lt;&gt;0,VLOOKUP($A77,'Потребление ЭЭ_факт'!$A$5:$DH$154,47+'Потребление ЭЭ_факт'!CZ$4+47,FALSE),0))</f>
        <v>10133.572285714285</v>
      </c>
      <c r="BS77" s="17">
        <f>IF(AND($D77=$BI$4,$E77=BS$5),VLOOKUP($A77,'Потребление ЭЭ_факт'!$A$5:$DH$154,47+'Потребление ЭЭ_факт'!DA$4+47,FALSE),IF(BR77&lt;&gt;0,VLOOKUP($A77,'Потребление ЭЭ_факт'!$A$5:$DH$154,47+'Потребление ЭЭ_факт'!DA$4+47,FALSE),0))</f>
        <v>10078.457142857143</v>
      </c>
      <c r="BT77" s="17">
        <f>IF(AND($D77=$BI$4,$E77=BT$5),VLOOKUP($A77,'Потребление ЭЭ_факт'!$A$5:$DH$154,47+'Потребление ЭЭ_факт'!DB$4+47,FALSE),IF(BS77&lt;&gt;0,VLOOKUP($A77,'Потребление ЭЭ_факт'!$A$5:$DH$154,47+'Потребление ЭЭ_факт'!DB$4+47,FALSE),0))</f>
        <v>12960.181071428573</v>
      </c>
      <c r="BU77" s="14">
        <f>IF(AND($D77=$BU$4,$E77=BU$5),VLOOKUP($A77,'Потребление ЭЭ_факт'!$A$5:$DH$154,59+'Потребление ЭЭ_факт'!DC$4+47,FALSE),IF(BT77&lt;&gt;0,VLOOKUP($A77,'Потребление ЭЭ_факт'!$A$5:$DH$154,47+'Потребление ЭЭ_факт'!DC$4+59,FALSE),0))</f>
        <v>14330.130857142858</v>
      </c>
      <c r="BV77" s="17">
        <f>IF(AND($D77=$BU$4,$E77=BV$5),VLOOKUP($A77,'Потребление ЭЭ_факт'!$A$5:$DH$154,59+'Потребление ЭЭ_факт'!DD$4+47,FALSE),IF(BU77&lt;&gt;0,VLOOKUP($A77,'Потребление ЭЭ_факт'!$A$5:$DH$154,47+'Потребление ЭЭ_факт'!DD$4+59,FALSE),0))</f>
        <v>13317.45</v>
      </c>
      <c r="BW77" s="17">
        <f>IF(AND($D77=$BU$4,$E77=BW$5),VLOOKUP($A77,'Потребление ЭЭ_факт'!$A$5:$DH$154,59+'Потребление ЭЭ_факт'!DE$4+47,FALSE),IF(BV77&lt;&gt;0,VLOOKUP($A77,'Потребление ЭЭ_факт'!$A$5:$DH$154,47+'Потребление ЭЭ_факт'!DE$4+59,FALSE),0))</f>
        <v>10054.799999999999</v>
      </c>
      <c r="BX77" s="17">
        <f>IF(AND($D77=$BU$4,$E77=BX$5),VLOOKUP($A77,'Потребление ЭЭ_факт'!$A$5:$DH$154,59+'Потребление ЭЭ_факт'!DF$4+47,FALSE),IF(BW77&lt;&gt;0,VLOOKUP($A77,'Потребление ЭЭ_факт'!$A$5:$DH$154,47+'Потребление ЭЭ_факт'!DF$4+59,FALSE),0))</f>
        <v>10659</v>
      </c>
      <c r="BY77" s="17">
        <f>IF(AND($D77=$BU$4,$E77=BY$5),VLOOKUP($A77,'Потребление ЭЭ_факт'!$A$5:$DH$154,59+'Потребление ЭЭ_факт'!DG$4+47,FALSE),IF(BX77&lt;&gt;0,VLOOKUP($A77,'Потребление ЭЭ_факт'!$A$5:$DH$154,47+'Потребление ЭЭ_факт'!DG$4+59,FALSE),0))</f>
        <v>10842.584999999999</v>
      </c>
      <c r="BZ77" s="17">
        <f>IF(AND($D77=$BU$4,$E77=BZ$5),VLOOKUP($A77,'Потребление ЭЭ_факт'!$A$5:$DH$154,59+'Потребление ЭЭ_факт'!DH$4+47,FALSE),IF(BY77&lt;&gt;0,VLOOKUP($A77,'Потребление ЭЭ_факт'!$A$5:$DH$154,47+'Потребление ЭЭ_факт'!DH$4+59,FALSE),0))</f>
        <v>11478.69</v>
      </c>
      <c r="CA77" s="15">
        <f t="shared" si="301"/>
        <v>13929.573214285714</v>
      </c>
      <c r="CB77" s="12">
        <f t="shared" si="302"/>
        <v>12683.499428571426</v>
      </c>
      <c r="CC77" s="12">
        <f t="shared" si="303"/>
        <v>11764.446428571429</v>
      </c>
      <c r="CD77" s="12">
        <f t="shared" si="304"/>
        <v>10133.572285714285</v>
      </c>
      <c r="CE77" s="12">
        <f t="shared" si="305"/>
        <v>10078.457142857143</v>
      </c>
      <c r="CF77" s="12">
        <f t="shared" si="306"/>
        <v>12960.181071428573</v>
      </c>
      <c r="CG77" s="14">
        <f t="shared" si="307"/>
        <v>14330.130857142858</v>
      </c>
      <c r="CH77" s="15">
        <f t="shared" si="308"/>
        <v>13317.45</v>
      </c>
      <c r="CI77" s="15">
        <f t="shared" si="309"/>
        <v>10054.799999999999</v>
      </c>
      <c r="CJ77" s="15">
        <f t="shared" si="310"/>
        <v>10659</v>
      </c>
      <c r="CK77" s="15">
        <f t="shared" si="311"/>
        <v>10842.584999999999</v>
      </c>
      <c r="CL77" s="15">
        <f t="shared" si="312"/>
        <v>11478.69</v>
      </c>
      <c r="CM77" s="15">
        <f t="shared" si="260"/>
        <v>13929.573214285714</v>
      </c>
      <c r="CN77" s="15">
        <f t="shared" si="262"/>
        <v>12683.499428571426</v>
      </c>
      <c r="CO77" s="15">
        <f t="shared" si="263"/>
        <v>11764.446428571429</v>
      </c>
      <c r="CP77" s="15">
        <f t="shared" si="264"/>
        <v>10133.572285714285</v>
      </c>
      <c r="CQ77" s="15">
        <f t="shared" si="265"/>
        <v>10078.457142857143</v>
      </c>
      <c r="CR77" s="16">
        <f t="shared" si="266"/>
        <v>12960.181071428573</v>
      </c>
      <c r="CS77" s="14">
        <f t="shared" si="276"/>
        <v>14330.130857142858</v>
      </c>
      <c r="CT77" s="15">
        <f t="shared" si="277"/>
        <v>13317.45</v>
      </c>
      <c r="CU77" s="15">
        <f t="shared" si="278"/>
        <v>10054.799999999999</v>
      </c>
      <c r="CV77" s="15">
        <f t="shared" si="279"/>
        <v>10659</v>
      </c>
      <c r="CW77" s="15">
        <f t="shared" si="280"/>
        <v>10842.584999999999</v>
      </c>
      <c r="CX77" s="15">
        <f t="shared" si="281"/>
        <v>11478.69</v>
      </c>
      <c r="CY77" s="15">
        <f t="shared" si="282"/>
        <v>13929.573214285714</v>
      </c>
      <c r="CZ77" s="15">
        <f t="shared" si="283"/>
        <v>12683.499428571426</v>
      </c>
      <c r="DA77" s="15">
        <f t="shared" si="284"/>
        <v>11764.446428571429</v>
      </c>
      <c r="DB77" s="15">
        <f t="shared" si="285"/>
        <v>10133.572285714285</v>
      </c>
      <c r="DC77" s="15">
        <f t="shared" si="286"/>
        <v>10078.457142857143</v>
      </c>
      <c r="DD77" s="16">
        <f t="shared" si="287"/>
        <v>12960.181071428573</v>
      </c>
      <c r="DE77" s="14">
        <f t="shared" si="313"/>
        <v>14330.130857142858</v>
      </c>
      <c r="DF77" s="15">
        <f t="shared" si="314"/>
        <v>13317.45</v>
      </c>
      <c r="DG77" s="15">
        <f t="shared" si="315"/>
        <v>10054.799999999999</v>
      </c>
      <c r="DH77" s="15">
        <f t="shared" si="316"/>
        <v>10659</v>
      </c>
      <c r="DI77" s="15">
        <f t="shared" si="317"/>
        <v>10842.584999999999</v>
      </c>
      <c r="DJ77" s="15">
        <f t="shared" si="318"/>
        <v>11478.69</v>
      </c>
      <c r="DK77" s="15">
        <f t="shared" si="319"/>
        <v>13929.573214285714</v>
      </c>
      <c r="DL77" s="15">
        <f t="shared" si="320"/>
        <v>12683.499428571426</v>
      </c>
      <c r="DM77" s="15">
        <f t="shared" si="321"/>
        <v>11764.446428571429</v>
      </c>
      <c r="DN77" s="15">
        <f t="shared" si="322"/>
        <v>10133.572285714285</v>
      </c>
      <c r="DO77" s="15">
        <f t="shared" si="323"/>
        <v>10078.457142857143</v>
      </c>
      <c r="DP77" s="16">
        <f t="shared" si="324"/>
        <v>12960.181071428573</v>
      </c>
      <c r="DQ77" s="14">
        <f t="shared" si="333"/>
        <v>14330.130857142858</v>
      </c>
      <c r="DR77" s="15">
        <f t="shared" si="334"/>
        <v>13317.45</v>
      </c>
      <c r="DS77" s="15">
        <f t="shared" si="335"/>
        <v>10054.799999999999</v>
      </c>
      <c r="DT77" s="15">
        <f t="shared" si="336"/>
        <v>10659</v>
      </c>
      <c r="DU77" s="15">
        <f t="shared" si="337"/>
        <v>10842.584999999999</v>
      </c>
      <c r="DV77" s="15">
        <f t="shared" si="338"/>
        <v>11478.69</v>
      </c>
      <c r="DW77" s="15">
        <f t="shared" si="339"/>
        <v>13929.573214285714</v>
      </c>
      <c r="DX77" s="15">
        <f t="shared" si="340"/>
        <v>12683.499428571426</v>
      </c>
      <c r="DY77" s="15">
        <f t="shared" si="341"/>
        <v>11764.446428571429</v>
      </c>
      <c r="DZ77" s="15">
        <f t="shared" si="225"/>
        <v>10133.572285714285</v>
      </c>
      <c r="EA77" s="15">
        <f t="shared" si="226"/>
        <v>10078.457142857143</v>
      </c>
      <c r="EB77" s="16">
        <f t="shared" si="227"/>
        <v>12960.181071428573</v>
      </c>
      <c r="EC77" s="14">
        <f t="shared" si="228"/>
        <v>14330.130857142858</v>
      </c>
      <c r="ED77" s="15">
        <f t="shared" si="229"/>
        <v>13317.45</v>
      </c>
      <c r="EE77" s="15">
        <f t="shared" si="230"/>
        <v>10054.799999999999</v>
      </c>
      <c r="EF77" s="15">
        <f t="shared" si="231"/>
        <v>10659</v>
      </c>
      <c r="EG77" s="15">
        <f t="shared" si="232"/>
        <v>10842.584999999999</v>
      </c>
      <c r="EH77" s="15">
        <f t="shared" si="233"/>
        <v>11478.69</v>
      </c>
      <c r="EI77" s="15">
        <f t="shared" si="234"/>
        <v>13929.573214285714</v>
      </c>
      <c r="EJ77" s="15">
        <f t="shared" si="235"/>
        <v>12683.499428571426</v>
      </c>
      <c r="EK77" s="15">
        <f t="shared" si="236"/>
        <v>11764.446428571429</v>
      </c>
      <c r="EL77" s="15">
        <f t="shared" si="237"/>
        <v>10133.572285714285</v>
      </c>
      <c r="EM77" s="15">
        <f t="shared" si="238"/>
        <v>10078.457142857143</v>
      </c>
      <c r="EN77" s="16">
        <f t="shared" si="239"/>
        <v>12960.181071428573</v>
      </c>
      <c r="EO77" s="14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6"/>
      <c r="FC77" s="14"/>
      <c r="FD77" s="17"/>
      <c r="FE77" s="17"/>
      <c r="FF77" s="17"/>
      <c r="FG77" s="17"/>
      <c r="FH77" s="17"/>
      <c r="FI77" s="17"/>
      <c r="FJ77" s="17"/>
      <c r="FK77" s="17"/>
      <c r="FL77" s="17"/>
      <c r="FM77" s="17"/>
      <c r="FN77" s="17"/>
      <c r="FO77" s="14"/>
      <c r="FP77" s="17"/>
      <c r="FQ77" s="17"/>
      <c r="FR77" s="17"/>
      <c r="FS77" s="17"/>
      <c r="FT77" s="17"/>
      <c r="FU77" s="17"/>
      <c r="FV77" s="17"/>
      <c r="FW77" s="17"/>
      <c r="FX77" s="17"/>
      <c r="FY77" s="17"/>
      <c r="FZ77" s="17"/>
      <c r="GA77" s="14"/>
      <c r="GB77" s="17">
        <f t="shared" si="342"/>
        <v>14978.86457142857</v>
      </c>
      <c r="GC77" s="17">
        <f t="shared" si="343"/>
        <v>13800.115</v>
      </c>
      <c r="GD77" s="17">
        <f t="shared" si="344"/>
        <v>10625.07857142857</v>
      </c>
      <c r="GE77" s="17">
        <f t="shared" si="345"/>
        <v>13036.500857142855</v>
      </c>
      <c r="GF77" s="17">
        <f t="shared" si="346"/>
        <v>12885.846428571431</v>
      </c>
      <c r="GG77" s="17">
        <f t="shared" si="347"/>
        <v>13929.573214285714</v>
      </c>
      <c r="GH77" s="17">
        <f t="shared" si="348"/>
        <v>12683.499428571426</v>
      </c>
      <c r="GI77" s="17">
        <f t="shared" si="349"/>
        <v>11764.446428571429</v>
      </c>
      <c r="GJ77" s="17">
        <f t="shared" si="350"/>
        <v>10133.572285714285</v>
      </c>
      <c r="GK77" s="17">
        <f t="shared" si="351"/>
        <v>10078.457142857143</v>
      </c>
      <c r="GL77" s="17">
        <f t="shared" si="352"/>
        <v>12960.181071428573</v>
      </c>
      <c r="GM77" s="14">
        <f t="shared" si="353"/>
        <v>14330.130857142858</v>
      </c>
      <c r="GN77" s="17">
        <f t="shared" si="354"/>
        <v>13317.45</v>
      </c>
      <c r="GO77" s="17">
        <f t="shared" si="355"/>
        <v>10054.799999999999</v>
      </c>
      <c r="GP77" s="17">
        <f t="shared" si="356"/>
        <v>10659</v>
      </c>
      <c r="GQ77" s="17">
        <f t="shared" si="357"/>
        <v>10842.584999999999</v>
      </c>
      <c r="GR77" s="17">
        <f t="shared" si="358"/>
        <v>11478.69</v>
      </c>
      <c r="GS77" s="15">
        <f t="shared" si="359"/>
        <v>13929.573214285714</v>
      </c>
      <c r="GT77" s="12">
        <f t="shared" si="360"/>
        <v>12683.499428571426</v>
      </c>
      <c r="GU77" s="12">
        <f t="shared" si="361"/>
        <v>11764.446428571429</v>
      </c>
      <c r="GV77" s="12">
        <f t="shared" si="362"/>
        <v>10133.572285714285</v>
      </c>
      <c r="GW77" s="12">
        <f t="shared" si="363"/>
        <v>10078.457142857143</v>
      </c>
      <c r="GX77" s="12">
        <f t="shared" si="364"/>
        <v>12960.181071428573</v>
      </c>
      <c r="GY77" s="14">
        <f t="shared" si="365"/>
        <v>14330.130857142858</v>
      </c>
      <c r="GZ77" s="15">
        <f t="shared" si="366"/>
        <v>13317.45</v>
      </c>
      <c r="HA77" s="15">
        <f t="shared" si="367"/>
        <v>10054.799999999999</v>
      </c>
      <c r="HB77" s="15">
        <f t="shared" si="368"/>
        <v>10659</v>
      </c>
      <c r="HC77" s="15">
        <f t="shared" si="369"/>
        <v>10842.584999999999</v>
      </c>
      <c r="HD77" s="15">
        <f t="shared" si="370"/>
        <v>11478.69</v>
      </c>
      <c r="HE77" s="15">
        <f t="shared" si="371"/>
        <v>13929.573214285714</v>
      </c>
      <c r="HF77" s="15">
        <f t="shared" si="372"/>
        <v>12683.499428571426</v>
      </c>
      <c r="HG77" s="15">
        <f t="shared" si="373"/>
        <v>11764.446428571429</v>
      </c>
      <c r="HH77" s="15">
        <f t="shared" si="374"/>
        <v>10133.572285714285</v>
      </c>
      <c r="HI77" s="15">
        <f t="shared" si="375"/>
        <v>10078.457142857143</v>
      </c>
      <c r="HJ77" s="16">
        <f t="shared" si="376"/>
        <v>12960.181071428573</v>
      </c>
      <c r="HK77" s="14">
        <f t="shared" si="377"/>
        <v>14330.130857142858</v>
      </c>
      <c r="HL77" s="15">
        <f t="shared" si="378"/>
        <v>13317.45</v>
      </c>
      <c r="HM77" s="15">
        <f t="shared" si="379"/>
        <v>10054.799999999999</v>
      </c>
      <c r="HN77" s="15">
        <f t="shared" si="380"/>
        <v>10659</v>
      </c>
      <c r="HO77" s="15">
        <f t="shared" si="381"/>
        <v>10842.584999999999</v>
      </c>
      <c r="HP77" s="15">
        <f t="shared" si="382"/>
        <v>11478.69</v>
      </c>
      <c r="HQ77" s="15">
        <f t="shared" si="383"/>
        <v>13929.573214285714</v>
      </c>
      <c r="HR77" s="15">
        <f t="shared" si="384"/>
        <v>12683.499428571426</v>
      </c>
      <c r="HS77" s="15">
        <f t="shared" si="385"/>
        <v>11764.446428571429</v>
      </c>
      <c r="HT77" s="15">
        <f t="shared" si="386"/>
        <v>10133.572285714285</v>
      </c>
      <c r="HU77" s="15">
        <f t="shared" si="387"/>
        <v>10078.457142857143</v>
      </c>
      <c r="HV77" s="16">
        <f t="shared" si="388"/>
        <v>12960.181071428573</v>
      </c>
      <c r="HW77" s="14">
        <f t="shared" si="389"/>
        <v>14330.130857142858</v>
      </c>
      <c r="HX77" s="15">
        <f t="shared" si="390"/>
        <v>13317.45</v>
      </c>
      <c r="HY77" s="15">
        <f t="shared" si="391"/>
        <v>10054.799999999999</v>
      </c>
      <c r="HZ77" s="15">
        <f t="shared" si="392"/>
        <v>10659</v>
      </c>
      <c r="IA77" s="15">
        <f t="shared" si="393"/>
        <v>10842.584999999999</v>
      </c>
      <c r="IB77" s="15">
        <f t="shared" si="394"/>
        <v>11478.69</v>
      </c>
      <c r="IC77" s="15">
        <f t="shared" si="395"/>
        <v>13929.573214285714</v>
      </c>
      <c r="ID77" s="15">
        <f t="shared" si="396"/>
        <v>12683.499428571426</v>
      </c>
      <c r="IE77" s="15">
        <f t="shared" si="397"/>
        <v>11764.446428571429</v>
      </c>
      <c r="IF77" s="15">
        <f t="shared" si="398"/>
        <v>10133.572285714285</v>
      </c>
      <c r="IG77" s="15">
        <f t="shared" si="399"/>
        <v>10078.457142857143</v>
      </c>
      <c r="IH77" s="16">
        <f t="shared" si="400"/>
        <v>12960.181071428573</v>
      </c>
      <c r="II77" s="14">
        <f t="shared" si="401"/>
        <v>14330.130857142858</v>
      </c>
      <c r="IJ77" s="15"/>
      <c r="IK77" s="15"/>
      <c r="IL77" s="15"/>
      <c r="IM77" s="15"/>
      <c r="IN77" s="15"/>
      <c r="IO77" s="15"/>
      <c r="IP77" s="15"/>
      <c r="IQ77" s="15"/>
      <c r="IR77" s="15"/>
      <c r="IS77" s="15"/>
      <c r="IT77" s="16"/>
      <c r="IU77" s="14"/>
      <c r="IV77" s="15"/>
      <c r="IW77" s="15"/>
      <c r="IX77" s="15"/>
      <c r="IY77" s="15"/>
      <c r="IZ77" s="15"/>
      <c r="JA77" s="15"/>
      <c r="JB77" s="15"/>
      <c r="JC77" s="15"/>
      <c r="JD77" s="15"/>
      <c r="JE77" s="15"/>
      <c r="JF77" s="16"/>
      <c r="JH77" s="17"/>
      <c r="JI77" s="14">
        <f t="shared" si="406"/>
        <v>0</v>
      </c>
      <c r="JJ77" s="15">
        <f t="shared" si="407"/>
        <v>0</v>
      </c>
      <c r="JK77" s="15">
        <f t="shared" si="408"/>
        <v>136876.13500000001</v>
      </c>
      <c r="JL77" s="15">
        <f t="shared" si="409"/>
        <v>142232.38542857143</v>
      </c>
      <c r="JM77" s="15">
        <f t="shared" si="410"/>
        <v>142232.38542857143</v>
      </c>
      <c r="JN77" s="15">
        <f t="shared" si="411"/>
        <v>142232.38542857143</v>
      </c>
      <c r="JO77" s="15">
        <f t="shared" si="412"/>
        <v>142232.38542857143</v>
      </c>
      <c r="JP77" s="15">
        <f t="shared" si="413"/>
        <v>14330.130857142858</v>
      </c>
      <c r="JQ77" s="15">
        <f t="shared" si="414"/>
        <v>0</v>
      </c>
      <c r="JR77" s="14"/>
    </row>
    <row r="78" spans="1:278" ht="12.75" customHeight="1" x14ac:dyDescent="0.25">
      <c r="A78" s="1" t="s">
        <v>55</v>
      </c>
      <c r="B78" s="3" t="s">
        <v>56</v>
      </c>
      <c r="C78" s="4">
        <v>45317</v>
      </c>
      <c r="D78">
        <f t="shared" si="297"/>
        <v>2024</v>
      </c>
      <c r="E78">
        <f t="shared" si="298"/>
        <v>1</v>
      </c>
      <c r="F78">
        <f t="shared" si="299"/>
        <v>2021</v>
      </c>
      <c r="G78">
        <f t="shared" si="300"/>
        <v>1</v>
      </c>
      <c r="H78">
        <f t="shared" si="402"/>
        <v>2024</v>
      </c>
      <c r="I78">
        <f t="shared" si="403"/>
        <v>2</v>
      </c>
      <c r="J78">
        <f t="shared" si="404"/>
        <v>2028</v>
      </c>
      <c r="K78">
        <f t="shared" si="405"/>
        <v>1</v>
      </c>
      <c r="M78" s="28">
        <f>IF(AND($D78=$M$4,$E78=M$5),VLOOKUP($A78,'Потребление ЭЭ_факт'!$A$5:$DH$154,47+'Потребление ЭЭ_факт'!AU$4-1,FALSE),IF(L78&lt;&gt;0,VLOOKUP($A78,'Потребление ЭЭ_факт'!$A$5:$DH$154,47+'Потребление ЭЭ_факт'!AU$4-1,FALSE),0))</f>
        <v>0</v>
      </c>
      <c r="N78" s="17">
        <f>IF(AND($D78=$M$4,$E78=N$5),VLOOKUP($A78,'Потребление ЭЭ_факт'!$A$5:$DH$154,47+'Потребление ЭЭ_факт'!AV$4-1,FALSE),IF(M78&lt;&gt;0,VLOOKUP($A78,'Потребление ЭЭ_факт'!$A$5:$DH$154,47+'Потребление ЭЭ_факт'!AV$4-1,FALSE),0))</f>
        <v>0</v>
      </c>
      <c r="O78" s="17">
        <f>IF(AND($D78=$M$4,$E78=O$5),VLOOKUP($A78,'Потребление ЭЭ_факт'!$A$5:$DH$154,47+'Потребление ЭЭ_факт'!AW$4-1,FALSE),IF(N78&lt;&gt;0,VLOOKUP($A78,'Потребление ЭЭ_факт'!$A$5:$DH$154,47+'Потребление ЭЭ_факт'!AW$4-1,FALSE),0))</f>
        <v>0</v>
      </c>
      <c r="P78" s="17">
        <f>IF(AND($D78=$M$4,$E78=P$5),VLOOKUP($A78,'Потребление ЭЭ_факт'!$A$5:$DH$154,47+'Потребление ЭЭ_факт'!AX$4-1,FALSE),IF(O78&lt;&gt;0,VLOOKUP($A78,'Потребление ЭЭ_факт'!$A$5:$DH$154,47+'Потребление ЭЭ_факт'!AX$4-1,FALSE),0))</f>
        <v>0</v>
      </c>
      <c r="Q78" s="17">
        <f>IF(AND($D78=$M$4,$E78=Q$5),VLOOKUP($A78,'Потребление ЭЭ_факт'!$A$5:$DH$154,47+'Потребление ЭЭ_факт'!AY$4-1,FALSE),IF(P78&lt;&gt;0,VLOOKUP($A78,'Потребление ЭЭ_факт'!$A$5:$DH$154,47+'Потребление ЭЭ_факт'!AY$4-1,FALSE),0))</f>
        <v>0</v>
      </c>
      <c r="R78" s="17">
        <f>IF(AND($D78=$M$4,$E78=R$5),VLOOKUP($A78,'Потребление ЭЭ_факт'!$A$5:$DH$154,47+'Потребление ЭЭ_факт'!AZ$4-1,FALSE),IF(Q78&lt;&gt;0,VLOOKUP($A78,'Потребление ЭЭ_факт'!$A$5:$DH$154,47+'Потребление ЭЭ_факт'!AZ$4-1,FALSE),0))</f>
        <v>0</v>
      </c>
      <c r="S78" s="17">
        <f>IF(AND($D78=$M$4,$E78=S$5),VLOOKUP($A78,'Потребление ЭЭ_факт'!$A$5:$DH$154,47+'Потребление ЭЭ_факт'!BA$4-1,FALSE),IF(R78&lt;&gt;0,VLOOKUP($A78,'Потребление ЭЭ_факт'!$A$5:$DH$154,47+'Потребление ЭЭ_факт'!BA$4-1,FALSE),0))</f>
        <v>0</v>
      </c>
      <c r="T78" s="17">
        <f>IF(AND($D78=$M$4,$E78=T$5),VLOOKUP($A78,'Потребление ЭЭ_факт'!$A$5:$DH$154,47+'Потребление ЭЭ_факт'!BB$4-1,FALSE),IF(S78&lt;&gt;0,VLOOKUP($A78,'Потребление ЭЭ_факт'!$A$5:$DH$154,47+'Потребление ЭЭ_факт'!BB$4-1,FALSE),0))</f>
        <v>0</v>
      </c>
      <c r="U78" s="17">
        <f>IF(AND($D78=$M$4,$E78=U$5),VLOOKUP($A78,'Потребление ЭЭ_факт'!$A$5:$DH$154,47+'Потребление ЭЭ_факт'!BC$4-1,FALSE),IF(T78&lt;&gt;0,VLOOKUP($A78,'Потребление ЭЭ_факт'!$A$5:$DH$154,47+'Потребление ЭЭ_факт'!BC$4-1,FALSE),0))</f>
        <v>0</v>
      </c>
      <c r="V78" s="17">
        <f>IF(AND($D78=$M$4,$E78=V$5),VLOOKUP($A78,'Потребление ЭЭ_факт'!$A$5:$DH$154,47+'Потребление ЭЭ_факт'!BD$4-1,FALSE),IF(U78&lt;&gt;0,VLOOKUP($A78,'Потребление ЭЭ_факт'!$A$5:$DH$154,47+'Потребление ЭЭ_факт'!BD$4-1,FALSE),0))</f>
        <v>0</v>
      </c>
      <c r="W78" s="17">
        <f>IF(AND($D78=$M$4,$E78=W$5),VLOOKUP($A78,'Потребление ЭЭ_факт'!$A$5:$DH$154,47+'Потребление ЭЭ_факт'!BE$4-1,FALSE),IF(V78&lt;&gt;0,VLOOKUP($A78,'Потребление ЭЭ_факт'!$A$5:$DH$154,47+'Потребление ЭЭ_факт'!BE$4-1,FALSE),0))</f>
        <v>0</v>
      </c>
      <c r="X78" s="17">
        <f>IF(AND($D78=$M$4,$E78=X$5),VLOOKUP($A78,'Потребление ЭЭ_факт'!$A$5:$DH$154,47+'Потребление ЭЭ_факт'!BF$4-1,FALSE),IF(W78&lt;&gt;0,VLOOKUP($A78,'Потребление ЭЭ_факт'!$A$5:$DH$154,47+'Потребление ЭЭ_факт'!BF$4-1,FALSE),0))</f>
        <v>0</v>
      </c>
      <c r="Y78" s="14">
        <f>IF(AND($D78=$Y$4,$E78=Y$5),VLOOKUP($A78,'Потребление ЭЭ_факт'!$A$5:$DH$154,47+'Потребление ЭЭ_факт'!BG$4+11,FALSE),IF(X78&lt;&gt;0,VLOOKUP($A78,'Потребление ЭЭ_факт'!$A$5:$DH$154,47+'Потребление ЭЭ_факт'!BG$4+11,FALSE),0))</f>
        <v>0</v>
      </c>
      <c r="Z78" s="17">
        <f>IF(AND($D78=$Y$4,$E78=Z$5),VLOOKUP($A78,'Потребление ЭЭ_факт'!$A$5:$DH$154,47+'Потребление ЭЭ_факт'!BH$4+11,FALSE),IF(Y78&lt;&gt;0,VLOOKUP($A78,'Потребление ЭЭ_факт'!$A$5:$DH$154,47+'Потребление ЭЭ_факт'!BH$4+11,FALSE),0))</f>
        <v>0</v>
      </c>
      <c r="AA78" s="17">
        <f>IF(AND($D78=$Y$4,$E78=AA$5),VLOOKUP($A78,'Потребление ЭЭ_факт'!$A$5:$DH$154,47+'Потребление ЭЭ_факт'!BI$4+11,FALSE),IF(Z78&lt;&gt;0,VLOOKUP($A78,'Потребление ЭЭ_факт'!$A$5:$DH$154,47+'Потребление ЭЭ_факт'!BI$4+11,FALSE),0))</f>
        <v>0</v>
      </c>
      <c r="AB78" s="17">
        <f>IF(AND($D78=$Y$4,$E78=AB$5),VLOOKUP($A78,'Потребление ЭЭ_факт'!$A$5:$DH$154,47+'Потребление ЭЭ_факт'!BJ$4+11,FALSE),IF(AA78&lt;&gt;0,VLOOKUP($A78,'Потребление ЭЭ_факт'!$A$5:$DH$154,47+'Потребление ЭЭ_факт'!BJ$4+11,FALSE),0))</f>
        <v>0</v>
      </c>
      <c r="AC78" s="17">
        <f>IF(AND($D78=$Y$4,$E78=AC$5),VLOOKUP($A78,'Потребление ЭЭ_факт'!$A$5:$DH$154,47+'Потребление ЭЭ_факт'!BK$4+11,FALSE),IF(AB78&lt;&gt;0,VLOOKUP($A78,'Потребление ЭЭ_факт'!$A$5:$DH$154,47+'Потребление ЭЭ_факт'!BK$4+11,FALSE),0))</f>
        <v>0</v>
      </c>
      <c r="AD78" s="17">
        <f>IF(AND($D78=$Y$4,$E78=AD$5),VLOOKUP($A78,'Потребление ЭЭ_факт'!$A$5:$DH$154,47+'Потребление ЭЭ_факт'!BL$4+11,FALSE),IF(AC78&lt;&gt;0,VLOOKUP($A78,'Потребление ЭЭ_факт'!$A$5:$DH$154,47+'Потребление ЭЭ_факт'!BL$4+11,FALSE),0))</f>
        <v>0</v>
      </c>
      <c r="AE78" s="17">
        <f>IF(AND($D78=$Y$4,$E78=AE$5),VLOOKUP($A78,'Потребление ЭЭ_факт'!$A$5:$DH$154,47+'Потребление ЭЭ_факт'!BM$4+11,FALSE),IF(AD78&lt;&gt;0,VLOOKUP($A78,'Потребление ЭЭ_факт'!$A$5:$DH$154,47+'Потребление ЭЭ_факт'!BM$4+11,FALSE),0))</f>
        <v>0</v>
      </c>
      <c r="AF78" s="17">
        <f>IF(AND($D78=$Y$4,$E78=AF$5),VLOOKUP($A78,'Потребление ЭЭ_факт'!$A$5:$DH$154,47+'Потребление ЭЭ_факт'!BN$4+11,FALSE),IF(AE78&lt;&gt;0,VLOOKUP($A78,'Потребление ЭЭ_факт'!$A$5:$DH$154,47+'Потребление ЭЭ_факт'!BN$4+11,FALSE),0))</f>
        <v>0</v>
      </c>
      <c r="AG78" s="17">
        <f>IF(AND($D78=$Y$4,$E78=AG$5),VLOOKUP($A78,'Потребление ЭЭ_факт'!$A$5:$DH$154,47+'Потребление ЭЭ_факт'!BO$4+11,FALSE),IF(AF78&lt;&gt;0,VLOOKUP($A78,'Потребление ЭЭ_факт'!$A$5:$DH$154,47+'Потребление ЭЭ_факт'!BO$4+11,FALSE),0))</f>
        <v>0</v>
      </c>
      <c r="AH78" s="17">
        <f>IF(AND($D78=$Y$4,$E78=AH$5),VLOOKUP($A78,'Потребление ЭЭ_факт'!$A$5:$DH$154,47+'Потребление ЭЭ_факт'!BP$4+11,FALSE),IF(AG78&lt;&gt;0,VLOOKUP($A78,'Потребление ЭЭ_факт'!$A$5:$DH$154,47+'Потребление ЭЭ_факт'!BP$4+11,FALSE),0))</f>
        <v>0</v>
      </c>
      <c r="AI78" s="17">
        <f>IF(AND($D78=$Y$4,$E78=AI$5),VLOOKUP($A78,'Потребление ЭЭ_факт'!$A$5:$DH$154,47+'Потребление ЭЭ_факт'!BQ$4+11,FALSE),IF(AH78&lt;&gt;0,VLOOKUP($A78,'Потребление ЭЭ_факт'!$A$5:$DH$154,47+'Потребление ЭЭ_факт'!BQ$4+11,FALSE),0))</f>
        <v>0</v>
      </c>
      <c r="AJ78" s="17">
        <f>IF(AND($D78=$Y$4,$E78=AJ$5),VLOOKUP($A78,'Потребление ЭЭ_факт'!$A$5:$DH$154,47+'Потребление ЭЭ_факт'!BR$4+11,FALSE),IF(AI78&lt;&gt;0,VLOOKUP($A78,'Потребление ЭЭ_факт'!$A$5:$DH$154,47+'Потребление ЭЭ_факт'!BR$4+11,FALSE),0))</f>
        <v>0</v>
      </c>
      <c r="AK78" s="14">
        <f>IF(AND($D78=$AK$4,$E78=AK$5),VLOOKUP($A78,'Потребление ЭЭ_факт'!$A$5:$DH$154,47+'Потребление ЭЭ_факт'!BS$4+23,FALSE),IF(AJ78&lt;&gt;0,VLOOKUP($A78,'Потребление ЭЭ_факт'!$A$5:$DH$154,47+'Потребление ЭЭ_факт'!BS$4+23,FALSE),0))</f>
        <v>0</v>
      </c>
      <c r="AL78" s="17">
        <f>IF(AND($D78=$AK$4,$E78=AL$5),VLOOKUP($A78,'Потребление ЭЭ_факт'!$A$5:$DH$154,47+'Потребление ЭЭ_факт'!BT$4+23,FALSE),IF(AK78&lt;&gt;0,VLOOKUP($A78,'Потребление ЭЭ_факт'!$A$5:$DH$154,47+'Потребление ЭЭ_факт'!BT$4+23,FALSE),0))</f>
        <v>0</v>
      </c>
      <c r="AM78" s="17">
        <f>IF(AND($D78=$AK$4,$E78=AM$5),VLOOKUP($A78,'Потребление ЭЭ_факт'!$A$5:$DH$154,47+'Потребление ЭЭ_факт'!BU$4+23,FALSE),IF(AL78&lt;&gt;0,VLOOKUP($A78,'Потребление ЭЭ_факт'!$A$5:$DH$154,47+'Потребление ЭЭ_факт'!BU$4+23,FALSE),0))</f>
        <v>0</v>
      </c>
      <c r="AN78" s="17">
        <f>IF(AND($D78=$AK$4,$E78=AN$5),VLOOKUP($A78,'Потребление ЭЭ_факт'!$A$5:$DH$154,47+'Потребление ЭЭ_факт'!BV$4+23,FALSE),IF(AM78&lt;&gt;0,VLOOKUP($A78,'Потребление ЭЭ_факт'!$A$5:$DH$154,47+'Потребление ЭЭ_факт'!BV$4+23,FALSE),0))</f>
        <v>0</v>
      </c>
      <c r="AO78" s="17">
        <f>IF(AND($D78=$AK$4,$E78=AO$5),VLOOKUP($A78,'Потребление ЭЭ_факт'!$A$5:$DH$154,47+'Потребление ЭЭ_факт'!BW$4+23,FALSE),IF(AN78&lt;&gt;0,VLOOKUP($A78,'Потребление ЭЭ_факт'!$A$5:$DH$154,47+'Потребление ЭЭ_факт'!BW$4+23,FALSE),0))</f>
        <v>0</v>
      </c>
      <c r="AP78" s="17">
        <f>IF(AND($D78=$AK$4,$E78=AP$5),VLOOKUP($A78,'Потребление ЭЭ_факт'!$A$5:$DH$154,47+'Потребление ЭЭ_факт'!BX$4+23,FALSE),IF(AO78&lt;&gt;0,VLOOKUP($A78,'Потребление ЭЭ_факт'!$A$5:$DH$154,47+'Потребление ЭЭ_факт'!BX$4+23,FALSE),0))</f>
        <v>0</v>
      </c>
      <c r="AQ78" s="17">
        <f>IF(AND($D78=$AK$4,$E78=AQ$5),VLOOKUP($A78,'Потребление ЭЭ_факт'!$A$5:$DH$154,47+'Потребление ЭЭ_факт'!BY$4+23,FALSE),IF(AP78&lt;&gt;0,VLOOKUP($A78,'Потребление ЭЭ_факт'!$A$5:$DH$154,47+'Потребление ЭЭ_факт'!BY$4+23,FALSE),0))</f>
        <v>0</v>
      </c>
      <c r="AR78" s="17">
        <f>IF(AND($D78=$AK$4,$E78=AR$5),VLOOKUP($A78,'Потребление ЭЭ_факт'!$A$5:$DH$154,47+'Потребление ЭЭ_факт'!BZ$4+23,FALSE),IF(AQ78&lt;&gt;0,VLOOKUP($A78,'Потребление ЭЭ_факт'!$A$5:$DH$154,47+'Потребление ЭЭ_факт'!BZ$4+23,FALSE),0))</f>
        <v>0</v>
      </c>
      <c r="AS78" s="17">
        <f>IF(AND($D78=$AK$4,$E78=AS$5),VLOOKUP($A78,'Потребление ЭЭ_факт'!$A$5:$DH$154,47+'Потребление ЭЭ_факт'!CA$4+23,FALSE),IF(AR78&lt;&gt;0,VLOOKUP($A78,'Потребление ЭЭ_факт'!$A$5:$DH$154,47+'Потребление ЭЭ_факт'!CA$4+23,FALSE),0))</f>
        <v>0</v>
      </c>
      <c r="AT78" s="17">
        <f>IF(AND($D78=$AK$4,$E78=AT$5),VLOOKUP($A78,'Потребление ЭЭ_факт'!$A$5:$DH$154,47+'Потребление ЭЭ_факт'!CB$4+23,FALSE),IF(AS78&lt;&gt;0,VLOOKUP($A78,'Потребление ЭЭ_факт'!$A$5:$DH$154,47+'Потребление ЭЭ_факт'!CB$4+23,FALSE),0))</f>
        <v>0</v>
      </c>
      <c r="AU78" s="17">
        <f>IF(AND($D78=$AK$4,$E78=AU$5),VLOOKUP($A78,'Потребление ЭЭ_факт'!$A$5:$DH$154,47+'Потребление ЭЭ_факт'!CC$4+23,FALSE),IF(AT78&lt;&gt;0,VLOOKUP($A78,'Потребление ЭЭ_факт'!$A$5:$DH$154,47+'Потребление ЭЭ_факт'!CC$4+23,FALSE),0))</f>
        <v>0</v>
      </c>
      <c r="AV78" s="17">
        <f>IF(AND($D78=$AK$4,$E78=AV$5),VLOOKUP($A78,'Потребление ЭЭ_факт'!$A$5:$DH$154,47+'Потребление ЭЭ_факт'!CD$4+23,FALSE),IF(AU78&lt;&gt;0,VLOOKUP($A78,'Потребление ЭЭ_факт'!$A$5:$DH$154,47+'Потребление ЭЭ_факт'!CD$4+23,FALSE),0))</f>
        <v>0</v>
      </c>
      <c r="AW78" s="14">
        <f>IF(AND($D78=$AW$4,$E78=AW$5),VLOOKUP($A78,'Потребление ЭЭ_факт'!$A$5:$DH$154,47+'Потребление ЭЭ_факт'!CE$4+35,FALSE),IF(AV78&lt;&gt;0,VLOOKUP($A78,'Потребление ЭЭ_факт'!$A$5:$DH$154,47+'Потребление ЭЭ_факт'!CE$4+35,FALSE),0))</f>
        <v>0</v>
      </c>
      <c r="AX78" s="17">
        <f>IF(AND($D78=$AW$4,$E78=AX$5),VLOOKUP($A78,'Потребление ЭЭ_факт'!$A$5:$DH$154,47+'Потребление ЭЭ_факт'!CF$4+35,FALSE),IF(AW78&lt;&gt;0,VLOOKUP($A78,'Потребление ЭЭ_факт'!$A$5:$DH$154,47+'Потребление ЭЭ_факт'!CF$4+35,FALSE),0))</f>
        <v>0</v>
      </c>
      <c r="AY78" s="17">
        <f>IF(AND($D78=$AW$4,$E78=AY$5),VLOOKUP($A78,'Потребление ЭЭ_факт'!$A$5:$DH$154,47+'Потребление ЭЭ_факт'!CG$4+35,FALSE),IF(AX78&lt;&gt;0,VLOOKUP($A78,'Потребление ЭЭ_факт'!$A$5:$DH$154,47+'Потребление ЭЭ_факт'!CG$4+35,FALSE),0))</f>
        <v>0</v>
      </c>
      <c r="AZ78" s="17">
        <f>IF(AND($D78=$AW$4,$E78=AZ$5),VLOOKUP($A78,'Потребление ЭЭ_факт'!$A$5:$DH$154,47+'Потребление ЭЭ_факт'!CH$4+35,FALSE),IF(AY78&lt;&gt;0,VLOOKUP($A78,'Потребление ЭЭ_факт'!$A$5:$DH$154,47+'Потребление ЭЭ_факт'!CH$4+35,FALSE),0))</f>
        <v>0</v>
      </c>
      <c r="BA78" s="17">
        <f>IF(AND($D78=$AW$4,$E78=BA$5),VLOOKUP($A78,'Потребление ЭЭ_факт'!$A$5:$DH$154,47+'Потребление ЭЭ_факт'!CI$4+35,FALSE),IF(AZ78&lt;&gt;0,VLOOKUP($A78,'Потребление ЭЭ_факт'!$A$5:$DH$154,47+'Потребление ЭЭ_факт'!CI$4+35,FALSE),0))</f>
        <v>0</v>
      </c>
      <c r="BB78" s="17">
        <f>IF(AND($D78=$AW$4,$E78=BB$5),VLOOKUP($A78,'Потребление ЭЭ_факт'!$A$5:$DH$154,47+'Потребление ЭЭ_факт'!CJ$4+35,FALSE),IF(BA78&lt;&gt;0,VLOOKUP($A78,'Потребление ЭЭ_факт'!$A$5:$DH$154,47+'Потребление ЭЭ_факт'!CJ$4+35,FALSE),0))</f>
        <v>0</v>
      </c>
      <c r="BC78" s="17">
        <f>IF(AND($D78=$AW$4,$E78=BC$5),VLOOKUP($A78,'Потребление ЭЭ_факт'!$A$5:$DH$154,47+'Потребление ЭЭ_факт'!CK$4+35,FALSE),IF(BB78&lt;&gt;0,VLOOKUP($A78,'Потребление ЭЭ_факт'!$A$5:$DH$154,47+'Потребление ЭЭ_факт'!CK$4+35,FALSE),0))</f>
        <v>0</v>
      </c>
      <c r="BD78" s="17">
        <f>IF(AND($D78=$AW$4,$E78=BD$5),VLOOKUP($A78,'Потребление ЭЭ_факт'!$A$5:$DH$154,47+'Потребление ЭЭ_факт'!CL$4+35,FALSE),IF(BC78&lt;&gt;0,VLOOKUP($A78,'Потребление ЭЭ_факт'!$A$5:$DH$154,47+'Потребление ЭЭ_факт'!CL$4+35,FALSE),0))</f>
        <v>0</v>
      </c>
      <c r="BE78" s="17">
        <f>IF(AND($D78=$AW$4,$E78=BE$5),VLOOKUP($A78,'Потребление ЭЭ_факт'!$A$5:$DH$154,47+'Потребление ЭЭ_факт'!CM$4+35,FALSE),IF(BD78&lt;&gt;0,VLOOKUP($A78,'Потребление ЭЭ_факт'!$A$5:$DH$154,47+'Потребление ЭЭ_факт'!CM$4+35,FALSE),0))</f>
        <v>0</v>
      </c>
      <c r="BF78" s="17">
        <f>IF(AND($D78=$AW$4,$E78=BF$5),VLOOKUP($A78,'Потребление ЭЭ_факт'!$A$5:$DH$154,47+'Потребление ЭЭ_факт'!CN$4+35,FALSE),IF(BE78&lt;&gt;0,VLOOKUP($A78,'Потребление ЭЭ_факт'!$A$5:$DH$154,47+'Потребление ЭЭ_факт'!CN$4+35,FALSE),0))</f>
        <v>0</v>
      </c>
      <c r="BG78" s="17">
        <f>IF(AND($D78=$AW$4,$E78=BG$5),VLOOKUP($A78,'Потребление ЭЭ_факт'!$A$5:$DH$154,47+'Потребление ЭЭ_факт'!CO$4+35,FALSE),IF(BF78&lt;&gt;0,VLOOKUP($A78,'Потребление ЭЭ_факт'!$A$5:$DH$154,47+'Потребление ЭЭ_факт'!CO$4+35,FALSE),0))</f>
        <v>0</v>
      </c>
      <c r="BH78" s="17">
        <f>IF(AND($D78=$AW$4,$E78=BH$5),VLOOKUP($A78,'Потребление ЭЭ_факт'!$A$5:$DH$154,47+'Потребление ЭЭ_факт'!CP$4+35,FALSE),IF(BG78&lt;&gt;0,VLOOKUP($A78,'Потребление ЭЭ_факт'!$A$5:$DH$154,47+'Потребление ЭЭ_факт'!CP$4+35,FALSE),0))</f>
        <v>0</v>
      </c>
      <c r="BI78" s="14">
        <f>IF(AND($D78=$BI$4,$E78=BI$5),VLOOKUP($A78,'Потребление ЭЭ_факт'!$A$5:$DH$154,47+'Потребление ЭЭ_факт'!CQ$4+47,FALSE),IF(BH78&lt;&gt;0,VLOOKUP($A78,'Потребление ЭЭ_факт'!$A$5:$DH$154,47+'Потребление ЭЭ_факт'!CQ$4+47,FALSE),0))</f>
        <v>21223.862142857142</v>
      </c>
      <c r="BJ78" s="17">
        <f>IF(AND($D78=$BI$4,$E78=BJ$5),VLOOKUP($A78,'Потребление ЭЭ_факт'!$A$5:$DH$154,47+'Потребление ЭЭ_факт'!CR$4+47,FALSE),IF(BI78&lt;&gt;0,VLOOKUP($A78,'Потребление ЭЭ_факт'!$A$5:$DH$154,47+'Потребление ЭЭ_факт'!CR$4+47,FALSE),0))</f>
        <v>24551.615428571426</v>
      </c>
      <c r="BK78" s="17">
        <f>IF(AND($D78=$BI$4,$E78=BK$5),VLOOKUP($A78,'Потребление ЭЭ_факт'!$A$5:$DH$154,47+'Потребление ЭЭ_факт'!CS$4+47,FALSE),IF(BJ78&lt;&gt;0,VLOOKUP($A78,'Потребление ЭЭ_факт'!$A$5:$DH$154,47+'Потребление ЭЭ_факт'!CS$4+47,FALSE),0))</f>
        <v>24839.758607142856</v>
      </c>
      <c r="BL78" s="17">
        <f>IF(AND($D78=$BI$4,$E78=BL$5),VLOOKUP($A78,'Потребление ЭЭ_факт'!$A$5:$DH$154,47+'Потребление ЭЭ_факт'!CT$4+47,FALSE),IF(BK78&lt;&gt;0,VLOOKUP($A78,'Потребление ЭЭ_факт'!$A$5:$DH$154,47+'Потребление ЭЭ_факт'!CT$4+47,FALSE),0))</f>
        <v>22079.935714285719</v>
      </c>
      <c r="BM78" s="17">
        <f>IF(AND($D78=$BI$4,$E78=BM$5),VLOOKUP($A78,'Потребление ЭЭ_факт'!$A$5:$DH$154,47+'Потребление ЭЭ_факт'!CU$4+47,FALSE),IF(BL78&lt;&gt;0,VLOOKUP($A78,'Потребление ЭЭ_факт'!$A$5:$DH$154,47+'Потребление ЭЭ_факт'!CU$4+47,FALSE),0))</f>
        <v>22751.183428571429</v>
      </c>
      <c r="BN78" s="17">
        <f>IF(AND($D78=$BI$4,$E78=BN$5),VLOOKUP($A78,'Потребление ЭЭ_факт'!$A$5:$DH$154,47+'Потребление ЭЭ_факт'!CV$4+47,FALSE),IF(BM78&lt;&gt;0,VLOOKUP($A78,'Потребление ЭЭ_факт'!$A$5:$DH$154,47+'Потребление ЭЭ_факт'!CV$4+47,FALSE),0))</f>
        <v>25834.71428571429</v>
      </c>
      <c r="BO78" s="17">
        <f>IF(AND($D78=$BI$4,$E78=BO$5),VLOOKUP($A78,'Потребление ЭЭ_факт'!$A$5:$DH$154,47+'Потребление ЭЭ_факт'!CW$4+47,FALSE),IF(BN78&lt;&gt;0,VLOOKUP($A78,'Потребление ЭЭ_факт'!$A$5:$DH$154,47+'Потребление ЭЭ_факт'!CW$4+47,FALSE),0))</f>
        <v>30360.492142857147</v>
      </c>
      <c r="BP78" s="17">
        <f>IF(AND($D78=$BI$4,$E78=BP$5),VLOOKUP($A78,'Потребление ЭЭ_факт'!$A$5:$DH$154,47+'Потребление ЭЭ_факт'!CX$4+47,FALSE),IF(BO78&lt;&gt;0,VLOOKUP($A78,'Потребление ЭЭ_факт'!$A$5:$DH$154,47+'Потребление ЭЭ_факт'!CX$4+47,FALSE),0))</f>
        <v>27484.493714285712</v>
      </c>
      <c r="BQ78" s="17">
        <f>IF(AND($D78=$BI$4,$E78=BQ$5),VLOOKUP($A78,'Потребление ЭЭ_факт'!$A$5:$DH$154,47+'Потребление ЭЭ_факт'!CY$4+47,FALSE),IF(BP78&lt;&gt;0,VLOOKUP($A78,'Потребление ЭЭ_факт'!$A$5:$DH$154,47+'Потребление ЭЭ_факт'!CY$4+47,FALSE),0))</f>
        <v>25532.635714285716</v>
      </c>
      <c r="BR78" s="17">
        <f>IF(AND($D78=$BI$4,$E78=BR$5),VLOOKUP($A78,'Потребление ЭЭ_факт'!$A$5:$DH$154,47+'Потребление ЭЭ_факт'!CZ$4+47,FALSE),IF(BQ78&lt;&gt;0,VLOOKUP($A78,'Потребление ЭЭ_факт'!$A$5:$DH$154,47+'Потребление ЭЭ_факт'!CZ$4+47,FALSE),0))</f>
        <v>21408.103999999999</v>
      </c>
      <c r="BS78" s="17">
        <f>IF(AND($D78=$BI$4,$E78=BS$5),VLOOKUP($A78,'Потребление ЭЭ_факт'!$A$5:$DH$154,47+'Потребление ЭЭ_факт'!DA$4+47,FALSE),IF(BR78&lt;&gt;0,VLOOKUP($A78,'Потребление ЭЭ_факт'!$A$5:$DH$154,47+'Потребление ЭЭ_факт'!DA$4+47,FALSE),0))</f>
        <v>19139.07857142857</v>
      </c>
      <c r="BT78" s="17">
        <f>IF(AND($D78=$BI$4,$E78=BT$5),VLOOKUP($A78,'Потребление ЭЭ_факт'!$A$5:$DH$154,47+'Потребление ЭЭ_факт'!DB$4+47,FALSE),IF(BS78&lt;&gt;0,VLOOKUP($A78,'Потребление ЭЭ_факт'!$A$5:$DH$154,47+'Потребление ЭЭ_факт'!DB$4+47,FALSE),0))</f>
        <v>19197.192857142858</v>
      </c>
      <c r="BU78" s="14">
        <f>IF(AND($D78=$BU$4,$E78=BU$5),VLOOKUP($A78,'Потребление ЭЭ_факт'!$A$5:$DH$154,59+'Потребление ЭЭ_факт'!DC$4+47,FALSE),IF(BT78&lt;&gt;0,VLOOKUP($A78,'Потребление ЭЭ_факт'!$A$5:$DH$154,47+'Потребление ЭЭ_факт'!DC$4+59,FALSE),0))</f>
        <v>19266.765714285717</v>
      </c>
      <c r="BV78" s="17">
        <f>IF(AND($D78=$BU$4,$E78=BV$5),VLOOKUP($A78,'Потребление ЭЭ_факт'!$A$5:$DH$154,59+'Потребление ЭЭ_факт'!DD$4+47,FALSE),IF(BU78&lt;&gt;0,VLOOKUP($A78,'Потребление ЭЭ_факт'!$A$5:$DH$154,47+'Потребление ЭЭ_факт'!DD$4+59,FALSE),0))</f>
        <v>17690.940000000002</v>
      </c>
      <c r="BW78" s="17">
        <f>IF(AND($D78=$BU$4,$E78=BW$5),VLOOKUP($A78,'Потребление ЭЭ_факт'!$A$5:$DH$154,59+'Потребление ЭЭ_факт'!DE$4+47,FALSE),IF(BV78&lt;&gt;0,VLOOKUP($A78,'Потребление ЭЭ_факт'!$A$5:$DH$154,47+'Потребление ЭЭ_факт'!DE$4+59,FALSE),0))</f>
        <v>21243.192857142854</v>
      </c>
      <c r="BX78" s="17">
        <f>IF(AND($D78=$BU$4,$E78=BX$5),VLOOKUP($A78,'Потребление ЭЭ_факт'!$A$5:$DH$154,59+'Потребление ЭЭ_факт'!DF$4+47,FALSE),IF(BW78&lt;&gt;0,VLOOKUP($A78,'Потребление ЭЭ_факт'!$A$5:$DH$154,47+'Потребление ЭЭ_факт'!DF$4+59,FALSE),0))</f>
        <v>21915.407142857144</v>
      </c>
      <c r="BY78" s="17">
        <f>IF(AND($D78=$BU$4,$E78=BY$5),VLOOKUP($A78,'Потребление ЭЭ_факт'!$A$5:$DH$154,59+'Потребление ЭЭ_факт'!DG$4+47,FALSE),IF(BX78&lt;&gt;0,VLOOKUP($A78,'Потребление ЭЭ_факт'!$A$5:$DH$154,47+'Потребление ЭЭ_факт'!DG$4+59,FALSE),0))</f>
        <v>25922.76</v>
      </c>
      <c r="BZ78" s="17">
        <f>IF(AND($D78=$BU$4,$E78=BZ$5),VLOOKUP($A78,'Потребление ЭЭ_факт'!$A$5:$DH$154,59+'Потребление ЭЭ_факт'!DH$4+47,FALSE),IF(BY78&lt;&gt;0,VLOOKUP($A78,'Потребление ЭЭ_факт'!$A$5:$DH$154,47+'Потребление ЭЭ_факт'!DH$4+59,FALSE),0))</f>
        <v>26112.185714285712</v>
      </c>
      <c r="CA78" s="15">
        <f t="shared" si="301"/>
        <v>30360.492142857147</v>
      </c>
      <c r="CB78" s="12">
        <f t="shared" si="302"/>
        <v>27484.493714285712</v>
      </c>
      <c r="CC78" s="12">
        <f t="shared" si="303"/>
        <v>25532.635714285716</v>
      </c>
      <c r="CD78" s="12">
        <f t="shared" si="304"/>
        <v>21408.103999999999</v>
      </c>
      <c r="CE78" s="12">
        <f t="shared" si="305"/>
        <v>19139.07857142857</v>
      </c>
      <c r="CF78" s="12">
        <f t="shared" si="306"/>
        <v>19197.192857142858</v>
      </c>
      <c r="CG78" s="14">
        <f t="shared" si="307"/>
        <v>19266.765714285717</v>
      </c>
      <c r="CH78" s="15">
        <f t="shared" si="308"/>
        <v>17690.940000000002</v>
      </c>
      <c r="CI78" s="15">
        <f t="shared" si="309"/>
        <v>21243.192857142854</v>
      </c>
      <c r="CJ78" s="15">
        <f t="shared" si="310"/>
        <v>21915.407142857144</v>
      </c>
      <c r="CK78" s="15">
        <f t="shared" si="311"/>
        <v>25922.76</v>
      </c>
      <c r="CL78" s="15">
        <f t="shared" si="312"/>
        <v>26112.185714285712</v>
      </c>
      <c r="CM78" s="15">
        <f t="shared" si="260"/>
        <v>30360.492142857147</v>
      </c>
      <c r="CN78" s="15">
        <f t="shared" si="262"/>
        <v>27484.493714285712</v>
      </c>
      <c r="CO78" s="15">
        <f t="shared" si="263"/>
        <v>25532.635714285716</v>
      </c>
      <c r="CP78" s="15">
        <f t="shared" si="264"/>
        <v>21408.103999999999</v>
      </c>
      <c r="CQ78" s="15">
        <f t="shared" si="265"/>
        <v>19139.07857142857</v>
      </c>
      <c r="CR78" s="16">
        <f t="shared" si="266"/>
        <v>19197.192857142858</v>
      </c>
      <c r="CS78" s="14">
        <f t="shared" si="276"/>
        <v>19266.765714285717</v>
      </c>
      <c r="CT78" s="15">
        <f t="shared" si="277"/>
        <v>17690.940000000002</v>
      </c>
      <c r="CU78" s="15">
        <f t="shared" si="278"/>
        <v>21243.192857142854</v>
      </c>
      <c r="CV78" s="15">
        <f t="shared" si="279"/>
        <v>21915.407142857144</v>
      </c>
      <c r="CW78" s="15">
        <f t="shared" si="280"/>
        <v>25922.76</v>
      </c>
      <c r="CX78" s="15">
        <f t="shared" si="281"/>
        <v>26112.185714285712</v>
      </c>
      <c r="CY78" s="15">
        <f t="shared" si="282"/>
        <v>30360.492142857147</v>
      </c>
      <c r="CZ78" s="15">
        <f t="shared" si="283"/>
        <v>27484.493714285712</v>
      </c>
      <c r="DA78" s="15">
        <f t="shared" si="284"/>
        <v>25532.635714285716</v>
      </c>
      <c r="DB78" s="15">
        <f t="shared" si="285"/>
        <v>21408.103999999999</v>
      </c>
      <c r="DC78" s="15">
        <f t="shared" si="286"/>
        <v>19139.07857142857</v>
      </c>
      <c r="DD78" s="16">
        <f t="shared" si="287"/>
        <v>19197.192857142858</v>
      </c>
      <c r="DE78" s="14">
        <f t="shared" si="313"/>
        <v>19266.765714285717</v>
      </c>
      <c r="DF78" s="15">
        <f t="shared" si="314"/>
        <v>17690.940000000002</v>
      </c>
      <c r="DG78" s="15">
        <f t="shared" si="315"/>
        <v>21243.192857142854</v>
      </c>
      <c r="DH78" s="15">
        <f t="shared" si="316"/>
        <v>21915.407142857144</v>
      </c>
      <c r="DI78" s="15">
        <f t="shared" si="317"/>
        <v>25922.76</v>
      </c>
      <c r="DJ78" s="15">
        <f t="shared" si="318"/>
        <v>26112.185714285712</v>
      </c>
      <c r="DK78" s="15">
        <f t="shared" si="319"/>
        <v>30360.492142857147</v>
      </c>
      <c r="DL78" s="15">
        <f t="shared" si="320"/>
        <v>27484.493714285712</v>
      </c>
      <c r="DM78" s="15">
        <f t="shared" si="321"/>
        <v>25532.635714285716</v>
      </c>
      <c r="DN78" s="15">
        <f t="shared" si="322"/>
        <v>21408.103999999999</v>
      </c>
      <c r="DO78" s="15">
        <f t="shared" si="323"/>
        <v>19139.07857142857</v>
      </c>
      <c r="DP78" s="16">
        <f t="shared" si="324"/>
        <v>19197.192857142858</v>
      </c>
      <c r="DQ78" s="14">
        <f t="shared" si="333"/>
        <v>19266.765714285717</v>
      </c>
      <c r="DR78" s="15">
        <f t="shared" si="334"/>
        <v>17690.940000000002</v>
      </c>
      <c r="DS78" s="15">
        <f t="shared" si="335"/>
        <v>21243.192857142854</v>
      </c>
      <c r="DT78" s="15">
        <f t="shared" si="336"/>
        <v>21915.407142857144</v>
      </c>
      <c r="DU78" s="15">
        <f t="shared" si="337"/>
        <v>25922.76</v>
      </c>
      <c r="DV78" s="15">
        <f t="shared" si="338"/>
        <v>26112.185714285712</v>
      </c>
      <c r="DW78" s="15">
        <f t="shared" si="339"/>
        <v>30360.492142857147</v>
      </c>
      <c r="DX78" s="15">
        <f t="shared" si="340"/>
        <v>27484.493714285712</v>
      </c>
      <c r="DY78" s="15">
        <f t="shared" si="341"/>
        <v>25532.635714285716</v>
      </c>
      <c r="DZ78" s="15">
        <f t="shared" si="225"/>
        <v>21408.103999999999</v>
      </c>
      <c r="EA78" s="15">
        <f t="shared" si="226"/>
        <v>19139.07857142857</v>
      </c>
      <c r="EB78" s="16">
        <f t="shared" si="227"/>
        <v>19197.192857142858</v>
      </c>
      <c r="EC78" s="14">
        <f t="shared" si="228"/>
        <v>19266.765714285717</v>
      </c>
      <c r="ED78" s="15">
        <f t="shared" si="229"/>
        <v>17690.940000000002</v>
      </c>
      <c r="EE78" s="15">
        <f t="shared" si="230"/>
        <v>21243.192857142854</v>
      </c>
      <c r="EF78" s="15">
        <f t="shared" si="231"/>
        <v>21915.407142857144</v>
      </c>
      <c r="EG78" s="15">
        <f t="shared" si="232"/>
        <v>25922.76</v>
      </c>
      <c r="EH78" s="15">
        <f t="shared" si="233"/>
        <v>26112.185714285712</v>
      </c>
      <c r="EI78" s="15">
        <f t="shared" si="234"/>
        <v>30360.492142857147</v>
      </c>
      <c r="EJ78" s="15">
        <f t="shared" si="235"/>
        <v>27484.493714285712</v>
      </c>
      <c r="EK78" s="15">
        <f t="shared" si="236"/>
        <v>25532.635714285716</v>
      </c>
      <c r="EL78" s="15">
        <f t="shared" si="237"/>
        <v>21408.103999999999</v>
      </c>
      <c r="EM78" s="15">
        <f t="shared" si="238"/>
        <v>19139.07857142857</v>
      </c>
      <c r="EN78" s="16">
        <f t="shared" si="239"/>
        <v>19197.192857142858</v>
      </c>
      <c r="EO78" s="14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6"/>
      <c r="FC78" s="14"/>
      <c r="FD78" s="17"/>
      <c r="FE78" s="17"/>
      <c r="FF78" s="17"/>
      <c r="FG78" s="17"/>
      <c r="FH78" s="17"/>
      <c r="FI78" s="17"/>
      <c r="FJ78" s="17"/>
      <c r="FK78" s="17"/>
      <c r="FL78" s="17"/>
      <c r="FM78" s="17"/>
      <c r="FN78" s="17"/>
      <c r="FO78" s="14"/>
      <c r="FP78" s="17"/>
      <c r="FQ78" s="17"/>
      <c r="FR78" s="17"/>
      <c r="FS78" s="17"/>
      <c r="FT78" s="17"/>
      <c r="FU78" s="17"/>
      <c r="FV78" s="17"/>
      <c r="FW78" s="17"/>
      <c r="FX78" s="17"/>
      <c r="FY78" s="17"/>
      <c r="FZ78" s="17"/>
      <c r="GA78" s="14"/>
      <c r="GB78" s="17">
        <f t="shared" si="342"/>
        <v>24551.615428571426</v>
      </c>
      <c r="GC78" s="17">
        <f t="shared" si="343"/>
        <v>24839.758607142856</v>
      </c>
      <c r="GD78" s="17">
        <f t="shared" si="344"/>
        <v>22079.935714285719</v>
      </c>
      <c r="GE78" s="17">
        <f t="shared" si="345"/>
        <v>22751.183428571429</v>
      </c>
      <c r="GF78" s="17">
        <f t="shared" si="346"/>
        <v>25834.71428571429</v>
      </c>
      <c r="GG78" s="17">
        <f t="shared" si="347"/>
        <v>30360.492142857147</v>
      </c>
      <c r="GH78" s="17">
        <f t="shared" si="348"/>
        <v>27484.493714285712</v>
      </c>
      <c r="GI78" s="17">
        <f t="shared" si="349"/>
        <v>25532.635714285716</v>
      </c>
      <c r="GJ78" s="17">
        <f t="shared" si="350"/>
        <v>21408.103999999999</v>
      </c>
      <c r="GK78" s="17">
        <f t="shared" si="351"/>
        <v>19139.07857142857</v>
      </c>
      <c r="GL78" s="17">
        <f t="shared" si="352"/>
        <v>19197.192857142858</v>
      </c>
      <c r="GM78" s="14">
        <f t="shared" si="353"/>
        <v>19266.765714285717</v>
      </c>
      <c r="GN78" s="17">
        <f t="shared" si="354"/>
        <v>17690.940000000002</v>
      </c>
      <c r="GO78" s="17">
        <f t="shared" si="355"/>
        <v>21243.192857142854</v>
      </c>
      <c r="GP78" s="17">
        <f t="shared" si="356"/>
        <v>21915.407142857144</v>
      </c>
      <c r="GQ78" s="17">
        <f t="shared" si="357"/>
        <v>25922.76</v>
      </c>
      <c r="GR78" s="17">
        <f t="shared" si="358"/>
        <v>26112.185714285712</v>
      </c>
      <c r="GS78" s="15">
        <f t="shared" si="359"/>
        <v>30360.492142857147</v>
      </c>
      <c r="GT78" s="12">
        <f t="shared" si="360"/>
        <v>27484.493714285712</v>
      </c>
      <c r="GU78" s="12">
        <f t="shared" si="361"/>
        <v>25532.635714285716</v>
      </c>
      <c r="GV78" s="12">
        <f t="shared" si="362"/>
        <v>21408.103999999999</v>
      </c>
      <c r="GW78" s="12">
        <f t="shared" si="363"/>
        <v>19139.07857142857</v>
      </c>
      <c r="GX78" s="12">
        <f t="shared" si="364"/>
        <v>19197.192857142858</v>
      </c>
      <c r="GY78" s="14">
        <f t="shared" si="365"/>
        <v>19266.765714285717</v>
      </c>
      <c r="GZ78" s="15">
        <f t="shared" si="366"/>
        <v>17690.940000000002</v>
      </c>
      <c r="HA78" s="15">
        <f t="shared" si="367"/>
        <v>21243.192857142854</v>
      </c>
      <c r="HB78" s="15">
        <f t="shared" si="368"/>
        <v>21915.407142857144</v>
      </c>
      <c r="HC78" s="15">
        <f t="shared" si="369"/>
        <v>25922.76</v>
      </c>
      <c r="HD78" s="15">
        <f t="shared" si="370"/>
        <v>26112.185714285712</v>
      </c>
      <c r="HE78" s="15">
        <f t="shared" si="371"/>
        <v>30360.492142857147</v>
      </c>
      <c r="HF78" s="15">
        <f t="shared" si="372"/>
        <v>27484.493714285712</v>
      </c>
      <c r="HG78" s="15">
        <f t="shared" si="373"/>
        <v>25532.635714285716</v>
      </c>
      <c r="HH78" s="15">
        <f t="shared" si="374"/>
        <v>21408.103999999999</v>
      </c>
      <c r="HI78" s="15">
        <f t="shared" si="375"/>
        <v>19139.07857142857</v>
      </c>
      <c r="HJ78" s="16">
        <f t="shared" si="376"/>
        <v>19197.192857142858</v>
      </c>
      <c r="HK78" s="14">
        <f t="shared" si="377"/>
        <v>19266.765714285717</v>
      </c>
      <c r="HL78" s="15">
        <f t="shared" si="378"/>
        <v>17690.940000000002</v>
      </c>
      <c r="HM78" s="15">
        <f t="shared" si="379"/>
        <v>21243.192857142854</v>
      </c>
      <c r="HN78" s="15">
        <f t="shared" si="380"/>
        <v>21915.407142857144</v>
      </c>
      <c r="HO78" s="15">
        <f t="shared" si="381"/>
        <v>25922.76</v>
      </c>
      <c r="HP78" s="15">
        <f t="shared" si="382"/>
        <v>26112.185714285712</v>
      </c>
      <c r="HQ78" s="15">
        <f t="shared" si="383"/>
        <v>30360.492142857147</v>
      </c>
      <c r="HR78" s="15">
        <f t="shared" si="384"/>
        <v>27484.493714285712</v>
      </c>
      <c r="HS78" s="15">
        <f t="shared" si="385"/>
        <v>25532.635714285716</v>
      </c>
      <c r="HT78" s="15">
        <f t="shared" si="386"/>
        <v>21408.103999999999</v>
      </c>
      <c r="HU78" s="15">
        <f t="shared" si="387"/>
        <v>19139.07857142857</v>
      </c>
      <c r="HV78" s="16">
        <f t="shared" si="388"/>
        <v>19197.192857142858</v>
      </c>
      <c r="HW78" s="14">
        <f t="shared" si="389"/>
        <v>19266.765714285717</v>
      </c>
      <c r="HX78" s="15">
        <f t="shared" si="390"/>
        <v>17690.940000000002</v>
      </c>
      <c r="HY78" s="15">
        <f t="shared" si="391"/>
        <v>21243.192857142854</v>
      </c>
      <c r="HZ78" s="15">
        <f t="shared" si="392"/>
        <v>21915.407142857144</v>
      </c>
      <c r="IA78" s="15">
        <f t="shared" si="393"/>
        <v>25922.76</v>
      </c>
      <c r="IB78" s="15">
        <f t="shared" si="394"/>
        <v>26112.185714285712</v>
      </c>
      <c r="IC78" s="15">
        <f t="shared" si="395"/>
        <v>30360.492142857147</v>
      </c>
      <c r="ID78" s="15">
        <f t="shared" si="396"/>
        <v>27484.493714285712</v>
      </c>
      <c r="IE78" s="15">
        <f t="shared" si="397"/>
        <v>25532.635714285716</v>
      </c>
      <c r="IF78" s="15">
        <f t="shared" si="398"/>
        <v>21408.103999999999</v>
      </c>
      <c r="IG78" s="15">
        <f t="shared" si="399"/>
        <v>19139.07857142857</v>
      </c>
      <c r="IH78" s="16">
        <f t="shared" si="400"/>
        <v>19197.192857142858</v>
      </c>
      <c r="II78" s="14">
        <f t="shared" si="401"/>
        <v>19266.765714285717</v>
      </c>
      <c r="IJ78" s="15"/>
      <c r="IK78" s="15"/>
      <c r="IL78" s="15"/>
      <c r="IM78" s="15"/>
      <c r="IN78" s="15"/>
      <c r="IO78" s="15"/>
      <c r="IP78" s="15"/>
      <c r="IQ78" s="15"/>
      <c r="IR78" s="15"/>
      <c r="IS78" s="15"/>
      <c r="IT78" s="16"/>
      <c r="IU78" s="14"/>
      <c r="IV78" s="15"/>
      <c r="IW78" s="15"/>
      <c r="IX78" s="15"/>
      <c r="IY78" s="15"/>
      <c r="IZ78" s="15"/>
      <c r="JA78" s="15"/>
      <c r="JB78" s="15"/>
      <c r="JC78" s="15"/>
      <c r="JD78" s="15"/>
      <c r="JE78" s="15"/>
      <c r="JF78" s="16"/>
      <c r="JH78" s="17"/>
      <c r="JI78" s="14">
        <f t="shared" si="406"/>
        <v>0</v>
      </c>
      <c r="JJ78" s="15">
        <f t="shared" si="407"/>
        <v>0</v>
      </c>
      <c r="JK78" s="15">
        <f t="shared" si="408"/>
        <v>263179.20446428575</v>
      </c>
      <c r="JL78" s="15">
        <f t="shared" si="409"/>
        <v>275273.24842857145</v>
      </c>
      <c r="JM78" s="15">
        <f t="shared" si="410"/>
        <v>275273.24842857145</v>
      </c>
      <c r="JN78" s="15">
        <f t="shared" si="411"/>
        <v>275273.24842857145</v>
      </c>
      <c r="JO78" s="15">
        <f t="shared" si="412"/>
        <v>275273.24842857145</v>
      </c>
      <c r="JP78" s="15">
        <f t="shared" si="413"/>
        <v>19266.765714285717</v>
      </c>
      <c r="JQ78" s="15">
        <f t="shared" si="414"/>
        <v>0</v>
      </c>
      <c r="JR78" s="14"/>
    </row>
    <row r="79" spans="1:278" ht="12.75" customHeight="1" x14ac:dyDescent="0.25">
      <c r="A79" s="1" t="s">
        <v>59</v>
      </c>
      <c r="B79" s="3" t="s">
        <v>60</v>
      </c>
      <c r="C79" s="4">
        <v>45351</v>
      </c>
      <c r="D79">
        <f t="shared" si="297"/>
        <v>2024</v>
      </c>
      <c r="E79">
        <f t="shared" si="298"/>
        <v>2</v>
      </c>
      <c r="F79">
        <f t="shared" si="299"/>
        <v>2021</v>
      </c>
      <c r="G79">
        <f t="shared" si="300"/>
        <v>2</v>
      </c>
      <c r="H79">
        <f t="shared" si="402"/>
        <v>2024</v>
      </c>
      <c r="I79">
        <f t="shared" si="403"/>
        <v>3</v>
      </c>
      <c r="J79">
        <f t="shared" si="404"/>
        <v>2029</v>
      </c>
      <c r="K79">
        <f t="shared" si="405"/>
        <v>2</v>
      </c>
      <c r="M79" s="28">
        <f>IF(AND($D79=$M$4,$E79=M$5),VLOOKUP($A79,'Потребление ЭЭ_факт'!$A$5:$DH$154,47+'Потребление ЭЭ_факт'!AU$4-1,FALSE),IF(L79&lt;&gt;0,VLOOKUP($A79,'Потребление ЭЭ_факт'!$A$5:$DH$154,47+'Потребление ЭЭ_факт'!AU$4-1,FALSE),0))</f>
        <v>0</v>
      </c>
      <c r="N79" s="17">
        <f>IF(AND($D79=$M$4,$E79=N$5),VLOOKUP($A79,'Потребление ЭЭ_факт'!$A$5:$DH$154,47+'Потребление ЭЭ_факт'!AV$4-1,FALSE),IF(M79&lt;&gt;0,VLOOKUP($A79,'Потребление ЭЭ_факт'!$A$5:$DH$154,47+'Потребление ЭЭ_факт'!AV$4-1,FALSE),0))</f>
        <v>0</v>
      </c>
      <c r="O79" s="17">
        <f>IF(AND($D79=$M$4,$E79=O$5),VLOOKUP($A79,'Потребление ЭЭ_факт'!$A$5:$DH$154,47+'Потребление ЭЭ_факт'!AW$4-1,FALSE),IF(N79&lt;&gt;0,VLOOKUP($A79,'Потребление ЭЭ_факт'!$A$5:$DH$154,47+'Потребление ЭЭ_факт'!AW$4-1,FALSE),0))</f>
        <v>0</v>
      </c>
      <c r="P79" s="17">
        <f>IF(AND($D79=$M$4,$E79=P$5),VLOOKUP($A79,'Потребление ЭЭ_факт'!$A$5:$DH$154,47+'Потребление ЭЭ_факт'!AX$4-1,FALSE),IF(O79&lt;&gt;0,VLOOKUP($A79,'Потребление ЭЭ_факт'!$A$5:$DH$154,47+'Потребление ЭЭ_факт'!AX$4-1,FALSE),0))</f>
        <v>0</v>
      </c>
      <c r="Q79" s="17">
        <f>IF(AND($D79=$M$4,$E79=Q$5),VLOOKUP($A79,'Потребление ЭЭ_факт'!$A$5:$DH$154,47+'Потребление ЭЭ_факт'!AY$4-1,FALSE),IF(P79&lt;&gt;0,VLOOKUP($A79,'Потребление ЭЭ_факт'!$A$5:$DH$154,47+'Потребление ЭЭ_факт'!AY$4-1,FALSE),0))</f>
        <v>0</v>
      </c>
      <c r="R79" s="17">
        <f>IF(AND($D79=$M$4,$E79=R$5),VLOOKUP($A79,'Потребление ЭЭ_факт'!$A$5:$DH$154,47+'Потребление ЭЭ_факт'!AZ$4-1,FALSE),IF(Q79&lt;&gt;0,VLOOKUP($A79,'Потребление ЭЭ_факт'!$A$5:$DH$154,47+'Потребление ЭЭ_факт'!AZ$4-1,FALSE),0))</f>
        <v>0</v>
      </c>
      <c r="S79" s="17">
        <f>IF(AND($D79=$M$4,$E79=S$5),VLOOKUP($A79,'Потребление ЭЭ_факт'!$A$5:$DH$154,47+'Потребление ЭЭ_факт'!BA$4-1,FALSE),IF(R79&lt;&gt;0,VLOOKUP($A79,'Потребление ЭЭ_факт'!$A$5:$DH$154,47+'Потребление ЭЭ_факт'!BA$4-1,FALSE),0))</f>
        <v>0</v>
      </c>
      <c r="T79" s="17">
        <f>IF(AND($D79=$M$4,$E79=T$5),VLOOKUP($A79,'Потребление ЭЭ_факт'!$A$5:$DH$154,47+'Потребление ЭЭ_факт'!BB$4-1,FALSE),IF(S79&lt;&gt;0,VLOOKUP($A79,'Потребление ЭЭ_факт'!$A$5:$DH$154,47+'Потребление ЭЭ_факт'!BB$4-1,FALSE),0))</f>
        <v>0</v>
      </c>
      <c r="U79" s="17">
        <f>IF(AND($D79=$M$4,$E79=U$5),VLOOKUP($A79,'Потребление ЭЭ_факт'!$A$5:$DH$154,47+'Потребление ЭЭ_факт'!BC$4-1,FALSE),IF(T79&lt;&gt;0,VLOOKUP($A79,'Потребление ЭЭ_факт'!$A$5:$DH$154,47+'Потребление ЭЭ_факт'!BC$4-1,FALSE),0))</f>
        <v>0</v>
      </c>
      <c r="V79" s="17">
        <f>IF(AND($D79=$M$4,$E79=V$5),VLOOKUP($A79,'Потребление ЭЭ_факт'!$A$5:$DH$154,47+'Потребление ЭЭ_факт'!BD$4-1,FALSE),IF(U79&lt;&gt;0,VLOOKUP($A79,'Потребление ЭЭ_факт'!$A$5:$DH$154,47+'Потребление ЭЭ_факт'!BD$4-1,FALSE),0))</f>
        <v>0</v>
      </c>
      <c r="W79" s="17">
        <f>IF(AND($D79=$M$4,$E79=W$5),VLOOKUP($A79,'Потребление ЭЭ_факт'!$A$5:$DH$154,47+'Потребление ЭЭ_факт'!BE$4-1,FALSE),IF(V79&lt;&gt;0,VLOOKUP($A79,'Потребление ЭЭ_факт'!$A$5:$DH$154,47+'Потребление ЭЭ_факт'!BE$4-1,FALSE),0))</f>
        <v>0</v>
      </c>
      <c r="X79" s="17">
        <f>IF(AND($D79=$M$4,$E79=X$5),VLOOKUP($A79,'Потребление ЭЭ_факт'!$A$5:$DH$154,47+'Потребление ЭЭ_факт'!BF$4-1,FALSE),IF(W79&lt;&gt;0,VLOOKUP($A79,'Потребление ЭЭ_факт'!$A$5:$DH$154,47+'Потребление ЭЭ_факт'!BF$4-1,FALSE),0))</f>
        <v>0</v>
      </c>
      <c r="Y79" s="14">
        <f>IF(AND($D79=$Y$4,$E79=Y$5),VLOOKUP($A79,'Потребление ЭЭ_факт'!$A$5:$DH$154,47+'Потребление ЭЭ_факт'!BG$4+11,FALSE),IF(X79&lt;&gt;0,VLOOKUP($A79,'Потребление ЭЭ_факт'!$A$5:$DH$154,47+'Потребление ЭЭ_факт'!BG$4+11,FALSE),0))</f>
        <v>0</v>
      </c>
      <c r="Z79" s="17">
        <f>IF(AND($D79=$Y$4,$E79=Z$5),VLOOKUP($A79,'Потребление ЭЭ_факт'!$A$5:$DH$154,47+'Потребление ЭЭ_факт'!BH$4+11,FALSE),IF(Y79&lt;&gt;0,VLOOKUP($A79,'Потребление ЭЭ_факт'!$A$5:$DH$154,47+'Потребление ЭЭ_факт'!BH$4+11,FALSE),0))</f>
        <v>0</v>
      </c>
      <c r="AA79" s="17">
        <f>IF(AND($D79=$Y$4,$E79=AA$5),VLOOKUP($A79,'Потребление ЭЭ_факт'!$A$5:$DH$154,47+'Потребление ЭЭ_факт'!BI$4+11,FALSE),IF(Z79&lt;&gt;0,VLOOKUP($A79,'Потребление ЭЭ_факт'!$A$5:$DH$154,47+'Потребление ЭЭ_факт'!BI$4+11,FALSE),0))</f>
        <v>0</v>
      </c>
      <c r="AB79" s="17">
        <f>IF(AND($D79=$Y$4,$E79=AB$5),VLOOKUP($A79,'Потребление ЭЭ_факт'!$A$5:$DH$154,47+'Потребление ЭЭ_факт'!BJ$4+11,FALSE),IF(AA79&lt;&gt;0,VLOOKUP($A79,'Потребление ЭЭ_факт'!$A$5:$DH$154,47+'Потребление ЭЭ_факт'!BJ$4+11,FALSE),0))</f>
        <v>0</v>
      </c>
      <c r="AC79" s="17">
        <f>IF(AND($D79=$Y$4,$E79=AC$5),VLOOKUP($A79,'Потребление ЭЭ_факт'!$A$5:$DH$154,47+'Потребление ЭЭ_факт'!BK$4+11,FALSE),IF(AB79&lt;&gt;0,VLOOKUP($A79,'Потребление ЭЭ_факт'!$A$5:$DH$154,47+'Потребление ЭЭ_факт'!BK$4+11,FALSE),0))</f>
        <v>0</v>
      </c>
      <c r="AD79" s="17">
        <f>IF(AND($D79=$Y$4,$E79=AD$5),VLOOKUP($A79,'Потребление ЭЭ_факт'!$A$5:$DH$154,47+'Потребление ЭЭ_факт'!BL$4+11,FALSE),IF(AC79&lt;&gt;0,VLOOKUP($A79,'Потребление ЭЭ_факт'!$A$5:$DH$154,47+'Потребление ЭЭ_факт'!BL$4+11,FALSE),0))</f>
        <v>0</v>
      </c>
      <c r="AE79" s="17">
        <f>IF(AND($D79=$Y$4,$E79=AE$5),VLOOKUP($A79,'Потребление ЭЭ_факт'!$A$5:$DH$154,47+'Потребление ЭЭ_факт'!BM$4+11,FALSE),IF(AD79&lt;&gt;0,VLOOKUP($A79,'Потребление ЭЭ_факт'!$A$5:$DH$154,47+'Потребление ЭЭ_факт'!BM$4+11,FALSE),0))</f>
        <v>0</v>
      </c>
      <c r="AF79" s="17">
        <f>IF(AND($D79=$Y$4,$E79=AF$5),VLOOKUP($A79,'Потребление ЭЭ_факт'!$A$5:$DH$154,47+'Потребление ЭЭ_факт'!BN$4+11,FALSE),IF(AE79&lt;&gt;0,VLOOKUP($A79,'Потребление ЭЭ_факт'!$A$5:$DH$154,47+'Потребление ЭЭ_факт'!BN$4+11,FALSE),0))</f>
        <v>0</v>
      </c>
      <c r="AG79" s="17">
        <f>IF(AND($D79=$Y$4,$E79=AG$5),VLOOKUP($A79,'Потребление ЭЭ_факт'!$A$5:$DH$154,47+'Потребление ЭЭ_факт'!BO$4+11,FALSE),IF(AF79&lt;&gt;0,VLOOKUP($A79,'Потребление ЭЭ_факт'!$A$5:$DH$154,47+'Потребление ЭЭ_факт'!BO$4+11,FALSE),0))</f>
        <v>0</v>
      </c>
      <c r="AH79" s="17">
        <f>IF(AND($D79=$Y$4,$E79=AH$5),VLOOKUP($A79,'Потребление ЭЭ_факт'!$A$5:$DH$154,47+'Потребление ЭЭ_факт'!BP$4+11,FALSE),IF(AG79&lt;&gt;0,VLOOKUP($A79,'Потребление ЭЭ_факт'!$A$5:$DH$154,47+'Потребление ЭЭ_факт'!BP$4+11,FALSE),0))</f>
        <v>0</v>
      </c>
      <c r="AI79" s="17">
        <f>IF(AND($D79=$Y$4,$E79=AI$5),VLOOKUP($A79,'Потребление ЭЭ_факт'!$A$5:$DH$154,47+'Потребление ЭЭ_факт'!BQ$4+11,FALSE),IF(AH79&lt;&gt;0,VLOOKUP($A79,'Потребление ЭЭ_факт'!$A$5:$DH$154,47+'Потребление ЭЭ_факт'!BQ$4+11,FALSE),0))</f>
        <v>0</v>
      </c>
      <c r="AJ79" s="17">
        <f>IF(AND($D79=$Y$4,$E79=AJ$5),VLOOKUP($A79,'Потребление ЭЭ_факт'!$A$5:$DH$154,47+'Потребление ЭЭ_факт'!BR$4+11,FALSE),IF(AI79&lt;&gt;0,VLOOKUP($A79,'Потребление ЭЭ_факт'!$A$5:$DH$154,47+'Потребление ЭЭ_факт'!BR$4+11,FALSE),0))</f>
        <v>0</v>
      </c>
      <c r="AK79" s="14">
        <f>IF(AND($D79=$AK$4,$E79=AK$5),VLOOKUP($A79,'Потребление ЭЭ_факт'!$A$5:$DH$154,47+'Потребление ЭЭ_факт'!BS$4+23,FALSE),IF(AJ79&lt;&gt;0,VLOOKUP($A79,'Потребление ЭЭ_факт'!$A$5:$DH$154,47+'Потребление ЭЭ_факт'!BS$4+23,FALSE),0))</f>
        <v>0</v>
      </c>
      <c r="AL79" s="17">
        <f>IF(AND($D79=$AK$4,$E79=AL$5),VLOOKUP($A79,'Потребление ЭЭ_факт'!$A$5:$DH$154,47+'Потребление ЭЭ_факт'!BT$4+23,FALSE),IF(AK79&lt;&gt;0,VLOOKUP($A79,'Потребление ЭЭ_факт'!$A$5:$DH$154,47+'Потребление ЭЭ_факт'!BT$4+23,FALSE),0))</f>
        <v>0</v>
      </c>
      <c r="AM79" s="17">
        <f>IF(AND($D79=$AK$4,$E79=AM$5),VLOOKUP($A79,'Потребление ЭЭ_факт'!$A$5:$DH$154,47+'Потребление ЭЭ_факт'!BU$4+23,FALSE),IF(AL79&lt;&gt;0,VLOOKUP($A79,'Потребление ЭЭ_факт'!$A$5:$DH$154,47+'Потребление ЭЭ_факт'!BU$4+23,FALSE),0))</f>
        <v>0</v>
      </c>
      <c r="AN79" s="17">
        <f>IF(AND($D79=$AK$4,$E79=AN$5),VLOOKUP($A79,'Потребление ЭЭ_факт'!$A$5:$DH$154,47+'Потребление ЭЭ_факт'!BV$4+23,FALSE),IF(AM79&lt;&gt;0,VLOOKUP($A79,'Потребление ЭЭ_факт'!$A$5:$DH$154,47+'Потребление ЭЭ_факт'!BV$4+23,FALSE),0))</f>
        <v>0</v>
      </c>
      <c r="AO79" s="17">
        <f>IF(AND($D79=$AK$4,$E79=AO$5),VLOOKUP($A79,'Потребление ЭЭ_факт'!$A$5:$DH$154,47+'Потребление ЭЭ_факт'!BW$4+23,FALSE),IF(AN79&lt;&gt;0,VLOOKUP($A79,'Потребление ЭЭ_факт'!$A$5:$DH$154,47+'Потребление ЭЭ_факт'!BW$4+23,FALSE),0))</f>
        <v>0</v>
      </c>
      <c r="AP79" s="17">
        <f>IF(AND($D79=$AK$4,$E79=AP$5),VLOOKUP($A79,'Потребление ЭЭ_факт'!$A$5:$DH$154,47+'Потребление ЭЭ_факт'!BX$4+23,FALSE),IF(AO79&lt;&gt;0,VLOOKUP($A79,'Потребление ЭЭ_факт'!$A$5:$DH$154,47+'Потребление ЭЭ_факт'!BX$4+23,FALSE),0))</f>
        <v>0</v>
      </c>
      <c r="AQ79" s="17">
        <f>IF(AND($D79=$AK$4,$E79=AQ$5),VLOOKUP($A79,'Потребление ЭЭ_факт'!$A$5:$DH$154,47+'Потребление ЭЭ_факт'!BY$4+23,FALSE),IF(AP79&lt;&gt;0,VLOOKUP($A79,'Потребление ЭЭ_факт'!$A$5:$DH$154,47+'Потребление ЭЭ_факт'!BY$4+23,FALSE),0))</f>
        <v>0</v>
      </c>
      <c r="AR79" s="17">
        <f>IF(AND($D79=$AK$4,$E79=AR$5),VLOOKUP($A79,'Потребление ЭЭ_факт'!$A$5:$DH$154,47+'Потребление ЭЭ_факт'!BZ$4+23,FALSE),IF(AQ79&lt;&gt;0,VLOOKUP($A79,'Потребление ЭЭ_факт'!$A$5:$DH$154,47+'Потребление ЭЭ_факт'!BZ$4+23,FALSE),0))</f>
        <v>0</v>
      </c>
      <c r="AS79" s="17">
        <f>IF(AND($D79=$AK$4,$E79=AS$5),VLOOKUP($A79,'Потребление ЭЭ_факт'!$A$5:$DH$154,47+'Потребление ЭЭ_факт'!CA$4+23,FALSE),IF(AR79&lt;&gt;0,VLOOKUP($A79,'Потребление ЭЭ_факт'!$A$5:$DH$154,47+'Потребление ЭЭ_факт'!CA$4+23,FALSE),0))</f>
        <v>0</v>
      </c>
      <c r="AT79" s="17">
        <f>IF(AND($D79=$AK$4,$E79=AT$5),VLOOKUP($A79,'Потребление ЭЭ_факт'!$A$5:$DH$154,47+'Потребление ЭЭ_факт'!CB$4+23,FALSE),IF(AS79&lt;&gt;0,VLOOKUP($A79,'Потребление ЭЭ_факт'!$A$5:$DH$154,47+'Потребление ЭЭ_факт'!CB$4+23,FALSE),0))</f>
        <v>0</v>
      </c>
      <c r="AU79" s="17">
        <f>IF(AND($D79=$AK$4,$E79=AU$5),VLOOKUP($A79,'Потребление ЭЭ_факт'!$A$5:$DH$154,47+'Потребление ЭЭ_факт'!CC$4+23,FALSE),IF(AT79&lt;&gt;0,VLOOKUP($A79,'Потребление ЭЭ_факт'!$A$5:$DH$154,47+'Потребление ЭЭ_факт'!CC$4+23,FALSE),0))</f>
        <v>0</v>
      </c>
      <c r="AV79" s="17">
        <f>IF(AND($D79=$AK$4,$E79=AV$5),VLOOKUP($A79,'Потребление ЭЭ_факт'!$A$5:$DH$154,47+'Потребление ЭЭ_факт'!CD$4+23,FALSE),IF(AU79&lt;&gt;0,VLOOKUP($A79,'Потребление ЭЭ_факт'!$A$5:$DH$154,47+'Потребление ЭЭ_факт'!CD$4+23,FALSE),0))</f>
        <v>0</v>
      </c>
      <c r="AW79" s="14">
        <f>IF(AND($D79=$AW$4,$E79=AW$5),VLOOKUP($A79,'Потребление ЭЭ_факт'!$A$5:$DH$154,47+'Потребление ЭЭ_факт'!CE$4+35,FALSE),IF(AV79&lt;&gt;0,VLOOKUP($A79,'Потребление ЭЭ_факт'!$A$5:$DH$154,47+'Потребление ЭЭ_факт'!CE$4+35,FALSE),0))</f>
        <v>0</v>
      </c>
      <c r="AX79" s="17">
        <f>IF(AND($D79=$AW$4,$E79=AX$5),VLOOKUP($A79,'Потребление ЭЭ_факт'!$A$5:$DH$154,47+'Потребление ЭЭ_факт'!CF$4+35,FALSE),IF(AW79&lt;&gt;0,VLOOKUP($A79,'Потребление ЭЭ_факт'!$A$5:$DH$154,47+'Потребление ЭЭ_факт'!CF$4+35,FALSE),0))</f>
        <v>0</v>
      </c>
      <c r="AY79" s="17">
        <f>IF(AND($D79=$AW$4,$E79=AY$5),VLOOKUP($A79,'Потребление ЭЭ_факт'!$A$5:$DH$154,47+'Потребление ЭЭ_факт'!CG$4+35,FALSE),IF(AX79&lt;&gt;0,VLOOKUP($A79,'Потребление ЭЭ_факт'!$A$5:$DH$154,47+'Потребление ЭЭ_факт'!CG$4+35,FALSE),0))</f>
        <v>0</v>
      </c>
      <c r="AZ79" s="17">
        <f>IF(AND($D79=$AW$4,$E79=AZ$5),VLOOKUP($A79,'Потребление ЭЭ_факт'!$A$5:$DH$154,47+'Потребление ЭЭ_факт'!CH$4+35,FALSE),IF(AY79&lt;&gt;0,VLOOKUP($A79,'Потребление ЭЭ_факт'!$A$5:$DH$154,47+'Потребление ЭЭ_факт'!CH$4+35,FALSE),0))</f>
        <v>0</v>
      </c>
      <c r="BA79" s="17">
        <f>IF(AND($D79=$AW$4,$E79=BA$5),VLOOKUP($A79,'Потребление ЭЭ_факт'!$A$5:$DH$154,47+'Потребление ЭЭ_факт'!CI$4+35,FALSE),IF(AZ79&lt;&gt;0,VLOOKUP($A79,'Потребление ЭЭ_факт'!$A$5:$DH$154,47+'Потребление ЭЭ_факт'!CI$4+35,FALSE),0))</f>
        <v>0</v>
      </c>
      <c r="BB79" s="17">
        <f>IF(AND($D79=$AW$4,$E79=BB$5),VLOOKUP($A79,'Потребление ЭЭ_факт'!$A$5:$DH$154,47+'Потребление ЭЭ_факт'!CJ$4+35,FALSE),IF(BA79&lt;&gt;0,VLOOKUP($A79,'Потребление ЭЭ_факт'!$A$5:$DH$154,47+'Потребление ЭЭ_факт'!CJ$4+35,FALSE),0))</f>
        <v>0</v>
      </c>
      <c r="BC79" s="17">
        <f>IF(AND($D79=$AW$4,$E79=BC$5),VLOOKUP($A79,'Потребление ЭЭ_факт'!$A$5:$DH$154,47+'Потребление ЭЭ_факт'!CK$4+35,FALSE),IF(BB79&lt;&gt;0,VLOOKUP($A79,'Потребление ЭЭ_факт'!$A$5:$DH$154,47+'Потребление ЭЭ_факт'!CK$4+35,FALSE),0))</f>
        <v>0</v>
      </c>
      <c r="BD79" s="17">
        <f>IF(AND($D79=$AW$4,$E79=BD$5),VLOOKUP($A79,'Потребление ЭЭ_факт'!$A$5:$DH$154,47+'Потребление ЭЭ_факт'!CL$4+35,FALSE),IF(BC79&lt;&gt;0,VLOOKUP($A79,'Потребление ЭЭ_факт'!$A$5:$DH$154,47+'Потребление ЭЭ_факт'!CL$4+35,FALSE),0))</f>
        <v>0</v>
      </c>
      <c r="BE79" s="17">
        <f>IF(AND($D79=$AW$4,$E79=BE$5),VLOOKUP($A79,'Потребление ЭЭ_факт'!$A$5:$DH$154,47+'Потребление ЭЭ_факт'!CM$4+35,FALSE),IF(BD79&lt;&gt;0,VLOOKUP($A79,'Потребление ЭЭ_факт'!$A$5:$DH$154,47+'Потребление ЭЭ_факт'!CM$4+35,FALSE),0))</f>
        <v>0</v>
      </c>
      <c r="BF79" s="17">
        <f>IF(AND($D79=$AW$4,$E79=BF$5),VLOOKUP($A79,'Потребление ЭЭ_факт'!$A$5:$DH$154,47+'Потребление ЭЭ_факт'!CN$4+35,FALSE),IF(BE79&lt;&gt;0,VLOOKUP($A79,'Потребление ЭЭ_факт'!$A$5:$DH$154,47+'Потребление ЭЭ_факт'!CN$4+35,FALSE),0))</f>
        <v>0</v>
      </c>
      <c r="BG79" s="17">
        <f>IF(AND($D79=$AW$4,$E79=BG$5),VLOOKUP($A79,'Потребление ЭЭ_факт'!$A$5:$DH$154,47+'Потребление ЭЭ_факт'!CO$4+35,FALSE),IF(BF79&lt;&gt;0,VLOOKUP($A79,'Потребление ЭЭ_факт'!$A$5:$DH$154,47+'Потребление ЭЭ_факт'!CO$4+35,FALSE),0))</f>
        <v>0</v>
      </c>
      <c r="BH79" s="17">
        <f>IF(AND($D79=$AW$4,$E79=BH$5),VLOOKUP($A79,'Потребление ЭЭ_факт'!$A$5:$DH$154,47+'Потребление ЭЭ_факт'!CP$4+35,FALSE),IF(BG79&lt;&gt;0,VLOOKUP($A79,'Потребление ЭЭ_факт'!$A$5:$DH$154,47+'Потребление ЭЭ_факт'!CP$4+35,FALSE),0))</f>
        <v>0</v>
      </c>
      <c r="BI79" s="14">
        <f>IF(AND($D79=$BI$4,$E79=BI$5),VLOOKUP($A79,'Потребление ЭЭ_факт'!$A$5:$DH$154,47+'Потребление ЭЭ_факт'!CQ$4+47,FALSE),IF(BH79&lt;&gt;0,VLOOKUP($A79,'Потребление ЭЭ_факт'!$A$5:$DH$154,47+'Потребление ЭЭ_факт'!CQ$4+47,FALSE),0))</f>
        <v>0</v>
      </c>
      <c r="BJ79" s="17">
        <f>IF(AND($D79=$BI$4,$E79=BJ$5),VLOOKUP($A79,'Потребление ЭЭ_факт'!$A$5:$DH$154,47+'Потребление ЭЭ_факт'!CR$4+47,FALSE),IF(BI79&lt;&gt;0,VLOOKUP($A79,'Потребление ЭЭ_факт'!$A$5:$DH$154,47+'Потребление ЭЭ_факт'!CR$4+47,FALSE),0))</f>
        <v>21226.086000000003</v>
      </c>
      <c r="BK79" s="17">
        <f>IF(AND($D79=$BI$4,$E79=BK$5),VLOOKUP($A79,'Потребление ЭЭ_факт'!$A$5:$DH$154,47+'Потребление ЭЭ_факт'!CS$4+47,FALSE),IF(BJ79&lt;&gt;0,VLOOKUP($A79,'Потребление ЭЭ_факт'!$A$5:$DH$154,47+'Потребление ЭЭ_факт'!CS$4+47,FALSE),0))</f>
        <v>19294.734357142857</v>
      </c>
      <c r="BL79" s="17">
        <f>IF(AND($D79=$BI$4,$E79=BL$5),VLOOKUP($A79,'Потребление ЭЭ_факт'!$A$5:$DH$154,47+'Потребление ЭЭ_факт'!CT$4+47,FALSE),IF(BK79&lt;&gt;0,VLOOKUP($A79,'Потребление ЭЭ_факт'!$A$5:$DH$154,47+'Потребление ЭЭ_факт'!CT$4+47,FALSE),0))</f>
        <v>19583.044285714288</v>
      </c>
      <c r="BM79" s="17">
        <f>IF(AND($D79=$BI$4,$E79=BM$5),VLOOKUP($A79,'Потребление ЭЭ_факт'!$A$5:$DH$154,47+'Потребление ЭЭ_факт'!CU$4+47,FALSE),IF(BL79&lt;&gt;0,VLOOKUP($A79,'Потребление ЭЭ_факт'!$A$5:$DH$154,47+'Потребление ЭЭ_факт'!CU$4+47,FALSE),0))</f>
        <v>21315.435257142857</v>
      </c>
      <c r="BN79" s="17">
        <f>IF(AND($D79=$BI$4,$E79=BN$5),VLOOKUP($A79,'Потребление ЭЭ_факт'!$A$5:$DH$154,47+'Потребление ЭЭ_факт'!CV$4+47,FALSE),IF(BM79&lt;&gt;0,VLOOKUP($A79,'Потребление ЭЭ_факт'!$A$5:$DH$154,47+'Потребление ЭЭ_факт'!CV$4+47,FALSE),0))</f>
        <v>23766.697499999998</v>
      </c>
      <c r="BO79" s="17">
        <f>IF(AND($D79=$BI$4,$E79=BO$5),VLOOKUP($A79,'Потребление ЭЭ_факт'!$A$5:$DH$154,47+'Потребление ЭЭ_факт'!CW$4+47,FALSE),IF(BN79&lt;&gt;0,VLOOKUP($A79,'Потребление ЭЭ_факт'!$A$5:$DH$154,47+'Потребление ЭЭ_факт'!CW$4+47,FALSE),0))</f>
        <v>27470.850392857144</v>
      </c>
      <c r="BP79" s="17">
        <f>IF(AND($D79=$BI$4,$E79=BP$5),VLOOKUP($A79,'Потребление ЭЭ_факт'!$A$5:$DH$154,47+'Потребление ЭЭ_факт'!CX$4+47,FALSE),IF(BO79&lt;&gt;0,VLOOKUP($A79,'Потребление ЭЭ_факт'!$A$5:$DH$154,47+'Потребление ЭЭ_факт'!CX$4+47,FALSE),0))</f>
        <v>21394.691628571429</v>
      </c>
      <c r="BQ79" s="17">
        <f>IF(AND($D79=$BI$4,$E79=BQ$5),VLOOKUP($A79,'Потребление ЭЭ_факт'!$A$5:$DH$154,47+'Потребление ЭЭ_факт'!CY$4+47,FALSE),IF(BP79&lt;&gt;0,VLOOKUP($A79,'Потребление ЭЭ_факт'!$A$5:$DH$154,47+'Потребление ЭЭ_факт'!CY$4+47,FALSE),0))</f>
        <v>22118.432142857142</v>
      </c>
      <c r="BR79" s="17">
        <f>IF(AND($D79=$BI$4,$E79=BR$5),VLOOKUP($A79,'Потребление ЭЭ_факт'!$A$5:$DH$154,47+'Потребление ЭЭ_факт'!CZ$4+47,FALSE),IF(BQ79&lt;&gt;0,VLOOKUP($A79,'Потребление ЭЭ_факт'!$A$5:$DH$154,47+'Потребление ЭЭ_факт'!CZ$4+47,FALSE),0))</f>
        <v>19359.677142857137</v>
      </c>
      <c r="BS79" s="17">
        <f>IF(AND($D79=$BI$4,$E79=BS$5),VLOOKUP($A79,'Потребление ЭЭ_факт'!$A$5:$DH$154,47+'Потребление ЭЭ_факт'!DA$4+47,FALSE),IF(BR79&lt;&gt;0,VLOOKUP($A79,'Потребление ЭЭ_факт'!$A$5:$DH$154,47+'Потребление ЭЭ_факт'!DA$4+47,FALSE),0))</f>
        <v>18392.540357142854</v>
      </c>
      <c r="BT79" s="17">
        <f>IF(AND($D79=$BI$4,$E79=BT$5),VLOOKUP($A79,'Потребление ЭЭ_факт'!$A$5:$DH$154,47+'Потребление ЭЭ_факт'!DB$4+47,FALSE),IF(BS79&lt;&gt;0,VLOOKUP($A79,'Потребление ЭЭ_факт'!$A$5:$DH$154,47+'Потребление ЭЭ_факт'!DB$4+47,FALSE),0))</f>
        <v>22749.075428571428</v>
      </c>
      <c r="BU79" s="14">
        <f>IF(AND($D79=$BU$4,$E79=BU$5),VLOOKUP($A79,'Потребление ЭЭ_факт'!$A$5:$DH$154,59+'Потребление ЭЭ_факт'!DC$4+47,FALSE),IF(BT79&lt;&gt;0,VLOOKUP($A79,'Потребление ЭЭ_факт'!$A$5:$DH$154,47+'Потребление ЭЭ_факт'!DC$4+59,FALSE),0))</f>
        <v>21819.164000000001</v>
      </c>
      <c r="BV79" s="17">
        <f>IF(AND($D79=$BU$4,$E79=BV$5),VLOOKUP($A79,'Потребление ЭЭ_факт'!$A$5:$DH$154,59+'Потребление ЭЭ_факт'!DD$4+47,FALSE),IF(BU79&lt;&gt;0,VLOOKUP($A79,'Потребление ЭЭ_факт'!$A$5:$DH$154,47+'Потребление ЭЭ_факт'!DD$4+59,FALSE),0))</f>
        <v>21220.067999999999</v>
      </c>
      <c r="BW79" s="17">
        <f>IF(AND($D79=$BU$4,$E79=BW$5),VLOOKUP($A79,'Потребление ЭЭ_факт'!$A$5:$DH$154,59+'Потребление ЭЭ_факт'!DE$4+47,FALSE),IF(BV79&lt;&gt;0,VLOOKUP($A79,'Потребление ЭЭ_факт'!$A$5:$DH$154,47+'Потребление ЭЭ_факт'!DE$4+59,FALSE),0))</f>
        <v>20665.743678571427</v>
      </c>
      <c r="BX79" s="17">
        <f>IF(AND($D79=$BU$4,$E79=BX$5),VLOOKUP($A79,'Потребление ЭЭ_факт'!$A$5:$DH$154,59+'Потребление ЭЭ_факт'!DF$4+47,FALSE),IF(BW79&lt;&gt;0,VLOOKUP($A79,'Потребление ЭЭ_факт'!$A$5:$DH$154,47+'Потребление ЭЭ_факт'!DF$4+59,FALSE),0))</f>
        <v>19446.877500000002</v>
      </c>
      <c r="BY79" s="17">
        <f>IF(AND($D79=$BU$4,$E79=BY$5),VLOOKUP($A79,'Потребление ЭЭ_факт'!$A$5:$DH$154,59+'Потребление ЭЭ_факт'!DG$4+47,FALSE),IF(BX79&lt;&gt;0,VLOOKUP($A79,'Потребление ЭЭ_факт'!$A$5:$DH$154,47+'Потребление ЭЭ_факт'!DG$4+59,FALSE),0))</f>
        <v>22572.600999999999</v>
      </c>
      <c r="BZ79" s="17">
        <f>IF(AND($D79=$BU$4,$E79=BZ$5),VLOOKUP($A79,'Потребление ЭЭ_факт'!$A$5:$DH$154,59+'Потребление ЭЭ_факт'!DH$4+47,FALSE),IF(BY79&lt;&gt;0,VLOOKUP($A79,'Потребление ЭЭ_факт'!$A$5:$DH$154,47+'Потребление ЭЭ_факт'!DH$4+59,FALSE),0))</f>
        <v>22104.634142857147</v>
      </c>
      <c r="CA79" s="15">
        <f t="shared" si="301"/>
        <v>27470.850392857144</v>
      </c>
      <c r="CB79" s="12">
        <f t="shared" si="302"/>
        <v>21394.691628571429</v>
      </c>
      <c r="CC79" s="12">
        <f t="shared" si="303"/>
        <v>22118.432142857142</v>
      </c>
      <c r="CD79" s="12">
        <f t="shared" si="304"/>
        <v>19359.677142857137</v>
      </c>
      <c r="CE79" s="12">
        <f t="shared" si="305"/>
        <v>18392.540357142854</v>
      </c>
      <c r="CF79" s="12">
        <f t="shared" si="306"/>
        <v>22749.075428571428</v>
      </c>
      <c r="CG79" s="14">
        <f t="shared" si="307"/>
        <v>21819.164000000001</v>
      </c>
      <c r="CH79" s="15">
        <f t="shared" si="308"/>
        <v>21220.067999999999</v>
      </c>
      <c r="CI79" s="15">
        <f t="shared" si="309"/>
        <v>20665.743678571427</v>
      </c>
      <c r="CJ79" s="15">
        <f t="shared" si="310"/>
        <v>19446.877500000002</v>
      </c>
      <c r="CK79" s="15">
        <f t="shared" si="311"/>
        <v>22572.600999999999</v>
      </c>
      <c r="CL79" s="15">
        <f t="shared" si="312"/>
        <v>22104.634142857147</v>
      </c>
      <c r="CM79" s="15">
        <f t="shared" si="260"/>
        <v>27470.850392857144</v>
      </c>
      <c r="CN79" s="15">
        <f t="shared" si="262"/>
        <v>21394.691628571429</v>
      </c>
      <c r="CO79" s="15">
        <f t="shared" si="263"/>
        <v>22118.432142857142</v>
      </c>
      <c r="CP79" s="15">
        <f t="shared" si="264"/>
        <v>19359.677142857137</v>
      </c>
      <c r="CQ79" s="15">
        <f t="shared" si="265"/>
        <v>18392.540357142854</v>
      </c>
      <c r="CR79" s="16">
        <f t="shared" si="266"/>
        <v>22749.075428571428</v>
      </c>
      <c r="CS79" s="14">
        <f t="shared" si="276"/>
        <v>21819.164000000001</v>
      </c>
      <c r="CT79" s="15">
        <f t="shared" si="277"/>
        <v>21220.067999999999</v>
      </c>
      <c r="CU79" s="15">
        <f t="shared" si="278"/>
        <v>20665.743678571427</v>
      </c>
      <c r="CV79" s="15">
        <f t="shared" si="279"/>
        <v>19446.877500000002</v>
      </c>
      <c r="CW79" s="15">
        <f t="shared" si="280"/>
        <v>22572.600999999999</v>
      </c>
      <c r="CX79" s="15">
        <f t="shared" si="281"/>
        <v>22104.634142857147</v>
      </c>
      <c r="CY79" s="15">
        <f t="shared" si="282"/>
        <v>27470.850392857144</v>
      </c>
      <c r="CZ79" s="15">
        <f t="shared" si="283"/>
        <v>21394.691628571429</v>
      </c>
      <c r="DA79" s="15">
        <f t="shared" si="284"/>
        <v>22118.432142857142</v>
      </c>
      <c r="DB79" s="15">
        <f t="shared" si="285"/>
        <v>19359.677142857137</v>
      </c>
      <c r="DC79" s="15">
        <f t="shared" si="286"/>
        <v>18392.540357142854</v>
      </c>
      <c r="DD79" s="16">
        <f t="shared" si="287"/>
        <v>22749.075428571428</v>
      </c>
      <c r="DE79" s="14">
        <f t="shared" si="313"/>
        <v>21819.164000000001</v>
      </c>
      <c r="DF79" s="15">
        <f t="shared" si="314"/>
        <v>21220.067999999999</v>
      </c>
      <c r="DG79" s="15">
        <f t="shared" si="315"/>
        <v>20665.743678571427</v>
      </c>
      <c r="DH79" s="15">
        <f t="shared" si="316"/>
        <v>19446.877500000002</v>
      </c>
      <c r="DI79" s="15">
        <f t="shared" si="317"/>
        <v>22572.600999999999</v>
      </c>
      <c r="DJ79" s="15">
        <f t="shared" si="318"/>
        <v>22104.634142857147</v>
      </c>
      <c r="DK79" s="15">
        <f t="shared" si="319"/>
        <v>27470.850392857144</v>
      </c>
      <c r="DL79" s="15">
        <f t="shared" si="320"/>
        <v>21394.691628571429</v>
      </c>
      <c r="DM79" s="15">
        <f t="shared" si="321"/>
        <v>22118.432142857142</v>
      </c>
      <c r="DN79" s="15">
        <f t="shared" si="322"/>
        <v>19359.677142857137</v>
      </c>
      <c r="DO79" s="15">
        <f t="shared" si="323"/>
        <v>18392.540357142854</v>
      </c>
      <c r="DP79" s="16">
        <f t="shared" si="324"/>
        <v>22749.075428571428</v>
      </c>
      <c r="DQ79" s="14">
        <f t="shared" si="333"/>
        <v>21819.164000000001</v>
      </c>
      <c r="DR79" s="15">
        <f t="shared" si="334"/>
        <v>21220.067999999999</v>
      </c>
      <c r="DS79" s="15">
        <f t="shared" si="335"/>
        <v>20665.743678571427</v>
      </c>
      <c r="DT79" s="15">
        <f t="shared" si="336"/>
        <v>19446.877500000002</v>
      </c>
      <c r="DU79" s="15">
        <f t="shared" si="337"/>
        <v>22572.600999999999</v>
      </c>
      <c r="DV79" s="15">
        <f t="shared" si="338"/>
        <v>22104.634142857147</v>
      </c>
      <c r="DW79" s="15">
        <f t="shared" si="339"/>
        <v>27470.850392857144</v>
      </c>
      <c r="DX79" s="15">
        <f t="shared" si="340"/>
        <v>21394.691628571429</v>
      </c>
      <c r="DY79" s="15">
        <f t="shared" si="341"/>
        <v>22118.432142857142</v>
      </c>
      <c r="DZ79" s="15">
        <f t="shared" si="225"/>
        <v>19359.677142857137</v>
      </c>
      <c r="EA79" s="15">
        <f t="shared" si="226"/>
        <v>18392.540357142854</v>
      </c>
      <c r="EB79" s="16">
        <f t="shared" si="227"/>
        <v>22749.075428571428</v>
      </c>
      <c r="EC79" s="14">
        <f t="shared" si="228"/>
        <v>21819.164000000001</v>
      </c>
      <c r="ED79" s="15">
        <f t="shared" si="229"/>
        <v>21220.067999999999</v>
      </c>
      <c r="EE79" s="15">
        <f t="shared" si="230"/>
        <v>20665.743678571427</v>
      </c>
      <c r="EF79" s="15">
        <f t="shared" si="231"/>
        <v>19446.877500000002</v>
      </c>
      <c r="EG79" s="15">
        <f t="shared" si="232"/>
        <v>22572.600999999999</v>
      </c>
      <c r="EH79" s="15">
        <f t="shared" si="233"/>
        <v>22104.634142857147</v>
      </c>
      <c r="EI79" s="15">
        <f t="shared" si="234"/>
        <v>27470.850392857144</v>
      </c>
      <c r="EJ79" s="15">
        <f t="shared" si="235"/>
        <v>21394.691628571429</v>
      </c>
      <c r="EK79" s="15">
        <f t="shared" si="236"/>
        <v>22118.432142857142</v>
      </c>
      <c r="EL79" s="15">
        <f t="shared" si="237"/>
        <v>19359.677142857137</v>
      </c>
      <c r="EM79" s="15">
        <f t="shared" si="238"/>
        <v>18392.540357142854</v>
      </c>
      <c r="EN79" s="16">
        <f t="shared" si="239"/>
        <v>22749.075428571428</v>
      </c>
      <c r="EO79" s="14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6"/>
      <c r="FC79" s="14"/>
      <c r="FD79" s="17"/>
      <c r="FE79" s="17"/>
      <c r="FF79" s="17"/>
      <c r="FG79" s="17"/>
      <c r="FH79" s="17"/>
      <c r="FI79" s="17"/>
      <c r="FJ79" s="17"/>
      <c r="FK79" s="17"/>
      <c r="FL79" s="17"/>
      <c r="FM79" s="17"/>
      <c r="FN79" s="17"/>
      <c r="FO79" s="14"/>
      <c r="FP79" s="17"/>
      <c r="FQ79" s="17"/>
      <c r="FR79" s="17"/>
      <c r="FS79" s="17"/>
      <c r="FT79" s="17"/>
      <c r="FU79" s="17"/>
      <c r="FV79" s="17"/>
      <c r="FW79" s="17"/>
      <c r="FX79" s="17"/>
      <c r="FY79" s="17"/>
      <c r="FZ79" s="17"/>
      <c r="GA79" s="14"/>
      <c r="GB79" s="17"/>
      <c r="GC79" s="17">
        <f t="shared" si="343"/>
        <v>19294.734357142857</v>
      </c>
      <c r="GD79" s="17">
        <f t="shared" si="344"/>
        <v>19583.044285714288</v>
      </c>
      <c r="GE79" s="17">
        <f t="shared" si="345"/>
        <v>21315.435257142857</v>
      </c>
      <c r="GF79" s="17">
        <f t="shared" si="346"/>
        <v>23766.697499999998</v>
      </c>
      <c r="GG79" s="17">
        <f t="shared" si="347"/>
        <v>27470.850392857144</v>
      </c>
      <c r="GH79" s="17">
        <f t="shared" si="348"/>
        <v>21394.691628571429</v>
      </c>
      <c r="GI79" s="17">
        <f t="shared" si="349"/>
        <v>22118.432142857142</v>
      </c>
      <c r="GJ79" s="17">
        <f t="shared" si="350"/>
        <v>19359.677142857137</v>
      </c>
      <c r="GK79" s="17">
        <f t="shared" si="351"/>
        <v>18392.540357142854</v>
      </c>
      <c r="GL79" s="17">
        <f t="shared" si="352"/>
        <v>22749.075428571428</v>
      </c>
      <c r="GM79" s="14">
        <f t="shared" si="353"/>
        <v>21819.164000000001</v>
      </c>
      <c r="GN79" s="17">
        <f t="shared" si="354"/>
        <v>21220.067999999999</v>
      </c>
      <c r="GO79" s="17">
        <f t="shared" si="355"/>
        <v>20665.743678571427</v>
      </c>
      <c r="GP79" s="17">
        <f t="shared" si="356"/>
        <v>19446.877500000002</v>
      </c>
      <c r="GQ79" s="17">
        <f t="shared" si="357"/>
        <v>22572.600999999999</v>
      </c>
      <c r="GR79" s="17">
        <f t="shared" si="358"/>
        <v>22104.634142857147</v>
      </c>
      <c r="GS79" s="15">
        <f t="shared" si="359"/>
        <v>27470.850392857144</v>
      </c>
      <c r="GT79" s="12">
        <f t="shared" si="360"/>
        <v>21394.691628571429</v>
      </c>
      <c r="GU79" s="12">
        <f t="shared" si="361"/>
        <v>22118.432142857142</v>
      </c>
      <c r="GV79" s="12">
        <f t="shared" si="362"/>
        <v>19359.677142857137</v>
      </c>
      <c r="GW79" s="12">
        <f t="shared" si="363"/>
        <v>18392.540357142854</v>
      </c>
      <c r="GX79" s="12">
        <f t="shared" si="364"/>
        <v>22749.075428571428</v>
      </c>
      <c r="GY79" s="14">
        <f t="shared" si="365"/>
        <v>21819.164000000001</v>
      </c>
      <c r="GZ79" s="15">
        <f t="shared" si="366"/>
        <v>21220.067999999999</v>
      </c>
      <c r="HA79" s="15">
        <f t="shared" si="367"/>
        <v>20665.743678571427</v>
      </c>
      <c r="HB79" s="15">
        <f t="shared" si="368"/>
        <v>19446.877500000002</v>
      </c>
      <c r="HC79" s="15">
        <f t="shared" si="369"/>
        <v>22572.600999999999</v>
      </c>
      <c r="HD79" s="15">
        <f t="shared" si="370"/>
        <v>22104.634142857147</v>
      </c>
      <c r="HE79" s="15">
        <f t="shared" si="371"/>
        <v>27470.850392857144</v>
      </c>
      <c r="HF79" s="15">
        <f t="shared" si="372"/>
        <v>21394.691628571429</v>
      </c>
      <c r="HG79" s="15">
        <f t="shared" si="373"/>
        <v>22118.432142857142</v>
      </c>
      <c r="HH79" s="15">
        <f t="shared" si="374"/>
        <v>19359.677142857137</v>
      </c>
      <c r="HI79" s="15">
        <f t="shared" si="375"/>
        <v>18392.540357142854</v>
      </c>
      <c r="HJ79" s="16">
        <f t="shared" si="376"/>
        <v>22749.075428571428</v>
      </c>
      <c r="HK79" s="14">
        <f t="shared" si="377"/>
        <v>21819.164000000001</v>
      </c>
      <c r="HL79" s="15">
        <f t="shared" si="378"/>
        <v>21220.067999999999</v>
      </c>
      <c r="HM79" s="15">
        <f t="shared" si="379"/>
        <v>20665.743678571427</v>
      </c>
      <c r="HN79" s="15">
        <f t="shared" si="380"/>
        <v>19446.877500000002</v>
      </c>
      <c r="HO79" s="15">
        <f t="shared" si="381"/>
        <v>22572.600999999999</v>
      </c>
      <c r="HP79" s="15">
        <f t="shared" si="382"/>
        <v>22104.634142857147</v>
      </c>
      <c r="HQ79" s="15">
        <f t="shared" si="383"/>
        <v>27470.850392857144</v>
      </c>
      <c r="HR79" s="15">
        <f t="shared" si="384"/>
        <v>21394.691628571429</v>
      </c>
      <c r="HS79" s="15">
        <f t="shared" si="385"/>
        <v>22118.432142857142</v>
      </c>
      <c r="HT79" s="15">
        <f t="shared" si="386"/>
        <v>19359.677142857137</v>
      </c>
      <c r="HU79" s="15">
        <f t="shared" si="387"/>
        <v>18392.540357142854</v>
      </c>
      <c r="HV79" s="16">
        <f t="shared" si="388"/>
        <v>22749.075428571428</v>
      </c>
      <c r="HW79" s="14">
        <f t="shared" si="389"/>
        <v>21819.164000000001</v>
      </c>
      <c r="HX79" s="15">
        <f t="shared" si="390"/>
        <v>21220.067999999999</v>
      </c>
      <c r="HY79" s="15">
        <f t="shared" si="391"/>
        <v>20665.743678571427</v>
      </c>
      <c r="HZ79" s="15">
        <f t="shared" si="392"/>
        <v>19446.877500000002</v>
      </c>
      <c r="IA79" s="15">
        <f t="shared" si="393"/>
        <v>22572.600999999999</v>
      </c>
      <c r="IB79" s="15">
        <f t="shared" si="394"/>
        <v>22104.634142857147</v>
      </c>
      <c r="IC79" s="15">
        <f t="shared" si="395"/>
        <v>27470.850392857144</v>
      </c>
      <c r="ID79" s="15">
        <f t="shared" si="396"/>
        <v>21394.691628571429</v>
      </c>
      <c r="IE79" s="15">
        <f t="shared" si="397"/>
        <v>22118.432142857142</v>
      </c>
      <c r="IF79" s="15">
        <f t="shared" si="398"/>
        <v>19359.677142857137</v>
      </c>
      <c r="IG79" s="15">
        <f t="shared" si="399"/>
        <v>18392.540357142854</v>
      </c>
      <c r="IH79" s="16">
        <f t="shared" si="400"/>
        <v>22749.075428571428</v>
      </c>
      <c r="II79" s="14">
        <f t="shared" si="401"/>
        <v>21819.164000000001</v>
      </c>
      <c r="IJ79" s="15">
        <f t="shared" ref="IJ79:IJ132" si="415">DR79</f>
        <v>21220.067999999999</v>
      </c>
      <c r="IK79" s="15"/>
      <c r="IL79" s="15"/>
      <c r="IM79" s="15"/>
      <c r="IN79" s="15"/>
      <c r="IO79" s="15"/>
      <c r="IP79" s="15"/>
      <c r="IQ79" s="15"/>
      <c r="IR79" s="15"/>
      <c r="IS79" s="15"/>
      <c r="IT79" s="16"/>
      <c r="IU79" s="14"/>
      <c r="IV79" s="15"/>
      <c r="IW79" s="15"/>
      <c r="IX79" s="15"/>
      <c r="IY79" s="15"/>
      <c r="IZ79" s="15"/>
      <c r="JA79" s="15"/>
      <c r="JB79" s="15"/>
      <c r="JC79" s="15"/>
      <c r="JD79" s="15"/>
      <c r="JE79" s="15"/>
      <c r="JF79" s="16"/>
      <c r="JH79" s="17"/>
      <c r="JI79" s="14">
        <f t="shared" si="406"/>
        <v>0</v>
      </c>
      <c r="JJ79" s="15">
        <f t="shared" si="407"/>
        <v>0</v>
      </c>
      <c r="JK79" s="15">
        <f t="shared" si="408"/>
        <v>215445.17849285714</v>
      </c>
      <c r="JL79" s="15">
        <f t="shared" si="409"/>
        <v>259314.35541428573</v>
      </c>
      <c r="JM79" s="15">
        <f t="shared" si="410"/>
        <v>259314.35541428573</v>
      </c>
      <c r="JN79" s="15">
        <f t="shared" si="411"/>
        <v>259314.35541428573</v>
      </c>
      <c r="JO79" s="15">
        <f t="shared" si="412"/>
        <v>259314.35541428573</v>
      </c>
      <c r="JP79" s="15">
        <f t="shared" si="413"/>
        <v>43039.232000000004</v>
      </c>
      <c r="JQ79" s="15">
        <f t="shared" si="414"/>
        <v>0</v>
      </c>
      <c r="JR79" s="14"/>
    </row>
    <row r="80" spans="1:278" ht="12.75" customHeight="1" x14ac:dyDescent="0.25">
      <c r="A80" s="5" t="s">
        <v>127</v>
      </c>
      <c r="B80" s="3" t="s">
        <v>128</v>
      </c>
      <c r="C80" s="4">
        <v>45344</v>
      </c>
      <c r="D80">
        <f t="shared" si="297"/>
        <v>2024</v>
      </c>
      <c r="E80">
        <f t="shared" si="298"/>
        <v>2</v>
      </c>
      <c r="F80">
        <f t="shared" si="299"/>
        <v>2021</v>
      </c>
      <c r="G80">
        <f t="shared" si="300"/>
        <v>2</v>
      </c>
      <c r="H80">
        <f t="shared" si="402"/>
        <v>2024</v>
      </c>
      <c r="I80">
        <f t="shared" si="403"/>
        <v>3</v>
      </c>
      <c r="J80">
        <f t="shared" si="404"/>
        <v>2029</v>
      </c>
      <c r="K80">
        <f t="shared" si="405"/>
        <v>2</v>
      </c>
      <c r="M80" s="28">
        <f>IF(AND($D80=$M$4,$E80=M$5),VLOOKUP($A80,'Потребление ЭЭ_факт'!$A$5:$DH$154,47+'Потребление ЭЭ_факт'!AU$4-1,FALSE),IF(L80&lt;&gt;0,VLOOKUP($A80,'Потребление ЭЭ_факт'!$A$5:$DH$154,47+'Потребление ЭЭ_факт'!AU$4-1,FALSE),0))</f>
        <v>0</v>
      </c>
      <c r="N80" s="17">
        <f>IF(AND($D80=$M$4,$E80=N$5),VLOOKUP($A80,'Потребление ЭЭ_факт'!$A$5:$DH$154,47+'Потребление ЭЭ_факт'!AV$4-1,FALSE),IF(M80&lt;&gt;0,VLOOKUP($A80,'Потребление ЭЭ_факт'!$A$5:$DH$154,47+'Потребление ЭЭ_факт'!AV$4-1,FALSE),0))</f>
        <v>0</v>
      </c>
      <c r="O80" s="17">
        <f>IF(AND($D80=$M$4,$E80=O$5),VLOOKUP($A80,'Потребление ЭЭ_факт'!$A$5:$DH$154,47+'Потребление ЭЭ_факт'!AW$4-1,FALSE),IF(N80&lt;&gt;0,VLOOKUP($A80,'Потребление ЭЭ_факт'!$A$5:$DH$154,47+'Потребление ЭЭ_факт'!AW$4-1,FALSE),0))</f>
        <v>0</v>
      </c>
      <c r="P80" s="17">
        <f>IF(AND($D80=$M$4,$E80=P$5),VLOOKUP($A80,'Потребление ЭЭ_факт'!$A$5:$DH$154,47+'Потребление ЭЭ_факт'!AX$4-1,FALSE),IF(O80&lt;&gt;0,VLOOKUP($A80,'Потребление ЭЭ_факт'!$A$5:$DH$154,47+'Потребление ЭЭ_факт'!AX$4-1,FALSE),0))</f>
        <v>0</v>
      </c>
      <c r="Q80" s="17">
        <f>IF(AND($D80=$M$4,$E80=Q$5),VLOOKUP($A80,'Потребление ЭЭ_факт'!$A$5:$DH$154,47+'Потребление ЭЭ_факт'!AY$4-1,FALSE),IF(P80&lt;&gt;0,VLOOKUP($A80,'Потребление ЭЭ_факт'!$A$5:$DH$154,47+'Потребление ЭЭ_факт'!AY$4-1,FALSE),0))</f>
        <v>0</v>
      </c>
      <c r="R80" s="17">
        <f>IF(AND($D80=$M$4,$E80=R$5),VLOOKUP($A80,'Потребление ЭЭ_факт'!$A$5:$DH$154,47+'Потребление ЭЭ_факт'!AZ$4-1,FALSE),IF(Q80&lt;&gt;0,VLOOKUP($A80,'Потребление ЭЭ_факт'!$A$5:$DH$154,47+'Потребление ЭЭ_факт'!AZ$4-1,FALSE),0))</f>
        <v>0</v>
      </c>
      <c r="S80" s="17">
        <f>IF(AND($D80=$M$4,$E80=S$5),VLOOKUP($A80,'Потребление ЭЭ_факт'!$A$5:$DH$154,47+'Потребление ЭЭ_факт'!BA$4-1,FALSE),IF(R80&lt;&gt;0,VLOOKUP($A80,'Потребление ЭЭ_факт'!$A$5:$DH$154,47+'Потребление ЭЭ_факт'!BA$4-1,FALSE),0))</f>
        <v>0</v>
      </c>
      <c r="T80" s="17">
        <f>IF(AND($D80=$M$4,$E80=T$5),VLOOKUP($A80,'Потребление ЭЭ_факт'!$A$5:$DH$154,47+'Потребление ЭЭ_факт'!BB$4-1,FALSE),IF(S80&lt;&gt;0,VLOOKUP($A80,'Потребление ЭЭ_факт'!$A$5:$DH$154,47+'Потребление ЭЭ_факт'!BB$4-1,FALSE),0))</f>
        <v>0</v>
      </c>
      <c r="U80" s="17">
        <f>IF(AND($D80=$M$4,$E80=U$5),VLOOKUP($A80,'Потребление ЭЭ_факт'!$A$5:$DH$154,47+'Потребление ЭЭ_факт'!BC$4-1,FALSE),IF(T80&lt;&gt;0,VLOOKUP($A80,'Потребление ЭЭ_факт'!$A$5:$DH$154,47+'Потребление ЭЭ_факт'!BC$4-1,FALSE),0))</f>
        <v>0</v>
      </c>
      <c r="V80" s="17">
        <f>IF(AND($D80=$M$4,$E80=V$5),VLOOKUP($A80,'Потребление ЭЭ_факт'!$A$5:$DH$154,47+'Потребление ЭЭ_факт'!BD$4-1,FALSE),IF(U80&lt;&gt;0,VLOOKUP($A80,'Потребление ЭЭ_факт'!$A$5:$DH$154,47+'Потребление ЭЭ_факт'!BD$4-1,FALSE),0))</f>
        <v>0</v>
      </c>
      <c r="W80" s="17">
        <f>IF(AND($D80=$M$4,$E80=W$5),VLOOKUP($A80,'Потребление ЭЭ_факт'!$A$5:$DH$154,47+'Потребление ЭЭ_факт'!BE$4-1,FALSE),IF(V80&lt;&gt;0,VLOOKUP($A80,'Потребление ЭЭ_факт'!$A$5:$DH$154,47+'Потребление ЭЭ_факт'!BE$4-1,FALSE),0))</f>
        <v>0</v>
      </c>
      <c r="X80" s="17">
        <f>IF(AND($D80=$M$4,$E80=X$5),VLOOKUP($A80,'Потребление ЭЭ_факт'!$A$5:$DH$154,47+'Потребление ЭЭ_факт'!BF$4-1,FALSE),IF(W80&lt;&gt;0,VLOOKUP($A80,'Потребление ЭЭ_факт'!$A$5:$DH$154,47+'Потребление ЭЭ_факт'!BF$4-1,FALSE),0))</f>
        <v>0</v>
      </c>
      <c r="Y80" s="14">
        <f>IF(AND($D80=$Y$4,$E80=Y$5),VLOOKUP($A80,'Потребление ЭЭ_факт'!$A$5:$DH$154,47+'Потребление ЭЭ_факт'!BG$4+11,FALSE),IF(X80&lt;&gt;0,VLOOKUP($A80,'Потребление ЭЭ_факт'!$A$5:$DH$154,47+'Потребление ЭЭ_факт'!BG$4+11,FALSE),0))</f>
        <v>0</v>
      </c>
      <c r="Z80" s="17">
        <f>IF(AND($D80=$Y$4,$E80=Z$5),VLOOKUP($A80,'Потребление ЭЭ_факт'!$A$5:$DH$154,47+'Потребление ЭЭ_факт'!BH$4+11,FALSE),IF(Y80&lt;&gt;0,VLOOKUP($A80,'Потребление ЭЭ_факт'!$A$5:$DH$154,47+'Потребление ЭЭ_факт'!BH$4+11,FALSE),0))</f>
        <v>0</v>
      </c>
      <c r="AA80" s="17">
        <f>IF(AND($D80=$Y$4,$E80=AA$5),VLOOKUP($A80,'Потребление ЭЭ_факт'!$A$5:$DH$154,47+'Потребление ЭЭ_факт'!BI$4+11,FALSE),IF(Z80&lt;&gt;0,VLOOKUP($A80,'Потребление ЭЭ_факт'!$A$5:$DH$154,47+'Потребление ЭЭ_факт'!BI$4+11,FALSE),0))</f>
        <v>0</v>
      </c>
      <c r="AB80" s="17">
        <f>IF(AND($D80=$Y$4,$E80=AB$5),VLOOKUP($A80,'Потребление ЭЭ_факт'!$A$5:$DH$154,47+'Потребление ЭЭ_факт'!BJ$4+11,FALSE),IF(AA80&lt;&gt;0,VLOOKUP($A80,'Потребление ЭЭ_факт'!$A$5:$DH$154,47+'Потребление ЭЭ_факт'!BJ$4+11,FALSE),0))</f>
        <v>0</v>
      </c>
      <c r="AC80" s="17">
        <f>IF(AND($D80=$Y$4,$E80=AC$5),VLOOKUP($A80,'Потребление ЭЭ_факт'!$A$5:$DH$154,47+'Потребление ЭЭ_факт'!BK$4+11,FALSE),IF(AB80&lt;&gt;0,VLOOKUP($A80,'Потребление ЭЭ_факт'!$A$5:$DH$154,47+'Потребление ЭЭ_факт'!BK$4+11,FALSE),0))</f>
        <v>0</v>
      </c>
      <c r="AD80" s="17">
        <f>IF(AND($D80=$Y$4,$E80=AD$5),VLOOKUP($A80,'Потребление ЭЭ_факт'!$A$5:$DH$154,47+'Потребление ЭЭ_факт'!BL$4+11,FALSE),IF(AC80&lt;&gt;0,VLOOKUP($A80,'Потребление ЭЭ_факт'!$A$5:$DH$154,47+'Потребление ЭЭ_факт'!BL$4+11,FALSE),0))</f>
        <v>0</v>
      </c>
      <c r="AE80" s="17">
        <f>IF(AND($D80=$Y$4,$E80=AE$5),VLOOKUP($A80,'Потребление ЭЭ_факт'!$A$5:$DH$154,47+'Потребление ЭЭ_факт'!BM$4+11,FALSE),IF(AD80&lt;&gt;0,VLOOKUP($A80,'Потребление ЭЭ_факт'!$A$5:$DH$154,47+'Потребление ЭЭ_факт'!BM$4+11,FALSE),0))</f>
        <v>0</v>
      </c>
      <c r="AF80" s="17">
        <f>IF(AND($D80=$Y$4,$E80=AF$5),VLOOKUP($A80,'Потребление ЭЭ_факт'!$A$5:$DH$154,47+'Потребление ЭЭ_факт'!BN$4+11,FALSE),IF(AE80&lt;&gt;0,VLOOKUP($A80,'Потребление ЭЭ_факт'!$A$5:$DH$154,47+'Потребление ЭЭ_факт'!BN$4+11,FALSE),0))</f>
        <v>0</v>
      </c>
      <c r="AG80" s="17">
        <f>IF(AND($D80=$Y$4,$E80=AG$5),VLOOKUP($A80,'Потребление ЭЭ_факт'!$A$5:$DH$154,47+'Потребление ЭЭ_факт'!BO$4+11,FALSE),IF(AF80&lt;&gt;0,VLOOKUP($A80,'Потребление ЭЭ_факт'!$A$5:$DH$154,47+'Потребление ЭЭ_факт'!BO$4+11,FALSE),0))</f>
        <v>0</v>
      </c>
      <c r="AH80" s="17">
        <f>IF(AND($D80=$Y$4,$E80=AH$5),VLOOKUP($A80,'Потребление ЭЭ_факт'!$A$5:$DH$154,47+'Потребление ЭЭ_факт'!BP$4+11,FALSE),IF(AG80&lt;&gt;0,VLOOKUP($A80,'Потребление ЭЭ_факт'!$A$5:$DH$154,47+'Потребление ЭЭ_факт'!BP$4+11,FALSE),0))</f>
        <v>0</v>
      </c>
      <c r="AI80" s="17">
        <f>IF(AND($D80=$Y$4,$E80=AI$5),VLOOKUP($A80,'Потребление ЭЭ_факт'!$A$5:$DH$154,47+'Потребление ЭЭ_факт'!BQ$4+11,FALSE),IF(AH80&lt;&gt;0,VLOOKUP($A80,'Потребление ЭЭ_факт'!$A$5:$DH$154,47+'Потребление ЭЭ_факт'!BQ$4+11,FALSE),0))</f>
        <v>0</v>
      </c>
      <c r="AJ80" s="17">
        <f>IF(AND($D80=$Y$4,$E80=AJ$5),VLOOKUP($A80,'Потребление ЭЭ_факт'!$A$5:$DH$154,47+'Потребление ЭЭ_факт'!BR$4+11,FALSE),IF(AI80&lt;&gt;0,VLOOKUP($A80,'Потребление ЭЭ_факт'!$A$5:$DH$154,47+'Потребление ЭЭ_факт'!BR$4+11,FALSE),0))</f>
        <v>0</v>
      </c>
      <c r="AK80" s="14">
        <f>IF(AND($D80=$AK$4,$E80=AK$5),VLOOKUP($A80,'Потребление ЭЭ_факт'!$A$5:$DH$154,47+'Потребление ЭЭ_факт'!BS$4+23,FALSE),IF(AJ80&lt;&gt;0,VLOOKUP($A80,'Потребление ЭЭ_факт'!$A$5:$DH$154,47+'Потребление ЭЭ_факт'!BS$4+23,FALSE),0))</f>
        <v>0</v>
      </c>
      <c r="AL80" s="17">
        <f>IF(AND($D80=$AK$4,$E80=AL$5),VLOOKUP($A80,'Потребление ЭЭ_факт'!$A$5:$DH$154,47+'Потребление ЭЭ_факт'!BT$4+23,FALSE),IF(AK80&lt;&gt;0,VLOOKUP($A80,'Потребление ЭЭ_факт'!$A$5:$DH$154,47+'Потребление ЭЭ_факт'!BT$4+23,FALSE),0))</f>
        <v>0</v>
      </c>
      <c r="AM80" s="17">
        <f>IF(AND($D80=$AK$4,$E80=AM$5),VLOOKUP($A80,'Потребление ЭЭ_факт'!$A$5:$DH$154,47+'Потребление ЭЭ_факт'!BU$4+23,FALSE),IF(AL80&lt;&gt;0,VLOOKUP($A80,'Потребление ЭЭ_факт'!$A$5:$DH$154,47+'Потребление ЭЭ_факт'!BU$4+23,FALSE),0))</f>
        <v>0</v>
      </c>
      <c r="AN80" s="17">
        <f>IF(AND($D80=$AK$4,$E80=AN$5),VLOOKUP($A80,'Потребление ЭЭ_факт'!$A$5:$DH$154,47+'Потребление ЭЭ_факт'!BV$4+23,FALSE),IF(AM80&lt;&gt;0,VLOOKUP($A80,'Потребление ЭЭ_факт'!$A$5:$DH$154,47+'Потребление ЭЭ_факт'!BV$4+23,FALSE),0))</f>
        <v>0</v>
      </c>
      <c r="AO80" s="17">
        <f>IF(AND($D80=$AK$4,$E80=AO$5),VLOOKUP($A80,'Потребление ЭЭ_факт'!$A$5:$DH$154,47+'Потребление ЭЭ_факт'!BW$4+23,FALSE),IF(AN80&lt;&gt;0,VLOOKUP($A80,'Потребление ЭЭ_факт'!$A$5:$DH$154,47+'Потребление ЭЭ_факт'!BW$4+23,FALSE),0))</f>
        <v>0</v>
      </c>
      <c r="AP80" s="17">
        <f>IF(AND($D80=$AK$4,$E80=AP$5),VLOOKUP($A80,'Потребление ЭЭ_факт'!$A$5:$DH$154,47+'Потребление ЭЭ_факт'!BX$4+23,FALSE),IF(AO80&lt;&gt;0,VLOOKUP($A80,'Потребление ЭЭ_факт'!$A$5:$DH$154,47+'Потребление ЭЭ_факт'!BX$4+23,FALSE),0))</f>
        <v>0</v>
      </c>
      <c r="AQ80" s="17">
        <f>IF(AND($D80=$AK$4,$E80=AQ$5),VLOOKUP($A80,'Потребление ЭЭ_факт'!$A$5:$DH$154,47+'Потребление ЭЭ_факт'!BY$4+23,FALSE),IF(AP80&lt;&gt;0,VLOOKUP($A80,'Потребление ЭЭ_факт'!$A$5:$DH$154,47+'Потребление ЭЭ_факт'!BY$4+23,FALSE),0))</f>
        <v>0</v>
      </c>
      <c r="AR80" s="17">
        <f>IF(AND($D80=$AK$4,$E80=AR$5),VLOOKUP($A80,'Потребление ЭЭ_факт'!$A$5:$DH$154,47+'Потребление ЭЭ_факт'!BZ$4+23,FALSE),IF(AQ80&lt;&gt;0,VLOOKUP($A80,'Потребление ЭЭ_факт'!$A$5:$DH$154,47+'Потребление ЭЭ_факт'!BZ$4+23,FALSE),0))</f>
        <v>0</v>
      </c>
      <c r="AS80" s="17">
        <f>IF(AND($D80=$AK$4,$E80=AS$5),VLOOKUP($A80,'Потребление ЭЭ_факт'!$A$5:$DH$154,47+'Потребление ЭЭ_факт'!CA$4+23,FALSE),IF(AR80&lt;&gt;0,VLOOKUP($A80,'Потребление ЭЭ_факт'!$A$5:$DH$154,47+'Потребление ЭЭ_факт'!CA$4+23,FALSE),0))</f>
        <v>0</v>
      </c>
      <c r="AT80" s="17">
        <f>IF(AND($D80=$AK$4,$E80=AT$5),VLOOKUP($A80,'Потребление ЭЭ_факт'!$A$5:$DH$154,47+'Потребление ЭЭ_факт'!CB$4+23,FALSE),IF(AS80&lt;&gt;0,VLOOKUP($A80,'Потребление ЭЭ_факт'!$A$5:$DH$154,47+'Потребление ЭЭ_факт'!CB$4+23,FALSE),0))</f>
        <v>0</v>
      </c>
      <c r="AU80" s="17">
        <f>IF(AND($D80=$AK$4,$E80=AU$5),VLOOKUP($A80,'Потребление ЭЭ_факт'!$A$5:$DH$154,47+'Потребление ЭЭ_факт'!CC$4+23,FALSE),IF(AT80&lt;&gt;0,VLOOKUP($A80,'Потребление ЭЭ_факт'!$A$5:$DH$154,47+'Потребление ЭЭ_факт'!CC$4+23,FALSE),0))</f>
        <v>0</v>
      </c>
      <c r="AV80" s="17">
        <f>IF(AND($D80=$AK$4,$E80=AV$5),VLOOKUP($A80,'Потребление ЭЭ_факт'!$A$5:$DH$154,47+'Потребление ЭЭ_факт'!CD$4+23,FALSE),IF(AU80&lt;&gt;0,VLOOKUP($A80,'Потребление ЭЭ_факт'!$A$5:$DH$154,47+'Потребление ЭЭ_факт'!CD$4+23,FALSE),0))</f>
        <v>0</v>
      </c>
      <c r="AW80" s="14">
        <f>IF(AND($D80=$AW$4,$E80=AW$5),VLOOKUP($A80,'Потребление ЭЭ_факт'!$A$5:$DH$154,47+'Потребление ЭЭ_факт'!CE$4+35,FALSE),IF(AV80&lt;&gt;0,VLOOKUP($A80,'Потребление ЭЭ_факт'!$A$5:$DH$154,47+'Потребление ЭЭ_факт'!CE$4+35,FALSE),0))</f>
        <v>0</v>
      </c>
      <c r="AX80" s="17">
        <f>IF(AND($D80=$AW$4,$E80=AX$5),VLOOKUP($A80,'Потребление ЭЭ_факт'!$A$5:$DH$154,47+'Потребление ЭЭ_факт'!CF$4+35,FALSE),IF(AW80&lt;&gt;0,VLOOKUP($A80,'Потребление ЭЭ_факт'!$A$5:$DH$154,47+'Потребление ЭЭ_факт'!CF$4+35,FALSE),0))</f>
        <v>0</v>
      </c>
      <c r="AY80" s="17">
        <f>IF(AND($D80=$AW$4,$E80=AY$5),VLOOKUP($A80,'Потребление ЭЭ_факт'!$A$5:$DH$154,47+'Потребление ЭЭ_факт'!CG$4+35,FALSE),IF(AX80&lt;&gt;0,VLOOKUP($A80,'Потребление ЭЭ_факт'!$A$5:$DH$154,47+'Потребление ЭЭ_факт'!CG$4+35,FALSE),0))</f>
        <v>0</v>
      </c>
      <c r="AZ80" s="17">
        <f>IF(AND($D80=$AW$4,$E80=AZ$5),VLOOKUP($A80,'Потребление ЭЭ_факт'!$A$5:$DH$154,47+'Потребление ЭЭ_факт'!CH$4+35,FALSE),IF(AY80&lt;&gt;0,VLOOKUP($A80,'Потребление ЭЭ_факт'!$A$5:$DH$154,47+'Потребление ЭЭ_факт'!CH$4+35,FALSE),0))</f>
        <v>0</v>
      </c>
      <c r="BA80" s="17">
        <f>IF(AND($D80=$AW$4,$E80=BA$5),VLOOKUP($A80,'Потребление ЭЭ_факт'!$A$5:$DH$154,47+'Потребление ЭЭ_факт'!CI$4+35,FALSE),IF(AZ80&lt;&gt;0,VLOOKUP($A80,'Потребление ЭЭ_факт'!$A$5:$DH$154,47+'Потребление ЭЭ_факт'!CI$4+35,FALSE),0))</f>
        <v>0</v>
      </c>
      <c r="BB80" s="17">
        <f>IF(AND($D80=$AW$4,$E80=BB$5),VLOOKUP($A80,'Потребление ЭЭ_факт'!$A$5:$DH$154,47+'Потребление ЭЭ_факт'!CJ$4+35,FALSE),IF(BA80&lt;&gt;0,VLOOKUP($A80,'Потребление ЭЭ_факт'!$A$5:$DH$154,47+'Потребление ЭЭ_факт'!CJ$4+35,FALSE),0))</f>
        <v>0</v>
      </c>
      <c r="BC80" s="17">
        <f>IF(AND($D80=$AW$4,$E80=BC$5),VLOOKUP($A80,'Потребление ЭЭ_факт'!$A$5:$DH$154,47+'Потребление ЭЭ_факт'!CK$4+35,FALSE),IF(BB80&lt;&gt;0,VLOOKUP($A80,'Потребление ЭЭ_факт'!$A$5:$DH$154,47+'Потребление ЭЭ_факт'!CK$4+35,FALSE),0))</f>
        <v>0</v>
      </c>
      <c r="BD80" s="17">
        <f>IF(AND($D80=$AW$4,$E80=BD$5),VLOOKUP($A80,'Потребление ЭЭ_факт'!$A$5:$DH$154,47+'Потребление ЭЭ_факт'!CL$4+35,FALSE),IF(BC80&lt;&gt;0,VLOOKUP($A80,'Потребление ЭЭ_факт'!$A$5:$DH$154,47+'Потребление ЭЭ_факт'!CL$4+35,FALSE),0))</f>
        <v>0</v>
      </c>
      <c r="BE80" s="17">
        <f>IF(AND($D80=$AW$4,$E80=BE$5),VLOOKUP($A80,'Потребление ЭЭ_факт'!$A$5:$DH$154,47+'Потребление ЭЭ_факт'!CM$4+35,FALSE),IF(BD80&lt;&gt;0,VLOOKUP($A80,'Потребление ЭЭ_факт'!$A$5:$DH$154,47+'Потребление ЭЭ_факт'!CM$4+35,FALSE),0))</f>
        <v>0</v>
      </c>
      <c r="BF80" s="17">
        <f>IF(AND($D80=$AW$4,$E80=BF$5),VLOOKUP($A80,'Потребление ЭЭ_факт'!$A$5:$DH$154,47+'Потребление ЭЭ_факт'!CN$4+35,FALSE),IF(BE80&lt;&gt;0,VLOOKUP($A80,'Потребление ЭЭ_факт'!$A$5:$DH$154,47+'Потребление ЭЭ_факт'!CN$4+35,FALSE),0))</f>
        <v>0</v>
      </c>
      <c r="BG80" s="17">
        <f>IF(AND($D80=$AW$4,$E80=BG$5),VLOOKUP($A80,'Потребление ЭЭ_факт'!$A$5:$DH$154,47+'Потребление ЭЭ_факт'!CO$4+35,FALSE),IF(BF80&lt;&gt;0,VLOOKUP($A80,'Потребление ЭЭ_факт'!$A$5:$DH$154,47+'Потребление ЭЭ_факт'!CO$4+35,FALSE),0))</f>
        <v>0</v>
      </c>
      <c r="BH80" s="17">
        <f>IF(AND($D80=$AW$4,$E80=BH$5),VLOOKUP($A80,'Потребление ЭЭ_факт'!$A$5:$DH$154,47+'Потребление ЭЭ_факт'!CP$4+35,FALSE),IF(BG80&lt;&gt;0,VLOOKUP($A80,'Потребление ЭЭ_факт'!$A$5:$DH$154,47+'Потребление ЭЭ_факт'!CP$4+35,FALSE),0))</f>
        <v>0</v>
      </c>
      <c r="BI80" s="14">
        <f>IF(AND($D80=$BI$4,$E80=BI$5),VLOOKUP($A80,'Потребление ЭЭ_факт'!$A$5:$DH$154,47+'Потребление ЭЭ_факт'!CQ$4+47,FALSE),IF(BH80&lt;&gt;0,VLOOKUP($A80,'Потребление ЭЭ_факт'!$A$5:$DH$154,47+'Потребление ЭЭ_факт'!CQ$4+47,FALSE),0))</f>
        <v>0</v>
      </c>
      <c r="BJ80" s="17">
        <f>IF(AND($D80=$BI$4,$E80=BJ$5),VLOOKUP($A80,'Потребление ЭЭ_факт'!$A$5:$DH$154,47+'Потребление ЭЭ_факт'!CR$4+47,FALSE),IF(BI80&lt;&gt;0,VLOOKUP($A80,'Потребление ЭЭ_факт'!$A$5:$DH$154,47+'Потребление ЭЭ_факт'!CR$4+47,FALSE),0))</f>
        <v>18110.089857142855</v>
      </c>
      <c r="BK80" s="17">
        <f>IF(AND($D80=$BI$4,$E80=BK$5),VLOOKUP($A80,'Потребление ЭЭ_факт'!$A$5:$DH$154,47+'Потребление ЭЭ_факт'!CS$4+47,FALSE),IF(BJ80&lt;&gt;0,VLOOKUP($A80,'Потребление ЭЭ_факт'!$A$5:$DH$154,47+'Потребление ЭЭ_факт'!CS$4+47,FALSE),0))</f>
        <v>15315.589319999999</v>
      </c>
      <c r="BL80" s="17">
        <f>IF(AND($D80=$BI$4,$E80=BL$5),VLOOKUP($A80,'Потребление ЭЭ_факт'!$A$5:$DH$154,47+'Потребление ЭЭ_факт'!CT$4+47,FALSE),IF(BK80&lt;&gt;0,VLOOKUP($A80,'Потребление ЭЭ_факт'!$A$5:$DH$154,47+'Потребление ЭЭ_факт'!CT$4+47,FALSE),0))</f>
        <v>14827.669469999999</v>
      </c>
      <c r="BM80" s="17">
        <f>IF(AND($D80=$BI$4,$E80=BM$5),VLOOKUP($A80,'Потребление ЭЭ_факт'!$A$5:$DH$154,47+'Потребление ЭЭ_факт'!CU$4+47,FALSE),IF(BL80&lt;&gt;0,VLOOKUP($A80,'Потребление ЭЭ_факт'!$A$5:$DH$154,47+'Потребление ЭЭ_факт'!CU$4+47,FALSE),0))</f>
        <v>14682.23714142857</v>
      </c>
      <c r="BN80" s="17">
        <f>IF(AND($D80=$BI$4,$E80=BN$5),VLOOKUP($A80,'Потребление ЭЭ_факт'!$A$5:$DH$154,47+'Потребление ЭЭ_факт'!CV$4+47,FALSE),IF(BM80&lt;&gt;0,VLOOKUP($A80,'Потребление ЭЭ_факт'!$A$5:$DH$154,47+'Потребление ЭЭ_факт'!CV$4+47,FALSE),0))</f>
        <v>16768.22883</v>
      </c>
      <c r="BO80" s="17">
        <f>IF(AND($D80=$BI$4,$E80=BO$5),VLOOKUP($A80,'Потребление ЭЭ_факт'!$A$5:$DH$154,47+'Потребление ЭЭ_факт'!CW$4+47,FALSE),IF(BN80&lt;&gt;0,VLOOKUP($A80,'Потребление ЭЭ_факт'!$A$5:$DH$154,47+'Потребление ЭЭ_факт'!CW$4+47,FALSE),0))</f>
        <v>17820.189342857142</v>
      </c>
      <c r="BP80" s="17">
        <f>IF(AND($D80=$BI$4,$E80=BP$5),VLOOKUP($A80,'Потребление ЭЭ_факт'!$A$5:$DH$154,47+'Потребление ЭЭ_факт'!CX$4+47,FALSE),IF(BO80&lt;&gt;0,VLOOKUP($A80,'Потребление ЭЭ_факт'!$A$5:$DH$154,47+'Потребление ЭЭ_факт'!CX$4+47,FALSE),0))</f>
        <v>16877.586149999999</v>
      </c>
      <c r="BQ80" s="17">
        <f>IF(AND($D80=$BI$4,$E80=BQ$5),VLOOKUP($A80,'Потребление ЭЭ_факт'!$A$5:$DH$154,47+'Потребление ЭЭ_факт'!CY$4+47,FALSE),IF(BP80&lt;&gt;0,VLOOKUP($A80,'Потребление ЭЭ_факт'!$A$5:$DH$154,47+'Потребление ЭЭ_факт'!CY$4+47,FALSE),0))</f>
        <v>16935.820019999999</v>
      </c>
      <c r="BR80" s="17">
        <f>IF(AND($D80=$BI$4,$E80=BR$5),VLOOKUP($A80,'Потребление ЭЭ_факт'!$A$5:$DH$154,47+'Потребление ЭЭ_факт'!CZ$4+47,FALSE),IF(BQ80&lt;&gt;0,VLOOKUP($A80,'Потребление ЭЭ_факт'!$A$5:$DH$154,47+'Потребление ЭЭ_факт'!CZ$4+47,FALSE),0))</f>
        <v>16463.073209999999</v>
      </c>
      <c r="BS80" s="17">
        <f>IF(AND($D80=$BI$4,$E80=BS$5),VLOOKUP($A80,'Потребление ЭЭ_факт'!$A$5:$DH$154,47+'Потребление ЭЭ_факт'!DA$4+47,FALSE),IF(BR80&lt;&gt;0,VLOOKUP($A80,'Потребление ЭЭ_факт'!$A$5:$DH$154,47+'Потребление ЭЭ_факт'!DA$4+47,FALSE),0))</f>
        <v>14732.412420000001</v>
      </c>
      <c r="BT80" s="17">
        <f>IF(AND($D80=$BI$4,$E80=BT$5),VLOOKUP($A80,'Потребление ЭЭ_факт'!$A$5:$DH$154,47+'Потребление ЭЭ_факт'!DB$4+47,FALSE),IF(BS80&lt;&gt;0,VLOOKUP($A80,'Потребление ЭЭ_факт'!$A$5:$DH$154,47+'Потребление ЭЭ_факт'!DB$4+47,FALSE),0))</f>
        <v>14847.902700000001</v>
      </c>
      <c r="BU80" s="14">
        <f>IF(AND($D80=$BU$4,$E80=BU$5),VLOOKUP($A80,'Потребление ЭЭ_факт'!$A$5:$DH$154,59+'Потребление ЭЭ_факт'!DC$4+47,FALSE),IF(BT80&lt;&gt;0,VLOOKUP($A80,'Потребление ЭЭ_факт'!$A$5:$DH$154,47+'Потребление ЭЭ_факт'!DC$4+59,FALSE),0))</f>
        <v>15492.41613</v>
      </c>
      <c r="BV80" s="17">
        <f>IF(AND($D80=$BU$4,$E80=BV$5),VLOOKUP($A80,'Потребление ЭЭ_факт'!$A$5:$DH$154,59+'Потребление ЭЭ_факт'!DD$4+47,FALSE),IF(BU80&lt;&gt;0,VLOOKUP($A80,'Потребление ЭЭ_факт'!$A$5:$DH$154,47+'Потребление ЭЭ_факт'!DD$4+59,FALSE),0))</f>
        <v>13919.0952</v>
      </c>
      <c r="BW80" s="17">
        <f>IF(AND($D80=$BU$4,$E80=BW$5),VLOOKUP($A80,'Потребление ЭЭ_факт'!$A$5:$DH$154,59+'Потребление ЭЭ_факт'!DE$4+47,FALSE),IF(BV80&lt;&gt;0,VLOOKUP($A80,'Потребление ЭЭ_факт'!$A$5:$DH$154,47+'Потребление ЭЭ_факт'!DE$4+59,FALSE),0))</f>
        <v>15629.9049</v>
      </c>
      <c r="BX80" s="17">
        <f>IF(AND($D80=$BU$4,$E80=BX$5),VLOOKUP($A80,'Потребление ЭЭ_факт'!$A$5:$DH$154,59+'Потребление ЭЭ_факт'!DF$4+47,FALSE),IF(BW80&lt;&gt;0,VLOOKUP($A80,'Потребление ЭЭ_факт'!$A$5:$DH$154,47+'Потребление ЭЭ_факт'!DF$4+59,FALSE),0))</f>
        <v>15517.946040000001</v>
      </c>
      <c r="BY80" s="17">
        <f>IF(AND($D80=$BU$4,$E80=BY$5),VLOOKUP($A80,'Потребление ЭЭ_факт'!$A$5:$DH$154,59+'Потребление ЭЭ_факт'!DG$4+47,FALSE),IF(BX80&lt;&gt;0,VLOOKUP($A80,'Потребление ЭЭ_факт'!$A$5:$DH$154,47+'Потребление ЭЭ_факт'!DG$4+59,FALSE),0))</f>
        <v>16643.961480000002</v>
      </c>
      <c r="BZ80" s="17">
        <f>IF(AND($D80=$BU$4,$E80=BZ$5),VLOOKUP($A80,'Потребление ЭЭ_факт'!$A$5:$DH$154,59+'Потребление ЭЭ_факт'!DH$4+47,FALSE),IF(BY80&lt;&gt;0,VLOOKUP($A80,'Потребление ЭЭ_факт'!$A$5:$DH$154,47+'Потребление ЭЭ_факт'!DH$4+59,FALSE),0))</f>
        <v>15736.7505</v>
      </c>
      <c r="CA80" s="15">
        <f t="shared" si="301"/>
        <v>17820.189342857142</v>
      </c>
      <c r="CB80" s="12">
        <f t="shared" si="302"/>
        <v>16877.586149999999</v>
      </c>
      <c r="CC80" s="12">
        <f t="shared" si="303"/>
        <v>16935.820019999999</v>
      </c>
      <c r="CD80" s="12">
        <f t="shared" si="304"/>
        <v>16463.073209999999</v>
      </c>
      <c r="CE80" s="12">
        <f t="shared" si="305"/>
        <v>14732.412420000001</v>
      </c>
      <c r="CF80" s="12">
        <f t="shared" si="306"/>
        <v>14847.902700000001</v>
      </c>
      <c r="CG80" s="14">
        <f t="shared" si="307"/>
        <v>15492.41613</v>
      </c>
      <c r="CH80" s="15">
        <f t="shared" si="308"/>
        <v>13919.0952</v>
      </c>
      <c r="CI80" s="15">
        <f t="shared" si="309"/>
        <v>15629.9049</v>
      </c>
      <c r="CJ80" s="15">
        <f t="shared" si="310"/>
        <v>15517.946040000001</v>
      </c>
      <c r="CK80" s="15">
        <f t="shared" si="311"/>
        <v>16643.961480000002</v>
      </c>
      <c r="CL80" s="15">
        <f t="shared" si="312"/>
        <v>15736.7505</v>
      </c>
      <c r="CM80" s="15">
        <f t="shared" si="260"/>
        <v>17820.189342857142</v>
      </c>
      <c r="CN80" s="15">
        <f t="shared" si="262"/>
        <v>16877.586149999999</v>
      </c>
      <c r="CO80" s="15">
        <f t="shared" si="263"/>
        <v>16935.820019999999</v>
      </c>
      <c r="CP80" s="15">
        <f t="shared" si="264"/>
        <v>16463.073209999999</v>
      </c>
      <c r="CQ80" s="15">
        <f t="shared" si="265"/>
        <v>14732.412420000001</v>
      </c>
      <c r="CR80" s="16">
        <f t="shared" si="266"/>
        <v>14847.902700000001</v>
      </c>
      <c r="CS80" s="14">
        <f t="shared" si="276"/>
        <v>15492.41613</v>
      </c>
      <c r="CT80" s="15">
        <f t="shared" si="277"/>
        <v>13919.0952</v>
      </c>
      <c r="CU80" s="15">
        <f t="shared" si="278"/>
        <v>15629.9049</v>
      </c>
      <c r="CV80" s="15">
        <f t="shared" si="279"/>
        <v>15517.946040000001</v>
      </c>
      <c r="CW80" s="15">
        <f t="shared" si="280"/>
        <v>16643.961480000002</v>
      </c>
      <c r="CX80" s="15">
        <f t="shared" si="281"/>
        <v>15736.7505</v>
      </c>
      <c r="CY80" s="15">
        <f t="shared" si="282"/>
        <v>17820.189342857142</v>
      </c>
      <c r="CZ80" s="15">
        <f t="shared" si="283"/>
        <v>16877.586149999999</v>
      </c>
      <c r="DA80" s="15">
        <f t="shared" si="284"/>
        <v>16935.820019999999</v>
      </c>
      <c r="DB80" s="15">
        <f t="shared" si="285"/>
        <v>16463.073209999999</v>
      </c>
      <c r="DC80" s="15">
        <f t="shared" si="286"/>
        <v>14732.412420000001</v>
      </c>
      <c r="DD80" s="16">
        <f t="shared" si="287"/>
        <v>14847.902700000001</v>
      </c>
      <c r="DE80" s="14">
        <f t="shared" si="313"/>
        <v>15492.41613</v>
      </c>
      <c r="DF80" s="15">
        <f t="shared" si="314"/>
        <v>13919.0952</v>
      </c>
      <c r="DG80" s="15">
        <f t="shared" si="315"/>
        <v>15629.9049</v>
      </c>
      <c r="DH80" s="15">
        <f t="shared" si="316"/>
        <v>15517.946040000001</v>
      </c>
      <c r="DI80" s="15">
        <f t="shared" si="317"/>
        <v>16643.961480000002</v>
      </c>
      <c r="DJ80" s="15">
        <f t="shared" si="318"/>
        <v>15736.7505</v>
      </c>
      <c r="DK80" s="15">
        <f t="shared" si="319"/>
        <v>17820.189342857142</v>
      </c>
      <c r="DL80" s="15">
        <f t="shared" si="320"/>
        <v>16877.586149999999</v>
      </c>
      <c r="DM80" s="15">
        <f t="shared" si="321"/>
        <v>16935.820019999999</v>
      </c>
      <c r="DN80" s="15">
        <f t="shared" si="322"/>
        <v>16463.073209999999</v>
      </c>
      <c r="DO80" s="15">
        <f t="shared" si="323"/>
        <v>14732.412420000001</v>
      </c>
      <c r="DP80" s="16">
        <f t="shared" si="324"/>
        <v>14847.902700000001</v>
      </c>
      <c r="DQ80" s="14">
        <f t="shared" si="333"/>
        <v>15492.41613</v>
      </c>
      <c r="DR80" s="15">
        <f t="shared" si="334"/>
        <v>13919.0952</v>
      </c>
      <c r="DS80" s="15">
        <f t="shared" si="335"/>
        <v>15629.9049</v>
      </c>
      <c r="DT80" s="15">
        <f t="shared" si="336"/>
        <v>15517.946040000001</v>
      </c>
      <c r="DU80" s="15">
        <f t="shared" si="337"/>
        <v>16643.961480000002</v>
      </c>
      <c r="DV80" s="15">
        <f t="shared" si="338"/>
        <v>15736.7505</v>
      </c>
      <c r="DW80" s="15">
        <f t="shared" si="339"/>
        <v>17820.189342857142</v>
      </c>
      <c r="DX80" s="15">
        <f t="shared" si="340"/>
        <v>16877.586149999999</v>
      </c>
      <c r="DY80" s="15">
        <f t="shared" si="341"/>
        <v>16935.820019999999</v>
      </c>
      <c r="DZ80" s="15">
        <f t="shared" si="225"/>
        <v>16463.073209999999</v>
      </c>
      <c r="EA80" s="15">
        <f t="shared" si="226"/>
        <v>14732.412420000001</v>
      </c>
      <c r="EB80" s="16">
        <f t="shared" si="227"/>
        <v>14847.902700000001</v>
      </c>
      <c r="EC80" s="14">
        <f t="shared" si="228"/>
        <v>15492.41613</v>
      </c>
      <c r="ED80" s="15">
        <f t="shared" si="229"/>
        <v>13919.0952</v>
      </c>
      <c r="EE80" s="15">
        <f t="shared" si="230"/>
        <v>15629.9049</v>
      </c>
      <c r="EF80" s="15">
        <f t="shared" si="231"/>
        <v>15517.946040000001</v>
      </c>
      <c r="EG80" s="15">
        <f t="shared" si="232"/>
        <v>16643.961480000002</v>
      </c>
      <c r="EH80" s="15">
        <f t="shared" si="233"/>
        <v>15736.7505</v>
      </c>
      <c r="EI80" s="15">
        <f t="shared" si="234"/>
        <v>17820.189342857142</v>
      </c>
      <c r="EJ80" s="15">
        <f t="shared" si="235"/>
        <v>16877.586149999999</v>
      </c>
      <c r="EK80" s="15">
        <f t="shared" si="236"/>
        <v>16935.820019999999</v>
      </c>
      <c r="EL80" s="15">
        <f t="shared" si="237"/>
        <v>16463.073209999999</v>
      </c>
      <c r="EM80" s="15">
        <f t="shared" si="238"/>
        <v>14732.412420000001</v>
      </c>
      <c r="EN80" s="16">
        <f t="shared" si="239"/>
        <v>14847.902700000001</v>
      </c>
      <c r="EO80" s="14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6"/>
      <c r="FC80" s="14"/>
      <c r="FD80" s="17"/>
      <c r="FE80" s="17"/>
      <c r="FF80" s="17"/>
      <c r="FG80" s="17"/>
      <c r="FH80" s="17"/>
      <c r="FI80" s="17"/>
      <c r="FJ80" s="17"/>
      <c r="FK80" s="17"/>
      <c r="FL80" s="17"/>
      <c r="FM80" s="17"/>
      <c r="FN80" s="17"/>
      <c r="FO80" s="14"/>
      <c r="FP80" s="17"/>
      <c r="FQ80" s="17"/>
      <c r="FR80" s="17"/>
      <c r="FS80" s="17"/>
      <c r="FT80" s="17"/>
      <c r="FU80" s="17"/>
      <c r="FV80" s="17"/>
      <c r="FW80" s="17"/>
      <c r="FX80" s="17"/>
      <c r="FY80" s="17"/>
      <c r="FZ80" s="17"/>
      <c r="GA80" s="14"/>
      <c r="GB80" s="17"/>
      <c r="GC80" s="17">
        <f t="shared" si="343"/>
        <v>15315.589319999999</v>
      </c>
      <c r="GD80" s="17">
        <f t="shared" si="344"/>
        <v>14827.669469999999</v>
      </c>
      <c r="GE80" s="17">
        <f t="shared" si="345"/>
        <v>14682.23714142857</v>
      </c>
      <c r="GF80" s="17">
        <f t="shared" si="346"/>
        <v>16768.22883</v>
      </c>
      <c r="GG80" s="17">
        <f t="shared" si="347"/>
        <v>17820.189342857142</v>
      </c>
      <c r="GH80" s="17">
        <f t="shared" si="348"/>
        <v>16877.586149999999</v>
      </c>
      <c r="GI80" s="17">
        <f t="shared" si="349"/>
        <v>16935.820019999999</v>
      </c>
      <c r="GJ80" s="17">
        <f t="shared" si="350"/>
        <v>16463.073209999999</v>
      </c>
      <c r="GK80" s="17">
        <f t="shared" si="351"/>
        <v>14732.412420000001</v>
      </c>
      <c r="GL80" s="17">
        <f t="shared" si="352"/>
        <v>14847.902700000001</v>
      </c>
      <c r="GM80" s="14">
        <f t="shared" si="353"/>
        <v>15492.41613</v>
      </c>
      <c r="GN80" s="17">
        <f t="shared" si="354"/>
        <v>13919.0952</v>
      </c>
      <c r="GO80" s="17">
        <f t="shared" si="355"/>
        <v>15629.9049</v>
      </c>
      <c r="GP80" s="17">
        <f t="shared" si="356"/>
        <v>15517.946040000001</v>
      </c>
      <c r="GQ80" s="17">
        <f t="shared" si="357"/>
        <v>16643.961480000002</v>
      </c>
      <c r="GR80" s="17">
        <f t="shared" si="358"/>
        <v>15736.7505</v>
      </c>
      <c r="GS80" s="15">
        <f t="shared" si="359"/>
        <v>17820.189342857142</v>
      </c>
      <c r="GT80" s="12">
        <f t="shared" si="360"/>
        <v>16877.586149999999</v>
      </c>
      <c r="GU80" s="12">
        <f t="shared" si="361"/>
        <v>16935.820019999999</v>
      </c>
      <c r="GV80" s="12">
        <f t="shared" si="362"/>
        <v>16463.073209999999</v>
      </c>
      <c r="GW80" s="12">
        <f t="shared" si="363"/>
        <v>14732.412420000001</v>
      </c>
      <c r="GX80" s="12">
        <f t="shared" si="364"/>
        <v>14847.902700000001</v>
      </c>
      <c r="GY80" s="14">
        <f t="shared" si="365"/>
        <v>15492.41613</v>
      </c>
      <c r="GZ80" s="15">
        <f t="shared" si="366"/>
        <v>13919.0952</v>
      </c>
      <c r="HA80" s="15">
        <f t="shared" si="367"/>
        <v>15629.9049</v>
      </c>
      <c r="HB80" s="15">
        <f t="shared" si="368"/>
        <v>15517.946040000001</v>
      </c>
      <c r="HC80" s="15">
        <f t="shared" si="369"/>
        <v>16643.961480000002</v>
      </c>
      <c r="HD80" s="15">
        <f t="shared" si="370"/>
        <v>15736.7505</v>
      </c>
      <c r="HE80" s="15">
        <f t="shared" si="371"/>
        <v>17820.189342857142</v>
      </c>
      <c r="HF80" s="15">
        <f t="shared" si="372"/>
        <v>16877.586149999999</v>
      </c>
      <c r="HG80" s="15">
        <f t="shared" si="373"/>
        <v>16935.820019999999</v>
      </c>
      <c r="HH80" s="15">
        <f t="shared" si="374"/>
        <v>16463.073209999999</v>
      </c>
      <c r="HI80" s="15">
        <f t="shared" si="375"/>
        <v>14732.412420000001</v>
      </c>
      <c r="HJ80" s="16">
        <f t="shared" si="376"/>
        <v>14847.902700000001</v>
      </c>
      <c r="HK80" s="14">
        <f t="shared" si="377"/>
        <v>15492.41613</v>
      </c>
      <c r="HL80" s="15">
        <f t="shared" si="378"/>
        <v>13919.0952</v>
      </c>
      <c r="HM80" s="15">
        <f t="shared" si="379"/>
        <v>15629.9049</v>
      </c>
      <c r="HN80" s="15">
        <f t="shared" si="380"/>
        <v>15517.946040000001</v>
      </c>
      <c r="HO80" s="15">
        <f t="shared" si="381"/>
        <v>16643.961480000002</v>
      </c>
      <c r="HP80" s="15">
        <f t="shared" si="382"/>
        <v>15736.7505</v>
      </c>
      <c r="HQ80" s="15">
        <f t="shared" si="383"/>
        <v>17820.189342857142</v>
      </c>
      <c r="HR80" s="15">
        <f t="shared" si="384"/>
        <v>16877.586149999999</v>
      </c>
      <c r="HS80" s="15">
        <f t="shared" si="385"/>
        <v>16935.820019999999</v>
      </c>
      <c r="HT80" s="15">
        <f t="shared" si="386"/>
        <v>16463.073209999999</v>
      </c>
      <c r="HU80" s="15">
        <f t="shared" si="387"/>
        <v>14732.412420000001</v>
      </c>
      <c r="HV80" s="16">
        <f t="shared" si="388"/>
        <v>14847.902700000001</v>
      </c>
      <c r="HW80" s="14">
        <f t="shared" si="389"/>
        <v>15492.41613</v>
      </c>
      <c r="HX80" s="15">
        <f t="shared" si="390"/>
        <v>13919.0952</v>
      </c>
      <c r="HY80" s="15">
        <f t="shared" si="391"/>
        <v>15629.9049</v>
      </c>
      <c r="HZ80" s="15">
        <f t="shared" si="392"/>
        <v>15517.946040000001</v>
      </c>
      <c r="IA80" s="15">
        <f t="shared" si="393"/>
        <v>16643.961480000002</v>
      </c>
      <c r="IB80" s="15">
        <f t="shared" si="394"/>
        <v>15736.7505</v>
      </c>
      <c r="IC80" s="15">
        <f t="shared" si="395"/>
        <v>17820.189342857142</v>
      </c>
      <c r="ID80" s="15">
        <f t="shared" si="396"/>
        <v>16877.586149999999</v>
      </c>
      <c r="IE80" s="15">
        <f t="shared" si="397"/>
        <v>16935.820019999999</v>
      </c>
      <c r="IF80" s="15">
        <f t="shared" si="398"/>
        <v>16463.073209999999</v>
      </c>
      <c r="IG80" s="15">
        <f t="shared" si="399"/>
        <v>14732.412420000001</v>
      </c>
      <c r="IH80" s="16">
        <f t="shared" si="400"/>
        <v>14847.902700000001</v>
      </c>
      <c r="II80" s="14">
        <f t="shared" si="401"/>
        <v>15492.41613</v>
      </c>
      <c r="IJ80" s="15">
        <f t="shared" si="415"/>
        <v>13919.0952</v>
      </c>
      <c r="IK80" s="15"/>
      <c r="IL80" s="15"/>
      <c r="IM80" s="15"/>
      <c r="IN80" s="15"/>
      <c r="IO80" s="15"/>
      <c r="IP80" s="15"/>
      <c r="IQ80" s="15"/>
      <c r="IR80" s="15"/>
      <c r="IS80" s="15"/>
      <c r="IT80" s="16"/>
      <c r="IU80" s="14"/>
      <c r="IV80" s="15"/>
      <c r="IW80" s="15"/>
      <c r="IX80" s="15"/>
      <c r="IY80" s="15"/>
      <c r="IZ80" s="15"/>
      <c r="JA80" s="15"/>
      <c r="JB80" s="15"/>
      <c r="JC80" s="15"/>
      <c r="JD80" s="15"/>
      <c r="JE80" s="15"/>
      <c r="JF80" s="16"/>
      <c r="JH80" s="17"/>
      <c r="JI80" s="14">
        <f t="shared" si="406"/>
        <v>0</v>
      </c>
      <c r="JJ80" s="15">
        <f t="shared" si="407"/>
        <v>0</v>
      </c>
      <c r="JK80" s="15">
        <f t="shared" si="408"/>
        <v>159270.70860428573</v>
      </c>
      <c r="JL80" s="15">
        <f t="shared" si="409"/>
        <v>190617.05809285716</v>
      </c>
      <c r="JM80" s="15">
        <f t="shared" si="410"/>
        <v>190617.05809285716</v>
      </c>
      <c r="JN80" s="15">
        <f t="shared" si="411"/>
        <v>190617.05809285716</v>
      </c>
      <c r="JO80" s="15">
        <f t="shared" si="412"/>
        <v>190617.05809285716</v>
      </c>
      <c r="JP80" s="15">
        <f t="shared" si="413"/>
        <v>29411.511330000001</v>
      </c>
      <c r="JQ80" s="15">
        <f t="shared" si="414"/>
        <v>0</v>
      </c>
      <c r="JR80" s="14"/>
    </row>
    <row r="81" spans="1:278" ht="12.75" customHeight="1" x14ac:dyDescent="0.25">
      <c r="A81" s="5" t="s">
        <v>101</v>
      </c>
      <c r="B81" s="3" t="s">
        <v>102</v>
      </c>
      <c r="C81" s="4">
        <v>45331</v>
      </c>
      <c r="D81">
        <f t="shared" si="297"/>
        <v>2024</v>
      </c>
      <c r="E81">
        <f t="shared" si="298"/>
        <v>2</v>
      </c>
      <c r="F81">
        <f t="shared" si="299"/>
        <v>2021</v>
      </c>
      <c r="G81">
        <f t="shared" si="300"/>
        <v>2</v>
      </c>
      <c r="H81">
        <f t="shared" si="402"/>
        <v>2024</v>
      </c>
      <c r="I81">
        <f t="shared" si="403"/>
        <v>3</v>
      </c>
      <c r="J81">
        <f t="shared" si="404"/>
        <v>2029</v>
      </c>
      <c r="K81">
        <f t="shared" si="405"/>
        <v>2</v>
      </c>
      <c r="M81" s="28">
        <f>IF(AND($D81=$M$4,$E81=M$5),VLOOKUP($A81,'Потребление ЭЭ_факт'!$A$5:$DH$154,47+'Потребление ЭЭ_факт'!AU$4-1,FALSE),IF(L81&lt;&gt;0,VLOOKUP($A81,'Потребление ЭЭ_факт'!$A$5:$DH$154,47+'Потребление ЭЭ_факт'!AU$4-1,FALSE),0))</f>
        <v>0</v>
      </c>
      <c r="N81" s="17">
        <f>IF(AND($D81=$M$4,$E81=N$5),VLOOKUP($A81,'Потребление ЭЭ_факт'!$A$5:$DH$154,47+'Потребление ЭЭ_факт'!AV$4-1,FALSE),IF(M81&lt;&gt;0,VLOOKUP($A81,'Потребление ЭЭ_факт'!$A$5:$DH$154,47+'Потребление ЭЭ_факт'!AV$4-1,FALSE),0))</f>
        <v>0</v>
      </c>
      <c r="O81" s="17">
        <f>IF(AND($D81=$M$4,$E81=O$5),VLOOKUP($A81,'Потребление ЭЭ_факт'!$A$5:$DH$154,47+'Потребление ЭЭ_факт'!AW$4-1,FALSE),IF(N81&lt;&gt;0,VLOOKUP($A81,'Потребление ЭЭ_факт'!$A$5:$DH$154,47+'Потребление ЭЭ_факт'!AW$4-1,FALSE),0))</f>
        <v>0</v>
      </c>
      <c r="P81" s="17">
        <f>IF(AND($D81=$M$4,$E81=P$5),VLOOKUP($A81,'Потребление ЭЭ_факт'!$A$5:$DH$154,47+'Потребление ЭЭ_факт'!AX$4-1,FALSE),IF(O81&lt;&gt;0,VLOOKUP($A81,'Потребление ЭЭ_факт'!$A$5:$DH$154,47+'Потребление ЭЭ_факт'!AX$4-1,FALSE),0))</f>
        <v>0</v>
      </c>
      <c r="Q81" s="17">
        <f>IF(AND($D81=$M$4,$E81=Q$5),VLOOKUP($A81,'Потребление ЭЭ_факт'!$A$5:$DH$154,47+'Потребление ЭЭ_факт'!AY$4-1,FALSE),IF(P81&lt;&gt;0,VLOOKUP($A81,'Потребление ЭЭ_факт'!$A$5:$DH$154,47+'Потребление ЭЭ_факт'!AY$4-1,FALSE),0))</f>
        <v>0</v>
      </c>
      <c r="R81" s="17">
        <f>IF(AND($D81=$M$4,$E81=R$5),VLOOKUP($A81,'Потребление ЭЭ_факт'!$A$5:$DH$154,47+'Потребление ЭЭ_факт'!AZ$4-1,FALSE),IF(Q81&lt;&gt;0,VLOOKUP($A81,'Потребление ЭЭ_факт'!$A$5:$DH$154,47+'Потребление ЭЭ_факт'!AZ$4-1,FALSE),0))</f>
        <v>0</v>
      </c>
      <c r="S81" s="17">
        <f>IF(AND($D81=$M$4,$E81=S$5),VLOOKUP($A81,'Потребление ЭЭ_факт'!$A$5:$DH$154,47+'Потребление ЭЭ_факт'!BA$4-1,FALSE),IF(R81&lt;&gt;0,VLOOKUP($A81,'Потребление ЭЭ_факт'!$A$5:$DH$154,47+'Потребление ЭЭ_факт'!BA$4-1,FALSE),0))</f>
        <v>0</v>
      </c>
      <c r="T81" s="17">
        <f>IF(AND($D81=$M$4,$E81=T$5),VLOOKUP($A81,'Потребление ЭЭ_факт'!$A$5:$DH$154,47+'Потребление ЭЭ_факт'!BB$4-1,FALSE),IF(S81&lt;&gt;0,VLOOKUP($A81,'Потребление ЭЭ_факт'!$A$5:$DH$154,47+'Потребление ЭЭ_факт'!BB$4-1,FALSE),0))</f>
        <v>0</v>
      </c>
      <c r="U81" s="17">
        <f>IF(AND($D81=$M$4,$E81=U$5),VLOOKUP($A81,'Потребление ЭЭ_факт'!$A$5:$DH$154,47+'Потребление ЭЭ_факт'!BC$4-1,FALSE),IF(T81&lt;&gt;0,VLOOKUP($A81,'Потребление ЭЭ_факт'!$A$5:$DH$154,47+'Потребление ЭЭ_факт'!BC$4-1,FALSE),0))</f>
        <v>0</v>
      </c>
      <c r="V81" s="17">
        <f>IF(AND($D81=$M$4,$E81=V$5),VLOOKUP($A81,'Потребление ЭЭ_факт'!$A$5:$DH$154,47+'Потребление ЭЭ_факт'!BD$4-1,FALSE),IF(U81&lt;&gt;0,VLOOKUP($A81,'Потребление ЭЭ_факт'!$A$5:$DH$154,47+'Потребление ЭЭ_факт'!BD$4-1,FALSE),0))</f>
        <v>0</v>
      </c>
      <c r="W81" s="17">
        <f>IF(AND($D81=$M$4,$E81=W$5),VLOOKUP($A81,'Потребление ЭЭ_факт'!$A$5:$DH$154,47+'Потребление ЭЭ_факт'!BE$4-1,FALSE),IF(V81&lt;&gt;0,VLOOKUP($A81,'Потребление ЭЭ_факт'!$A$5:$DH$154,47+'Потребление ЭЭ_факт'!BE$4-1,FALSE),0))</f>
        <v>0</v>
      </c>
      <c r="X81" s="17">
        <f>IF(AND($D81=$M$4,$E81=X$5),VLOOKUP($A81,'Потребление ЭЭ_факт'!$A$5:$DH$154,47+'Потребление ЭЭ_факт'!BF$4-1,FALSE),IF(W81&lt;&gt;0,VLOOKUP($A81,'Потребление ЭЭ_факт'!$A$5:$DH$154,47+'Потребление ЭЭ_факт'!BF$4-1,FALSE),0))</f>
        <v>0</v>
      </c>
      <c r="Y81" s="14">
        <f>IF(AND($D81=$Y$4,$E81=Y$5),VLOOKUP($A81,'Потребление ЭЭ_факт'!$A$5:$DH$154,47+'Потребление ЭЭ_факт'!BG$4+11,FALSE),IF(X81&lt;&gt;0,VLOOKUP($A81,'Потребление ЭЭ_факт'!$A$5:$DH$154,47+'Потребление ЭЭ_факт'!BG$4+11,FALSE),0))</f>
        <v>0</v>
      </c>
      <c r="Z81" s="17">
        <f>IF(AND($D81=$Y$4,$E81=Z$5),VLOOKUP($A81,'Потребление ЭЭ_факт'!$A$5:$DH$154,47+'Потребление ЭЭ_факт'!BH$4+11,FALSE),IF(Y81&lt;&gt;0,VLOOKUP($A81,'Потребление ЭЭ_факт'!$A$5:$DH$154,47+'Потребление ЭЭ_факт'!BH$4+11,FALSE),0))</f>
        <v>0</v>
      </c>
      <c r="AA81" s="17">
        <f>IF(AND($D81=$Y$4,$E81=AA$5),VLOOKUP($A81,'Потребление ЭЭ_факт'!$A$5:$DH$154,47+'Потребление ЭЭ_факт'!BI$4+11,FALSE),IF(Z81&lt;&gt;0,VLOOKUP($A81,'Потребление ЭЭ_факт'!$A$5:$DH$154,47+'Потребление ЭЭ_факт'!BI$4+11,FALSE),0))</f>
        <v>0</v>
      </c>
      <c r="AB81" s="17">
        <f>IF(AND($D81=$Y$4,$E81=AB$5),VLOOKUP($A81,'Потребление ЭЭ_факт'!$A$5:$DH$154,47+'Потребление ЭЭ_факт'!BJ$4+11,FALSE),IF(AA81&lt;&gt;0,VLOOKUP($A81,'Потребление ЭЭ_факт'!$A$5:$DH$154,47+'Потребление ЭЭ_факт'!BJ$4+11,FALSE),0))</f>
        <v>0</v>
      </c>
      <c r="AC81" s="17">
        <f>IF(AND($D81=$Y$4,$E81=AC$5),VLOOKUP($A81,'Потребление ЭЭ_факт'!$A$5:$DH$154,47+'Потребление ЭЭ_факт'!BK$4+11,FALSE),IF(AB81&lt;&gt;0,VLOOKUP($A81,'Потребление ЭЭ_факт'!$A$5:$DH$154,47+'Потребление ЭЭ_факт'!BK$4+11,FALSE),0))</f>
        <v>0</v>
      </c>
      <c r="AD81" s="17">
        <f>IF(AND($D81=$Y$4,$E81=AD$5),VLOOKUP($A81,'Потребление ЭЭ_факт'!$A$5:$DH$154,47+'Потребление ЭЭ_факт'!BL$4+11,FALSE),IF(AC81&lt;&gt;0,VLOOKUP($A81,'Потребление ЭЭ_факт'!$A$5:$DH$154,47+'Потребление ЭЭ_факт'!BL$4+11,FALSE),0))</f>
        <v>0</v>
      </c>
      <c r="AE81" s="17">
        <f>IF(AND($D81=$Y$4,$E81=AE$5),VLOOKUP($A81,'Потребление ЭЭ_факт'!$A$5:$DH$154,47+'Потребление ЭЭ_факт'!BM$4+11,FALSE),IF(AD81&lt;&gt;0,VLOOKUP($A81,'Потребление ЭЭ_факт'!$A$5:$DH$154,47+'Потребление ЭЭ_факт'!BM$4+11,FALSE),0))</f>
        <v>0</v>
      </c>
      <c r="AF81" s="17">
        <f>IF(AND($D81=$Y$4,$E81=AF$5),VLOOKUP($A81,'Потребление ЭЭ_факт'!$A$5:$DH$154,47+'Потребление ЭЭ_факт'!BN$4+11,FALSE),IF(AE81&lt;&gt;0,VLOOKUP($A81,'Потребление ЭЭ_факт'!$A$5:$DH$154,47+'Потребление ЭЭ_факт'!BN$4+11,FALSE),0))</f>
        <v>0</v>
      </c>
      <c r="AG81" s="17">
        <f>IF(AND($D81=$Y$4,$E81=AG$5),VLOOKUP($A81,'Потребление ЭЭ_факт'!$A$5:$DH$154,47+'Потребление ЭЭ_факт'!BO$4+11,FALSE),IF(AF81&lt;&gt;0,VLOOKUP($A81,'Потребление ЭЭ_факт'!$A$5:$DH$154,47+'Потребление ЭЭ_факт'!BO$4+11,FALSE),0))</f>
        <v>0</v>
      </c>
      <c r="AH81" s="17">
        <f>IF(AND($D81=$Y$4,$E81=AH$5),VLOOKUP($A81,'Потребление ЭЭ_факт'!$A$5:$DH$154,47+'Потребление ЭЭ_факт'!BP$4+11,FALSE),IF(AG81&lt;&gt;0,VLOOKUP($A81,'Потребление ЭЭ_факт'!$A$5:$DH$154,47+'Потребление ЭЭ_факт'!BP$4+11,FALSE),0))</f>
        <v>0</v>
      </c>
      <c r="AI81" s="17">
        <f>IF(AND($D81=$Y$4,$E81=AI$5),VLOOKUP($A81,'Потребление ЭЭ_факт'!$A$5:$DH$154,47+'Потребление ЭЭ_факт'!BQ$4+11,FALSE),IF(AH81&lt;&gt;0,VLOOKUP($A81,'Потребление ЭЭ_факт'!$A$5:$DH$154,47+'Потребление ЭЭ_факт'!BQ$4+11,FALSE),0))</f>
        <v>0</v>
      </c>
      <c r="AJ81" s="17">
        <f>IF(AND($D81=$Y$4,$E81=AJ$5),VLOOKUP($A81,'Потребление ЭЭ_факт'!$A$5:$DH$154,47+'Потребление ЭЭ_факт'!BR$4+11,FALSE),IF(AI81&lt;&gt;0,VLOOKUP($A81,'Потребление ЭЭ_факт'!$A$5:$DH$154,47+'Потребление ЭЭ_факт'!BR$4+11,FALSE),0))</f>
        <v>0</v>
      </c>
      <c r="AK81" s="14">
        <f>IF(AND($D81=$AK$4,$E81=AK$5),VLOOKUP($A81,'Потребление ЭЭ_факт'!$A$5:$DH$154,47+'Потребление ЭЭ_факт'!BS$4+23,FALSE),IF(AJ81&lt;&gt;0,VLOOKUP($A81,'Потребление ЭЭ_факт'!$A$5:$DH$154,47+'Потребление ЭЭ_факт'!BS$4+23,FALSE),0))</f>
        <v>0</v>
      </c>
      <c r="AL81" s="17">
        <f>IF(AND($D81=$AK$4,$E81=AL$5),VLOOKUP($A81,'Потребление ЭЭ_факт'!$A$5:$DH$154,47+'Потребление ЭЭ_факт'!BT$4+23,FALSE),IF(AK81&lt;&gt;0,VLOOKUP($A81,'Потребление ЭЭ_факт'!$A$5:$DH$154,47+'Потребление ЭЭ_факт'!BT$4+23,FALSE),0))</f>
        <v>0</v>
      </c>
      <c r="AM81" s="17">
        <f>IF(AND($D81=$AK$4,$E81=AM$5),VLOOKUP($A81,'Потребление ЭЭ_факт'!$A$5:$DH$154,47+'Потребление ЭЭ_факт'!BU$4+23,FALSE),IF(AL81&lt;&gt;0,VLOOKUP($A81,'Потребление ЭЭ_факт'!$A$5:$DH$154,47+'Потребление ЭЭ_факт'!BU$4+23,FALSE),0))</f>
        <v>0</v>
      </c>
      <c r="AN81" s="17">
        <f>IF(AND($D81=$AK$4,$E81=AN$5),VLOOKUP($A81,'Потребление ЭЭ_факт'!$A$5:$DH$154,47+'Потребление ЭЭ_факт'!BV$4+23,FALSE),IF(AM81&lt;&gt;0,VLOOKUP($A81,'Потребление ЭЭ_факт'!$A$5:$DH$154,47+'Потребление ЭЭ_факт'!BV$4+23,FALSE),0))</f>
        <v>0</v>
      </c>
      <c r="AO81" s="17">
        <f>IF(AND($D81=$AK$4,$E81=AO$5),VLOOKUP($A81,'Потребление ЭЭ_факт'!$A$5:$DH$154,47+'Потребление ЭЭ_факт'!BW$4+23,FALSE),IF(AN81&lt;&gt;0,VLOOKUP($A81,'Потребление ЭЭ_факт'!$A$5:$DH$154,47+'Потребление ЭЭ_факт'!BW$4+23,FALSE),0))</f>
        <v>0</v>
      </c>
      <c r="AP81" s="17">
        <f>IF(AND($D81=$AK$4,$E81=AP$5),VLOOKUP($A81,'Потребление ЭЭ_факт'!$A$5:$DH$154,47+'Потребление ЭЭ_факт'!BX$4+23,FALSE),IF(AO81&lt;&gt;0,VLOOKUP($A81,'Потребление ЭЭ_факт'!$A$5:$DH$154,47+'Потребление ЭЭ_факт'!BX$4+23,FALSE),0))</f>
        <v>0</v>
      </c>
      <c r="AQ81" s="17">
        <f>IF(AND($D81=$AK$4,$E81=AQ$5),VLOOKUP($A81,'Потребление ЭЭ_факт'!$A$5:$DH$154,47+'Потребление ЭЭ_факт'!BY$4+23,FALSE),IF(AP81&lt;&gt;0,VLOOKUP($A81,'Потребление ЭЭ_факт'!$A$5:$DH$154,47+'Потребление ЭЭ_факт'!BY$4+23,FALSE),0))</f>
        <v>0</v>
      </c>
      <c r="AR81" s="17">
        <f>IF(AND($D81=$AK$4,$E81=AR$5),VLOOKUP($A81,'Потребление ЭЭ_факт'!$A$5:$DH$154,47+'Потребление ЭЭ_факт'!BZ$4+23,FALSE),IF(AQ81&lt;&gt;0,VLOOKUP($A81,'Потребление ЭЭ_факт'!$A$5:$DH$154,47+'Потребление ЭЭ_факт'!BZ$4+23,FALSE),0))</f>
        <v>0</v>
      </c>
      <c r="AS81" s="17">
        <f>IF(AND($D81=$AK$4,$E81=AS$5),VLOOKUP($A81,'Потребление ЭЭ_факт'!$A$5:$DH$154,47+'Потребление ЭЭ_факт'!CA$4+23,FALSE),IF(AR81&lt;&gt;0,VLOOKUP($A81,'Потребление ЭЭ_факт'!$A$5:$DH$154,47+'Потребление ЭЭ_факт'!CA$4+23,FALSE),0))</f>
        <v>0</v>
      </c>
      <c r="AT81" s="17">
        <f>IF(AND($D81=$AK$4,$E81=AT$5),VLOOKUP($A81,'Потребление ЭЭ_факт'!$A$5:$DH$154,47+'Потребление ЭЭ_факт'!CB$4+23,FALSE),IF(AS81&lt;&gt;0,VLOOKUP($A81,'Потребление ЭЭ_факт'!$A$5:$DH$154,47+'Потребление ЭЭ_факт'!CB$4+23,FALSE),0))</f>
        <v>0</v>
      </c>
      <c r="AU81" s="17">
        <f>IF(AND($D81=$AK$4,$E81=AU$5),VLOOKUP($A81,'Потребление ЭЭ_факт'!$A$5:$DH$154,47+'Потребление ЭЭ_факт'!CC$4+23,FALSE),IF(AT81&lt;&gt;0,VLOOKUP($A81,'Потребление ЭЭ_факт'!$A$5:$DH$154,47+'Потребление ЭЭ_факт'!CC$4+23,FALSE),0))</f>
        <v>0</v>
      </c>
      <c r="AV81" s="17">
        <f>IF(AND($D81=$AK$4,$E81=AV$5),VLOOKUP($A81,'Потребление ЭЭ_факт'!$A$5:$DH$154,47+'Потребление ЭЭ_факт'!CD$4+23,FALSE),IF(AU81&lt;&gt;0,VLOOKUP($A81,'Потребление ЭЭ_факт'!$A$5:$DH$154,47+'Потребление ЭЭ_факт'!CD$4+23,FALSE),0))</f>
        <v>0</v>
      </c>
      <c r="AW81" s="14">
        <f>IF(AND($D81=$AW$4,$E81=AW$5),VLOOKUP($A81,'Потребление ЭЭ_факт'!$A$5:$DH$154,47+'Потребление ЭЭ_факт'!CE$4+35,FALSE),IF(AV81&lt;&gt;0,VLOOKUP($A81,'Потребление ЭЭ_факт'!$A$5:$DH$154,47+'Потребление ЭЭ_факт'!CE$4+35,FALSE),0))</f>
        <v>0</v>
      </c>
      <c r="AX81" s="17">
        <f>IF(AND($D81=$AW$4,$E81=AX$5),VLOOKUP($A81,'Потребление ЭЭ_факт'!$A$5:$DH$154,47+'Потребление ЭЭ_факт'!CF$4+35,FALSE),IF(AW81&lt;&gt;0,VLOOKUP($A81,'Потребление ЭЭ_факт'!$A$5:$DH$154,47+'Потребление ЭЭ_факт'!CF$4+35,FALSE),0))</f>
        <v>0</v>
      </c>
      <c r="AY81" s="17">
        <f>IF(AND($D81=$AW$4,$E81=AY$5),VLOOKUP($A81,'Потребление ЭЭ_факт'!$A$5:$DH$154,47+'Потребление ЭЭ_факт'!CG$4+35,FALSE),IF(AX81&lt;&gt;0,VLOOKUP($A81,'Потребление ЭЭ_факт'!$A$5:$DH$154,47+'Потребление ЭЭ_факт'!CG$4+35,FALSE),0))</f>
        <v>0</v>
      </c>
      <c r="AZ81" s="17">
        <f>IF(AND($D81=$AW$4,$E81=AZ$5),VLOOKUP($A81,'Потребление ЭЭ_факт'!$A$5:$DH$154,47+'Потребление ЭЭ_факт'!CH$4+35,FALSE),IF(AY81&lt;&gt;0,VLOOKUP($A81,'Потребление ЭЭ_факт'!$A$5:$DH$154,47+'Потребление ЭЭ_факт'!CH$4+35,FALSE),0))</f>
        <v>0</v>
      </c>
      <c r="BA81" s="17">
        <f>IF(AND($D81=$AW$4,$E81=BA$5),VLOOKUP($A81,'Потребление ЭЭ_факт'!$A$5:$DH$154,47+'Потребление ЭЭ_факт'!CI$4+35,FALSE),IF(AZ81&lt;&gt;0,VLOOKUP($A81,'Потребление ЭЭ_факт'!$A$5:$DH$154,47+'Потребление ЭЭ_факт'!CI$4+35,FALSE),0))</f>
        <v>0</v>
      </c>
      <c r="BB81" s="17">
        <f>IF(AND($D81=$AW$4,$E81=BB$5),VLOOKUP($A81,'Потребление ЭЭ_факт'!$A$5:$DH$154,47+'Потребление ЭЭ_факт'!CJ$4+35,FALSE),IF(BA81&lt;&gt;0,VLOOKUP($A81,'Потребление ЭЭ_факт'!$A$5:$DH$154,47+'Потребление ЭЭ_факт'!CJ$4+35,FALSE),0))</f>
        <v>0</v>
      </c>
      <c r="BC81" s="17">
        <f>IF(AND($D81=$AW$4,$E81=BC$5),VLOOKUP($A81,'Потребление ЭЭ_факт'!$A$5:$DH$154,47+'Потребление ЭЭ_факт'!CK$4+35,FALSE),IF(BB81&lt;&gt;0,VLOOKUP($A81,'Потребление ЭЭ_факт'!$A$5:$DH$154,47+'Потребление ЭЭ_факт'!CK$4+35,FALSE),0))</f>
        <v>0</v>
      </c>
      <c r="BD81" s="17">
        <f>IF(AND($D81=$AW$4,$E81=BD$5),VLOOKUP($A81,'Потребление ЭЭ_факт'!$A$5:$DH$154,47+'Потребление ЭЭ_факт'!CL$4+35,FALSE),IF(BC81&lt;&gt;0,VLOOKUP($A81,'Потребление ЭЭ_факт'!$A$5:$DH$154,47+'Потребление ЭЭ_факт'!CL$4+35,FALSE),0))</f>
        <v>0</v>
      </c>
      <c r="BE81" s="17">
        <f>IF(AND($D81=$AW$4,$E81=BE$5),VLOOKUP($A81,'Потребление ЭЭ_факт'!$A$5:$DH$154,47+'Потребление ЭЭ_факт'!CM$4+35,FALSE),IF(BD81&lt;&gt;0,VLOOKUP($A81,'Потребление ЭЭ_факт'!$A$5:$DH$154,47+'Потребление ЭЭ_факт'!CM$4+35,FALSE),0))</f>
        <v>0</v>
      </c>
      <c r="BF81" s="17">
        <f>IF(AND($D81=$AW$4,$E81=BF$5),VLOOKUP($A81,'Потребление ЭЭ_факт'!$A$5:$DH$154,47+'Потребление ЭЭ_факт'!CN$4+35,FALSE),IF(BE81&lt;&gt;0,VLOOKUP($A81,'Потребление ЭЭ_факт'!$A$5:$DH$154,47+'Потребление ЭЭ_факт'!CN$4+35,FALSE),0))</f>
        <v>0</v>
      </c>
      <c r="BG81" s="17">
        <f>IF(AND($D81=$AW$4,$E81=BG$5),VLOOKUP($A81,'Потребление ЭЭ_факт'!$A$5:$DH$154,47+'Потребление ЭЭ_факт'!CO$4+35,FALSE),IF(BF81&lt;&gt;0,VLOOKUP($A81,'Потребление ЭЭ_факт'!$A$5:$DH$154,47+'Потребление ЭЭ_факт'!CO$4+35,FALSE),0))</f>
        <v>0</v>
      </c>
      <c r="BH81" s="17">
        <f>IF(AND($D81=$AW$4,$E81=BH$5),VLOOKUP($A81,'Потребление ЭЭ_факт'!$A$5:$DH$154,47+'Потребление ЭЭ_факт'!CP$4+35,FALSE),IF(BG81&lt;&gt;0,VLOOKUP($A81,'Потребление ЭЭ_факт'!$A$5:$DH$154,47+'Потребление ЭЭ_факт'!CP$4+35,FALSE),0))</f>
        <v>0</v>
      </c>
      <c r="BI81" s="14">
        <f>IF(AND($D81=$BI$4,$E81=BI$5),VLOOKUP($A81,'Потребление ЭЭ_факт'!$A$5:$DH$154,47+'Потребление ЭЭ_факт'!CQ$4+47,FALSE),IF(BH81&lt;&gt;0,VLOOKUP($A81,'Потребление ЭЭ_факт'!$A$5:$DH$154,47+'Потребление ЭЭ_факт'!CQ$4+47,FALSE),0))</f>
        <v>0</v>
      </c>
      <c r="BJ81" s="17">
        <f>IF(AND($D81=$BI$4,$E81=BJ$5),VLOOKUP($A81,'Потребление ЭЭ_факт'!$A$5:$DH$154,47+'Потребление ЭЭ_факт'!CR$4+47,FALSE),IF(BI81&lt;&gt;0,VLOOKUP($A81,'Потребление ЭЭ_факт'!$A$5:$DH$154,47+'Потребление ЭЭ_факт'!CR$4+47,FALSE),0))</f>
        <v>11433.361356628569</v>
      </c>
      <c r="BK81" s="17">
        <f>IF(AND($D81=$BI$4,$E81=BK$5),VLOOKUP($A81,'Потребление ЭЭ_факт'!$A$5:$DH$154,47+'Потребление ЭЭ_факт'!CS$4+47,FALSE),IF(BJ81&lt;&gt;0,VLOOKUP($A81,'Потребление ЭЭ_факт'!$A$5:$DH$154,47+'Потребление ЭЭ_факт'!CS$4+47,FALSE),0))</f>
        <v>10777.142857142859</v>
      </c>
      <c r="BL81" s="17">
        <f>IF(AND($D81=$BI$4,$E81=BL$5),VLOOKUP($A81,'Потребление ЭЭ_факт'!$A$5:$DH$154,47+'Потребление ЭЭ_факт'!CT$4+47,FALSE),IF(BK81&lt;&gt;0,VLOOKUP($A81,'Потребление ЭЭ_факт'!$A$5:$DH$154,47+'Потребление ЭЭ_факт'!CT$4+47,FALSE),0))</f>
        <v>10276.081028499999</v>
      </c>
      <c r="BM81" s="17">
        <f>IF(AND($D81=$BI$4,$E81=BM$5),VLOOKUP($A81,'Потребление ЭЭ_факт'!$A$5:$DH$154,47+'Потребление ЭЭ_факт'!CU$4+47,FALSE),IF(BL81&lt;&gt;0,VLOOKUP($A81,'Потребление ЭЭ_факт'!$A$5:$DH$154,47+'Потребление ЭЭ_факт'!CU$4+47,FALSE),0))</f>
        <v>10329.491756214285</v>
      </c>
      <c r="BN81" s="17">
        <f>IF(AND($D81=$BI$4,$E81=BN$5),VLOOKUP($A81,'Потребление ЭЭ_факт'!$A$5:$DH$154,47+'Потребление ЭЭ_факт'!CV$4+47,FALSE),IF(BM81&lt;&gt;0,VLOOKUP($A81,'Потребление ЭЭ_факт'!$A$5:$DH$154,47+'Потребление ЭЭ_факт'!CV$4+47,FALSE),0))</f>
        <v>11987.293607428574</v>
      </c>
      <c r="BO81" s="17">
        <f>IF(AND($D81=$BI$4,$E81=BO$5),VLOOKUP($A81,'Потребление ЭЭ_факт'!$A$5:$DH$154,47+'Потребление ЭЭ_факт'!CW$4+47,FALSE),IF(BN81&lt;&gt;0,VLOOKUP($A81,'Потребление ЭЭ_факт'!$A$5:$DH$154,47+'Потребление ЭЭ_факт'!CW$4+47,FALSE),0))</f>
        <v>12205.184856428572</v>
      </c>
      <c r="BP81" s="17">
        <f>IF(AND($D81=$BI$4,$E81=BP$5),VLOOKUP($A81,'Потребление ЭЭ_факт'!$A$5:$DH$154,47+'Потребление ЭЭ_факт'!CX$4+47,FALSE),IF(BO81&lt;&gt;0,VLOOKUP($A81,'Потребление ЭЭ_факт'!$A$5:$DH$154,47+'Потребление ЭЭ_факт'!CX$4+47,FALSE),0))</f>
        <v>11185.226756</v>
      </c>
      <c r="BQ81" s="17">
        <f>IF(AND($D81=$BI$4,$E81=BQ$5),VLOOKUP($A81,'Потребление ЭЭ_факт'!$A$5:$DH$154,47+'Потребление ЭЭ_факт'!CY$4+47,FALSE),IF(BP81&lt;&gt;0,VLOOKUP($A81,'Потребление ЭЭ_факт'!$A$5:$DH$154,47+'Потребление ЭЭ_факт'!CY$4+47,FALSE),0))</f>
        <v>10535.278501428573</v>
      </c>
      <c r="BR81" s="17">
        <f>IF(AND($D81=$BI$4,$E81=BR$5),VLOOKUP($A81,'Потребление ЭЭ_факт'!$A$5:$DH$154,47+'Потребление ЭЭ_факт'!CZ$4+47,FALSE),IF(BQ81&lt;&gt;0,VLOOKUP($A81,'Потребление ЭЭ_факт'!$A$5:$DH$154,47+'Потребление ЭЭ_факт'!CZ$4+47,FALSE),0))</f>
        <v>11080.233846285715</v>
      </c>
      <c r="BS81" s="17">
        <f>IF(AND($D81=$BI$4,$E81=BS$5),VLOOKUP($A81,'Потребление ЭЭ_факт'!$A$5:$DH$154,47+'Потребление ЭЭ_факт'!DA$4+47,FALSE),IF(BR81&lt;&gt;0,VLOOKUP($A81,'Потребление ЭЭ_факт'!$A$5:$DH$154,47+'Потребление ЭЭ_факт'!DA$4+47,FALSE),0))</f>
        <v>9971.9921077142862</v>
      </c>
      <c r="BT81" s="17">
        <f>IF(AND($D81=$BI$4,$E81=BT$5),VLOOKUP($A81,'Потребление ЭЭ_факт'!$A$5:$DH$154,47+'Потребление ЭЭ_факт'!DB$4+47,FALSE),IF(BS81&lt;&gt;0,VLOOKUP($A81,'Потребление ЭЭ_факт'!$A$5:$DH$154,47+'Потребление ЭЭ_факт'!DB$4+47,FALSE),0))</f>
        <v>9947.7889465714288</v>
      </c>
      <c r="BU81" s="14">
        <f>IF(AND($D81=$BU$4,$E81=BU$5),VLOOKUP($A81,'Потребление ЭЭ_факт'!$A$5:$DH$154,59+'Потребление ЭЭ_факт'!DC$4+47,FALSE),IF(BT81&lt;&gt;0,VLOOKUP($A81,'Потребление ЭЭ_факт'!$A$5:$DH$154,47+'Потребление ЭЭ_факт'!DC$4+59,FALSE),0))</f>
        <v>9869.0357534285722</v>
      </c>
      <c r="BV81" s="17">
        <f>IF(AND($D81=$BU$4,$E81=BV$5),VLOOKUP($A81,'Потребление ЭЭ_факт'!$A$5:$DH$154,59+'Потребление ЭЭ_факт'!DD$4+47,FALSE),IF(BU81&lt;&gt;0,VLOOKUP($A81,'Потребление ЭЭ_факт'!$A$5:$DH$154,47+'Потребление ЭЭ_факт'!DD$4+59,FALSE),0))</f>
        <v>8914.4925397142852</v>
      </c>
      <c r="BW81" s="17">
        <f>IF(AND($D81=$BU$4,$E81=BW$5),VLOOKUP($A81,'Потребление ЭЭ_факт'!$A$5:$DH$154,59+'Потребление ЭЭ_факт'!DE$4+47,FALSE),IF(BV81&lt;&gt;0,VLOOKUP($A81,'Потребление ЭЭ_факт'!$A$5:$DH$154,47+'Потребление ЭЭ_факт'!DE$4+59,FALSE),0))</f>
        <v>9893.9624890000014</v>
      </c>
      <c r="BX81" s="17">
        <f>IF(AND($D81=$BU$4,$E81=BX$5),VLOOKUP($A81,'Потребление ЭЭ_факт'!$A$5:$DH$154,59+'Потребление ЭЭ_факт'!DF$4+47,FALSE),IF(BW81&lt;&gt;0,VLOOKUP($A81,'Потребление ЭЭ_факт'!$A$5:$DH$154,47+'Потребление ЭЭ_факт'!DF$4+59,FALSE),0))</f>
        <v>10428.188657714285</v>
      </c>
      <c r="BY81" s="17">
        <f>IF(AND($D81=$BU$4,$E81=BY$5),VLOOKUP($A81,'Потребление ЭЭ_факт'!$A$5:$DH$154,59+'Потребление ЭЭ_факт'!DG$4+47,FALSE),IF(BX81&lt;&gt;0,VLOOKUP($A81,'Потребление ЭЭ_факт'!$A$5:$DH$154,47+'Потребление ЭЭ_факт'!DG$4+59,FALSE),0))</f>
        <v>10907.994200428571</v>
      </c>
      <c r="BZ81" s="17">
        <f>IF(AND($D81=$BU$4,$E81=BZ$5),VLOOKUP($A81,'Потребление ЭЭ_факт'!$A$5:$DH$154,59+'Потребление ЭЭ_факт'!DH$4+47,FALSE),IF(BY81&lt;&gt;0,VLOOKUP($A81,'Потребление ЭЭ_факт'!$A$5:$DH$154,47+'Потребление ЭЭ_факт'!DH$4+59,FALSE),0))</f>
        <v>11681.685283428573</v>
      </c>
      <c r="CA81" s="15">
        <f t="shared" si="301"/>
        <v>12205.184856428572</v>
      </c>
      <c r="CB81" s="12">
        <f t="shared" si="302"/>
        <v>11185.226756</v>
      </c>
      <c r="CC81" s="12">
        <f t="shared" si="303"/>
        <v>10535.278501428573</v>
      </c>
      <c r="CD81" s="12">
        <f t="shared" si="304"/>
        <v>11080.233846285715</v>
      </c>
      <c r="CE81" s="12">
        <f t="shared" si="305"/>
        <v>9971.9921077142862</v>
      </c>
      <c r="CF81" s="12">
        <f t="shared" si="306"/>
        <v>9947.7889465714288</v>
      </c>
      <c r="CG81" s="14">
        <f t="shared" si="307"/>
        <v>9869.0357534285722</v>
      </c>
      <c r="CH81" s="15">
        <f t="shared" si="308"/>
        <v>8914.4925397142852</v>
      </c>
      <c r="CI81" s="15">
        <f t="shared" si="309"/>
        <v>9893.9624890000014</v>
      </c>
      <c r="CJ81" s="15">
        <f t="shared" si="310"/>
        <v>10428.188657714285</v>
      </c>
      <c r="CK81" s="15">
        <f t="shared" si="311"/>
        <v>10907.994200428571</v>
      </c>
      <c r="CL81" s="15">
        <f t="shared" si="312"/>
        <v>11681.685283428573</v>
      </c>
      <c r="CM81" s="15">
        <f t="shared" si="260"/>
        <v>12205.184856428572</v>
      </c>
      <c r="CN81" s="15">
        <f t="shared" si="262"/>
        <v>11185.226756</v>
      </c>
      <c r="CO81" s="15">
        <f t="shared" si="263"/>
        <v>10535.278501428573</v>
      </c>
      <c r="CP81" s="15">
        <f t="shared" si="264"/>
        <v>11080.233846285715</v>
      </c>
      <c r="CQ81" s="15">
        <f t="shared" si="265"/>
        <v>9971.9921077142862</v>
      </c>
      <c r="CR81" s="16">
        <f t="shared" si="266"/>
        <v>9947.7889465714288</v>
      </c>
      <c r="CS81" s="14">
        <f t="shared" si="276"/>
        <v>9869.0357534285722</v>
      </c>
      <c r="CT81" s="15">
        <f t="shared" ref="CT81:CT133" si="416">CH81</f>
        <v>8914.4925397142852</v>
      </c>
      <c r="CU81" s="15">
        <f t="shared" ref="CU81:CU133" si="417">CI81</f>
        <v>9893.9624890000014</v>
      </c>
      <c r="CV81" s="15">
        <f t="shared" ref="CV81:CV133" si="418">CJ81</f>
        <v>10428.188657714285</v>
      </c>
      <c r="CW81" s="15">
        <f t="shared" ref="CW81:CW133" si="419">CK81</f>
        <v>10907.994200428571</v>
      </c>
      <c r="CX81" s="15">
        <f t="shared" ref="CX81:CX133" si="420">CL81</f>
        <v>11681.685283428573</v>
      </c>
      <c r="CY81" s="15">
        <f t="shared" ref="CY81:CY133" si="421">CM81</f>
        <v>12205.184856428572</v>
      </c>
      <c r="CZ81" s="15">
        <f t="shared" ref="CZ81:CZ133" si="422">CN81</f>
        <v>11185.226756</v>
      </c>
      <c r="DA81" s="15">
        <f t="shared" ref="DA81:DA133" si="423">CO81</f>
        <v>10535.278501428573</v>
      </c>
      <c r="DB81" s="15">
        <f t="shared" ref="DB81:DB133" si="424">CP81</f>
        <v>11080.233846285715</v>
      </c>
      <c r="DC81" s="15">
        <f t="shared" ref="DC81:DC133" si="425">CQ81</f>
        <v>9971.9921077142862</v>
      </c>
      <c r="DD81" s="16">
        <f t="shared" si="287"/>
        <v>9947.7889465714288</v>
      </c>
      <c r="DE81" s="14">
        <f t="shared" si="313"/>
        <v>9869.0357534285722</v>
      </c>
      <c r="DF81" s="15">
        <f t="shared" ref="DF81:DF133" si="426">CT81</f>
        <v>8914.4925397142852</v>
      </c>
      <c r="DG81" s="15">
        <f t="shared" ref="DG81:DG133" si="427">CU81</f>
        <v>9893.9624890000014</v>
      </c>
      <c r="DH81" s="15">
        <f t="shared" ref="DH81:DH133" si="428">CV81</f>
        <v>10428.188657714285</v>
      </c>
      <c r="DI81" s="15">
        <f t="shared" ref="DI81:DI133" si="429">CW81</f>
        <v>10907.994200428571</v>
      </c>
      <c r="DJ81" s="15">
        <f t="shared" ref="DJ81:DJ133" si="430">CX81</f>
        <v>11681.685283428573</v>
      </c>
      <c r="DK81" s="15">
        <f t="shared" ref="DK81:DK133" si="431">CY81</f>
        <v>12205.184856428572</v>
      </c>
      <c r="DL81" s="15">
        <f t="shared" ref="DL81:DL133" si="432">CZ81</f>
        <v>11185.226756</v>
      </c>
      <c r="DM81" s="15">
        <f t="shared" ref="DM81:DM133" si="433">DA81</f>
        <v>10535.278501428573</v>
      </c>
      <c r="DN81" s="15">
        <f t="shared" ref="DN81:DN133" si="434">DB81</f>
        <v>11080.233846285715</v>
      </c>
      <c r="DO81" s="15">
        <f t="shared" ref="DO81:DO133" si="435">DC81</f>
        <v>9971.9921077142862</v>
      </c>
      <c r="DP81" s="16">
        <f t="shared" ref="DP81:DP133" si="436">DD81</f>
        <v>9947.7889465714288</v>
      </c>
      <c r="DQ81" s="14">
        <f t="shared" si="333"/>
        <v>9869.0357534285722</v>
      </c>
      <c r="DR81" s="15">
        <f t="shared" si="334"/>
        <v>8914.4925397142852</v>
      </c>
      <c r="DS81" s="15">
        <f t="shared" si="335"/>
        <v>9893.9624890000014</v>
      </c>
      <c r="DT81" s="15">
        <f t="shared" si="336"/>
        <v>10428.188657714285</v>
      </c>
      <c r="DU81" s="15">
        <f t="shared" si="337"/>
        <v>10907.994200428571</v>
      </c>
      <c r="DV81" s="15">
        <f t="shared" si="338"/>
        <v>11681.685283428573</v>
      </c>
      <c r="DW81" s="15">
        <f t="shared" si="339"/>
        <v>12205.184856428572</v>
      </c>
      <c r="DX81" s="15">
        <f t="shared" si="340"/>
        <v>11185.226756</v>
      </c>
      <c r="DY81" s="15">
        <f t="shared" si="341"/>
        <v>10535.278501428573</v>
      </c>
      <c r="DZ81" s="15">
        <f t="shared" si="225"/>
        <v>11080.233846285715</v>
      </c>
      <c r="EA81" s="15">
        <f t="shared" si="226"/>
        <v>9971.9921077142862</v>
      </c>
      <c r="EB81" s="16">
        <f t="shared" si="227"/>
        <v>9947.7889465714288</v>
      </c>
      <c r="EC81" s="14">
        <f t="shared" si="228"/>
        <v>9869.0357534285722</v>
      </c>
      <c r="ED81" s="15">
        <f t="shared" si="229"/>
        <v>8914.4925397142852</v>
      </c>
      <c r="EE81" s="15">
        <f t="shared" si="230"/>
        <v>9893.9624890000014</v>
      </c>
      <c r="EF81" s="15">
        <f t="shared" si="231"/>
        <v>10428.188657714285</v>
      </c>
      <c r="EG81" s="15">
        <f t="shared" si="232"/>
        <v>10907.994200428571</v>
      </c>
      <c r="EH81" s="15">
        <f t="shared" si="233"/>
        <v>11681.685283428573</v>
      </c>
      <c r="EI81" s="15">
        <f t="shared" si="234"/>
        <v>12205.184856428572</v>
      </c>
      <c r="EJ81" s="15">
        <f t="shared" si="235"/>
        <v>11185.226756</v>
      </c>
      <c r="EK81" s="15">
        <f t="shared" si="236"/>
        <v>10535.278501428573</v>
      </c>
      <c r="EL81" s="15">
        <f t="shared" si="237"/>
        <v>11080.233846285715</v>
      </c>
      <c r="EM81" s="15">
        <f t="shared" si="238"/>
        <v>9971.9921077142862</v>
      </c>
      <c r="EN81" s="16">
        <f t="shared" si="239"/>
        <v>9947.7889465714288</v>
      </c>
      <c r="EO81" s="14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6"/>
      <c r="FC81" s="14"/>
      <c r="FD81" s="17"/>
      <c r="FE81" s="17"/>
      <c r="FF81" s="17"/>
      <c r="FG81" s="17"/>
      <c r="FH81" s="17"/>
      <c r="FI81" s="17"/>
      <c r="FJ81" s="17"/>
      <c r="FK81" s="17"/>
      <c r="FL81" s="17"/>
      <c r="FM81" s="17"/>
      <c r="FN81" s="17"/>
      <c r="FO81" s="14"/>
      <c r="FP81" s="17"/>
      <c r="FQ81" s="17"/>
      <c r="FR81" s="17"/>
      <c r="FS81" s="17"/>
      <c r="FT81" s="17"/>
      <c r="FU81" s="17"/>
      <c r="FV81" s="17"/>
      <c r="FW81" s="17"/>
      <c r="FX81" s="17"/>
      <c r="FY81" s="17"/>
      <c r="FZ81" s="17"/>
      <c r="GA81" s="14"/>
      <c r="GB81" s="17"/>
      <c r="GC81" s="17">
        <f t="shared" si="343"/>
        <v>10777.142857142859</v>
      </c>
      <c r="GD81" s="17">
        <f t="shared" si="344"/>
        <v>10276.081028499999</v>
      </c>
      <c r="GE81" s="17">
        <f t="shared" si="345"/>
        <v>10329.491756214285</v>
      </c>
      <c r="GF81" s="17">
        <f t="shared" si="346"/>
        <v>11987.293607428574</v>
      </c>
      <c r="GG81" s="17">
        <f t="shared" si="347"/>
        <v>12205.184856428572</v>
      </c>
      <c r="GH81" s="17">
        <f t="shared" si="348"/>
        <v>11185.226756</v>
      </c>
      <c r="GI81" s="17">
        <f t="shared" si="349"/>
        <v>10535.278501428573</v>
      </c>
      <c r="GJ81" s="17">
        <f t="shared" si="350"/>
        <v>11080.233846285715</v>
      </c>
      <c r="GK81" s="17">
        <f t="shared" si="351"/>
        <v>9971.9921077142862</v>
      </c>
      <c r="GL81" s="17">
        <f t="shared" si="352"/>
        <v>9947.7889465714288</v>
      </c>
      <c r="GM81" s="14">
        <f t="shared" si="353"/>
        <v>9869.0357534285722</v>
      </c>
      <c r="GN81" s="17">
        <f t="shared" si="354"/>
        <v>8914.4925397142852</v>
      </c>
      <c r="GO81" s="17">
        <f t="shared" si="355"/>
        <v>9893.9624890000014</v>
      </c>
      <c r="GP81" s="17">
        <f t="shared" si="356"/>
        <v>10428.188657714285</v>
      </c>
      <c r="GQ81" s="17">
        <f t="shared" si="357"/>
        <v>10907.994200428571</v>
      </c>
      <c r="GR81" s="17">
        <f t="shared" si="358"/>
        <v>11681.685283428573</v>
      </c>
      <c r="GS81" s="15">
        <f t="shared" si="359"/>
        <v>12205.184856428572</v>
      </c>
      <c r="GT81" s="12">
        <f t="shared" si="360"/>
        <v>11185.226756</v>
      </c>
      <c r="GU81" s="12">
        <f t="shared" si="361"/>
        <v>10535.278501428573</v>
      </c>
      <c r="GV81" s="12">
        <f t="shared" si="362"/>
        <v>11080.233846285715</v>
      </c>
      <c r="GW81" s="12">
        <f t="shared" si="363"/>
        <v>9971.9921077142862</v>
      </c>
      <c r="GX81" s="12">
        <f t="shared" si="364"/>
        <v>9947.7889465714288</v>
      </c>
      <c r="GY81" s="14">
        <f t="shared" si="365"/>
        <v>9869.0357534285722</v>
      </c>
      <c r="GZ81" s="15">
        <f t="shared" si="366"/>
        <v>8914.4925397142852</v>
      </c>
      <c r="HA81" s="15">
        <f t="shared" si="367"/>
        <v>9893.9624890000014</v>
      </c>
      <c r="HB81" s="15">
        <f t="shared" si="368"/>
        <v>10428.188657714285</v>
      </c>
      <c r="HC81" s="15">
        <f t="shared" si="369"/>
        <v>10907.994200428571</v>
      </c>
      <c r="HD81" s="15">
        <f t="shared" si="370"/>
        <v>11681.685283428573</v>
      </c>
      <c r="HE81" s="15">
        <f t="shared" si="371"/>
        <v>12205.184856428572</v>
      </c>
      <c r="HF81" s="15">
        <f t="shared" si="372"/>
        <v>11185.226756</v>
      </c>
      <c r="HG81" s="15">
        <f t="shared" si="373"/>
        <v>10535.278501428573</v>
      </c>
      <c r="HH81" s="15">
        <f t="shared" si="374"/>
        <v>11080.233846285715</v>
      </c>
      <c r="HI81" s="15">
        <f t="shared" si="375"/>
        <v>9971.9921077142862</v>
      </c>
      <c r="HJ81" s="16">
        <f t="shared" si="376"/>
        <v>9947.7889465714288</v>
      </c>
      <c r="HK81" s="14">
        <f t="shared" si="377"/>
        <v>9869.0357534285722</v>
      </c>
      <c r="HL81" s="15">
        <f t="shared" si="378"/>
        <v>8914.4925397142852</v>
      </c>
      <c r="HM81" s="15">
        <f t="shared" si="379"/>
        <v>9893.9624890000014</v>
      </c>
      <c r="HN81" s="15">
        <f t="shared" si="380"/>
        <v>10428.188657714285</v>
      </c>
      <c r="HO81" s="15">
        <f t="shared" si="381"/>
        <v>10907.994200428571</v>
      </c>
      <c r="HP81" s="15">
        <f t="shared" si="382"/>
        <v>11681.685283428573</v>
      </c>
      <c r="HQ81" s="15">
        <f t="shared" si="383"/>
        <v>12205.184856428572</v>
      </c>
      <c r="HR81" s="15">
        <f t="shared" si="384"/>
        <v>11185.226756</v>
      </c>
      <c r="HS81" s="15">
        <f t="shared" si="385"/>
        <v>10535.278501428573</v>
      </c>
      <c r="HT81" s="15">
        <f t="shared" si="386"/>
        <v>11080.233846285715</v>
      </c>
      <c r="HU81" s="15">
        <f t="shared" si="387"/>
        <v>9971.9921077142862</v>
      </c>
      <c r="HV81" s="16">
        <f t="shared" si="388"/>
        <v>9947.7889465714288</v>
      </c>
      <c r="HW81" s="14">
        <f t="shared" si="389"/>
        <v>9869.0357534285722</v>
      </c>
      <c r="HX81" s="15">
        <f t="shared" si="390"/>
        <v>8914.4925397142852</v>
      </c>
      <c r="HY81" s="15">
        <f t="shared" si="391"/>
        <v>9893.9624890000014</v>
      </c>
      <c r="HZ81" s="15">
        <f t="shared" si="392"/>
        <v>10428.188657714285</v>
      </c>
      <c r="IA81" s="15">
        <f t="shared" si="393"/>
        <v>10907.994200428571</v>
      </c>
      <c r="IB81" s="15">
        <f t="shared" si="394"/>
        <v>11681.685283428573</v>
      </c>
      <c r="IC81" s="15">
        <f t="shared" si="395"/>
        <v>12205.184856428572</v>
      </c>
      <c r="ID81" s="15">
        <f t="shared" si="396"/>
        <v>11185.226756</v>
      </c>
      <c r="IE81" s="15">
        <f t="shared" si="397"/>
        <v>10535.278501428573</v>
      </c>
      <c r="IF81" s="15">
        <f t="shared" si="398"/>
        <v>11080.233846285715</v>
      </c>
      <c r="IG81" s="15">
        <f t="shared" si="399"/>
        <v>9971.9921077142862</v>
      </c>
      <c r="IH81" s="16">
        <f t="shared" si="400"/>
        <v>9947.7889465714288</v>
      </c>
      <c r="II81" s="14">
        <f t="shared" si="401"/>
        <v>9869.0357534285722</v>
      </c>
      <c r="IJ81" s="15">
        <f t="shared" si="415"/>
        <v>8914.4925397142852</v>
      </c>
      <c r="IK81" s="15"/>
      <c r="IL81" s="15"/>
      <c r="IM81" s="15"/>
      <c r="IN81" s="15"/>
      <c r="IO81" s="15"/>
      <c r="IP81" s="15"/>
      <c r="IQ81" s="15"/>
      <c r="IR81" s="15"/>
      <c r="IS81" s="15"/>
      <c r="IT81" s="16"/>
      <c r="IU81" s="14"/>
      <c r="IV81" s="15"/>
      <c r="IW81" s="15"/>
      <c r="IX81" s="15"/>
      <c r="IY81" s="15"/>
      <c r="IZ81" s="15"/>
      <c r="JA81" s="15"/>
      <c r="JB81" s="15"/>
      <c r="JC81" s="15"/>
      <c r="JD81" s="15"/>
      <c r="JE81" s="15"/>
      <c r="JF81" s="16"/>
      <c r="JH81" s="17"/>
      <c r="JI81" s="14">
        <f t="shared" si="406"/>
        <v>0</v>
      </c>
      <c r="JJ81" s="15">
        <f t="shared" si="407"/>
        <v>0</v>
      </c>
      <c r="JK81" s="15">
        <f t="shared" si="408"/>
        <v>108295.71426371431</v>
      </c>
      <c r="JL81" s="15">
        <f t="shared" si="409"/>
        <v>126621.06393814286</v>
      </c>
      <c r="JM81" s="15">
        <f t="shared" si="410"/>
        <v>126621.06393814286</v>
      </c>
      <c r="JN81" s="15">
        <f t="shared" si="411"/>
        <v>126621.06393814286</v>
      </c>
      <c r="JO81" s="15">
        <f t="shared" si="412"/>
        <v>126621.06393814286</v>
      </c>
      <c r="JP81" s="15">
        <f t="shared" si="413"/>
        <v>18783.528293142859</v>
      </c>
      <c r="JQ81" s="15">
        <f t="shared" si="414"/>
        <v>0</v>
      </c>
      <c r="JR81" s="14"/>
    </row>
    <row r="82" spans="1:278" ht="12.75" customHeight="1" x14ac:dyDescent="0.25">
      <c r="A82" s="5" t="s">
        <v>235</v>
      </c>
      <c r="B82" s="3" t="s">
        <v>236</v>
      </c>
      <c r="C82" s="4">
        <v>45343</v>
      </c>
      <c r="D82">
        <f t="shared" si="297"/>
        <v>2024</v>
      </c>
      <c r="E82">
        <f t="shared" si="298"/>
        <v>2</v>
      </c>
      <c r="F82">
        <f t="shared" si="299"/>
        <v>2021</v>
      </c>
      <c r="G82">
        <f t="shared" si="300"/>
        <v>2</v>
      </c>
      <c r="H82">
        <f t="shared" si="402"/>
        <v>2024</v>
      </c>
      <c r="I82">
        <f t="shared" si="403"/>
        <v>3</v>
      </c>
      <c r="J82">
        <f t="shared" si="404"/>
        <v>2029</v>
      </c>
      <c r="K82">
        <f t="shared" si="405"/>
        <v>2</v>
      </c>
      <c r="M82" s="28">
        <f>IF(AND($D82=$M$4,$E82=M$5),VLOOKUP($A82,'Потребление ЭЭ_факт'!$A$5:$DH$154,47+'Потребление ЭЭ_факт'!AU$4-1,FALSE),IF(L82&lt;&gt;0,VLOOKUP($A82,'Потребление ЭЭ_факт'!$A$5:$DH$154,47+'Потребление ЭЭ_факт'!AU$4-1,FALSE),0))</f>
        <v>0</v>
      </c>
      <c r="N82" s="17">
        <f>IF(AND($D82=$M$4,$E82=N$5),VLOOKUP($A82,'Потребление ЭЭ_факт'!$A$5:$DH$154,47+'Потребление ЭЭ_факт'!AV$4-1,FALSE),IF(M82&lt;&gt;0,VLOOKUP($A82,'Потребление ЭЭ_факт'!$A$5:$DH$154,47+'Потребление ЭЭ_факт'!AV$4-1,FALSE),0))</f>
        <v>0</v>
      </c>
      <c r="O82" s="17">
        <f>IF(AND($D82=$M$4,$E82=O$5),VLOOKUP($A82,'Потребление ЭЭ_факт'!$A$5:$DH$154,47+'Потребление ЭЭ_факт'!AW$4-1,FALSE),IF(N82&lt;&gt;0,VLOOKUP($A82,'Потребление ЭЭ_факт'!$A$5:$DH$154,47+'Потребление ЭЭ_факт'!AW$4-1,FALSE),0))</f>
        <v>0</v>
      </c>
      <c r="P82" s="17">
        <f>IF(AND($D82=$M$4,$E82=P$5),VLOOKUP($A82,'Потребление ЭЭ_факт'!$A$5:$DH$154,47+'Потребление ЭЭ_факт'!AX$4-1,FALSE),IF(O82&lt;&gt;0,VLOOKUP($A82,'Потребление ЭЭ_факт'!$A$5:$DH$154,47+'Потребление ЭЭ_факт'!AX$4-1,FALSE),0))</f>
        <v>0</v>
      </c>
      <c r="Q82" s="17">
        <f>IF(AND($D82=$M$4,$E82=Q$5),VLOOKUP($A82,'Потребление ЭЭ_факт'!$A$5:$DH$154,47+'Потребление ЭЭ_факт'!AY$4-1,FALSE),IF(P82&lt;&gt;0,VLOOKUP($A82,'Потребление ЭЭ_факт'!$A$5:$DH$154,47+'Потребление ЭЭ_факт'!AY$4-1,FALSE),0))</f>
        <v>0</v>
      </c>
      <c r="R82" s="17">
        <f>IF(AND($D82=$M$4,$E82=R$5),VLOOKUP($A82,'Потребление ЭЭ_факт'!$A$5:$DH$154,47+'Потребление ЭЭ_факт'!AZ$4-1,FALSE),IF(Q82&lt;&gt;0,VLOOKUP($A82,'Потребление ЭЭ_факт'!$A$5:$DH$154,47+'Потребление ЭЭ_факт'!AZ$4-1,FALSE),0))</f>
        <v>0</v>
      </c>
      <c r="S82" s="17">
        <f>IF(AND($D82=$M$4,$E82=S$5),VLOOKUP($A82,'Потребление ЭЭ_факт'!$A$5:$DH$154,47+'Потребление ЭЭ_факт'!BA$4-1,FALSE),IF(R82&lt;&gt;0,VLOOKUP($A82,'Потребление ЭЭ_факт'!$A$5:$DH$154,47+'Потребление ЭЭ_факт'!BA$4-1,FALSE),0))</f>
        <v>0</v>
      </c>
      <c r="T82" s="17">
        <f>IF(AND($D82=$M$4,$E82=T$5),VLOOKUP($A82,'Потребление ЭЭ_факт'!$A$5:$DH$154,47+'Потребление ЭЭ_факт'!BB$4-1,FALSE),IF(S82&lt;&gt;0,VLOOKUP($A82,'Потребление ЭЭ_факт'!$A$5:$DH$154,47+'Потребление ЭЭ_факт'!BB$4-1,FALSE),0))</f>
        <v>0</v>
      </c>
      <c r="U82" s="17">
        <f>IF(AND($D82=$M$4,$E82=U$5),VLOOKUP($A82,'Потребление ЭЭ_факт'!$A$5:$DH$154,47+'Потребление ЭЭ_факт'!BC$4-1,FALSE),IF(T82&lt;&gt;0,VLOOKUP($A82,'Потребление ЭЭ_факт'!$A$5:$DH$154,47+'Потребление ЭЭ_факт'!BC$4-1,FALSE),0))</f>
        <v>0</v>
      </c>
      <c r="V82" s="17">
        <f>IF(AND($D82=$M$4,$E82=V$5),VLOOKUP($A82,'Потребление ЭЭ_факт'!$A$5:$DH$154,47+'Потребление ЭЭ_факт'!BD$4-1,FALSE),IF(U82&lt;&gt;0,VLOOKUP($A82,'Потребление ЭЭ_факт'!$A$5:$DH$154,47+'Потребление ЭЭ_факт'!BD$4-1,FALSE),0))</f>
        <v>0</v>
      </c>
      <c r="W82" s="17">
        <f>IF(AND($D82=$M$4,$E82=W$5),VLOOKUP($A82,'Потребление ЭЭ_факт'!$A$5:$DH$154,47+'Потребление ЭЭ_факт'!BE$4-1,FALSE),IF(V82&lt;&gt;0,VLOOKUP($A82,'Потребление ЭЭ_факт'!$A$5:$DH$154,47+'Потребление ЭЭ_факт'!BE$4-1,FALSE),0))</f>
        <v>0</v>
      </c>
      <c r="X82" s="17">
        <f>IF(AND($D82=$M$4,$E82=X$5),VLOOKUP($A82,'Потребление ЭЭ_факт'!$A$5:$DH$154,47+'Потребление ЭЭ_факт'!BF$4-1,FALSE),IF(W82&lt;&gt;0,VLOOKUP($A82,'Потребление ЭЭ_факт'!$A$5:$DH$154,47+'Потребление ЭЭ_факт'!BF$4-1,FALSE),0))</f>
        <v>0</v>
      </c>
      <c r="Y82" s="14">
        <f>IF(AND($D82=$Y$4,$E82=Y$5),VLOOKUP($A82,'Потребление ЭЭ_факт'!$A$5:$DH$154,47+'Потребление ЭЭ_факт'!BG$4+11,FALSE),IF(X82&lt;&gt;0,VLOOKUP($A82,'Потребление ЭЭ_факт'!$A$5:$DH$154,47+'Потребление ЭЭ_факт'!BG$4+11,FALSE),0))</f>
        <v>0</v>
      </c>
      <c r="Z82" s="17">
        <f>IF(AND($D82=$Y$4,$E82=Z$5),VLOOKUP($A82,'Потребление ЭЭ_факт'!$A$5:$DH$154,47+'Потребление ЭЭ_факт'!BH$4+11,FALSE),IF(Y82&lt;&gt;0,VLOOKUP($A82,'Потребление ЭЭ_факт'!$A$5:$DH$154,47+'Потребление ЭЭ_факт'!BH$4+11,FALSE),0))</f>
        <v>0</v>
      </c>
      <c r="AA82" s="17">
        <f>IF(AND($D82=$Y$4,$E82=AA$5),VLOOKUP($A82,'Потребление ЭЭ_факт'!$A$5:$DH$154,47+'Потребление ЭЭ_факт'!BI$4+11,FALSE),IF(Z82&lt;&gt;0,VLOOKUP($A82,'Потребление ЭЭ_факт'!$A$5:$DH$154,47+'Потребление ЭЭ_факт'!BI$4+11,FALSE),0))</f>
        <v>0</v>
      </c>
      <c r="AB82" s="17">
        <f>IF(AND($D82=$Y$4,$E82=AB$5),VLOOKUP($A82,'Потребление ЭЭ_факт'!$A$5:$DH$154,47+'Потребление ЭЭ_факт'!BJ$4+11,FALSE),IF(AA82&lt;&gt;0,VLOOKUP($A82,'Потребление ЭЭ_факт'!$A$5:$DH$154,47+'Потребление ЭЭ_факт'!BJ$4+11,FALSE),0))</f>
        <v>0</v>
      </c>
      <c r="AC82" s="17">
        <f>IF(AND($D82=$Y$4,$E82=AC$5),VLOOKUP($A82,'Потребление ЭЭ_факт'!$A$5:$DH$154,47+'Потребление ЭЭ_факт'!BK$4+11,FALSE),IF(AB82&lt;&gt;0,VLOOKUP($A82,'Потребление ЭЭ_факт'!$A$5:$DH$154,47+'Потребление ЭЭ_факт'!BK$4+11,FALSE),0))</f>
        <v>0</v>
      </c>
      <c r="AD82" s="17">
        <f>IF(AND($D82=$Y$4,$E82=AD$5),VLOOKUP($A82,'Потребление ЭЭ_факт'!$A$5:$DH$154,47+'Потребление ЭЭ_факт'!BL$4+11,FALSE),IF(AC82&lt;&gt;0,VLOOKUP($A82,'Потребление ЭЭ_факт'!$A$5:$DH$154,47+'Потребление ЭЭ_факт'!BL$4+11,FALSE),0))</f>
        <v>0</v>
      </c>
      <c r="AE82" s="17">
        <f>IF(AND($D82=$Y$4,$E82=AE$5),VLOOKUP($A82,'Потребление ЭЭ_факт'!$A$5:$DH$154,47+'Потребление ЭЭ_факт'!BM$4+11,FALSE),IF(AD82&lt;&gt;0,VLOOKUP($A82,'Потребление ЭЭ_факт'!$A$5:$DH$154,47+'Потребление ЭЭ_факт'!BM$4+11,FALSE),0))</f>
        <v>0</v>
      </c>
      <c r="AF82" s="17">
        <f>IF(AND($D82=$Y$4,$E82=AF$5),VLOOKUP($A82,'Потребление ЭЭ_факт'!$A$5:$DH$154,47+'Потребление ЭЭ_факт'!BN$4+11,FALSE),IF(AE82&lt;&gt;0,VLOOKUP($A82,'Потребление ЭЭ_факт'!$A$5:$DH$154,47+'Потребление ЭЭ_факт'!BN$4+11,FALSE),0))</f>
        <v>0</v>
      </c>
      <c r="AG82" s="17">
        <f>IF(AND($D82=$Y$4,$E82=AG$5),VLOOKUP($A82,'Потребление ЭЭ_факт'!$A$5:$DH$154,47+'Потребление ЭЭ_факт'!BO$4+11,FALSE),IF(AF82&lt;&gt;0,VLOOKUP($A82,'Потребление ЭЭ_факт'!$A$5:$DH$154,47+'Потребление ЭЭ_факт'!BO$4+11,FALSE),0))</f>
        <v>0</v>
      </c>
      <c r="AH82" s="17">
        <f>IF(AND($D82=$Y$4,$E82=AH$5),VLOOKUP($A82,'Потребление ЭЭ_факт'!$A$5:$DH$154,47+'Потребление ЭЭ_факт'!BP$4+11,FALSE),IF(AG82&lt;&gt;0,VLOOKUP($A82,'Потребление ЭЭ_факт'!$A$5:$DH$154,47+'Потребление ЭЭ_факт'!BP$4+11,FALSE),0))</f>
        <v>0</v>
      </c>
      <c r="AI82" s="17">
        <f>IF(AND($D82=$Y$4,$E82=AI$5),VLOOKUP($A82,'Потребление ЭЭ_факт'!$A$5:$DH$154,47+'Потребление ЭЭ_факт'!BQ$4+11,FALSE),IF(AH82&lt;&gt;0,VLOOKUP($A82,'Потребление ЭЭ_факт'!$A$5:$DH$154,47+'Потребление ЭЭ_факт'!BQ$4+11,FALSE),0))</f>
        <v>0</v>
      </c>
      <c r="AJ82" s="17">
        <f>IF(AND($D82=$Y$4,$E82=AJ$5),VLOOKUP($A82,'Потребление ЭЭ_факт'!$A$5:$DH$154,47+'Потребление ЭЭ_факт'!BR$4+11,FALSE),IF(AI82&lt;&gt;0,VLOOKUP($A82,'Потребление ЭЭ_факт'!$A$5:$DH$154,47+'Потребление ЭЭ_факт'!BR$4+11,FALSE),0))</f>
        <v>0</v>
      </c>
      <c r="AK82" s="14">
        <f>IF(AND($D82=$AK$4,$E82=AK$5),VLOOKUP($A82,'Потребление ЭЭ_факт'!$A$5:$DH$154,47+'Потребление ЭЭ_факт'!BS$4+23,FALSE),IF(AJ82&lt;&gt;0,VLOOKUP($A82,'Потребление ЭЭ_факт'!$A$5:$DH$154,47+'Потребление ЭЭ_факт'!BS$4+23,FALSE),0))</f>
        <v>0</v>
      </c>
      <c r="AL82" s="17">
        <f>IF(AND($D82=$AK$4,$E82=AL$5),VLOOKUP($A82,'Потребление ЭЭ_факт'!$A$5:$DH$154,47+'Потребление ЭЭ_факт'!BT$4+23,FALSE),IF(AK82&lt;&gt;0,VLOOKUP($A82,'Потребление ЭЭ_факт'!$A$5:$DH$154,47+'Потребление ЭЭ_факт'!BT$4+23,FALSE),0))</f>
        <v>0</v>
      </c>
      <c r="AM82" s="17">
        <f>IF(AND($D82=$AK$4,$E82=AM$5),VLOOKUP($A82,'Потребление ЭЭ_факт'!$A$5:$DH$154,47+'Потребление ЭЭ_факт'!BU$4+23,FALSE),IF(AL82&lt;&gt;0,VLOOKUP($A82,'Потребление ЭЭ_факт'!$A$5:$DH$154,47+'Потребление ЭЭ_факт'!BU$4+23,FALSE),0))</f>
        <v>0</v>
      </c>
      <c r="AN82" s="17">
        <f>IF(AND($D82=$AK$4,$E82=AN$5),VLOOKUP($A82,'Потребление ЭЭ_факт'!$A$5:$DH$154,47+'Потребление ЭЭ_факт'!BV$4+23,FALSE),IF(AM82&lt;&gt;0,VLOOKUP($A82,'Потребление ЭЭ_факт'!$A$5:$DH$154,47+'Потребление ЭЭ_факт'!BV$4+23,FALSE),0))</f>
        <v>0</v>
      </c>
      <c r="AO82" s="17">
        <f>IF(AND($D82=$AK$4,$E82=AO$5),VLOOKUP($A82,'Потребление ЭЭ_факт'!$A$5:$DH$154,47+'Потребление ЭЭ_факт'!BW$4+23,FALSE),IF(AN82&lt;&gt;0,VLOOKUP($A82,'Потребление ЭЭ_факт'!$A$5:$DH$154,47+'Потребление ЭЭ_факт'!BW$4+23,FALSE),0))</f>
        <v>0</v>
      </c>
      <c r="AP82" s="17">
        <f>IF(AND($D82=$AK$4,$E82=AP$5),VLOOKUP($A82,'Потребление ЭЭ_факт'!$A$5:$DH$154,47+'Потребление ЭЭ_факт'!BX$4+23,FALSE),IF(AO82&lt;&gt;0,VLOOKUP($A82,'Потребление ЭЭ_факт'!$A$5:$DH$154,47+'Потребление ЭЭ_факт'!BX$4+23,FALSE),0))</f>
        <v>0</v>
      </c>
      <c r="AQ82" s="17">
        <f>IF(AND($D82=$AK$4,$E82=AQ$5),VLOOKUP($A82,'Потребление ЭЭ_факт'!$A$5:$DH$154,47+'Потребление ЭЭ_факт'!BY$4+23,FALSE),IF(AP82&lt;&gt;0,VLOOKUP($A82,'Потребление ЭЭ_факт'!$A$5:$DH$154,47+'Потребление ЭЭ_факт'!BY$4+23,FALSE),0))</f>
        <v>0</v>
      </c>
      <c r="AR82" s="17">
        <f>IF(AND($D82=$AK$4,$E82=AR$5),VLOOKUP($A82,'Потребление ЭЭ_факт'!$A$5:$DH$154,47+'Потребление ЭЭ_факт'!BZ$4+23,FALSE),IF(AQ82&lt;&gt;0,VLOOKUP($A82,'Потребление ЭЭ_факт'!$A$5:$DH$154,47+'Потребление ЭЭ_факт'!BZ$4+23,FALSE),0))</f>
        <v>0</v>
      </c>
      <c r="AS82" s="17">
        <f>IF(AND($D82=$AK$4,$E82=AS$5),VLOOKUP($A82,'Потребление ЭЭ_факт'!$A$5:$DH$154,47+'Потребление ЭЭ_факт'!CA$4+23,FALSE),IF(AR82&lt;&gt;0,VLOOKUP($A82,'Потребление ЭЭ_факт'!$A$5:$DH$154,47+'Потребление ЭЭ_факт'!CA$4+23,FALSE),0))</f>
        <v>0</v>
      </c>
      <c r="AT82" s="17">
        <f>IF(AND($D82=$AK$4,$E82=AT$5),VLOOKUP($A82,'Потребление ЭЭ_факт'!$A$5:$DH$154,47+'Потребление ЭЭ_факт'!CB$4+23,FALSE),IF(AS82&lt;&gt;0,VLOOKUP($A82,'Потребление ЭЭ_факт'!$A$5:$DH$154,47+'Потребление ЭЭ_факт'!CB$4+23,FALSE),0))</f>
        <v>0</v>
      </c>
      <c r="AU82" s="17">
        <f>IF(AND($D82=$AK$4,$E82=AU$5),VLOOKUP($A82,'Потребление ЭЭ_факт'!$A$5:$DH$154,47+'Потребление ЭЭ_факт'!CC$4+23,FALSE),IF(AT82&lt;&gt;0,VLOOKUP($A82,'Потребление ЭЭ_факт'!$A$5:$DH$154,47+'Потребление ЭЭ_факт'!CC$4+23,FALSE),0))</f>
        <v>0</v>
      </c>
      <c r="AV82" s="17">
        <f>IF(AND($D82=$AK$4,$E82=AV$5),VLOOKUP($A82,'Потребление ЭЭ_факт'!$A$5:$DH$154,47+'Потребление ЭЭ_факт'!CD$4+23,FALSE),IF(AU82&lt;&gt;0,VLOOKUP($A82,'Потребление ЭЭ_факт'!$A$5:$DH$154,47+'Потребление ЭЭ_факт'!CD$4+23,FALSE),0))</f>
        <v>0</v>
      </c>
      <c r="AW82" s="14">
        <f>IF(AND($D82=$AW$4,$E82=AW$5),VLOOKUP($A82,'Потребление ЭЭ_факт'!$A$5:$DH$154,47+'Потребление ЭЭ_факт'!CE$4+35,FALSE),IF(AV82&lt;&gt;0,VLOOKUP($A82,'Потребление ЭЭ_факт'!$A$5:$DH$154,47+'Потребление ЭЭ_факт'!CE$4+35,FALSE),0))</f>
        <v>0</v>
      </c>
      <c r="AX82" s="17">
        <f>IF(AND($D82=$AW$4,$E82=AX$5),VLOOKUP($A82,'Потребление ЭЭ_факт'!$A$5:$DH$154,47+'Потребление ЭЭ_факт'!CF$4+35,FALSE),IF(AW82&lt;&gt;0,VLOOKUP($A82,'Потребление ЭЭ_факт'!$A$5:$DH$154,47+'Потребление ЭЭ_факт'!CF$4+35,FALSE),0))</f>
        <v>0</v>
      </c>
      <c r="AY82" s="17">
        <f>IF(AND($D82=$AW$4,$E82=AY$5),VLOOKUP($A82,'Потребление ЭЭ_факт'!$A$5:$DH$154,47+'Потребление ЭЭ_факт'!CG$4+35,FALSE),IF(AX82&lt;&gt;0,VLOOKUP($A82,'Потребление ЭЭ_факт'!$A$5:$DH$154,47+'Потребление ЭЭ_факт'!CG$4+35,FALSE),0))</f>
        <v>0</v>
      </c>
      <c r="AZ82" s="17">
        <f>IF(AND($D82=$AW$4,$E82=AZ$5),VLOOKUP($A82,'Потребление ЭЭ_факт'!$A$5:$DH$154,47+'Потребление ЭЭ_факт'!CH$4+35,FALSE),IF(AY82&lt;&gt;0,VLOOKUP($A82,'Потребление ЭЭ_факт'!$A$5:$DH$154,47+'Потребление ЭЭ_факт'!CH$4+35,FALSE),0))</f>
        <v>0</v>
      </c>
      <c r="BA82" s="17">
        <f>IF(AND($D82=$AW$4,$E82=BA$5),VLOOKUP($A82,'Потребление ЭЭ_факт'!$A$5:$DH$154,47+'Потребление ЭЭ_факт'!CI$4+35,FALSE),IF(AZ82&lt;&gt;0,VLOOKUP($A82,'Потребление ЭЭ_факт'!$A$5:$DH$154,47+'Потребление ЭЭ_факт'!CI$4+35,FALSE),0))</f>
        <v>0</v>
      </c>
      <c r="BB82" s="17">
        <f>IF(AND($D82=$AW$4,$E82=BB$5),VLOOKUP($A82,'Потребление ЭЭ_факт'!$A$5:$DH$154,47+'Потребление ЭЭ_факт'!CJ$4+35,FALSE),IF(BA82&lt;&gt;0,VLOOKUP($A82,'Потребление ЭЭ_факт'!$A$5:$DH$154,47+'Потребление ЭЭ_факт'!CJ$4+35,FALSE),0))</f>
        <v>0</v>
      </c>
      <c r="BC82" s="17">
        <f>IF(AND($D82=$AW$4,$E82=BC$5),VLOOKUP($A82,'Потребление ЭЭ_факт'!$A$5:$DH$154,47+'Потребление ЭЭ_факт'!CK$4+35,FALSE),IF(BB82&lt;&gt;0,VLOOKUP($A82,'Потребление ЭЭ_факт'!$A$5:$DH$154,47+'Потребление ЭЭ_факт'!CK$4+35,FALSE),0))</f>
        <v>0</v>
      </c>
      <c r="BD82" s="17">
        <f>IF(AND($D82=$AW$4,$E82=BD$5),VLOOKUP($A82,'Потребление ЭЭ_факт'!$A$5:$DH$154,47+'Потребление ЭЭ_факт'!CL$4+35,FALSE),IF(BC82&lt;&gt;0,VLOOKUP($A82,'Потребление ЭЭ_факт'!$A$5:$DH$154,47+'Потребление ЭЭ_факт'!CL$4+35,FALSE),0))</f>
        <v>0</v>
      </c>
      <c r="BE82" s="17">
        <f>IF(AND($D82=$AW$4,$E82=BE$5),VLOOKUP($A82,'Потребление ЭЭ_факт'!$A$5:$DH$154,47+'Потребление ЭЭ_факт'!CM$4+35,FALSE),IF(BD82&lt;&gt;0,VLOOKUP($A82,'Потребление ЭЭ_факт'!$A$5:$DH$154,47+'Потребление ЭЭ_факт'!CM$4+35,FALSE),0))</f>
        <v>0</v>
      </c>
      <c r="BF82" s="17">
        <f>IF(AND($D82=$AW$4,$E82=BF$5),VLOOKUP($A82,'Потребление ЭЭ_факт'!$A$5:$DH$154,47+'Потребление ЭЭ_факт'!CN$4+35,FALSE),IF(BE82&lt;&gt;0,VLOOKUP($A82,'Потребление ЭЭ_факт'!$A$5:$DH$154,47+'Потребление ЭЭ_факт'!CN$4+35,FALSE),0))</f>
        <v>0</v>
      </c>
      <c r="BG82" s="17">
        <f>IF(AND($D82=$AW$4,$E82=BG$5),VLOOKUP($A82,'Потребление ЭЭ_факт'!$A$5:$DH$154,47+'Потребление ЭЭ_факт'!CO$4+35,FALSE),IF(BF82&lt;&gt;0,VLOOKUP($A82,'Потребление ЭЭ_факт'!$A$5:$DH$154,47+'Потребление ЭЭ_факт'!CO$4+35,FALSE),0))</f>
        <v>0</v>
      </c>
      <c r="BH82" s="17">
        <f>IF(AND($D82=$AW$4,$E82=BH$5),VLOOKUP($A82,'Потребление ЭЭ_факт'!$A$5:$DH$154,47+'Потребление ЭЭ_факт'!CP$4+35,FALSE),IF(BG82&lt;&gt;0,VLOOKUP($A82,'Потребление ЭЭ_факт'!$A$5:$DH$154,47+'Потребление ЭЭ_факт'!CP$4+35,FALSE),0))</f>
        <v>0</v>
      </c>
      <c r="BI82" s="14">
        <f>IF(AND($D82=$BI$4,$E82=BI$5),VLOOKUP($A82,'Потребление ЭЭ_факт'!$A$5:$DH$154,47+'Потребление ЭЭ_факт'!CQ$4+47,FALSE),IF(BH82&lt;&gt;0,VLOOKUP($A82,'Потребление ЭЭ_факт'!$A$5:$DH$154,47+'Потребление ЭЭ_факт'!CQ$4+47,FALSE),0))</f>
        <v>0</v>
      </c>
      <c r="BJ82" s="17">
        <f>IF(AND($D82=$BI$4,$E82=BJ$5),VLOOKUP($A82,'Потребление ЭЭ_факт'!$A$5:$DH$154,47+'Потребление ЭЭ_факт'!CR$4+47,FALSE),IF(BI82&lt;&gt;0,VLOOKUP($A82,'Потребление ЭЭ_факт'!$A$5:$DH$154,47+'Потребление ЭЭ_факт'!CR$4+47,FALSE),0))</f>
        <v>12356.273999999999</v>
      </c>
      <c r="BK82" s="17">
        <f>IF(AND($D82=$BI$4,$E82=BK$5),VLOOKUP($A82,'Потребление ЭЭ_факт'!$A$5:$DH$154,47+'Потребление ЭЭ_факт'!CS$4+47,FALSE),IF(BJ82&lt;&gt;0,VLOOKUP($A82,'Потребление ЭЭ_факт'!$A$5:$DH$154,47+'Потребление ЭЭ_факт'!CS$4+47,FALSE),0))</f>
        <v>13845.525</v>
      </c>
      <c r="BL82" s="17">
        <f>IF(AND($D82=$BI$4,$E82=BL$5),VLOOKUP($A82,'Потребление ЭЭ_факт'!$A$5:$DH$154,47+'Потребление ЭЭ_факт'!CT$4+47,FALSE),IF(BK82&lt;&gt;0,VLOOKUP($A82,'Потребление ЭЭ_факт'!$A$5:$DH$154,47+'Потребление ЭЭ_факт'!CT$4+47,FALSE),0))</f>
        <v>13262.675999999999</v>
      </c>
      <c r="BM82" s="17">
        <f>IF(AND($D82=$BI$4,$E82=BM$5),VLOOKUP($A82,'Потребление ЭЭ_факт'!$A$5:$DH$154,47+'Потребление ЭЭ_факт'!CU$4+47,FALSE),IF(BL82&lt;&gt;0,VLOOKUP($A82,'Потребление ЭЭ_факт'!$A$5:$DH$154,47+'Потребление ЭЭ_факт'!CU$4+47,FALSE),0))</f>
        <v>13266.099</v>
      </c>
      <c r="BN82" s="17">
        <f>IF(AND($D82=$BI$4,$E82=BN$5),VLOOKUP($A82,'Потребление ЭЭ_факт'!$A$5:$DH$154,47+'Потребление ЭЭ_факт'!CV$4+47,FALSE),IF(BM82&lt;&gt;0,VLOOKUP($A82,'Потребление ЭЭ_факт'!$A$5:$DH$154,47+'Потребление ЭЭ_факт'!CV$4+47,FALSE),0))</f>
        <v>15835.833000000001</v>
      </c>
      <c r="BO82" s="17">
        <f>IF(AND($D82=$BI$4,$E82=BO$5),VLOOKUP($A82,'Потребление ЭЭ_факт'!$A$5:$DH$154,47+'Потребление ЭЭ_факт'!CW$4+47,FALSE),IF(BN82&lt;&gt;0,VLOOKUP($A82,'Потребление ЭЭ_факт'!$A$5:$DH$154,47+'Потребление ЭЭ_факт'!CW$4+47,FALSE),0))</f>
        <v>17391.183000000001</v>
      </c>
      <c r="BP82" s="17">
        <f>IF(AND($D82=$BI$4,$E82=BP$5),VLOOKUP($A82,'Потребление ЭЭ_факт'!$A$5:$DH$154,47+'Потребление ЭЭ_факт'!CX$4+47,FALSE),IF(BO82&lt;&gt;0,VLOOKUP($A82,'Потребление ЭЭ_факт'!$A$5:$DH$154,47+'Потребление ЭЭ_факт'!CX$4+47,FALSE),0))</f>
        <v>16042.611000000001</v>
      </c>
      <c r="BQ82" s="17">
        <f>IF(AND($D82=$BI$4,$E82=BQ$5),VLOOKUP($A82,'Потребление ЭЭ_факт'!$A$5:$DH$154,47+'Потребление ЭЭ_факт'!CY$4+47,FALSE),IF(BP82&lt;&gt;0,VLOOKUP($A82,'Потребление ЭЭ_факт'!$A$5:$DH$154,47+'Потребление ЭЭ_факт'!CY$4+47,FALSE),0))</f>
        <v>14931.843000000001</v>
      </c>
      <c r="BR82" s="17">
        <f>IF(AND($D82=$BI$4,$E82=BR$5),VLOOKUP($A82,'Потребление ЭЭ_факт'!$A$5:$DH$154,47+'Потребление ЭЭ_факт'!CZ$4+47,FALSE),IF(BQ82&lt;&gt;0,VLOOKUP($A82,'Потребление ЭЭ_факт'!$A$5:$DH$154,47+'Потребление ЭЭ_факт'!CZ$4+47,FALSE),0))</f>
        <v>13387.895869565216</v>
      </c>
      <c r="BS82" s="17">
        <f>IF(AND($D82=$BI$4,$E82=BS$5),VLOOKUP($A82,'Потребление ЭЭ_факт'!$A$5:$DH$154,47+'Потребление ЭЭ_факт'!DA$4+47,FALSE),IF(BR82&lt;&gt;0,VLOOKUP($A82,'Потребление ЭЭ_факт'!$A$5:$DH$154,47+'Потребление ЭЭ_факт'!DA$4+47,FALSE),0))</f>
        <v>12800.973</v>
      </c>
      <c r="BT82" s="17">
        <f>IF(AND($D82=$BI$4,$E82=BT$5),VLOOKUP($A82,'Потребление ЭЭ_факт'!$A$5:$DH$154,47+'Потребление ЭЭ_факт'!DB$4+47,FALSE),IF(BS82&lt;&gt;0,VLOOKUP($A82,'Потребление ЭЭ_факт'!$A$5:$DH$154,47+'Потребление ЭЭ_факт'!DB$4+47,FALSE),0))</f>
        <v>13230.171</v>
      </c>
      <c r="BU82" s="14">
        <f>IF(AND($D82=$BU$4,$E82=BU$5),VLOOKUP($A82,'Потребление ЭЭ_факт'!$A$5:$DH$154,59+'Потребление ЭЭ_факт'!DC$4+47,FALSE),IF(BT82&lt;&gt;0,VLOOKUP($A82,'Потребление ЭЭ_факт'!$A$5:$DH$154,47+'Потребление ЭЭ_факт'!DC$4+59,FALSE),0))</f>
        <v>13169.187</v>
      </c>
      <c r="BV82" s="17">
        <f>IF(AND($D82=$BU$4,$E82=BV$5),VLOOKUP($A82,'Потребление ЭЭ_факт'!$A$5:$DH$154,59+'Потребление ЭЭ_факт'!DD$4+47,FALSE),IF(BU82&lt;&gt;0,VLOOKUP($A82,'Потребление ЭЭ_факт'!$A$5:$DH$154,47+'Потребление ЭЭ_факт'!DD$4+59,FALSE),0))</f>
        <v>11877.906000000001</v>
      </c>
      <c r="BW82" s="17">
        <f>IF(AND($D82=$BU$4,$E82=BW$5),VLOOKUP($A82,'Потребление ЭЭ_факт'!$A$5:$DH$154,59+'Потребление ЭЭ_факт'!DE$4+47,FALSE),IF(BV82&lt;&gt;0,VLOOKUP($A82,'Потребление ЭЭ_факт'!$A$5:$DH$154,47+'Потребление ЭЭ_факт'!DE$4+59,FALSE),0))</f>
        <v>13689.191999999999</v>
      </c>
      <c r="BX82" s="17">
        <f>IF(AND($D82=$BU$4,$E82=BX$5),VLOOKUP($A82,'Потребление ЭЭ_факт'!$A$5:$DH$154,59+'Потребление ЭЭ_факт'!DF$4+47,FALSE),IF(BW82&lt;&gt;0,VLOOKUP($A82,'Потребление ЭЭ_факт'!$A$5:$DH$154,47+'Потребление ЭЭ_факт'!DF$4+59,FALSE),0))</f>
        <v>13782.6</v>
      </c>
      <c r="BY82" s="17">
        <f>IF(AND($D82=$BU$4,$E82=BY$5),VLOOKUP($A82,'Потребление ЭЭ_факт'!$A$5:$DH$154,59+'Потребление ЭЭ_факт'!DG$4+47,FALSE),IF(BX82&lt;&gt;0,VLOOKUP($A82,'Потребление ЭЭ_факт'!$A$5:$DH$154,47+'Потребление ЭЭ_факт'!DG$4+59,FALSE),0))</f>
        <v>13925.529</v>
      </c>
      <c r="BZ82" s="17">
        <f>IF(AND($D82=$BU$4,$E82=BZ$5),VLOOKUP($A82,'Потребление ЭЭ_факт'!$A$5:$DH$154,59+'Потребление ЭЭ_факт'!DH$4+47,FALSE),IF(BY82&lt;&gt;0,VLOOKUP($A82,'Потребление ЭЭ_факт'!$A$5:$DH$154,47+'Потребление ЭЭ_факт'!DH$4+59,FALSE),0))</f>
        <v>15218.462889473687</v>
      </c>
      <c r="CA82" s="15">
        <f t="shared" si="301"/>
        <v>17391.183000000001</v>
      </c>
      <c r="CB82" s="12">
        <f t="shared" si="302"/>
        <v>16042.611000000001</v>
      </c>
      <c r="CC82" s="12">
        <f t="shared" si="303"/>
        <v>14931.843000000001</v>
      </c>
      <c r="CD82" s="12">
        <f t="shared" si="304"/>
        <v>13387.895869565216</v>
      </c>
      <c r="CE82" s="12">
        <f t="shared" si="305"/>
        <v>12800.973</v>
      </c>
      <c r="CF82" s="12">
        <f t="shared" si="306"/>
        <v>13230.171</v>
      </c>
      <c r="CG82" s="14">
        <f t="shared" si="307"/>
        <v>13169.187</v>
      </c>
      <c r="CH82" s="15">
        <f t="shared" si="308"/>
        <v>11877.906000000001</v>
      </c>
      <c r="CI82" s="15">
        <f t="shared" si="309"/>
        <v>13689.191999999999</v>
      </c>
      <c r="CJ82" s="15">
        <f t="shared" si="310"/>
        <v>13782.6</v>
      </c>
      <c r="CK82" s="15">
        <f t="shared" si="311"/>
        <v>13925.529</v>
      </c>
      <c r="CL82" s="15">
        <f t="shared" si="312"/>
        <v>15218.462889473687</v>
      </c>
      <c r="CM82" s="15">
        <f t="shared" si="260"/>
        <v>17391.183000000001</v>
      </c>
      <c r="CN82" s="15">
        <f t="shared" si="262"/>
        <v>16042.611000000001</v>
      </c>
      <c r="CO82" s="15">
        <f t="shared" si="263"/>
        <v>14931.843000000001</v>
      </c>
      <c r="CP82" s="15">
        <f t="shared" si="264"/>
        <v>13387.895869565216</v>
      </c>
      <c r="CQ82" s="15">
        <f t="shared" si="265"/>
        <v>12800.973</v>
      </c>
      <c r="CR82" s="16">
        <f t="shared" si="266"/>
        <v>13230.171</v>
      </c>
      <c r="CS82" s="14">
        <f t="shared" ref="CS82:CS134" si="437">CG82</f>
        <v>13169.187</v>
      </c>
      <c r="CT82" s="15">
        <f t="shared" si="416"/>
        <v>11877.906000000001</v>
      </c>
      <c r="CU82" s="15">
        <f t="shared" si="417"/>
        <v>13689.191999999999</v>
      </c>
      <c r="CV82" s="15">
        <f t="shared" si="418"/>
        <v>13782.6</v>
      </c>
      <c r="CW82" s="15">
        <f t="shared" si="419"/>
        <v>13925.529</v>
      </c>
      <c r="CX82" s="15">
        <f t="shared" si="420"/>
        <v>15218.462889473687</v>
      </c>
      <c r="CY82" s="15">
        <f t="shared" si="421"/>
        <v>17391.183000000001</v>
      </c>
      <c r="CZ82" s="15">
        <f t="shared" si="422"/>
        <v>16042.611000000001</v>
      </c>
      <c r="DA82" s="15">
        <f t="shared" si="423"/>
        <v>14931.843000000001</v>
      </c>
      <c r="DB82" s="15">
        <f t="shared" si="424"/>
        <v>13387.895869565216</v>
      </c>
      <c r="DC82" s="15">
        <f t="shared" si="425"/>
        <v>12800.973</v>
      </c>
      <c r="DD82" s="16">
        <f t="shared" si="287"/>
        <v>13230.171</v>
      </c>
      <c r="DE82" s="14">
        <f t="shared" si="313"/>
        <v>13169.187</v>
      </c>
      <c r="DF82" s="15">
        <f t="shared" si="426"/>
        <v>11877.906000000001</v>
      </c>
      <c r="DG82" s="15">
        <f t="shared" si="427"/>
        <v>13689.191999999999</v>
      </c>
      <c r="DH82" s="15">
        <f t="shared" si="428"/>
        <v>13782.6</v>
      </c>
      <c r="DI82" s="15">
        <f t="shared" si="429"/>
        <v>13925.529</v>
      </c>
      <c r="DJ82" s="15">
        <f t="shared" si="430"/>
        <v>15218.462889473687</v>
      </c>
      <c r="DK82" s="15">
        <f t="shared" si="431"/>
        <v>17391.183000000001</v>
      </c>
      <c r="DL82" s="15">
        <f t="shared" si="432"/>
        <v>16042.611000000001</v>
      </c>
      <c r="DM82" s="15">
        <f t="shared" si="433"/>
        <v>14931.843000000001</v>
      </c>
      <c r="DN82" s="15">
        <f t="shared" si="434"/>
        <v>13387.895869565216</v>
      </c>
      <c r="DO82" s="15">
        <f t="shared" si="435"/>
        <v>12800.973</v>
      </c>
      <c r="DP82" s="16">
        <f t="shared" si="436"/>
        <v>13230.171</v>
      </c>
      <c r="DQ82" s="14">
        <f t="shared" si="333"/>
        <v>13169.187</v>
      </c>
      <c r="DR82" s="15">
        <f t="shared" si="334"/>
        <v>11877.906000000001</v>
      </c>
      <c r="DS82" s="15">
        <f t="shared" si="335"/>
        <v>13689.191999999999</v>
      </c>
      <c r="DT82" s="15">
        <f t="shared" si="336"/>
        <v>13782.6</v>
      </c>
      <c r="DU82" s="15">
        <f t="shared" si="337"/>
        <v>13925.529</v>
      </c>
      <c r="DV82" s="15">
        <f t="shared" si="338"/>
        <v>15218.462889473687</v>
      </c>
      <c r="DW82" s="15">
        <f t="shared" si="339"/>
        <v>17391.183000000001</v>
      </c>
      <c r="DX82" s="15">
        <f t="shared" si="340"/>
        <v>16042.611000000001</v>
      </c>
      <c r="DY82" s="15">
        <f t="shared" si="341"/>
        <v>14931.843000000001</v>
      </c>
      <c r="DZ82" s="15">
        <f t="shared" si="225"/>
        <v>13387.895869565216</v>
      </c>
      <c r="EA82" s="15">
        <f t="shared" si="226"/>
        <v>12800.973</v>
      </c>
      <c r="EB82" s="16">
        <f t="shared" si="227"/>
        <v>13230.171</v>
      </c>
      <c r="EC82" s="14">
        <f t="shared" si="228"/>
        <v>13169.187</v>
      </c>
      <c r="ED82" s="15">
        <f t="shared" si="229"/>
        <v>11877.906000000001</v>
      </c>
      <c r="EE82" s="15">
        <f t="shared" si="230"/>
        <v>13689.191999999999</v>
      </c>
      <c r="EF82" s="15">
        <f t="shared" si="231"/>
        <v>13782.6</v>
      </c>
      <c r="EG82" s="15">
        <f t="shared" si="232"/>
        <v>13925.529</v>
      </c>
      <c r="EH82" s="15">
        <f t="shared" si="233"/>
        <v>15218.462889473687</v>
      </c>
      <c r="EI82" s="15">
        <f t="shared" si="234"/>
        <v>17391.183000000001</v>
      </c>
      <c r="EJ82" s="15">
        <f t="shared" si="235"/>
        <v>16042.611000000001</v>
      </c>
      <c r="EK82" s="15">
        <f t="shared" si="236"/>
        <v>14931.843000000001</v>
      </c>
      <c r="EL82" s="15">
        <f t="shared" si="237"/>
        <v>13387.895869565216</v>
      </c>
      <c r="EM82" s="15">
        <f t="shared" si="238"/>
        <v>12800.973</v>
      </c>
      <c r="EN82" s="16">
        <f t="shared" si="239"/>
        <v>13230.171</v>
      </c>
      <c r="EO82" s="14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6"/>
      <c r="FC82" s="14"/>
      <c r="FD82" s="17"/>
      <c r="FE82" s="17"/>
      <c r="FF82" s="17"/>
      <c r="FG82" s="17"/>
      <c r="FH82" s="17"/>
      <c r="FI82" s="17"/>
      <c r="FJ82" s="17"/>
      <c r="FK82" s="17"/>
      <c r="FL82" s="17"/>
      <c r="FM82" s="17"/>
      <c r="FN82" s="17"/>
      <c r="FO82" s="14"/>
      <c r="FP82" s="17"/>
      <c r="FQ82" s="17"/>
      <c r="FR82" s="17"/>
      <c r="FS82" s="17"/>
      <c r="FT82" s="17"/>
      <c r="FU82" s="17"/>
      <c r="FV82" s="17"/>
      <c r="FW82" s="17"/>
      <c r="FX82" s="17"/>
      <c r="FY82" s="17"/>
      <c r="FZ82" s="17"/>
      <c r="GA82" s="14"/>
      <c r="GB82" s="17"/>
      <c r="GC82" s="17">
        <f t="shared" si="343"/>
        <v>13845.525</v>
      </c>
      <c r="GD82" s="17">
        <f t="shared" si="344"/>
        <v>13262.675999999999</v>
      </c>
      <c r="GE82" s="17">
        <f t="shared" si="345"/>
        <v>13266.099</v>
      </c>
      <c r="GF82" s="17">
        <f t="shared" si="346"/>
        <v>15835.833000000001</v>
      </c>
      <c r="GG82" s="17">
        <f t="shared" si="347"/>
        <v>17391.183000000001</v>
      </c>
      <c r="GH82" s="17">
        <f t="shared" si="348"/>
        <v>16042.611000000001</v>
      </c>
      <c r="GI82" s="17">
        <f t="shared" si="349"/>
        <v>14931.843000000001</v>
      </c>
      <c r="GJ82" s="17">
        <f t="shared" si="350"/>
        <v>13387.895869565216</v>
      </c>
      <c r="GK82" s="17">
        <f t="shared" si="351"/>
        <v>12800.973</v>
      </c>
      <c r="GL82" s="17">
        <f t="shared" si="352"/>
        <v>13230.171</v>
      </c>
      <c r="GM82" s="14">
        <f t="shared" si="353"/>
        <v>13169.187</v>
      </c>
      <c r="GN82" s="17">
        <f t="shared" si="354"/>
        <v>11877.906000000001</v>
      </c>
      <c r="GO82" s="17">
        <f t="shared" si="355"/>
        <v>13689.191999999999</v>
      </c>
      <c r="GP82" s="17">
        <f t="shared" si="356"/>
        <v>13782.6</v>
      </c>
      <c r="GQ82" s="17">
        <f t="shared" si="357"/>
        <v>13925.529</v>
      </c>
      <c r="GR82" s="17">
        <f t="shared" si="358"/>
        <v>15218.462889473687</v>
      </c>
      <c r="GS82" s="15">
        <f t="shared" si="359"/>
        <v>17391.183000000001</v>
      </c>
      <c r="GT82" s="12">
        <f t="shared" si="360"/>
        <v>16042.611000000001</v>
      </c>
      <c r="GU82" s="12">
        <f t="shared" si="361"/>
        <v>14931.843000000001</v>
      </c>
      <c r="GV82" s="12">
        <f t="shared" si="362"/>
        <v>13387.895869565216</v>
      </c>
      <c r="GW82" s="12">
        <f t="shared" si="363"/>
        <v>12800.973</v>
      </c>
      <c r="GX82" s="12">
        <f t="shared" si="364"/>
        <v>13230.171</v>
      </c>
      <c r="GY82" s="14">
        <f t="shared" si="365"/>
        <v>13169.187</v>
      </c>
      <c r="GZ82" s="15">
        <f t="shared" si="366"/>
        <v>11877.906000000001</v>
      </c>
      <c r="HA82" s="15">
        <f t="shared" si="367"/>
        <v>13689.191999999999</v>
      </c>
      <c r="HB82" s="15">
        <f t="shared" si="368"/>
        <v>13782.6</v>
      </c>
      <c r="HC82" s="15">
        <f t="shared" si="369"/>
        <v>13925.529</v>
      </c>
      <c r="HD82" s="15">
        <f t="shared" si="370"/>
        <v>15218.462889473687</v>
      </c>
      <c r="HE82" s="15">
        <f t="shared" si="371"/>
        <v>17391.183000000001</v>
      </c>
      <c r="HF82" s="15">
        <f t="shared" si="372"/>
        <v>16042.611000000001</v>
      </c>
      <c r="HG82" s="15">
        <f t="shared" si="373"/>
        <v>14931.843000000001</v>
      </c>
      <c r="HH82" s="15">
        <f t="shared" si="374"/>
        <v>13387.895869565216</v>
      </c>
      <c r="HI82" s="15">
        <f t="shared" si="375"/>
        <v>12800.973</v>
      </c>
      <c r="HJ82" s="16">
        <f t="shared" si="376"/>
        <v>13230.171</v>
      </c>
      <c r="HK82" s="14">
        <f t="shared" si="377"/>
        <v>13169.187</v>
      </c>
      <c r="HL82" s="15">
        <f t="shared" si="378"/>
        <v>11877.906000000001</v>
      </c>
      <c r="HM82" s="15">
        <f t="shared" si="379"/>
        <v>13689.191999999999</v>
      </c>
      <c r="HN82" s="15">
        <f t="shared" si="380"/>
        <v>13782.6</v>
      </c>
      <c r="HO82" s="15">
        <f t="shared" si="381"/>
        <v>13925.529</v>
      </c>
      <c r="HP82" s="15">
        <f t="shared" si="382"/>
        <v>15218.462889473687</v>
      </c>
      <c r="HQ82" s="15">
        <f t="shared" si="383"/>
        <v>17391.183000000001</v>
      </c>
      <c r="HR82" s="15">
        <f t="shared" si="384"/>
        <v>16042.611000000001</v>
      </c>
      <c r="HS82" s="15">
        <f t="shared" si="385"/>
        <v>14931.843000000001</v>
      </c>
      <c r="HT82" s="15">
        <f t="shared" si="386"/>
        <v>13387.895869565216</v>
      </c>
      <c r="HU82" s="15">
        <f t="shared" si="387"/>
        <v>12800.973</v>
      </c>
      <c r="HV82" s="16">
        <f t="shared" si="388"/>
        <v>13230.171</v>
      </c>
      <c r="HW82" s="14">
        <f t="shared" si="389"/>
        <v>13169.187</v>
      </c>
      <c r="HX82" s="15">
        <f t="shared" si="390"/>
        <v>11877.906000000001</v>
      </c>
      <c r="HY82" s="15">
        <f t="shared" si="391"/>
        <v>13689.191999999999</v>
      </c>
      <c r="HZ82" s="15">
        <f t="shared" si="392"/>
        <v>13782.6</v>
      </c>
      <c r="IA82" s="15">
        <f t="shared" si="393"/>
        <v>13925.529</v>
      </c>
      <c r="IB82" s="15">
        <f t="shared" si="394"/>
        <v>15218.462889473687</v>
      </c>
      <c r="IC82" s="15">
        <f t="shared" si="395"/>
        <v>17391.183000000001</v>
      </c>
      <c r="ID82" s="15">
        <f t="shared" si="396"/>
        <v>16042.611000000001</v>
      </c>
      <c r="IE82" s="15">
        <f t="shared" si="397"/>
        <v>14931.843000000001</v>
      </c>
      <c r="IF82" s="15">
        <f t="shared" si="398"/>
        <v>13387.895869565216</v>
      </c>
      <c r="IG82" s="15">
        <f t="shared" si="399"/>
        <v>12800.973</v>
      </c>
      <c r="IH82" s="16">
        <f t="shared" si="400"/>
        <v>13230.171</v>
      </c>
      <c r="II82" s="14">
        <f t="shared" si="401"/>
        <v>13169.187</v>
      </c>
      <c r="IJ82" s="15">
        <f t="shared" si="415"/>
        <v>11877.906000000001</v>
      </c>
      <c r="IK82" s="15"/>
      <c r="IL82" s="15"/>
      <c r="IM82" s="15"/>
      <c r="IN82" s="15"/>
      <c r="IO82" s="15"/>
      <c r="IP82" s="15"/>
      <c r="IQ82" s="15"/>
      <c r="IR82" s="15"/>
      <c r="IS82" s="15"/>
      <c r="IT82" s="16"/>
      <c r="IU82" s="14"/>
      <c r="IV82" s="15"/>
      <c r="IW82" s="15"/>
      <c r="IX82" s="15"/>
      <c r="IY82" s="15"/>
      <c r="IZ82" s="15"/>
      <c r="JA82" s="15"/>
      <c r="JB82" s="15"/>
      <c r="JC82" s="15"/>
      <c r="JD82" s="15"/>
      <c r="JE82" s="15"/>
      <c r="JF82" s="16"/>
      <c r="JH82" s="17"/>
      <c r="JI82" s="14">
        <f t="shared" si="406"/>
        <v>0</v>
      </c>
      <c r="JJ82" s="15">
        <f t="shared" si="407"/>
        <v>0</v>
      </c>
      <c r="JK82" s="15">
        <f t="shared" si="408"/>
        <v>143994.80986956522</v>
      </c>
      <c r="JL82" s="15">
        <f t="shared" si="409"/>
        <v>169447.55375903891</v>
      </c>
      <c r="JM82" s="15">
        <f t="shared" si="410"/>
        <v>169447.55375903891</v>
      </c>
      <c r="JN82" s="15">
        <f t="shared" si="411"/>
        <v>169447.55375903891</v>
      </c>
      <c r="JO82" s="15">
        <f t="shared" si="412"/>
        <v>169447.55375903891</v>
      </c>
      <c r="JP82" s="15">
        <f t="shared" si="413"/>
        <v>25047.093000000001</v>
      </c>
      <c r="JQ82" s="15">
        <f t="shared" si="414"/>
        <v>0</v>
      </c>
      <c r="JR82" s="14"/>
    </row>
    <row r="83" spans="1:278" ht="12.75" customHeight="1" x14ac:dyDescent="0.25">
      <c r="A83" s="5" t="s">
        <v>15</v>
      </c>
      <c r="B83" s="3" t="s">
        <v>16</v>
      </c>
      <c r="C83" s="4">
        <v>45344</v>
      </c>
      <c r="D83">
        <f t="shared" si="297"/>
        <v>2024</v>
      </c>
      <c r="E83">
        <f t="shared" si="298"/>
        <v>2</v>
      </c>
      <c r="F83">
        <f t="shared" si="299"/>
        <v>2021</v>
      </c>
      <c r="G83">
        <f t="shared" si="300"/>
        <v>2</v>
      </c>
      <c r="H83">
        <f t="shared" si="402"/>
        <v>2024</v>
      </c>
      <c r="I83">
        <f t="shared" si="403"/>
        <v>3</v>
      </c>
      <c r="J83">
        <f t="shared" si="404"/>
        <v>2029</v>
      </c>
      <c r="K83">
        <f t="shared" si="405"/>
        <v>2</v>
      </c>
      <c r="M83" s="28">
        <f>IF(AND($D83=$M$4,$E83=M$5),VLOOKUP($A83,'Потребление ЭЭ_факт'!$A$5:$DH$154,47+'Потребление ЭЭ_факт'!AU$4-1,FALSE),IF(L83&lt;&gt;0,VLOOKUP($A83,'Потребление ЭЭ_факт'!$A$5:$DH$154,47+'Потребление ЭЭ_факт'!AU$4-1,FALSE),0))</f>
        <v>0</v>
      </c>
      <c r="N83" s="17">
        <f>IF(AND($D83=$M$4,$E83=N$5),VLOOKUP($A83,'Потребление ЭЭ_факт'!$A$5:$DH$154,47+'Потребление ЭЭ_факт'!AV$4-1,FALSE),IF(M83&lt;&gt;0,VLOOKUP($A83,'Потребление ЭЭ_факт'!$A$5:$DH$154,47+'Потребление ЭЭ_факт'!AV$4-1,FALSE),0))</f>
        <v>0</v>
      </c>
      <c r="O83" s="17">
        <f>IF(AND($D83=$M$4,$E83=O$5),VLOOKUP($A83,'Потребление ЭЭ_факт'!$A$5:$DH$154,47+'Потребление ЭЭ_факт'!AW$4-1,FALSE),IF(N83&lt;&gt;0,VLOOKUP($A83,'Потребление ЭЭ_факт'!$A$5:$DH$154,47+'Потребление ЭЭ_факт'!AW$4-1,FALSE),0))</f>
        <v>0</v>
      </c>
      <c r="P83" s="17">
        <f>IF(AND($D83=$M$4,$E83=P$5),VLOOKUP($A83,'Потребление ЭЭ_факт'!$A$5:$DH$154,47+'Потребление ЭЭ_факт'!AX$4-1,FALSE),IF(O83&lt;&gt;0,VLOOKUP($A83,'Потребление ЭЭ_факт'!$A$5:$DH$154,47+'Потребление ЭЭ_факт'!AX$4-1,FALSE),0))</f>
        <v>0</v>
      </c>
      <c r="Q83" s="17">
        <f>IF(AND($D83=$M$4,$E83=Q$5),VLOOKUP($A83,'Потребление ЭЭ_факт'!$A$5:$DH$154,47+'Потребление ЭЭ_факт'!AY$4-1,FALSE),IF(P83&lt;&gt;0,VLOOKUP($A83,'Потребление ЭЭ_факт'!$A$5:$DH$154,47+'Потребление ЭЭ_факт'!AY$4-1,FALSE),0))</f>
        <v>0</v>
      </c>
      <c r="R83" s="17">
        <f>IF(AND($D83=$M$4,$E83=R$5),VLOOKUP($A83,'Потребление ЭЭ_факт'!$A$5:$DH$154,47+'Потребление ЭЭ_факт'!AZ$4-1,FALSE),IF(Q83&lt;&gt;0,VLOOKUP($A83,'Потребление ЭЭ_факт'!$A$5:$DH$154,47+'Потребление ЭЭ_факт'!AZ$4-1,FALSE),0))</f>
        <v>0</v>
      </c>
      <c r="S83" s="17">
        <f>IF(AND($D83=$M$4,$E83=S$5),VLOOKUP($A83,'Потребление ЭЭ_факт'!$A$5:$DH$154,47+'Потребление ЭЭ_факт'!BA$4-1,FALSE),IF(R83&lt;&gt;0,VLOOKUP($A83,'Потребление ЭЭ_факт'!$A$5:$DH$154,47+'Потребление ЭЭ_факт'!BA$4-1,FALSE),0))</f>
        <v>0</v>
      </c>
      <c r="T83" s="17">
        <f>IF(AND($D83=$M$4,$E83=T$5),VLOOKUP($A83,'Потребление ЭЭ_факт'!$A$5:$DH$154,47+'Потребление ЭЭ_факт'!BB$4-1,FALSE),IF(S83&lt;&gt;0,VLOOKUP($A83,'Потребление ЭЭ_факт'!$A$5:$DH$154,47+'Потребление ЭЭ_факт'!BB$4-1,FALSE),0))</f>
        <v>0</v>
      </c>
      <c r="U83" s="17">
        <f>IF(AND($D83=$M$4,$E83=U$5),VLOOKUP($A83,'Потребление ЭЭ_факт'!$A$5:$DH$154,47+'Потребление ЭЭ_факт'!BC$4-1,FALSE),IF(T83&lt;&gt;0,VLOOKUP($A83,'Потребление ЭЭ_факт'!$A$5:$DH$154,47+'Потребление ЭЭ_факт'!BC$4-1,FALSE),0))</f>
        <v>0</v>
      </c>
      <c r="V83" s="17">
        <f>IF(AND($D83=$M$4,$E83=V$5),VLOOKUP($A83,'Потребление ЭЭ_факт'!$A$5:$DH$154,47+'Потребление ЭЭ_факт'!BD$4-1,FALSE),IF(U83&lt;&gt;0,VLOOKUP($A83,'Потребление ЭЭ_факт'!$A$5:$DH$154,47+'Потребление ЭЭ_факт'!BD$4-1,FALSE),0))</f>
        <v>0</v>
      </c>
      <c r="W83" s="17">
        <f>IF(AND($D83=$M$4,$E83=W$5),VLOOKUP($A83,'Потребление ЭЭ_факт'!$A$5:$DH$154,47+'Потребление ЭЭ_факт'!BE$4-1,FALSE),IF(V83&lt;&gt;0,VLOOKUP($A83,'Потребление ЭЭ_факт'!$A$5:$DH$154,47+'Потребление ЭЭ_факт'!BE$4-1,FALSE),0))</f>
        <v>0</v>
      </c>
      <c r="X83" s="17">
        <f>IF(AND($D83=$M$4,$E83=X$5),VLOOKUP($A83,'Потребление ЭЭ_факт'!$A$5:$DH$154,47+'Потребление ЭЭ_факт'!BF$4-1,FALSE),IF(W83&lt;&gt;0,VLOOKUP($A83,'Потребление ЭЭ_факт'!$A$5:$DH$154,47+'Потребление ЭЭ_факт'!BF$4-1,FALSE),0))</f>
        <v>0</v>
      </c>
      <c r="Y83" s="14">
        <f>IF(AND($D83=$Y$4,$E83=Y$5),VLOOKUP($A83,'Потребление ЭЭ_факт'!$A$5:$DH$154,47+'Потребление ЭЭ_факт'!BG$4+11,FALSE),IF(X83&lt;&gt;0,VLOOKUP($A83,'Потребление ЭЭ_факт'!$A$5:$DH$154,47+'Потребление ЭЭ_факт'!BG$4+11,FALSE),0))</f>
        <v>0</v>
      </c>
      <c r="Z83" s="17">
        <f>IF(AND($D83=$Y$4,$E83=Z$5),VLOOKUP($A83,'Потребление ЭЭ_факт'!$A$5:$DH$154,47+'Потребление ЭЭ_факт'!BH$4+11,FALSE),IF(Y83&lt;&gt;0,VLOOKUP($A83,'Потребление ЭЭ_факт'!$A$5:$DH$154,47+'Потребление ЭЭ_факт'!BH$4+11,FALSE),0))</f>
        <v>0</v>
      </c>
      <c r="AA83" s="17">
        <f>IF(AND($D83=$Y$4,$E83=AA$5),VLOOKUP($A83,'Потребление ЭЭ_факт'!$A$5:$DH$154,47+'Потребление ЭЭ_факт'!BI$4+11,FALSE),IF(Z83&lt;&gt;0,VLOOKUP($A83,'Потребление ЭЭ_факт'!$A$5:$DH$154,47+'Потребление ЭЭ_факт'!BI$4+11,FALSE),0))</f>
        <v>0</v>
      </c>
      <c r="AB83" s="17">
        <f>IF(AND($D83=$Y$4,$E83=AB$5),VLOOKUP($A83,'Потребление ЭЭ_факт'!$A$5:$DH$154,47+'Потребление ЭЭ_факт'!BJ$4+11,FALSE),IF(AA83&lt;&gt;0,VLOOKUP($A83,'Потребление ЭЭ_факт'!$A$5:$DH$154,47+'Потребление ЭЭ_факт'!BJ$4+11,FALSE),0))</f>
        <v>0</v>
      </c>
      <c r="AC83" s="17">
        <f>IF(AND($D83=$Y$4,$E83=AC$5),VLOOKUP($A83,'Потребление ЭЭ_факт'!$A$5:$DH$154,47+'Потребление ЭЭ_факт'!BK$4+11,FALSE),IF(AB83&lt;&gt;0,VLOOKUP($A83,'Потребление ЭЭ_факт'!$A$5:$DH$154,47+'Потребление ЭЭ_факт'!BK$4+11,FALSE),0))</f>
        <v>0</v>
      </c>
      <c r="AD83" s="17">
        <f>IF(AND($D83=$Y$4,$E83=AD$5),VLOOKUP($A83,'Потребление ЭЭ_факт'!$A$5:$DH$154,47+'Потребление ЭЭ_факт'!BL$4+11,FALSE),IF(AC83&lt;&gt;0,VLOOKUP($A83,'Потребление ЭЭ_факт'!$A$5:$DH$154,47+'Потребление ЭЭ_факт'!BL$4+11,FALSE),0))</f>
        <v>0</v>
      </c>
      <c r="AE83" s="17">
        <f>IF(AND($D83=$Y$4,$E83=AE$5),VLOOKUP($A83,'Потребление ЭЭ_факт'!$A$5:$DH$154,47+'Потребление ЭЭ_факт'!BM$4+11,FALSE),IF(AD83&lt;&gt;0,VLOOKUP($A83,'Потребление ЭЭ_факт'!$A$5:$DH$154,47+'Потребление ЭЭ_факт'!BM$4+11,FALSE),0))</f>
        <v>0</v>
      </c>
      <c r="AF83" s="17">
        <f>IF(AND($D83=$Y$4,$E83=AF$5),VLOOKUP($A83,'Потребление ЭЭ_факт'!$A$5:$DH$154,47+'Потребление ЭЭ_факт'!BN$4+11,FALSE),IF(AE83&lt;&gt;0,VLOOKUP($A83,'Потребление ЭЭ_факт'!$A$5:$DH$154,47+'Потребление ЭЭ_факт'!BN$4+11,FALSE),0))</f>
        <v>0</v>
      </c>
      <c r="AG83" s="17">
        <f>IF(AND($D83=$Y$4,$E83=AG$5),VLOOKUP($A83,'Потребление ЭЭ_факт'!$A$5:$DH$154,47+'Потребление ЭЭ_факт'!BO$4+11,FALSE),IF(AF83&lt;&gt;0,VLOOKUP($A83,'Потребление ЭЭ_факт'!$A$5:$DH$154,47+'Потребление ЭЭ_факт'!BO$4+11,FALSE),0))</f>
        <v>0</v>
      </c>
      <c r="AH83" s="17">
        <f>IF(AND($D83=$Y$4,$E83=AH$5),VLOOKUP($A83,'Потребление ЭЭ_факт'!$A$5:$DH$154,47+'Потребление ЭЭ_факт'!BP$4+11,FALSE),IF(AG83&lt;&gt;0,VLOOKUP($A83,'Потребление ЭЭ_факт'!$A$5:$DH$154,47+'Потребление ЭЭ_факт'!BP$4+11,FALSE),0))</f>
        <v>0</v>
      </c>
      <c r="AI83" s="17">
        <f>IF(AND($D83=$Y$4,$E83=AI$5),VLOOKUP($A83,'Потребление ЭЭ_факт'!$A$5:$DH$154,47+'Потребление ЭЭ_факт'!BQ$4+11,FALSE),IF(AH83&lt;&gt;0,VLOOKUP($A83,'Потребление ЭЭ_факт'!$A$5:$DH$154,47+'Потребление ЭЭ_факт'!BQ$4+11,FALSE),0))</f>
        <v>0</v>
      </c>
      <c r="AJ83" s="17">
        <f>IF(AND($D83=$Y$4,$E83=AJ$5),VLOOKUP($A83,'Потребление ЭЭ_факт'!$A$5:$DH$154,47+'Потребление ЭЭ_факт'!BR$4+11,FALSE),IF(AI83&lt;&gt;0,VLOOKUP($A83,'Потребление ЭЭ_факт'!$A$5:$DH$154,47+'Потребление ЭЭ_факт'!BR$4+11,FALSE),0))</f>
        <v>0</v>
      </c>
      <c r="AK83" s="14">
        <f>IF(AND($D83=$AK$4,$E83=AK$5),VLOOKUP($A83,'Потребление ЭЭ_факт'!$A$5:$DH$154,47+'Потребление ЭЭ_факт'!BS$4+23,FALSE),IF(AJ83&lt;&gt;0,VLOOKUP($A83,'Потребление ЭЭ_факт'!$A$5:$DH$154,47+'Потребление ЭЭ_факт'!BS$4+23,FALSE),0))</f>
        <v>0</v>
      </c>
      <c r="AL83" s="17">
        <f>IF(AND($D83=$AK$4,$E83=AL$5),VLOOKUP($A83,'Потребление ЭЭ_факт'!$A$5:$DH$154,47+'Потребление ЭЭ_факт'!BT$4+23,FALSE),IF(AK83&lt;&gt;0,VLOOKUP($A83,'Потребление ЭЭ_факт'!$A$5:$DH$154,47+'Потребление ЭЭ_факт'!BT$4+23,FALSE),0))</f>
        <v>0</v>
      </c>
      <c r="AM83" s="17">
        <f>IF(AND($D83=$AK$4,$E83=AM$5),VLOOKUP($A83,'Потребление ЭЭ_факт'!$A$5:$DH$154,47+'Потребление ЭЭ_факт'!BU$4+23,FALSE),IF(AL83&lt;&gt;0,VLOOKUP($A83,'Потребление ЭЭ_факт'!$A$5:$DH$154,47+'Потребление ЭЭ_факт'!BU$4+23,FALSE),0))</f>
        <v>0</v>
      </c>
      <c r="AN83" s="17">
        <f>IF(AND($D83=$AK$4,$E83=AN$5),VLOOKUP($A83,'Потребление ЭЭ_факт'!$A$5:$DH$154,47+'Потребление ЭЭ_факт'!BV$4+23,FALSE),IF(AM83&lt;&gt;0,VLOOKUP($A83,'Потребление ЭЭ_факт'!$A$5:$DH$154,47+'Потребление ЭЭ_факт'!BV$4+23,FALSE),0))</f>
        <v>0</v>
      </c>
      <c r="AO83" s="17">
        <f>IF(AND($D83=$AK$4,$E83=AO$5),VLOOKUP($A83,'Потребление ЭЭ_факт'!$A$5:$DH$154,47+'Потребление ЭЭ_факт'!BW$4+23,FALSE),IF(AN83&lt;&gt;0,VLOOKUP($A83,'Потребление ЭЭ_факт'!$A$5:$DH$154,47+'Потребление ЭЭ_факт'!BW$4+23,FALSE),0))</f>
        <v>0</v>
      </c>
      <c r="AP83" s="17">
        <f>IF(AND($D83=$AK$4,$E83=AP$5),VLOOKUP($A83,'Потребление ЭЭ_факт'!$A$5:$DH$154,47+'Потребление ЭЭ_факт'!BX$4+23,FALSE),IF(AO83&lt;&gt;0,VLOOKUP($A83,'Потребление ЭЭ_факт'!$A$5:$DH$154,47+'Потребление ЭЭ_факт'!BX$4+23,FALSE),0))</f>
        <v>0</v>
      </c>
      <c r="AQ83" s="17">
        <f>IF(AND($D83=$AK$4,$E83=AQ$5),VLOOKUP($A83,'Потребление ЭЭ_факт'!$A$5:$DH$154,47+'Потребление ЭЭ_факт'!BY$4+23,FALSE),IF(AP83&lt;&gt;0,VLOOKUP($A83,'Потребление ЭЭ_факт'!$A$5:$DH$154,47+'Потребление ЭЭ_факт'!BY$4+23,FALSE),0))</f>
        <v>0</v>
      </c>
      <c r="AR83" s="17">
        <f>IF(AND($D83=$AK$4,$E83=AR$5),VLOOKUP($A83,'Потребление ЭЭ_факт'!$A$5:$DH$154,47+'Потребление ЭЭ_факт'!BZ$4+23,FALSE),IF(AQ83&lt;&gt;0,VLOOKUP($A83,'Потребление ЭЭ_факт'!$A$5:$DH$154,47+'Потребление ЭЭ_факт'!BZ$4+23,FALSE),0))</f>
        <v>0</v>
      </c>
      <c r="AS83" s="17">
        <f>IF(AND($D83=$AK$4,$E83=AS$5),VLOOKUP($A83,'Потребление ЭЭ_факт'!$A$5:$DH$154,47+'Потребление ЭЭ_факт'!CA$4+23,FALSE),IF(AR83&lt;&gt;0,VLOOKUP($A83,'Потребление ЭЭ_факт'!$A$5:$DH$154,47+'Потребление ЭЭ_факт'!CA$4+23,FALSE),0))</f>
        <v>0</v>
      </c>
      <c r="AT83" s="17">
        <f>IF(AND($D83=$AK$4,$E83=AT$5),VLOOKUP($A83,'Потребление ЭЭ_факт'!$A$5:$DH$154,47+'Потребление ЭЭ_факт'!CB$4+23,FALSE),IF(AS83&lt;&gt;0,VLOOKUP($A83,'Потребление ЭЭ_факт'!$A$5:$DH$154,47+'Потребление ЭЭ_факт'!CB$4+23,FALSE),0))</f>
        <v>0</v>
      </c>
      <c r="AU83" s="17">
        <f>IF(AND($D83=$AK$4,$E83=AU$5),VLOOKUP($A83,'Потребление ЭЭ_факт'!$A$5:$DH$154,47+'Потребление ЭЭ_факт'!CC$4+23,FALSE),IF(AT83&lt;&gt;0,VLOOKUP($A83,'Потребление ЭЭ_факт'!$A$5:$DH$154,47+'Потребление ЭЭ_факт'!CC$4+23,FALSE),0))</f>
        <v>0</v>
      </c>
      <c r="AV83" s="17">
        <f>IF(AND($D83=$AK$4,$E83=AV$5),VLOOKUP($A83,'Потребление ЭЭ_факт'!$A$5:$DH$154,47+'Потребление ЭЭ_факт'!CD$4+23,FALSE),IF(AU83&lt;&gt;0,VLOOKUP($A83,'Потребление ЭЭ_факт'!$A$5:$DH$154,47+'Потребление ЭЭ_факт'!CD$4+23,FALSE),0))</f>
        <v>0</v>
      </c>
      <c r="AW83" s="14">
        <f>IF(AND($D83=$AW$4,$E83=AW$5),VLOOKUP($A83,'Потребление ЭЭ_факт'!$A$5:$DH$154,47+'Потребление ЭЭ_факт'!CE$4+35,FALSE),IF(AV83&lt;&gt;0,VLOOKUP($A83,'Потребление ЭЭ_факт'!$A$5:$DH$154,47+'Потребление ЭЭ_факт'!CE$4+35,FALSE),0))</f>
        <v>0</v>
      </c>
      <c r="AX83" s="17">
        <f>IF(AND($D83=$AW$4,$E83=AX$5),VLOOKUP($A83,'Потребление ЭЭ_факт'!$A$5:$DH$154,47+'Потребление ЭЭ_факт'!CF$4+35,FALSE),IF(AW83&lt;&gt;0,VLOOKUP($A83,'Потребление ЭЭ_факт'!$A$5:$DH$154,47+'Потребление ЭЭ_факт'!CF$4+35,FALSE),0))</f>
        <v>0</v>
      </c>
      <c r="AY83" s="17">
        <f>IF(AND($D83=$AW$4,$E83=AY$5),VLOOKUP($A83,'Потребление ЭЭ_факт'!$A$5:$DH$154,47+'Потребление ЭЭ_факт'!CG$4+35,FALSE),IF(AX83&lt;&gt;0,VLOOKUP($A83,'Потребление ЭЭ_факт'!$A$5:$DH$154,47+'Потребление ЭЭ_факт'!CG$4+35,FALSE),0))</f>
        <v>0</v>
      </c>
      <c r="AZ83" s="17">
        <f>IF(AND($D83=$AW$4,$E83=AZ$5),VLOOKUP($A83,'Потребление ЭЭ_факт'!$A$5:$DH$154,47+'Потребление ЭЭ_факт'!CH$4+35,FALSE),IF(AY83&lt;&gt;0,VLOOKUP($A83,'Потребление ЭЭ_факт'!$A$5:$DH$154,47+'Потребление ЭЭ_факт'!CH$4+35,FALSE),0))</f>
        <v>0</v>
      </c>
      <c r="BA83" s="17">
        <f>IF(AND($D83=$AW$4,$E83=BA$5),VLOOKUP($A83,'Потребление ЭЭ_факт'!$A$5:$DH$154,47+'Потребление ЭЭ_факт'!CI$4+35,FALSE),IF(AZ83&lt;&gt;0,VLOOKUP($A83,'Потребление ЭЭ_факт'!$A$5:$DH$154,47+'Потребление ЭЭ_факт'!CI$4+35,FALSE),0))</f>
        <v>0</v>
      </c>
      <c r="BB83" s="17">
        <f>IF(AND($D83=$AW$4,$E83=BB$5),VLOOKUP($A83,'Потребление ЭЭ_факт'!$A$5:$DH$154,47+'Потребление ЭЭ_факт'!CJ$4+35,FALSE),IF(BA83&lt;&gt;0,VLOOKUP($A83,'Потребление ЭЭ_факт'!$A$5:$DH$154,47+'Потребление ЭЭ_факт'!CJ$4+35,FALSE),0))</f>
        <v>0</v>
      </c>
      <c r="BC83" s="17">
        <f>IF(AND($D83=$AW$4,$E83=BC$5),VLOOKUP($A83,'Потребление ЭЭ_факт'!$A$5:$DH$154,47+'Потребление ЭЭ_факт'!CK$4+35,FALSE),IF(BB83&lt;&gt;0,VLOOKUP($A83,'Потребление ЭЭ_факт'!$A$5:$DH$154,47+'Потребление ЭЭ_факт'!CK$4+35,FALSE),0))</f>
        <v>0</v>
      </c>
      <c r="BD83" s="17">
        <f>IF(AND($D83=$AW$4,$E83=BD$5),VLOOKUP($A83,'Потребление ЭЭ_факт'!$A$5:$DH$154,47+'Потребление ЭЭ_факт'!CL$4+35,FALSE),IF(BC83&lt;&gt;0,VLOOKUP($A83,'Потребление ЭЭ_факт'!$A$5:$DH$154,47+'Потребление ЭЭ_факт'!CL$4+35,FALSE),0))</f>
        <v>0</v>
      </c>
      <c r="BE83" s="17">
        <f>IF(AND($D83=$AW$4,$E83=BE$5),VLOOKUP($A83,'Потребление ЭЭ_факт'!$A$5:$DH$154,47+'Потребление ЭЭ_факт'!CM$4+35,FALSE),IF(BD83&lt;&gt;0,VLOOKUP($A83,'Потребление ЭЭ_факт'!$A$5:$DH$154,47+'Потребление ЭЭ_факт'!CM$4+35,FALSE),0))</f>
        <v>0</v>
      </c>
      <c r="BF83" s="17">
        <f>IF(AND($D83=$AW$4,$E83=BF$5),VLOOKUP($A83,'Потребление ЭЭ_факт'!$A$5:$DH$154,47+'Потребление ЭЭ_факт'!CN$4+35,FALSE),IF(BE83&lt;&gt;0,VLOOKUP($A83,'Потребление ЭЭ_факт'!$A$5:$DH$154,47+'Потребление ЭЭ_факт'!CN$4+35,FALSE),0))</f>
        <v>0</v>
      </c>
      <c r="BG83" s="17">
        <f>IF(AND($D83=$AW$4,$E83=BG$5),VLOOKUP($A83,'Потребление ЭЭ_факт'!$A$5:$DH$154,47+'Потребление ЭЭ_факт'!CO$4+35,FALSE),IF(BF83&lt;&gt;0,VLOOKUP($A83,'Потребление ЭЭ_факт'!$A$5:$DH$154,47+'Потребление ЭЭ_факт'!CO$4+35,FALSE),0))</f>
        <v>0</v>
      </c>
      <c r="BH83" s="17">
        <f>IF(AND($D83=$AW$4,$E83=BH$5),VLOOKUP($A83,'Потребление ЭЭ_факт'!$A$5:$DH$154,47+'Потребление ЭЭ_факт'!CP$4+35,FALSE),IF(BG83&lt;&gt;0,VLOOKUP($A83,'Потребление ЭЭ_факт'!$A$5:$DH$154,47+'Потребление ЭЭ_факт'!CP$4+35,FALSE),0))</f>
        <v>0</v>
      </c>
      <c r="BI83" s="14">
        <f>IF(AND($D83=$BI$4,$E83=BI$5),VLOOKUP($A83,'Потребление ЭЭ_факт'!$A$5:$DH$154,47+'Потребление ЭЭ_факт'!CQ$4+47,FALSE),IF(BH83&lt;&gt;0,VLOOKUP($A83,'Потребление ЭЭ_факт'!$A$5:$DH$154,47+'Потребление ЭЭ_факт'!CQ$4+47,FALSE),0))</f>
        <v>0</v>
      </c>
      <c r="BJ83" s="17">
        <f>IF(AND($D83=$BI$4,$E83=BJ$5),VLOOKUP($A83,'Потребление ЭЭ_факт'!$A$5:$DH$154,47+'Потребление ЭЭ_факт'!CR$4+47,FALSE),IF(BI83&lt;&gt;0,VLOOKUP($A83,'Потребление ЭЭ_факт'!$A$5:$DH$154,47+'Потребление ЭЭ_факт'!CR$4+47,FALSE),0))</f>
        <v>11463.199000000001</v>
      </c>
      <c r="BK83" s="17">
        <f>IF(AND($D83=$BI$4,$E83=BK$5),VLOOKUP($A83,'Потребление ЭЭ_факт'!$A$5:$DH$154,47+'Потребление ЭЭ_факт'!CS$4+47,FALSE),IF(BJ83&lt;&gt;0,VLOOKUP($A83,'Потребление ЭЭ_факт'!$A$5:$DH$154,47+'Потребление ЭЭ_факт'!CS$4+47,FALSE),0))</f>
        <v>12104.096</v>
      </c>
      <c r="BL83" s="17">
        <f>IF(AND($D83=$BI$4,$E83=BL$5),VLOOKUP($A83,'Потребление ЭЭ_факт'!$A$5:$DH$154,47+'Потребление ЭЭ_факт'!CT$4+47,FALSE),IF(BK83&lt;&gt;0,VLOOKUP($A83,'Потребление ЭЭ_факт'!$A$5:$DH$154,47+'Потребление ЭЭ_факт'!CT$4+47,FALSE),0))</f>
        <v>12407.14</v>
      </c>
      <c r="BM83" s="17">
        <f>IF(AND($D83=$BI$4,$E83=BM$5),VLOOKUP($A83,'Потребление ЭЭ_факт'!$A$5:$DH$154,47+'Потребление ЭЭ_факт'!CU$4+47,FALSE),IF(BL83&lt;&gt;0,VLOOKUP($A83,'Потребление ЭЭ_факт'!$A$5:$DH$154,47+'Потребление ЭЭ_факт'!CU$4+47,FALSE),0))</f>
        <v>12941.117</v>
      </c>
      <c r="BN83" s="17">
        <f>IF(AND($D83=$BI$4,$E83=BN$5),VLOOKUP($A83,'Потребление ЭЭ_факт'!$A$5:$DH$154,47+'Потребление ЭЭ_факт'!CV$4+47,FALSE),IF(BM83&lt;&gt;0,VLOOKUP($A83,'Потребление ЭЭ_факт'!$A$5:$DH$154,47+'Потребление ЭЭ_факт'!CV$4+47,FALSE),0))</f>
        <v>14119.32</v>
      </c>
      <c r="BO83" s="17">
        <f>IF(AND($D83=$BI$4,$E83=BO$5),VLOOKUP($A83,'Потребление ЭЭ_факт'!$A$5:$DH$154,47+'Потребление ЭЭ_факт'!CW$4+47,FALSE),IF(BN83&lt;&gt;0,VLOOKUP($A83,'Потребление ЭЭ_факт'!$A$5:$DH$154,47+'Потребление ЭЭ_факт'!CW$4+47,FALSE),0))</f>
        <v>14657.019</v>
      </c>
      <c r="BP83" s="17">
        <f>IF(AND($D83=$BI$4,$E83=BP$5),VLOOKUP($A83,'Потребление ЭЭ_факт'!$A$5:$DH$154,47+'Потребление ЭЭ_факт'!CX$4+47,FALSE),IF(BO83&lt;&gt;0,VLOOKUP($A83,'Потребление ЭЭ_факт'!$A$5:$DH$154,47+'Потребление ЭЭ_факт'!CX$4+47,FALSE),0))</f>
        <v>13662.317999999999</v>
      </c>
      <c r="BQ83" s="17">
        <f>IF(AND($D83=$BI$4,$E83=BQ$5),VLOOKUP($A83,'Потребление ЭЭ_факт'!$A$5:$DH$154,47+'Потребление ЭЭ_факт'!CY$4+47,FALSE),IF(BP83&lt;&gt;0,VLOOKUP($A83,'Потребление ЭЭ_факт'!$A$5:$DH$154,47+'Потребление ЭЭ_факт'!CY$4+47,FALSE),0))</f>
        <v>12965.236000000001</v>
      </c>
      <c r="BR83" s="17">
        <f>IF(AND($D83=$BI$4,$E83=BR$5),VLOOKUP($A83,'Потребление ЭЭ_факт'!$A$5:$DH$154,47+'Потребление ЭЭ_факт'!CZ$4+47,FALSE),IF(BQ83&lt;&gt;0,VLOOKUP($A83,'Потребление ЭЭ_факт'!$A$5:$DH$154,47+'Потребление ЭЭ_факт'!CZ$4+47,FALSE),0))</f>
        <v>12392.15</v>
      </c>
      <c r="BS83" s="17">
        <f>IF(AND($D83=$BI$4,$E83=BS$5),VLOOKUP($A83,'Потребление ЭЭ_факт'!$A$5:$DH$154,47+'Потребление ЭЭ_факт'!DA$4+47,FALSE),IF(BR83&lt;&gt;0,VLOOKUP($A83,'Потребление ЭЭ_факт'!$A$5:$DH$154,47+'Потребление ЭЭ_факт'!DA$4+47,FALSE),0))</f>
        <v>11693.054</v>
      </c>
      <c r="BT83" s="17">
        <f>IF(AND($D83=$BI$4,$E83=BT$5),VLOOKUP($A83,'Потребление ЭЭ_факт'!$A$5:$DH$154,47+'Потребление ЭЭ_факт'!DB$4+47,FALSE),IF(BS83&lt;&gt;0,VLOOKUP($A83,'Потребление ЭЭ_факт'!$A$5:$DH$154,47+'Потребление ЭЭ_факт'!DB$4+47,FALSE),0))</f>
        <v>12003.678</v>
      </c>
      <c r="BU83" s="14">
        <f>IF(AND($D83=$BU$4,$E83=BU$5),VLOOKUP($A83,'Потребление ЭЭ_факт'!$A$5:$DH$154,59+'Потребление ЭЭ_факт'!DC$4+47,FALSE),IF(BT83&lt;&gt;0,VLOOKUP($A83,'Потребление ЭЭ_факт'!$A$5:$DH$154,47+'Потребление ЭЭ_факт'!DC$4+59,FALSE),0))</f>
        <v>12011.442999999999</v>
      </c>
      <c r="BV83" s="17">
        <f>IF(AND($D83=$BU$4,$E83=BV$5),VLOOKUP($A83,'Потребление ЭЭ_факт'!$A$5:$DH$154,59+'Потребление ЭЭ_факт'!DD$4+47,FALSE),IF(BU83&lt;&gt;0,VLOOKUP($A83,'Потребление ЭЭ_факт'!$A$5:$DH$154,47+'Потребление ЭЭ_факт'!DD$4+59,FALSE),0))</f>
        <v>12105.75</v>
      </c>
      <c r="BW83" s="17">
        <f>IF(AND($D83=$BU$4,$E83=BW$5),VLOOKUP($A83,'Потребление ЭЭ_факт'!$A$5:$DH$154,59+'Потребление ЭЭ_факт'!DE$4+47,FALSE),IF(BV83&lt;&gt;0,VLOOKUP($A83,'Потребление ЭЭ_факт'!$A$5:$DH$154,47+'Потребление ЭЭ_факт'!DE$4+59,FALSE),0))</f>
        <v>12747.23</v>
      </c>
      <c r="BX83" s="17">
        <f>IF(AND($D83=$BU$4,$E83=BX$5),VLOOKUP($A83,'Потребление ЭЭ_факт'!$A$5:$DH$154,59+'Потребление ЭЭ_факт'!DF$4+47,FALSE),IF(BW83&lt;&gt;0,VLOOKUP($A83,'Потребление ЭЭ_факт'!$A$5:$DH$154,47+'Потребление ЭЭ_факт'!DF$4+59,FALSE),0))</f>
        <v>12669.346</v>
      </c>
      <c r="BY83" s="17">
        <f>IF(AND($D83=$BU$4,$E83=BY$5),VLOOKUP($A83,'Потребление ЭЭ_факт'!$A$5:$DH$154,59+'Потребление ЭЭ_факт'!DG$4+47,FALSE),IF(BX83&lt;&gt;0,VLOOKUP($A83,'Потребление ЭЭ_факт'!$A$5:$DH$154,47+'Потребление ЭЭ_факт'!DG$4+59,FALSE),0))</f>
        <v>13685.138000000001</v>
      </c>
      <c r="BZ83" s="17">
        <f>IF(AND($D83=$BU$4,$E83=BZ$5),VLOOKUP($A83,'Потребление ЭЭ_факт'!$A$5:$DH$154,59+'Потребление ЭЭ_факт'!DH$4+47,FALSE),IF(BY83&lt;&gt;0,VLOOKUP($A83,'Потребление ЭЭ_факт'!$A$5:$DH$154,47+'Потребление ЭЭ_факт'!DH$4+59,FALSE),0))</f>
        <v>14158.501</v>
      </c>
      <c r="CA83" s="15">
        <f t="shared" si="301"/>
        <v>14657.019</v>
      </c>
      <c r="CB83" s="12">
        <f t="shared" si="302"/>
        <v>13662.317999999999</v>
      </c>
      <c r="CC83" s="12">
        <f t="shared" si="303"/>
        <v>12965.236000000001</v>
      </c>
      <c r="CD83" s="12">
        <f t="shared" si="304"/>
        <v>12392.15</v>
      </c>
      <c r="CE83" s="12">
        <f t="shared" si="305"/>
        <v>11693.054</v>
      </c>
      <c r="CF83" s="12">
        <f t="shared" si="306"/>
        <v>12003.678</v>
      </c>
      <c r="CG83" s="14">
        <f t="shared" si="307"/>
        <v>12011.442999999999</v>
      </c>
      <c r="CH83" s="15">
        <f t="shared" si="308"/>
        <v>12105.75</v>
      </c>
      <c r="CI83" s="15">
        <f t="shared" si="309"/>
        <v>12747.23</v>
      </c>
      <c r="CJ83" s="15">
        <f t="shared" si="310"/>
        <v>12669.346</v>
      </c>
      <c r="CK83" s="15">
        <f t="shared" si="311"/>
        <v>13685.138000000001</v>
      </c>
      <c r="CL83" s="15">
        <f t="shared" si="312"/>
        <v>14158.501</v>
      </c>
      <c r="CM83" s="15">
        <f t="shared" ref="CM83:CM135" si="438">CA83</f>
        <v>14657.019</v>
      </c>
      <c r="CN83" s="15">
        <f t="shared" ref="CN83:CN135" si="439">CB83</f>
        <v>13662.317999999999</v>
      </c>
      <c r="CO83" s="15">
        <f t="shared" ref="CO83:CO135" si="440">CC83</f>
        <v>12965.236000000001</v>
      </c>
      <c r="CP83" s="15">
        <f t="shared" ref="CP83:CP135" si="441">CD83</f>
        <v>12392.15</v>
      </c>
      <c r="CQ83" s="15">
        <f t="shared" ref="CQ83:CQ135" si="442">CE83</f>
        <v>11693.054</v>
      </c>
      <c r="CR83" s="16">
        <f t="shared" ref="CR83:CR135" si="443">CF83</f>
        <v>12003.678</v>
      </c>
      <c r="CS83" s="14">
        <f t="shared" si="437"/>
        <v>12011.442999999999</v>
      </c>
      <c r="CT83" s="15">
        <f t="shared" si="416"/>
        <v>12105.75</v>
      </c>
      <c r="CU83" s="15">
        <f t="shared" si="417"/>
        <v>12747.23</v>
      </c>
      <c r="CV83" s="15">
        <f t="shared" si="418"/>
        <v>12669.346</v>
      </c>
      <c r="CW83" s="15">
        <f t="shared" si="419"/>
        <v>13685.138000000001</v>
      </c>
      <c r="CX83" s="15">
        <f t="shared" si="420"/>
        <v>14158.501</v>
      </c>
      <c r="CY83" s="15">
        <f t="shared" si="421"/>
        <v>14657.019</v>
      </c>
      <c r="CZ83" s="15">
        <f t="shared" si="422"/>
        <v>13662.317999999999</v>
      </c>
      <c r="DA83" s="15">
        <f t="shared" si="423"/>
        <v>12965.236000000001</v>
      </c>
      <c r="DB83" s="15">
        <f t="shared" si="424"/>
        <v>12392.15</v>
      </c>
      <c r="DC83" s="15">
        <f t="shared" si="425"/>
        <v>11693.054</v>
      </c>
      <c r="DD83" s="16">
        <f t="shared" si="287"/>
        <v>12003.678</v>
      </c>
      <c r="DE83" s="14">
        <f t="shared" si="313"/>
        <v>12011.442999999999</v>
      </c>
      <c r="DF83" s="15">
        <f t="shared" si="426"/>
        <v>12105.75</v>
      </c>
      <c r="DG83" s="15">
        <f t="shared" si="427"/>
        <v>12747.23</v>
      </c>
      <c r="DH83" s="15">
        <f t="shared" si="428"/>
        <v>12669.346</v>
      </c>
      <c r="DI83" s="15">
        <f t="shared" si="429"/>
        <v>13685.138000000001</v>
      </c>
      <c r="DJ83" s="15">
        <f t="shared" si="430"/>
        <v>14158.501</v>
      </c>
      <c r="DK83" s="15">
        <f t="shared" si="431"/>
        <v>14657.019</v>
      </c>
      <c r="DL83" s="15">
        <f t="shared" si="432"/>
        <v>13662.317999999999</v>
      </c>
      <c r="DM83" s="15">
        <f t="shared" si="433"/>
        <v>12965.236000000001</v>
      </c>
      <c r="DN83" s="15">
        <f t="shared" si="434"/>
        <v>12392.15</v>
      </c>
      <c r="DO83" s="15">
        <f t="shared" si="435"/>
        <v>11693.054</v>
      </c>
      <c r="DP83" s="16">
        <f t="shared" si="436"/>
        <v>12003.678</v>
      </c>
      <c r="DQ83" s="14">
        <f t="shared" si="333"/>
        <v>12011.442999999999</v>
      </c>
      <c r="DR83" s="15">
        <f t="shared" si="334"/>
        <v>12105.75</v>
      </c>
      <c r="DS83" s="15">
        <f t="shared" si="335"/>
        <v>12747.23</v>
      </c>
      <c r="DT83" s="15">
        <f t="shared" si="336"/>
        <v>12669.346</v>
      </c>
      <c r="DU83" s="15">
        <f t="shared" si="337"/>
        <v>13685.138000000001</v>
      </c>
      <c r="DV83" s="15">
        <f t="shared" si="338"/>
        <v>14158.501</v>
      </c>
      <c r="DW83" s="15">
        <f t="shared" si="339"/>
        <v>14657.019</v>
      </c>
      <c r="DX83" s="15">
        <f t="shared" si="340"/>
        <v>13662.317999999999</v>
      </c>
      <c r="DY83" s="15">
        <f t="shared" si="341"/>
        <v>12965.236000000001</v>
      </c>
      <c r="DZ83" s="15">
        <f t="shared" si="225"/>
        <v>12392.15</v>
      </c>
      <c r="EA83" s="15">
        <f t="shared" si="226"/>
        <v>11693.054</v>
      </c>
      <c r="EB83" s="16">
        <f t="shared" si="227"/>
        <v>12003.678</v>
      </c>
      <c r="EC83" s="14">
        <f t="shared" si="228"/>
        <v>12011.442999999999</v>
      </c>
      <c r="ED83" s="15">
        <f t="shared" si="229"/>
        <v>12105.75</v>
      </c>
      <c r="EE83" s="15">
        <f t="shared" si="230"/>
        <v>12747.23</v>
      </c>
      <c r="EF83" s="15">
        <f t="shared" si="231"/>
        <v>12669.346</v>
      </c>
      <c r="EG83" s="15">
        <f t="shared" si="232"/>
        <v>13685.138000000001</v>
      </c>
      <c r="EH83" s="15">
        <f t="shared" si="233"/>
        <v>14158.501</v>
      </c>
      <c r="EI83" s="15">
        <f t="shared" si="234"/>
        <v>14657.019</v>
      </c>
      <c r="EJ83" s="15">
        <f t="shared" si="235"/>
        <v>13662.317999999999</v>
      </c>
      <c r="EK83" s="15">
        <f t="shared" si="236"/>
        <v>12965.236000000001</v>
      </c>
      <c r="EL83" s="15">
        <f t="shared" si="237"/>
        <v>12392.15</v>
      </c>
      <c r="EM83" s="15">
        <f t="shared" si="238"/>
        <v>11693.054</v>
      </c>
      <c r="EN83" s="16">
        <f t="shared" si="239"/>
        <v>12003.678</v>
      </c>
      <c r="EO83" s="14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6"/>
      <c r="FC83" s="14"/>
      <c r="FD83" s="17"/>
      <c r="FE83" s="17"/>
      <c r="FF83" s="17"/>
      <c r="FG83" s="17"/>
      <c r="FH83" s="17"/>
      <c r="FI83" s="17"/>
      <c r="FJ83" s="17"/>
      <c r="FK83" s="17"/>
      <c r="FL83" s="17"/>
      <c r="FM83" s="17"/>
      <c r="FN83" s="17"/>
      <c r="FO83" s="14"/>
      <c r="FP83" s="17"/>
      <c r="FQ83" s="17"/>
      <c r="FR83" s="17"/>
      <c r="FS83" s="17"/>
      <c r="FT83" s="17"/>
      <c r="FU83" s="17"/>
      <c r="FV83" s="17"/>
      <c r="FW83" s="17"/>
      <c r="FX83" s="17"/>
      <c r="FY83" s="17"/>
      <c r="FZ83" s="17"/>
      <c r="GA83" s="14"/>
      <c r="GB83" s="17"/>
      <c r="GC83" s="17">
        <f t="shared" si="343"/>
        <v>12104.096</v>
      </c>
      <c r="GD83" s="17">
        <f t="shared" si="344"/>
        <v>12407.14</v>
      </c>
      <c r="GE83" s="17">
        <f t="shared" si="345"/>
        <v>12941.117</v>
      </c>
      <c r="GF83" s="17">
        <f t="shared" si="346"/>
        <v>14119.32</v>
      </c>
      <c r="GG83" s="17">
        <f t="shared" si="347"/>
        <v>14657.019</v>
      </c>
      <c r="GH83" s="17">
        <f t="shared" si="348"/>
        <v>13662.317999999999</v>
      </c>
      <c r="GI83" s="17">
        <f t="shared" si="349"/>
        <v>12965.236000000001</v>
      </c>
      <c r="GJ83" s="17">
        <f t="shared" si="350"/>
        <v>12392.15</v>
      </c>
      <c r="GK83" s="17">
        <f t="shared" si="351"/>
        <v>11693.054</v>
      </c>
      <c r="GL83" s="17">
        <f t="shared" si="352"/>
        <v>12003.678</v>
      </c>
      <c r="GM83" s="14">
        <f t="shared" si="353"/>
        <v>12011.442999999999</v>
      </c>
      <c r="GN83" s="17">
        <f t="shared" si="354"/>
        <v>12105.75</v>
      </c>
      <c r="GO83" s="17">
        <f t="shared" si="355"/>
        <v>12747.23</v>
      </c>
      <c r="GP83" s="17">
        <f t="shared" si="356"/>
        <v>12669.346</v>
      </c>
      <c r="GQ83" s="17">
        <f t="shared" si="357"/>
        <v>13685.138000000001</v>
      </c>
      <c r="GR83" s="17">
        <f t="shared" si="358"/>
        <v>14158.501</v>
      </c>
      <c r="GS83" s="15">
        <f t="shared" si="359"/>
        <v>14657.019</v>
      </c>
      <c r="GT83" s="12">
        <f t="shared" si="360"/>
        <v>13662.317999999999</v>
      </c>
      <c r="GU83" s="12">
        <f t="shared" si="361"/>
        <v>12965.236000000001</v>
      </c>
      <c r="GV83" s="12">
        <f t="shared" si="362"/>
        <v>12392.15</v>
      </c>
      <c r="GW83" s="12">
        <f t="shared" si="363"/>
        <v>11693.054</v>
      </c>
      <c r="GX83" s="12">
        <f t="shared" si="364"/>
        <v>12003.678</v>
      </c>
      <c r="GY83" s="14">
        <f t="shared" si="365"/>
        <v>12011.442999999999</v>
      </c>
      <c r="GZ83" s="15">
        <f t="shared" si="366"/>
        <v>12105.75</v>
      </c>
      <c r="HA83" s="15">
        <f t="shared" si="367"/>
        <v>12747.23</v>
      </c>
      <c r="HB83" s="15">
        <f t="shared" si="368"/>
        <v>12669.346</v>
      </c>
      <c r="HC83" s="15">
        <f t="shared" si="369"/>
        <v>13685.138000000001</v>
      </c>
      <c r="HD83" s="15">
        <f t="shared" si="370"/>
        <v>14158.501</v>
      </c>
      <c r="HE83" s="15">
        <f t="shared" si="371"/>
        <v>14657.019</v>
      </c>
      <c r="HF83" s="15">
        <f t="shared" si="372"/>
        <v>13662.317999999999</v>
      </c>
      <c r="HG83" s="15">
        <f t="shared" si="373"/>
        <v>12965.236000000001</v>
      </c>
      <c r="HH83" s="15">
        <f t="shared" si="374"/>
        <v>12392.15</v>
      </c>
      <c r="HI83" s="15">
        <f t="shared" si="375"/>
        <v>11693.054</v>
      </c>
      <c r="HJ83" s="16">
        <f t="shared" si="376"/>
        <v>12003.678</v>
      </c>
      <c r="HK83" s="14">
        <f t="shared" si="377"/>
        <v>12011.442999999999</v>
      </c>
      <c r="HL83" s="15">
        <f t="shared" si="378"/>
        <v>12105.75</v>
      </c>
      <c r="HM83" s="15">
        <f t="shared" si="379"/>
        <v>12747.23</v>
      </c>
      <c r="HN83" s="15">
        <f t="shared" si="380"/>
        <v>12669.346</v>
      </c>
      <c r="HO83" s="15">
        <f t="shared" si="381"/>
        <v>13685.138000000001</v>
      </c>
      <c r="HP83" s="15">
        <f t="shared" si="382"/>
        <v>14158.501</v>
      </c>
      <c r="HQ83" s="15">
        <f t="shared" si="383"/>
        <v>14657.019</v>
      </c>
      <c r="HR83" s="15">
        <f t="shared" si="384"/>
        <v>13662.317999999999</v>
      </c>
      <c r="HS83" s="15">
        <f t="shared" si="385"/>
        <v>12965.236000000001</v>
      </c>
      <c r="HT83" s="15">
        <f t="shared" si="386"/>
        <v>12392.15</v>
      </c>
      <c r="HU83" s="15">
        <f t="shared" si="387"/>
        <v>11693.054</v>
      </c>
      <c r="HV83" s="16">
        <f t="shared" si="388"/>
        <v>12003.678</v>
      </c>
      <c r="HW83" s="14">
        <f t="shared" si="389"/>
        <v>12011.442999999999</v>
      </c>
      <c r="HX83" s="15">
        <f t="shared" si="390"/>
        <v>12105.75</v>
      </c>
      <c r="HY83" s="15">
        <f t="shared" si="391"/>
        <v>12747.23</v>
      </c>
      <c r="HZ83" s="15">
        <f t="shared" si="392"/>
        <v>12669.346</v>
      </c>
      <c r="IA83" s="15">
        <f t="shared" si="393"/>
        <v>13685.138000000001</v>
      </c>
      <c r="IB83" s="15">
        <f t="shared" si="394"/>
        <v>14158.501</v>
      </c>
      <c r="IC83" s="15">
        <f t="shared" si="395"/>
        <v>14657.019</v>
      </c>
      <c r="ID83" s="15">
        <f t="shared" si="396"/>
        <v>13662.317999999999</v>
      </c>
      <c r="IE83" s="15">
        <f t="shared" si="397"/>
        <v>12965.236000000001</v>
      </c>
      <c r="IF83" s="15">
        <f t="shared" si="398"/>
        <v>12392.15</v>
      </c>
      <c r="IG83" s="15">
        <f t="shared" si="399"/>
        <v>11693.054</v>
      </c>
      <c r="IH83" s="16">
        <f t="shared" si="400"/>
        <v>12003.678</v>
      </c>
      <c r="II83" s="14">
        <f t="shared" si="401"/>
        <v>12011.442999999999</v>
      </c>
      <c r="IJ83" s="15">
        <f t="shared" si="415"/>
        <v>12105.75</v>
      </c>
      <c r="IK83" s="15"/>
      <c r="IL83" s="15"/>
      <c r="IM83" s="15"/>
      <c r="IN83" s="15"/>
      <c r="IO83" s="15"/>
      <c r="IP83" s="15"/>
      <c r="IQ83" s="15"/>
      <c r="IR83" s="15"/>
      <c r="IS83" s="15"/>
      <c r="IT83" s="16"/>
      <c r="IU83" s="14"/>
      <c r="IV83" s="15"/>
      <c r="IW83" s="15"/>
      <c r="IX83" s="15"/>
      <c r="IY83" s="15"/>
      <c r="IZ83" s="15"/>
      <c r="JA83" s="15"/>
      <c r="JB83" s="15"/>
      <c r="JC83" s="15"/>
      <c r="JD83" s="15"/>
      <c r="JE83" s="15"/>
      <c r="JF83" s="16"/>
      <c r="JH83" s="17"/>
      <c r="JI83" s="14">
        <f t="shared" si="406"/>
        <v>0</v>
      </c>
      <c r="JJ83" s="15">
        <f t="shared" si="407"/>
        <v>0</v>
      </c>
      <c r="JK83" s="15">
        <f t="shared" si="408"/>
        <v>128945.128</v>
      </c>
      <c r="JL83" s="15">
        <f t="shared" si="409"/>
        <v>154750.86300000001</v>
      </c>
      <c r="JM83" s="15">
        <f t="shared" si="410"/>
        <v>154750.86300000001</v>
      </c>
      <c r="JN83" s="15">
        <f t="shared" si="411"/>
        <v>154750.86300000001</v>
      </c>
      <c r="JO83" s="15">
        <f t="shared" si="412"/>
        <v>154750.86300000001</v>
      </c>
      <c r="JP83" s="15">
        <f t="shared" si="413"/>
        <v>24117.192999999999</v>
      </c>
      <c r="JQ83" s="15">
        <f t="shared" si="414"/>
        <v>0</v>
      </c>
      <c r="JR83" s="14"/>
    </row>
    <row r="84" spans="1:278" ht="12.75" customHeight="1" x14ac:dyDescent="0.25">
      <c r="A84" s="1" t="s">
        <v>257</v>
      </c>
      <c r="B84" s="3" t="s">
        <v>258</v>
      </c>
      <c r="C84" s="4">
        <v>45344</v>
      </c>
      <c r="D84">
        <f t="shared" si="297"/>
        <v>2024</v>
      </c>
      <c r="E84">
        <f t="shared" si="298"/>
        <v>2</v>
      </c>
      <c r="F84">
        <f t="shared" si="299"/>
        <v>2021</v>
      </c>
      <c r="G84">
        <f t="shared" si="300"/>
        <v>2</v>
      </c>
      <c r="H84">
        <f t="shared" si="402"/>
        <v>2024</v>
      </c>
      <c r="I84">
        <f t="shared" si="403"/>
        <v>3</v>
      </c>
      <c r="J84">
        <f t="shared" si="404"/>
        <v>2029</v>
      </c>
      <c r="K84">
        <f t="shared" si="405"/>
        <v>2</v>
      </c>
      <c r="M84" s="28">
        <f>IF(AND($D84=$M$4,$E84=M$5),VLOOKUP($A84,'Потребление ЭЭ_факт'!$A$5:$DH$154,47+'Потребление ЭЭ_факт'!AU$4-1,FALSE),IF(L84&lt;&gt;0,VLOOKUP($A84,'Потребление ЭЭ_факт'!$A$5:$DH$154,47+'Потребление ЭЭ_факт'!AU$4-1,FALSE),0))</f>
        <v>0</v>
      </c>
      <c r="N84" s="17">
        <f>IF(AND($D84=$M$4,$E84=N$5),VLOOKUP($A84,'Потребление ЭЭ_факт'!$A$5:$DH$154,47+'Потребление ЭЭ_факт'!AV$4-1,FALSE),IF(M84&lt;&gt;0,VLOOKUP($A84,'Потребление ЭЭ_факт'!$A$5:$DH$154,47+'Потребление ЭЭ_факт'!AV$4-1,FALSE),0))</f>
        <v>0</v>
      </c>
      <c r="O84" s="17">
        <f>IF(AND($D84=$M$4,$E84=O$5),VLOOKUP($A84,'Потребление ЭЭ_факт'!$A$5:$DH$154,47+'Потребление ЭЭ_факт'!AW$4-1,FALSE),IF(N84&lt;&gt;0,VLOOKUP($A84,'Потребление ЭЭ_факт'!$A$5:$DH$154,47+'Потребление ЭЭ_факт'!AW$4-1,FALSE),0))</f>
        <v>0</v>
      </c>
      <c r="P84" s="17">
        <f>IF(AND($D84=$M$4,$E84=P$5),VLOOKUP($A84,'Потребление ЭЭ_факт'!$A$5:$DH$154,47+'Потребление ЭЭ_факт'!AX$4-1,FALSE),IF(O84&lt;&gt;0,VLOOKUP($A84,'Потребление ЭЭ_факт'!$A$5:$DH$154,47+'Потребление ЭЭ_факт'!AX$4-1,FALSE),0))</f>
        <v>0</v>
      </c>
      <c r="Q84" s="17">
        <f>IF(AND($D84=$M$4,$E84=Q$5),VLOOKUP($A84,'Потребление ЭЭ_факт'!$A$5:$DH$154,47+'Потребление ЭЭ_факт'!AY$4-1,FALSE),IF(P84&lt;&gt;0,VLOOKUP($A84,'Потребление ЭЭ_факт'!$A$5:$DH$154,47+'Потребление ЭЭ_факт'!AY$4-1,FALSE),0))</f>
        <v>0</v>
      </c>
      <c r="R84" s="17">
        <f>IF(AND($D84=$M$4,$E84=R$5),VLOOKUP($A84,'Потребление ЭЭ_факт'!$A$5:$DH$154,47+'Потребление ЭЭ_факт'!AZ$4-1,FALSE),IF(Q84&lt;&gt;0,VLOOKUP($A84,'Потребление ЭЭ_факт'!$A$5:$DH$154,47+'Потребление ЭЭ_факт'!AZ$4-1,FALSE),0))</f>
        <v>0</v>
      </c>
      <c r="S84" s="17">
        <f>IF(AND($D84=$M$4,$E84=S$5),VLOOKUP($A84,'Потребление ЭЭ_факт'!$A$5:$DH$154,47+'Потребление ЭЭ_факт'!BA$4-1,FALSE),IF(R84&lt;&gt;0,VLOOKUP($A84,'Потребление ЭЭ_факт'!$A$5:$DH$154,47+'Потребление ЭЭ_факт'!BA$4-1,FALSE),0))</f>
        <v>0</v>
      </c>
      <c r="T84" s="17">
        <f>IF(AND($D84=$M$4,$E84=T$5),VLOOKUP($A84,'Потребление ЭЭ_факт'!$A$5:$DH$154,47+'Потребление ЭЭ_факт'!BB$4-1,FALSE),IF(S84&lt;&gt;0,VLOOKUP($A84,'Потребление ЭЭ_факт'!$A$5:$DH$154,47+'Потребление ЭЭ_факт'!BB$4-1,FALSE),0))</f>
        <v>0</v>
      </c>
      <c r="U84" s="17">
        <f>IF(AND($D84=$M$4,$E84=U$5),VLOOKUP($A84,'Потребление ЭЭ_факт'!$A$5:$DH$154,47+'Потребление ЭЭ_факт'!BC$4-1,FALSE),IF(T84&lt;&gt;0,VLOOKUP($A84,'Потребление ЭЭ_факт'!$A$5:$DH$154,47+'Потребление ЭЭ_факт'!BC$4-1,FALSE),0))</f>
        <v>0</v>
      </c>
      <c r="V84" s="17">
        <f>IF(AND($D84=$M$4,$E84=V$5),VLOOKUP($A84,'Потребление ЭЭ_факт'!$A$5:$DH$154,47+'Потребление ЭЭ_факт'!BD$4-1,FALSE),IF(U84&lt;&gt;0,VLOOKUP($A84,'Потребление ЭЭ_факт'!$A$5:$DH$154,47+'Потребление ЭЭ_факт'!BD$4-1,FALSE),0))</f>
        <v>0</v>
      </c>
      <c r="W84" s="17">
        <f>IF(AND($D84=$M$4,$E84=W$5),VLOOKUP($A84,'Потребление ЭЭ_факт'!$A$5:$DH$154,47+'Потребление ЭЭ_факт'!BE$4-1,FALSE),IF(V84&lt;&gt;0,VLOOKUP($A84,'Потребление ЭЭ_факт'!$A$5:$DH$154,47+'Потребление ЭЭ_факт'!BE$4-1,FALSE),0))</f>
        <v>0</v>
      </c>
      <c r="X84" s="17">
        <f>IF(AND($D84=$M$4,$E84=X$5),VLOOKUP($A84,'Потребление ЭЭ_факт'!$A$5:$DH$154,47+'Потребление ЭЭ_факт'!BF$4-1,FALSE),IF(W84&lt;&gt;0,VLOOKUP($A84,'Потребление ЭЭ_факт'!$A$5:$DH$154,47+'Потребление ЭЭ_факт'!BF$4-1,FALSE),0))</f>
        <v>0</v>
      </c>
      <c r="Y84" s="14">
        <f>IF(AND($D84=$Y$4,$E84=Y$5),VLOOKUP($A84,'Потребление ЭЭ_факт'!$A$5:$DH$154,47+'Потребление ЭЭ_факт'!BG$4+11,FALSE),IF(X84&lt;&gt;0,VLOOKUP($A84,'Потребление ЭЭ_факт'!$A$5:$DH$154,47+'Потребление ЭЭ_факт'!BG$4+11,FALSE),0))</f>
        <v>0</v>
      </c>
      <c r="Z84" s="17">
        <f>IF(AND($D84=$Y$4,$E84=Z$5),VLOOKUP($A84,'Потребление ЭЭ_факт'!$A$5:$DH$154,47+'Потребление ЭЭ_факт'!BH$4+11,FALSE),IF(Y84&lt;&gt;0,VLOOKUP($A84,'Потребление ЭЭ_факт'!$A$5:$DH$154,47+'Потребление ЭЭ_факт'!BH$4+11,FALSE),0))</f>
        <v>0</v>
      </c>
      <c r="AA84" s="17">
        <f>IF(AND($D84=$Y$4,$E84=AA$5),VLOOKUP($A84,'Потребление ЭЭ_факт'!$A$5:$DH$154,47+'Потребление ЭЭ_факт'!BI$4+11,FALSE),IF(Z84&lt;&gt;0,VLOOKUP($A84,'Потребление ЭЭ_факт'!$A$5:$DH$154,47+'Потребление ЭЭ_факт'!BI$4+11,FALSE),0))</f>
        <v>0</v>
      </c>
      <c r="AB84" s="17">
        <f>IF(AND($D84=$Y$4,$E84=AB$5),VLOOKUP($A84,'Потребление ЭЭ_факт'!$A$5:$DH$154,47+'Потребление ЭЭ_факт'!BJ$4+11,FALSE),IF(AA84&lt;&gt;0,VLOOKUP($A84,'Потребление ЭЭ_факт'!$A$5:$DH$154,47+'Потребление ЭЭ_факт'!BJ$4+11,FALSE),0))</f>
        <v>0</v>
      </c>
      <c r="AC84" s="17">
        <f>IF(AND($D84=$Y$4,$E84=AC$5),VLOOKUP($A84,'Потребление ЭЭ_факт'!$A$5:$DH$154,47+'Потребление ЭЭ_факт'!BK$4+11,FALSE),IF(AB84&lt;&gt;0,VLOOKUP($A84,'Потребление ЭЭ_факт'!$A$5:$DH$154,47+'Потребление ЭЭ_факт'!BK$4+11,FALSE),0))</f>
        <v>0</v>
      </c>
      <c r="AD84" s="17">
        <f>IF(AND($D84=$Y$4,$E84=AD$5),VLOOKUP($A84,'Потребление ЭЭ_факт'!$A$5:$DH$154,47+'Потребление ЭЭ_факт'!BL$4+11,FALSE),IF(AC84&lt;&gt;0,VLOOKUP($A84,'Потребление ЭЭ_факт'!$A$5:$DH$154,47+'Потребление ЭЭ_факт'!BL$4+11,FALSE),0))</f>
        <v>0</v>
      </c>
      <c r="AE84" s="17">
        <f>IF(AND($D84=$Y$4,$E84=AE$5),VLOOKUP($A84,'Потребление ЭЭ_факт'!$A$5:$DH$154,47+'Потребление ЭЭ_факт'!BM$4+11,FALSE),IF(AD84&lt;&gt;0,VLOOKUP($A84,'Потребление ЭЭ_факт'!$A$5:$DH$154,47+'Потребление ЭЭ_факт'!BM$4+11,FALSE),0))</f>
        <v>0</v>
      </c>
      <c r="AF84" s="17">
        <f>IF(AND($D84=$Y$4,$E84=AF$5),VLOOKUP($A84,'Потребление ЭЭ_факт'!$A$5:$DH$154,47+'Потребление ЭЭ_факт'!BN$4+11,FALSE),IF(AE84&lt;&gt;0,VLOOKUP($A84,'Потребление ЭЭ_факт'!$A$5:$DH$154,47+'Потребление ЭЭ_факт'!BN$4+11,FALSE),0))</f>
        <v>0</v>
      </c>
      <c r="AG84" s="17">
        <f>IF(AND($D84=$Y$4,$E84=AG$5),VLOOKUP($A84,'Потребление ЭЭ_факт'!$A$5:$DH$154,47+'Потребление ЭЭ_факт'!BO$4+11,FALSE),IF(AF84&lt;&gt;0,VLOOKUP($A84,'Потребление ЭЭ_факт'!$A$5:$DH$154,47+'Потребление ЭЭ_факт'!BO$4+11,FALSE),0))</f>
        <v>0</v>
      </c>
      <c r="AH84" s="17">
        <f>IF(AND($D84=$Y$4,$E84=AH$5),VLOOKUP($A84,'Потребление ЭЭ_факт'!$A$5:$DH$154,47+'Потребление ЭЭ_факт'!BP$4+11,FALSE),IF(AG84&lt;&gt;0,VLOOKUP($A84,'Потребление ЭЭ_факт'!$A$5:$DH$154,47+'Потребление ЭЭ_факт'!BP$4+11,FALSE),0))</f>
        <v>0</v>
      </c>
      <c r="AI84" s="17">
        <f>IF(AND($D84=$Y$4,$E84=AI$5),VLOOKUP($A84,'Потребление ЭЭ_факт'!$A$5:$DH$154,47+'Потребление ЭЭ_факт'!BQ$4+11,FALSE),IF(AH84&lt;&gt;0,VLOOKUP($A84,'Потребление ЭЭ_факт'!$A$5:$DH$154,47+'Потребление ЭЭ_факт'!BQ$4+11,FALSE),0))</f>
        <v>0</v>
      </c>
      <c r="AJ84" s="17">
        <f>IF(AND($D84=$Y$4,$E84=AJ$5),VLOOKUP($A84,'Потребление ЭЭ_факт'!$A$5:$DH$154,47+'Потребление ЭЭ_факт'!BR$4+11,FALSE),IF(AI84&lt;&gt;0,VLOOKUP($A84,'Потребление ЭЭ_факт'!$A$5:$DH$154,47+'Потребление ЭЭ_факт'!BR$4+11,FALSE),0))</f>
        <v>0</v>
      </c>
      <c r="AK84" s="14">
        <f>IF(AND($D84=$AK$4,$E84=AK$5),VLOOKUP($A84,'Потребление ЭЭ_факт'!$A$5:$DH$154,47+'Потребление ЭЭ_факт'!BS$4+23,FALSE),IF(AJ84&lt;&gt;0,VLOOKUP($A84,'Потребление ЭЭ_факт'!$A$5:$DH$154,47+'Потребление ЭЭ_факт'!BS$4+23,FALSE),0))</f>
        <v>0</v>
      </c>
      <c r="AL84" s="17">
        <f>IF(AND($D84=$AK$4,$E84=AL$5),VLOOKUP($A84,'Потребление ЭЭ_факт'!$A$5:$DH$154,47+'Потребление ЭЭ_факт'!BT$4+23,FALSE),IF(AK84&lt;&gt;0,VLOOKUP($A84,'Потребление ЭЭ_факт'!$A$5:$DH$154,47+'Потребление ЭЭ_факт'!BT$4+23,FALSE),0))</f>
        <v>0</v>
      </c>
      <c r="AM84" s="17">
        <f>IF(AND($D84=$AK$4,$E84=AM$5),VLOOKUP($A84,'Потребление ЭЭ_факт'!$A$5:$DH$154,47+'Потребление ЭЭ_факт'!BU$4+23,FALSE),IF(AL84&lt;&gt;0,VLOOKUP($A84,'Потребление ЭЭ_факт'!$A$5:$DH$154,47+'Потребление ЭЭ_факт'!BU$4+23,FALSE),0))</f>
        <v>0</v>
      </c>
      <c r="AN84" s="17">
        <f>IF(AND($D84=$AK$4,$E84=AN$5),VLOOKUP($A84,'Потребление ЭЭ_факт'!$A$5:$DH$154,47+'Потребление ЭЭ_факт'!BV$4+23,FALSE),IF(AM84&lt;&gt;0,VLOOKUP($A84,'Потребление ЭЭ_факт'!$A$5:$DH$154,47+'Потребление ЭЭ_факт'!BV$4+23,FALSE),0))</f>
        <v>0</v>
      </c>
      <c r="AO84" s="17">
        <f>IF(AND($D84=$AK$4,$E84=AO$5),VLOOKUP($A84,'Потребление ЭЭ_факт'!$A$5:$DH$154,47+'Потребление ЭЭ_факт'!BW$4+23,FALSE),IF(AN84&lt;&gt;0,VLOOKUP($A84,'Потребление ЭЭ_факт'!$A$5:$DH$154,47+'Потребление ЭЭ_факт'!BW$4+23,FALSE),0))</f>
        <v>0</v>
      </c>
      <c r="AP84" s="17">
        <f>IF(AND($D84=$AK$4,$E84=AP$5),VLOOKUP($A84,'Потребление ЭЭ_факт'!$A$5:$DH$154,47+'Потребление ЭЭ_факт'!BX$4+23,FALSE),IF(AO84&lt;&gt;0,VLOOKUP($A84,'Потребление ЭЭ_факт'!$A$5:$DH$154,47+'Потребление ЭЭ_факт'!BX$4+23,FALSE),0))</f>
        <v>0</v>
      </c>
      <c r="AQ84" s="17">
        <f>IF(AND($D84=$AK$4,$E84=AQ$5),VLOOKUP($A84,'Потребление ЭЭ_факт'!$A$5:$DH$154,47+'Потребление ЭЭ_факт'!BY$4+23,FALSE),IF(AP84&lt;&gt;0,VLOOKUP($A84,'Потребление ЭЭ_факт'!$A$5:$DH$154,47+'Потребление ЭЭ_факт'!BY$4+23,FALSE),0))</f>
        <v>0</v>
      </c>
      <c r="AR84" s="17">
        <f>IF(AND($D84=$AK$4,$E84=AR$5),VLOOKUP($A84,'Потребление ЭЭ_факт'!$A$5:$DH$154,47+'Потребление ЭЭ_факт'!BZ$4+23,FALSE),IF(AQ84&lt;&gt;0,VLOOKUP($A84,'Потребление ЭЭ_факт'!$A$5:$DH$154,47+'Потребление ЭЭ_факт'!BZ$4+23,FALSE),0))</f>
        <v>0</v>
      </c>
      <c r="AS84" s="17">
        <f>IF(AND($D84=$AK$4,$E84=AS$5),VLOOKUP($A84,'Потребление ЭЭ_факт'!$A$5:$DH$154,47+'Потребление ЭЭ_факт'!CA$4+23,FALSE),IF(AR84&lt;&gt;0,VLOOKUP($A84,'Потребление ЭЭ_факт'!$A$5:$DH$154,47+'Потребление ЭЭ_факт'!CA$4+23,FALSE),0))</f>
        <v>0</v>
      </c>
      <c r="AT84" s="17">
        <f>IF(AND($D84=$AK$4,$E84=AT$5),VLOOKUP($A84,'Потребление ЭЭ_факт'!$A$5:$DH$154,47+'Потребление ЭЭ_факт'!CB$4+23,FALSE),IF(AS84&lt;&gt;0,VLOOKUP($A84,'Потребление ЭЭ_факт'!$A$5:$DH$154,47+'Потребление ЭЭ_факт'!CB$4+23,FALSE),0))</f>
        <v>0</v>
      </c>
      <c r="AU84" s="17">
        <f>IF(AND($D84=$AK$4,$E84=AU$5),VLOOKUP($A84,'Потребление ЭЭ_факт'!$A$5:$DH$154,47+'Потребление ЭЭ_факт'!CC$4+23,FALSE),IF(AT84&lt;&gt;0,VLOOKUP($A84,'Потребление ЭЭ_факт'!$A$5:$DH$154,47+'Потребление ЭЭ_факт'!CC$4+23,FALSE),0))</f>
        <v>0</v>
      </c>
      <c r="AV84" s="17">
        <f>IF(AND($D84=$AK$4,$E84=AV$5),VLOOKUP($A84,'Потребление ЭЭ_факт'!$A$5:$DH$154,47+'Потребление ЭЭ_факт'!CD$4+23,FALSE),IF(AU84&lt;&gt;0,VLOOKUP($A84,'Потребление ЭЭ_факт'!$A$5:$DH$154,47+'Потребление ЭЭ_факт'!CD$4+23,FALSE),0))</f>
        <v>0</v>
      </c>
      <c r="AW84" s="14">
        <f>IF(AND($D84=$AW$4,$E84=AW$5),VLOOKUP($A84,'Потребление ЭЭ_факт'!$A$5:$DH$154,47+'Потребление ЭЭ_факт'!CE$4+35,FALSE),IF(AV84&lt;&gt;0,VLOOKUP($A84,'Потребление ЭЭ_факт'!$A$5:$DH$154,47+'Потребление ЭЭ_факт'!CE$4+35,FALSE),0))</f>
        <v>0</v>
      </c>
      <c r="AX84" s="17">
        <f>IF(AND($D84=$AW$4,$E84=AX$5),VLOOKUP($A84,'Потребление ЭЭ_факт'!$A$5:$DH$154,47+'Потребление ЭЭ_факт'!CF$4+35,FALSE),IF(AW84&lt;&gt;0,VLOOKUP($A84,'Потребление ЭЭ_факт'!$A$5:$DH$154,47+'Потребление ЭЭ_факт'!CF$4+35,FALSE),0))</f>
        <v>0</v>
      </c>
      <c r="AY84" s="17">
        <f>IF(AND($D84=$AW$4,$E84=AY$5),VLOOKUP($A84,'Потребление ЭЭ_факт'!$A$5:$DH$154,47+'Потребление ЭЭ_факт'!CG$4+35,FALSE),IF(AX84&lt;&gt;0,VLOOKUP($A84,'Потребление ЭЭ_факт'!$A$5:$DH$154,47+'Потребление ЭЭ_факт'!CG$4+35,FALSE),0))</f>
        <v>0</v>
      </c>
      <c r="AZ84" s="17">
        <f>IF(AND($D84=$AW$4,$E84=AZ$5),VLOOKUP($A84,'Потребление ЭЭ_факт'!$A$5:$DH$154,47+'Потребление ЭЭ_факт'!CH$4+35,FALSE),IF(AY84&lt;&gt;0,VLOOKUP($A84,'Потребление ЭЭ_факт'!$A$5:$DH$154,47+'Потребление ЭЭ_факт'!CH$4+35,FALSE),0))</f>
        <v>0</v>
      </c>
      <c r="BA84" s="17">
        <f>IF(AND($D84=$AW$4,$E84=BA$5),VLOOKUP($A84,'Потребление ЭЭ_факт'!$A$5:$DH$154,47+'Потребление ЭЭ_факт'!CI$4+35,FALSE),IF(AZ84&lt;&gt;0,VLOOKUP($A84,'Потребление ЭЭ_факт'!$A$5:$DH$154,47+'Потребление ЭЭ_факт'!CI$4+35,FALSE),0))</f>
        <v>0</v>
      </c>
      <c r="BB84" s="17">
        <f>IF(AND($D84=$AW$4,$E84=BB$5),VLOOKUP($A84,'Потребление ЭЭ_факт'!$A$5:$DH$154,47+'Потребление ЭЭ_факт'!CJ$4+35,FALSE),IF(BA84&lt;&gt;0,VLOOKUP($A84,'Потребление ЭЭ_факт'!$A$5:$DH$154,47+'Потребление ЭЭ_факт'!CJ$4+35,FALSE),0))</f>
        <v>0</v>
      </c>
      <c r="BC84" s="17">
        <f>IF(AND($D84=$AW$4,$E84=BC$5),VLOOKUP($A84,'Потребление ЭЭ_факт'!$A$5:$DH$154,47+'Потребление ЭЭ_факт'!CK$4+35,FALSE),IF(BB84&lt;&gt;0,VLOOKUP($A84,'Потребление ЭЭ_факт'!$A$5:$DH$154,47+'Потребление ЭЭ_факт'!CK$4+35,FALSE),0))</f>
        <v>0</v>
      </c>
      <c r="BD84" s="17">
        <f>IF(AND($D84=$AW$4,$E84=BD$5),VLOOKUP($A84,'Потребление ЭЭ_факт'!$A$5:$DH$154,47+'Потребление ЭЭ_факт'!CL$4+35,FALSE),IF(BC84&lt;&gt;0,VLOOKUP($A84,'Потребление ЭЭ_факт'!$A$5:$DH$154,47+'Потребление ЭЭ_факт'!CL$4+35,FALSE),0))</f>
        <v>0</v>
      </c>
      <c r="BE84" s="17">
        <f>IF(AND($D84=$AW$4,$E84=BE$5),VLOOKUP($A84,'Потребление ЭЭ_факт'!$A$5:$DH$154,47+'Потребление ЭЭ_факт'!CM$4+35,FALSE),IF(BD84&lt;&gt;0,VLOOKUP($A84,'Потребление ЭЭ_факт'!$A$5:$DH$154,47+'Потребление ЭЭ_факт'!CM$4+35,FALSE),0))</f>
        <v>0</v>
      </c>
      <c r="BF84" s="17">
        <f>IF(AND($D84=$AW$4,$E84=BF$5),VLOOKUP($A84,'Потребление ЭЭ_факт'!$A$5:$DH$154,47+'Потребление ЭЭ_факт'!CN$4+35,FALSE),IF(BE84&lt;&gt;0,VLOOKUP($A84,'Потребление ЭЭ_факт'!$A$5:$DH$154,47+'Потребление ЭЭ_факт'!CN$4+35,FALSE),0))</f>
        <v>0</v>
      </c>
      <c r="BG84" s="17">
        <f>IF(AND($D84=$AW$4,$E84=BG$5),VLOOKUP($A84,'Потребление ЭЭ_факт'!$A$5:$DH$154,47+'Потребление ЭЭ_факт'!CO$4+35,FALSE),IF(BF84&lt;&gt;0,VLOOKUP($A84,'Потребление ЭЭ_факт'!$A$5:$DH$154,47+'Потребление ЭЭ_факт'!CO$4+35,FALSE),0))</f>
        <v>0</v>
      </c>
      <c r="BH84" s="17">
        <f>IF(AND($D84=$AW$4,$E84=BH$5),VLOOKUP($A84,'Потребление ЭЭ_факт'!$A$5:$DH$154,47+'Потребление ЭЭ_факт'!CP$4+35,FALSE),IF(BG84&lt;&gt;0,VLOOKUP($A84,'Потребление ЭЭ_факт'!$A$5:$DH$154,47+'Потребление ЭЭ_факт'!CP$4+35,FALSE),0))</f>
        <v>0</v>
      </c>
      <c r="BI84" s="14">
        <f>IF(AND($D84=$BI$4,$E84=BI$5),VLOOKUP($A84,'Потребление ЭЭ_факт'!$A$5:$DH$154,47+'Потребление ЭЭ_факт'!CQ$4+47,FALSE),IF(BH84&lt;&gt;0,VLOOKUP($A84,'Потребление ЭЭ_факт'!$A$5:$DH$154,47+'Потребление ЭЭ_факт'!CQ$4+47,FALSE),0))</f>
        <v>0</v>
      </c>
      <c r="BJ84" s="17">
        <f>IF(AND($D84=$BI$4,$E84=BJ$5),VLOOKUP($A84,'Потребление ЭЭ_факт'!$A$5:$DH$154,47+'Потребление ЭЭ_факт'!CR$4+47,FALSE),IF(BI84&lt;&gt;0,VLOOKUP($A84,'Потребление ЭЭ_факт'!$A$5:$DH$154,47+'Потребление ЭЭ_факт'!CR$4+47,FALSE),0))</f>
        <v>17920.757142857139</v>
      </c>
      <c r="BK84" s="17">
        <f>IF(AND($D84=$BI$4,$E84=BK$5),VLOOKUP($A84,'Потребление ЭЭ_факт'!$A$5:$DH$154,47+'Потребление ЭЭ_факт'!CS$4+47,FALSE),IF(BJ84&lt;&gt;0,VLOOKUP($A84,'Потребление ЭЭ_факт'!$A$5:$DH$154,47+'Потребление ЭЭ_факт'!CS$4+47,FALSE),0))</f>
        <v>19904.590714285714</v>
      </c>
      <c r="BL84" s="17">
        <f>IF(AND($D84=$BI$4,$E84=BL$5),VLOOKUP($A84,'Потребление ЭЭ_факт'!$A$5:$DH$154,47+'Потребление ЭЭ_факт'!CT$4+47,FALSE),IF(BK84&lt;&gt;0,VLOOKUP($A84,'Потребление ЭЭ_факт'!$A$5:$DH$154,47+'Потребление ЭЭ_факт'!CT$4+47,FALSE),0))</f>
        <v>10375.457142857143</v>
      </c>
      <c r="BM84" s="17">
        <f>IF(AND($D84=$BI$4,$E84=BM$5),VLOOKUP($A84,'Потребление ЭЭ_факт'!$A$5:$DH$154,47+'Потребление ЭЭ_факт'!CU$4+47,FALSE),IF(BL84&lt;&gt;0,VLOOKUP($A84,'Потребление ЭЭ_факт'!$A$5:$DH$154,47+'Потребление ЭЭ_факт'!CU$4+47,FALSE),0))</f>
        <v>10629.076285714285</v>
      </c>
      <c r="BN84" s="17">
        <f>IF(AND($D84=$BI$4,$E84=BN$5),VLOOKUP($A84,'Потребление ЭЭ_факт'!$A$5:$DH$154,47+'Потребление ЭЭ_факт'!CV$4+47,FALSE),IF(BM84&lt;&gt;0,VLOOKUP($A84,'Потребление ЭЭ_факт'!$A$5:$DH$154,47+'Потребление ЭЭ_факт'!CV$4+47,FALSE),0))</f>
        <v>11019.889285714287</v>
      </c>
      <c r="BO84" s="17">
        <f>IF(AND($D84=$BI$4,$E84=BO$5),VLOOKUP($A84,'Потребление ЭЭ_факт'!$A$5:$DH$154,47+'Потребление ЭЭ_факт'!CW$4+47,FALSE),IF(BN84&lt;&gt;0,VLOOKUP($A84,'Потребление ЭЭ_факт'!$A$5:$DH$154,47+'Потребление ЭЭ_факт'!CW$4+47,FALSE),0))</f>
        <v>13541.929285714288</v>
      </c>
      <c r="BP84" s="17">
        <f>IF(AND($D84=$BI$4,$E84=BP$5),VLOOKUP($A84,'Потребление ЭЭ_факт'!$A$5:$DH$154,47+'Потребление ЭЭ_факт'!CX$4+47,FALSE),IF(BO84&lt;&gt;0,VLOOKUP($A84,'Потребление ЭЭ_факт'!$A$5:$DH$154,47+'Потребление ЭЭ_факт'!CX$4+47,FALSE),0))</f>
        <v>12345.643714285712</v>
      </c>
      <c r="BQ84" s="17">
        <f>IF(AND($D84=$BI$4,$E84=BQ$5),VLOOKUP($A84,'Потребление ЭЭ_факт'!$A$5:$DH$154,47+'Потребление ЭЭ_факт'!CY$4+47,FALSE),IF(BP84&lt;&gt;0,VLOOKUP($A84,'Потребление ЭЭ_факт'!$A$5:$DH$154,47+'Потребление ЭЭ_факт'!CY$4+47,FALSE),0))</f>
        <v>10934.292857142858</v>
      </c>
      <c r="BR84" s="17">
        <f>IF(AND($D84=$BI$4,$E84=BR$5),VLOOKUP($A84,'Потребление ЭЭ_факт'!$A$5:$DH$154,47+'Потребление ЭЭ_факт'!CZ$4+47,FALSE),IF(BQ84&lt;&gt;0,VLOOKUP($A84,'Потребление ЭЭ_факт'!$A$5:$DH$154,47+'Потребление ЭЭ_факт'!CZ$4+47,FALSE),0))</f>
        <v>14463.253714285713</v>
      </c>
      <c r="BS84" s="17">
        <f>IF(AND($D84=$BI$4,$E84=BS$5),VLOOKUP($A84,'Потребление ЭЭ_факт'!$A$5:$DH$154,47+'Потребление ЭЭ_факт'!DA$4+47,FALSE),IF(BR84&lt;&gt;0,VLOOKUP($A84,'Потребление ЭЭ_факт'!$A$5:$DH$154,47+'Потребление ЭЭ_факт'!DA$4+47,FALSE),0))</f>
        <v>16460.132142857143</v>
      </c>
      <c r="BT84" s="17">
        <f>IF(AND($D84=$BI$4,$E84=BT$5),VLOOKUP($A84,'Потребление ЭЭ_факт'!$A$5:$DH$154,47+'Потребление ЭЭ_факт'!DB$4+47,FALSE),IF(BS84&lt;&gt;0,VLOOKUP($A84,'Потребление ЭЭ_факт'!$A$5:$DH$154,47+'Потребление ЭЭ_факт'!DB$4+47,FALSE),0))</f>
        <v>19684.313571428571</v>
      </c>
      <c r="BU84" s="14">
        <f>IF(AND($D84=$BU$4,$E84=BU$5),VLOOKUP($A84,'Потребление ЭЭ_факт'!$A$5:$DH$154,59+'Потребление ЭЭ_факт'!DC$4+47,FALSE),IF(BT84&lt;&gt;0,VLOOKUP($A84,'Потребление ЭЭ_факт'!$A$5:$DH$154,47+'Потребление ЭЭ_факт'!DC$4+59,FALSE),0))</f>
        <v>16760.061428571429</v>
      </c>
      <c r="BV84" s="17">
        <f>IF(AND($D84=$BU$4,$E84=BV$5),VLOOKUP($A84,'Потребление ЭЭ_факт'!$A$5:$DH$154,59+'Потребление ЭЭ_факт'!DD$4+47,FALSE),IF(BU84&lt;&gt;0,VLOOKUP($A84,'Потребление ЭЭ_факт'!$A$5:$DH$154,47+'Потребление ЭЭ_факт'!DD$4+59,FALSE),0))</f>
        <v>16409.43</v>
      </c>
      <c r="BW84" s="17">
        <f>IF(AND($D84=$BU$4,$E84=BW$5),VLOOKUP($A84,'Потребление ЭЭ_факт'!$A$5:$DH$154,59+'Потребление ЭЭ_факт'!DE$4+47,FALSE),IF(BV84&lt;&gt;0,VLOOKUP($A84,'Потребление ЭЭ_факт'!$A$5:$DH$154,47+'Потребление ЭЭ_факт'!DE$4+59,FALSE),0))</f>
        <v>13582.17</v>
      </c>
      <c r="BX84" s="17">
        <f>IF(AND($D84=$BU$4,$E84=BX$5),VLOOKUP($A84,'Потребление ЭЭ_факт'!$A$5:$DH$154,59+'Потребление ЭЭ_факт'!DF$4+47,FALSE),IF(BW84&lt;&gt;0,VLOOKUP($A84,'Потребление ЭЭ_факт'!$A$5:$DH$154,47+'Потребление ЭЭ_факт'!DF$4+59,FALSE),0))</f>
        <v>11812.56</v>
      </c>
      <c r="BY84" s="17">
        <f>IF(AND($D84=$BU$4,$E84=BY$5),VLOOKUP($A84,'Потребление ЭЭ_факт'!$A$5:$DH$154,59+'Потребление ЭЭ_факт'!DG$4+47,FALSE),IF(BX84&lt;&gt;0,VLOOKUP($A84,'Потребление ЭЭ_факт'!$A$5:$DH$154,47+'Потребление ЭЭ_факт'!DG$4+59,FALSE),0))</f>
        <v>10949.895</v>
      </c>
      <c r="BZ84" s="17">
        <f>IF(AND($D84=$BU$4,$E84=BZ$5),VLOOKUP($A84,'Потребление ЭЭ_факт'!$A$5:$DH$154,59+'Потребление ЭЭ_факт'!DH$4+47,FALSE),IF(BY84&lt;&gt;0,VLOOKUP($A84,'Потребление ЭЭ_факт'!$A$5:$DH$154,47+'Потребление ЭЭ_факт'!DH$4+59,FALSE),0))</f>
        <v>10553.88</v>
      </c>
      <c r="CA84" s="15">
        <f t="shared" si="301"/>
        <v>13541.929285714288</v>
      </c>
      <c r="CB84" s="12">
        <f t="shared" si="302"/>
        <v>12345.643714285712</v>
      </c>
      <c r="CC84" s="12">
        <f t="shared" si="303"/>
        <v>10934.292857142858</v>
      </c>
      <c r="CD84" s="12">
        <f t="shared" si="304"/>
        <v>14463.253714285713</v>
      </c>
      <c r="CE84" s="12">
        <f t="shared" si="305"/>
        <v>16460.132142857143</v>
      </c>
      <c r="CF84" s="12">
        <f t="shared" si="306"/>
        <v>19684.313571428571</v>
      </c>
      <c r="CG84" s="14">
        <f t="shared" si="307"/>
        <v>16760.061428571429</v>
      </c>
      <c r="CH84" s="15">
        <f t="shared" si="308"/>
        <v>16409.43</v>
      </c>
      <c r="CI84" s="15">
        <f t="shared" si="309"/>
        <v>13582.17</v>
      </c>
      <c r="CJ84" s="15">
        <f t="shared" si="310"/>
        <v>11812.56</v>
      </c>
      <c r="CK84" s="15">
        <f t="shared" si="311"/>
        <v>10949.895</v>
      </c>
      <c r="CL84" s="15">
        <f t="shared" si="312"/>
        <v>10553.88</v>
      </c>
      <c r="CM84" s="15">
        <f t="shared" si="438"/>
        <v>13541.929285714288</v>
      </c>
      <c r="CN84" s="15">
        <f t="shared" si="439"/>
        <v>12345.643714285712</v>
      </c>
      <c r="CO84" s="15">
        <f t="shared" si="440"/>
        <v>10934.292857142858</v>
      </c>
      <c r="CP84" s="15">
        <f t="shared" si="441"/>
        <v>14463.253714285713</v>
      </c>
      <c r="CQ84" s="15">
        <f t="shared" si="442"/>
        <v>16460.132142857143</v>
      </c>
      <c r="CR84" s="16">
        <f t="shared" si="443"/>
        <v>19684.313571428571</v>
      </c>
      <c r="CS84" s="14">
        <f t="shared" si="437"/>
        <v>16760.061428571429</v>
      </c>
      <c r="CT84" s="15">
        <f t="shared" si="416"/>
        <v>16409.43</v>
      </c>
      <c r="CU84" s="15">
        <f t="shared" si="417"/>
        <v>13582.17</v>
      </c>
      <c r="CV84" s="15">
        <f t="shared" si="418"/>
        <v>11812.56</v>
      </c>
      <c r="CW84" s="15">
        <f t="shared" si="419"/>
        <v>10949.895</v>
      </c>
      <c r="CX84" s="15">
        <f t="shared" si="420"/>
        <v>10553.88</v>
      </c>
      <c r="CY84" s="15">
        <f t="shared" si="421"/>
        <v>13541.929285714288</v>
      </c>
      <c r="CZ84" s="15">
        <f t="shared" si="422"/>
        <v>12345.643714285712</v>
      </c>
      <c r="DA84" s="15">
        <f t="shared" si="423"/>
        <v>10934.292857142858</v>
      </c>
      <c r="DB84" s="15">
        <f t="shared" si="424"/>
        <v>14463.253714285713</v>
      </c>
      <c r="DC84" s="15">
        <f t="shared" si="425"/>
        <v>16460.132142857143</v>
      </c>
      <c r="DD84" s="16">
        <f t="shared" si="287"/>
        <v>19684.313571428571</v>
      </c>
      <c r="DE84" s="14">
        <f t="shared" si="313"/>
        <v>16760.061428571429</v>
      </c>
      <c r="DF84" s="15">
        <f t="shared" si="426"/>
        <v>16409.43</v>
      </c>
      <c r="DG84" s="15">
        <f t="shared" si="427"/>
        <v>13582.17</v>
      </c>
      <c r="DH84" s="15">
        <f t="shared" si="428"/>
        <v>11812.56</v>
      </c>
      <c r="DI84" s="15">
        <f t="shared" si="429"/>
        <v>10949.895</v>
      </c>
      <c r="DJ84" s="15">
        <f t="shared" si="430"/>
        <v>10553.88</v>
      </c>
      <c r="DK84" s="15">
        <f t="shared" si="431"/>
        <v>13541.929285714288</v>
      </c>
      <c r="DL84" s="15">
        <f t="shared" si="432"/>
        <v>12345.643714285712</v>
      </c>
      <c r="DM84" s="15">
        <f t="shared" si="433"/>
        <v>10934.292857142858</v>
      </c>
      <c r="DN84" s="15">
        <f t="shared" si="434"/>
        <v>14463.253714285713</v>
      </c>
      <c r="DO84" s="15">
        <f t="shared" si="435"/>
        <v>16460.132142857143</v>
      </c>
      <c r="DP84" s="16">
        <f t="shared" si="436"/>
        <v>19684.313571428571</v>
      </c>
      <c r="DQ84" s="14">
        <f t="shared" si="333"/>
        <v>16760.061428571429</v>
      </c>
      <c r="DR84" s="15">
        <f t="shared" si="334"/>
        <v>16409.43</v>
      </c>
      <c r="DS84" s="15">
        <f t="shared" si="335"/>
        <v>13582.17</v>
      </c>
      <c r="DT84" s="15">
        <f t="shared" si="336"/>
        <v>11812.56</v>
      </c>
      <c r="DU84" s="15">
        <f t="shared" si="337"/>
        <v>10949.895</v>
      </c>
      <c r="DV84" s="15">
        <f t="shared" si="338"/>
        <v>10553.88</v>
      </c>
      <c r="DW84" s="15">
        <f t="shared" si="339"/>
        <v>13541.929285714288</v>
      </c>
      <c r="DX84" s="15">
        <f t="shared" si="340"/>
        <v>12345.643714285712</v>
      </c>
      <c r="DY84" s="15">
        <f t="shared" si="341"/>
        <v>10934.292857142858</v>
      </c>
      <c r="DZ84" s="15">
        <f t="shared" si="225"/>
        <v>14463.253714285713</v>
      </c>
      <c r="EA84" s="15">
        <f t="shared" si="226"/>
        <v>16460.132142857143</v>
      </c>
      <c r="EB84" s="16">
        <f t="shared" si="227"/>
        <v>19684.313571428571</v>
      </c>
      <c r="EC84" s="14">
        <f t="shared" si="228"/>
        <v>16760.061428571429</v>
      </c>
      <c r="ED84" s="15">
        <f t="shared" si="229"/>
        <v>16409.43</v>
      </c>
      <c r="EE84" s="15">
        <f t="shared" si="230"/>
        <v>13582.17</v>
      </c>
      <c r="EF84" s="15">
        <f t="shared" si="231"/>
        <v>11812.56</v>
      </c>
      <c r="EG84" s="15">
        <f t="shared" si="232"/>
        <v>10949.895</v>
      </c>
      <c r="EH84" s="15">
        <f t="shared" si="233"/>
        <v>10553.88</v>
      </c>
      <c r="EI84" s="15">
        <f t="shared" si="234"/>
        <v>13541.929285714288</v>
      </c>
      <c r="EJ84" s="15">
        <f t="shared" si="235"/>
        <v>12345.643714285712</v>
      </c>
      <c r="EK84" s="15">
        <f t="shared" si="236"/>
        <v>10934.292857142858</v>
      </c>
      <c r="EL84" s="15">
        <f t="shared" si="237"/>
        <v>14463.253714285713</v>
      </c>
      <c r="EM84" s="15">
        <f t="shared" si="238"/>
        <v>16460.132142857143</v>
      </c>
      <c r="EN84" s="16">
        <f t="shared" si="239"/>
        <v>19684.313571428571</v>
      </c>
      <c r="EO84" s="14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6"/>
      <c r="FC84" s="14"/>
      <c r="FD84" s="17"/>
      <c r="FE84" s="17"/>
      <c r="FF84" s="17"/>
      <c r="FG84" s="17"/>
      <c r="FH84" s="17"/>
      <c r="FI84" s="17"/>
      <c r="FJ84" s="17"/>
      <c r="FK84" s="17"/>
      <c r="FL84" s="17"/>
      <c r="FM84" s="17"/>
      <c r="FN84" s="17"/>
      <c r="FO84" s="14"/>
      <c r="FP84" s="17"/>
      <c r="FQ84" s="17"/>
      <c r="FR84" s="17"/>
      <c r="FS84" s="17"/>
      <c r="FT84" s="17"/>
      <c r="FU84" s="17"/>
      <c r="FV84" s="17"/>
      <c r="FW84" s="17"/>
      <c r="FX84" s="17"/>
      <c r="FY84" s="17"/>
      <c r="FZ84" s="17"/>
      <c r="GA84" s="14"/>
      <c r="GB84" s="17"/>
      <c r="GC84" s="17">
        <f t="shared" si="343"/>
        <v>19904.590714285714</v>
      </c>
      <c r="GD84" s="17">
        <f t="shared" si="344"/>
        <v>10375.457142857143</v>
      </c>
      <c r="GE84" s="17">
        <f t="shared" si="345"/>
        <v>10629.076285714285</v>
      </c>
      <c r="GF84" s="17">
        <f t="shared" si="346"/>
        <v>11019.889285714287</v>
      </c>
      <c r="GG84" s="17">
        <f t="shared" si="347"/>
        <v>13541.929285714288</v>
      </c>
      <c r="GH84" s="17">
        <f t="shared" si="348"/>
        <v>12345.643714285712</v>
      </c>
      <c r="GI84" s="17">
        <f t="shared" si="349"/>
        <v>10934.292857142858</v>
      </c>
      <c r="GJ84" s="17">
        <f t="shared" si="350"/>
        <v>14463.253714285713</v>
      </c>
      <c r="GK84" s="17">
        <f t="shared" si="351"/>
        <v>16460.132142857143</v>
      </c>
      <c r="GL84" s="17">
        <f t="shared" si="352"/>
        <v>19684.313571428571</v>
      </c>
      <c r="GM84" s="14">
        <f t="shared" si="353"/>
        <v>16760.061428571429</v>
      </c>
      <c r="GN84" s="17">
        <f t="shared" si="354"/>
        <v>16409.43</v>
      </c>
      <c r="GO84" s="17">
        <f t="shared" si="355"/>
        <v>13582.17</v>
      </c>
      <c r="GP84" s="17">
        <f t="shared" si="356"/>
        <v>11812.56</v>
      </c>
      <c r="GQ84" s="17">
        <f t="shared" si="357"/>
        <v>10949.895</v>
      </c>
      <c r="GR84" s="17">
        <f t="shared" si="358"/>
        <v>10553.88</v>
      </c>
      <c r="GS84" s="15">
        <f t="shared" si="359"/>
        <v>13541.929285714288</v>
      </c>
      <c r="GT84" s="12">
        <f t="shared" si="360"/>
        <v>12345.643714285712</v>
      </c>
      <c r="GU84" s="12">
        <f t="shared" si="361"/>
        <v>10934.292857142858</v>
      </c>
      <c r="GV84" s="12">
        <f t="shared" si="362"/>
        <v>14463.253714285713</v>
      </c>
      <c r="GW84" s="12">
        <f t="shared" si="363"/>
        <v>16460.132142857143</v>
      </c>
      <c r="GX84" s="12">
        <f t="shared" si="364"/>
        <v>19684.313571428571</v>
      </c>
      <c r="GY84" s="14">
        <f t="shared" si="365"/>
        <v>16760.061428571429</v>
      </c>
      <c r="GZ84" s="15">
        <f t="shared" si="366"/>
        <v>16409.43</v>
      </c>
      <c r="HA84" s="15">
        <f t="shared" si="367"/>
        <v>13582.17</v>
      </c>
      <c r="HB84" s="15">
        <f t="shared" si="368"/>
        <v>11812.56</v>
      </c>
      <c r="HC84" s="15">
        <f t="shared" si="369"/>
        <v>10949.895</v>
      </c>
      <c r="HD84" s="15">
        <f t="shared" si="370"/>
        <v>10553.88</v>
      </c>
      <c r="HE84" s="15">
        <f t="shared" si="371"/>
        <v>13541.929285714288</v>
      </c>
      <c r="HF84" s="15">
        <f t="shared" si="372"/>
        <v>12345.643714285712</v>
      </c>
      <c r="HG84" s="15">
        <f t="shared" si="373"/>
        <v>10934.292857142858</v>
      </c>
      <c r="HH84" s="15">
        <f t="shared" si="374"/>
        <v>14463.253714285713</v>
      </c>
      <c r="HI84" s="15">
        <f t="shared" si="375"/>
        <v>16460.132142857143</v>
      </c>
      <c r="HJ84" s="16">
        <f t="shared" si="376"/>
        <v>19684.313571428571</v>
      </c>
      <c r="HK84" s="14">
        <f t="shared" si="377"/>
        <v>16760.061428571429</v>
      </c>
      <c r="HL84" s="15">
        <f t="shared" si="378"/>
        <v>16409.43</v>
      </c>
      <c r="HM84" s="15">
        <f t="shared" si="379"/>
        <v>13582.17</v>
      </c>
      <c r="HN84" s="15">
        <f t="shared" si="380"/>
        <v>11812.56</v>
      </c>
      <c r="HO84" s="15">
        <f t="shared" si="381"/>
        <v>10949.895</v>
      </c>
      <c r="HP84" s="15">
        <f t="shared" si="382"/>
        <v>10553.88</v>
      </c>
      <c r="HQ84" s="15">
        <f t="shared" si="383"/>
        <v>13541.929285714288</v>
      </c>
      <c r="HR84" s="15">
        <f t="shared" si="384"/>
        <v>12345.643714285712</v>
      </c>
      <c r="HS84" s="15">
        <f t="shared" si="385"/>
        <v>10934.292857142858</v>
      </c>
      <c r="HT84" s="15">
        <f t="shared" si="386"/>
        <v>14463.253714285713</v>
      </c>
      <c r="HU84" s="15">
        <f t="shared" si="387"/>
        <v>16460.132142857143</v>
      </c>
      <c r="HV84" s="16">
        <f t="shared" si="388"/>
        <v>19684.313571428571</v>
      </c>
      <c r="HW84" s="14">
        <f t="shared" si="389"/>
        <v>16760.061428571429</v>
      </c>
      <c r="HX84" s="15">
        <f t="shared" si="390"/>
        <v>16409.43</v>
      </c>
      <c r="HY84" s="15">
        <f t="shared" si="391"/>
        <v>13582.17</v>
      </c>
      <c r="HZ84" s="15">
        <f t="shared" si="392"/>
        <v>11812.56</v>
      </c>
      <c r="IA84" s="15">
        <f t="shared" si="393"/>
        <v>10949.895</v>
      </c>
      <c r="IB84" s="15">
        <f t="shared" si="394"/>
        <v>10553.88</v>
      </c>
      <c r="IC84" s="15">
        <f t="shared" si="395"/>
        <v>13541.929285714288</v>
      </c>
      <c r="ID84" s="15">
        <f t="shared" si="396"/>
        <v>12345.643714285712</v>
      </c>
      <c r="IE84" s="15">
        <f t="shared" si="397"/>
        <v>10934.292857142858</v>
      </c>
      <c r="IF84" s="15">
        <f t="shared" si="398"/>
        <v>14463.253714285713</v>
      </c>
      <c r="IG84" s="15">
        <f t="shared" si="399"/>
        <v>16460.132142857143</v>
      </c>
      <c r="IH84" s="16">
        <f t="shared" si="400"/>
        <v>19684.313571428571</v>
      </c>
      <c r="II84" s="14">
        <f t="shared" si="401"/>
        <v>16760.061428571429</v>
      </c>
      <c r="IJ84" s="15">
        <f t="shared" si="415"/>
        <v>16409.43</v>
      </c>
      <c r="IK84" s="15"/>
      <c r="IL84" s="15"/>
      <c r="IM84" s="15"/>
      <c r="IN84" s="15"/>
      <c r="IO84" s="15"/>
      <c r="IP84" s="15"/>
      <c r="IQ84" s="15"/>
      <c r="IR84" s="15"/>
      <c r="IS84" s="15"/>
      <c r="IT84" s="16"/>
      <c r="IU84" s="14"/>
      <c r="IV84" s="15"/>
      <c r="IW84" s="15"/>
      <c r="IX84" s="15"/>
      <c r="IY84" s="15"/>
      <c r="IZ84" s="15"/>
      <c r="JA84" s="15"/>
      <c r="JB84" s="15"/>
      <c r="JC84" s="15"/>
      <c r="JD84" s="15"/>
      <c r="JE84" s="15"/>
      <c r="JF84" s="16"/>
      <c r="JH84" s="17"/>
      <c r="JI84" s="14">
        <f t="shared" si="406"/>
        <v>0</v>
      </c>
      <c r="JJ84" s="15">
        <f t="shared" si="407"/>
        <v>0</v>
      </c>
      <c r="JK84" s="15">
        <f t="shared" si="408"/>
        <v>139358.57871428572</v>
      </c>
      <c r="JL84" s="15">
        <f t="shared" si="409"/>
        <v>167497.56171428572</v>
      </c>
      <c r="JM84" s="15">
        <f t="shared" si="410"/>
        <v>167497.56171428572</v>
      </c>
      <c r="JN84" s="15">
        <f t="shared" si="411"/>
        <v>167497.56171428572</v>
      </c>
      <c r="JO84" s="15">
        <f t="shared" si="412"/>
        <v>167497.56171428572</v>
      </c>
      <c r="JP84" s="15">
        <f t="shared" si="413"/>
        <v>33169.491428571433</v>
      </c>
      <c r="JQ84" s="15">
        <f t="shared" si="414"/>
        <v>0</v>
      </c>
      <c r="JR84" s="14"/>
    </row>
    <row r="85" spans="1:278" ht="12.75" customHeight="1" x14ac:dyDescent="0.25">
      <c r="A85" s="1" t="s">
        <v>203</v>
      </c>
      <c r="B85" s="3" t="s">
        <v>204</v>
      </c>
      <c r="C85" s="4">
        <v>45345</v>
      </c>
      <c r="D85">
        <f t="shared" si="297"/>
        <v>2024</v>
      </c>
      <c r="E85">
        <f t="shared" si="298"/>
        <v>2</v>
      </c>
      <c r="F85">
        <f t="shared" si="299"/>
        <v>2021</v>
      </c>
      <c r="G85">
        <f t="shared" si="300"/>
        <v>2</v>
      </c>
      <c r="H85">
        <f t="shared" si="402"/>
        <v>2024</v>
      </c>
      <c r="I85">
        <f t="shared" si="403"/>
        <v>3</v>
      </c>
      <c r="J85">
        <f t="shared" si="404"/>
        <v>2029</v>
      </c>
      <c r="K85">
        <f t="shared" si="405"/>
        <v>2</v>
      </c>
      <c r="M85" s="28">
        <f>IF(AND($D85=$M$4,$E85=M$5),VLOOKUP($A85,'Потребление ЭЭ_факт'!$A$5:$DH$154,47+'Потребление ЭЭ_факт'!AU$4-1,FALSE),IF(L85&lt;&gt;0,VLOOKUP($A85,'Потребление ЭЭ_факт'!$A$5:$DH$154,47+'Потребление ЭЭ_факт'!AU$4-1,FALSE),0))</f>
        <v>0</v>
      </c>
      <c r="N85" s="17">
        <f>IF(AND($D85=$M$4,$E85=N$5),VLOOKUP($A85,'Потребление ЭЭ_факт'!$A$5:$DH$154,47+'Потребление ЭЭ_факт'!AV$4-1,FALSE),IF(M85&lt;&gt;0,VLOOKUP($A85,'Потребление ЭЭ_факт'!$A$5:$DH$154,47+'Потребление ЭЭ_факт'!AV$4-1,FALSE),0))</f>
        <v>0</v>
      </c>
      <c r="O85" s="17">
        <f>IF(AND($D85=$M$4,$E85=O$5),VLOOKUP($A85,'Потребление ЭЭ_факт'!$A$5:$DH$154,47+'Потребление ЭЭ_факт'!AW$4-1,FALSE),IF(N85&lt;&gt;0,VLOOKUP($A85,'Потребление ЭЭ_факт'!$A$5:$DH$154,47+'Потребление ЭЭ_факт'!AW$4-1,FALSE),0))</f>
        <v>0</v>
      </c>
      <c r="P85" s="17">
        <f>IF(AND($D85=$M$4,$E85=P$5),VLOOKUP($A85,'Потребление ЭЭ_факт'!$A$5:$DH$154,47+'Потребление ЭЭ_факт'!AX$4-1,FALSE),IF(O85&lt;&gt;0,VLOOKUP($A85,'Потребление ЭЭ_факт'!$A$5:$DH$154,47+'Потребление ЭЭ_факт'!AX$4-1,FALSE),0))</f>
        <v>0</v>
      </c>
      <c r="Q85" s="17">
        <f>IF(AND($D85=$M$4,$E85=Q$5),VLOOKUP($A85,'Потребление ЭЭ_факт'!$A$5:$DH$154,47+'Потребление ЭЭ_факт'!AY$4-1,FALSE),IF(P85&lt;&gt;0,VLOOKUP($A85,'Потребление ЭЭ_факт'!$A$5:$DH$154,47+'Потребление ЭЭ_факт'!AY$4-1,FALSE),0))</f>
        <v>0</v>
      </c>
      <c r="R85" s="17">
        <f>IF(AND($D85=$M$4,$E85=R$5),VLOOKUP($A85,'Потребление ЭЭ_факт'!$A$5:$DH$154,47+'Потребление ЭЭ_факт'!AZ$4-1,FALSE),IF(Q85&lt;&gt;0,VLOOKUP($A85,'Потребление ЭЭ_факт'!$A$5:$DH$154,47+'Потребление ЭЭ_факт'!AZ$4-1,FALSE),0))</f>
        <v>0</v>
      </c>
      <c r="S85" s="17">
        <f>IF(AND($D85=$M$4,$E85=S$5),VLOOKUP($A85,'Потребление ЭЭ_факт'!$A$5:$DH$154,47+'Потребление ЭЭ_факт'!BA$4-1,FALSE),IF(R85&lt;&gt;0,VLOOKUP($A85,'Потребление ЭЭ_факт'!$A$5:$DH$154,47+'Потребление ЭЭ_факт'!BA$4-1,FALSE),0))</f>
        <v>0</v>
      </c>
      <c r="T85" s="17">
        <f>IF(AND($D85=$M$4,$E85=T$5),VLOOKUP($A85,'Потребление ЭЭ_факт'!$A$5:$DH$154,47+'Потребление ЭЭ_факт'!BB$4-1,FALSE),IF(S85&lt;&gt;0,VLOOKUP($A85,'Потребление ЭЭ_факт'!$A$5:$DH$154,47+'Потребление ЭЭ_факт'!BB$4-1,FALSE),0))</f>
        <v>0</v>
      </c>
      <c r="U85" s="17">
        <f>IF(AND($D85=$M$4,$E85=U$5),VLOOKUP($A85,'Потребление ЭЭ_факт'!$A$5:$DH$154,47+'Потребление ЭЭ_факт'!BC$4-1,FALSE),IF(T85&lt;&gt;0,VLOOKUP($A85,'Потребление ЭЭ_факт'!$A$5:$DH$154,47+'Потребление ЭЭ_факт'!BC$4-1,FALSE),0))</f>
        <v>0</v>
      </c>
      <c r="V85" s="17">
        <f>IF(AND($D85=$M$4,$E85=V$5),VLOOKUP($A85,'Потребление ЭЭ_факт'!$A$5:$DH$154,47+'Потребление ЭЭ_факт'!BD$4-1,FALSE),IF(U85&lt;&gt;0,VLOOKUP($A85,'Потребление ЭЭ_факт'!$A$5:$DH$154,47+'Потребление ЭЭ_факт'!BD$4-1,FALSE),0))</f>
        <v>0</v>
      </c>
      <c r="W85" s="17">
        <f>IF(AND($D85=$M$4,$E85=W$5),VLOOKUP($A85,'Потребление ЭЭ_факт'!$A$5:$DH$154,47+'Потребление ЭЭ_факт'!BE$4-1,FALSE),IF(V85&lt;&gt;0,VLOOKUP($A85,'Потребление ЭЭ_факт'!$A$5:$DH$154,47+'Потребление ЭЭ_факт'!BE$4-1,FALSE),0))</f>
        <v>0</v>
      </c>
      <c r="X85" s="17">
        <f>IF(AND($D85=$M$4,$E85=X$5),VLOOKUP($A85,'Потребление ЭЭ_факт'!$A$5:$DH$154,47+'Потребление ЭЭ_факт'!BF$4-1,FALSE),IF(W85&lt;&gt;0,VLOOKUP($A85,'Потребление ЭЭ_факт'!$A$5:$DH$154,47+'Потребление ЭЭ_факт'!BF$4-1,FALSE),0))</f>
        <v>0</v>
      </c>
      <c r="Y85" s="14">
        <f>IF(AND($D85=$Y$4,$E85=Y$5),VLOOKUP($A85,'Потребление ЭЭ_факт'!$A$5:$DH$154,47+'Потребление ЭЭ_факт'!BG$4+11,FALSE),IF(X85&lt;&gt;0,VLOOKUP($A85,'Потребление ЭЭ_факт'!$A$5:$DH$154,47+'Потребление ЭЭ_факт'!BG$4+11,FALSE),0))</f>
        <v>0</v>
      </c>
      <c r="Z85" s="17">
        <f>IF(AND($D85=$Y$4,$E85=Z$5),VLOOKUP($A85,'Потребление ЭЭ_факт'!$A$5:$DH$154,47+'Потребление ЭЭ_факт'!BH$4+11,FALSE),IF(Y85&lt;&gt;0,VLOOKUP($A85,'Потребление ЭЭ_факт'!$A$5:$DH$154,47+'Потребление ЭЭ_факт'!BH$4+11,FALSE),0))</f>
        <v>0</v>
      </c>
      <c r="AA85" s="17">
        <f>IF(AND($D85=$Y$4,$E85=AA$5),VLOOKUP($A85,'Потребление ЭЭ_факт'!$A$5:$DH$154,47+'Потребление ЭЭ_факт'!BI$4+11,FALSE),IF(Z85&lt;&gt;0,VLOOKUP($A85,'Потребление ЭЭ_факт'!$A$5:$DH$154,47+'Потребление ЭЭ_факт'!BI$4+11,FALSE),0))</f>
        <v>0</v>
      </c>
      <c r="AB85" s="17">
        <f>IF(AND($D85=$Y$4,$E85=AB$5),VLOOKUP($A85,'Потребление ЭЭ_факт'!$A$5:$DH$154,47+'Потребление ЭЭ_факт'!BJ$4+11,FALSE),IF(AA85&lt;&gt;0,VLOOKUP($A85,'Потребление ЭЭ_факт'!$A$5:$DH$154,47+'Потребление ЭЭ_факт'!BJ$4+11,FALSE),0))</f>
        <v>0</v>
      </c>
      <c r="AC85" s="17">
        <f>IF(AND($D85=$Y$4,$E85=AC$5),VLOOKUP($A85,'Потребление ЭЭ_факт'!$A$5:$DH$154,47+'Потребление ЭЭ_факт'!BK$4+11,FALSE),IF(AB85&lt;&gt;0,VLOOKUP($A85,'Потребление ЭЭ_факт'!$A$5:$DH$154,47+'Потребление ЭЭ_факт'!BK$4+11,FALSE),0))</f>
        <v>0</v>
      </c>
      <c r="AD85" s="17">
        <f>IF(AND($D85=$Y$4,$E85=AD$5),VLOOKUP($A85,'Потребление ЭЭ_факт'!$A$5:$DH$154,47+'Потребление ЭЭ_факт'!BL$4+11,FALSE),IF(AC85&lt;&gt;0,VLOOKUP($A85,'Потребление ЭЭ_факт'!$A$5:$DH$154,47+'Потребление ЭЭ_факт'!BL$4+11,FALSE),0))</f>
        <v>0</v>
      </c>
      <c r="AE85" s="17">
        <f>IF(AND($D85=$Y$4,$E85=AE$5),VLOOKUP($A85,'Потребление ЭЭ_факт'!$A$5:$DH$154,47+'Потребление ЭЭ_факт'!BM$4+11,FALSE),IF(AD85&lt;&gt;0,VLOOKUP($A85,'Потребление ЭЭ_факт'!$A$5:$DH$154,47+'Потребление ЭЭ_факт'!BM$4+11,FALSE),0))</f>
        <v>0</v>
      </c>
      <c r="AF85" s="17">
        <f>IF(AND($D85=$Y$4,$E85=AF$5),VLOOKUP($A85,'Потребление ЭЭ_факт'!$A$5:$DH$154,47+'Потребление ЭЭ_факт'!BN$4+11,FALSE),IF(AE85&lt;&gt;0,VLOOKUP($A85,'Потребление ЭЭ_факт'!$A$5:$DH$154,47+'Потребление ЭЭ_факт'!BN$4+11,FALSE),0))</f>
        <v>0</v>
      </c>
      <c r="AG85" s="17">
        <f>IF(AND($D85=$Y$4,$E85=AG$5),VLOOKUP($A85,'Потребление ЭЭ_факт'!$A$5:$DH$154,47+'Потребление ЭЭ_факт'!BO$4+11,FALSE),IF(AF85&lt;&gt;0,VLOOKUP($A85,'Потребление ЭЭ_факт'!$A$5:$DH$154,47+'Потребление ЭЭ_факт'!BO$4+11,FALSE),0))</f>
        <v>0</v>
      </c>
      <c r="AH85" s="17">
        <f>IF(AND($D85=$Y$4,$E85=AH$5),VLOOKUP($A85,'Потребление ЭЭ_факт'!$A$5:$DH$154,47+'Потребление ЭЭ_факт'!BP$4+11,FALSE),IF(AG85&lt;&gt;0,VLOOKUP($A85,'Потребление ЭЭ_факт'!$A$5:$DH$154,47+'Потребление ЭЭ_факт'!BP$4+11,FALSE),0))</f>
        <v>0</v>
      </c>
      <c r="AI85" s="17">
        <f>IF(AND($D85=$Y$4,$E85=AI$5),VLOOKUP($A85,'Потребление ЭЭ_факт'!$A$5:$DH$154,47+'Потребление ЭЭ_факт'!BQ$4+11,FALSE),IF(AH85&lt;&gt;0,VLOOKUP($A85,'Потребление ЭЭ_факт'!$A$5:$DH$154,47+'Потребление ЭЭ_факт'!BQ$4+11,FALSE),0))</f>
        <v>0</v>
      </c>
      <c r="AJ85" s="17">
        <f>IF(AND($D85=$Y$4,$E85=AJ$5),VLOOKUP($A85,'Потребление ЭЭ_факт'!$A$5:$DH$154,47+'Потребление ЭЭ_факт'!BR$4+11,FALSE),IF(AI85&lt;&gt;0,VLOOKUP($A85,'Потребление ЭЭ_факт'!$A$5:$DH$154,47+'Потребление ЭЭ_факт'!BR$4+11,FALSE),0))</f>
        <v>0</v>
      </c>
      <c r="AK85" s="14">
        <f>IF(AND($D85=$AK$4,$E85=AK$5),VLOOKUP($A85,'Потребление ЭЭ_факт'!$A$5:$DH$154,47+'Потребление ЭЭ_факт'!BS$4+23,FALSE),IF(AJ85&lt;&gt;0,VLOOKUP($A85,'Потребление ЭЭ_факт'!$A$5:$DH$154,47+'Потребление ЭЭ_факт'!BS$4+23,FALSE),0))</f>
        <v>0</v>
      </c>
      <c r="AL85" s="17">
        <f>IF(AND($D85=$AK$4,$E85=AL$5),VLOOKUP($A85,'Потребление ЭЭ_факт'!$A$5:$DH$154,47+'Потребление ЭЭ_факт'!BT$4+23,FALSE),IF(AK85&lt;&gt;0,VLOOKUP($A85,'Потребление ЭЭ_факт'!$A$5:$DH$154,47+'Потребление ЭЭ_факт'!BT$4+23,FALSE),0))</f>
        <v>0</v>
      </c>
      <c r="AM85" s="17">
        <f>IF(AND($D85=$AK$4,$E85=AM$5),VLOOKUP($A85,'Потребление ЭЭ_факт'!$A$5:$DH$154,47+'Потребление ЭЭ_факт'!BU$4+23,FALSE),IF(AL85&lt;&gt;0,VLOOKUP($A85,'Потребление ЭЭ_факт'!$A$5:$DH$154,47+'Потребление ЭЭ_факт'!BU$4+23,FALSE),0))</f>
        <v>0</v>
      </c>
      <c r="AN85" s="17">
        <f>IF(AND($D85=$AK$4,$E85=AN$5),VLOOKUP($A85,'Потребление ЭЭ_факт'!$A$5:$DH$154,47+'Потребление ЭЭ_факт'!BV$4+23,FALSE),IF(AM85&lt;&gt;0,VLOOKUP($A85,'Потребление ЭЭ_факт'!$A$5:$DH$154,47+'Потребление ЭЭ_факт'!BV$4+23,FALSE),0))</f>
        <v>0</v>
      </c>
      <c r="AO85" s="17">
        <f>IF(AND($D85=$AK$4,$E85=AO$5),VLOOKUP($A85,'Потребление ЭЭ_факт'!$A$5:$DH$154,47+'Потребление ЭЭ_факт'!BW$4+23,FALSE),IF(AN85&lt;&gt;0,VLOOKUP($A85,'Потребление ЭЭ_факт'!$A$5:$DH$154,47+'Потребление ЭЭ_факт'!BW$4+23,FALSE),0))</f>
        <v>0</v>
      </c>
      <c r="AP85" s="17">
        <f>IF(AND($D85=$AK$4,$E85=AP$5),VLOOKUP($A85,'Потребление ЭЭ_факт'!$A$5:$DH$154,47+'Потребление ЭЭ_факт'!BX$4+23,FALSE),IF(AO85&lt;&gt;0,VLOOKUP($A85,'Потребление ЭЭ_факт'!$A$5:$DH$154,47+'Потребление ЭЭ_факт'!BX$4+23,FALSE),0))</f>
        <v>0</v>
      </c>
      <c r="AQ85" s="17">
        <f>IF(AND($D85=$AK$4,$E85=AQ$5),VLOOKUP($A85,'Потребление ЭЭ_факт'!$A$5:$DH$154,47+'Потребление ЭЭ_факт'!BY$4+23,FALSE),IF(AP85&lt;&gt;0,VLOOKUP($A85,'Потребление ЭЭ_факт'!$A$5:$DH$154,47+'Потребление ЭЭ_факт'!BY$4+23,FALSE),0))</f>
        <v>0</v>
      </c>
      <c r="AR85" s="17">
        <f>IF(AND($D85=$AK$4,$E85=AR$5),VLOOKUP($A85,'Потребление ЭЭ_факт'!$A$5:$DH$154,47+'Потребление ЭЭ_факт'!BZ$4+23,FALSE),IF(AQ85&lt;&gt;0,VLOOKUP($A85,'Потребление ЭЭ_факт'!$A$5:$DH$154,47+'Потребление ЭЭ_факт'!BZ$4+23,FALSE),0))</f>
        <v>0</v>
      </c>
      <c r="AS85" s="17">
        <f>IF(AND($D85=$AK$4,$E85=AS$5),VLOOKUP($A85,'Потребление ЭЭ_факт'!$A$5:$DH$154,47+'Потребление ЭЭ_факт'!CA$4+23,FALSE),IF(AR85&lt;&gt;0,VLOOKUP($A85,'Потребление ЭЭ_факт'!$A$5:$DH$154,47+'Потребление ЭЭ_факт'!CA$4+23,FALSE),0))</f>
        <v>0</v>
      </c>
      <c r="AT85" s="17">
        <f>IF(AND($D85=$AK$4,$E85=AT$5),VLOOKUP($A85,'Потребление ЭЭ_факт'!$A$5:$DH$154,47+'Потребление ЭЭ_факт'!CB$4+23,FALSE),IF(AS85&lt;&gt;0,VLOOKUP($A85,'Потребление ЭЭ_факт'!$A$5:$DH$154,47+'Потребление ЭЭ_факт'!CB$4+23,FALSE),0))</f>
        <v>0</v>
      </c>
      <c r="AU85" s="17">
        <f>IF(AND($D85=$AK$4,$E85=AU$5),VLOOKUP($A85,'Потребление ЭЭ_факт'!$A$5:$DH$154,47+'Потребление ЭЭ_факт'!CC$4+23,FALSE),IF(AT85&lt;&gt;0,VLOOKUP($A85,'Потребление ЭЭ_факт'!$A$5:$DH$154,47+'Потребление ЭЭ_факт'!CC$4+23,FALSE),0))</f>
        <v>0</v>
      </c>
      <c r="AV85" s="17">
        <f>IF(AND($D85=$AK$4,$E85=AV$5),VLOOKUP($A85,'Потребление ЭЭ_факт'!$A$5:$DH$154,47+'Потребление ЭЭ_факт'!CD$4+23,FALSE),IF(AU85&lt;&gt;0,VLOOKUP($A85,'Потребление ЭЭ_факт'!$A$5:$DH$154,47+'Потребление ЭЭ_факт'!CD$4+23,FALSE),0))</f>
        <v>0</v>
      </c>
      <c r="AW85" s="14">
        <f>IF(AND($D85=$AW$4,$E85=AW$5),VLOOKUP($A85,'Потребление ЭЭ_факт'!$A$5:$DH$154,47+'Потребление ЭЭ_факт'!CE$4+35,FALSE),IF(AV85&lt;&gt;0,VLOOKUP($A85,'Потребление ЭЭ_факт'!$A$5:$DH$154,47+'Потребление ЭЭ_факт'!CE$4+35,FALSE),0))</f>
        <v>0</v>
      </c>
      <c r="AX85" s="17">
        <f>IF(AND($D85=$AW$4,$E85=AX$5),VLOOKUP($A85,'Потребление ЭЭ_факт'!$A$5:$DH$154,47+'Потребление ЭЭ_факт'!CF$4+35,FALSE),IF(AW85&lt;&gt;0,VLOOKUP($A85,'Потребление ЭЭ_факт'!$A$5:$DH$154,47+'Потребление ЭЭ_факт'!CF$4+35,FALSE),0))</f>
        <v>0</v>
      </c>
      <c r="AY85" s="17">
        <f>IF(AND($D85=$AW$4,$E85=AY$5),VLOOKUP($A85,'Потребление ЭЭ_факт'!$A$5:$DH$154,47+'Потребление ЭЭ_факт'!CG$4+35,FALSE),IF(AX85&lt;&gt;0,VLOOKUP($A85,'Потребление ЭЭ_факт'!$A$5:$DH$154,47+'Потребление ЭЭ_факт'!CG$4+35,FALSE),0))</f>
        <v>0</v>
      </c>
      <c r="AZ85" s="17">
        <f>IF(AND($D85=$AW$4,$E85=AZ$5),VLOOKUP($A85,'Потребление ЭЭ_факт'!$A$5:$DH$154,47+'Потребление ЭЭ_факт'!CH$4+35,FALSE),IF(AY85&lt;&gt;0,VLOOKUP($A85,'Потребление ЭЭ_факт'!$A$5:$DH$154,47+'Потребление ЭЭ_факт'!CH$4+35,FALSE),0))</f>
        <v>0</v>
      </c>
      <c r="BA85" s="17">
        <f>IF(AND($D85=$AW$4,$E85=BA$5),VLOOKUP($A85,'Потребление ЭЭ_факт'!$A$5:$DH$154,47+'Потребление ЭЭ_факт'!CI$4+35,FALSE),IF(AZ85&lt;&gt;0,VLOOKUP($A85,'Потребление ЭЭ_факт'!$A$5:$DH$154,47+'Потребление ЭЭ_факт'!CI$4+35,FALSE),0))</f>
        <v>0</v>
      </c>
      <c r="BB85" s="17">
        <f>IF(AND($D85=$AW$4,$E85=BB$5),VLOOKUP($A85,'Потребление ЭЭ_факт'!$A$5:$DH$154,47+'Потребление ЭЭ_факт'!CJ$4+35,FALSE),IF(BA85&lt;&gt;0,VLOOKUP($A85,'Потребление ЭЭ_факт'!$A$5:$DH$154,47+'Потребление ЭЭ_факт'!CJ$4+35,FALSE),0))</f>
        <v>0</v>
      </c>
      <c r="BC85" s="17">
        <f>IF(AND($D85=$AW$4,$E85=BC$5),VLOOKUP($A85,'Потребление ЭЭ_факт'!$A$5:$DH$154,47+'Потребление ЭЭ_факт'!CK$4+35,FALSE),IF(BB85&lt;&gt;0,VLOOKUP($A85,'Потребление ЭЭ_факт'!$A$5:$DH$154,47+'Потребление ЭЭ_факт'!CK$4+35,FALSE),0))</f>
        <v>0</v>
      </c>
      <c r="BD85" s="17">
        <f>IF(AND($D85=$AW$4,$E85=BD$5),VLOOKUP($A85,'Потребление ЭЭ_факт'!$A$5:$DH$154,47+'Потребление ЭЭ_факт'!CL$4+35,FALSE),IF(BC85&lt;&gt;0,VLOOKUP($A85,'Потребление ЭЭ_факт'!$A$5:$DH$154,47+'Потребление ЭЭ_факт'!CL$4+35,FALSE),0))</f>
        <v>0</v>
      </c>
      <c r="BE85" s="17">
        <f>IF(AND($D85=$AW$4,$E85=BE$5),VLOOKUP($A85,'Потребление ЭЭ_факт'!$A$5:$DH$154,47+'Потребление ЭЭ_факт'!CM$4+35,FALSE),IF(BD85&lt;&gt;0,VLOOKUP($A85,'Потребление ЭЭ_факт'!$A$5:$DH$154,47+'Потребление ЭЭ_факт'!CM$4+35,FALSE),0))</f>
        <v>0</v>
      </c>
      <c r="BF85" s="17">
        <f>IF(AND($D85=$AW$4,$E85=BF$5),VLOOKUP($A85,'Потребление ЭЭ_факт'!$A$5:$DH$154,47+'Потребление ЭЭ_факт'!CN$4+35,FALSE),IF(BE85&lt;&gt;0,VLOOKUP($A85,'Потребление ЭЭ_факт'!$A$5:$DH$154,47+'Потребление ЭЭ_факт'!CN$4+35,FALSE),0))</f>
        <v>0</v>
      </c>
      <c r="BG85" s="17">
        <f>IF(AND($D85=$AW$4,$E85=BG$5),VLOOKUP($A85,'Потребление ЭЭ_факт'!$A$5:$DH$154,47+'Потребление ЭЭ_факт'!CO$4+35,FALSE),IF(BF85&lt;&gt;0,VLOOKUP($A85,'Потребление ЭЭ_факт'!$A$5:$DH$154,47+'Потребление ЭЭ_факт'!CO$4+35,FALSE),0))</f>
        <v>0</v>
      </c>
      <c r="BH85" s="17">
        <f>IF(AND($D85=$AW$4,$E85=BH$5),VLOOKUP($A85,'Потребление ЭЭ_факт'!$A$5:$DH$154,47+'Потребление ЭЭ_факт'!CP$4+35,FALSE),IF(BG85&lt;&gt;0,VLOOKUP($A85,'Потребление ЭЭ_факт'!$A$5:$DH$154,47+'Потребление ЭЭ_факт'!CP$4+35,FALSE),0))</f>
        <v>0</v>
      </c>
      <c r="BI85" s="14">
        <f>IF(AND($D85=$BI$4,$E85=BI$5),VLOOKUP($A85,'Потребление ЭЭ_факт'!$A$5:$DH$154,47+'Потребление ЭЭ_факт'!CQ$4+47,FALSE),IF(BH85&lt;&gt;0,VLOOKUP($A85,'Потребление ЭЭ_факт'!$A$5:$DH$154,47+'Потребление ЭЭ_факт'!CQ$4+47,FALSE),0))</f>
        <v>0</v>
      </c>
      <c r="BJ85" s="17">
        <f>IF(AND($D85=$BI$4,$E85=BJ$5),VLOOKUP($A85,'Потребление ЭЭ_факт'!$A$5:$DH$154,47+'Потребление ЭЭ_факт'!CR$4+47,FALSE),IF(BI85&lt;&gt;0,VLOOKUP($A85,'Потребление ЭЭ_факт'!$A$5:$DH$154,47+'Потребление ЭЭ_факт'!CR$4+47,FALSE),0))</f>
        <v>12742.513828571427</v>
      </c>
      <c r="BK85" s="17">
        <f>IF(AND($D85=$BI$4,$E85=BK$5),VLOOKUP($A85,'Потребление ЭЭ_факт'!$A$5:$DH$154,47+'Потребление ЭЭ_факт'!CS$4+47,FALSE),IF(BJ85&lt;&gt;0,VLOOKUP($A85,'Потребление ЭЭ_факт'!$A$5:$DH$154,47+'Потребление ЭЭ_факт'!CS$4+47,FALSE),0))</f>
        <v>21046.93075</v>
      </c>
      <c r="BL85" s="17">
        <f>IF(AND($D85=$BI$4,$E85=BL$5),VLOOKUP($A85,'Потребление ЭЭ_факт'!$A$5:$DH$154,47+'Потребление ЭЭ_факт'!CT$4+47,FALSE),IF(BK85&lt;&gt;0,VLOOKUP($A85,'Потребление ЭЭ_факт'!$A$5:$DH$154,47+'Потребление ЭЭ_факт'!CT$4+47,FALSE),0))</f>
        <v>19887.788571428573</v>
      </c>
      <c r="BM85" s="17">
        <f>IF(AND($D85=$BI$4,$E85=BM$5),VLOOKUP($A85,'Потребление ЭЭ_факт'!$A$5:$DH$154,47+'Потребление ЭЭ_факт'!CU$4+47,FALSE),IF(BL85&lt;&gt;0,VLOOKUP($A85,'Потребление ЭЭ_факт'!$A$5:$DH$154,47+'Потребление ЭЭ_факт'!CU$4+47,FALSE),0))</f>
        <v>21482.457942857145</v>
      </c>
      <c r="BN85" s="17">
        <f>IF(AND($D85=$BI$4,$E85=BN$5),VLOOKUP($A85,'Потребление ЭЭ_факт'!$A$5:$DH$154,47+'Потребление ЭЭ_факт'!CV$4+47,FALSE),IF(BM85&lt;&gt;0,VLOOKUP($A85,'Потребление ЭЭ_факт'!$A$5:$DH$154,47+'Потребление ЭЭ_факт'!CV$4+47,FALSE),0))</f>
        <v>25196.824285714283</v>
      </c>
      <c r="BO85" s="17">
        <f>IF(AND($D85=$BI$4,$E85=BO$5),VLOOKUP($A85,'Потребление ЭЭ_факт'!$A$5:$DH$154,47+'Потребление ЭЭ_факт'!CW$4+47,FALSE),IF(BN85&lt;&gt;0,VLOOKUP($A85,'Потребление ЭЭ_факт'!$A$5:$DH$154,47+'Потребление ЭЭ_факт'!CW$4+47,FALSE),0))</f>
        <v>27299.131428571425</v>
      </c>
      <c r="BP85" s="17">
        <f>IF(AND($D85=$BI$4,$E85=BP$5),VLOOKUP($A85,'Потребление ЭЭ_факт'!$A$5:$DH$154,47+'Потребление ЭЭ_факт'!CX$4+47,FALSE),IF(BO85&lt;&gt;0,VLOOKUP($A85,'Потребление ЭЭ_факт'!$A$5:$DH$154,47+'Потребление ЭЭ_факт'!CX$4+47,FALSE),0))</f>
        <v>24568.187314285715</v>
      </c>
      <c r="BQ85" s="17">
        <f>IF(AND($D85=$BI$4,$E85=BQ$5),VLOOKUP($A85,'Потребление ЭЭ_факт'!$A$5:$DH$154,47+'Потребление ЭЭ_факт'!CY$4+47,FALSE),IF(BP85&lt;&gt;0,VLOOKUP($A85,'Потребление ЭЭ_факт'!$A$5:$DH$154,47+'Потребление ЭЭ_факт'!CY$4+47,FALSE),0))</f>
        <v>23453.781428571427</v>
      </c>
      <c r="BR85" s="17">
        <f>IF(AND($D85=$BI$4,$E85=BR$5),VLOOKUP($A85,'Потребление ЭЭ_факт'!$A$5:$DH$154,47+'Потребление ЭЭ_факт'!CZ$4+47,FALSE),IF(BQ85&lt;&gt;0,VLOOKUP($A85,'Потребление ЭЭ_факт'!$A$5:$DH$154,47+'Потребление ЭЭ_факт'!CZ$4+47,FALSE),0))</f>
        <v>23195.684457142863</v>
      </c>
      <c r="BS85" s="17">
        <f>IF(AND($D85=$BI$4,$E85=BS$5),VLOOKUP($A85,'Потребление ЭЭ_факт'!$A$5:$DH$154,47+'Потребление ЭЭ_факт'!DA$4+47,FALSE),IF(BR85&lt;&gt;0,VLOOKUP($A85,'Потребление ЭЭ_факт'!$A$5:$DH$154,47+'Потребление ЭЭ_факт'!DA$4+47,FALSE),0))</f>
        <v>24292.392857142859</v>
      </c>
      <c r="BT85" s="17">
        <f>IF(AND($D85=$BI$4,$E85=BT$5),VLOOKUP($A85,'Потребление ЭЭ_факт'!$A$5:$DH$154,47+'Потребление ЭЭ_факт'!DB$4+47,FALSE),IF(BS85&lt;&gt;0,VLOOKUP($A85,'Потребление ЭЭ_факт'!$A$5:$DH$154,47+'Потребление ЭЭ_факт'!DB$4+47,FALSE),0))</f>
        <v>25747.027857142857</v>
      </c>
      <c r="BU85" s="14">
        <f>IF(AND($D85=$BU$4,$E85=BU$5),VLOOKUP($A85,'Потребление ЭЭ_факт'!$A$5:$DH$154,59+'Потребление ЭЭ_факт'!DC$4+47,FALSE),IF(BT85&lt;&gt;0,VLOOKUP($A85,'Потребление ЭЭ_факт'!$A$5:$DH$154,47+'Потребление ЭЭ_факт'!DC$4+59,FALSE),0))</f>
        <v>25102.531657142856</v>
      </c>
      <c r="BV85" s="17">
        <f>IF(AND($D85=$BU$4,$E85=BV$5),VLOOKUP($A85,'Потребление ЭЭ_факт'!$A$5:$DH$154,59+'Потребление ЭЭ_факт'!DD$4+47,FALSE),IF(BU85&lt;&gt;0,VLOOKUP($A85,'Потребление ЭЭ_факт'!$A$5:$DH$154,47+'Потребление ЭЭ_факт'!DD$4+59,FALSE),0))</f>
        <v>21758.572</v>
      </c>
      <c r="BW85" s="17">
        <f>IF(AND($D85=$BU$4,$E85=BW$5),VLOOKUP($A85,'Потребление ЭЭ_факт'!$A$5:$DH$154,59+'Потребление ЭЭ_факт'!DE$4+47,FALSE),IF(BV85&lt;&gt;0,VLOOKUP($A85,'Потребление ЭЭ_факт'!$A$5:$DH$154,47+'Потребление ЭЭ_факт'!DE$4+59,FALSE),0))</f>
        <v>20850.285571428569</v>
      </c>
      <c r="BX85" s="17">
        <f>IF(AND($D85=$BU$4,$E85=BX$5),VLOOKUP($A85,'Потребление ЭЭ_факт'!$A$5:$DH$154,59+'Потребление ЭЭ_факт'!DF$4+47,FALSE),IF(BW85&lt;&gt;0,VLOOKUP($A85,'Потребление ЭЭ_факт'!$A$5:$DH$154,47+'Потребление ЭЭ_факт'!DF$4+59,FALSE),0))</f>
        <v>20377.328571428574</v>
      </c>
      <c r="BY85" s="17">
        <f>IF(AND($D85=$BU$4,$E85=BY$5),VLOOKUP($A85,'Потребление ЭЭ_факт'!$A$5:$DH$154,59+'Потребление ЭЭ_факт'!DG$4+47,FALSE),IF(BX85&lt;&gt;0,VLOOKUP($A85,'Потребление ЭЭ_факт'!$A$5:$DH$154,47+'Потребление ЭЭ_факт'!DG$4+59,FALSE),0))</f>
        <v>24759.395314285714</v>
      </c>
      <c r="BZ85" s="17">
        <f>IF(AND($D85=$BU$4,$E85=BZ$5),VLOOKUP($A85,'Потребление ЭЭ_факт'!$A$5:$DH$154,59+'Потребление ЭЭ_факт'!DH$4+47,FALSE),IF(BY85&lt;&gt;0,VLOOKUP($A85,'Потребление ЭЭ_факт'!$A$5:$DH$154,47+'Потребление ЭЭ_факт'!DH$4+59,FALSE),0))</f>
        <v>25546.341428571432</v>
      </c>
      <c r="CA85" s="15">
        <f t="shared" si="301"/>
        <v>27299.131428571425</v>
      </c>
      <c r="CB85" s="12">
        <f t="shared" si="302"/>
        <v>24568.187314285715</v>
      </c>
      <c r="CC85" s="12">
        <f t="shared" si="303"/>
        <v>23453.781428571427</v>
      </c>
      <c r="CD85" s="12">
        <f t="shared" si="304"/>
        <v>23195.684457142863</v>
      </c>
      <c r="CE85" s="12">
        <f t="shared" si="305"/>
        <v>24292.392857142859</v>
      </c>
      <c r="CF85" s="12">
        <f t="shared" si="306"/>
        <v>25747.027857142857</v>
      </c>
      <c r="CG85" s="14">
        <f t="shared" si="307"/>
        <v>25102.531657142856</v>
      </c>
      <c r="CH85" s="15">
        <f t="shared" si="308"/>
        <v>21758.572</v>
      </c>
      <c r="CI85" s="15">
        <f t="shared" si="309"/>
        <v>20850.285571428569</v>
      </c>
      <c r="CJ85" s="15">
        <f t="shared" si="310"/>
        <v>20377.328571428574</v>
      </c>
      <c r="CK85" s="15">
        <f t="shared" si="311"/>
        <v>24759.395314285714</v>
      </c>
      <c r="CL85" s="15">
        <f t="shared" si="312"/>
        <v>25546.341428571432</v>
      </c>
      <c r="CM85" s="15">
        <f t="shared" si="438"/>
        <v>27299.131428571425</v>
      </c>
      <c r="CN85" s="15">
        <f t="shared" si="439"/>
        <v>24568.187314285715</v>
      </c>
      <c r="CO85" s="15">
        <f t="shared" si="440"/>
        <v>23453.781428571427</v>
      </c>
      <c r="CP85" s="15">
        <f t="shared" si="441"/>
        <v>23195.684457142863</v>
      </c>
      <c r="CQ85" s="15">
        <f t="shared" si="442"/>
        <v>24292.392857142859</v>
      </c>
      <c r="CR85" s="16">
        <f t="shared" si="443"/>
        <v>25747.027857142857</v>
      </c>
      <c r="CS85" s="14">
        <f t="shared" si="437"/>
        <v>25102.531657142856</v>
      </c>
      <c r="CT85" s="15">
        <f t="shared" si="416"/>
        <v>21758.572</v>
      </c>
      <c r="CU85" s="15">
        <f t="shared" si="417"/>
        <v>20850.285571428569</v>
      </c>
      <c r="CV85" s="15">
        <f t="shared" si="418"/>
        <v>20377.328571428574</v>
      </c>
      <c r="CW85" s="15">
        <f t="shared" si="419"/>
        <v>24759.395314285714</v>
      </c>
      <c r="CX85" s="15">
        <f t="shared" si="420"/>
        <v>25546.341428571432</v>
      </c>
      <c r="CY85" s="15">
        <f t="shared" si="421"/>
        <v>27299.131428571425</v>
      </c>
      <c r="CZ85" s="15">
        <f t="shared" si="422"/>
        <v>24568.187314285715</v>
      </c>
      <c r="DA85" s="15">
        <f t="shared" si="423"/>
        <v>23453.781428571427</v>
      </c>
      <c r="DB85" s="15">
        <f t="shared" si="424"/>
        <v>23195.684457142863</v>
      </c>
      <c r="DC85" s="15">
        <f t="shared" si="425"/>
        <v>24292.392857142859</v>
      </c>
      <c r="DD85" s="16">
        <f t="shared" si="287"/>
        <v>25747.027857142857</v>
      </c>
      <c r="DE85" s="14">
        <f t="shared" si="313"/>
        <v>25102.531657142856</v>
      </c>
      <c r="DF85" s="15">
        <f t="shared" si="426"/>
        <v>21758.572</v>
      </c>
      <c r="DG85" s="15">
        <f t="shared" si="427"/>
        <v>20850.285571428569</v>
      </c>
      <c r="DH85" s="15">
        <f t="shared" si="428"/>
        <v>20377.328571428574</v>
      </c>
      <c r="DI85" s="15">
        <f t="shared" si="429"/>
        <v>24759.395314285714</v>
      </c>
      <c r="DJ85" s="15">
        <f t="shared" si="430"/>
        <v>25546.341428571432</v>
      </c>
      <c r="DK85" s="15">
        <f t="shared" si="431"/>
        <v>27299.131428571425</v>
      </c>
      <c r="DL85" s="15">
        <f t="shared" si="432"/>
        <v>24568.187314285715</v>
      </c>
      <c r="DM85" s="15">
        <f t="shared" si="433"/>
        <v>23453.781428571427</v>
      </c>
      <c r="DN85" s="15">
        <f t="shared" si="434"/>
        <v>23195.684457142863</v>
      </c>
      <c r="DO85" s="15">
        <f t="shared" si="435"/>
        <v>24292.392857142859</v>
      </c>
      <c r="DP85" s="16">
        <f t="shared" si="436"/>
        <v>25747.027857142857</v>
      </c>
      <c r="DQ85" s="14">
        <f t="shared" si="333"/>
        <v>25102.531657142856</v>
      </c>
      <c r="DR85" s="15">
        <f t="shared" si="334"/>
        <v>21758.572</v>
      </c>
      <c r="DS85" s="15">
        <f t="shared" si="335"/>
        <v>20850.285571428569</v>
      </c>
      <c r="DT85" s="15">
        <f t="shared" si="336"/>
        <v>20377.328571428574</v>
      </c>
      <c r="DU85" s="15">
        <f t="shared" si="337"/>
        <v>24759.395314285714</v>
      </c>
      <c r="DV85" s="15">
        <f t="shared" si="338"/>
        <v>25546.341428571432</v>
      </c>
      <c r="DW85" s="15">
        <f t="shared" si="339"/>
        <v>27299.131428571425</v>
      </c>
      <c r="DX85" s="15">
        <f t="shared" si="340"/>
        <v>24568.187314285715</v>
      </c>
      <c r="DY85" s="15">
        <f t="shared" si="341"/>
        <v>23453.781428571427</v>
      </c>
      <c r="DZ85" s="15">
        <f t="shared" ref="DZ85:DZ147" si="444">DN85</f>
        <v>23195.684457142863</v>
      </c>
      <c r="EA85" s="15">
        <f t="shared" ref="EA85:EA147" si="445">DO85</f>
        <v>24292.392857142859</v>
      </c>
      <c r="EB85" s="16">
        <f t="shared" ref="EB85:EB147" si="446">DP85</f>
        <v>25747.027857142857</v>
      </c>
      <c r="EC85" s="14">
        <f t="shared" ref="EC85:EC147" si="447">DQ85</f>
        <v>25102.531657142856</v>
      </c>
      <c r="ED85" s="15">
        <f t="shared" ref="ED85:ED147" si="448">DR85</f>
        <v>21758.572</v>
      </c>
      <c r="EE85" s="15">
        <f t="shared" ref="EE85:EE147" si="449">DS85</f>
        <v>20850.285571428569</v>
      </c>
      <c r="EF85" s="15">
        <f t="shared" ref="EF85:EF147" si="450">DT85</f>
        <v>20377.328571428574</v>
      </c>
      <c r="EG85" s="15">
        <f t="shared" ref="EG85:EG147" si="451">DU85</f>
        <v>24759.395314285714</v>
      </c>
      <c r="EH85" s="15">
        <f t="shared" ref="EH85:EH147" si="452">DV85</f>
        <v>25546.341428571432</v>
      </c>
      <c r="EI85" s="15">
        <f t="shared" ref="EI85:EI147" si="453">DW85</f>
        <v>27299.131428571425</v>
      </c>
      <c r="EJ85" s="15">
        <f t="shared" ref="EJ85:EJ147" si="454">DX85</f>
        <v>24568.187314285715</v>
      </c>
      <c r="EK85" s="15">
        <f t="shared" ref="EK85:EK147" si="455">DY85</f>
        <v>23453.781428571427</v>
      </c>
      <c r="EL85" s="15">
        <f t="shared" ref="EL85:EL147" si="456">DZ85</f>
        <v>23195.684457142863</v>
      </c>
      <c r="EM85" s="15">
        <f t="shared" ref="EM85:EM147" si="457">EA85</f>
        <v>24292.392857142859</v>
      </c>
      <c r="EN85" s="16">
        <f t="shared" ref="EN85:EN147" si="458">EB85</f>
        <v>25747.027857142857</v>
      </c>
      <c r="EO85" s="14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6"/>
      <c r="FC85" s="14"/>
      <c r="FD85" s="17"/>
      <c r="FE85" s="17"/>
      <c r="FF85" s="17"/>
      <c r="FG85" s="17"/>
      <c r="FH85" s="17"/>
      <c r="FI85" s="17"/>
      <c r="FJ85" s="17"/>
      <c r="FK85" s="17"/>
      <c r="FL85" s="17"/>
      <c r="FM85" s="17"/>
      <c r="FN85" s="17"/>
      <c r="FO85" s="14"/>
      <c r="FP85" s="17"/>
      <c r="FQ85" s="17"/>
      <c r="FR85" s="17"/>
      <c r="FS85" s="17"/>
      <c r="FT85" s="17"/>
      <c r="FU85" s="17"/>
      <c r="FV85" s="17"/>
      <c r="FW85" s="17"/>
      <c r="FX85" s="17"/>
      <c r="FY85" s="17"/>
      <c r="FZ85" s="17"/>
      <c r="GA85" s="14"/>
      <c r="GB85" s="17"/>
      <c r="GC85" s="17">
        <f t="shared" si="343"/>
        <v>21046.93075</v>
      </c>
      <c r="GD85" s="17">
        <f t="shared" si="344"/>
        <v>19887.788571428573</v>
      </c>
      <c r="GE85" s="17">
        <f t="shared" si="345"/>
        <v>21482.457942857145</v>
      </c>
      <c r="GF85" s="17">
        <f t="shared" si="346"/>
        <v>25196.824285714283</v>
      </c>
      <c r="GG85" s="17">
        <f t="shared" si="347"/>
        <v>27299.131428571425</v>
      </c>
      <c r="GH85" s="17">
        <f t="shared" si="348"/>
        <v>24568.187314285715</v>
      </c>
      <c r="GI85" s="17">
        <f t="shared" si="349"/>
        <v>23453.781428571427</v>
      </c>
      <c r="GJ85" s="17">
        <f t="shared" si="350"/>
        <v>23195.684457142863</v>
      </c>
      <c r="GK85" s="17">
        <f t="shared" si="351"/>
        <v>24292.392857142859</v>
      </c>
      <c r="GL85" s="17">
        <f t="shared" si="352"/>
        <v>25747.027857142857</v>
      </c>
      <c r="GM85" s="14">
        <f t="shared" si="353"/>
        <v>25102.531657142856</v>
      </c>
      <c r="GN85" s="17">
        <f t="shared" si="354"/>
        <v>21758.572</v>
      </c>
      <c r="GO85" s="17">
        <f t="shared" si="355"/>
        <v>20850.285571428569</v>
      </c>
      <c r="GP85" s="17">
        <f t="shared" si="356"/>
        <v>20377.328571428574</v>
      </c>
      <c r="GQ85" s="17">
        <f t="shared" si="357"/>
        <v>24759.395314285714</v>
      </c>
      <c r="GR85" s="17">
        <f t="shared" si="358"/>
        <v>25546.341428571432</v>
      </c>
      <c r="GS85" s="15">
        <f t="shared" si="359"/>
        <v>27299.131428571425</v>
      </c>
      <c r="GT85" s="12">
        <f t="shared" si="360"/>
        <v>24568.187314285715</v>
      </c>
      <c r="GU85" s="12">
        <f t="shared" si="361"/>
        <v>23453.781428571427</v>
      </c>
      <c r="GV85" s="12">
        <f t="shared" si="362"/>
        <v>23195.684457142863</v>
      </c>
      <c r="GW85" s="12">
        <f t="shared" si="363"/>
        <v>24292.392857142859</v>
      </c>
      <c r="GX85" s="12">
        <f t="shared" si="364"/>
        <v>25747.027857142857</v>
      </c>
      <c r="GY85" s="14">
        <f t="shared" si="365"/>
        <v>25102.531657142856</v>
      </c>
      <c r="GZ85" s="15">
        <f t="shared" si="366"/>
        <v>21758.572</v>
      </c>
      <c r="HA85" s="15">
        <f t="shared" si="367"/>
        <v>20850.285571428569</v>
      </c>
      <c r="HB85" s="15">
        <f t="shared" si="368"/>
        <v>20377.328571428574</v>
      </c>
      <c r="HC85" s="15">
        <f t="shared" si="369"/>
        <v>24759.395314285714</v>
      </c>
      <c r="HD85" s="15">
        <f t="shared" si="370"/>
        <v>25546.341428571432</v>
      </c>
      <c r="HE85" s="15">
        <f t="shared" si="371"/>
        <v>27299.131428571425</v>
      </c>
      <c r="HF85" s="15">
        <f t="shared" si="372"/>
        <v>24568.187314285715</v>
      </c>
      <c r="HG85" s="15">
        <f t="shared" si="373"/>
        <v>23453.781428571427</v>
      </c>
      <c r="HH85" s="15">
        <f t="shared" si="374"/>
        <v>23195.684457142863</v>
      </c>
      <c r="HI85" s="15">
        <f t="shared" si="375"/>
        <v>24292.392857142859</v>
      </c>
      <c r="HJ85" s="16">
        <f t="shared" si="376"/>
        <v>25747.027857142857</v>
      </c>
      <c r="HK85" s="14">
        <f t="shared" si="377"/>
        <v>25102.531657142856</v>
      </c>
      <c r="HL85" s="15">
        <f t="shared" si="378"/>
        <v>21758.572</v>
      </c>
      <c r="HM85" s="15">
        <f t="shared" si="379"/>
        <v>20850.285571428569</v>
      </c>
      <c r="HN85" s="15">
        <f t="shared" si="380"/>
        <v>20377.328571428574</v>
      </c>
      <c r="HO85" s="15">
        <f t="shared" si="381"/>
        <v>24759.395314285714</v>
      </c>
      <c r="HP85" s="15">
        <f t="shared" si="382"/>
        <v>25546.341428571432</v>
      </c>
      <c r="HQ85" s="15">
        <f t="shared" si="383"/>
        <v>27299.131428571425</v>
      </c>
      <c r="HR85" s="15">
        <f t="shared" si="384"/>
        <v>24568.187314285715</v>
      </c>
      <c r="HS85" s="15">
        <f t="shared" si="385"/>
        <v>23453.781428571427</v>
      </c>
      <c r="HT85" s="15">
        <f t="shared" si="386"/>
        <v>23195.684457142863</v>
      </c>
      <c r="HU85" s="15">
        <f t="shared" si="387"/>
        <v>24292.392857142859</v>
      </c>
      <c r="HV85" s="16">
        <f t="shared" si="388"/>
        <v>25747.027857142857</v>
      </c>
      <c r="HW85" s="14">
        <f t="shared" si="389"/>
        <v>25102.531657142856</v>
      </c>
      <c r="HX85" s="15">
        <f t="shared" si="390"/>
        <v>21758.572</v>
      </c>
      <c r="HY85" s="15">
        <f t="shared" si="391"/>
        <v>20850.285571428569</v>
      </c>
      <c r="HZ85" s="15">
        <f t="shared" si="392"/>
        <v>20377.328571428574</v>
      </c>
      <c r="IA85" s="15">
        <f t="shared" si="393"/>
        <v>24759.395314285714</v>
      </c>
      <c r="IB85" s="15">
        <f t="shared" si="394"/>
        <v>25546.341428571432</v>
      </c>
      <c r="IC85" s="15">
        <f t="shared" si="395"/>
        <v>27299.131428571425</v>
      </c>
      <c r="ID85" s="15">
        <f t="shared" si="396"/>
        <v>24568.187314285715</v>
      </c>
      <c r="IE85" s="15">
        <f t="shared" si="397"/>
        <v>23453.781428571427</v>
      </c>
      <c r="IF85" s="15">
        <f t="shared" si="398"/>
        <v>23195.684457142863</v>
      </c>
      <c r="IG85" s="15">
        <f t="shared" si="399"/>
        <v>24292.392857142859</v>
      </c>
      <c r="IH85" s="16">
        <f t="shared" si="400"/>
        <v>25747.027857142857</v>
      </c>
      <c r="II85" s="14">
        <f t="shared" si="401"/>
        <v>25102.531657142856</v>
      </c>
      <c r="IJ85" s="15">
        <f t="shared" si="415"/>
        <v>21758.572</v>
      </c>
      <c r="IK85" s="15"/>
      <c r="IL85" s="15"/>
      <c r="IM85" s="15"/>
      <c r="IN85" s="15"/>
      <c r="IO85" s="15"/>
      <c r="IP85" s="15"/>
      <c r="IQ85" s="15"/>
      <c r="IR85" s="15"/>
      <c r="IS85" s="15"/>
      <c r="IT85" s="16"/>
      <c r="IU85" s="14"/>
      <c r="IV85" s="15"/>
      <c r="IW85" s="15"/>
      <c r="IX85" s="15"/>
      <c r="IY85" s="15"/>
      <c r="IZ85" s="15"/>
      <c r="JA85" s="15"/>
      <c r="JB85" s="15"/>
      <c r="JC85" s="15"/>
      <c r="JD85" s="15"/>
      <c r="JE85" s="15"/>
      <c r="JF85" s="16"/>
      <c r="JH85" s="17"/>
      <c r="JI85" s="14">
        <f t="shared" si="406"/>
        <v>0</v>
      </c>
      <c r="JJ85" s="15">
        <f t="shared" si="407"/>
        <v>0</v>
      </c>
      <c r="JK85" s="15">
        <f t="shared" si="408"/>
        <v>236170.20689285715</v>
      </c>
      <c r="JL85" s="15">
        <f t="shared" si="409"/>
        <v>286950.6598857143</v>
      </c>
      <c r="JM85" s="15">
        <f t="shared" si="410"/>
        <v>286950.6598857143</v>
      </c>
      <c r="JN85" s="15">
        <f t="shared" si="411"/>
        <v>286950.6598857143</v>
      </c>
      <c r="JO85" s="15">
        <f t="shared" si="412"/>
        <v>286950.6598857143</v>
      </c>
      <c r="JP85" s="15">
        <f t="shared" si="413"/>
        <v>46861.103657142856</v>
      </c>
      <c r="JQ85" s="15">
        <f t="shared" si="414"/>
        <v>0</v>
      </c>
      <c r="JR85" s="14"/>
    </row>
    <row r="86" spans="1:278" ht="12.75" customHeight="1" x14ac:dyDescent="0.25">
      <c r="A86" s="1" t="s">
        <v>201</v>
      </c>
      <c r="B86" s="3" t="s">
        <v>202</v>
      </c>
      <c r="C86" s="4">
        <v>45342</v>
      </c>
      <c r="D86">
        <f t="shared" si="297"/>
        <v>2024</v>
      </c>
      <c r="E86">
        <f t="shared" si="298"/>
        <v>2</v>
      </c>
      <c r="F86">
        <f t="shared" si="299"/>
        <v>2021</v>
      </c>
      <c r="G86">
        <f t="shared" si="300"/>
        <v>2</v>
      </c>
      <c r="H86">
        <f t="shared" si="402"/>
        <v>2024</v>
      </c>
      <c r="I86">
        <f t="shared" si="403"/>
        <v>3</v>
      </c>
      <c r="J86">
        <f t="shared" si="404"/>
        <v>2029</v>
      </c>
      <c r="K86">
        <f t="shared" si="405"/>
        <v>2</v>
      </c>
      <c r="M86" s="28">
        <f>IF(AND($D86=$M$4,$E86=M$5),VLOOKUP($A86,'Потребление ЭЭ_факт'!$A$5:$DH$154,47+'Потребление ЭЭ_факт'!AU$4-1,FALSE),IF(L86&lt;&gt;0,VLOOKUP($A86,'Потребление ЭЭ_факт'!$A$5:$DH$154,47+'Потребление ЭЭ_факт'!AU$4-1,FALSE),0))</f>
        <v>0</v>
      </c>
      <c r="N86" s="17">
        <f>IF(AND($D86=$M$4,$E86=N$5),VLOOKUP($A86,'Потребление ЭЭ_факт'!$A$5:$DH$154,47+'Потребление ЭЭ_факт'!AV$4-1,FALSE),IF(M86&lt;&gt;0,VLOOKUP($A86,'Потребление ЭЭ_факт'!$A$5:$DH$154,47+'Потребление ЭЭ_факт'!AV$4-1,FALSE),0))</f>
        <v>0</v>
      </c>
      <c r="O86" s="17">
        <f>IF(AND($D86=$M$4,$E86=O$5),VLOOKUP($A86,'Потребление ЭЭ_факт'!$A$5:$DH$154,47+'Потребление ЭЭ_факт'!AW$4-1,FALSE),IF(N86&lt;&gt;0,VLOOKUP($A86,'Потребление ЭЭ_факт'!$A$5:$DH$154,47+'Потребление ЭЭ_факт'!AW$4-1,FALSE),0))</f>
        <v>0</v>
      </c>
      <c r="P86" s="17">
        <f>IF(AND($D86=$M$4,$E86=P$5),VLOOKUP($A86,'Потребление ЭЭ_факт'!$A$5:$DH$154,47+'Потребление ЭЭ_факт'!AX$4-1,FALSE),IF(O86&lt;&gt;0,VLOOKUP($A86,'Потребление ЭЭ_факт'!$A$5:$DH$154,47+'Потребление ЭЭ_факт'!AX$4-1,FALSE),0))</f>
        <v>0</v>
      </c>
      <c r="Q86" s="17">
        <f>IF(AND($D86=$M$4,$E86=Q$5),VLOOKUP($A86,'Потребление ЭЭ_факт'!$A$5:$DH$154,47+'Потребление ЭЭ_факт'!AY$4-1,FALSE),IF(P86&lt;&gt;0,VLOOKUP($A86,'Потребление ЭЭ_факт'!$A$5:$DH$154,47+'Потребление ЭЭ_факт'!AY$4-1,FALSE),0))</f>
        <v>0</v>
      </c>
      <c r="R86" s="17">
        <f>IF(AND($D86=$M$4,$E86=R$5),VLOOKUP($A86,'Потребление ЭЭ_факт'!$A$5:$DH$154,47+'Потребление ЭЭ_факт'!AZ$4-1,FALSE),IF(Q86&lt;&gt;0,VLOOKUP($A86,'Потребление ЭЭ_факт'!$A$5:$DH$154,47+'Потребление ЭЭ_факт'!AZ$4-1,FALSE),0))</f>
        <v>0</v>
      </c>
      <c r="S86" s="17">
        <f>IF(AND($D86=$M$4,$E86=S$5),VLOOKUP($A86,'Потребление ЭЭ_факт'!$A$5:$DH$154,47+'Потребление ЭЭ_факт'!BA$4-1,FALSE),IF(R86&lt;&gt;0,VLOOKUP($A86,'Потребление ЭЭ_факт'!$A$5:$DH$154,47+'Потребление ЭЭ_факт'!BA$4-1,FALSE),0))</f>
        <v>0</v>
      </c>
      <c r="T86" s="17">
        <f>IF(AND($D86=$M$4,$E86=T$5),VLOOKUP($A86,'Потребление ЭЭ_факт'!$A$5:$DH$154,47+'Потребление ЭЭ_факт'!BB$4-1,FALSE),IF(S86&lt;&gt;0,VLOOKUP($A86,'Потребление ЭЭ_факт'!$A$5:$DH$154,47+'Потребление ЭЭ_факт'!BB$4-1,FALSE),0))</f>
        <v>0</v>
      </c>
      <c r="U86" s="17">
        <f>IF(AND($D86=$M$4,$E86=U$5),VLOOKUP($A86,'Потребление ЭЭ_факт'!$A$5:$DH$154,47+'Потребление ЭЭ_факт'!BC$4-1,FALSE),IF(T86&lt;&gt;0,VLOOKUP($A86,'Потребление ЭЭ_факт'!$A$5:$DH$154,47+'Потребление ЭЭ_факт'!BC$4-1,FALSE),0))</f>
        <v>0</v>
      </c>
      <c r="V86" s="17">
        <f>IF(AND($D86=$M$4,$E86=V$5),VLOOKUP($A86,'Потребление ЭЭ_факт'!$A$5:$DH$154,47+'Потребление ЭЭ_факт'!BD$4-1,FALSE),IF(U86&lt;&gt;0,VLOOKUP($A86,'Потребление ЭЭ_факт'!$A$5:$DH$154,47+'Потребление ЭЭ_факт'!BD$4-1,FALSE),0))</f>
        <v>0</v>
      </c>
      <c r="W86" s="17">
        <f>IF(AND($D86=$M$4,$E86=W$5),VLOOKUP($A86,'Потребление ЭЭ_факт'!$A$5:$DH$154,47+'Потребление ЭЭ_факт'!BE$4-1,FALSE),IF(V86&lt;&gt;0,VLOOKUP($A86,'Потребление ЭЭ_факт'!$A$5:$DH$154,47+'Потребление ЭЭ_факт'!BE$4-1,FALSE),0))</f>
        <v>0</v>
      </c>
      <c r="X86" s="17">
        <f>IF(AND($D86=$M$4,$E86=X$5),VLOOKUP($A86,'Потребление ЭЭ_факт'!$A$5:$DH$154,47+'Потребление ЭЭ_факт'!BF$4-1,FALSE),IF(W86&lt;&gt;0,VLOOKUP($A86,'Потребление ЭЭ_факт'!$A$5:$DH$154,47+'Потребление ЭЭ_факт'!BF$4-1,FALSE),0))</f>
        <v>0</v>
      </c>
      <c r="Y86" s="14">
        <f>IF(AND($D86=$Y$4,$E86=Y$5),VLOOKUP($A86,'Потребление ЭЭ_факт'!$A$5:$DH$154,47+'Потребление ЭЭ_факт'!BG$4+11,FALSE),IF(X86&lt;&gt;0,VLOOKUP($A86,'Потребление ЭЭ_факт'!$A$5:$DH$154,47+'Потребление ЭЭ_факт'!BG$4+11,FALSE),0))</f>
        <v>0</v>
      </c>
      <c r="Z86" s="17">
        <f>IF(AND($D86=$Y$4,$E86=Z$5),VLOOKUP($A86,'Потребление ЭЭ_факт'!$A$5:$DH$154,47+'Потребление ЭЭ_факт'!BH$4+11,FALSE),IF(Y86&lt;&gt;0,VLOOKUP($A86,'Потребление ЭЭ_факт'!$A$5:$DH$154,47+'Потребление ЭЭ_факт'!BH$4+11,FALSE),0))</f>
        <v>0</v>
      </c>
      <c r="AA86" s="17">
        <f>IF(AND($D86=$Y$4,$E86=AA$5),VLOOKUP($A86,'Потребление ЭЭ_факт'!$A$5:$DH$154,47+'Потребление ЭЭ_факт'!BI$4+11,FALSE),IF(Z86&lt;&gt;0,VLOOKUP($A86,'Потребление ЭЭ_факт'!$A$5:$DH$154,47+'Потребление ЭЭ_факт'!BI$4+11,FALSE),0))</f>
        <v>0</v>
      </c>
      <c r="AB86" s="17">
        <f>IF(AND($D86=$Y$4,$E86=AB$5),VLOOKUP($A86,'Потребление ЭЭ_факт'!$A$5:$DH$154,47+'Потребление ЭЭ_факт'!BJ$4+11,FALSE),IF(AA86&lt;&gt;0,VLOOKUP($A86,'Потребление ЭЭ_факт'!$A$5:$DH$154,47+'Потребление ЭЭ_факт'!BJ$4+11,FALSE),0))</f>
        <v>0</v>
      </c>
      <c r="AC86" s="17">
        <f>IF(AND($D86=$Y$4,$E86=AC$5),VLOOKUP($A86,'Потребление ЭЭ_факт'!$A$5:$DH$154,47+'Потребление ЭЭ_факт'!BK$4+11,FALSE),IF(AB86&lt;&gt;0,VLOOKUP($A86,'Потребление ЭЭ_факт'!$A$5:$DH$154,47+'Потребление ЭЭ_факт'!BK$4+11,FALSE),0))</f>
        <v>0</v>
      </c>
      <c r="AD86" s="17">
        <f>IF(AND($D86=$Y$4,$E86=AD$5),VLOOKUP($A86,'Потребление ЭЭ_факт'!$A$5:$DH$154,47+'Потребление ЭЭ_факт'!BL$4+11,FALSE),IF(AC86&lt;&gt;0,VLOOKUP($A86,'Потребление ЭЭ_факт'!$A$5:$DH$154,47+'Потребление ЭЭ_факт'!BL$4+11,FALSE),0))</f>
        <v>0</v>
      </c>
      <c r="AE86" s="17">
        <f>IF(AND($D86=$Y$4,$E86=AE$5),VLOOKUP($A86,'Потребление ЭЭ_факт'!$A$5:$DH$154,47+'Потребление ЭЭ_факт'!BM$4+11,FALSE),IF(AD86&lt;&gt;0,VLOOKUP($A86,'Потребление ЭЭ_факт'!$A$5:$DH$154,47+'Потребление ЭЭ_факт'!BM$4+11,FALSE),0))</f>
        <v>0</v>
      </c>
      <c r="AF86" s="17">
        <f>IF(AND($D86=$Y$4,$E86=AF$5),VLOOKUP($A86,'Потребление ЭЭ_факт'!$A$5:$DH$154,47+'Потребление ЭЭ_факт'!BN$4+11,FALSE),IF(AE86&lt;&gt;0,VLOOKUP($A86,'Потребление ЭЭ_факт'!$A$5:$DH$154,47+'Потребление ЭЭ_факт'!BN$4+11,FALSE),0))</f>
        <v>0</v>
      </c>
      <c r="AG86" s="17">
        <f>IF(AND($D86=$Y$4,$E86=AG$5),VLOOKUP($A86,'Потребление ЭЭ_факт'!$A$5:$DH$154,47+'Потребление ЭЭ_факт'!BO$4+11,FALSE),IF(AF86&lt;&gt;0,VLOOKUP($A86,'Потребление ЭЭ_факт'!$A$5:$DH$154,47+'Потребление ЭЭ_факт'!BO$4+11,FALSE),0))</f>
        <v>0</v>
      </c>
      <c r="AH86" s="17">
        <f>IF(AND($D86=$Y$4,$E86=AH$5),VLOOKUP($A86,'Потребление ЭЭ_факт'!$A$5:$DH$154,47+'Потребление ЭЭ_факт'!BP$4+11,FALSE),IF(AG86&lt;&gt;0,VLOOKUP($A86,'Потребление ЭЭ_факт'!$A$5:$DH$154,47+'Потребление ЭЭ_факт'!BP$4+11,FALSE),0))</f>
        <v>0</v>
      </c>
      <c r="AI86" s="17">
        <f>IF(AND($D86=$Y$4,$E86=AI$5),VLOOKUP($A86,'Потребление ЭЭ_факт'!$A$5:$DH$154,47+'Потребление ЭЭ_факт'!BQ$4+11,FALSE),IF(AH86&lt;&gt;0,VLOOKUP($A86,'Потребление ЭЭ_факт'!$A$5:$DH$154,47+'Потребление ЭЭ_факт'!BQ$4+11,FALSE),0))</f>
        <v>0</v>
      </c>
      <c r="AJ86" s="17">
        <f>IF(AND($D86=$Y$4,$E86=AJ$5),VLOOKUP($A86,'Потребление ЭЭ_факт'!$A$5:$DH$154,47+'Потребление ЭЭ_факт'!BR$4+11,FALSE),IF(AI86&lt;&gt;0,VLOOKUP($A86,'Потребление ЭЭ_факт'!$A$5:$DH$154,47+'Потребление ЭЭ_факт'!BR$4+11,FALSE),0))</f>
        <v>0</v>
      </c>
      <c r="AK86" s="14">
        <f>IF(AND($D86=$AK$4,$E86=AK$5),VLOOKUP($A86,'Потребление ЭЭ_факт'!$A$5:$DH$154,47+'Потребление ЭЭ_факт'!BS$4+23,FALSE),IF(AJ86&lt;&gt;0,VLOOKUP($A86,'Потребление ЭЭ_факт'!$A$5:$DH$154,47+'Потребление ЭЭ_факт'!BS$4+23,FALSE),0))</f>
        <v>0</v>
      </c>
      <c r="AL86" s="17">
        <f>IF(AND($D86=$AK$4,$E86=AL$5),VLOOKUP($A86,'Потребление ЭЭ_факт'!$A$5:$DH$154,47+'Потребление ЭЭ_факт'!BT$4+23,FALSE),IF(AK86&lt;&gt;0,VLOOKUP($A86,'Потребление ЭЭ_факт'!$A$5:$DH$154,47+'Потребление ЭЭ_факт'!BT$4+23,FALSE),0))</f>
        <v>0</v>
      </c>
      <c r="AM86" s="17">
        <f>IF(AND($D86=$AK$4,$E86=AM$5),VLOOKUP($A86,'Потребление ЭЭ_факт'!$A$5:$DH$154,47+'Потребление ЭЭ_факт'!BU$4+23,FALSE),IF(AL86&lt;&gt;0,VLOOKUP($A86,'Потребление ЭЭ_факт'!$A$5:$DH$154,47+'Потребление ЭЭ_факт'!BU$4+23,FALSE),0))</f>
        <v>0</v>
      </c>
      <c r="AN86" s="17">
        <f>IF(AND($D86=$AK$4,$E86=AN$5),VLOOKUP($A86,'Потребление ЭЭ_факт'!$A$5:$DH$154,47+'Потребление ЭЭ_факт'!BV$4+23,FALSE),IF(AM86&lt;&gt;0,VLOOKUP($A86,'Потребление ЭЭ_факт'!$A$5:$DH$154,47+'Потребление ЭЭ_факт'!BV$4+23,FALSE),0))</f>
        <v>0</v>
      </c>
      <c r="AO86" s="17">
        <f>IF(AND($D86=$AK$4,$E86=AO$5),VLOOKUP($A86,'Потребление ЭЭ_факт'!$A$5:$DH$154,47+'Потребление ЭЭ_факт'!BW$4+23,FALSE),IF(AN86&lt;&gt;0,VLOOKUP($A86,'Потребление ЭЭ_факт'!$A$5:$DH$154,47+'Потребление ЭЭ_факт'!BW$4+23,FALSE),0))</f>
        <v>0</v>
      </c>
      <c r="AP86" s="17">
        <f>IF(AND($D86=$AK$4,$E86=AP$5),VLOOKUP($A86,'Потребление ЭЭ_факт'!$A$5:$DH$154,47+'Потребление ЭЭ_факт'!BX$4+23,FALSE),IF(AO86&lt;&gt;0,VLOOKUP($A86,'Потребление ЭЭ_факт'!$A$5:$DH$154,47+'Потребление ЭЭ_факт'!BX$4+23,FALSE),0))</f>
        <v>0</v>
      </c>
      <c r="AQ86" s="17">
        <f>IF(AND($D86=$AK$4,$E86=AQ$5),VLOOKUP($A86,'Потребление ЭЭ_факт'!$A$5:$DH$154,47+'Потребление ЭЭ_факт'!BY$4+23,FALSE),IF(AP86&lt;&gt;0,VLOOKUP($A86,'Потребление ЭЭ_факт'!$A$5:$DH$154,47+'Потребление ЭЭ_факт'!BY$4+23,FALSE),0))</f>
        <v>0</v>
      </c>
      <c r="AR86" s="17">
        <f>IF(AND($D86=$AK$4,$E86=AR$5),VLOOKUP($A86,'Потребление ЭЭ_факт'!$A$5:$DH$154,47+'Потребление ЭЭ_факт'!BZ$4+23,FALSE),IF(AQ86&lt;&gt;0,VLOOKUP($A86,'Потребление ЭЭ_факт'!$A$5:$DH$154,47+'Потребление ЭЭ_факт'!BZ$4+23,FALSE),0))</f>
        <v>0</v>
      </c>
      <c r="AS86" s="17">
        <f>IF(AND($D86=$AK$4,$E86=AS$5),VLOOKUP($A86,'Потребление ЭЭ_факт'!$A$5:$DH$154,47+'Потребление ЭЭ_факт'!CA$4+23,FALSE),IF(AR86&lt;&gt;0,VLOOKUP($A86,'Потребление ЭЭ_факт'!$A$5:$DH$154,47+'Потребление ЭЭ_факт'!CA$4+23,FALSE),0))</f>
        <v>0</v>
      </c>
      <c r="AT86" s="17">
        <f>IF(AND($D86=$AK$4,$E86=AT$5),VLOOKUP($A86,'Потребление ЭЭ_факт'!$A$5:$DH$154,47+'Потребление ЭЭ_факт'!CB$4+23,FALSE),IF(AS86&lt;&gt;0,VLOOKUP($A86,'Потребление ЭЭ_факт'!$A$5:$DH$154,47+'Потребление ЭЭ_факт'!CB$4+23,FALSE),0))</f>
        <v>0</v>
      </c>
      <c r="AU86" s="17">
        <f>IF(AND($D86=$AK$4,$E86=AU$5),VLOOKUP($A86,'Потребление ЭЭ_факт'!$A$5:$DH$154,47+'Потребление ЭЭ_факт'!CC$4+23,FALSE),IF(AT86&lt;&gt;0,VLOOKUP($A86,'Потребление ЭЭ_факт'!$A$5:$DH$154,47+'Потребление ЭЭ_факт'!CC$4+23,FALSE),0))</f>
        <v>0</v>
      </c>
      <c r="AV86" s="17">
        <f>IF(AND($D86=$AK$4,$E86=AV$5),VLOOKUP($A86,'Потребление ЭЭ_факт'!$A$5:$DH$154,47+'Потребление ЭЭ_факт'!CD$4+23,FALSE),IF(AU86&lt;&gt;0,VLOOKUP($A86,'Потребление ЭЭ_факт'!$A$5:$DH$154,47+'Потребление ЭЭ_факт'!CD$4+23,FALSE),0))</f>
        <v>0</v>
      </c>
      <c r="AW86" s="14">
        <f>IF(AND($D86=$AW$4,$E86=AW$5),VLOOKUP($A86,'Потребление ЭЭ_факт'!$A$5:$DH$154,47+'Потребление ЭЭ_факт'!CE$4+35,FALSE),IF(AV86&lt;&gt;0,VLOOKUP($A86,'Потребление ЭЭ_факт'!$A$5:$DH$154,47+'Потребление ЭЭ_факт'!CE$4+35,FALSE),0))</f>
        <v>0</v>
      </c>
      <c r="AX86" s="17">
        <f>IF(AND($D86=$AW$4,$E86=AX$5),VLOOKUP($A86,'Потребление ЭЭ_факт'!$A$5:$DH$154,47+'Потребление ЭЭ_факт'!CF$4+35,FALSE),IF(AW86&lt;&gt;0,VLOOKUP($A86,'Потребление ЭЭ_факт'!$A$5:$DH$154,47+'Потребление ЭЭ_факт'!CF$4+35,FALSE),0))</f>
        <v>0</v>
      </c>
      <c r="AY86" s="17">
        <f>IF(AND($D86=$AW$4,$E86=AY$5),VLOOKUP($A86,'Потребление ЭЭ_факт'!$A$5:$DH$154,47+'Потребление ЭЭ_факт'!CG$4+35,FALSE),IF(AX86&lt;&gt;0,VLOOKUP($A86,'Потребление ЭЭ_факт'!$A$5:$DH$154,47+'Потребление ЭЭ_факт'!CG$4+35,FALSE),0))</f>
        <v>0</v>
      </c>
      <c r="AZ86" s="17">
        <f>IF(AND($D86=$AW$4,$E86=AZ$5),VLOOKUP($A86,'Потребление ЭЭ_факт'!$A$5:$DH$154,47+'Потребление ЭЭ_факт'!CH$4+35,FALSE),IF(AY86&lt;&gt;0,VLOOKUP($A86,'Потребление ЭЭ_факт'!$A$5:$DH$154,47+'Потребление ЭЭ_факт'!CH$4+35,FALSE),0))</f>
        <v>0</v>
      </c>
      <c r="BA86" s="17">
        <f>IF(AND($D86=$AW$4,$E86=BA$5),VLOOKUP($A86,'Потребление ЭЭ_факт'!$A$5:$DH$154,47+'Потребление ЭЭ_факт'!CI$4+35,FALSE),IF(AZ86&lt;&gt;0,VLOOKUP($A86,'Потребление ЭЭ_факт'!$A$5:$DH$154,47+'Потребление ЭЭ_факт'!CI$4+35,FALSE),0))</f>
        <v>0</v>
      </c>
      <c r="BB86" s="17">
        <f>IF(AND($D86=$AW$4,$E86=BB$5),VLOOKUP($A86,'Потребление ЭЭ_факт'!$A$5:$DH$154,47+'Потребление ЭЭ_факт'!CJ$4+35,FALSE),IF(BA86&lt;&gt;0,VLOOKUP($A86,'Потребление ЭЭ_факт'!$A$5:$DH$154,47+'Потребление ЭЭ_факт'!CJ$4+35,FALSE),0))</f>
        <v>0</v>
      </c>
      <c r="BC86" s="17">
        <f>IF(AND($D86=$AW$4,$E86=BC$5),VLOOKUP($A86,'Потребление ЭЭ_факт'!$A$5:$DH$154,47+'Потребление ЭЭ_факт'!CK$4+35,FALSE),IF(BB86&lt;&gt;0,VLOOKUP($A86,'Потребление ЭЭ_факт'!$A$5:$DH$154,47+'Потребление ЭЭ_факт'!CK$4+35,FALSE),0))</f>
        <v>0</v>
      </c>
      <c r="BD86" s="17">
        <f>IF(AND($D86=$AW$4,$E86=BD$5),VLOOKUP($A86,'Потребление ЭЭ_факт'!$A$5:$DH$154,47+'Потребление ЭЭ_факт'!CL$4+35,FALSE),IF(BC86&lt;&gt;0,VLOOKUP($A86,'Потребление ЭЭ_факт'!$A$5:$DH$154,47+'Потребление ЭЭ_факт'!CL$4+35,FALSE),0))</f>
        <v>0</v>
      </c>
      <c r="BE86" s="17">
        <f>IF(AND($D86=$AW$4,$E86=BE$5),VLOOKUP($A86,'Потребление ЭЭ_факт'!$A$5:$DH$154,47+'Потребление ЭЭ_факт'!CM$4+35,FALSE),IF(BD86&lt;&gt;0,VLOOKUP($A86,'Потребление ЭЭ_факт'!$A$5:$DH$154,47+'Потребление ЭЭ_факт'!CM$4+35,FALSE),0))</f>
        <v>0</v>
      </c>
      <c r="BF86" s="17">
        <f>IF(AND($D86=$AW$4,$E86=BF$5),VLOOKUP($A86,'Потребление ЭЭ_факт'!$A$5:$DH$154,47+'Потребление ЭЭ_факт'!CN$4+35,FALSE),IF(BE86&lt;&gt;0,VLOOKUP($A86,'Потребление ЭЭ_факт'!$A$5:$DH$154,47+'Потребление ЭЭ_факт'!CN$4+35,FALSE),0))</f>
        <v>0</v>
      </c>
      <c r="BG86" s="17">
        <f>IF(AND($D86=$AW$4,$E86=BG$5),VLOOKUP($A86,'Потребление ЭЭ_факт'!$A$5:$DH$154,47+'Потребление ЭЭ_факт'!CO$4+35,FALSE),IF(BF86&lt;&gt;0,VLOOKUP($A86,'Потребление ЭЭ_факт'!$A$5:$DH$154,47+'Потребление ЭЭ_факт'!CO$4+35,FALSE),0))</f>
        <v>0</v>
      </c>
      <c r="BH86" s="17">
        <f>IF(AND($D86=$AW$4,$E86=BH$5),VLOOKUP($A86,'Потребление ЭЭ_факт'!$A$5:$DH$154,47+'Потребление ЭЭ_факт'!CP$4+35,FALSE),IF(BG86&lt;&gt;0,VLOOKUP($A86,'Потребление ЭЭ_факт'!$A$5:$DH$154,47+'Потребление ЭЭ_факт'!CP$4+35,FALSE),0))</f>
        <v>0</v>
      </c>
      <c r="BI86" s="14">
        <f>IF(AND($D86=$BI$4,$E86=BI$5),VLOOKUP($A86,'Потребление ЭЭ_факт'!$A$5:$DH$154,47+'Потребление ЭЭ_факт'!CQ$4+47,FALSE),IF(BH86&lt;&gt;0,VLOOKUP($A86,'Потребление ЭЭ_факт'!$A$5:$DH$154,47+'Потребление ЭЭ_факт'!CQ$4+47,FALSE),0))</f>
        <v>0</v>
      </c>
      <c r="BJ86" s="17">
        <f>IF(AND($D86=$BI$4,$E86=BJ$5),VLOOKUP($A86,'Потребление ЭЭ_факт'!$A$5:$DH$154,47+'Потребление ЭЭ_факт'!CR$4+47,FALSE),IF(BI86&lt;&gt;0,VLOOKUP($A86,'Потребление ЭЭ_факт'!$A$5:$DH$154,47+'Потребление ЭЭ_факт'!CR$4+47,FALSE),0))</f>
        <v>17065.961428571431</v>
      </c>
      <c r="BK86" s="17">
        <f>IF(AND($D86=$BI$4,$E86=BK$5),VLOOKUP($A86,'Потребление ЭЭ_факт'!$A$5:$DH$154,47+'Потребление ЭЭ_факт'!CS$4+47,FALSE),IF(BJ86&lt;&gt;0,VLOOKUP($A86,'Потребление ЭЭ_факт'!$A$5:$DH$154,47+'Потребление ЭЭ_факт'!CS$4+47,FALSE),0))</f>
        <v>23352.587857142855</v>
      </c>
      <c r="BL86" s="17">
        <f>IF(AND($D86=$BI$4,$E86=BL$5),VLOOKUP($A86,'Потребление ЭЭ_факт'!$A$5:$DH$154,47+'Потребление ЭЭ_факт'!CT$4+47,FALSE),IF(BK86&lt;&gt;0,VLOOKUP($A86,'Потребление ЭЭ_факт'!$A$5:$DH$154,47+'Потребление ЭЭ_факт'!CT$4+47,FALSE),0))</f>
        <v>20228.592857142859</v>
      </c>
      <c r="BM86" s="17">
        <f>IF(AND($D86=$BI$4,$E86=BM$5),VLOOKUP($A86,'Потребление ЭЭ_факт'!$A$5:$DH$154,47+'Потребление ЭЭ_факт'!CU$4+47,FALSE),IF(BL86&lt;&gt;0,VLOOKUP($A86,'Потребление ЭЭ_факт'!$A$5:$DH$154,47+'Потребление ЭЭ_факт'!CU$4+47,FALSE),0))</f>
        <v>22101.636000000002</v>
      </c>
      <c r="BN86" s="17">
        <f>IF(AND($D86=$BI$4,$E86=BN$5),VLOOKUP($A86,'Потребление ЭЭ_факт'!$A$5:$DH$154,47+'Потребление ЭЭ_факт'!CV$4+47,FALSE),IF(BM86&lt;&gt;0,VLOOKUP($A86,'Потребление ЭЭ_факт'!$A$5:$DH$154,47+'Потребление ЭЭ_факт'!CV$4+47,FALSE),0))</f>
        <v>23968.414285714291</v>
      </c>
      <c r="BO86" s="17">
        <f>IF(AND($D86=$BI$4,$E86=BO$5),VLOOKUP($A86,'Потребление ЭЭ_факт'!$A$5:$DH$154,47+'Потребление ЭЭ_факт'!CW$4+47,FALSE),IF(BN86&lt;&gt;0,VLOOKUP($A86,'Потребление ЭЭ_факт'!$A$5:$DH$154,47+'Потребление ЭЭ_факт'!CW$4+47,FALSE),0))</f>
        <v>26075.96</v>
      </c>
      <c r="BP86" s="17">
        <f>IF(AND($D86=$BI$4,$E86=BP$5),VLOOKUP($A86,'Потребление ЭЭ_факт'!$A$5:$DH$154,47+'Потребление ЭЭ_факт'!CX$4+47,FALSE),IF(BO86&lt;&gt;0,VLOOKUP($A86,'Потребление ЭЭ_факт'!$A$5:$DH$154,47+'Потребление ЭЭ_факт'!CX$4+47,FALSE),0))</f>
        <v>23794.129714285715</v>
      </c>
      <c r="BQ86" s="17">
        <f>IF(AND($D86=$BI$4,$E86=BQ$5),VLOOKUP($A86,'Потребление ЭЭ_факт'!$A$5:$DH$154,47+'Потребление ЭЭ_факт'!CY$4+47,FALSE),IF(BP86&lt;&gt;0,VLOOKUP($A86,'Потребление ЭЭ_факт'!$A$5:$DH$154,47+'Потребление ЭЭ_факт'!CY$4+47,FALSE),0))</f>
        <v>21983.357142857149</v>
      </c>
      <c r="BR86" s="17">
        <f>IF(AND($D86=$BI$4,$E86=BR$5),VLOOKUP($A86,'Потребление ЭЭ_факт'!$A$5:$DH$154,47+'Потребление ЭЭ_факт'!CZ$4+47,FALSE),IF(BQ86&lt;&gt;0,VLOOKUP($A86,'Потребление ЭЭ_факт'!$A$5:$DH$154,47+'Потребление ЭЭ_факт'!CZ$4+47,FALSE),0))</f>
        <v>23409.499428571431</v>
      </c>
      <c r="BS86" s="17">
        <f>IF(AND($D86=$BI$4,$E86=BS$5),VLOOKUP($A86,'Потребление ЭЭ_факт'!$A$5:$DH$154,47+'Потребление ЭЭ_факт'!DA$4+47,FALSE),IF(BR86&lt;&gt;0,VLOOKUP($A86,'Потребление ЭЭ_факт'!$A$5:$DH$154,47+'Потребление ЭЭ_факт'!DA$4+47,FALSE),0))</f>
        <v>24914.207142857147</v>
      </c>
      <c r="BT86" s="17">
        <f>IF(AND($D86=$BI$4,$E86=BT$5),VLOOKUP($A86,'Потребление ЭЭ_факт'!$A$5:$DH$154,47+'Потребление ЭЭ_факт'!DB$4+47,FALSE),IF(BS86&lt;&gt;0,VLOOKUP($A86,'Потребление ЭЭ_факт'!$A$5:$DH$154,47+'Потребление ЭЭ_факт'!DB$4+47,FALSE),0))</f>
        <v>27635.193571428572</v>
      </c>
      <c r="BU86" s="14">
        <f>IF(AND($D86=$BU$4,$E86=BU$5),VLOOKUP($A86,'Потребление ЭЭ_факт'!$A$5:$DH$154,59+'Потребление ЭЭ_факт'!DC$4+47,FALSE),IF(BT86&lt;&gt;0,VLOOKUP($A86,'Потребление ЭЭ_факт'!$A$5:$DH$154,47+'Потребление ЭЭ_факт'!DC$4+59,FALSE),0))</f>
        <v>22788.666857142856</v>
      </c>
      <c r="BV86" s="17">
        <f>IF(AND($D86=$BU$4,$E86=BV$5),VLOOKUP($A86,'Потребление ЭЭ_факт'!$A$5:$DH$154,59+'Потребление ЭЭ_факт'!DD$4+47,FALSE),IF(BU86&lt;&gt;0,VLOOKUP($A86,'Потребление ЭЭ_факт'!$A$5:$DH$154,47+'Потребление ЭЭ_факт'!DD$4+59,FALSE),0))</f>
        <v>21025.079999999998</v>
      </c>
      <c r="BW86" s="17">
        <f>IF(AND($D86=$BU$4,$E86=BW$5),VLOOKUP($A86,'Потребление ЭЭ_факт'!$A$5:$DH$154,59+'Потребление ЭЭ_факт'!DE$4+47,FALSE),IF(BV86&lt;&gt;0,VLOOKUP($A86,'Потребление ЭЭ_факт'!$A$5:$DH$154,47+'Потребление ЭЭ_факт'!DE$4+59,FALSE),0))</f>
        <v>22293.251428571428</v>
      </c>
      <c r="BX86" s="17">
        <f>IF(AND($D86=$BU$4,$E86=BX$5),VLOOKUP($A86,'Потребление ЭЭ_факт'!$A$5:$DH$154,59+'Потребление ЭЭ_факт'!DF$4+47,FALSE),IF(BW86&lt;&gt;0,VLOOKUP($A86,'Потребление ЭЭ_факт'!$A$5:$DH$154,47+'Потребление ЭЭ_факт'!DF$4+59,FALSE),0))</f>
        <v>21356.357142857141</v>
      </c>
      <c r="BY86" s="17">
        <f>IF(AND($D86=$BU$4,$E86=BY$5),VLOOKUP($A86,'Потребление ЭЭ_факт'!$A$5:$DH$154,59+'Потребление ЭЭ_факт'!DG$4+47,FALSE),IF(BX86&lt;&gt;0,VLOOKUP($A86,'Потребление ЭЭ_факт'!$A$5:$DH$154,47+'Потребление ЭЭ_факт'!DG$4+59,FALSE),0))</f>
        <v>23951.075488721803</v>
      </c>
      <c r="BZ86" s="17">
        <f>IF(AND($D86=$BU$4,$E86=BZ$5),VLOOKUP($A86,'Потребление ЭЭ_факт'!$A$5:$DH$154,59+'Потребление ЭЭ_факт'!DH$4+47,FALSE),IF(BY86&lt;&gt;0,VLOOKUP($A86,'Потребление ЭЭ_факт'!$A$5:$DH$154,47+'Потребление ЭЭ_факт'!DH$4+59,FALSE),0))</f>
        <v>22743.642857142855</v>
      </c>
      <c r="CA86" s="15">
        <f t="shared" si="301"/>
        <v>26075.96</v>
      </c>
      <c r="CB86" s="12">
        <f t="shared" si="302"/>
        <v>23794.129714285715</v>
      </c>
      <c r="CC86" s="12">
        <f t="shared" si="303"/>
        <v>21983.357142857149</v>
      </c>
      <c r="CD86" s="12">
        <f t="shared" si="304"/>
        <v>23409.499428571431</v>
      </c>
      <c r="CE86" s="12">
        <f t="shared" si="305"/>
        <v>24914.207142857147</v>
      </c>
      <c r="CF86" s="12">
        <f t="shared" si="306"/>
        <v>27635.193571428572</v>
      </c>
      <c r="CG86" s="14">
        <f t="shared" si="307"/>
        <v>22788.666857142856</v>
      </c>
      <c r="CH86" s="15">
        <f t="shared" si="308"/>
        <v>21025.079999999998</v>
      </c>
      <c r="CI86" s="15">
        <f t="shared" si="309"/>
        <v>22293.251428571428</v>
      </c>
      <c r="CJ86" s="15">
        <f t="shared" si="310"/>
        <v>21356.357142857141</v>
      </c>
      <c r="CK86" s="15">
        <f t="shared" si="311"/>
        <v>23951.075488721803</v>
      </c>
      <c r="CL86" s="15">
        <f t="shared" si="312"/>
        <v>22743.642857142855</v>
      </c>
      <c r="CM86" s="15">
        <f t="shared" si="438"/>
        <v>26075.96</v>
      </c>
      <c r="CN86" s="15">
        <f t="shared" si="439"/>
        <v>23794.129714285715</v>
      </c>
      <c r="CO86" s="15">
        <f t="shared" si="440"/>
        <v>21983.357142857149</v>
      </c>
      <c r="CP86" s="15">
        <f t="shared" si="441"/>
        <v>23409.499428571431</v>
      </c>
      <c r="CQ86" s="15">
        <f t="shared" si="442"/>
        <v>24914.207142857147</v>
      </c>
      <c r="CR86" s="16">
        <f t="shared" si="443"/>
        <v>27635.193571428572</v>
      </c>
      <c r="CS86" s="14">
        <f t="shared" si="437"/>
        <v>22788.666857142856</v>
      </c>
      <c r="CT86" s="15">
        <f t="shared" si="416"/>
        <v>21025.079999999998</v>
      </c>
      <c r="CU86" s="15">
        <f t="shared" si="417"/>
        <v>22293.251428571428</v>
      </c>
      <c r="CV86" s="15">
        <f t="shared" si="418"/>
        <v>21356.357142857141</v>
      </c>
      <c r="CW86" s="15">
        <f t="shared" si="419"/>
        <v>23951.075488721803</v>
      </c>
      <c r="CX86" s="15">
        <f t="shared" si="420"/>
        <v>22743.642857142855</v>
      </c>
      <c r="CY86" s="15">
        <f t="shared" si="421"/>
        <v>26075.96</v>
      </c>
      <c r="CZ86" s="15">
        <f t="shared" si="422"/>
        <v>23794.129714285715</v>
      </c>
      <c r="DA86" s="15">
        <f t="shared" si="423"/>
        <v>21983.357142857149</v>
      </c>
      <c r="DB86" s="15">
        <f t="shared" si="424"/>
        <v>23409.499428571431</v>
      </c>
      <c r="DC86" s="15">
        <f t="shared" si="425"/>
        <v>24914.207142857147</v>
      </c>
      <c r="DD86" s="16">
        <f t="shared" si="287"/>
        <v>27635.193571428572</v>
      </c>
      <c r="DE86" s="14">
        <f t="shared" si="313"/>
        <v>22788.666857142856</v>
      </c>
      <c r="DF86" s="15">
        <f t="shared" si="426"/>
        <v>21025.079999999998</v>
      </c>
      <c r="DG86" s="15">
        <f t="shared" si="427"/>
        <v>22293.251428571428</v>
      </c>
      <c r="DH86" s="15">
        <f t="shared" si="428"/>
        <v>21356.357142857141</v>
      </c>
      <c r="DI86" s="15">
        <f t="shared" si="429"/>
        <v>23951.075488721803</v>
      </c>
      <c r="DJ86" s="15">
        <f t="shared" si="430"/>
        <v>22743.642857142855</v>
      </c>
      <c r="DK86" s="15">
        <f t="shared" si="431"/>
        <v>26075.96</v>
      </c>
      <c r="DL86" s="15">
        <f t="shared" si="432"/>
        <v>23794.129714285715</v>
      </c>
      <c r="DM86" s="15">
        <f t="shared" si="433"/>
        <v>21983.357142857149</v>
      </c>
      <c r="DN86" s="15">
        <f t="shared" si="434"/>
        <v>23409.499428571431</v>
      </c>
      <c r="DO86" s="15">
        <f t="shared" si="435"/>
        <v>24914.207142857147</v>
      </c>
      <c r="DP86" s="16">
        <f t="shared" si="436"/>
        <v>27635.193571428572</v>
      </c>
      <c r="DQ86" s="14">
        <f t="shared" si="333"/>
        <v>22788.666857142856</v>
      </c>
      <c r="DR86" s="15">
        <f t="shared" si="334"/>
        <v>21025.079999999998</v>
      </c>
      <c r="DS86" s="15">
        <f t="shared" si="335"/>
        <v>22293.251428571428</v>
      </c>
      <c r="DT86" s="15">
        <f t="shared" si="336"/>
        <v>21356.357142857141</v>
      </c>
      <c r="DU86" s="15">
        <f t="shared" si="337"/>
        <v>23951.075488721803</v>
      </c>
      <c r="DV86" s="15">
        <f t="shared" si="338"/>
        <v>22743.642857142855</v>
      </c>
      <c r="DW86" s="15">
        <f t="shared" si="339"/>
        <v>26075.96</v>
      </c>
      <c r="DX86" s="15">
        <f t="shared" si="340"/>
        <v>23794.129714285715</v>
      </c>
      <c r="DY86" s="15">
        <f t="shared" si="341"/>
        <v>21983.357142857149</v>
      </c>
      <c r="DZ86" s="15">
        <f t="shared" si="444"/>
        <v>23409.499428571431</v>
      </c>
      <c r="EA86" s="15">
        <f t="shared" si="445"/>
        <v>24914.207142857147</v>
      </c>
      <c r="EB86" s="16">
        <f t="shared" si="446"/>
        <v>27635.193571428572</v>
      </c>
      <c r="EC86" s="14">
        <f t="shared" si="447"/>
        <v>22788.666857142856</v>
      </c>
      <c r="ED86" s="15">
        <f t="shared" si="448"/>
        <v>21025.079999999998</v>
      </c>
      <c r="EE86" s="15">
        <f t="shared" si="449"/>
        <v>22293.251428571428</v>
      </c>
      <c r="EF86" s="15">
        <f t="shared" si="450"/>
        <v>21356.357142857141</v>
      </c>
      <c r="EG86" s="15">
        <f t="shared" si="451"/>
        <v>23951.075488721803</v>
      </c>
      <c r="EH86" s="15">
        <f t="shared" si="452"/>
        <v>22743.642857142855</v>
      </c>
      <c r="EI86" s="15">
        <f t="shared" si="453"/>
        <v>26075.96</v>
      </c>
      <c r="EJ86" s="15">
        <f t="shared" si="454"/>
        <v>23794.129714285715</v>
      </c>
      <c r="EK86" s="15">
        <f t="shared" si="455"/>
        <v>21983.357142857149</v>
      </c>
      <c r="EL86" s="15">
        <f t="shared" si="456"/>
        <v>23409.499428571431</v>
      </c>
      <c r="EM86" s="15">
        <f t="shared" si="457"/>
        <v>24914.207142857147</v>
      </c>
      <c r="EN86" s="16">
        <f t="shared" si="458"/>
        <v>27635.193571428572</v>
      </c>
      <c r="EO86" s="14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6"/>
      <c r="FC86" s="14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4"/>
      <c r="FP86" s="17"/>
      <c r="FQ86" s="17"/>
      <c r="FR86" s="17"/>
      <c r="FS86" s="17"/>
      <c r="FT86" s="17"/>
      <c r="FU86" s="17"/>
      <c r="FV86" s="17"/>
      <c r="FW86" s="17"/>
      <c r="FX86" s="17"/>
      <c r="FY86" s="17"/>
      <c r="FZ86" s="17"/>
      <c r="GA86" s="14"/>
      <c r="GB86" s="17"/>
      <c r="GC86" s="17">
        <f t="shared" si="343"/>
        <v>23352.587857142855</v>
      </c>
      <c r="GD86" s="17">
        <f t="shared" si="344"/>
        <v>20228.592857142859</v>
      </c>
      <c r="GE86" s="17">
        <f t="shared" si="345"/>
        <v>22101.636000000002</v>
      </c>
      <c r="GF86" s="17">
        <f t="shared" si="346"/>
        <v>23968.414285714291</v>
      </c>
      <c r="GG86" s="17">
        <f t="shared" si="347"/>
        <v>26075.96</v>
      </c>
      <c r="GH86" s="17">
        <f t="shared" si="348"/>
        <v>23794.129714285715</v>
      </c>
      <c r="GI86" s="17">
        <f t="shared" si="349"/>
        <v>21983.357142857149</v>
      </c>
      <c r="GJ86" s="17">
        <f t="shared" si="350"/>
        <v>23409.499428571431</v>
      </c>
      <c r="GK86" s="17">
        <f t="shared" si="351"/>
        <v>24914.207142857147</v>
      </c>
      <c r="GL86" s="17">
        <f t="shared" si="352"/>
        <v>27635.193571428572</v>
      </c>
      <c r="GM86" s="14">
        <f t="shared" si="353"/>
        <v>22788.666857142856</v>
      </c>
      <c r="GN86" s="17">
        <f t="shared" si="354"/>
        <v>21025.079999999998</v>
      </c>
      <c r="GO86" s="17">
        <f t="shared" si="355"/>
        <v>22293.251428571428</v>
      </c>
      <c r="GP86" s="17">
        <f t="shared" si="356"/>
        <v>21356.357142857141</v>
      </c>
      <c r="GQ86" s="17">
        <f t="shared" si="357"/>
        <v>23951.075488721803</v>
      </c>
      <c r="GR86" s="17">
        <f t="shared" si="358"/>
        <v>22743.642857142855</v>
      </c>
      <c r="GS86" s="15">
        <f t="shared" si="359"/>
        <v>26075.96</v>
      </c>
      <c r="GT86" s="12">
        <f t="shared" si="360"/>
        <v>23794.129714285715</v>
      </c>
      <c r="GU86" s="12">
        <f t="shared" si="361"/>
        <v>21983.357142857149</v>
      </c>
      <c r="GV86" s="12">
        <f t="shared" si="362"/>
        <v>23409.499428571431</v>
      </c>
      <c r="GW86" s="12">
        <f t="shared" si="363"/>
        <v>24914.207142857147</v>
      </c>
      <c r="GX86" s="12">
        <f t="shared" si="364"/>
        <v>27635.193571428572</v>
      </c>
      <c r="GY86" s="14">
        <f t="shared" si="365"/>
        <v>22788.666857142856</v>
      </c>
      <c r="GZ86" s="15">
        <f t="shared" si="366"/>
        <v>21025.079999999998</v>
      </c>
      <c r="HA86" s="15">
        <f t="shared" si="367"/>
        <v>22293.251428571428</v>
      </c>
      <c r="HB86" s="15">
        <f t="shared" si="368"/>
        <v>21356.357142857141</v>
      </c>
      <c r="HC86" s="15">
        <f t="shared" si="369"/>
        <v>23951.075488721803</v>
      </c>
      <c r="HD86" s="15">
        <f t="shared" si="370"/>
        <v>22743.642857142855</v>
      </c>
      <c r="HE86" s="15">
        <f t="shared" si="371"/>
        <v>26075.96</v>
      </c>
      <c r="HF86" s="15">
        <f t="shared" si="372"/>
        <v>23794.129714285715</v>
      </c>
      <c r="HG86" s="15">
        <f t="shared" si="373"/>
        <v>21983.357142857149</v>
      </c>
      <c r="HH86" s="15">
        <f t="shared" si="374"/>
        <v>23409.499428571431</v>
      </c>
      <c r="HI86" s="15">
        <f t="shared" si="375"/>
        <v>24914.207142857147</v>
      </c>
      <c r="HJ86" s="16">
        <f t="shared" si="376"/>
        <v>27635.193571428572</v>
      </c>
      <c r="HK86" s="14">
        <f t="shared" si="377"/>
        <v>22788.666857142856</v>
      </c>
      <c r="HL86" s="15">
        <f t="shared" si="378"/>
        <v>21025.079999999998</v>
      </c>
      <c r="HM86" s="15">
        <f t="shared" si="379"/>
        <v>22293.251428571428</v>
      </c>
      <c r="HN86" s="15">
        <f t="shared" si="380"/>
        <v>21356.357142857141</v>
      </c>
      <c r="HO86" s="15">
        <f t="shared" si="381"/>
        <v>23951.075488721803</v>
      </c>
      <c r="HP86" s="15">
        <f t="shared" si="382"/>
        <v>22743.642857142855</v>
      </c>
      <c r="HQ86" s="15">
        <f t="shared" si="383"/>
        <v>26075.96</v>
      </c>
      <c r="HR86" s="15">
        <f t="shared" si="384"/>
        <v>23794.129714285715</v>
      </c>
      <c r="HS86" s="15">
        <f t="shared" si="385"/>
        <v>21983.357142857149</v>
      </c>
      <c r="HT86" s="15">
        <f t="shared" si="386"/>
        <v>23409.499428571431</v>
      </c>
      <c r="HU86" s="15">
        <f t="shared" si="387"/>
        <v>24914.207142857147</v>
      </c>
      <c r="HV86" s="16">
        <f t="shared" si="388"/>
        <v>27635.193571428572</v>
      </c>
      <c r="HW86" s="14">
        <f t="shared" si="389"/>
        <v>22788.666857142856</v>
      </c>
      <c r="HX86" s="15">
        <f t="shared" si="390"/>
        <v>21025.079999999998</v>
      </c>
      <c r="HY86" s="15">
        <f t="shared" si="391"/>
        <v>22293.251428571428</v>
      </c>
      <c r="HZ86" s="15">
        <f t="shared" si="392"/>
        <v>21356.357142857141</v>
      </c>
      <c r="IA86" s="15">
        <f t="shared" si="393"/>
        <v>23951.075488721803</v>
      </c>
      <c r="IB86" s="15">
        <f t="shared" si="394"/>
        <v>22743.642857142855</v>
      </c>
      <c r="IC86" s="15">
        <f t="shared" si="395"/>
        <v>26075.96</v>
      </c>
      <c r="ID86" s="15">
        <f t="shared" si="396"/>
        <v>23794.129714285715</v>
      </c>
      <c r="IE86" s="15">
        <f t="shared" si="397"/>
        <v>21983.357142857149</v>
      </c>
      <c r="IF86" s="15">
        <f t="shared" si="398"/>
        <v>23409.499428571431</v>
      </c>
      <c r="IG86" s="15">
        <f t="shared" si="399"/>
        <v>24914.207142857147</v>
      </c>
      <c r="IH86" s="16">
        <f t="shared" si="400"/>
        <v>27635.193571428572</v>
      </c>
      <c r="II86" s="14">
        <f t="shared" si="401"/>
        <v>22788.666857142856</v>
      </c>
      <c r="IJ86" s="15">
        <f t="shared" si="415"/>
        <v>21025.079999999998</v>
      </c>
      <c r="IK86" s="15"/>
      <c r="IL86" s="15"/>
      <c r="IM86" s="15"/>
      <c r="IN86" s="15"/>
      <c r="IO86" s="15"/>
      <c r="IP86" s="15"/>
      <c r="IQ86" s="15"/>
      <c r="IR86" s="15"/>
      <c r="IS86" s="15"/>
      <c r="IT86" s="16"/>
      <c r="IU86" s="14"/>
      <c r="IV86" s="15"/>
      <c r="IW86" s="15"/>
      <c r="IX86" s="15"/>
      <c r="IY86" s="15"/>
      <c r="IZ86" s="15"/>
      <c r="JA86" s="15"/>
      <c r="JB86" s="15"/>
      <c r="JC86" s="15"/>
      <c r="JD86" s="15"/>
      <c r="JE86" s="15"/>
      <c r="JF86" s="16"/>
      <c r="JH86" s="17"/>
      <c r="JI86" s="14">
        <f t="shared" si="406"/>
        <v>0</v>
      </c>
      <c r="JJ86" s="15">
        <f t="shared" si="407"/>
        <v>0</v>
      </c>
      <c r="JK86" s="15">
        <f t="shared" si="408"/>
        <v>237463.57800000001</v>
      </c>
      <c r="JL86" s="15">
        <f t="shared" si="409"/>
        <v>281970.42077443609</v>
      </c>
      <c r="JM86" s="15">
        <f t="shared" si="410"/>
        <v>281970.42077443609</v>
      </c>
      <c r="JN86" s="15">
        <f t="shared" si="411"/>
        <v>281970.42077443609</v>
      </c>
      <c r="JO86" s="15">
        <f t="shared" si="412"/>
        <v>281970.42077443609</v>
      </c>
      <c r="JP86" s="15">
        <f t="shared" si="413"/>
        <v>43813.746857142854</v>
      </c>
      <c r="JQ86" s="15">
        <f t="shared" si="414"/>
        <v>0</v>
      </c>
      <c r="JR86" s="14"/>
    </row>
    <row r="87" spans="1:278" ht="12.75" customHeight="1" x14ac:dyDescent="0.25">
      <c r="A87" s="5" t="s">
        <v>159</v>
      </c>
      <c r="B87" s="3" t="s">
        <v>160</v>
      </c>
      <c r="C87" s="4">
        <v>45338</v>
      </c>
      <c r="D87">
        <f t="shared" si="297"/>
        <v>2024</v>
      </c>
      <c r="E87">
        <f t="shared" si="298"/>
        <v>2</v>
      </c>
      <c r="F87">
        <f t="shared" si="299"/>
        <v>2021</v>
      </c>
      <c r="G87">
        <f t="shared" si="300"/>
        <v>2</v>
      </c>
      <c r="H87">
        <f t="shared" si="402"/>
        <v>2024</v>
      </c>
      <c r="I87">
        <f t="shared" si="403"/>
        <v>3</v>
      </c>
      <c r="J87">
        <f t="shared" si="404"/>
        <v>2029</v>
      </c>
      <c r="K87">
        <f t="shared" si="405"/>
        <v>2</v>
      </c>
      <c r="M87" s="28">
        <f>IF(AND($D87=$M$4,$E87=M$5),VLOOKUP($A87,'Потребление ЭЭ_факт'!$A$5:$DH$154,47+'Потребление ЭЭ_факт'!AU$4-1,FALSE),IF(L87&lt;&gt;0,VLOOKUP($A87,'Потребление ЭЭ_факт'!$A$5:$DH$154,47+'Потребление ЭЭ_факт'!AU$4-1,FALSE),0))</f>
        <v>0</v>
      </c>
      <c r="N87" s="17">
        <f>IF(AND($D87=$M$4,$E87=N$5),VLOOKUP($A87,'Потребление ЭЭ_факт'!$A$5:$DH$154,47+'Потребление ЭЭ_факт'!AV$4-1,FALSE),IF(M87&lt;&gt;0,VLOOKUP($A87,'Потребление ЭЭ_факт'!$A$5:$DH$154,47+'Потребление ЭЭ_факт'!AV$4-1,FALSE),0))</f>
        <v>0</v>
      </c>
      <c r="O87" s="17">
        <f>IF(AND($D87=$M$4,$E87=O$5),VLOOKUP($A87,'Потребление ЭЭ_факт'!$A$5:$DH$154,47+'Потребление ЭЭ_факт'!AW$4-1,FALSE),IF(N87&lt;&gt;0,VLOOKUP($A87,'Потребление ЭЭ_факт'!$A$5:$DH$154,47+'Потребление ЭЭ_факт'!AW$4-1,FALSE),0))</f>
        <v>0</v>
      </c>
      <c r="P87" s="17">
        <f>IF(AND($D87=$M$4,$E87=P$5),VLOOKUP($A87,'Потребление ЭЭ_факт'!$A$5:$DH$154,47+'Потребление ЭЭ_факт'!AX$4-1,FALSE),IF(O87&lt;&gt;0,VLOOKUP($A87,'Потребление ЭЭ_факт'!$A$5:$DH$154,47+'Потребление ЭЭ_факт'!AX$4-1,FALSE),0))</f>
        <v>0</v>
      </c>
      <c r="Q87" s="17">
        <f>IF(AND($D87=$M$4,$E87=Q$5),VLOOKUP($A87,'Потребление ЭЭ_факт'!$A$5:$DH$154,47+'Потребление ЭЭ_факт'!AY$4-1,FALSE),IF(P87&lt;&gt;0,VLOOKUP($A87,'Потребление ЭЭ_факт'!$A$5:$DH$154,47+'Потребление ЭЭ_факт'!AY$4-1,FALSE),0))</f>
        <v>0</v>
      </c>
      <c r="R87" s="17">
        <f>IF(AND($D87=$M$4,$E87=R$5),VLOOKUP($A87,'Потребление ЭЭ_факт'!$A$5:$DH$154,47+'Потребление ЭЭ_факт'!AZ$4-1,FALSE),IF(Q87&lt;&gt;0,VLOOKUP($A87,'Потребление ЭЭ_факт'!$A$5:$DH$154,47+'Потребление ЭЭ_факт'!AZ$4-1,FALSE),0))</f>
        <v>0</v>
      </c>
      <c r="S87" s="17">
        <f>IF(AND($D87=$M$4,$E87=S$5),VLOOKUP($A87,'Потребление ЭЭ_факт'!$A$5:$DH$154,47+'Потребление ЭЭ_факт'!BA$4-1,FALSE),IF(R87&lt;&gt;0,VLOOKUP($A87,'Потребление ЭЭ_факт'!$A$5:$DH$154,47+'Потребление ЭЭ_факт'!BA$4-1,FALSE),0))</f>
        <v>0</v>
      </c>
      <c r="T87" s="17">
        <f>IF(AND($D87=$M$4,$E87=T$5),VLOOKUP($A87,'Потребление ЭЭ_факт'!$A$5:$DH$154,47+'Потребление ЭЭ_факт'!BB$4-1,FALSE),IF(S87&lt;&gt;0,VLOOKUP($A87,'Потребление ЭЭ_факт'!$A$5:$DH$154,47+'Потребление ЭЭ_факт'!BB$4-1,FALSE),0))</f>
        <v>0</v>
      </c>
      <c r="U87" s="17">
        <f>IF(AND($D87=$M$4,$E87=U$5),VLOOKUP($A87,'Потребление ЭЭ_факт'!$A$5:$DH$154,47+'Потребление ЭЭ_факт'!BC$4-1,FALSE),IF(T87&lt;&gt;0,VLOOKUP($A87,'Потребление ЭЭ_факт'!$A$5:$DH$154,47+'Потребление ЭЭ_факт'!BC$4-1,FALSE),0))</f>
        <v>0</v>
      </c>
      <c r="V87" s="17">
        <f>IF(AND($D87=$M$4,$E87=V$5),VLOOKUP($A87,'Потребление ЭЭ_факт'!$A$5:$DH$154,47+'Потребление ЭЭ_факт'!BD$4-1,FALSE),IF(U87&lt;&gt;0,VLOOKUP($A87,'Потребление ЭЭ_факт'!$A$5:$DH$154,47+'Потребление ЭЭ_факт'!BD$4-1,FALSE),0))</f>
        <v>0</v>
      </c>
      <c r="W87" s="17">
        <f>IF(AND($D87=$M$4,$E87=W$5),VLOOKUP($A87,'Потребление ЭЭ_факт'!$A$5:$DH$154,47+'Потребление ЭЭ_факт'!BE$4-1,FALSE),IF(V87&lt;&gt;0,VLOOKUP($A87,'Потребление ЭЭ_факт'!$A$5:$DH$154,47+'Потребление ЭЭ_факт'!BE$4-1,FALSE),0))</f>
        <v>0</v>
      </c>
      <c r="X87" s="17">
        <f>IF(AND($D87=$M$4,$E87=X$5),VLOOKUP($A87,'Потребление ЭЭ_факт'!$A$5:$DH$154,47+'Потребление ЭЭ_факт'!BF$4-1,FALSE),IF(W87&lt;&gt;0,VLOOKUP($A87,'Потребление ЭЭ_факт'!$A$5:$DH$154,47+'Потребление ЭЭ_факт'!BF$4-1,FALSE),0))</f>
        <v>0</v>
      </c>
      <c r="Y87" s="14">
        <f>IF(AND($D87=$Y$4,$E87=Y$5),VLOOKUP($A87,'Потребление ЭЭ_факт'!$A$5:$DH$154,47+'Потребление ЭЭ_факт'!BG$4+11,FALSE),IF(X87&lt;&gt;0,VLOOKUP($A87,'Потребление ЭЭ_факт'!$A$5:$DH$154,47+'Потребление ЭЭ_факт'!BG$4+11,FALSE),0))</f>
        <v>0</v>
      </c>
      <c r="Z87" s="17">
        <f>IF(AND($D87=$Y$4,$E87=Z$5),VLOOKUP($A87,'Потребление ЭЭ_факт'!$A$5:$DH$154,47+'Потребление ЭЭ_факт'!BH$4+11,FALSE),IF(Y87&lt;&gt;0,VLOOKUP($A87,'Потребление ЭЭ_факт'!$A$5:$DH$154,47+'Потребление ЭЭ_факт'!BH$4+11,FALSE),0))</f>
        <v>0</v>
      </c>
      <c r="AA87" s="17">
        <f>IF(AND($D87=$Y$4,$E87=AA$5),VLOOKUP($A87,'Потребление ЭЭ_факт'!$A$5:$DH$154,47+'Потребление ЭЭ_факт'!BI$4+11,FALSE),IF(Z87&lt;&gt;0,VLOOKUP($A87,'Потребление ЭЭ_факт'!$A$5:$DH$154,47+'Потребление ЭЭ_факт'!BI$4+11,FALSE),0))</f>
        <v>0</v>
      </c>
      <c r="AB87" s="17">
        <f>IF(AND($D87=$Y$4,$E87=AB$5),VLOOKUP($A87,'Потребление ЭЭ_факт'!$A$5:$DH$154,47+'Потребление ЭЭ_факт'!BJ$4+11,FALSE),IF(AA87&lt;&gt;0,VLOOKUP($A87,'Потребление ЭЭ_факт'!$A$5:$DH$154,47+'Потребление ЭЭ_факт'!BJ$4+11,FALSE),0))</f>
        <v>0</v>
      </c>
      <c r="AC87" s="17">
        <f>IF(AND($D87=$Y$4,$E87=AC$5),VLOOKUP($A87,'Потребление ЭЭ_факт'!$A$5:$DH$154,47+'Потребление ЭЭ_факт'!BK$4+11,FALSE),IF(AB87&lt;&gt;0,VLOOKUP($A87,'Потребление ЭЭ_факт'!$A$5:$DH$154,47+'Потребление ЭЭ_факт'!BK$4+11,FALSE),0))</f>
        <v>0</v>
      </c>
      <c r="AD87" s="17">
        <f>IF(AND($D87=$Y$4,$E87=AD$5),VLOOKUP($A87,'Потребление ЭЭ_факт'!$A$5:$DH$154,47+'Потребление ЭЭ_факт'!BL$4+11,FALSE),IF(AC87&lt;&gt;0,VLOOKUP($A87,'Потребление ЭЭ_факт'!$A$5:$DH$154,47+'Потребление ЭЭ_факт'!BL$4+11,FALSE),0))</f>
        <v>0</v>
      </c>
      <c r="AE87" s="17">
        <f>IF(AND($D87=$Y$4,$E87=AE$5),VLOOKUP($A87,'Потребление ЭЭ_факт'!$A$5:$DH$154,47+'Потребление ЭЭ_факт'!BM$4+11,FALSE),IF(AD87&lt;&gt;0,VLOOKUP($A87,'Потребление ЭЭ_факт'!$A$5:$DH$154,47+'Потребление ЭЭ_факт'!BM$4+11,FALSE),0))</f>
        <v>0</v>
      </c>
      <c r="AF87" s="17">
        <f>IF(AND($D87=$Y$4,$E87=AF$5),VLOOKUP($A87,'Потребление ЭЭ_факт'!$A$5:$DH$154,47+'Потребление ЭЭ_факт'!BN$4+11,FALSE),IF(AE87&lt;&gt;0,VLOOKUP($A87,'Потребление ЭЭ_факт'!$A$5:$DH$154,47+'Потребление ЭЭ_факт'!BN$4+11,FALSE),0))</f>
        <v>0</v>
      </c>
      <c r="AG87" s="17">
        <f>IF(AND($D87=$Y$4,$E87=AG$5),VLOOKUP($A87,'Потребление ЭЭ_факт'!$A$5:$DH$154,47+'Потребление ЭЭ_факт'!BO$4+11,FALSE),IF(AF87&lt;&gt;0,VLOOKUP($A87,'Потребление ЭЭ_факт'!$A$5:$DH$154,47+'Потребление ЭЭ_факт'!BO$4+11,FALSE),0))</f>
        <v>0</v>
      </c>
      <c r="AH87" s="17">
        <f>IF(AND($D87=$Y$4,$E87=AH$5),VLOOKUP($A87,'Потребление ЭЭ_факт'!$A$5:$DH$154,47+'Потребление ЭЭ_факт'!BP$4+11,FALSE),IF(AG87&lt;&gt;0,VLOOKUP($A87,'Потребление ЭЭ_факт'!$A$5:$DH$154,47+'Потребление ЭЭ_факт'!BP$4+11,FALSE),0))</f>
        <v>0</v>
      </c>
      <c r="AI87" s="17">
        <f>IF(AND($D87=$Y$4,$E87=AI$5),VLOOKUP($A87,'Потребление ЭЭ_факт'!$A$5:$DH$154,47+'Потребление ЭЭ_факт'!BQ$4+11,FALSE),IF(AH87&lt;&gt;0,VLOOKUP($A87,'Потребление ЭЭ_факт'!$A$5:$DH$154,47+'Потребление ЭЭ_факт'!BQ$4+11,FALSE),0))</f>
        <v>0</v>
      </c>
      <c r="AJ87" s="17">
        <f>IF(AND($D87=$Y$4,$E87=AJ$5),VLOOKUP($A87,'Потребление ЭЭ_факт'!$A$5:$DH$154,47+'Потребление ЭЭ_факт'!BR$4+11,FALSE),IF(AI87&lt;&gt;0,VLOOKUP($A87,'Потребление ЭЭ_факт'!$A$5:$DH$154,47+'Потребление ЭЭ_факт'!BR$4+11,FALSE),0))</f>
        <v>0</v>
      </c>
      <c r="AK87" s="14">
        <f>IF(AND($D87=$AK$4,$E87=AK$5),VLOOKUP($A87,'Потребление ЭЭ_факт'!$A$5:$DH$154,47+'Потребление ЭЭ_факт'!BS$4+23,FALSE),IF(AJ87&lt;&gt;0,VLOOKUP($A87,'Потребление ЭЭ_факт'!$A$5:$DH$154,47+'Потребление ЭЭ_факт'!BS$4+23,FALSE),0))</f>
        <v>0</v>
      </c>
      <c r="AL87" s="17">
        <f>IF(AND($D87=$AK$4,$E87=AL$5),VLOOKUP($A87,'Потребление ЭЭ_факт'!$A$5:$DH$154,47+'Потребление ЭЭ_факт'!BT$4+23,FALSE),IF(AK87&lt;&gt;0,VLOOKUP($A87,'Потребление ЭЭ_факт'!$A$5:$DH$154,47+'Потребление ЭЭ_факт'!BT$4+23,FALSE),0))</f>
        <v>0</v>
      </c>
      <c r="AM87" s="17">
        <f>IF(AND($D87=$AK$4,$E87=AM$5),VLOOKUP($A87,'Потребление ЭЭ_факт'!$A$5:$DH$154,47+'Потребление ЭЭ_факт'!BU$4+23,FALSE),IF(AL87&lt;&gt;0,VLOOKUP($A87,'Потребление ЭЭ_факт'!$A$5:$DH$154,47+'Потребление ЭЭ_факт'!BU$4+23,FALSE),0))</f>
        <v>0</v>
      </c>
      <c r="AN87" s="17">
        <f>IF(AND($D87=$AK$4,$E87=AN$5),VLOOKUP($A87,'Потребление ЭЭ_факт'!$A$5:$DH$154,47+'Потребление ЭЭ_факт'!BV$4+23,FALSE),IF(AM87&lt;&gt;0,VLOOKUP($A87,'Потребление ЭЭ_факт'!$A$5:$DH$154,47+'Потребление ЭЭ_факт'!BV$4+23,FALSE),0))</f>
        <v>0</v>
      </c>
      <c r="AO87" s="17">
        <f>IF(AND($D87=$AK$4,$E87=AO$5),VLOOKUP($A87,'Потребление ЭЭ_факт'!$A$5:$DH$154,47+'Потребление ЭЭ_факт'!BW$4+23,FALSE),IF(AN87&lt;&gt;0,VLOOKUP($A87,'Потребление ЭЭ_факт'!$A$5:$DH$154,47+'Потребление ЭЭ_факт'!BW$4+23,FALSE),0))</f>
        <v>0</v>
      </c>
      <c r="AP87" s="17">
        <f>IF(AND($D87=$AK$4,$E87=AP$5),VLOOKUP($A87,'Потребление ЭЭ_факт'!$A$5:$DH$154,47+'Потребление ЭЭ_факт'!BX$4+23,FALSE),IF(AO87&lt;&gt;0,VLOOKUP($A87,'Потребление ЭЭ_факт'!$A$5:$DH$154,47+'Потребление ЭЭ_факт'!BX$4+23,FALSE),0))</f>
        <v>0</v>
      </c>
      <c r="AQ87" s="17">
        <f>IF(AND($D87=$AK$4,$E87=AQ$5),VLOOKUP($A87,'Потребление ЭЭ_факт'!$A$5:$DH$154,47+'Потребление ЭЭ_факт'!BY$4+23,FALSE),IF(AP87&lt;&gt;0,VLOOKUP($A87,'Потребление ЭЭ_факт'!$A$5:$DH$154,47+'Потребление ЭЭ_факт'!BY$4+23,FALSE),0))</f>
        <v>0</v>
      </c>
      <c r="AR87" s="17">
        <f>IF(AND($D87=$AK$4,$E87=AR$5),VLOOKUP($A87,'Потребление ЭЭ_факт'!$A$5:$DH$154,47+'Потребление ЭЭ_факт'!BZ$4+23,FALSE),IF(AQ87&lt;&gt;0,VLOOKUP($A87,'Потребление ЭЭ_факт'!$A$5:$DH$154,47+'Потребление ЭЭ_факт'!BZ$4+23,FALSE),0))</f>
        <v>0</v>
      </c>
      <c r="AS87" s="17">
        <f>IF(AND($D87=$AK$4,$E87=AS$5),VLOOKUP($A87,'Потребление ЭЭ_факт'!$A$5:$DH$154,47+'Потребление ЭЭ_факт'!CA$4+23,FALSE),IF(AR87&lt;&gt;0,VLOOKUP($A87,'Потребление ЭЭ_факт'!$A$5:$DH$154,47+'Потребление ЭЭ_факт'!CA$4+23,FALSE),0))</f>
        <v>0</v>
      </c>
      <c r="AT87" s="17">
        <f>IF(AND($D87=$AK$4,$E87=AT$5),VLOOKUP($A87,'Потребление ЭЭ_факт'!$A$5:$DH$154,47+'Потребление ЭЭ_факт'!CB$4+23,FALSE),IF(AS87&lt;&gt;0,VLOOKUP($A87,'Потребление ЭЭ_факт'!$A$5:$DH$154,47+'Потребление ЭЭ_факт'!CB$4+23,FALSE),0))</f>
        <v>0</v>
      </c>
      <c r="AU87" s="17">
        <f>IF(AND($D87=$AK$4,$E87=AU$5),VLOOKUP($A87,'Потребление ЭЭ_факт'!$A$5:$DH$154,47+'Потребление ЭЭ_факт'!CC$4+23,FALSE),IF(AT87&lt;&gt;0,VLOOKUP($A87,'Потребление ЭЭ_факт'!$A$5:$DH$154,47+'Потребление ЭЭ_факт'!CC$4+23,FALSE),0))</f>
        <v>0</v>
      </c>
      <c r="AV87" s="17">
        <f>IF(AND($D87=$AK$4,$E87=AV$5),VLOOKUP($A87,'Потребление ЭЭ_факт'!$A$5:$DH$154,47+'Потребление ЭЭ_факт'!CD$4+23,FALSE),IF(AU87&lt;&gt;0,VLOOKUP($A87,'Потребление ЭЭ_факт'!$A$5:$DH$154,47+'Потребление ЭЭ_факт'!CD$4+23,FALSE),0))</f>
        <v>0</v>
      </c>
      <c r="AW87" s="14">
        <f>IF(AND($D87=$AW$4,$E87=AW$5),VLOOKUP($A87,'Потребление ЭЭ_факт'!$A$5:$DH$154,47+'Потребление ЭЭ_факт'!CE$4+35,FALSE),IF(AV87&lt;&gt;0,VLOOKUP($A87,'Потребление ЭЭ_факт'!$A$5:$DH$154,47+'Потребление ЭЭ_факт'!CE$4+35,FALSE),0))</f>
        <v>0</v>
      </c>
      <c r="AX87" s="17">
        <f>IF(AND($D87=$AW$4,$E87=AX$5),VLOOKUP($A87,'Потребление ЭЭ_факт'!$A$5:$DH$154,47+'Потребление ЭЭ_факт'!CF$4+35,FALSE),IF(AW87&lt;&gt;0,VLOOKUP($A87,'Потребление ЭЭ_факт'!$A$5:$DH$154,47+'Потребление ЭЭ_факт'!CF$4+35,FALSE),0))</f>
        <v>0</v>
      </c>
      <c r="AY87" s="17">
        <f>IF(AND($D87=$AW$4,$E87=AY$5),VLOOKUP($A87,'Потребление ЭЭ_факт'!$A$5:$DH$154,47+'Потребление ЭЭ_факт'!CG$4+35,FALSE),IF(AX87&lt;&gt;0,VLOOKUP($A87,'Потребление ЭЭ_факт'!$A$5:$DH$154,47+'Потребление ЭЭ_факт'!CG$4+35,FALSE),0))</f>
        <v>0</v>
      </c>
      <c r="AZ87" s="17">
        <f>IF(AND($D87=$AW$4,$E87=AZ$5),VLOOKUP($A87,'Потребление ЭЭ_факт'!$A$5:$DH$154,47+'Потребление ЭЭ_факт'!CH$4+35,FALSE),IF(AY87&lt;&gt;0,VLOOKUP($A87,'Потребление ЭЭ_факт'!$A$5:$DH$154,47+'Потребление ЭЭ_факт'!CH$4+35,FALSE),0))</f>
        <v>0</v>
      </c>
      <c r="BA87" s="17">
        <f>IF(AND($D87=$AW$4,$E87=BA$5),VLOOKUP($A87,'Потребление ЭЭ_факт'!$A$5:$DH$154,47+'Потребление ЭЭ_факт'!CI$4+35,FALSE),IF(AZ87&lt;&gt;0,VLOOKUP($A87,'Потребление ЭЭ_факт'!$A$5:$DH$154,47+'Потребление ЭЭ_факт'!CI$4+35,FALSE),0))</f>
        <v>0</v>
      </c>
      <c r="BB87" s="17">
        <f>IF(AND($D87=$AW$4,$E87=BB$5),VLOOKUP($A87,'Потребление ЭЭ_факт'!$A$5:$DH$154,47+'Потребление ЭЭ_факт'!CJ$4+35,FALSE),IF(BA87&lt;&gt;0,VLOOKUP($A87,'Потребление ЭЭ_факт'!$A$5:$DH$154,47+'Потребление ЭЭ_факт'!CJ$4+35,FALSE),0))</f>
        <v>0</v>
      </c>
      <c r="BC87" s="17">
        <f>IF(AND($D87=$AW$4,$E87=BC$5),VLOOKUP($A87,'Потребление ЭЭ_факт'!$A$5:$DH$154,47+'Потребление ЭЭ_факт'!CK$4+35,FALSE),IF(BB87&lt;&gt;0,VLOOKUP($A87,'Потребление ЭЭ_факт'!$A$5:$DH$154,47+'Потребление ЭЭ_факт'!CK$4+35,FALSE),0))</f>
        <v>0</v>
      </c>
      <c r="BD87" s="17">
        <f>IF(AND($D87=$AW$4,$E87=BD$5),VLOOKUP($A87,'Потребление ЭЭ_факт'!$A$5:$DH$154,47+'Потребление ЭЭ_факт'!CL$4+35,FALSE),IF(BC87&lt;&gt;0,VLOOKUP($A87,'Потребление ЭЭ_факт'!$A$5:$DH$154,47+'Потребление ЭЭ_факт'!CL$4+35,FALSE),0))</f>
        <v>0</v>
      </c>
      <c r="BE87" s="17">
        <f>IF(AND($D87=$AW$4,$E87=BE$5),VLOOKUP($A87,'Потребление ЭЭ_факт'!$A$5:$DH$154,47+'Потребление ЭЭ_факт'!CM$4+35,FALSE),IF(BD87&lt;&gt;0,VLOOKUP($A87,'Потребление ЭЭ_факт'!$A$5:$DH$154,47+'Потребление ЭЭ_факт'!CM$4+35,FALSE),0))</f>
        <v>0</v>
      </c>
      <c r="BF87" s="17">
        <f>IF(AND($D87=$AW$4,$E87=BF$5),VLOOKUP($A87,'Потребление ЭЭ_факт'!$A$5:$DH$154,47+'Потребление ЭЭ_факт'!CN$4+35,FALSE),IF(BE87&lt;&gt;0,VLOOKUP($A87,'Потребление ЭЭ_факт'!$A$5:$DH$154,47+'Потребление ЭЭ_факт'!CN$4+35,FALSE),0))</f>
        <v>0</v>
      </c>
      <c r="BG87" s="17">
        <f>IF(AND($D87=$AW$4,$E87=BG$5),VLOOKUP($A87,'Потребление ЭЭ_факт'!$A$5:$DH$154,47+'Потребление ЭЭ_факт'!CO$4+35,FALSE),IF(BF87&lt;&gt;0,VLOOKUP($A87,'Потребление ЭЭ_факт'!$A$5:$DH$154,47+'Потребление ЭЭ_факт'!CO$4+35,FALSE),0))</f>
        <v>0</v>
      </c>
      <c r="BH87" s="17">
        <f>IF(AND($D87=$AW$4,$E87=BH$5),VLOOKUP($A87,'Потребление ЭЭ_факт'!$A$5:$DH$154,47+'Потребление ЭЭ_факт'!CP$4+35,FALSE),IF(BG87&lt;&gt;0,VLOOKUP($A87,'Потребление ЭЭ_факт'!$A$5:$DH$154,47+'Потребление ЭЭ_факт'!CP$4+35,FALSE),0))</f>
        <v>0</v>
      </c>
      <c r="BI87" s="14">
        <f>IF(AND($D87=$BI$4,$E87=BI$5),VLOOKUP($A87,'Потребление ЭЭ_факт'!$A$5:$DH$154,47+'Потребление ЭЭ_факт'!CQ$4+47,FALSE),IF(BH87&lt;&gt;0,VLOOKUP($A87,'Потребление ЭЭ_факт'!$A$5:$DH$154,47+'Потребление ЭЭ_факт'!CQ$4+47,FALSE),0))</f>
        <v>0</v>
      </c>
      <c r="BJ87" s="17">
        <f>IF(AND($D87=$BI$4,$E87=BJ$5),VLOOKUP($A87,'Потребление ЭЭ_факт'!$A$5:$DH$154,47+'Потребление ЭЭ_факт'!CR$4+47,FALSE),IF(BI87&lt;&gt;0,VLOOKUP($A87,'Потребление ЭЭ_факт'!$A$5:$DH$154,47+'Потребление ЭЭ_факт'!CR$4+47,FALSE),0))</f>
        <v>14708.063337857144</v>
      </c>
      <c r="BK87" s="17">
        <f>IF(AND($D87=$BI$4,$E87=BK$5),VLOOKUP($A87,'Потребление ЭЭ_факт'!$A$5:$DH$154,47+'Потребление ЭЭ_факт'!CS$4+47,FALSE),IF(BJ87&lt;&gt;0,VLOOKUP($A87,'Потребление ЭЭ_факт'!$A$5:$DH$154,47+'Потребление ЭЭ_факт'!CS$4+47,FALSE),0))</f>
        <v>14966.31</v>
      </c>
      <c r="BL87" s="17">
        <f>IF(AND($D87=$BI$4,$E87=BL$5),VLOOKUP($A87,'Потребление ЭЭ_факт'!$A$5:$DH$154,47+'Потребление ЭЭ_факт'!CT$4+47,FALSE),IF(BK87&lt;&gt;0,VLOOKUP($A87,'Потребление ЭЭ_факт'!$A$5:$DH$154,47+'Потребление ЭЭ_факт'!CT$4+47,FALSE),0))</f>
        <v>14290.392857142859</v>
      </c>
      <c r="BM87" s="17">
        <f>IF(AND($D87=$BI$4,$E87=BM$5),VLOOKUP($A87,'Потребление ЭЭ_факт'!$A$5:$DH$154,47+'Потребление ЭЭ_факт'!CU$4+47,FALSE),IF(BL87&lt;&gt;0,VLOOKUP($A87,'Потребление ЭЭ_факт'!$A$5:$DH$154,47+'Потребление ЭЭ_факт'!CU$4+47,FALSE),0))</f>
        <v>15241.89857142857</v>
      </c>
      <c r="BN87" s="17">
        <f>IF(AND($D87=$BI$4,$E87=BN$5),VLOOKUP($A87,'Потребление ЭЭ_факт'!$A$5:$DH$154,47+'Потребление ЭЭ_факт'!CV$4+47,FALSE),IF(BM87&lt;&gt;0,VLOOKUP($A87,'Потребление ЭЭ_факт'!$A$5:$DH$154,47+'Потребление ЭЭ_факт'!CV$4+47,FALSE),0))</f>
        <v>15446.490000000002</v>
      </c>
      <c r="BO87" s="17">
        <f>IF(AND($D87=$BI$4,$E87=BO$5),VLOOKUP($A87,'Потребление ЭЭ_факт'!$A$5:$DH$154,47+'Потребление ЭЭ_факт'!CW$4+47,FALSE),IF(BN87&lt;&gt;0,VLOOKUP($A87,'Потребление ЭЭ_факт'!$A$5:$DH$154,47+'Потребление ЭЭ_факт'!CW$4+47,FALSE),0))</f>
        <v>16784.507142857143</v>
      </c>
      <c r="BP87" s="17">
        <f>IF(AND($D87=$BI$4,$E87=BP$5),VLOOKUP($A87,'Потребление ЭЭ_факт'!$A$5:$DH$154,47+'Потребление ЭЭ_факт'!CX$4+47,FALSE),IF(BO87&lt;&gt;0,VLOOKUP($A87,'Потребление ЭЭ_факт'!$A$5:$DH$154,47+'Потребление ЭЭ_факт'!CX$4+47,FALSE),0))</f>
        <v>16365.570143999999</v>
      </c>
      <c r="BQ87" s="17">
        <f>IF(AND($D87=$BI$4,$E87=BQ$5),VLOOKUP($A87,'Потребление ЭЭ_факт'!$A$5:$DH$154,47+'Потребление ЭЭ_факт'!CY$4+47,FALSE),IF(BP87&lt;&gt;0,VLOOKUP($A87,'Потребление ЭЭ_факт'!$A$5:$DH$154,47+'Потребление ЭЭ_факт'!CY$4+47,FALSE),0))</f>
        <v>14996.55</v>
      </c>
      <c r="BR87" s="17">
        <f>IF(AND($D87=$BI$4,$E87=BR$5),VLOOKUP($A87,'Потребление ЭЭ_факт'!$A$5:$DH$154,47+'Потребление ЭЭ_факт'!CZ$4+47,FALSE),IF(BQ87&lt;&gt;0,VLOOKUP($A87,'Потребление ЭЭ_факт'!$A$5:$DH$154,47+'Потребление ЭЭ_факт'!CZ$4+47,FALSE),0))</f>
        <v>13809.464988</v>
      </c>
      <c r="BS87" s="17">
        <f>IF(AND($D87=$BI$4,$E87=BS$5),VLOOKUP($A87,'Потребление ЭЭ_факт'!$A$5:$DH$154,47+'Потребление ЭЭ_факт'!DA$4+47,FALSE),IF(BR87&lt;&gt;0,VLOOKUP($A87,'Потребление ЭЭ_факт'!$A$5:$DH$154,47+'Потребление ЭЭ_факт'!DA$4+47,FALSE),0))</f>
        <v>13274.1</v>
      </c>
      <c r="BT87" s="17">
        <f>IF(AND($D87=$BI$4,$E87=BT$5),VLOOKUP($A87,'Потребление ЭЭ_факт'!$A$5:$DH$154,47+'Потребление ЭЭ_факт'!DB$4+47,FALSE),IF(BS87&lt;&gt;0,VLOOKUP($A87,'Потребление ЭЭ_факт'!$A$5:$DH$154,47+'Потребление ЭЭ_факт'!DB$4+47,FALSE),0))</f>
        <v>15307.41</v>
      </c>
      <c r="BU87" s="14">
        <f>IF(AND($D87=$BU$4,$E87=BU$5),VLOOKUP($A87,'Потребление ЭЭ_факт'!$A$5:$DH$154,59+'Потребление ЭЭ_факт'!DC$4+47,FALSE),IF(BT87&lt;&gt;0,VLOOKUP($A87,'Потребление ЭЭ_факт'!$A$5:$DH$154,47+'Потребление ЭЭ_факт'!DC$4+59,FALSE),0))</f>
        <v>15691.47</v>
      </c>
      <c r="BV87" s="17">
        <f>IF(AND($D87=$BU$4,$E87=BV$5),VLOOKUP($A87,'Потребление ЭЭ_факт'!$A$5:$DH$154,59+'Потребление ЭЭ_факт'!DD$4+47,FALSE),IF(BU87&lt;&gt;0,VLOOKUP($A87,'Потребление ЭЭ_факт'!$A$5:$DH$154,47+'Потребление ЭЭ_факт'!DD$4+59,FALSE),0))</f>
        <v>14189.37</v>
      </c>
      <c r="BW87" s="17">
        <f>IF(AND($D87=$BU$4,$E87=BW$5),VLOOKUP($A87,'Потребление ЭЭ_факт'!$A$5:$DH$154,59+'Потребление ЭЭ_факт'!DE$4+47,FALSE),IF(BV87&lt;&gt;0,VLOOKUP($A87,'Потребление ЭЭ_факт'!$A$5:$DH$154,47+'Потребление ЭЭ_факт'!DE$4+59,FALSE),0))</f>
        <v>14635.11</v>
      </c>
      <c r="BX87" s="17">
        <f>IF(AND($D87=$BU$4,$E87=BX$5),VLOOKUP($A87,'Потребление ЭЭ_факт'!$A$5:$DH$154,59+'Потребление ЭЭ_факт'!DF$4+47,FALSE),IF(BW87&lt;&gt;0,VLOOKUP($A87,'Потребление ЭЭ_факт'!$A$5:$DH$154,47+'Потребление ЭЭ_факт'!DF$4+59,FALSE),0))</f>
        <v>13500.026115000001</v>
      </c>
      <c r="BY87" s="17">
        <f>IF(AND($D87=$BU$4,$E87=BY$5),VLOOKUP($A87,'Потребление ЭЭ_факт'!$A$5:$DH$154,59+'Потребление ЭЭ_факт'!DG$4+47,FALSE),IF(BX87&lt;&gt;0,VLOOKUP($A87,'Потребление ЭЭ_факт'!$A$5:$DH$154,47+'Потребление ЭЭ_факт'!DG$4+59,FALSE),0))</f>
        <v>13880.4</v>
      </c>
      <c r="BZ87" s="17">
        <f>IF(AND($D87=$BU$4,$E87=BZ$5),VLOOKUP($A87,'Потребление ЭЭ_факт'!$A$5:$DH$154,59+'Потребление ЭЭ_факт'!DH$4+47,FALSE),IF(BY87&lt;&gt;0,VLOOKUP($A87,'Потребление ЭЭ_факт'!$A$5:$DH$154,47+'Потребление ЭЭ_факт'!DH$4+59,FALSE),0))</f>
        <v>15101.979867</v>
      </c>
      <c r="CA87" s="15">
        <f t="shared" si="301"/>
        <v>16784.507142857143</v>
      </c>
      <c r="CB87" s="12">
        <f t="shared" si="302"/>
        <v>16365.570143999999</v>
      </c>
      <c r="CC87" s="12">
        <f t="shared" si="303"/>
        <v>14996.55</v>
      </c>
      <c r="CD87" s="12">
        <f t="shared" si="304"/>
        <v>13809.464988</v>
      </c>
      <c r="CE87" s="12">
        <f t="shared" si="305"/>
        <v>13274.1</v>
      </c>
      <c r="CF87" s="12">
        <f t="shared" si="306"/>
        <v>15307.41</v>
      </c>
      <c r="CG87" s="14">
        <f t="shared" si="307"/>
        <v>15691.47</v>
      </c>
      <c r="CH87" s="15">
        <f t="shared" si="308"/>
        <v>14189.37</v>
      </c>
      <c r="CI87" s="15">
        <f t="shared" si="309"/>
        <v>14635.11</v>
      </c>
      <c r="CJ87" s="15">
        <f t="shared" si="310"/>
        <v>13500.026115000001</v>
      </c>
      <c r="CK87" s="15">
        <f t="shared" si="311"/>
        <v>13880.4</v>
      </c>
      <c r="CL87" s="15">
        <f t="shared" si="312"/>
        <v>15101.979867</v>
      </c>
      <c r="CM87" s="15">
        <f t="shared" si="438"/>
        <v>16784.507142857143</v>
      </c>
      <c r="CN87" s="15">
        <f t="shared" si="439"/>
        <v>16365.570143999999</v>
      </c>
      <c r="CO87" s="15">
        <f t="shared" si="440"/>
        <v>14996.55</v>
      </c>
      <c r="CP87" s="15">
        <f t="shared" si="441"/>
        <v>13809.464988</v>
      </c>
      <c r="CQ87" s="15">
        <f t="shared" si="442"/>
        <v>13274.1</v>
      </c>
      <c r="CR87" s="16">
        <f t="shared" si="443"/>
        <v>15307.41</v>
      </c>
      <c r="CS87" s="14">
        <f t="shared" si="437"/>
        <v>15691.47</v>
      </c>
      <c r="CT87" s="15">
        <f t="shared" si="416"/>
        <v>14189.37</v>
      </c>
      <c r="CU87" s="15">
        <f t="shared" si="417"/>
        <v>14635.11</v>
      </c>
      <c r="CV87" s="15">
        <f t="shared" si="418"/>
        <v>13500.026115000001</v>
      </c>
      <c r="CW87" s="15">
        <f t="shared" si="419"/>
        <v>13880.4</v>
      </c>
      <c r="CX87" s="15">
        <f t="shared" si="420"/>
        <v>15101.979867</v>
      </c>
      <c r="CY87" s="15">
        <f t="shared" si="421"/>
        <v>16784.507142857143</v>
      </c>
      <c r="CZ87" s="15">
        <f t="shared" si="422"/>
        <v>16365.570143999999</v>
      </c>
      <c r="DA87" s="15">
        <f t="shared" si="423"/>
        <v>14996.55</v>
      </c>
      <c r="DB87" s="15">
        <f t="shared" si="424"/>
        <v>13809.464988</v>
      </c>
      <c r="DC87" s="15">
        <f t="shared" si="425"/>
        <v>13274.1</v>
      </c>
      <c r="DD87" s="16">
        <f t="shared" si="287"/>
        <v>15307.41</v>
      </c>
      <c r="DE87" s="14">
        <f t="shared" si="313"/>
        <v>15691.47</v>
      </c>
      <c r="DF87" s="15">
        <f t="shared" si="426"/>
        <v>14189.37</v>
      </c>
      <c r="DG87" s="15">
        <f t="shared" si="427"/>
        <v>14635.11</v>
      </c>
      <c r="DH87" s="15">
        <f t="shared" si="428"/>
        <v>13500.026115000001</v>
      </c>
      <c r="DI87" s="15">
        <f t="shared" si="429"/>
        <v>13880.4</v>
      </c>
      <c r="DJ87" s="15">
        <f t="shared" si="430"/>
        <v>15101.979867</v>
      </c>
      <c r="DK87" s="15">
        <f t="shared" si="431"/>
        <v>16784.507142857143</v>
      </c>
      <c r="DL87" s="15">
        <f t="shared" si="432"/>
        <v>16365.570143999999</v>
      </c>
      <c r="DM87" s="15">
        <f t="shared" si="433"/>
        <v>14996.55</v>
      </c>
      <c r="DN87" s="15">
        <f t="shared" si="434"/>
        <v>13809.464988</v>
      </c>
      <c r="DO87" s="15">
        <f t="shared" si="435"/>
        <v>13274.1</v>
      </c>
      <c r="DP87" s="16">
        <f t="shared" si="436"/>
        <v>15307.41</v>
      </c>
      <c r="DQ87" s="14">
        <f t="shared" si="333"/>
        <v>15691.47</v>
      </c>
      <c r="DR87" s="15">
        <f t="shared" si="334"/>
        <v>14189.37</v>
      </c>
      <c r="DS87" s="15">
        <f t="shared" si="335"/>
        <v>14635.11</v>
      </c>
      <c r="DT87" s="15">
        <f t="shared" si="336"/>
        <v>13500.026115000001</v>
      </c>
      <c r="DU87" s="15">
        <f t="shared" si="337"/>
        <v>13880.4</v>
      </c>
      <c r="DV87" s="15">
        <f t="shared" si="338"/>
        <v>15101.979867</v>
      </c>
      <c r="DW87" s="15">
        <f t="shared" si="339"/>
        <v>16784.507142857143</v>
      </c>
      <c r="DX87" s="15">
        <f t="shared" si="340"/>
        <v>16365.570143999999</v>
      </c>
      <c r="DY87" s="15">
        <f t="shared" si="341"/>
        <v>14996.55</v>
      </c>
      <c r="DZ87" s="15">
        <f t="shared" si="444"/>
        <v>13809.464988</v>
      </c>
      <c r="EA87" s="15">
        <f t="shared" si="445"/>
        <v>13274.1</v>
      </c>
      <c r="EB87" s="16">
        <f t="shared" si="446"/>
        <v>15307.41</v>
      </c>
      <c r="EC87" s="14">
        <f t="shared" si="447"/>
        <v>15691.47</v>
      </c>
      <c r="ED87" s="15">
        <f t="shared" si="448"/>
        <v>14189.37</v>
      </c>
      <c r="EE87" s="15">
        <f t="shared" si="449"/>
        <v>14635.11</v>
      </c>
      <c r="EF87" s="15">
        <f t="shared" si="450"/>
        <v>13500.026115000001</v>
      </c>
      <c r="EG87" s="15">
        <f t="shared" si="451"/>
        <v>13880.4</v>
      </c>
      <c r="EH87" s="15">
        <f t="shared" si="452"/>
        <v>15101.979867</v>
      </c>
      <c r="EI87" s="15">
        <f t="shared" si="453"/>
        <v>16784.507142857143</v>
      </c>
      <c r="EJ87" s="15">
        <f t="shared" si="454"/>
        <v>16365.570143999999</v>
      </c>
      <c r="EK87" s="15">
        <f t="shared" si="455"/>
        <v>14996.55</v>
      </c>
      <c r="EL87" s="15">
        <f t="shared" si="456"/>
        <v>13809.464988</v>
      </c>
      <c r="EM87" s="15">
        <f t="shared" si="457"/>
        <v>13274.1</v>
      </c>
      <c r="EN87" s="16">
        <f t="shared" si="458"/>
        <v>15307.41</v>
      </c>
      <c r="EO87" s="14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6"/>
      <c r="FC87" s="14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4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4"/>
      <c r="GB87" s="17"/>
      <c r="GC87" s="17">
        <f t="shared" si="343"/>
        <v>14966.31</v>
      </c>
      <c r="GD87" s="17">
        <f t="shared" si="344"/>
        <v>14290.392857142859</v>
      </c>
      <c r="GE87" s="17">
        <f t="shared" si="345"/>
        <v>15241.89857142857</v>
      </c>
      <c r="GF87" s="17">
        <f t="shared" si="346"/>
        <v>15446.490000000002</v>
      </c>
      <c r="GG87" s="17">
        <f t="shared" si="347"/>
        <v>16784.507142857143</v>
      </c>
      <c r="GH87" s="17">
        <f t="shared" si="348"/>
        <v>16365.570143999999</v>
      </c>
      <c r="GI87" s="17">
        <f t="shared" si="349"/>
        <v>14996.55</v>
      </c>
      <c r="GJ87" s="17">
        <f t="shared" si="350"/>
        <v>13809.464988</v>
      </c>
      <c r="GK87" s="17">
        <f t="shared" si="351"/>
        <v>13274.1</v>
      </c>
      <c r="GL87" s="17">
        <f t="shared" si="352"/>
        <v>15307.41</v>
      </c>
      <c r="GM87" s="14">
        <f t="shared" si="353"/>
        <v>15691.47</v>
      </c>
      <c r="GN87" s="17">
        <f t="shared" si="354"/>
        <v>14189.37</v>
      </c>
      <c r="GO87" s="17">
        <f t="shared" si="355"/>
        <v>14635.11</v>
      </c>
      <c r="GP87" s="17">
        <f t="shared" si="356"/>
        <v>13500.026115000001</v>
      </c>
      <c r="GQ87" s="17">
        <f t="shared" si="357"/>
        <v>13880.4</v>
      </c>
      <c r="GR87" s="17">
        <f t="shared" si="358"/>
        <v>15101.979867</v>
      </c>
      <c r="GS87" s="15">
        <f t="shared" si="359"/>
        <v>16784.507142857143</v>
      </c>
      <c r="GT87" s="12">
        <f t="shared" si="360"/>
        <v>16365.570143999999</v>
      </c>
      <c r="GU87" s="12">
        <f t="shared" si="361"/>
        <v>14996.55</v>
      </c>
      <c r="GV87" s="12">
        <f t="shared" si="362"/>
        <v>13809.464988</v>
      </c>
      <c r="GW87" s="12">
        <f t="shared" si="363"/>
        <v>13274.1</v>
      </c>
      <c r="GX87" s="12">
        <f t="shared" si="364"/>
        <v>15307.41</v>
      </c>
      <c r="GY87" s="14">
        <f t="shared" si="365"/>
        <v>15691.47</v>
      </c>
      <c r="GZ87" s="15">
        <f t="shared" si="366"/>
        <v>14189.37</v>
      </c>
      <c r="HA87" s="15">
        <f t="shared" si="367"/>
        <v>14635.11</v>
      </c>
      <c r="HB87" s="15">
        <f t="shared" si="368"/>
        <v>13500.026115000001</v>
      </c>
      <c r="HC87" s="15">
        <f t="shared" si="369"/>
        <v>13880.4</v>
      </c>
      <c r="HD87" s="15">
        <f t="shared" si="370"/>
        <v>15101.979867</v>
      </c>
      <c r="HE87" s="15">
        <f t="shared" si="371"/>
        <v>16784.507142857143</v>
      </c>
      <c r="HF87" s="15">
        <f t="shared" si="372"/>
        <v>16365.570143999999</v>
      </c>
      <c r="HG87" s="15">
        <f t="shared" si="373"/>
        <v>14996.55</v>
      </c>
      <c r="HH87" s="15">
        <f t="shared" si="374"/>
        <v>13809.464988</v>
      </c>
      <c r="HI87" s="15">
        <f t="shared" si="375"/>
        <v>13274.1</v>
      </c>
      <c r="HJ87" s="16">
        <f t="shared" si="376"/>
        <v>15307.41</v>
      </c>
      <c r="HK87" s="14">
        <f t="shared" si="377"/>
        <v>15691.47</v>
      </c>
      <c r="HL87" s="15">
        <f t="shared" si="378"/>
        <v>14189.37</v>
      </c>
      <c r="HM87" s="15">
        <f t="shared" si="379"/>
        <v>14635.11</v>
      </c>
      <c r="HN87" s="15">
        <f t="shared" si="380"/>
        <v>13500.026115000001</v>
      </c>
      <c r="HO87" s="15">
        <f t="shared" si="381"/>
        <v>13880.4</v>
      </c>
      <c r="HP87" s="15">
        <f t="shared" si="382"/>
        <v>15101.979867</v>
      </c>
      <c r="HQ87" s="15">
        <f t="shared" si="383"/>
        <v>16784.507142857143</v>
      </c>
      <c r="HR87" s="15">
        <f t="shared" si="384"/>
        <v>16365.570143999999</v>
      </c>
      <c r="HS87" s="15">
        <f t="shared" si="385"/>
        <v>14996.55</v>
      </c>
      <c r="HT87" s="15">
        <f t="shared" si="386"/>
        <v>13809.464988</v>
      </c>
      <c r="HU87" s="15">
        <f t="shared" si="387"/>
        <v>13274.1</v>
      </c>
      <c r="HV87" s="16">
        <f t="shared" si="388"/>
        <v>15307.41</v>
      </c>
      <c r="HW87" s="14">
        <f t="shared" si="389"/>
        <v>15691.47</v>
      </c>
      <c r="HX87" s="15">
        <f t="shared" si="390"/>
        <v>14189.37</v>
      </c>
      <c r="HY87" s="15">
        <f t="shared" si="391"/>
        <v>14635.11</v>
      </c>
      <c r="HZ87" s="15">
        <f t="shared" si="392"/>
        <v>13500.026115000001</v>
      </c>
      <c r="IA87" s="15">
        <f t="shared" si="393"/>
        <v>13880.4</v>
      </c>
      <c r="IB87" s="15">
        <f t="shared" si="394"/>
        <v>15101.979867</v>
      </c>
      <c r="IC87" s="15">
        <f t="shared" si="395"/>
        <v>16784.507142857143</v>
      </c>
      <c r="ID87" s="15">
        <f t="shared" si="396"/>
        <v>16365.570143999999</v>
      </c>
      <c r="IE87" s="15">
        <f t="shared" si="397"/>
        <v>14996.55</v>
      </c>
      <c r="IF87" s="15">
        <f t="shared" si="398"/>
        <v>13809.464988</v>
      </c>
      <c r="IG87" s="15">
        <f t="shared" si="399"/>
        <v>13274.1</v>
      </c>
      <c r="IH87" s="16">
        <f t="shared" si="400"/>
        <v>15307.41</v>
      </c>
      <c r="II87" s="14">
        <f t="shared" si="401"/>
        <v>15691.47</v>
      </c>
      <c r="IJ87" s="15">
        <f t="shared" si="415"/>
        <v>14189.37</v>
      </c>
      <c r="IK87" s="15"/>
      <c r="IL87" s="15"/>
      <c r="IM87" s="15"/>
      <c r="IN87" s="15"/>
      <c r="IO87" s="15"/>
      <c r="IP87" s="15"/>
      <c r="IQ87" s="15"/>
      <c r="IR87" s="15"/>
      <c r="IS87" s="15"/>
      <c r="IT87" s="16"/>
      <c r="IU87" s="14"/>
      <c r="IV87" s="15"/>
      <c r="IW87" s="15"/>
      <c r="IX87" s="15"/>
      <c r="IY87" s="15"/>
      <c r="IZ87" s="15"/>
      <c r="JA87" s="15"/>
      <c r="JB87" s="15"/>
      <c r="JC87" s="15"/>
      <c r="JD87" s="15"/>
      <c r="JE87" s="15"/>
      <c r="JF87" s="16"/>
      <c r="JH87" s="17"/>
      <c r="JI87" s="14">
        <f t="shared" si="406"/>
        <v>0</v>
      </c>
      <c r="JJ87" s="15">
        <f t="shared" si="407"/>
        <v>0</v>
      </c>
      <c r="JK87" s="15">
        <f t="shared" si="408"/>
        <v>150482.69370342858</v>
      </c>
      <c r="JL87" s="15">
        <f t="shared" si="409"/>
        <v>177535.95825685712</v>
      </c>
      <c r="JM87" s="15">
        <f t="shared" si="410"/>
        <v>177535.95825685712</v>
      </c>
      <c r="JN87" s="15">
        <f t="shared" si="411"/>
        <v>177535.95825685712</v>
      </c>
      <c r="JO87" s="15">
        <f t="shared" si="412"/>
        <v>177535.95825685712</v>
      </c>
      <c r="JP87" s="15">
        <f t="shared" si="413"/>
        <v>29880.84</v>
      </c>
      <c r="JQ87" s="15">
        <f t="shared" si="414"/>
        <v>0</v>
      </c>
      <c r="JR87" s="14"/>
    </row>
    <row r="88" spans="1:278" ht="12.75" customHeight="1" x14ac:dyDescent="0.25">
      <c r="A88" s="5" t="s">
        <v>147</v>
      </c>
      <c r="B88" s="3" t="s">
        <v>148</v>
      </c>
      <c r="C88" s="4">
        <v>45338</v>
      </c>
      <c r="D88">
        <f t="shared" si="297"/>
        <v>2024</v>
      </c>
      <c r="E88">
        <f t="shared" si="298"/>
        <v>2</v>
      </c>
      <c r="F88">
        <f t="shared" si="299"/>
        <v>2021</v>
      </c>
      <c r="G88">
        <f t="shared" si="300"/>
        <v>2</v>
      </c>
      <c r="H88">
        <f t="shared" si="402"/>
        <v>2024</v>
      </c>
      <c r="I88">
        <f t="shared" si="403"/>
        <v>3</v>
      </c>
      <c r="J88">
        <f t="shared" si="404"/>
        <v>2029</v>
      </c>
      <c r="K88">
        <f t="shared" si="405"/>
        <v>2</v>
      </c>
      <c r="M88" s="28">
        <f>IF(AND($D88=$M$4,$E88=M$5),VLOOKUP($A88,'Потребление ЭЭ_факт'!$A$5:$DH$154,47+'Потребление ЭЭ_факт'!AU$4-1,FALSE),IF(L88&lt;&gt;0,VLOOKUP($A88,'Потребление ЭЭ_факт'!$A$5:$DH$154,47+'Потребление ЭЭ_факт'!AU$4-1,FALSE),0))</f>
        <v>0</v>
      </c>
      <c r="N88" s="17">
        <f>IF(AND($D88=$M$4,$E88=N$5),VLOOKUP($A88,'Потребление ЭЭ_факт'!$A$5:$DH$154,47+'Потребление ЭЭ_факт'!AV$4-1,FALSE),IF(M88&lt;&gt;0,VLOOKUP($A88,'Потребление ЭЭ_факт'!$A$5:$DH$154,47+'Потребление ЭЭ_факт'!AV$4-1,FALSE),0))</f>
        <v>0</v>
      </c>
      <c r="O88" s="17">
        <f>IF(AND($D88=$M$4,$E88=O$5),VLOOKUP($A88,'Потребление ЭЭ_факт'!$A$5:$DH$154,47+'Потребление ЭЭ_факт'!AW$4-1,FALSE),IF(N88&lt;&gt;0,VLOOKUP($A88,'Потребление ЭЭ_факт'!$A$5:$DH$154,47+'Потребление ЭЭ_факт'!AW$4-1,FALSE),0))</f>
        <v>0</v>
      </c>
      <c r="P88" s="17">
        <f>IF(AND($D88=$M$4,$E88=P$5),VLOOKUP($A88,'Потребление ЭЭ_факт'!$A$5:$DH$154,47+'Потребление ЭЭ_факт'!AX$4-1,FALSE),IF(O88&lt;&gt;0,VLOOKUP($A88,'Потребление ЭЭ_факт'!$A$5:$DH$154,47+'Потребление ЭЭ_факт'!AX$4-1,FALSE),0))</f>
        <v>0</v>
      </c>
      <c r="Q88" s="17">
        <f>IF(AND($D88=$M$4,$E88=Q$5),VLOOKUP($A88,'Потребление ЭЭ_факт'!$A$5:$DH$154,47+'Потребление ЭЭ_факт'!AY$4-1,FALSE),IF(P88&lt;&gt;0,VLOOKUP($A88,'Потребление ЭЭ_факт'!$A$5:$DH$154,47+'Потребление ЭЭ_факт'!AY$4-1,FALSE),0))</f>
        <v>0</v>
      </c>
      <c r="R88" s="17">
        <f>IF(AND($D88=$M$4,$E88=R$5),VLOOKUP($A88,'Потребление ЭЭ_факт'!$A$5:$DH$154,47+'Потребление ЭЭ_факт'!AZ$4-1,FALSE),IF(Q88&lt;&gt;0,VLOOKUP($A88,'Потребление ЭЭ_факт'!$A$5:$DH$154,47+'Потребление ЭЭ_факт'!AZ$4-1,FALSE),0))</f>
        <v>0</v>
      </c>
      <c r="S88" s="17">
        <f>IF(AND($D88=$M$4,$E88=S$5),VLOOKUP($A88,'Потребление ЭЭ_факт'!$A$5:$DH$154,47+'Потребление ЭЭ_факт'!BA$4-1,FALSE),IF(R88&lt;&gt;0,VLOOKUP($A88,'Потребление ЭЭ_факт'!$A$5:$DH$154,47+'Потребление ЭЭ_факт'!BA$4-1,FALSE),0))</f>
        <v>0</v>
      </c>
      <c r="T88" s="17">
        <f>IF(AND($D88=$M$4,$E88=T$5),VLOOKUP($A88,'Потребление ЭЭ_факт'!$A$5:$DH$154,47+'Потребление ЭЭ_факт'!BB$4-1,FALSE),IF(S88&lt;&gt;0,VLOOKUP($A88,'Потребление ЭЭ_факт'!$A$5:$DH$154,47+'Потребление ЭЭ_факт'!BB$4-1,FALSE),0))</f>
        <v>0</v>
      </c>
      <c r="U88" s="17">
        <f>IF(AND($D88=$M$4,$E88=U$5),VLOOKUP($A88,'Потребление ЭЭ_факт'!$A$5:$DH$154,47+'Потребление ЭЭ_факт'!BC$4-1,FALSE),IF(T88&lt;&gt;0,VLOOKUP($A88,'Потребление ЭЭ_факт'!$A$5:$DH$154,47+'Потребление ЭЭ_факт'!BC$4-1,FALSE),0))</f>
        <v>0</v>
      </c>
      <c r="V88" s="17">
        <f>IF(AND($D88=$M$4,$E88=V$5),VLOOKUP($A88,'Потребление ЭЭ_факт'!$A$5:$DH$154,47+'Потребление ЭЭ_факт'!BD$4-1,FALSE),IF(U88&lt;&gt;0,VLOOKUP($A88,'Потребление ЭЭ_факт'!$A$5:$DH$154,47+'Потребление ЭЭ_факт'!BD$4-1,FALSE),0))</f>
        <v>0</v>
      </c>
      <c r="W88" s="17">
        <f>IF(AND($D88=$M$4,$E88=W$5),VLOOKUP($A88,'Потребление ЭЭ_факт'!$A$5:$DH$154,47+'Потребление ЭЭ_факт'!BE$4-1,FALSE),IF(V88&lt;&gt;0,VLOOKUP($A88,'Потребление ЭЭ_факт'!$A$5:$DH$154,47+'Потребление ЭЭ_факт'!BE$4-1,FALSE),0))</f>
        <v>0</v>
      </c>
      <c r="X88" s="17">
        <f>IF(AND($D88=$M$4,$E88=X$5),VLOOKUP($A88,'Потребление ЭЭ_факт'!$A$5:$DH$154,47+'Потребление ЭЭ_факт'!BF$4-1,FALSE),IF(W88&lt;&gt;0,VLOOKUP($A88,'Потребление ЭЭ_факт'!$A$5:$DH$154,47+'Потребление ЭЭ_факт'!BF$4-1,FALSE),0))</f>
        <v>0</v>
      </c>
      <c r="Y88" s="14">
        <f>IF(AND($D88=$Y$4,$E88=Y$5),VLOOKUP($A88,'Потребление ЭЭ_факт'!$A$5:$DH$154,47+'Потребление ЭЭ_факт'!BG$4+11,FALSE),IF(X88&lt;&gt;0,VLOOKUP($A88,'Потребление ЭЭ_факт'!$A$5:$DH$154,47+'Потребление ЭЭ_факт'!BG$4+11,FALSE),0))</f>
        <v>0</v>
      </c>
      <c r="Z88" s="17">
        <f>IF(AND($D88=$Y$4,$E88=Z$5),VLOOKUP($A88,'Потребление ЭЭ_факт'!$A$5:$DH$154,47+'Потребление ЭЭ_факт'!BH$4+11,FALSE),IF(Y88&lt;&gt;0,VLOOKUP($A88,'Потребление ЭЭ_факт'!$A$5:$DH$154,47+'Потребление ЭЭ_факт'!BH$4+11,FALSE),0))</f>
        <v>0</v>
      </c>
      <c r="AA88" s="17">
        <f>IF(AND($D88=$Y$4,$E88=AA$5),VLOOKUP($A88,'Потребление ЭЭ_факт'!$A$5:$DH$154,47+'Потребление ЭЭ_факт'!BI$4+11,FALSE),IF(Z88&lt;&gt;0,VLOOKUP($A88,'Потребление ЭЭ_факт'!$A$5:$DH$154,47+'Потребление ЭЭ_факт'!BI$4+11,FALSE),0))</f>
        <v>0</v>
      </c>
      <c r="AB88" s="17">
        <f>IF(AND($D88=$Y$4,$E88=AB$5),VLOOKUP($A88,'Потребление ЭЭ_факт'!$A$5:$DH$154,47+'Потребление ЭЭ_факт'!BJ$4+11,FALSE),IF(AA88&lt;&gt;0,VLOOKUP($A88,'Потребление ЭЭ_факт'!$A$5:$DH$154,47+'Потребление ЭЭ_факт'!BJ$4+11,FALSE),0))</f>
        <v>0</v>
      </c>
      <c r="AC88" s="17">
        <f>IF(AND($D88=$Y$4,$E88=AC$5),VLOOKUP($A88,'Потребление ЭЭ_факт'!$A$5:$DH$154,47+'Потребление ЭЭ_факт'!BK$4+11,FALSE),IF(AB88&lt;&gt;0,VLOOKUP($A88,'Потребление ЭЭ_факт'!$A$5:$DH$154,47+'Потребление ЭЭ_факт'!BK$4+11,FALSE),0))</f>
        <v>0</v>
      </c>
      <c r="AD88" s="17">
        <f>IF(AND($D88=$Y$4,$E88=AD$5),VLOOKUP($A88,'Потребление ЭЭ_факт'!$A$5:$DH$154,47+'Потребление ЭЭ_факт'!BL$4+11,FALSE),IF(AC88&lt;&gt;0,VLOOKUP($A88,'Потребление ЭЭ_факт'!$A$5:$DH$154,47+'Потребление ЭЭ_факт'!BL$4+11,FALSE),0))</f>
        <v>0</v>
      </c>
      <c r="AE88" s="17">
        <f>IF(AND($D88=$Y$4,$E88=AE$5),VLOOKUP($A88,'Потребление ЭЭ_факт'!$A$5:$DH$154,47+'Потребление ЭЭ_факт'!BM$4+11,FALSE),IF(AD88&lt;&gt;0,VLOOKUP($A88,'Потребление ЭЭ_факт'!$A$5:$DH$154,47+'Потребление ЭЭ_факт'!BM$4+11,FALSE),0))</f>
        <v>0</v>
      </c>
      <c r="AF88" s="17">
        <f>IF(AND($D88=$Y$4,$E88=AF$5),VLOOKUP($A88,'Потребление ЭЭ_факт'!$A$5:$DH$154,47+'Потребление ЭЭ_факт'!BN$4+11,FALSE),IF(AE88&lt;&gt;0,VLOOKUP($A88,'Потребление ЭЭ_факт'!$A$5:$DH$154,47+'Потребление ЭЭ_факт'!BN$4+11,FALSE),0))</f>
        <v>0</v>
      </c>
      <c r="AG88" s="17">
        <f>IF(AND($D88=$Y$4,$E88=AG$5),VLOOKUP($A88,'Потребление ЭЭ_факт'!$A$5:$DH$154,47+'Потребление ЭЭ_факт'!BO$4+11,FALSE),IF(AF88&lt;&gt;0,VLOOKUP($A88,'Потребление ЭЭ_факт'!$A$5:$DH$154,47+'Потребление ЭЭ_факт'!BO$4+11,FALSE),0))</f>
        <v>0</v>
      </c>
      <c r="AH88" s="17">
        <f>IF(AND($D88=$Y$4,$E88=AH$5),VLOOKUP($A88,'Потребление ЭЭ_факт'!$A$5:$DH$154,47+'Потребление ЭЭ_факт'!BP$4+11,FALSE),IF(AG88&lt;&gt;0,VLOOKUP($A88,'Потребление ЭЭ_факт'!$A$5:$DH$154,47+'Потребление ЭЭ_факт'!BP$4+11,FALSE),0))</f>
        <v>0</v>
      </c>
      <c r="AI88" s="17">
        <f>IF(AND($D88=$Y$4,$E88=AI$5),VLOOKUP($A88,'Потребление ЭЭ_факт'!$A$5:$DH$154,47+'Потребление ЭЭ_факт'!BQ$4+11,FALSE),IF(AH88&lt;&gt;0,VLOOKUP($A88,'Потребление ЭЭ_факт'!$A$5:$DH$154,47+'Потребление ЭЭ_факт'!BQ$4+11,FALSE),0))</f>
        <v>0</v>
      </c>
      <c r="AJ88" s="17">
        <f>IF(AND($D88=$Y$4,$E88=AJ$5),VLOOKUP($A88,'Потребление ЭЭ_факт'!$A$5:$DH$154,47+'Потребление ЭЭ_факт'!BR$4+11,FALSE),IF(AI88&lt;&gt;0,VLOOKUP($A88,'Потребление ЭЭ_факт'!$A$5:$DH$154,47+'Потребление ЭЭ_факт'!BR$4+11,FALSE),0))</f>
        <v>0</v>
      </c>
      <c r="AK88" s="14">
        <f>IF(AND($D88=$AK$4,$E88=AK$5),VLOOKUP($A88,'Потребление ЭЭ_факт'!$A$5:$DH$154,47+'Потребление ЭЭ_факт'!BS$4+23,FALSE),IF(AJ88&lt;&gt;0,VLOOKUP($A88,'Потребление ЭЭ_факт'!$A$5:$DH$154,47+'Потребление ЭЭ_факт'!BS$4+23,FALSE),0))</f>
        <v>0</v>
      </c>
      <c r="AL88" s="17">
        <f>IF(AND($D88=$AK$4,$E88=AL$5),VLOOKUP($A88,'Потребление ЭЭ_факт'!$A$5:$DH$154,47+'Потребление ЭЭ_факт'!BT$4+23,FALSE),IF(AK88&lt;&gt;0,VLOOKUP($A88,'Потребление ЭЭ_факт'!$A$5:$DH$154,47+'Потребление ЭЭ_факт'!BT$4+23,FALSE),0))</f>
        <v>0</v>
      </c>
      <c r="AM88" s="17">
        <f>IF(AND($D88=$AK$4,$E88=AM$5),VLOOKUP($A88,'Потребление ЭЭ_факт'!$A$5:$DH$154,47+'Потребление ЭЭ_факт'!BU$4+23,FALSE),IF(AL88&lt;&gt;0,VLOOKUP($A88,'Потребление ЭЭ_факт'!$A$5:$DH$154,47+'Потребление ЭЭ_факт'!BU$4+23,FALSE),0))</f>
        <v>0</v>
      </c>
      <c r="AN88" s="17">
        <f>IF(AND($D88=$AK$4,$E88=AN$5),VLOOKUP($A88,'Потребление ЭЭ_факт'!$A$5:$DH$154,47+'Потребление ЭЭ_факт'!BV$4+23,FALSE),IF(AM88&lt;&gt;0,VLOOKUP($A88,'Потребление ЭЭ_факт'!$A$5:$DH$154,47+'Потребление ЭЭ_факт'!BV$4+23,FALSE),0))</f>
        <v>0</v>
      </c>
      <c r="AO88" s="17">
        <f>IF(AND($D88=$AK$4,$E88=AO$5),VLOOKUP($A88,'Потребление ЭЭ_факт'!$A$5:$DH$154,47+'Потребление ЭЭ_факт'!BW$4+23,FALSE),IF(AN88&lt;&gt;0,VLOOKUP($A88,'Потребление ЭЭ_факт'!$A$5:$DH$154,47+'Потребление ЭЭ_факт'!BW$4+23,FALSE),0))</f>
        <v>0</v>
      </c>
      <c r="AP88" s="17">
        <f>IF(AND($D88=$AK$4,$E88=AP$5),VLOOKUP($A88,'Потребление ЭЭ_факт'!$A$5:$DH$154,47+'Потребление ЭЭ_факт'!BX$4+23,FALSE),IF(AO88&lt;&gt;0,VLOOKUP($A88,'Потребление ЭЭ_факт'!$A$5:$DH$154,47+'Потребление ЭЭ_факт'!BX$4+23,FALSE),0))</f>
        <v>0</v>
      </c>
      <c r="AQ88" s="17">
        <f>IF(AND($D88=$AK$4,$E88=AQ$5),VLOOKUP($A88,'Потребление ЭЭ_факт'!$A$5:$DH$154,47+'Потребление ЭЭ_факт'!BY$4+23,FALSE),IF(AP88&lt;&gt;0,VLOOKUP($A88,'Потребление ЭЭ_факт'!$A$5:$DH$154,47+'Потребление ЭЭ_факт'!BY$4+23,FALSE),0))</f>
        <v>0</v>
      </c>
      <c r="AR88" s="17">
        <f>IF(AND($D88=$AK$4,$E88=AR$5),VLOOKUP($A88,'Потребление ЭЭ_факт'!$A$5:$DH$154,47+'Потребление ЭЭ_факт'!BZ$4+23,FALSE),IF(AQ88&lt;&gt;0,VLOOKUP($A88,'Потребление ЭЭ_факт'!$A$5:$DH$154,47+'Потребление ЭЭ_факт'!BZ$4+23,FALSE),0))</f>
        <v>0</v>
      </c>
      <c r="AS88" s="17">
        <f>IF(AND($D88=$AK$4,$E88=AS$5),VLOOKUP($A88,'Потребление ЭЭ_факт'!$A$5:$DH$154,47+'Потребление ЭЭ_факт'!CA$4+23,FALSE),IF(AR88&lt;&gt;0,VLOOKUP($A88,'Потребление ЭЭ_факт'!$A$5:$DH$154,47+'Потребление ЭЭ_факт'!CA$4+23,FALSE),0))</f>
        <v>0</v>
      </c>
      <c r="AT88" s="17">
        <f>IF(AND($D88=$AK$4,$E88=AT$5),VLOOKUP($A88,'Потребление ЭЭ_факт'!$A$5:$DH$154,47+'Потребление ЭЭ_факт'!CB$4+23,FALSE),IF(AS88&lt;&gt;0,VLOOKUP($A88,'Потребление ЭЭ_факт'!$A$5:$DH$154,47+'Потребление ЭЭ_факт'!CB$4+23,FALSE),0))</f>
        <v>0</v>
      </c>
      <c r="AU88" s="17">
        <f>IF(AND($D88=$AK$4,$E88=AU$5),VLOOKUP($A88,'Потребление ЭЭ_факт'!$A$5:$DH$154,47+'Потребление ЭЭ_факт'!CC$4+23,FALSE),IF(AT88&lt;&gt;0,VLOOKUP($A88,'Потребление ЭЭ_факт'!$A$5:$DH$154,47+'Потребление ЭЭ_факт'!CC$4+23,FALSE),0))</f>
        <v>0</v>
      </c>
      <c r="AV88" s="17">
        <f>IF(AND($D88=$AK$4,$E88=AV$5),VLOOKUP($A88,'Потребление ЭЭ_факт'!$A$5:$DH$154,47+'Потребление ЭЭ_факт'!CD$4+23,FALSE),IF(AU88&lt;&gt;0,VLOOKUP($A88,'Потребление ЭЭ_факт'!$A$5:$DH$154,47+'Потребление ЭЭ_факт'!CD$4+23,FALSE),0))</f>
        <v>0</v>
      </c>
      <c r="AW88" s="14">
        <f>IF(AND($D88=$AW$4,$E88=AW$5),VLOOKUP($A88,'Потребление ЭЭ_факт'!$A$5:$DH$154,47+'Потребление ЭЭ_факт'!CE$4+35,FALSE),IF(AV88&lt;&gt;0,VLOOKUP($A88,'Потребление ЭЭ_факт'!$A$5:$DH$154,47+'Потребление ЭЭ_факт'!CE$4+35,FALSE),0))</f>
        <v>0</v>
      </c>
      <c r="AX88" s="17">
        <f>IF(AND($D88=$AW$4,$E88=AX$5),VLOOKUP($A88,'Потребление ЭЭ_факт'!$A$5:$DH$154,47+'Потребление ЭЭ_факт'!CF$4+35,FALSE),IF(AW88&lt;&gt;0,VLOOKUP($A88,'Потребление ЭЭ_факт'!$A$5:$DH$154,47+'Потребление ЭЭ_факт'!CF$4+35,FALSE),0))</f>
        <v>0</v>
      </c>
      <c r="AY88" s="17">
        <f>IF(AND($D88=$AW$4,$E88=AY$5),VLOOKUP($A88,'Потребление ЭЭ_факт'!$A$5:$DH$154,47+'Потребление ЭЭ_факт'!CG$4+35,FALSE),IF(AX88&lt;&gt;0,VLOOKUP($A88,'Потребление ЭЭ_факт'!$A$5:$DH$154,47+'Потребление ЭЭ_факт'!CG$4+35,FALSE),0))</f>
        <v>0</v>
      </c>
      <c r="AZ88" s="17">
        <f>IF(AND($D88=$AW$4,$E88=AZ$5),VLOOKUP($A88,'Потребление ЭЭ_факт'!$A$5:$DH$154,47+'Потребление ЭЭ_факт'!CH$4+35,FALSE),IF(AY88&lt;&gt;0,VLOOKUP($A88,'Потребление ЭЭ_факт'!$A$5:$DH$154,47+'Потребление ЭЭ_факт'!CH$4+35,FALSE),0))</f>
        <v>0</v>
      </c>
      <c r="BA88" s="17">
        <f>IF(AND($D88=$AW$4,$E88=BA$5),VLOOKUP($A88,'Потребление ЭЭ_факт'!$A$5:$DH$154,47+'Потребление ЭЭ_факт'!CI$4+35,FALSE),IF(AZ88&lt;&gt;0,VLOOKUP($A88,'Потребление ЭЭ_факт'!$A$5:$DH$154,47+'Потребление ЭЭ_факт'!CI$4+35,FALSE),0))</f>
        <v>0</v>
      </c>
      <c r="BB88" s="17">
        <f>IF(AND($D88=$AW$4,$E88=BB$5),VLOOKUP($A88,'Потребление ЭЭ_факт'!$A$5:$DH$154,47+'Потребление ЭЭ_факт'!CJ$4+35,FALSE),IF(BA88&lt;&gt;0,VLOOKUP($A88,'Потребление ЭЭ_факт'!$A$5:$DH$154,47+'Потребление ЭЭ_факт'!CJ$4+35,FALSE),0))</f>
        <v>0</v>
      </c>
      <c r="BC88" s="17">
        <f>IF(AND($D88=$AW$4,$E88=BC$5),VLOOKUP($A88,'Потребление ЭЭ_факт'!$A$5:$DH$154,47+'Потребление ЭЭ_факт'!CK$4+35,FALSE),IF(BB88&lt;&gt;0,VLOOKUP($A88,'Потребление ЭЭ_факт'!$A$5:$DH$154,47+'Потребление ЭЭ_факт'!CK$4+35,FALSE),0))</f>
        <v>0</v>
      </c>
      <c r="BD88" s="17">
        <f>IF(AND($D88=$AW$4,$E88=BD$5),VLOOKUP($A88,'Потребление ЭЭ_факт'!$A$5:$DH$154,47+'Потребление ЭЭ_факт'!CL$4+35,FALSE),IF(BC88&lt;&gt;0,VLOOKUP($A88,'Потребление ЭЭ_факт'!$A$5:$DH$154,47+'Потребление ЭЭ_факт'!CL$4+35,FALSE),0))</f>
        <v>0</v>
      </c>
      <c r="BE88" s="17">
        <f>IF(AND($D88=$AW$4,$E88=BE$5),VLOOKUP($A88,'Потребление ЭЭ_факт'!$A$5:$DH$154,47+'Потребление ЭЭ_факт'!CM$4+35,FALSE),IF(BD88&lt;&gt;0,VLOOKUP($A88,'Потребление ЭЭ_факт'!$A$5:$DH$154,47+'Потребление ЭЭ_факт'!CM$4+35,FALSE),0))</f>
        <v>0</v>
      </c>
      <c r="BF88" s="17">
        <f>IF(AND($D88=$AW$4,$E88=BF$5),VLOOKUP($A88,'Потребление ЭЭ_факт'!$A$5:$DH$154,47+'Потребление ЭЭ_факт'!CN$4+35,FALSE),IF(BE88&lt;&gt;0,VLOOKUP($A88,'Потребление ЭЭ_факт'!$A$5:$DH$154,47+'Потребление ЭЭ_факт'!CN$4+35,FALSE),0))</f>
        <v>0</v>
      </c>
      <c r="BG88" s="17">
        <f>IF(AND($D88=$AW$4,$E88=BG$5),VLOOKUP($A88,'Потребление ЭЭ_факт'!$A$5:$DH$154,47+'Потребление ЭЭ_факт'!CO$4+35,FALSE),IF(BF88&lt;&gt;0,VLOOKUP($A88,'Потребление ЭЭ_факт'!$A$5:$DH$154,47+'Потребление ЭЭ_факт'!CO$4+35,FALSE),0))</f>
        <v>0</v>
      </c>
      <c r="BH88" s="17">
        <f>IF(AND($D88=$AW$4,$E88=BH$5),VLOOKUP($A88,'Потребление ЭЭ_факт'!$A$5:$DH$154,47+'Потребление ЭЭ_факт'!CP$4+35,FALSE),IF(BG88&lt;&gt;0,VLOOKUP($A88,'Потребление ЭЭ_факт'!$A$5:$DH$154,47+'Потребление ЭЭ_факт'!CP$4+35,FALSE),0))</f>
        <v>0</v>
      </c>
      <c r="BI88" s="14">
        <f>IF(AND($D88=$BI$4,$E88=BI$5),VLOOKUP($A88,'Потребление ЭЭ_факт'!$A$5:$DH$154,47+'Потребление ЭЭ_факт'!CQ$4+47,FALSE),IF(BH88&lt;&gt;0,VLOOKUP($A88,'Потребление ЭЭ_факт'!$A$5:$DH$154,47+'Потребление ЭЭ_факт'!CQ$4+47,FALSE),0))</f>
        <v>0</v>
      </c>
      <c r="BJ88" s="17">
        <f>IF(AND($D88=$BI$4,$E88=BJ$5),VLOOKUP($A88,'Потребление ЭЭ_факт'!$A$5:$DH$154,47+'Потребление ЭЭ_факт'!CR$4+47,FALSE),IF(BI88&lt;&gt;0,VLOOKUP($A88,'Потребление ЭЭ_факт'!$A$5:$DH$154,47+'Потребление ЭЭ_факт'!CR$4+47,FALSE),0))</f>
        <v>10201.420484142858</v>
      </c>
      <c r="BK88" s="17">
        <f>IF(AND($D88=$BI$4,$E88=BK$5),VLOOKUP($A88,'Потребление ЭЭ_факт'!$A$5:$DH$154,47+'Потребление ЭЭ_факт'!CS$4+47,FALSE),IF(BJ88&lt;&gt;0,VLOOKUP($A88,'Потребление ЭЭ_факт'!$A$5:$DH$154,47+'Потребление ЭЭ_факт'!CS$4+47,FALSE),0))</f>
        <v>9834.5976161785729</v>
      </c>
      <c r="BL88" s="17">
        <f>IF(AND($D88=$BI$4,$E88=BL$5),VLOOKUP($A88,'Потребление ЭЭ_факт'!$A$5:$DH$154,47+'Потребление ЭЭ_факт'!CT$4+47,FALSE),IF(BK88&lt;&gt;0,VLOOKUP($A88,'Потребление ЭЭ_факт'!$A$5:$DH$154,47+'Потребление ЭЭ_факт'!CT$4+47,FALSE),0))</f>
        <v>9092.6038405714298</v>
      </c>
      <c r="BM88" s="17">
        <f>IF(AND($D88=$BI$4,$E88=BM$5),VLOOKUP($A88,'Потребление ЭЭ_факт'!$A$5:$DH$154,47+'Потребление ЭЭ_факт'!CU$4+47,FALSE),IF(BL88&lt;&gt;0,VLOOKUP($A88,'Потребление ЭЭ_факт'!$A$5:$DH$154,47+'Потребление ЭЭ_факт'!CU$4+47,FALSE),0))</f>
        <v>10029.564466485715</v>
      </c>
      <c r="BN88" s="17">
        <f>IF(AND($D88=$BI$4,$E88=BN$5),VLOOKUP($A88,'Потребление ЭЭ_факт'!$A$5:$DH$154,47+'Потребление ЭЭ_факт'!CV$4+47,FALSE),IF(BM88&lt;&gt;0,VLOOKUP($A88,'Потребление ЭЭ_факт'!$A$5:$DH$154,47+'Потребление ЭЭ_факт'!CV$4+47,FALSE),0))</f>
        <v>10063.628038928573</v>
      </c>
      <c r="BO88" s="17">
        <f>IF(AND($D88=$BI$4,$E88=BO$5),VLOOKUP($A88,'Потребление ЭЭ_факт'!$A$5:$DH$154,47+'Потребление ЭЭ_факт'!CW$4+47,FALSE),IF(BN88&lt;&gt;0,VLOOKUP($A88,'Потребление ЭЭ_факт'!$A$5:$DH$154,47+'Потребление ЭЭ_факт'!CW$4+47,FALSE),0))</f>
        <v>11206.391798928573</v>
      </c>
      <c r="BP88" s="17">
        <f>IF(AND($D88=$BI$4,$E88=BP$5),VLOOKUP($A88,'Потребление ЭЭ_факт'!$A$5:$DH$154,47+'Потребление ЭЭ_факт'!CX$4+47,FALSE),IF(BO88&lt;&gt;0,VLOOKUP($A88,'Потребление ЭЭ_факт'!$A$5:$DH$154,47+'Потребление ЭЭ_факт'!CX$4+47,FALSE),0))</f>
        <v>10944.763594428572</v>
      </c>
      <c r="BQ88" s="17">
        <f>IF(AND($D88=$BI$4,$E88=BQ$5),VLOOKUP($A88,'Потребление ЭЭ_факт'!$A$5:$DH$154,47+'Потребление ЭЭ_факт'!CY$4+47,FALSE),IF(BP88&lt;&gt;0,VLOOKUP($A88,'Потребление ЭЭ_факт'!$A$5:$DH$154,47+'Потребление ЭЭ_факт'!CY$4+47,FALSE),0))</f>
        <v>9953.8996992857155</v>
      </c>
      <c r="BR88" s="17">
        <f>IF(AND($D88=$BI$4,$E88=BR$5),VLOOKUP($A88,'Потребление ЭЭ_факт'!$A$5:$DH$154,47+'Потребление ЭЭ_факт'!CZ$4+47,FALSE),IF(BQ88&lt;&gt;0,VLOOKUP($A88,'Потребление ЭЭ_факт'!$A$5:$DH$154,47+'Потребление ЭЭ_факт'!CZ$4+47,FALSE),0))</f>
        <v>9501.8782699714266</v>
      </c>
      <c r="BS88" s="17">
        <f>IF(AND($D88=$BI$4,$E88=BS$5),VLOOKUP($A88,'Потребление ЭЭ_факт'!$A$5:$DH$154,47+'Потребление ЭЭ_факт'!DA$4+47,FALSE),IF(BR88&lt;&gt;0,VLOOKUP($A88,'Потребление ЭЭ_факт'!$A$5:$DH$154,47+'Потребление ЭЭ_факт'!DA$4+47,FALSE),0))</f>
        <v>8588.6291624999994</v>
      </c>
      <c r="BT88" s="17">
        <f>IF(AND($D88=$BI$4,$E88=BT$5),VLOOKUP($A88,'Потребление ЭЭ_факт'!$A$5:$DH$154,47+'Потребление ЭЭ_факт'!DB$4+47,FALSE),IF(BS88&lt;&gt;0,VLOOKUP($A88,'Потребление ЭЭ_факт'!$A$5:$DH$154,47+'Потребление ЭЭ_факт'!DB$4+47,FALSE),0))</f>
        <v>8415.8225112380951</v>
      </c>
      <c r="BU88" s="14">
        <f>IF(AND($D88=$BU$4,$E88=BU$5),VLOOKUP($A88,'Потребление ЭЭ_факт'!$A$5:$DH$154,59+'Потребление ЭЭ_факт'!DC$4+47,FALSE),IF(BT88&lt;&gt;0,VLOOKUP($A88,'Потребление ЭЭ_факт'!$A$5:$DH$154,47+'Потребление ЭЭ_факт'!DC$4+59,FALSE),0))</f>
        <v>8431.4327221428557</v>
      </c>
      <c r="BV88" s="17">
        <f>IF(AND($D88=$BU$4,$E88=BV$5),VLOOKUP($A88,'Потребление ЭЭ_факт'!$A$5:$DH$154,59+'Потребление ЭЭ_факт'!DD$4+47,FALSE),IF(BU88&lt;&gt;0,VLOOKUP($A88,'Потребление ЭЭ_факт'!$A$5:$DH$154,47+'Потребление ЭЭ_факт'!DD$4+59,FALSE),0))</f>
        <v>7655.8063209999991</v>
      </c>
      <c r="BW88" s="17">
        <f>IF(AND($D88=$BU$4,$E88=BW$5),VLOOKUP($A88,'Потребление ЭЭ_факт'!$A$5:$DH$154,59+'Потребление ЭЭ_факт'!DE$4+47,FALSE),IF(BV88&lt;&gt;0,VLOOKUP($A88,'Потребление ЭЭ_факт'!$A$5:$DH$154,47+'Потребление ЭЭ_факт'!DE$4+59,FALSE),0))</f>
        <v>8880.8655883214287</v>
      </c>
      <c r="BX88" s="17">
        <f>IF(AND($D88=$BU$4,$E88=BX$5),VLOOKUP($A88,'Потребление ЭЭ_факт'!$A$5:$DH$154,59+'Потребление ЭЭ_факт'!DF$4+47,FALSE),IF(BW88&lt;&gt;0,VLOOKUP($A88,'Потребление ЭЭ_факт'!$A$5:$DH$154,47+'Потребление ЭЭ_факт'!DF$4+59,FALSE),0))</f>
        <v>8584.953677999998</v>
      </c>
      <c r="BY88" s="17">
        <f>IF(AND($D88=$BU$4,$E88=BY$5),VLOOKUP($A88,'Потребление ЭЭ_факт'!$A$5:$DH$154,59+'Потребление ЭЭ_факт'!DG$4+47,FALSE),IF(BX88&lt;&gt;0,VLOOKUP($A88,'Потребление ЭЭ_факт'!$A$5:$DH$154,47+'Потребление ЭЭ_факт'!DG$4+59,FALSE),0))</f>
        <v>9365.9580279642851</v>
      </c>
      <c r="BZ88" s="17">
        <f>IF(AND($D88=$BU$4,$E88=BZ$5),VLOOKUP($A88,'Потребление ЭЭ_факт'!$A$5:$DH$154,59+'Потребление ЭЭ_факт'!DH$4+47,FALSE),IF(BY88&lt;&gt;0,VLOOKUP($A88,'Потребление ЭЭ_факт'!$A$5:$DH$154,47+'Потребление ЭЭ_факт'!DH$4+59,FALSE),0))</f>
        <v>9041.7247671428577</v>
      </c>
      <c r="CA88" s="15">
        <f t="shared" si="301"/>
        <v>11206.391798928573</v>
      </c>
      <c r="CB88" s="12">
        <f t="shared" si="302"/>
        <v>10944.763594428572</v>
      </c>
      <c r="CC88" s="12">
        <f t="shared" si="303"/>
        <v>9953.8996992857155</v>
      </c>
      <c r="CD88" s="12">
        <f t="shared" si="304"/>
        <v>9501.8782699714266</v>
      </c>
      <c r="CE88" s="12">
        <f t="shared" si="305"/>
        <v>8588.6291624999994</v>
      </c>
      <c r="CF88" s="12">
        <f t="shared" si="306"/>
        <v>8415.8225112380951</v>
      </c>
      <c r="CG88" s="14">
        <f t="shared" si="307"/>
        <v>8431.4327221428557</v>
      </c>
      <c r="CH88" s="15">
        <f t="shared" si="308"/>
        <v>7655.8063209999991</v>
      </c>
      <c r="CI88" s="15">
        <f t="shared" si="309"/>
        <v>8880.8655883214287</v>
      </c>
      <c r="CJ88" s="15">
        <f t="shared" si="310"/>
        <v>8584.953677999998</v>
      </c>
      <c r="CK88" s="15">
        <f t="shared" si="311"/>
        <v>9365.9580279642851</v>
      </c>
      <c r="CL88" s="15">
        <f t="shared" si="312"/>
        <v>9041.7247671428577</v>
      </c>
      <c r="CM88" s="15">
        <f t="shared" si="438"/>
        <v>11206.391798928573</v>
      </c>
      <c r="CN88" s="15">
        <f t="shared" si="439"/>
        <v>10944.763594428572</v>
      </c>
      <c r="CO88" s="15">
        <f t="shared" si="440"/>
        <v>9953.8996992857155</v>
      </c>
      <c r="CP88" s="15">
        <f t="shared" si="441"/>
        <v>9501.8782699714266</v>
      </c>
      <c r="CQ88" s="15">
        <f t="shared" si="442"/>
        <v>8588.6291624999994</v>
      </c>
      <c r="CR88" s="16">
        <f t="shared" si="443"/>
        <v>8415.8225112380951</v>
      </c>
      <c r="CS88" s="14">
        <f t="shared" si="437"/>
        <v>8431.4327221428557</v>
      </c>
      <c r="CT88" s="15">
        <f t="shared" si="416"/>
        <v>7655.8063209999991</v>
      </c>
      <c r="CU88" s="15">
        <f t="shared" si="417"/>
        <v>8880.8655883214287</v>
      </c>
      <c r="CV88" s="15">
        <f t="shared" si="418"/>
        <v>8584.953677999998</v>
      </c>
      <c r="CW88" s="15">
        <f t="shared" si="419"/>
        <v>9365.9580279642851</v>
      </c>
      <c r="CX88" s="15">
        <f t="shared" si="420"/>
        <v>9041.7247671428577</v>
      </c>
      <c r="CY88" s="15">
        <f t="shared" si="421"/>
        <v>11206.391798928573</v>
      </c>
      <c r="CZ88" s="15">
        <f t="shared" si="422"/>
        <v>10944.763594428572</v>
      </c>
      <c r="DA88" s="15">
        <f t="shared" si="423"/>
        <v>9953.8996992857155</v>
      </c>
      <c r="DB88" s="15">
        <f t="shared" si="424"/>
        <v>9501.8782699714266</v>
      </c>
      <c r="DC88" s="15">
        <f t="shared" si="425"/>
        <v>8588.6291624999994</v>
      </c>
      <c r="DD88" s="16">
        <f t="shared" si="287"/>
        <v>8415.8225112380951</v>
      </c>
      <c r="DE88" s="14">
        <f t="shared" si="313"/>
        <v>8431.4327221428557</v>
      </c>
      <c r="DF88" s="15">
        <f t="shared" si="426"/>
        <v>7655.8063209999991</v>
      </c>
      <c r="DG88" s="15">
        <f t="shared" si="427"/>
        <v>8880.8655883214287</v>
      </c>
      <c r="DH88" s="15">
        <f t="shared" si="428"/>
        <v>8584.953677999998</v>
      </c>
      <c r="DI88" s="15">
        <f t="shared" si="429"/>
        <v>9365.9580279642851</v>
      </c>
      <c r="DJ88" s="15">
        <f t="shared" si="430"/>
        <v>9041.7247671428577</v>
      </c>
      <c r="DK88" s="15">
        <f t="shared" si="431"/>
        <v>11206.391798928573</v>
      </c>
      <c r="DL88" s="15">
        <f t="shared" si="432"/>
        <v>10944.763594428572</v>
      </c>
      <c r="DM88" s="15">
        <f t="shared" si="433"/>
        <v>9953.8996992857155</v>
      </c>
      <c r="DN88" s="15">
        <f t="shared" si="434"/>
        <v>9501.8782699714266</v>
      </c>
      <c r="DO88" s="15">
        <f t="shared" si="435"/>
        <v>8588.6291624999994</v>
      </c>
      <c r="DP88" s="16">
        <f t="shared" si="436"/>
        <v>8415.8225112380951</v>
      </c>
      <c r="DQ88" s="14">
        <f t="shared" si="333"/>
        <v>8431.4327221428557</v>
      </c>
      <c r="DR88" s="15">
        <f t="shared" si="334"/>
        <v>7655.8063209999991</v>
      </c>
      <c r="DS88" s="15">
        <f t="shared" si="335"/>
        <v>8880.8655883214287</v>
      </c>
      <c r="DT88" s="15">
        <f t="shared" si="336"/>
        <v>8584.953677999998</v>
      </c>
      <c r="DU88" s="15">
        <f t="shared" si="337"/>
        <v>9365.9580279642851</v>
      </c>
      <c r="DV88" s="15">
        <f t="shared" si="338"/>
        <v>9041.7247671428577</v>
      </c>
      <c r="DW88" s="15">
        <f t="shared" si="339"/>
        <v>11206.391798928573</v>
      </c>
      <c r="DX88" s="15">
        <f t="shared" si="340"/>
        <v>10944.763594428572</v>
      </c>
      <c r="DY88" s="15">
        <f t="shared" si="341"/>
        <v>9953.8996992857155</v>
      </c>
      <c r="DZ88" s="15">
        <f t="shared" si="444"/>
        <v>9501.8782699714266</v>
      </c>
      <c r="EA88" s="15">
        <f t="shared" si="445"/>
        <v>8588.6291624999994</v>
      </c>
      <c r="EB88" s="16">
        <f t="shared" si="446"/>
        <v>8415.8225112380951</v>
      </c>
      <c r="EC88" s="14">
        <f t="shared" si="447"/>
        <v>8431.4327221428557</v>
      </c>
      <c r="ED88" s="15">
        <f t="shared" si="448"/>
        <v>7655.8063209999991</v>
      </c>
      <c r="EE88" s="15">
        <f t="shared" si="449"/>
        <v>8880.8655883214287</v>
      </c>
      <c r="EF88" s="15">
        <f t="shared" si="450"/>
        <v>8584.953677999998</v>
      </c>
      <c r="EG88" s="15">
        <f t="shared" si="451"/>
        <v>9365.9580279642851</v>
      </c>
      <c r="EH88" s="15">
        <f t="shared" si="452"/>
        <v>9041.7247671428577</v>
      </c>
      <c r="EI88" s="15">
        <f t="shared" si="453"/>
        <v>11206.391798928573</v>
      </c>
      <c r="EJ88" s="15">
        <f t="shared" si="454"/>
        <v>10944.763594428572</v>
      </c>
      <c r="EK88" s="15">
        <f t="shared" si="455"/>
        <v>9953.8996992857155</v>
      </c>
      <c r="EL88" s="15">
        <f t="shared" si="456"/>
        <v>9501.8782699714266</v>
      </c>
      <c r="EM88" s="15">
        <f t="shared" si="457"/>
        <v>8588.6291624999994</v>
      </c>
      <c r="EN88" s="16">
        <f t="shared" si="458"/>
        <v>8415.8225112380951</v>
      </c>
      <c r="EO88" s="14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6"/>
      <c r="FC88" s="14"/>
      <c r="FD88" s="17"/>
      <c r="FE88" s="17"/>
      <c r="FF88" s="17"/>
      <c r="FG88" s="17"/>
      <c r="FH88" s="17"/>
      <c r="FI88" s="17"/>
      <c r="FJ88" s="17"/>
      <c r="FK88" s="17"/>
      <c r="FL88" s="17"/>
      <c r="FM88" s="17"/>
      <c r="FN88" s="17"/>
      <c r="FO88" s="14"/>
      <c r="FP88" s="17"/>
      <c r="FQ88" s="17"/>
      <c r="FR88" s="17"/>
      <c r="FS88" s="17"/>
      <c r="FT88" s="17"/>
      <c r="FU88" s="17"/>
      <c r="FV88" s="17"/>
      <c r="FW88" s="17"/>
      <c r="FX88" s="17"/>
      <c r="FY88" s="17"/>
      <c r="FZ88" s="17"/>
      <c r="GA88" s="14"/>
      <c r="GB88" s="17"/>
      <c r="GC88" s="17">
        <f t="shared" si="343"/>
        <v>9834.5976161785729</v>
      </c>
      <c r="GD88" s="17">
        <f t="shared" si="344"/>
        <v>9092.6038405714298</v>
      </c>
      <c r="GE88" s="17">
        <f t="shared" si="345"/>
        <v>10029.564466485715</v>
      </c>
      <c r="GF88" s="17">
        <f t="shared" si="346"/>
        <v>10063.628038928573</v>
      </c>
      <c r="GG88" s="17">
        <f t="shared" si="347"/>
        <v>11206.391798928573</v>
      </c>
      <c r="GH88" s="17">
        <f t="shared" si="348"/>
        <v>10944.763594428572</v>
      </c>
      <c r="GI88" s="17">
        <f t="shared" si="349"/>
        <v>9953.8996992857155</v>
      </c>
      <c r="GJ88" s="17">
        <f t="shared" si="350"/>
        <v>9501.8782699714266</v>
      </c>
      <c r="GK88" s="17">
        <f t="shared" si="351"/>
        <v>8588.6291624999994</v>
      </c>
      <c r="GL88" s="17">
        <f t="shared" si="352"/>
        <v>8415.8225112380951</v>
      </c>
      <c r="GM88" s="14">
        <f t="shared" si="353"/>
        <v>8431.4327221428557</v>
      </c>
      <c r="GN88" s="17">
        <f t="shared" si="354"/>
        <v>7655.8063209999991</v>
      </c>
      <c r="GO88" s="17">
        <f t="shared" si="355"/>
        <v>8880.8655883214287</v>
      </c>
      <c r="GP88" s="17">
        <f t="shared" si="356"/>
        <v>8584.953677999998</v>
      </c>
      <c r="GQ88" s="17">
        <f t="shared" si="357"/>
        <v>9365.9580279642851</v>
      </c>
      <c r="GR88" s="17">
        <f t="shared" si="358"/>
        <v>9041.7247671428577</v>
      </c>
      <c r="GS88" s="15">
        <f t="shared" si="359"/>
        <v>11206.391798928573</v>
      </c>
      <c r="GT88" s="12">
        <f t="shared" si="360"/>
        <v>10944.763594428572</v>
      </c>
      <c r="GU88" s="12">
        <f t="shared" si="361"/>
        <v>9953.8996992857155</v>
      </c>
      <c r="GV88" s="12">
        <f t="shared" si="362"/>
        <v>9501.8782699714266</v>
      </c>
      <c r="GW88" s="12">
        <f t="shared" si="363"/>
        <v>8588.6291624999994</v>
      </c>
      <c r="GX88" s="12">
        <f t="shared" si="364"/>
        <v>8415.8225112380951</v>
      </c>
      <c r="GY88" s="14">
        <f t="shared" si="365"/>
        <v>8431.4327221428557</v>
      </c>
      <c r="GZ88" s="15">
        <f t="shared" si="366"/>
        <v>7655.8063209999991</v>
      </c>
      <c r="HA88" s="15">
        <f t="shared" si="367"/>
        <v>8880.8655883214287</v>
      </c>
      <c r="HB88" s="15">
        <f t="shared" si="368"/>
        <v>8584.953677999998</v>
      </c>
      <c r="HC88" s="15">
        <f t="shared" si="369"/>
        <v>9365.9580279642851</v>
      </c>
      <c r="HD88" s="15">
        <f t="shared" si="370"/>
        <v>9041.7247671428577</v>
      </c>
      <c r="HE88" s="15">
        <f t="shared" si="371"/>
        <v>11206.391798928573</v>
      </c>
      <c r="HF88" s="15">
        <f t="shared" si="372"/>
        <v>10944.763594428572</v>
      </c>
      <c r="HG88" s="15">
        <f t="shared" si="373"/>
        <v>9953.8996992857155</v>
      </c>
      <c r="HH88" s="15">
        <f t="shared" si="374"/>
        <v>9501.8782699714266</v>
      </c>
      <c r="HI88" s="15">
        <f t="shared" si="375"/>
        <v>8588.6291624999994</v>
      </c>
      <c r="HJ88" s="16">
        <f t="shared" si="376"/>
        <v>8415.8225112380951</v>
      </c>
      <c r="HK88" s="14">
        <f t="shared" si="377"/>
        <v>8431.4327221428557</v>
      </c>
      <c r="HL88" s="15">
        <f t="shared" si="378"/>
        <v>7655.8063209999991</v>
      </c>
      <c r="HM88" s="15">
        <f t="shared" si="379"/>
        <v>8880.8655883214287</v>
      </c>
      <c r="HN88" s="15">
        <f t="shared" si="380"/>
        <v>8584.953677999998</v>
      </c>
      <c r="HO88" s="15">
        <f t="shared" si="381"/>
        <v>9365.9580279642851</v>
      </c>
      <c r="HP88" s="15">
        <f t="shared" si="382"/>
        <v>9041.7247671428577</v>
      </c>
      <c r="HQ88" s="15">
        <f t="shared" si="383"/>
        <v>11206.391798928573</v>
      </c>
      <c r="HR88" s="15">
        <f t="shared" si="384"/>
        <v>10944.763594428572</v>
      </c>
      <c r="HS88" s="15">
        <f t="shared" si="385"/>
        <v>9953.8996992857155</v>
      </c>
      <c r="HT88" s="15">
        <f t="shared" si="386"/>
        <v>9501.8782699714266</v>
      </c>
      <c r="HU88" s="15">
        <f t="shared" si="387"/>
        <v>8588.6291624999994</v>
      </c>
      <c r="HV88" s="16">
        <f t="shared" si="388"/>
        <v>8415.8225112380951</v>
      </c>
      <c r="HW88" s="14">
        <f t="shared" si="389"/>
        <v>8431.4327221428557</v>
      </c>
      <c r="HX88" s="15">
        <f t="shared" si="390"/>
        <v>7655.8063209999991</v>
      </c>
      <c r="HY88" s="15">
        <f t="shared" si="391"/>
        <v>8880.8655883214287</v>
      </c>
      <c r="HZ88" s="15">
        <f t="shared" si="392"/>
        <v>8584.953677999998</v>
      </c>
      <c r="IA88" s="15">
        <f t="shared" si="393"/>
        <v>9365.9580279642851</v>
      </c>
      <c r="IB88" s="15">
        <f t="shared" si="394"/>
        <v>9041.7247671428577</v>
      </c>
      <c r="IC88" s="15">
        <f t="shared" si="395"/>
        <v>11206.391798928573</v>
      </c>
      <c r="ID88" s="15">
        <f t="shared" si="396"/>
        <v>10944.763594428572</v>
      </c>
      <c r="IE88" s="15">
        <f t="shared" si="397"/>
        <v>9953.8996992857155</v>
      </c>
      <c r="IF88" s="15">
        <f t="shared" si="398"/>
        <v>9501.8782699714266</v>
      </c>
      <c r="IG88" s="15">
        <f t="shared" si="399"/>
        <v>8588.6291624999994</v>
      </c>
      <c r="IH88" s="16">
        <f t="shared" si="400"/>
        <v>8415.8225112380951</v>
      </c>
      <c r="II88" s="14">
        <f t="shared" si="401"/>
        <v>8431.4327221428557</v>
      </c>
      <c r="IJ88" s="15">
        <f t="shared" si="415"/>
        <v>7655.8063209999991</v>
      </c>
      <c r="IK88" s="15"/>
      <c r="IL88" s="15"/>
      <c r="IM88" s="15"/>
      <c r="IN88" s="15"/>
      <c r="IO88" s="15"/>
      <c r="IP88" s="15"/>
      <c r="IQ88" s="15"/>
      <c r="IR88" s="15"/>
      <c r="IS88" s="15"/>
      <c r="IT88" s="16"/>
      <c r="IU88" s="14"/>
      <c r="IV88" s="15"/>
      <c r="IW88" s="15"/>
      <c r="IX88" s="15"/>
      <c r="IY88" s="15"/>
      <c r="IZ88" s="15"/>
      <c r="JA88" s="15"/>
      <c r="JB88" s="15"/>
      <c r="JC88" s="15"/>
      <c r="JD88" s="15"/>
      <c r="JE88" s="15"/>
      <c r="JF88" s="16"/>
      <c r="JH88" s="17"/>
      <c r="JI88" s="14">
        <f t="shared" si="406"/>
        <v>0</v>
      </c>
      <c r="JJ88" s="15">
        <f t="shared" si="407"/>
        <v>0</v>
      </c>
      <c r="JK88" s="15">
        <f t="shared" si="408"/>
        <v>97631.77899851666</v>
      </c>
      <c r="JL88" s="15">
        <f t="shared" si="409"/>
        <v>110572.12614092379</v>
      </c>
      <c r="JM88" s="15">
        <f t="shared" si="410"/>
        <v>110572.12614092379</v>
      </c>
      <c r="JN88" s="15">
        <f t="shared" si="411"/>
        <v>110572.12614092379</v>
      </c>
      <c r="JO88" s="15">
        <f t="shared" si="412"/>
        <v>110572.12614092379</v>
      </c>
      <c r="JP88" s="15">
        <f t="shared" si="413"/>
        <v>16087.239043142854</v>
      </c>
      <c r="JQ88" s="15">
        <f t="shared" si="414"/>
        <v>0</v>
      </c>
      <c r="JR88" s="14"/>
    </row>
    <row r="89" spans="1:278" ht="12.75" customHeight="1" x14ac:dyDescent="0.25">
      <c r="A89" s="1" t="s">
        <v>211</v>
      </c>
      <c r="B89" s="3" t="s">
        <v>212</v>
      </c>
      <c r="C89" s="4">
        <v>45344</v>
      </c>
      <c r="D89">
        <f t="shared" si="297"/>
        <v>2024</v>
      </c>
      <c r="E89">
        <f t="shared" si="298"/>
        <v>2</v>
      </c>
      <c r="F89">
        <f t="shared" si="299"/>
        <v>2021</v>
      </c>
      <c r="G89">
        <f t="shared" si="300"/>
        <v>2</v>
      </c>
      <c r="H89">
        <f t="shared" si="402"/>
        <v>2024</v>
      </c>
      <c r="I89">
        <f t="shared" si="403"/>
        <v>3</v>
      </c>
      <c r="J89">
        <f t="shared" si="404"/>
        <v>2029</v>
      </c>
      <c r="K89">
        <f t="shared" si="405"/>
        <v>2</v>
      </c>
      <c r="M89" s="28">
        <f>IF(AND($D89=$M$4,$E89=M$5),VLOOKUP($A89,'Потребление ЭЭ_факт'!$A$5:$DH$154,47+'Потребление ЭЭ_факт'!AU$4-1,FALSE),IF(L89&lt;&gt;0,VLOOKUP($A89,'Потребление ЭЭ_факт'!$A$5:$DH$154,47+'Потребление ЭЭ_факт'!AU$4-1,FALSE),0))</f>
        <v>0</v>
      </c>
      <c r="N89" s="17">
        <f>IF(AND($D89=$M$4,$E89=N$5),VLOOKUP($A89,'Потребление ЭЭ_факт'!$A$5:$DH$154,47+'Потребление ЭЭ_факт'!AV$4-1,FALSE),IF(M89&lt;&gt;0,VLOOKUP($A89,'Потребление ЭЭ_факт'!$A$5:$DH$154,47+'Потребление ЭЭ_факт'!AV$4-1,FALSE),0))</f>
        <v>0</v>
      </c>
      <c r="O89" s="17">
        <f>IF(AND($D89=$M$4,$E89=O$5),VLOOKUP($A89,'Потребление ЭЭ_факт'!$A$5:$DH$154,47+'Потребление ЭЭ_факт'!AW$4-1,FALSE),IF(N89&lt;&gt;0,VLOOKUP($A89,'Потребление ЭЭ_факт'!$A$5:$DH$154,47+'Потребление ЭЭ_факт'!AW$4-1,FALSE),0))</f>
        <v>0</v>
      </c>
      <c r="P89" s="17">
        <f>IF(AND($D89=$M$4,$E89=P$5),VLOOKUP($A89,'Потребление ЭЭ_факт'!$A$5:$DH$154,47+'Потребление ЭЭ_факт'!AX$4-1,FALSE),IF(O89&lt;&gt;0,VLOOKUP($A89,'Потребление ЭЭ_факт'!$A$5:$DH$154,47+'Потребление ЭЭ_факт'!AX$4-1,FALSE),0))</f>
        <v>0</v>
      </c>
      <c r="Q89" s="17">
        <f>IF(AND($D89=$M$4,$E89=Q$5),VLOOKUP($A89,'Потребление ЭЭ_факт'!$A$5:$DH$154,47+'Потребление ЭЭ_факт'!AY$4-1,FALSE),IF(P89&lt;&gt;0,VLOOKUP($A89,'Потребление ЭЭ_факт'!$A$5:$DH$154,47+'Потребление ЭЭ_факт'!AY$4-1,FALSE),0))</f>
        <v>0</v>
      </c>
      <c r="R89" s="17">
        <f>IF(AND($D89=$M$4,$E89=R$5),VLOOKUP($A89,'Потребление ЭЭ_факт'!$A$5:$DH$154,47+'Потребление ЭЭ_факт'!AZ$4-1,FALSE),IF(Q89&lt;&gt;0,VLOOKUP($A89,'Потребление ЭЭ_факт'!$A$5:$DH$154,47+'Потребление ЭЭ_факт'!AZ$4-1,FALSE),0))</f>
        <v>0</v>
      </c>
      <c r="S89" s="17">
        <f>IF(AND($D89=$M$4,$E89=S$5),VLOOKUP($A89,'Потребление ЭЭ_факт'!$A$5:$DH$154,47+'Потребление ЭЭ_факт'!BA$4-1,FALSE),IF(R89&lt;&gt;0,VLOOKUP($A89,'Потребление ЭЭ_факт'!$A$5:$DH$154,47+'Потребление ЭЭ_факт'!BA$4-1,FALSE),0))</f>
        <v>0</v>
      </c>
      <c r="T89" s="17">
        <f>IF(AND($D89=$M$4,$E89=T$5),VLOOKUP($A89,'Потребление ЭЭ_факт'!$A$5:$DH$154,47+'Потребление ЭЭ_факт'!BB$4-1,FALSE),IF(S89&lt;&gt;0,VLOOKUP($A89,'Потребление ЭЭ_факт'!$A$5:$DH$154,47+'Потребление ЭЭ_факт'!BB$4-1,FALSE),0))</f>
        <v>0</v>
      </c>
      <c r="U89" s="17">
        <f>IF(AND($D89=$M$4,$E89=U$5),VLOOKUP($A89,'Потребление ЭЭ_факт'!$A$5:$DH$154,47+'Потребление ЭЭ_факт'!BC$4-1,FALSE),IF(T89&lt;&gt;0,VLOOKUP($A89,'Потребление ЭЭ_факт'!$A$5:$DH$154,47+'Потребление ЭЭ_факт'!BC$4-1,FALSE),0))</f>
        <v>0</v>
      </c>
      <c r="V89" s="17">
        <f>IF(AND($D89=$M$4,$E89=V$5),VLOOKUP($A89,'Потребление ЭЭ_факт'!$A$5:$DH$154,47+'Потребление ЭЭ_факт'!BD$4-1,FALSE),IF(U89&lt;&gt;0,VLOOKUP($A89,'Потребление ЭЭ_факт'!$A$5:$DH$154,47+'Потребление ЭЭ_факт'!BD$4-1,FALSE),0))</f>
        <v>0</v>
      </c>
      <c r="W89" s="17">
        <f>IF(AND($D89=$M$4,$E89=W$5),VLOOKUP($A89,'Потребление ЭЭ_факт'!$A$5:$DH$154,47+'Потребление ЭЭ_факт'!BE$4-1,FALSE),IF(V89&lt;&gt;0,VLOOKUP($A89,'Потребление ЭЭ_факт'!$A$5:$DH$154,47+'Потребление ЭЭ_факт'!BE$4-1,FALSE),0))</f>
        <v>0</v>
      </c>
      <c r="X89" s="17">
        <f>IF(AND($D89=$M$4,$E89=X$5),VLOOKUP($A89,'Потребление ЭЭ_факт'!$A$5:$DH$154,47+'Потребление ЭЭ_факт'!BF$4-1,FALSE),IF(W89&lt;&gt;0,VLOOKUP($A89,'Потребление ЭЭ_факт'!$A$5:$DH$154,47+'Потребление ЭЭ_факт'!BF$4-1,FALSE),0))</f>
        <v>0</v>
      </c>
      <c r="Y89" s="14">
        <f>IF(AND($D89=$Y$4,$E89=Y$5),VLOOKUP($A89,'Потребление ЭЭ_факт'!$A$5:$DH$154,47+'Потребление ЭЭ_факт'!BG$4+11,FALSE),IF(X89&lt;&gt;0,VLOOKUP($A89,'Потребление ЭЭ_факт'!$A$5:$DH$154,47+'Потребление ЭЭ_факт'!BG$4+11,FALSE),0))</f>
        <v>0</v>
      </c>
      <c r="Z89" s="17">
        <f>IF(AND($D89=$Y$4,$E89=Z$5),VLOOKUP($A89,'Потребление ЭЭ_факт'!$A$5:$DH$154,47+'Потребление ЭЭ_факт'!BH$4+11,FALSE),IF(Y89&lt;&gt;0,VLOOKUP($A89,'Потребление ЭЭ_факт'!$A$5:$DH$154,47+'Потребление ЭЭ_факт'!BH$4+11,FALSE),0))</f>
        <v>0</v>
      </c>
      <c r="AA89" s="17">
        <f>IF(AND($D89=$Y$4,$E89=AA$5),VLOOKUP($A89,'Потребление ЭЭ_факт'!$A$5:$DH$154,47+'Потребление ЭЭ_факт'!BI$4+11,FALSE),IF(Z89&lt;&gt;0,VLOOKUP($A89,'Потребление ЭЭ_факт'!$A$5:$DH$154,47+'Потребление ЭЭ_факт'!BI$4+11,FALSE),0))</f>
        <v>0</v>
      </c>
      <c r="AB89" s="17">
        <f>IF(AND($D89=$Y$4,$E89=AB$5),VLOOKUP($A89,'Потребление ЭЭ_факт'!$A$5:$DH$154,47+'Потребление ЭЭ_факт'!BJ$4+11,FALSE),IF(AA89&lt;&gt;0,VLOOKUP($A89,'Потребление ЭЭ_факт'!$A$5:$DH$154,47+'Потребление ЭЭ_факт'!BJ$4+11,FALSE),0))</f>
        <v>0</v>
      </c>
      <c r="AC89" s="17">
        <f>IF(AND($D89=$Y$4,$E89=AC$5),VLOOKUP($A89,'Потребление ЭЭ_факт'!$A$5:$DH$154,47+'Потребление ЭЭ_факт'!BK$4+11,FALSE),IF(AB89&lt;&gt;0,VLOOKUP($A89,'Потребление ЭЭ_факт'!$A$5:$DH$154,47+'Потребление ЭЭ_факт'!BK$4+11,FALSE),0))</f>
        <v>0</v>
      </c>
      <c r="AD89" s="17">
        <f>IF(AND($D89=$Y$4,$E89=AD$5),VLOOKUP($A89,'Потребление ЭЭ_факт'!$A$5:$DH$154,47+'Потребление ЭЭ_факт'!BL$4+11,FALSE),IF(AC89&lt;&gt;0,VLOOKUP($A89,'Потребление ЭЭ_факт'!$A$5:$DH$154,47+'Потребление ЭЭ_факт'!BL$4+11,FALSE),0))</f>
        <v>0</v>
      </c>
      <c r="AE89" s="17">
        <f>IF(AND($D89=$Y$4,$E89=AE$5),VLOOKUP($A89,'Потребление ЭЭ_факт'!$A$5:$DH$154,47+'Потребление ЭЭ_факт'!BM$4+11,FALSE),IF(AD89&lt;&gt;0,VLOOKUP($A89,'Потребление ЭЭ_факт'!$A$5:$DH$154,47+'Потребление ЭЭ_факт'!BM$4+11,FALSE),0))</f>
        <v>0</v>
      </c>
      <c r="AF89" s="17">
        <f>IF(AND($D89=$Y$4,$E89=AF$5),VLOOKUP($A89,'Потребление ЭЭ_факт'!$A$5:$DH$154,47+'Потребление ЭЭ_факт'!BN$4+11,FALSE),IF(AE89&lt;&gt;0,VLOOKUP($A89,'Потребление ЭЭ_факт'!$A$5:$DH$154,47+'Потребление ЭЭ_факт'!BN$4+11,FALSE),0))</f>
        <v>0</v>
      </c>
      <c r="AG89" s="17">
        <f>IF(AND($D89=$Y$4,$E89=AG$5),VLOOKUP($A89,'Потребление ЭЭ_факт'!$A$5:$DH$154,47+'Потребление ЭЭ_факт'!BO$4+11,FALSE),IF(AF89&lt;&gt;0,VLOOKUP($A89,'Потребление ЭЭ_факт'!$A$5:$DH$154,47+'Потребление ЭЭ_факт'!BO$4+11,FALSE),0))</f>
        <v>0</v>
      </c>
      <c r="AH89" s="17">
        <f>IF(AND($D89=$Y$4,$E89=AH$5),VLOOKUP($A89,'Потребление ЭЭ_факт'!$A$5:$DH$154,47+'Потребление ЭЭ_факт'!BP$4+11,FALSE),IF(AG89&lt;&gt;0,VLOOKUP($A89,'Потребление ЭЭ_факт'!$A$5:$DH$154,47+'Потребление ЭЭ_факт'!BP$4+11,FALSE),0))</f>
        <v>0</v>
      </c>
      <c r="AI89" s="17">
        <f>IF(AND($D89=$Y$4,$E89=AI$5),VLOOKUP($A89,'Потребление ЭЭ_факт'!$A$5:$DH$154,47+'Потребление ЭЭ_факт'!BQ$4+11,FALSE),IF(AH89&lt;&gt;0,VLOOKUP($A89,'Потребление ЭЭ_факт'!$A$5:$DH$154,47+'Потребление ЭЭ_факт'!BQ$4+11,FALSE),0))</f>
        <v>0</v>
      </c>
      <c r="AJ89" s="17">
        <f>IF(AND($D89=$Y$4,$E89=AJ$5),VLOOKUP($A89,'Потребление ЭЭ_факт'!$A$5:$DH$154,47+'Потребление ЭЭ_факт'!BR$4+11,FALSE),IF(AI89&lt;&gt;0,VLOOKUP($A89,'Потребление ЭЭ_факт'!$A$5:$DH$154,47+'Потребление ЭЭ_факт'!BR$4+11,FALSE),0))</f>
        <v>0</v>
      </c>
      <c r="AK89" s="14">
        <f>IF(AND($D89=$AK$4,$E89=AK$5),VLOOKUP($A89,'Потребление ЭЭ_факт'!$A$5:$DH$154,47+'Потребление ЭЭ_факт'!BS$4+23,FALSE),IF(AJ89&lt;&gt;0,VLOOKUP($A89,'Потребление ЭЭ_факт'!$A$5:$DH$154,47+'Потребление ЭЭ_факт'!BS$4+23,FALSE),0))</f>
        <v>0</v>
      </c>
      <c r="AL89" s="17">
        <f>IF(AND($D89=$AK$4,$E89=AL$5),VLOOKUP($A89,'Потребление ЭЭ_факт'!$A$5:$DH$154,47+'Потребление ЭЭ_факт'!BT$4+23,FALSE),IF(AK89&lt;&gt;0,VLOOKUP($A89,'Потребление ЭЭ_факт'!$A$5:$DH$154,47+'Потребление ЭЭ_факт'!BT$4+23,FALSE),0))</f>
        <v>0</v>
      </c>
      <c r="AM89" s="17">
        <f>IF(AND($D89=$AK$4,$E89=AM$5),VLOOKUP($A89,'Потребление ЭЭ_факт'!$A$5:$DH$154,47+'Потребление ЭЭ_факт'!BU$4+23,FALSE),IF(AL89&lt;&gt;0,VLOOKUP($A89,'Потребление ЭЭ_факт'!$A$5:$DH$154,47+'Потребление ЭЭ_факт'!BU$4+23,FALSE),0))</f>
        <v>0</v>
      </c>
      <c r="AN89" s="17">
        <f>IF(AND($D89=$AK$4,$E89=AN$5),VLOOKUP($A89,'Потребление ЭЭ_факт'!$A$5:$DH$154,47+'Потребление ЭЭ_факт'!BV$4+23,FALSE),IF(AM89&lt;&gt;0,VLOOKUP($A89,'Потребление ЭЭ_факт'!$A$5:$DH$154,47+'Потребление ЭЭ_факт'!BV$4+23,FALSE),0))</f>
        <v>0</v>
      </c>
      <c r="AO89" s="17">
        <f>IF(AND($D89=$AK$4,$E89=AO$5),VLOOKUP($A89,'Потребление ЭЭ_факт'!$A$5:$DH$154,47+'Потребление ЭЭ_факт'!BW$4+23,FALSE),IF(AN89&lt;&gt;0,VLOOKUP($A89,'Потребление ЭЭ_факт'!$A$5:$DH$154,47+'Потребление ЭЭ_факт'!BW$4+23,FALSE),0))</f>
        <v>0</v>
      </c>
      <c r="AP89" s="17">
        <f>IF(AND($D89=$AK$4,$E89=AP$5),VLOOKUP($A89,'Потребление ЭЭ_факт'!$A$5:$DH$154,47+'Потребление ЭЭ_факт'!BX$4+23,FALSE),IF(AO89&lt;&gt;0,VLOOKUP($A89,'Потребление ЭЭ_факт'!$A$5:$DH$154,47+'Потребление ЭЭ_факт'!BX$4+23,FALSE),0))</f>
        <v>0</v>
      </c>
      <c r="AQ89" s="17">
        <f>IF(AND($D89=$AK$4,$E89=AQ$5),VLOOKUP($A89,'Потребление ЭЭ_факт'!$A$5:$DH$154,47+'Потребление ЭЭ_факт'!BY$4+23,FALSE),IF(AP89&lt;&gt;0,VLOOKUP($A89,'Потребление ЭЭ_факт'!$A$5:$DH$154,47+'Потребление ЭЭ_факт'!BY$4+23,FALSE),0))</f>
        <v>0</v>
      </c>
      <c r="AR89" s="17">
        <f>IF(AND($D89=$AK$4,$E89=AR$5),VLOOKUP($A89,'Потребление ЭЭ_факт'!$A$5:$DH$154,47+'Потребление ЭЭ_факт'!BZ$4+23,FALSE),IF(AQ89&lt;&gt;0,VLOOKUP($A89,'Потребление ЭЭ_факт'!$A$5:$DH$154,47+'Потребление ЭЭ_факт'!BZ$4+23,FALSE),0))</f>
        <v>0</v>
      </c>
      <c r="AS89" s="17">
        <f>IF(AND($D89=$AK$4,$E89=AS$5),VLOOKUP($A89,'Потребление ЭЭ_факт'!$A$5:$DH$154,47+'Потребление ЭЭ_факт'!CA$4+23,FALSE),IF(AR89&lt;&gt;0,VLOOKUP($A89,'Потребление ЭЭ_факт'!$A$5:$DH$154,47+'Потребление ЭЭ_факт'!CA$4+23,FALSE),0))</f>
        <v>0</v>
      </c>
      <c r="AT89" s="17">
        <f>IF(AND($D89=$AK$4,$E89=AT$5),VLOOKUP($A89,'Потребление ЭЭ_факт'!$A$5:$DH$154,47+'Потребление ЭЭ_факт'!CB$4+23,FALSE),IF(AS89&lt;&gt;0,VLOOKUP($A89,'Потребление ЭЭ_факт'!$A$5:$DH$154,47+'Потребление ЭЭ_факт'!CB$4+23,FALSE),0))</f>
        <v>0</v>
      </c>
      <c r="AU89" s="17">
        <f>IF(AND($D89=$AK$4,$E89=AU$5),VLOOKUP($A89,'Потребление ЭЭ_факт'!$A$5:$DH$154,47+'Потребление ЭЭ_факт'!CC$4+23,FALSE),IF(AT89&lt;&gt;0,VLOOKUP($A89,'Потребление ЭЭ_факт'!$A$5:$DH$154,47+'Потребление ЭЭ_факт'!CC$4+23,FALSE),0))</f>
        <v>0</v>
      </c>
      <c r="AV89" s="17">
        <f>IF(AND($D89=$AK$4,$E89=AV$5),VLOOKUP($A89,'Потребление ЭЭ_факт'!$A$5:$DH$154,47+'Потребление ЭЭ_факт'!CD$4+23,FALSE),IF(AU89&lt;&gt;0,VLOOKUP($A89,'Потребление ЭЭ_факт'!$A$5:$DH$154,47+'Потребление ЭЭ_факт'!CD$4+23,FALSE),0))</f>
        <v>0</v>
      </c>
      <c r="AW89" s="14">
        <f>IF(AND($D89=$AW$4,$E89=AW$5),VLOOKUP($A89,'Потребление ЭЭ_факт'!$A$5:$DH$154,47+'Потребление ЭЭ_факт'!CE$4+35,FALSE),IF(AV89&lt;&gt;0,VLOOKUP($A89,'Потребление ЭЭ_факт'!$A$5:$DH$154,47+'Потребление ЭЭ_факт'!CE$4+35,FALSE),0))</f>
        <v>0</v>
      </c>
      <c r="AX89" s="17">
        <f>IF(AND($D89=$AW$4,$E89=AX$5),VLOOKUP($A89,'Потребление ЭЭ_факт'!$A$5:$DH$154,47+'Потребление ЭЭ_факт'!CF$4+35,FALSE),IF(AW89&lt;&gt;0,VLOOKUP($A89,'Потребление ЭЭ_факт'!$A$5:$DH$154,47+'Потребление ЭЭ_факт'!CF$4+35,FALSE),0))</f>
        <v>0</v>
      </c>
      <c r="AY89" s="17">
        <f>IF(AND($D89=$AW$4,$E89=AY$5),VLOOKUP($A89,'Потребление ЭЭ_факт'!$A$5:$DH$154,47+'Потребление ЭЭ_факт'!CG$4+35,FALSE),IF(AX89&lt;&gt;0,VLOOKUP($A89,'Потребление ЭЭ_факт'!$A$5:$DH$154,47+'Потребление ЭЭ_факт'!CG$4+35,FALSE),0))</f>
        <v>0</v>
      </c>
      <c r="AZ89" s="17">
        <f>IF(AND($D89=$AW$4,$E89=AZ$5),VLOOKUP($A89,'Потребление ЭЭ_факт'!$A$5:$DH$154,47+'Потребление ЭЭ_факт'!CH$4+35,FALSE),IF(AY89&lt;&gt;0,VLOOKUP($A89,'Потребление ЭЭ_факт'!$A$5:$DH$154,47+'Потребление ЭЭ_факт'!CH$4+35,FALSE),0))</f>
        <v>0</v>
      </c>
      <c r="BA89" s="17">
        <f>IF(AND($D89=$AW$4,$E89=BA$5),VLOOKUP($A89,'Потребление ЭЭ_факт'!$A$5:$DH$154,47+'Потребление ЭЭ_факт'!CI$4+35,FALSE),IF(AZ89&lt;&gt;0,VLOOKUP($A89,'Потребление ЭЭ_факт'!$A$5:$DH$154,47+'Потребление ЭЭ_факт'!CI$4+35,FALSE),0))</f>
        <v>0</v>
      </c>
      <c r="BB89" s="17">
        <f>IF(AND($D89=$AW$4,$E89=BB$5),VLOOKUP($A89,'Потребление ЭЭ_факт'!$A$5:$DH$154,47+'Потребление ЭЭ_факт'!CJ$4+35,FALSE),IF(BA89&lt;&gt;0,VLOOKUP($A89,'Потребление ЭЭ_факт'!$A$5:$DH$154,47+'Потребление ЭЭ_факт'!CJ$4+35,FALSE),0))</f>
        <v>0</v>
      </c>
      <c r="BC89" s="17">
        <f>IF(AND($D89=$AW$4,$E89=BC$5),VLOOKUP($A89,'Потребление ЭЭ_факт'!$A$5:$DH$154,47+'Потребление ЭЭ_факт'!CK$4+35,FALSE),IF(BB89&lt;&gt;0,VLOOKUP($A89,'Потребление ЭЭ_факт'!$A$5:$DH$154,47+'Потребление ЭЭ_факт'!CK$4+35,FALSE),0))</f>
        <v>0</v>
      </c>
      <c r="BD89" s="17">
        <f>IF(AND($D89=$AW$4,$E89=BD$5),VLOOKUP($A89,'Потребление ЭЭ_факт'!$A$5:$DH$154,47+'Потребление ЭЭ_факт'!CL$4+35,FALSE),IF(BC89&lt;&gt;0,VLOOKUP($A89,'Потребление ЭЭ_факт'!$A$5:$DH$154,47+'Потребление ЭЭ_факт'!CL$4+35,FALSE),0))</f>
        <v>0</v>
      </c>
      <c r="BE89" s="17">
        <f>IF(AND($D89=$AW$4,$E89=BE$5),VLOOKUP($A89,'Потребление ЭЭ_факт'!$A$5:$DH$154,47+'Потребление ЭЭ_факт'!CM$4+35,FALSE),IF(BD89&lt;&gt;0,VLOOKUP($A89,'Потребление ЭЭ_факт'!$A$5:$DH$154,47+'Потребление ЭЭ_факт'!CM$4+35,FALSE),0))</f>
        <v>0</v>
      </c>
      <c r="BF89" s="17">
        <f>IF(AND($D89=$AW$4,$E89=BF$5),VLOOKUP($A89,'Потребление ЭЭ_факт'!$A$5:$DH$154,47+'Потребление ЭЭ_факт'!CN$4+35,FALSE),IF(BE89&lt;&gt;0,VLOOKUP($A89,'Потребление ЭЭ_факт'!$A$5:$DH$154,47+'Потребление ЭЭ_факт'!CN$4+35,FALSE),0))</f>
        <v>0</v>
      </c>
      <c r="BG89" s="17">
        <f>IF(AND($D89=$AW$4,$E89=BG$5),VLOOKUP($A89,'Потребление ЭЭ_факт'!$A$5:$DH$154,47+'Потребление ЭЭ_факт'!CO$4+35,FALSE),IF(BF89&lt;&gt;0,VLOOKUP($A89,'Потребление ЭЭ_факт'!$A$5:$DH$154,47+'Потребление ЭЭ_факт'!CO$4+35,FALSE),0))</f>
        <v>0</v>
      </c>
      <c r="BH89" s="17">
        <f>IF(AND($D89=$AW$4,$E89=BH$5),VLOOKUP($A89,'Потребление ЭЭ_факт'!$A$5:$DH$154,47+'Потребление ЭЭ_факт'!CP$4+35,FALSE),IF(BG89&lt;&gt;0,VLOOKUP($A89,'Потребление ЭЭ_факт'!$A$5:$DH$154,47+'Потребление ЭЭ_факт'!CP$4+35,FALSE),0))</f>
        <v>0</v>
      </c>
      <c r="BI89" s="14">
        <f>IF(AND($D89=$BI$4,$E89=BI$5),VLOOKUP($A89,'Потребление ЭЭ_факт'!$A$5:$DH$154,47+'Потребление ЭЭ_факт'!CQ$4+47,FALSE),IF(BH89&lt;&gt;0,VLOOKUP($A89,'Потребление ЭЭ_факт'!$A$5:$DH$154,47+'Потребление ЭЭ_факт'!CQ$4+47,FALSE),0))</f>
        <v>0</v>
      </c>
      <c r="BJ89" s="17">
        <f>IF(AND($D89=$BI$4,$E89=BJ$5),VLOOKUP($A89,'Потребление ЭЭ_факт'!$A$5:$DH$154,47+'Потребление ЭЭ_факт'!CR$4+47,FALSE),IF(BI89&lt;&gt;0,VLOOKUP($A89,'Потребление ЭЭ_факт'!$A$5:$DH$154,47+'Потребление ЭЭ_факт'!CR$4+47,FALSE),0))</f>
        <v>19851.082270285715</v>
      </c>
      <c r="BK89" s="17">
        <f>IF(AND($D89=$BI$4,$E89=BK$5),VLOOKUP($A89,'Потребление ЭЭ_факт'!$A$5:$DH$154,47+'Потребление ЭЭ_факт'!CS$4+47,FALSE),IF(BJ89&lt;&gt;0,VLOOKUP($A89,'Потребление ЭЭ_факт'!$A$5:$DH$154,47+'Потребление ЭЭ_факт'!CS$4+47,FALSE),0))</f>
        <v>24249.131264357147</v>
      </c>
      <c r="BL89" s="17">
        <f>IF(AND($D89=$BI$4,$E89=BL$5),VLOOKUP($A89,'Потребление ЭЭ_факт'!$A$5:$DH$154,47+'Потребление ЭЭ_факт'!CT$4+47,FALSE),IF(BK89&lt;&gt;0,VLOOKUP($A89,'Потребление ЭЭ_факт'!$A$5:$DH$154,47+'Потребление ЭЭ_факт'!CT$4+47,FALSE),0))</f>
        <v>13152.739827857144</v>
      </c>
      <c r="BM89" s="17">
        <f>IF(AND($D89=$BI$4,$E89=BM$5),VLOOKUP($A89,'Потребление ЭЭ_факт'!$A$5:$DH$154,47+'Потребление ЭЭ_факт'!CU$4+47,FALSE),IF(BL89&lt;&gt;0,VLOOKUP($A89,'Потребление ЭЭ_факт'!$A$5:$DH$154,47+'Потребление ЭЭ_факт'!CU$4+47,FALSE),0))</f>
        <v>14326.987733485716</v>
      </c>
      <c r="BN89" s="17">
        <f>IF(AND($D89=$BI$4,$E89=BN$5),VLOOKUP($A89,'Потребление ЭЭ_факт'!$A$5:$DH$154,47+'Потребление ЭЭ_факт'!CV$4+47,FALSE),IF(BM89&lt;&gt;0,VLOOKUP($A89,'Потребление ЭЭ_факт'!$A$5:$DH$154,47+'Потребление ЭЭ_факт'!CV$4+47,FALSE),0))</f>
        <v>15482.217111428572</v>
      </c>
      <c r="BO89" s="17">
        <f>IF(AND($D89=$BI$4,$E89=BO$5),VLOOKUP($A89,'Потребление ЭЭ_факт'!$A$5:$DH$154,47+'Потребление ЭЭ_факт'!CW$4+47,FALSE),IF(BN89&lt;&gt;0,VLOOKUP($A89,'Потребление ЭЭ_факт'!$A$5:$DH$154,47+'Потребление ЭЭ_факт'!CW$4+47,FALSE),0))</f>
        <v>17013.537452357145</v>
      </c>
      <c r="BP89" s="17">
        <f>IF(AND($D89=$BI$4,$E89=BP$5),VLOOKUP($A89,'Потребление ЭЭ_факт'!$A$5:$DH$154,47+'Потребление ЭЭ_факт'!CX$4+47,FALSE),IF(BO89&lt;&gt;0,VLOOKUP($A89,'Потребление ЭЭ_факт'!$A$5:$DH$154,47+'Потребление ЭЭ_факт'!CX$4+47,FALSE),0))</f>
        <v>15775.973324742858</v>
      </c>
      <c r="BQ89" s="17">
        <f>IF(AND($D89=$BI$4,$E89=BQ$5),VLOOKUP($A89,'Потребление ЭЭ_факт'!$A$5:$DH$154,47+'Потребление ЭЭ_факт'!CY$4+47,FALSE),IF(BP89&lt;&gt;0,VLOOKUP($A89,'Потребление ЭЭ_факт'!$A$5:$DH$154,47+'Потребление ЭЭ_факт'!CY$4+47,FALSE),0))</f>
        <v>14226.420465000001</v>
      </c>
      <c r="BR89" s="17">
        <f>IF(AND($D89=$BI$4,$E89=BR$5),VLOOKUP($A89,'Потребление ЭЭ_факт'!$A$5:$DH$154,47+'Потребление ЭЭ_факт'!CZ$4+47,FALSE),IF(BQ89&lt;&gt;0,VLOOKUP($A89,'Потребление ЭЭ_факт'!$A$5:$DH$154,47+'Потребление ЭЭ_факт'!CZ$4+47,FALSE),0))</f>
        <v>18551.706194742859</v>
      </c>
      <c r="BS89" s="17">
        <f>IF(AND($D89=$BI$4,$E89=BS$5),VLOOKUP($A89,'Потребление ЭЭ_факт'!$A$5:$DH$154,47+'Потребление ЭЭ_факт'!DA$4+47,FALSE),IF(BR89&lt;&gt;0,VLOOKUP($A89,'Потребление ЭЭ_факт'!$A$5:$DH$154,47+'Потребление ЭЭ_факт'!DA$4+47,FALSE),0))</f>
        <v>22591.46286642857</v>
      </c>
      <c r="BT89" s="17">
        <f>IF(AND($D89=$BI$4,$E89=BT$5),VLOOKUP($A89,'Потребление ЭЭ_факт'!$A$5:$DH$154,47+'Потребление ЭЭ_факт'!DB$4+47,FALSE),IF(BS89&lt;&gt;0,VLOOKUP($A89,'Потребление ЭЭ_факт'!$A$5:$DH$154,47+'Потребление ЭЭ_факт'!DB$4+47,FALSE),0))</f>
        <v>25888.197448500003</v>
      </c>
      <c r="BU89" s="14">
        <f>IF(AND($D89=$BU$4,$E89=BU$5),VLOOKUP($A89,'Потребление ЭЭ_факт'!$A$5:$DH$154,59+'Потребление ЭЭ_факт'!DC$4+47,FALSE),IF(BT89&lt;&gt;0,VLOOKUP($A89,'Потребление ЭЭ_факт'!$A$5:$DH$154,47+'Потребление ЭЭ_факт'!DC$4+59,FALSE),0))</f>
        <v>25056.194674628572</v>
      </c>
      <c r="BV89" s="17">
        <f>IF(AND($D89=$BU$4,$E89=BV$5),VLOOKUP($A89,'Потребление ЭЭ_факт'!$A$5:$DH$154,59+'Потребление ЭЭ_факт'!DD$4+47,FALSE),IF(BU89&lt;&gt;0,VLOOKUP($A89,'Потребление ЭЭ_факт'!$A$5:$DH$154,47+'Потребление ЭЭ_факт'!DD$4+59,FALSE),0))</f>
        <v>23468.014187999997</v>
      </c>
      <c r="BW89" s="17">
        <f>IF(AND($D89=$BU$4,$E89=BW$5),VLOOKUP($A89,'Потребление ЭЭ_факт'!$A$5:$DH$154,59+'Потребление ЭЭ_факт'!DE$4+47,FALSE),IF(BV89&lt;&gt;0,VLOOKUP($A89,'Потребление ЭЭ_факт'!$A$5:$DH$154,47+'Потребление ЭЭ_факт'!DE$4+59,FALSE),0))</f>
        <v>17563.617414</v>
      </c>
      <c r="BX89" s="17">
        <f>IF(AND($D89=$BU$4,$E89=BX$5),VLOOKUP($A89,'Потребление ЭЭ_факт'!$A$5:$DH$154,59+'Потребление ЭЭ_факт'!DF$4+47,FALSE),IF(BW89&lt;&gt;0,VLOOKUP($A89,'Потребление ЭЭ_факт'!$A$5:$DH$154,47+'Потребление ЭЭ_факт'!DF$4+59,FALSE),0))</f>
        <v>16195.384386</v>
      </c>
      <c r="BY89" s="17">
        <f>IF(AND($D89=$BU$4,$E89=BY$5),VLOOKUP($A89,'Потребление ЭЭ_факт'!$A$5:$DH$154,59+'Потребление ЭЭ_факт'!DG$4+47,FALSE),IF(BX89&lt;&gt;0,VLOOKUP($A89,'Потребление ЭЭ_факт'!$A$5:$DH$154,47+'Потребление ЭЭ_факт'!DG$4+59,FALSE),0))</f>
        <v>12644.111598</v>
      </c>
      <c r="BZ89" s="17">
        <f>IF(AND($D89=$BU$4,$E89=BZ$5),VLOOKUP($A89,'Потребление ЭЭ_факт'!$A$5:$DH$154,59+'Потребление ЭЭ_факт'!DH$4+47,FALSE),IF(BY89&lt;&gt;0,VLOOKUP($A89,'Потребление ЭЭ_факт'!$A$5:$DH$154,47+'Потребление ЭЭ_факт'!DH$4+59,FALSE),0))</f>
        <v>12847.293114</v>
      </c>
      <c r="CA89" s="15">
        <f t="shared" si="301"/>
        <v>17013.537452357145</v>
      </c>
      <c r="CB89" s="12">
        <f t="shared" si="302"/>
        <v>15775.973324742858</v>
      </c>
      <c r="CC89" s="12">
        <f t="shared" si="303"/>
        <v>14226.420465000001</v>
      </c>
      <c r="CD89" s="12">
        <f t="shared" si="304"/>
        <v>18551.706194742859</v>
      </c>
      <c r="CE89" s="12">
        <f t="shared" si="305"/>
        <v>22591.46286642857</v>
      </c>
      <c r="CF89" s="12">
        <f t="shared" si="306"/>
        <v>25888.197448500003</v>
      </c>
      <c r="CG89" s="14">
        <f t="shared" si="307"/>
        <v>25056.194674628572</v>
      </c>
      <c r="CH89" s="15">
        <f t="shared" si="308"/>
        <v>23468.014187999997</v>
      </c>
      <c r="CI89" s="15">
        <f t="shared" si="309"/>
        <v>17563.617414</v>
      </c>
      <c r="CJ89" s="15">
        <f t="shared" si="310"/>
        <v>16195.384386</v>
      </c>
      <c r="CK89" s="15">
        <f t="shared" si="311"/>
        <v>12644.111598</v>
      </c>
      <c r="CL89" s="15">
        <f t="shared" si="312"/>
        <v>12847.293114</v>
      </c>
      <c r="CM89" s="15">
        <f t="shared" si="438"/>
        <v>17013.537452357145</v>
      </c>
      <c r="CN89" s="15">
        <f t="shared" si="439"/>
        <v>15775.973324742858</v>
      </c>
      <c r="CO89" s="15">
        <f t="shared" si="440"/>
        <v>14226.420465000001</v>
      </c>
      <c r="CP89" s="15">
        <f t="shared" si="441"/>
        <v>18551.706194742859</v>
      </c>
      <c r="CQ89" s="15">
        <f t="shared" si="442"/>
        <v>22591.46286642857</v>
      </c>
      <c r="CR89" s="16">
        <f t="shared" si="443"/>
        <v>25888.197448500003</v>
      </c>
      <c r="CS89" s="14">
        <f t="shared" si="437"/>
        <v>25056.194674628572</v>
      </c>
      <c r="CT89" s="15">
        <f t="shared" si="416"/>
        <v>23468.014187999997</v>
      </c>
      <c r="CU89" s="15">
        <f t="shared" si="417"/>
        <v>17563.617414</v>
      </c>
      <c r="CV89" s="15">
        <f t="shared" si="418"/>
        <v>16195.384386</v>
      </c>
      <c r="CW89" s="15">
        <f t="shared" si="419"/>
        <v>12644.111598</v>
      </c>
      <c r="CX89" s="15">
        <f t="shared" si="420"/>
        <v>12847.293114</v>
      </c>
      <c r="CY89" s="15">
        <f t="shared" si="421"/>
        <v>17013.537452357145</v>
      </c>
      <c r="CZ89" s="15">
        <f t="shared" si="422"/>
        <v>15775.973324742858</v>
      </c>
      <c r="DA89" s="15">
        <f t="shared" si="423"/>
        <v>14226.420465000001</v>
      </c>
      <c r="DB89" s="15">
        <f t="shared" si="424"/>
        <v>18551.706194742859</v>
      </c>
      <c r="DC89" s="15">
        <f t="shared" si="425"/>
        <v>22591.46286642857</v>
      </c>
      <c r="DD89" s="16">
        <f t="shared" si="287"/>
        <v>25888.197448500003</v>
      </c>
      <c r="DE89" s="14">
        <f t="shared" si="313"/>
        <v>25056.194674628572</v>
      </c>
      <c r="DF89" s="15">
        <f t="shared" si="426"/>
        <v>23468.014187999997</v>
      </c>
      <c r="DG89" s="15">
        <f t="shared" si="427"/>
        <v>17563.617414</v>
      </c>
      <c r="DH89" s="15">
        <f t="shared" si="428"/>
        <v>16195.384386</v>
      </c>
      <c r="DI89" s="15">
        <f t="shared" si="429"/>
        <v>12644.111598</v>
      </c>
      <c r="DJ89" s="15">
        <f t="shared" si="430"/>
        <v>12847.293114</v>
      </c>
      <c r="DK89" s="15">
        <f t="shared" si="431"/>
        <v>17013.537452357145</v>
      </c>
      <c r="DL89" s="15">
        <f t="shared" si="432"/>
        <v>15775.973324742858</v>
      </c>
      <c r="DM89" s="15">
        <f t="shared" si="433"/>
        <v>14226.420465000001</v>
      </c>
      <c r="DN89" s="15">
        <f t="shared" si="434"/>
        <v>18551.706194742859</v>
      </c>
      <c r="DO89" s="15">
        <f t="shared" si="435"/>
        <v>22591.46286642857</v>
      </c>
      <c r="DP89" s="16">
        <f t="shared" si="436"/>
        <v>25888.197448500003</v>
      </c>
      <c r="DQ89" s="14">
        <f t="shared" si="333"/>
        <v>25056.194674628572</v>
      </c>
      <c r="DR89" s="15">
        <f t="shared" si="334"/>
        <v>23468.014187999997</v>
      </c>
      <c r="DS89" s="15">
        <f t="shared" si="335"/>
        <v>17563.617414</v>
      </c>
      <c r="DT89" s="15">
        <f t="shared" si="336"/>
        <v>16195.384386</v>
      </c>
      <c r="DU89" s="15">
        <f t="shared" si="337"/>
        <v>12644.111598</v>
      </c>
      <c r="DV89" s="15">
        <f t="shared" si="338"/>
        <v>12847.293114</v>
      </c>
      <c r="DW89" s="15">
        <f t="shared" si="339"/>
        <v>17013.537452357145</v>
      </c>
      <c r="DX89" s="15">
        <f t="shared" si="340"/>
        <v>15775.973324742858</v>
      </c>
      <c r="DY89" s="15">
        <f t="shared" si="341"/>
        <v>14226.420465000001</v>
      </c>
      <c r="DZ89" s="15">
        <f t="shared" si="444"/>
        <v>18551.706194742859</v>
      </c>
      <c r="EA89" s="15">
        <f t="shared" si="445"/>
        <v>22591.46286642857</v>
      </c>
      <c r="EB89" s="16">
        <f t="shared" si="446"/>
        <v>25888.197448500003</v>
      </c>
      <c r="EC89" s="14">
        <f t="shared" si="447"/>
        <v>25056.194674628572</v>
      </c>
      <c r="ED89" s="15">
        <f t="shared" si="448"/>
        <v>23468.014187999997</v>
      </c>
      <c r="EE89" s="15">
        <f t="shared" si="449"/>
        <v>17563.617414</v>
      </c>
      <c r="EF89" s="15">
        <f t="shared" si="450"/>
        <v>16195.384386</v>
      </c>
      <c r="EG89" s="15">
        <f t="shared" si="451"/>
        <v>12644.111598</v>
      </c>
      <c r="EH89" s="15">
        <f t="shared" si="452"/>
        <v>12847.293114</v>
      </c>
      <c r="EI89" s="15">
        <f t="shared" si="453"/>
        <v>17013.537452357145</v>
      </c>
      <c r="EJ89" s="15">
        <f t="shared" si="454"/>
        <v>15775.973324742858</v>
      </c>
      <c r="EK89" s="15">
        <f t="shared" si="455"/>
        <v>14226.420465000001</v>
      </c>
      <c r="EL89" s="15">
        <f t="shared" si="456"/>
        <v>18551.706194742859</v>
      </c>
      <c r="EM89" s="15">
        <f t="shared" si="457"/>
        <v>22591.46286642857</v>
      </c>
      <c r="EN89" s="16">
        <f t="shared" si="458"/>
        <v>25888.197448500003</v>
      </c>
      <c r="EO89" s="14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6"/>
      <c r="FC89" s="14"/>
      <c r="FD89" s="17"/>
      <c r="FE89" s="17"/>
      <c r="FF89" s="17"/>
      <c r="FG89" s="17"/>
      <c r="FH89" s="17"/>
      <c r="FI89" s="17"/>
      <c r="FJ89" s="17"/>
      <c r="FK89" s="17"/>
      <c r="FL89" s="17"/>
      <c r="FM89" s="17"/>
      <c r="FN89" s="17"/>
      <c r="FO89" s="14"/>
      <c r="FP89" s="17"/>
      <c r="FQ89" s="17"/>
      <c r="FR89" s="17"/>
      <c r="FS89" s="17"/>
      <c r="FT89" s="17"/>
      <c r="FU89" s="17"/>
      <c r="FV89" s="17"/>
      <c r="FW89" s="17"/>
      <c r="FX89" s="17"/>
      <c r="FY89" s="17"/>
      <c r="FZ89" s="17"/>
      <c r="GA89" s="14"/>
      <c r="GB89" s="17"/>
      <c r="GC89" s="17">
        <f t="shared" si="343"/>
        <v>24249.131264357147</v>
      </c>
      <c r="GD89" s="17">
        <f t="shared" si="344"/>
        <v>13152.739827857144</v>
      </c>
      <c r="GE89" s="17">
        <f t="shared" si="345"/>
        <v>14326.987733485716</v>
      </c>
      <c r="GF89" s="17">
        <f t="shared" si="346"/>
        <v>15482.217111428572</v>
      </c>
      <c r="GG89" s="17">
        <f t="shared" si="347"/>
        <v>17013.537452357145</v>
      </c>
      <c r="GH89" s="17">
        <f t="shared" si="348"/>
        <v>15775.973324742858</v>
      </c>
      <c r="GI89" s="17">
        <f t="shared" si="349"/>
        <v>14226.420465000001</v>
      </c>
      <c r="GJ89" s="17">
        <f t="shared" si="350"/>
        <v>18551.706194742859</v>
      </c>
      <c r="GK89" s="17">
        <f t="shared" si="351"/>
        <v>22591.46286642857</v>
      </c>
      <c r="GL89" s="17">
        <f t="shared" si="352"/>
        <v>25888.197448500003</v>
      </c>
      <c r="GM89" s="14">
        <f t="shared" si="353"/>
        <v>25056.194674628572</v>
      </c>
      <c r="GN89" s="17">
        <f t="shared" si="354"/>
        <v>23468.014187999997</v>
      </c>
      <c r="GO89" s="17">
        <f t="shared" si="355"/>
        <v>17563.617414</v>
      </c>
      <c r="GP89" s="17">
        <f t="shared" si="356"/>
        <v>16195.384386</v>
      </c>
      <c r="GQ89" s="17">
        <f t="shared" si="357"/>
        <v>12644.111598</v>
      </c>
      <c r="GR89" s="17">
        <f t="shared" si="358"/>
        <v>12847.293114</v>
      </c>
      <c r="GS89" s="15">
        <f t="shared" si="359"/>
        <v>17013.537452357145</v>
      </c>
      <c r="GT89" s="12">
        <f t="shared" si="360"/>
        <v>15775.973324742858</v>
      </c>
      <c r="GU89" s="12">
        <f t="shared" si="361"/>
        <v>14226.420465000001</v>
      </c>
      <c r="GV89" s="12">
        <f t="shared" si="362"/>
        <v>18551.706194742859</v>
      </c>
      <c r="GW89" s="12">
        <f t="shared" si="363"/>
        <v>22591.46286642857</v>
      </c>
      <c r="GX89" s="12">
        <f t="shared" si="364"/>
        <v>25888.197448500003</v>
      </c>
      <c r="GY89" s="14">
        <f t="shared" si="365"/>
        <v>25056.194674628572</v>
      </c>
      <c r="GZ89" s="15">
        <f t="shared" si="366"/>
        <v>23468.014187999997</v>
      </c>
      <c r="HA89" s="15">
        <f t="shared" si="367"/>
        <v>17563.617414</v>
      </c>
      <c r="HB89" s="15">
        <f t="shared" si="368"/>
        <v>16195.384386</v>
      </c>
      <c r="HC89" s="15">
        <f t="shared" si="369"/>
        <v>12644.111598</v>
      </c>
      <c r="HD89" s="15">
        <f t="shared" si="370"/>
        <v>12847.293114</v>
      </c>
      <c r="HE89" s="15">
        <f t="shared" si="371"/>
        <v>17013.537452357145</v>
      </c>
      <c r="HF89" s="15">
        <f t="shared" si="372"/>
        <v>15775.973324742858</v>
      </c>
      <c r="HG89" s="15">
        <f t="shared" si="373"/>
        <v>14226.420465000001</v>
      </c>
      <c r="HH89" s="15">
        <f t="shared" si="374"/>
        <v>18551.706194742859</v>
      </c>
      <c r="HI89" s="15">
        <f t="shared" si="375"/>
        <v>22591.46286642857</v>
      </c>
      <c r="HJ89" s="16">
        <f t="shared" si="376"/>
        <v>25888.197448500003</v>
      </c>
      <c r="HK89" s="14">
        <f t="shared" si="377"/>
        <v>25056.194674628572</v>
      </c>
      <c r="HL89" s="15">
        <f t="shared" si="378"/>
        <v>23468.014187999997</v>
      </c>
      <c r="HM89" s="15">
        <f t="shared" si="379"/>
        <v>17563.617414</v>
      </c>
      <c r="HN89" s="15">
        <f t="shared" si="380"/>
        <v>16195.384386</v>
      </c>
      <c r="HO89" s="15">
        <f t="shared" si="381"/>
        <v>12644.111598</v>
      </c>
      <c r="HP89" s="15">
        <f t="shared" si="382"/>
        <v>12847.293114</v>
      </c>
      <c r="HQ89" s="15">
        <f t="shared" si="383"/>
        <v>17013.537452357145</v>
      </c>
      <c r="HR89" s="15">
        <f t="shared" si="384"/>
        <v>15775.973324742858</v>
      </c>
      <c r="HS89" s="15">
        <f t="shared" si="385"/>
        <v>14226.420465000001</v>
      </c>
      <c r="HT89" s="15">
        <f t="shared" si="386"/>
        <v>18551.706194742859</v>
      </c>
      <c r="HU89" s="15">
        <f t="shared" si="387"/>
        <v>22591.46286642857</v>
      </c>
      <c r="HV89" s="16">
        <f t="shared" si="388"/>
        <v>25888.197448500003</v>
      </c>
      <c r="HW89" s="14">
        <f t="shared" si="389"/>
        <v>25056.194674628572</v>
      </c>
      <c r="HX89" s="15">
        <f t="shared" si="390"/>
        <v>23468.014187999997</v>
      </c>
      <c r="HY89" s="15">
        <f t="shared" si="391"/>
        <v>17563.617414</v>
      </c>
      <c r="HZ89" s="15">
        <f t="shared" si="392"/>
        <v>16195.384386</v>
      </c>
      <c r="IA89" s="15">
        <f t="shared" si="393"/>
        <v>12644.111598</v>
      </c>
      <c r="IB89" s="15">
        <f t="shared" si="394"/>
        <v>12847.293114</v>
      </c>
      <c r="IC89" s="15">
        <f t="shared" si="395"/>
        <v>17013.537452357145</v>
      </c>
      <c r="ID89" s="15">
        <f t="shared" si="396"/>
        <v>15775.973324742858</v>
      </c>
      <c r="IE89" s="15">
        <f t="shared" si="397"/>
        <v>14226.420465000001</v>
      </c>
      <c r="IF89" s="15">
        <f t="shared" si="398"/>
        <v>18551.706194742859</v>
      </c>
      <c r="IG89" s="15">
        <f t="shared" si="399"/>
        <v>22591.46286642857</v>
      </c>
      <c r="IH89" s="16">
        <f t="shared" si="400"/>
        <v>25888.197448500003</v>
      </c>
      <c r="II89" s="14">
        <f t="shared" si="401"/>
        <v>25056.194674628572</v>
      </c>
      <c r="IJ89" s="15">
        <f t="shared" si="415"/>
        <v>23468.014187999997</v>
      </c>
      <c r="IK89" s="15"/>
      <c r="IL89" s="15"/>
      <c r="IM89" s="15"/>
      <c r="IN89" s="15"/>
      <c r="IO89" s="15"/>
      <c r="IP89" s="15"/>
      <c r="IQ89" s="15"/>
      <c r="IR89" s="15"/>
      <c r="IS89" s="15"/>
      <c r="IT89" s="16"/>
      <c r="IU89" s="14"/>
      <c r="IV89" s="15"/>
      <c r="IW89" s="15"/>
      <c r="IX89" s="15"/>
      <c r="IY89" s="15"/>
      <c r="IZ89" s="15"/>
      <c r="JA89" s="15"/>
      <c r="JB89" s="15"/>
      <c r="JC89" s="15"/>
      <c r="JD89" s="15"/>
      <c r="JE89" s="15"/>
      <c r="JF89" s="16"/>
      <c r="JH89" s="17"/>
      <c r="JI89" s="14">
        <f t="shared" si="406"/>
        <v>0</v>
      </c>
      <c r="JJ89" s="15">
        <f t="shared" si="407"/>
        <v>0</v>
      </c>
      <c r="JK89" s="15">
        <f t="shared" si="408"/>
        <v>181258.3736889</v>
      </c>
      <c r="JL89" s="15">
        <f t="shared" si="409"/>
        <v>221821.91312640003</v>
      </c>
      <c r="JM89" s="15">
        <f t="shared" si="410"/>
        <v>221821.91312640003</v>
      </c>
      <c r="JN89" s="15">
        <f t="shared" si="411"/>
        <v>221821.91312640003</v>
      </c>
      <c r="JO89" s="15">
        <f t="shared" si="412"/>
        <v>221821.91312640003</v>
      </c>
      <c r="JP89" s="15">
        <f t="shared" si="413"/>
        <v>48524.208862628569</v>
      </c>
      <c r="JQ89" s="15">
        <f t="shared" si="414"/>
        <v>0</v>
      </c>
      <c r="JR89" s="14"/>
    </row>
    <row r="90" spans="1:278" ht="12.75" customHeight="1" x14ac:dyDescent="0.25">
      <c r="A90" s="1" t="s">
        <v>267</v>
      </c>
      <c r="B90" s="3" t="s">
        <v>268</v>
      </c>
      <c r="C90" s="4">
        <v>45351</v>
      </c>
      <c r="D90">
        <f t="shared" si="297"/>
        <v>2024</v>
      </c>
      <c r="E90">
        <f t="shared" si="298"/>
        <v>2</v>
      </c>
      <c r="F90">
        <f t="shared" si="299"/>
        <v>2021</v>
      </c>
      <c r="G90">
        <f t="shared" si="300"/>
        <v>2</v>
      </c>
      <c r="H90">
        <f t="shared" si="402"/>
        <v>2024</v>
      </c>
      <c r="I90">
        <f t="shared" si="403"/>
        <v>3</v>
      </c>
      <c r="J90">
        <f t="shared" si="404"/>
        <v>2029</v>
      </c>
      <c r="K90">
        <f t="shared" si="405"/>
        <v>2</v>
      </c>
      <c r="M90" s="28">
        <f>IF(AND($D90=$M$4,$E90=M$5),VLOOKUP($A90,'Потребление ЭЭ_факт'!$A$5:$DH$154,47+'Потребление ЭЭ_факт'!AU$4-1,FALSE),IF(L90&lt;&gt;0,VLOOKUP($A90,'Потребление ЭЭ_факт'!$A$5:$DH$154,47+'Потребление ЭЭ_факт'!AU$4-1,FALSE),0))</f>
        <v>0</v>
      </c>
      <c r="N90" s="17">
        <f>IF(AND($D90=$M$4,$E90=N$5),VLOOKUP($A90,'Потребление ЭЭ_факт'!$A$5:$DH$154,47+'Потребление ЭЭ_факт'!AV$4-1,FALSE),IF(M90&lt;&gt;0,VLOOKUP($A90,'Потребление ЭЭ_факт'!$A$5:$DH$154,47+'Потребление ЭЭ_факт'!AV$4-1,FALSE),0))</f>
        <v>0</v>
      </c>
      <c r="O90" s="17">
        <f>IF(AND($D90=$M$4,$E90=O$5),VLOOKUP($A90,'Потребление ЭЭ_факт'!$A$5:$DH$154,47+'Потребление ЭЭ_факт'!AW$4-1,FALSE),IF(N90&lt;&gt;0,VLOOKUP($A90,'Потребление ЭЭ_факт'!$A$5:$DH$154,47+'Потребление ЭЭ_факт'!AW$4-1,FALSE),0))</f>
        <v>0</v>
      </c>
      <c r="P90" s="17">
        <f>IF(AND($D90=$M$4,$E90=P$5),VLOOKUP($A90,'Потребление ЭЭ_факт'!$A$5:$DH$154,47+'Потребление ЭЭ_факт'!AX$4-1,FALSE),IF(O90&lt;&gt;0,VLOOKUP($A90,'Потребление ЭЭ_факт'!$A$5:$DH$154,47+'Потребление ЭЭ_факт'!AX$4-1,FALSE),0))</f>
        <v>0</v>
      </c>
      <c r="Q90" s="17">
        <f>IF(AND($D90=$M$4,$E90=Q$5),VLOOKUP($A90,'Потребление ЭЭ_факт'!$A$5:$DH$154,47+'Потребление ЭЭ_факт'!AY$4-1,FALSE),IF(P90&lt;&gt;0,VLOOKUP($A90,'Потребление ЭЭ_факт'!$A$5:$DH$154,47+'Потребление ЭЭ_факт'!AY$4-1,FALSE),0))</f>
        <v>0</v>
      </c>
      <c r="R90" s="17">
        <f>IF(AND($D90=$M$4,$E90=R$5),VLOOKUP($A90,'Потребление ЭЭ_факт'!$A$5:$DH$154,47+'Потребление ЭЭ_факт'!AZ$4-1,FALSE),IF(Q90&lt;&gt;0,VLOOKUP($A90,'Потребление ЭЭ_факт'!$A$5:$DH$154,47+'Потребление ЭЭ_факт'!AZ$4-1,FALSE),0))</f>
        <v>0</v>
      </c>
      <c r="S90" s="17">
        <f>IF(AND($D90=$M$4,$E90=S$5),VLOOKUP($A90,'Потребление ЭЭ_факт'!$A$5:$DH$154,47+'Потребление ЭЭ_факт'!BA$4-1,FALSE),IF(R90&lt;&gt;0,VLOOKUP($A90,'Потребление ЭЭ_факт'!$A$5:$DH$154,47+'Потребление ЭЭ_факт'!BA$4-1,FALSE),0))</f>
        <v>0</v>
      </c>
      <c r="T90" s="17">
        <f>IF(AND($D90=$M$4,$E90=T$5),VLOOKUP($A90,'Потребление ЭЭ_факт'!$A$5:$DH$154,47+'Потребление ЭЭ_факт'!BB$4-1,FALSE),IF(S90&lt;&gt;0,VLOOKUP($A90,'Потребление ЭЭ_факт'!$A$5:$DH$154,47+'Потребление ЭЭ_факт'!BB$4-1,FALSE),0))</f>
        <v>0</v>
      </c>
      <c r="U90" s="17">
        <f>IF(AND($D90=$M$4,$E90=U$5),VLOOKUP($A90,'Потребление ЭЭ_факт'!$A$5:$DH$154,47+'Потребление ЭЭ_факт'!BC$4-1,FALSE),IF(T90&lt;&gt;0,VLOOKUP($A90,'Потребление ЭЭ_факт'!$A$5:$DH$154,47+'Потребление ЭЭ_факт'!BC$4-1,FALSE),0))</f>
        <v>0</v>
      </c>
      <c r="V90" s="17">
        <f>IF(AND($D90=$M$4,$E90=V$5),VLOOKUP($A90,'Потребление ЭЭ_факт'!$A$5:$DH$154,47+'Потребление ЭЭ_факт'!BD$4-1,FALSE),IF(U90&lt;&gt;0,VLOOKUP($A90,'Потребление ЭЭ_факт'!$A$5:$DH$154,47+'Потребление ЭЭ_факт'!BD$4-1,FALSE),0))</f>
        <v>0</v>
      </c>
      <c r="W90" s="17">
        <f>IF(AND($D90=$M$4,$E90=W$5),VLOOKUP($A90,'Потребление ЭЭ_факт'!$A$5:$DH$154,47+'Потребление ЭЭ_факт'!BE$4-1,FALSE),IF(V90&lt;&gt;0,VLOOKUP($A90,'Потребление ЭЭ_факт'!$A$5:$DH$154,47+'Потребление ЭЭ_факт'!BE$4-1,FALSE),0))</f>
        <v>0</v>
      </c>
      <c r="X90" s="17">
        <f>IF(AND($D90=$M$4,$E90=X$5),VLOOKUP($A90,'Потребление ЭЭ_факт'!$A$5:$DH$154,47+'Потребление ЭЭ_факт'!BF$4-1,FALSE),IF(W90&lt;&gt;0,VLOOKUP($A90,'Потребление ЭЭ_факт'!$A$5:$DH$154,47+'Потребление ЭЭ_факт'!BF$4-1,FALSE),0))</f>
        <v>0</v>
      </c>
      <c r="Y90" s="14">
        <f>IF(AND($D90=$Y$4,$E90=Y$5),VLOOKUP($A90,'Потребление ЭЭ_факт'!$A$5:$DH$154,47+'Потребление ЭЭ_факт'!BG$4+11,FALSE),IF(X90&lt;&gt;0,VLOOKUP($A90,'Потребление ЭЭ_факт'!$A$5:$DH$154,47+'Потребление ЭЭ_факт'!BG$4+11,FALSE),0))</f>
        <v>0</v>
      </c>
      <c r="Z90" s="17">
        <f>IF(AND($D90=$Y$4,$E90=Z$5),VLOOKUP($A90,'Потребление ЭЭ_факт'!$A$5:$DH$154,47+'Потребление ЭЭ_факт'!BH$4+11,FALSE),IF(Y90&lt;&gt;0,VLOOKUP($A90,'Потребление ЭЭ_факт'!$A$5:$DH$154,47+'Потребление ЭЭ_факт'!BH$4+11,FALSE),0))</f>
        <v>0</v>
      </c>
      <c r="AA90" s="17">
        <f>IF(AND($D90=$Y$4,$E90=AA$5),VLOOKUP($A90,'Потребление ЭЭ_факт'!$A$5:$DH$154,47+'Потребление ЭЭ_факт'!BI$4+11,FALSE),IF(Z90&lt;&gt;0,VLOOKUP($A90,'Потребление ЭЭ_факт'!$A$5:$DH$154,47+'Потребление ЭЭ_факт'!BI$4+11,FALSE),0))</f>
        <v>0</v>
      </c>
      <c r="AB90" s="17">
        <f>IF(AND($D90=$Y$4,$E90=AB$5),VLOOKUP($A90,'Потребление ЭЭ_факт'!$A$5:$DH$154,47+'Потребление ЭЭ_факт'!BJ$4+11,FALSE),IF(AA90&lt;&gt;0,VLOOKUP($A90,'Потребление ЭЭ_факт'!$A$5:$DH$154,47+'Потребление ЭЭ_факт'!BJ$4+11,FALSE),0))</f>
        <v>0</v>
      </c>
      <c r="AC90" s="17">
        <f>IF(AND($D90=$Y$4,$E90=AC$5),VLOOKUP($A90,'Потребление ЭЭ_факт'!$A$5:$DH$154,47+'Потребление ЭЭ_факт'!BK$4+11,FALSE),IF(AB90&lt;&gt;0,VLOOKUP($A90,'Потребление ЭЭ_факт'!$A$5:$DH$154,47+'Потребление ЭЭ_факт'!BK$4+11,FALSE),0))</f>
        <v>0</v>
      </c>
      <c r="AD90" s="17">
        <f>IF(AND($D90=$Y$4,$E90=AD$5),VLOOKUP($A90,'Потребление ЭЭ_факт'!$A$5:$DH$154,47+'Потребление ЭЭ_факт'!BL$4+11,FALSE),IF(AC90&lt;&gt;0,VLOOKUP($A90,'Потребление ЭЭ_факт'!$A$5:$DH$154,47+'Потребление ЭЭ_факт'!BL$4+11,FALSE),0))</f>
        <v>0</v>
      </c>
      <c r="AE90" s="17">
        <f>IF(AND($D90=$Y$4,$E90=AE$5),VLOOKUP($A90,'Потребление ЭЭ_факт'!$A$5:$DH$154,47+'Потребление ЭЭ_факт'!BM$4+11,FALSE),IF(AD90&lt;&gt;0,VLOOKUP($A90,'Потребление ЭЭ_факт'!$A$5:$DH$154,47+'Потребление ЭЭ_факт'!BM$4+11,FALSE),0))</f>
        <v>0</v>
      </c>
      <c r="AF90" s="17">
        <f>IF(AND($D90=$Y$4,$E90=AF$5),VLOOKUP($A90,'Потребление ЭЭ_факт'!$A$5:$DH$154,47+'Потребление ЭЭ_факт'!BN$4+11,FALSE),IF(AE90&lt;&gt;0,VLOOKUP($A90,'Потребление ЭЭ_факт'!$A$5:$DH$154,47+'Потребление ЭЭ_факт'!BN$4+11,FALSE),0))</f>
        <v>0</v>
      </c>
      <c r="AG90" s="17">
        <f>IF(AND($D90=$Y$4,$E90=AG$5),VLOOKUP($A90,'Потребление ЭЭ_факт'!$A$5:$DH$154,47+'Потребление ЭЭ_факт'!BO$4+11,FALSE),IF(AF90&lt;&gt;0,VLOOKUP($A90,'Потребление ЭЭ_факт'!$A$5:$DH$154,47+'Потребление ЭЭ_факт'!BO$4+11,FALSE),0))</f>
        <v>0</v>
      </c>
      <c r="AH90" s="17">
        <f>IF(AND($D90=$Y$4,$E90=AH$5),VLOOKUP($A90,'Потребление ЭЭ_факт'!$A$5:$DH$154,47+'Потребление ЭЭ_факт'!BP$4+11,FALSE),IF(AG90&lt;&gt;0,VLOOKUP($A90,'Потребление ЭЭ_факт'!$A$5:$DH$154,47+'Потребление ЭЭ_факт'!BP$4+11,FALSE),0))</f>
        <v>0</v>
      </c>
      <c r="AI90" s="17">
        <f>IF(AND($D90=$Y$4,$E90=AI$5),VLOOKUP($A90,'Потребление ЭЭ_факт'!$A$5:$DH$154,47+'Потребление ЭЭ_факт'!BQ$4+11,FALSE),IF(AH90&lt;&gt;0,VLOOKUP($A90,'Потребление ЭЭ_факт'!$A$5:$DH$154,47+'Потребление ЭЭ_факт'!BQ$4+11,FALSE),0))</f>
        <v>0</v>
      </c>
      <c r="AJ90" s="17">
        <f>IF(AND($D90=$Y$4,$E90=AJ$5),VLOOKUP($A90,'Потребление ЭЭ_факт'!$A$5:$DH$154,47+'Потребление ЭЭ_факт'!BR$4+11,FALSE),IF(AI90&lt;&gt;0,VLOOKUP($A90,'Потребление ЭЭ_факт'!$A$5:$DH$154,47+'Потребление ЭЭ_факт'!BR$4+11,FALSE),0))</f>
        <v>0</v>
      </c>
      <c r="AK90" s="14">
        <f>IF(AND($D90=$AK$4,$E90=AK$5),VLOOKUP($A90,'Потребление ЭЭ_факт'!$A$5:$DH$154,47+'Потребление ЭЭ_факт'!BS$4+23,FALSE),IF(AJ90&lt;&gt;0,VLOOKUP($A90,'Потребление ЭЭ_факт'!$A$5:$DH$154,47+'Потребление ЭЭ_факт'!BS$4+23,FALSE),0))</f>
        <v>0</v>
      </c>
      <c r="AL90" s="17">
        <f>IF(AND($D90=$AK$4,$E90=AL$5),VLOOKUP($A90,'Потребление ЭЭ_факт'!$A$5:$DH$154,47+'Потребление ЭЭ_факт'!BT$4+23,FALSE),IF(AK90&lt;&gt;0,VLOOKUP($A90,'Потребление ЭЭ_факт'!$A$5:$DH$154,47+'Потребление ЭЭ_факт'!BT$4+23,FALSE),0))</f>
        <v>0</v>
      </c>
      <c r="AM90" s="17">
        <f>IF(AND($D90=$AK$4,$E90=AM$5),VLOOKUP($A90,'Потребление ЭЭ_факт'!$A$5:$DH$154,47+'Потребление ЭЭ_факт'!BU$4+23,FALSE),IF(AL90&lt;&gt;0,VLOOKUP($A90,'Потребление ЭЭ_факт'!$A$5:$DH$154,47+'Потребление ЭЭ_факт'!BU$4+23,FALSE),0))</f>
        <v>0</v>
      </c>
      <c r="AN90" s="17">
        <f>IF(AND($D90=$AK$4,$E90=AN$5),VLOOKUP($A90,'Потребление ЭЭ_факт'!$A$5:$DH$154,47+'Потребление ЭЭ_факт'!BV$4+23,FALSE),IF(AM90&lt;&gt;0,VLOOKUP($A90,'Потребление ЭЭ_факт'!$A$5:$DH$154,47+'Потребление ЭЭ_факт'!BV$4+23,FALSE),0))</f>
        <v>0</v>
      </c>
      <c r="AO90" s="17">
        <f>IF(AND($D90=$AK$4,$E90=AO$5),VLOOKUP($A90,'Потребление ЭЭ_факт'!$A$5:$DH$154,47+'Потребление ЭЭ_факт'!BW$4+23,FALSE),IF(AN90&lt;&gt;0,VLOOKUP($A90,'Потребление ЭЭ_факт'!$A$5:$DH$154,47+'Потребление ЭЭ_факт'!BW$4+23,FALSE),0))</f>
        <v>0</v>
      </c>
      <c r="AP90" s="17">
        <f>IF(AND($D90=$AK$4,$E90=AP$5),VLOOKUP($A90,'Потребление ЭЭ_факт'!$A$5:$DH$154,47+'Потребление ЭЭ_факт'!BX$4+23,FALSE),IF(AO90&lt;&gt;0,VLOOKUP($A90,'Потребление ЭЭ_факт'!$A$5:$DH$154,47+'Потребление ЭЭ_факт'!BX$4+23,FALSE),0))</f>
        <v>0</v>
      </c>
      <c r="AQ90" s="17">
        <f>IF(AND($D90=$AK$4,$E90=AQ$5),VLOOKUP($A90,'Потребление ЭЭ_факт'!$A$5:$DH$154,47+'Потребление ЭЭ_факт'!BY$4+23,FALSE),IF(AP90&lt;&gt;0,VLOOKUP($A90,'Потребление ЭЭ_факт'!$A$5:$DH$154,47+'Потребление ЭЭ_факт'!BY$4+23,FALSE),0))</f>
        <v>0</v>
      </c>
      <c r="AR90" s="17">
        <f>IF(AND($D90=$AK$4,$E90=AR$5),VLOOKUP($A90,'Потребление ЭЭ_факт'!$A$5:$DH$154,47+'Потребление ЭЭ_факт'!BZ$4+23,FALSE),IF(AQ90&lt;&gt;0,VLOOKUP($A90,'Потребление ЭЭ_факт'!$A$5:$DH$154,47+'Потребление ЭЭ_факт'!BZ$4+23,FALSE),0))</f>
        <v>0</v>
      </c>
      <c r="AS90" s="17">
        <f>IF(AND($D90=$AK$4,$E90=AS$5),VLOOKUP($A90,'Потребление ЭЭ_факт'!$A$5:$DH$154,47+'Потребление ЭЭ_факт'!CA$4+23,FALSE),IF(AR90&lt;&gt;0,VLOOKUP($A90,'Потребление ЭЭ_факт'!$A$5:$DH$154,47+'Потребление ЭЭ_факт'!CA$4+23,FALSE),0))</f>
        <v>0</v>
      </c>
      <c r="AT90" s="17">
        <f>IF(AND($D90=$AK$4,$E90=AT$5),VLOOKUP($A90,'Потребление ЭЭ_факт'!$A$5:$DH$154,47+'Потребление ЭЭ_факт'!CB$4+23,FALSE),IF(AS90&lt;&gt;0,VLOOKUP($A90,'Потребление ЭЭ_факт'!$A$5:$DH$154,47+'Потребление ЭЭ_факт'!CB$4+23,FALSE),0))</f>
        <v>0</v>
      </c>
      <c r="AU90" s="17">
        <f>IF(AND($D90=$AK$4,$E90=AU$5),VLOOKUP($A90,'Потребление ЭЭ_факт'!$A$5:$DH$154,47+'Потребление ЭЭ_факт'!CC$4+23,FALSE),IF(AT90&lt;&gt;0,VLOOKUP($A90,'Потребление ЭЭ_факт'!$A$5:$DH$154,47+'Потребление ЭЭ_факт'!CC$4+23,FALSE),0))</f>
        <v>0</v>
      </c>
      <c r="AV90" s="17">
        <f>IF(AND($D90=$AK$4,$E90=AV$5),VLOOKUP($A90,'Потребление ЭЭ_факт'!$A$5:$DH$154,47+'Потребление ЭЭ_факт'!CD$4+23,FALSE),IF(AU90&lt;&gt;0,VLOOKUP($A90,'Потребление ЭЭ_факт'!$A$5:$DH$154,47+'Потребление ЭЭ_факт'!CD$4+23,FALSE),0))</f>
        <v>0</v>
      </c>
      <c r="AW90" s="14">
        <f>IF(AND($D90=$AW$4,$E90=AW$5),VLOOKUP($A90,'Потребление ЭЭ_факт'!$A$5:$DH$154,47+'Потребление ЭЭ_факт'!CE$4+35,FALSE),IF(AV90&lt;&gt;0,VLOOKUP($A90,'Потребление ЭЭ_факт'!$A$5:$DH$154,47+'Потребление ЭЭ_факт'!CE$4+35,FALSE),0))</f>
        <v>0</v>
      </c>
      <c r="AX90" s="17">
        <f>IF(AND($D90=$AW$4,$E90=AX$5),VLOOKUP($A90,'Потребление ЭЭ_факт'!$A$5:$DH$154,47+'Потребление ЭЭ_факт'!CF$4+35,FALSE),IF(AW90&lt;&gt;0,VLOOKUP($A90,'Потребление ЭЭ_факт'!$A$5:$DH$154,47+'Потребление ЭЭ_факт'!CF$4+35,FALSE),0))</f>
        <v>0</v>
      </c>
      <c r="AY90" s="17">
        <f>IF(AND($D90=$AW$4,$E90=AY$5),VLOOKUP($A90,'Потребление ЭЭ_факт'!$A$5:$DH$154,47+'Потребление ЭЭ_факт'!CG$4+35,FALSE),IF(AX90&lt;&gt;0,VLOOKUP($A90,'Потребление ЭЭ_факт'!$A$5:$DH$154,47+'Потребление ЭЭ_факт'!CG$4+35,FALSE),0))</f>
        <v>0</v>
      </c>
      <c r="AZ90" s="17">
        <f>IF(AND($D90=$AW$4,$E90=AZ$5),VLOOKUP($A90,'Потребление ЭЭ_факт'!$A$5:$DH$154,47+'Потребление ЭЭ_факт'!CH$4+35,FALSE),IF(AY90&lt;&gt;0,VLOOKUP($A90,'Потребление ЭЭ_факт'!$A$5:$DH$154,47+'Потребление ЭЭ_факт'!CH$4+35,FALSE),0))</f>
        <v>0</v>
      </c>
      <c r="BA90" s="17">
        <f>IF(AND($D90=$AW$4,$E90=BA$5),VLOOKUP($A90,'Потребление ЭЭ_факт'!$A$5:$DH$154,47+'Потребление ЭЭ_факт'!CI$4+35,FALSE),IF(AZ90&lt;&gt;0,VLOOKUP($A90,'Потребление ЭЭ_факт'!$A$5:$DH$154,47+'Потребление ЭЭ_факт'!CI$4+35,FALSE),0))</f>
        <v>0</v>
      </c>
      <c r="BB90" s="17">
        <f>IF(AND($D90=$AW$4,$E90=BB$5),VLOOKUP($A90,'Потребление ЭЭ_факт'!$A$5:$DH$154,47+'Потребление ЭЭ_факт'!CJ$4+35,FALSE),IF(BA90&lt;&gt;0,VLOOKUP($A90,'Потребление ЭЭ_факт'!$A$5:$DH$154,47+'Потребление ЭЭ_факт'!CJ$4+35,FALSE),0))</f>
        <v>0</v>
      </c>
      <c r="BC90" s="17">
        <f>IF(AND($D90=$AW$4,$E90=BC$5),VLOOKUP($A90,'Потребление ЭЭ_факт'!$A$5:$DH$154,47+'Потребление ЭЭ_факт'!CK$4+35,FALSE),IF(BB90&lt;&gt;0,VLOOKUP($A90,'Потребление ЭЭ_факт'!$A$5:$DH$154,47+'Потребление ЭЭ_факт'!CK$4+35,FALSE),0))</f>
        <v>0</v>
      </c>
      <c r="BD90" s="17">
        <f>IF(AND($D90=$AW$4,$E90=BD$5),VLOOKUP($A90,'Потребление ЭЭ_факт'!$A$5:$DH$154,47+'Потребление ЭЭ_факт'!CL$4+35,FALSE),IF(BC90&lt;&gt;0,VLOOKUP($A90,'Потребление ЭЭ_факт'!$A$5:$DH$154,47+'Потребление ЭЭ_факт'!CL$4+35,FALSE),0))</f>
        <v>0</v>
      </c>
      <c r="BE90" s="17">
        <f>IF(AND($D90=$AW$4,$E90=BE$5),VLOOKUP($A90,'Потребление ЭЭ_факт'!$A$5:$DH$154,47+'Потребление ЭЭ_факт'!CM$4+35,FALSE),IF(BD90&lt;&gt;0,VLOOKUP($A90,'Потребление ЭЭ_факт'!$A$5:$DH$154,47+'Потребление ЭЭ_факт'!CM$4+35,FALSE),0))</f>
        <v>0</v>
      </c>
      <c r="BF90" s="17">
        <f>IF(AND($D90=$AW$4,$E90=BF$5),VLOOKUP($A90,'Потребление ЭЭ_факт'!$A$5:$DH$154,47+'Потребление ЭЭ_факт'!CN$4+35,FALSE),IF(BE90&lt;&gt;0,VLOOKUP($A90,'Потребление ЭЭ_факт'!$A$5:$DH$154,47+'Потребление ЭЭ_факт'!CN$4+35,FALSE),0))</f>
        <v>0</v>
      </c>
      <c r="BG90" s="17">
        <f>IF(AND($D90=$AW$4,$E90=BG$5),VLOOKUP($A90,'Потребление ЭЭ_факт'!$A$5:$DH$154,47+'Потребление ЭЭ_факт'!CO$4+35,FALSE),IF(BF90&lt;&gt;0,VLOOKUP($A90,'Потребление ЭЭ_факт'!$A$5:$DH$154,47+'Потребление ЭЭ_факт'!CO$4+35,FALSE),0))</f>
        <v>0</v>
      </c>
      <c r="BH90" s="17">
        <f>IF(AND($D90=$AW$4,$E90=BH$5),VLOOKUP($A90,'Потребление ЭЭ_факт'!$A$5:$DH$154,47+'Потребление ЭЭ_факт'!CP$4+35,FALSE),IF(BG90&lt;&gt;0,VLOOKUP($A90,'Потребление ЭЭ_факт'!$A$5:$DH$154,47+'Потребление ЭЭ_факт'!CP$4+35,FALSE),0))</f>
        <v>0</v>
      </c>
      <c r="BI90" s="14">
        <f>IF(AND($D90=$BI$4,$E90=BI$5),VLOOKUP($A90,'Потребление ЭЭ_факт'!$A$5:$DH$154,47+'Потребление ЭЭ_факт'!CQ$4+47,FALSE),IF(BH90&lt;&gt;0,VLOOKUP($A90,'Потребление ЭЭ_факт'!$A$5:$DH$154,47+'Потребление ЭЭ_факт'!CQ$4+47,FALSE),0))</f>
        <v>0</v>
      </c>
      <c r="BJ90" s="17">
        <f>IF(AND($D90=$BI$4,$E90=BJ$5),VLOOKUP($A90,'Потребление ЭЭ_факт'!$A$5:$DH$154,47+'Потребление ЭЭ_факт'!CR$4+47,FALSE),IF(BI90&lt;&gt;0,VLOOKUP($A90,'Потребление ЭЭ_факт'!$A$5:$DH$154,47+'Потребление ЭЭ_факт'!CR$4+47,FALSE),0))</f>
        <v>18567.16689428571</v>
      </c>
      <c r="BK90" s="17">
        <f>IF(AND($D90=$BI$4,$E90=BK$5),VLOOKUP($A90,'Потребление ЭЭ_факт'!$A$5:$DH$154,47+'Потребление ЭЭ_факт'!CS$4+47,FALSE),IF(BJ90&lt;&gt;0,VLOOKUP($A90,'Потребление ЭЭ_факт'!$A$5:$DH$154,47+'Потребление ЭЭ_факт'!CS$4+47,FALSE),0))</f>
        <v>17434.166392857143</v>
      </c>
      <c r="BL90" s="17">
        <f>IF(AND($D90=$BI$4,$E90=BL$5),VLOOKUP($A90,'Потребление ЭЭ_факт'!$A$5:$DH$154,47+'Потребление ЭЭ_факт'!CT$4+47,FALSE),IF(BK90&lt;&gt;0,VLOOKUP($A90,'Потребление ЭЭ_факт'!$A$5:$DH$154,47+'Потребление ЭЭ_факт'!CT$4+47,FALSE),0))</f>
        <v>17553.471428571429</v>
      </c>
      <c r="BM90" s="17">
        <f>IF(AND($D90=$BI$4,$E90=BM$5),VLOOKUP($A90,'Потребление ЭЭ_факт'!$A$5:$DH$154,47+'Потребление ЭЭ_факт'!CU$4+47,FALSE),IF(BL90&lt;&gt;0,VLOOKUP($A90,'Потребление ЭЭ_факт'!$A$5:$DH$154,47+'Потребление ЭЭ_факт'!CU$4+47,FALSE),0))</f>
        <v>18783.741428571426</v>
      </c>
      <c r="BN90" s="17">
        <f>IF(AND($D90=$BI$4,$E90=BN$5),VLOOKUP($A90,'Потребление ЭЭ_факт'!$A$5:$DH$154,47+'Потребление ЭЭ_факт'!CV$4+47,FALSE),IF(BM90&lt;&gt;0,VLOOKUP($A90,'Потребление ЭЭ_факт'!$A$5:$DH$154,47+'Потребление ЭЭ_факт'!CV$4+47,FALSE),0))</f>
        <v>20517.846428571429</v>
      </c>
      <c r="BO90" s="17">
        <f>IF(AND($D90=$BI$4,$E90=BO$5),VLOOKUP($A90,'Потребление ЭЭ_факт'!$A$5:$DH$154,47+'Потребление ЭЭ_факт'!CW$4+47,FALSE),IF(BN90&lt;&gt;0,VLOOKUP($A90,'Потребление ЭЭ_факт'!$A$5:$DH$154,47+'Потребление ЭЭ_факт'!CW$4+47,FALSE),0))</f>
        <v>23341.604999999996</v>
      </c>
      <c r="BP90" s="17">
        <f>IF(AND($D90=$BI$4,$E90=BP$5),VLOOKUP($A90,'Потребление ЭЭ_факт'!$A$5:$DH$154,47+'Потребление ЭЭ_факт'!CX$4+47,FALSE),IF(BO90&lt;&gt;0,VLOOKUP($A90,'Потребление ЭЭ_факт'!$A$5:$DH$154,47+'Потребление ЭЭ_факт'!CX$4+47,FALSE),0))</f>
        <v>21736.092857142856</v>
      </c>
      <c r="BQ90" s="17">
        <f>IF(AND($D90=$BI$4,$E90=BQ$5),VLOOKUP($A90,'Потребление ЭЭ_факт'!$A$5:$DH$154,47+'Потребление ЭЭ_факт'!CY$4+47,FALSE),IF(BP90&lt;&gt;0,VLOOKUP($A90,'Потребление ЭЭ_факт'!$A$5:$DH$154,47+'Потребление ЭЭ_факт'!CY$4+47,FALSE),0))</f>
        <v>20172.021428571432</v>
      </c>
      <c r="BR90" s="17">
        <f>IF(AND($D90=$BI$4,$E90=BR$5),VLOOKUP($A90,'Потребление ЭЭ_факт'!$A$5:$DH$154,47+'Потребление ЭЭ_факт'!CZ$4+47,FALSE),IF(BQ90&lt;&gt;0,VLOOKUP($A90,'Потребление ЭЭ_факт'!$A$5:$DH$154,47+'Потребление ЭЭ_факт'!CZ$4+47,FALSE),0))</f>
        <v>18207.48685714286</v>
      </c>
      <c r="BS90" s="17">
        <f>IF(AND($D90=$BI$4,$E90=BS$5),VLOOKUP($A90,'Потребление ЭЭ_факт'!$A$5:$DH$154,47+'Потребление ЭЭ_факт'!DA$4+47,FALSE),IF(BR90&lt;&gt;0,VLOOKUP($A90,'Потребление ЭЭ_факт'!$A$5:$DH$154,47+'Потребление ЭЭ_факт'!DA$4+47,FALSE),0))</f>
        <v>20350.67142857143</v>
      </c>
      <c r="BT90" s="17">
        <f>IF(AND($D90=$BI$4,$E90=BT$5),VLOOKUP($A90,'Потребление ЭЭ_факт'!$A$5:$DH$154,47+'Потребление ЭЭ_факт'!DB$4+47,FALSE),IF(BS90&lt;&gt;0,VLOOKUP($A90,'Потребление ЭЭ_факт'!$A$5:$DH$154,47+'Потребление ЭЭ_факт'!DB$4+47,FALSE),0))</f>
        <v>22086.669642857145</v>
      </c>
      <c r="BU90" s="14">
        <f>IF(AND($D90=$BU$4,$E90=BU$5),VLOOKUP($A90,'Потребление ЭЭ_факт'!$A$5:$DH$154,59+'Потребление ЭЭ_факт'!DC$4+47,FALSE),IF(BT90&lt;&gt;0,VLOOKUP($A90,'Потребление ЭЭ_факт'!$A$5:$DH$154,47+'Потребление ЭЭ_факт'!DC$4+59,FALSE),0))</f>
        <v>18122.856857142855</v>
      </c>
      <c r="BV90" s="17">
        <f>IF(AND($D90=$BU$4,$E90=BV$5),VLOOKUP($A90,'Потребление ЭЭ_факт'!$A$5:$DH$154,59+'Потребление ЭЭ_факт'!DD$4+47,FALSE),IF(BU90&lt;&gt;0,VLOOKUP($A90,'Потребление ЭЭ_факт'!$A$5:$DH$154,47+'Потребление ЭЭ_факт'!DD$4+59,FALSE),0))</f>
        <v>15776.67</v>
      </c>
      <c r="BW90" s="17">
        <f>IF(AND($D90=$BU$4,$E90=BW$5),VLOOKUP($A90,'Потребление ЭЭ_факт'!$A$5:$DH$154,59+'Потребление ЭЭ_факт'!DE$4+47,FALSE),IF(BV90&lt;&gt;0,VLOOKUP($A90,'Потребление ЭЭ_факт'!$A$5:$DH$154,47+'Потребление ЭЭ_факт'!DE$4+59,FALSE),0))</f>
        <v>19984.603928571429</v>
      </c>
      <c r="BX90" s="17">
        <f>IF(AND($D90=$BU$4,$E90=BX$5),VLOOKUP($A90,'Потребление ЭЭ_факт'!$A$5:$DH$154,59+'Потребление ЭЭ_факт'!DF$4+47,FALSE),IF(BW90&lt;&gt;0,VLOOKUP($A90,'Потребление ЭЭ_факт'!$A$5:$DH$154,47+'Потребление ЭЭ_факт'!DF$4+59,FALSE),0))</f>
        <v>18624.278571428571</v>
      </c>
      <c r="BY90" s="17">
        <f>IF(AND($D90=$BU$4,$E90=BY$5),VLOOKUP($A90,'Потребление ЭЭ_факт'!$A$5:$DH$154,59+'Потребление ЭЭ_факт'!DG$4+47,FALSE),IF(BX90&lt;&gt;0,VLOOKUP($A90,'Потребление ЭЭ_факт'!$A$5:$DH$154,47+'Потребление ЭЭ_факт'!DG$4+59,FALSE),0))</f>
        <v>18551.108571428576</v>
      </c>
      <c r="BZ90" s="17">
        <f>IF(AND($D90=$BU$4,$E90=BZ$5),VLOOKUP($A90,'Потребление ЭЭ_факт'!$A$5:$DH$154,59+'Потребление ЭЭ_факт'!DH$4+47,FALSE),IF(BY90&lt;&gt;0,VLOOKUP($A90,'Потребление ЭЭ_факт'!$A$5:$DH$154,47+'Потребление ЭЭ_факт'!DH$4+59,FALSE),0))</f>
        <v>19903.917857142853</v>
      </c>
      <c r="CA90" s="15">
        <f t="shared" si="301"/>
        <v>23341.604999999996</v>
      </c>
      <c r="CB90" s="12">
        <f t="shared" si="302"/>
        <v>21736.092857142856</v>
      </c>
      <c r="CC90" s="12">
        <f t="shared" si="303"/>
        <v>20172.021428571432</v>
      </c>
      <c r="CD90" s="12">
        <f t="shared" si="304"/>
        <v>18207.48685714286</v>
      </c>
      <c r="CE90" s="12">
        <f t="shared" si="305"/>
        <v>20350.67142857143</v>
      </c>
      <c r="CF90" s="12">
        <f t="shared" si="306"/>
        <v>22086.669642857145</v>
      </c>
      <c r="CG90" s="14">
        <f t="shared" si="307"/>
        <v>18122.856857142855</v>
      </c>
      <c r="CH90" s="15">
        <f t="shared" si="308"/>
        <v>15776.67</v>
      </c>
      <c r="CI90" s="15">
        <f t="shared" si="309"/>
        <v>19984.603928571429</v>
      </c>
      <c r="CJ90" s="15">
        <f t="shared" si="310"/>
        <v>18624.278571428571</v>
      </c>
      <c r="CK90" s="15">
        <f t="shared" si="311"/>
        <v>18551.108571428576</v>
      </c>
      <c r="CL90" s="15">
        <f t="shared" si="312"/>
        <v>19903.917857142853</v>
      </c>
      <c r="CM90" s="15">
        <f t="shared" si="438"/>
        <v>23341.604999999996</v>
      </c>
      <c r="CN90" s="15">
        <f t="shared" si="439"/>
        <v>21736.092857142856</v>
      </c>
      <c r="CO90" s="15">
        <f t="shared" si="440"/>
        <v>20172.021428571432</v>
      </c>
      <c r="CP90" s="15">
        <f t="shared" si="441"/>
        <v>18207.48685714286</v>
      </c>
      <c r="CQ90" s="15">
        <f t="shared" si="442"/>
        <v>20350.67142857143</v>
      </c>
      <c r="CR90" s="16">
        <f t="shared" si="443"/>
        <v>22086.669642857145</v>
      </c>
      <c r="CS90" s="14">
        <f t="shared" si="437"/>
        <v>18122.856857142855</v>
      </c>
      <c r="CT90" s="15">
        <f t="shared" si="416"/>
        <v>15776.67</v>
      </c>
      <c r="CU90" s="15">
        <f t="shared" si="417"/>
        <v>19984.603928571429</v>
      </c>
      <c r="CV90" s="15">
        <f t="shared" si="418"/>
        <v>18624.278571428571</v>
      </c>
      <c r="CW90" s="15">
        <f t="shared" si="419"/>
        <v>18551.108571428576</v>
      </c>
      <c r="CX90" s="15">
        <f t="shared" si="420"/>
        <v>19903.917857142853</v>
      </c>
      <c r="CY90" s="15">
        <f t="shared" si="421"/>
        <v>23341.604999999996</v>
      </c>
      <c r="CZ90" s="15">
        <f t="shared" si="422"/>
        <v>21736.092857142856</v>
      </c>
      <c r="DA90" s="15">
        <f t="shared" si="423"/>
        <v>20172.021428571432</v>
      </c>
      <c r="DB90" s="15">
        <f t="shared" si="424"/>
        <v>18207.48685714286</v>
      </c>
      <c r="DC90" s="15">
        <f t="shared" si="425"/>
        <v>20350.67142857143</v>
      </c>
      <c r="DD90" s="16">
        <f t="shared" si="287"/>
        <v>22086.669642857145</v>
      </c>
      <c r="DE90" s="14">
        <f t="shared" si="313"/>
        <v>18122.856857142855</v>
      </c>
      <c r="DF90" s="15">
        <f t="shared" si="426"/>
        <v>15776.67</v>
      </c>
      <c r="DG90" s="15">
        <f t="shared" si="427"/>
        <v>19984.603928571429</v>
      </c>
      <c r="DH90" s="15">
        <f t="shared" si="428"/>
        <v>18624.278571428571</v>
      </c>
      <c r="DI90" s="15">
        <f t="shared" si="429"/>
        <v>18551.108571428576</v>
      </c>
      <c r="DJ90" s="15">
        <f t="shared" si="430"/>
        <v>19903.917857142853</v>
      </c>
      <c r="DK90" s="15">
        <f t="shared" si="431"/>
        <v>23341.604999999996</v>
      </c>
      <c r="DL90" s="15">
        <f t="shared" si="432"/>
        <v>21736.092857142856</v>
      </c>
      <c r="DM90" s="15">
        <f t="shared" si="433"/>
        <v>20172.021428571432</v>
      </c>
      <c r="DN90" s="15">
        <f t="shared" si="434"/>
        <v>18207.48685714286</v>
      </c>
      <c r="DO90" s="15">
        <f t="shared" si="435"/>
        <v>20350.67142857143</v>
      </c>
      <c r="DP90" s="16">
        <f t="shared" si="436"/>
        <v>22086.669642857145</v>
      </c>
      <c r="DQ90" s="14">
        <f t="shared" si="333"/>
        <v>18122.856857142855</v>
      </c>
      <c r="DR90" s="15">
        <f t="shared" si="334"/>
        <v>15776.67</v>
      </c>
      <c r="DS90" s="15">
        <f t="shared" si="335"/>
        <v>19984.603928571429</v>
      </c>
      <c r="DT90" s="15">
        <f t="shared" si="336"/>
        <v>18624.278571428571</v>
      </c>
      <c r="DU90" s="15">
        <f t="shared" si="337"/>
        <v>18551.108571428576</v>
      </c>
      <c r="DV90" s="15">
        <f t="shared" si="338"/>
        <v>19903.917857142853</v>
      </c>
      <c r="DW90" s="15">
        <f t="shared" si="339"/>
        <v>23341.604999999996</v>
      </c>
      <c r="DX90" s="15">
        <f t="shared" si="340"/>
        <v>21736.092857142856</v>
      </c>
      <c r="DY90" s="15">
        <f t="shared" si="341"/>
        <v>20172.021428571432</v>
      </c>
      <c r="DZ90" s="15">
        <f t="shared" si="444"/>
        <v>18207.48685714286</v>
      </c>
      <c r="EA90" s="15">
        <f t="shared" si="445"/>
        <v>20350.67142857143</v>
      </c>
      <c r="EB90" s="16">
        <f t="shared" si="446"/>
        <v>22086.669642857145</v>
      </c>
      <c r="EC90" s="14">
        <f t="shared" si="447"/>
        <v>18122.856857142855</v>
      </c>
      <c r="ED90" s="15">
        <f t="shared" si="448"/>
        <v>15776.67</v>
      </c>
      <c r="EE90" s="15">
        <f t="shared" si="449"/>
        <v>19984.603928571429</v>
      </c>
      <c r="EF90" s="15">
        <f t="shared" si="450"/>
        <v>18624.278571428571</v>
      </c>
      <c r="EG90" s="15">
        <f t="shared" si="451"/>
        <v>18551.108571428576</v>
      </c>
      <c r="EH90" s="15">
        <f t="shared" si="452"/>
        <v>19903.917857142853</v>
      </c>
      <c r="EI90" s="15">
        <f t="shared" si="453"/>
        <v>23341.604999999996</v>
      </c>
      <c r="EJ90" s="15">
        <f t="shared" si="454"/>
        <v>21736.092857142856</v>
      </c>
      <c r="EK90" s="15">
        <f t="shared" si="455"/>
        <v>20172.021428571432</v>
      </c>
      <c r="EL90" s="15">
        <f t="shared" si="456"/>
        <v>18207.48685714286</v>
      </c>
      <c r="EM90" s="15">
        <f t="shared" si="457"/>
        <v>20350.67142857143</v>
      </c>
      <c r="EN90" s="16">
        <f t="shared" si="458"/>
        <v>22086.669642857145</v>
      </c>
      <c r="EO90" s="14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6"/>
      <c r="FC90" s="14"/>
      <c r="FD90" s="17"/>
      <c r="FE90" s="17"/>
      <c r="FF90" s="17"/>
      <c r="FG90" s="17"/>
      <c r="FH90" s="17"/>
      <c r="FI90" s="17"/>
      <c r="FJ90" s="17"/>
      <c r="FK90" s="17"/>
      <c r="FL90" s="17"/>
      <c r="FM90" s="17"/>
      <c r="FN90" s="17"/>
      <c r="FO90" s="14"/>
      <c r="FP90" s="17"/>
      <c r="FQ90" s="17"/>
      <c r="FR90" s="17"/>
      <c r="FS90" s="17"/>
      <c r="FT90" s="17"/>
      <c r="FU90" s="17"/>
      <c r="FV90" s="17"/>
      <c r="FW90" s="17"/>
      <c r="FX90" s="17"/>
      <c r="FY90" s="17"/>
      <c r="FZ90" s="17"/>
      <c r="GA90" s="14"/>
      <c r="GB90" s="17"/>
      <c r="GC90" s="17">
        <f t="shared" si="343"/>
        <v>17434.166392857143</v>
      </c>
      <c r="GD90" s="17">
        <f t="shared" si="344"/>
        <v>17553.471428571429</v>
      </c>
      <c r="GE90" s="17">
        <f t="shared" si="345"/>
        <v>18783.741428571426</v>
      </c>
      <c r="GF90" s="17">
        <f t="shared" si="346"/>
        <v>20517.846428571429</v>
      </c>
      <c r="GG90" s="17">
        <f t="shared" si="347"/>
        <v>23341.604999999996</v>
      </c>
      <c r="GH90" s="17">
        <f t="shared" si="348"/>
        <v>21736.092857142856</v>
      </c>
      <c r="GI90" s="17">
        <f t="shared" si="349"/>
        <v>20172.021428571432</v>
      </c>
      <c r="GJ90" s="17">
        <f t="shared" si="350"/>
        <v>18207.48685714286</v>
      </c>
      <c r="GK90" s="17">
        <f t="shared" si="351"/>
        <v>20350.67142857143</v>
      </c>
      <c r="GL90" s="17">
        <f t="shared" si="352"/>
        <v>22086.669642857145</v>
      </c>
      <c r="GM90" s="14">
        <f t="shared" si="353"/>
        <v>18122.856857142855</v>
      </c>
      <c r="GN90" s="17">
        <f t="shared" si="354"/>
        <v>15776.67</v>
      </c>
      <c r="GO90" s="17">
        <f t="shared" si="355"/>
        <v>19984.603928571429</v>
      </c>
      <c r="GP90" s="17">
        <f t="shared" si="356"/>
        <v>18624.278571428571</v>
      </c>
      <c r="GQ90" s="17">
        <f t="shared" si="357"/>
        <v>18551.108571428576</v>
      </c>
      <c r="GR90" s="17">
        <f t="shared" si="358"/>
        <v>19903.917857142853</v>
      </c>
      <c r="GS90" s="15">
        <f t="shared" si="359"/>
        <v>23341.604999999996</v>
      </c>
      <c r="GT90" s="12">
        <f t="shared" si="360"/>
        <v>21736.092857142856</v>
      </c>
      <c r="GU90" s="12">
        <f t="shared" si="361"/>
        <v>20172.021428571432</v>
      </c>
      <c r="GV90" s="12">
        <f t="shared" si="362"/>
        <v>18207.48685714286</v>
      </c>
      <c r="GW90" s="12">
        <f t="shared" si="363"/>
        <v>20350.67142857143</v>
      </c>
      <c r="GX90" s="12">
        <f t="shared" si="364"/>
        <v>22086.669642857145</v>
      </c>
      <c r="GY90" s="14">
        <f t="shared" si="365"/>
        <v>18122.856857142855</v>
      </c>
      <c r="GZ90" s="15">
        <f t="shared" si="366"/>
        <v>15776.67</v>
      </c>
      <c r="HA90" s="15">
        <f t="shared" si="367"/>
        <v>19984.603928571429</v>
      </c>
      <c r="HB90" s="15">
        <f t="shared" si="368"/>
        <v>18624.278571428571</v>
      </c>
      <c r="HC90" s="15">
        <f t="shared" si="369"/>
        <v>18551.108571428576</v>
      </c>
      <c r="HD90" s="15">
        <f t="shared" si="370"/>
        <v>19903.917857142853</v>
      </c>
      <c r="HE90" s="15">
        <f t="shared" si="371"/>
        <v>23341.604999999996</v>
      </c>
      <c r="HF90" s="15">
        <f t="shared" si="372"/>
        <v>21736.092857142856</v>
      </c>
      <c r="HG90" s="15">
        <f t="shared" si="373"/>
        <v>20172.021428571432</v>
      </c>
      <c r="HH90" s="15">
        <f t="shared" si="374"/>
        <v>18207.48685714286</v>
      </c>
      <c r="HI90" s="15">
        <f t="shared" si="375"/>
        <v>20350.67142857143</v>
      </c>
      <c r="HJ90" s="16">
        <f t="shared" si="376"/>
        <v>22086.669642857145</v>
      </c>
      <c r="HK90" s="14">
        <f t="shared" si="377"/>
        <v>18122.856857142855</v>
      </c>
      <c r="HL90" s="15">
        <f t="shared" si="378"/>
        <v>15776.67</v>
      </c>
      <c r="HM90" s="15">
        <f t="shared" si="379"/>
        <v>19984.603928571429</v>
      </c>
      <c r="HN90" s="15">
        <f t="shared" si="380"/>
        <v>18624.278571428571</v>
      </c>
      <c r="HO90" s="15">
        <f t="shared" si="381"/>
        <v>18551.108571428576</v>
      </c>
      <c r="HP90" s="15">
        <f t="shared" si="382"/>
        <v>19903.917857142853</v>
      </c>
      <c r="HQ90" s="15">
        <f t="shared" si="383"/>
        <v>23341.604999999996</v>
      </c>
      <c r="HR90" s="15">
        <f t="shared" si="384"/>
        <v>21736.092857142856</v>
      </c>
      <c r="HS90" s="15">
        <f t="shared" si="385"/>
        <v>20172.021428571432</v>
      </c>
      <c r="HT90" s="15">
        <f t="shared" si="386"/>
        <v>18207.48685714286</v>
      </c>
      <c r="HU90" s="15">
        <f t="shared" si="387"/>
        <v>20350.67142857143</v>
      </c>
      <c r="HV90" s="16">
        <f t="shared" si="388"/>
        <v>22086.669642857145</v>
      </c>
      <c r="HW90" s="14">
        <f t="shared" si="389"/>
        <v>18122.856857142855</v>
      </c>
      <c r="HX90" s="15">
        <f t="shared" si="390"/>
        <v>15776.67</v>
      </c>
      <c r="HY90" s="15">
        <f t="shared" si="391"/>
        <v>19984.603928571429</v>
      </c>
      <c r="HZ90" s="15">
        <f t="shared" si="392"/>
        <v>18624.278571428571</v>
      </c>
      <c r="IA90" s="15">
        <f t="shared" si="393"/>
        <v>18551.108571428576</v>
      </c>
      <c r="IB90" s="15">
        <f t="shared" si="394"/>
        <v>19903.917857142853</v>
      </c>
      <c r="IC90" s="15">
        <f t="shared" si="395"/>
        <v>23341.604999999996</v>
      </c>
      <c r="ID90" s="15">
        <f t="shared" si="396"/>
        <v>21736.092857142856</v>
      </c>
      <c r="IE90" s="15">
        <f t="shared" si="397"/>
        <v>20172.021428571432</v>
      </c>
      <c r="IF90" s="15">
        <f t="shared" si="398"/>
        <v>18207.48685714286</v>
      </c>
      <c r="IG90" s="15">
        <f t="shared" si="399"/>
        <v>20350.67142857143</v>
      </c>
      <c r="IH90" s="16">
        <f t="shared" si="400"/>
        <v>22086.669642857145</v>
      </c>
      <c r="II90" s="14">
        <f t="shared" si="401"/>
        <v>18122.856857142855</v>
      </c>
      <c r="IJ90" s="15">
        <f t="shared" si="415"/>
        <v>15776.67</v>
      </c>
      <c r="IK90" s="15"/>
      <c r="IL90" s="15"/>
      <c r="IM90" s="15"/>
      <c r="IN90" s="15"/>
      <c r="IO90" s="15"/>
      <c r="IP90" s="15"/>
      <c r="IQ90" s="15"/>
      <c r="IR90" s="15"/>
      <c r="IS90" s="15"/>
      <c r="IT90" s="16"/>
      <c r="IU90" s="14"/>
      <c r="IV90" s="15"/>
      <c r="IW90" s="15"/>
      <c r="IX90" s="15"/>
      <c r="IY90" s="15"/>
      <c r="IZ90" s="15"/>
      <c r="JA90" s="15"/>
      <c r="JB90" s="15"/>
      <c r="JC90" s="15"/>
      <c r="JD90" s="15"/>
      <c r="JE90" s="15"/>
      <c r="JF90" s="16"/>
      <c r="JH90" s="17"/>
      <c r="JI90" s="14">
        <f t="shared" si="406"/>
        <v>0</v>
      </c>
      <c r="JJ90" s="15">
        <f t="shared" si="407"/>
        <v>0</v>
      </c>
      <c r="JK90" s="15">
        <f t="shared" si="408"/>
        <v>200183.77289285715</v>
      </c>
      <c r="JL90" s="15">
        <f t="shared" si="409"/>
        <v>236857.98300000001</v>
      </c>
      <c r="JM90" s="15">
        <f t="shared" si="410"/>
        <v>236857.98300000001</v>
      </c>
      <c r="JN90" s="15">
        <f t="shared" si="411"/>
        <v>236857.98300000001</v>
      </c>
      <c r="JO90" s="15">
        <f t="shared" si="412"/>
        <v>236857.98300000001</v>
      </c>
      <c r="JP90" s="15">
        <f t="shared" si="413"/>
        <v>33899.526857142853</v>
      </c>
      <c r="JQ90" s="15">
        <f t="shared" si="414"/>
        <v>0</v>
      </c>
      <c r="JR90" s="14"/>
    </row>
    <row r="91" spans="1:278" ht="12.75" customHeight="1" x14ac:dyDescent="0.25">
      <c r="A91" s="5" t="s">
        <v>25</v>
      </c>
      <c r="B91" s="3" t="s">
        <v>26</v>
      </c>
      <c r="C91" s="4">
        <v>45344</v>
      </c>
      <c r="D91">
        <f t="shared" si="297"/>
        <v>2024</v>
      </c>
      <c r="E91">
        <f t="shared" si="298"/>
        <v>2</v>
      </c>
      <c r="F91">
        <f t="shared" si="299"/>
        <v>2021</v>
      </c>
      <c r="G91">
        <f t="shared" si="300"/>
        <v>2</v>
      </c>
      <c r="H91">
        <f t="shared" si="402"/>
        <v>2024</v>
      </c>
      <c r="I91">
        <f t="shared" si="403"/>
        <v>3</v>
      </c>
      <c r="J91">
        <f t="shared" si="404"/>
        <v>2029</v>
      </c>
      <c r="K91">
        <f t="shared" si="405"/>
        <v>2</v>
      </c>
      <c r="M91" s="28">
        <f>IF(AND($D91=$M$4,$E91=M$5),VLOOKUP($A91,'Потребление ЭЭ_факт'!$A$5:$DH$154,47+'Потребление ЭЭ_факт'!AU$4-1,FALSE),IF(L91&lt;&gt;0,VLOOKUP($A91,'Потребление ЭЭ_факт'!$A$5:$DH$154,47+'Потребление ЭЭ_факт'!AU$4-1,FALSE),0))</f>
        <v>0</v>
      </c>
      <c r="N91" s="17">
        <f>IF(AND($D91=$M$4,$E91=N$5),VLOOKUP($A91,'Потребление ЭЭ_факт'!$A$5:$DH$154,47+'Потребление ЭЭ_факт'!AV$4-1,FALSE),IF(M91&lt;&gt;0,VLOOKUP($A91,'Потребление ЭЭ_факт'!$A$5:$DH$154,47+'Потребление ЭЭ_факт'!AV$4-1,FALSE),0))</f>
        <v>0</v>
      </c>
      <c r="O91" s="17">
        <f>IF(AND($D91=$M$4,$E91=O$5),VLOOKUP($A91,'Потребление ЭЭ_факт'!$A$5:$DH$154,47+'Потребление ЭЭ_факт'!AW$4-1,FALSE),IF(N91&lt;&gt;0,VLOOKUP($A91,'Потребление ЭЭ_факт'!$A$5:$DH$154,47+'Потребление ЭЭ_факт'!AW$4-1,FALSE),0))</f>
        <v>0</v>
      </c>
      <c r="P91" s="17">
        <f>IF(AND($D91=$M$4,$E91=P$5),VLOOKUP($A91,'Потребление ЭЭ_факт'!$A$5:$DH$154,47+'Потребление ЭЭ_факт'!AX$4-1,FALSE),IF(O91&lt;&gt;0,VLOOKUP($A91,'Потребление ЭЭ_факт'!$A$5:$DH$154,47+'Потребление ЭЭ_факт'!AX$4-1,FALSE),0))</f>
        <v>0</v>
      </c>
      <c r="Q91" s="17">
        <f>IF(AND($D91=$M$4,$E91=Q$5),VLOOKUP($A91,'Потребление ЭЭ_факт'!$A$5:$DH$154,47+'Потребление ЭЭ_факт'!AY$4-1,FALSE),IF(P91&lt;&gt;0,VLOOKUP($A91,'Потребление ЭЭ_факт'!$A$5:$DH$154,47+'Потребление ЭЭ_факт'!AY$4-1,FALSE),0))</f>
        <v>0</v>
      </c>
      <c r="R91" s="17">
        <f>IF(AND($D91=$M$4,$E91=R$5),VLOOKUP($A91,'Потребление ЭЭ_факт'!$A$5:$DH$154,47+'Потребление ЭЭ_факт'!AZ$4-1,FALSE),IF(Q91&lt;&gt;0,VLOOKUP($A91,'Потребление ЭЭ_факт'!$A$5:$DH$154,47+'Потребление ЭЭ_факт'!AZ$4-1,FALSE),0))</f>
        <v>0</v>
      </c>
      <c r="S91" s="17">
        <f>IF(AND($D91=$M$4,$E91=S$5),VLOOKUP($A91,'Потребление ЭЭ_факт'!$A$5:$DH$154,47+'Потребление ЭЭ_факт'!BA$4-1,FALSE),IF(R91&lt;&gt;0,VLOOKUP($A91,'Потребление ЭЭ_факт'!$A$5:$DH$154,47+'Потребление ЭЭ_факт'!BA$4-1,FALSE),0))</f>
        <v>0</v>
      </c>
      <c r="T91" s="17">
        <f>IF(AND($D91=$M$4,$E91=T$5),VLOOKUP($A91,'Потребление ЭЭ_факт'!$A$5:$DH$154,47+'Потребление ЭЭ_факт'!BB$4-1,FALSE),IF(S91&lt;&gt;0,VLOOKUP($A91,'Потребление ЭЭ_факт'!$A$5:$DH$154,47+'Потребление ЭЭ_факт'!BB$4-1,FALSE),0))</f>
        <v>0</v>
      </c>
      <c r="U91" s="17">
        <f>IF(AND($D91=$M$4,$E91=U$5),VLOOKUP($A91,'Потребление ЭЭ_факт'!$A$5:$DH$154,47+'Потребление ЭЭ_факт'!BC$4-1,FALSE),IF(T91&lt;&gt;0,VLOOKUP($A91,'Потребление ЭЭ_факт'!$A$5:$DH$154,47+'Потребление ЭЭ_факт'!BC$4-1,FALSE),0))</f>
        <v>0</v>
      </c>
      <c r="V91" s="17">
        <f>IF(AND($D91=$M$4,$E91=V$5),VLOOKUP($A91,'Потребление ЭЭ_факт'!$A$5:$DH$154,47+'Потребление ЭЭ_факт'!BD$4-1,FALSE),IF(U91&lt;&gt;0,VLOOKUP($A91,'Потребление ЭЭ_факт'!$A$5:$DH$154,47+'Потребление ЭЭ_факт'!BD$4-1,FALSE),0))</f>
        <v>0</v>
      </c>
      <c r="W91" s="17">
        <f>IF(AND($D91=$M$4,$E91=W$5),VLOOKUP($A91,'Потребление ЭЭ_факт'!$A$5:$DH$154,47+'Потребление ЭЭ_факт'!BE$4-1,FALSE),IF(V91&lt;&gt;0,VLOOKUP($A91,'Потребление ЭЭ_факт'!$A$5:$DH$154,47+'Потребление ЭЭ_факт'!BE$4-1,FALSE),0))</f>
        <v>0</v>
      </c>
      <c r="X91" s="17">
        <f>IF(AND($D91=$M$4,$E91=X$5),VLOOKUP($A91,'Потребление ЭЭ_факт'!$A$5:$DH$154,47+'Потребление ЭЭ_факт'!BF$4-1,FALSE),IF(W91&lt;&gt;0,VLOOKUP($A91,'Потребление ЭЭ_факт'!$A$5:$DH$154,47+'Потребление ЭЭ_факт'!BF$4-1,FALSE),0))</f>
        <v>0</v>
      </c>
      <c r="Y91" s="14">
        <f>IF(AND($D91=$Y$4,$E91=Y$5),VLOOKUP($A91,'Потребление ЭЭ_факт'!$A$5:$DH$154,47+'Потребление ЭЭ_факт'!BG$4+11,FALSE),IF(X91&lt;&gt;0,VLOOKUP($A91,'Потребление ЭЭ_факт'!$A$5:$DH$154,47+'Потребление ЭЭ_факт'!BG$4+11,FALSE),0))</f>
        <v>0</v>
      </c>
      <c r="Z91" s="17">
        <f>IF(AND($D91=$Y$4,$E91=Z$5),VLOOKUP($A91,'Потребление ЭЭ_факт'!$A$5:$DH$154,47+'Потребление ЭЭ_факт'!BH$4+11,FALSE),IF(Y91&lt;&gt;0,VLOOKUP($A91,'Потребление ЭЭ_факт'!$A$5:$DH$154,47+'Потребление ЭЭ_факт'!BH$4+11,FALSE),0))</f>
        <v>0</v>
      </c>
      <c r="AA91" s="17">
        <f>IF(AND($D91=$Y$4,$E91=AA$5),VLOOKUP($A91,'Потребление ЭЭ_факт'!$A$5:$DH$154,47+'Потребление ЭЭ_факт'!BI$4+11,FALSE),IF(Z91&lt;&gt;0,VLOOKUP($A91,'Потребление ЭЭ_факт'!$A$5:$DH$154,47+'Потребление ЭЭ_факт'!BI$4+11,FALSE),0))</f>
        <v>0</v>
      </c>
      <c r="AB91" s="17">
        <f>IF(AND($D91=$Y$4,$E91=AB$5),VLOOKUP($A91,'Потребление ЭЭ_факт'!$A$5:$DH$154,47+'Потребление ЭЭ_факт'!BJ$4+11,FALSE),IF(AA91&lt;&gt;0,VLOOKUP($A91,'Потребление ЭЭ_факт'!$A$5:$DH$154,47+'Потребление ЭЭ_факт'!BJ$4+11,FALSE),0))</f>
        <v>0</v>
      </c>
      <c r="AC91" s="17">
        <f>IF(AND($D91=$Y$4,$E91=AC$5),VLOOKUP($A91,'Потребление ЭЭ_факт'!$A$5:$DH$154,47+'Потребление ЭЭ_факт'!BK$4+11,FALSE),IF(AB91&lt;&gt;0,VLOOKUP($A91,'Потребление ЭЭ_факт'!$A$5:$DH$154,47+'Потребление ЭЭ_факт'!BK$4+11,FALSE),0))</f>
        <v>0</v>
      </c>
      <c r="AD91" s="17">
        <f>IF(AND($D91=$Y$4,$E91=AD$5),VLOOKUP($A91,'Потребление ЭЭ_факт'!$A$5:$DH$154,47+'Потребление ЭЭ_факт'!BL$4+11,FALSE),IF(AC91&lt;&gt;0,VLOOKUP($A91,'Потребление ЭЭ_факт'!$A$5:$DH$154,47+'Потребление ЭЭ_факт'!BL$4+11,FALSE),0))</f>
        <v>0</v>
      </c>
      <c r="AE91" s="17">
        <f>IF(AND($D91=$Y$4,$E91=AE$5),VLOOKUP($A91,'Потребление ЭЭ_факт'!$A$5:$DH$154,47+'Потребление ЭЭ_факт'!BM$4+11,FALSE),IF(AD91&lt;&gt;0,VLOOKUP($A91,'Потребление ЭЭ_факт'!$A$5:$DH$154,47+'Потребление ЭЭ_факт'!BM$4+11,FALSE),0))</f>
        <v>0</v>
      </c>
      <c r="AF91" s="17">
        <f>IF(AND($D91=$Y$4,$E91=AF$5),VLOOKUP($A91,'Потребление ЭЭ_факт'!$A$5:$DH$154,47+'Потребление ЭЭ_факт'!BN$4+11,FALSE),IF(AE91&lt;&gt;0,VLOOKUP($A91,'Потребление ЭЭ_факт'!$A$5:$DH$154,47+'Потребление ЭЭ_факт'!BN$4+11,FALSE),0))</f>
        <v>0</v>
      </c>
      <c r="AG91" s="17">
        <f>IF(AND($D91=$Y$4,$E91=AG$5),VLOOKUP($A91,'Потребление ЭЭ_факт'!$A$5:$DH$154,47+'Потребление ЭЭ_факт'!BO$4+11,FALSE),IF(AF91&lt;&gt;0,VLOOKUP($A91,'Потребление ЭЭ_факт'!$A$5:$DH$154,47+'Потребление ЭЭ_факт'!BO$4+11,FALSE),0))</f>
        <v>0</v>
      </c>
      <c r="AH91" s="17">
        <f>IF(AND($D91=$Y$4,$E91=AH$5),VLOOKUP($A91,'Потребление ЭЭ_факт'!$A$5:$DH$154,47+'Потребление ЭЭ_факт'!BP$4+11,FALSE),IF(AG91&lt;&gt;0,VLOOKUP($A91,'Потребление ЭЭ_факт'!$A$5:$DH$154,47+'Потребление ЭЭ_факт'!BP$4+11,FALSE),0))</f>
        <v>0</v>
      </c>
      <c r="AI91" s="17">
        <f>IF(AND($D91=$Y$4,$E91=AI$5),VLOOKUP($A91,'Потребление ЭЭ_факт'!$A$5:$DH$154,47+'Потребление ЭЭ_факт'!BQ$4+11,FALSE),IF(AH91&lt;&gt;0,VLOOKUP($A91,'Потребление ЭЭ_факт'!$A$5:$DH$154,47+'Потребление ЭЭ_факт'!BQ$4+11,FALSE),0))</f>
        <v>0</v>
      </c>
      <c r="AJ91" s="17">
        <f>IF(AND($D91=$Y$4,$E91=AJ$5),VLOOKUP($A91,'Потребление ЭЭ_факт'!$A$5:$DH$154,47+'Потребление ЭЭ_факт'!BR$4+11,FALSE),IF(AI91&lt;&gt;0,VLOOKUP($A91,'Потребление ЭЭ_факт'!$A$5:$DH$154,47+'Потребление ЭЭ_факт'!BR$4+11,FALSE),0))</f>
        <v>0</v>
      </c>
      <c r="AK91" s="14">
        <f>IF(AND($D91=$AK$4,$E91=AK$5),VLOOKUP($A91,'Потребление ЭЭ_факт'!$A$5:$DH$154,47+'Потребление ЭЭ_факт'!BS$4+23,FALSE),IF(AJ91&lt;&gt;0,VLOOKUP($A91,'Потребление ЭЭ_факт'!$A$5:$DH$154,47+'Потребление ЭЭ_факт'!BS$4+23,FALSE),0))</f>
        <v>0</v>
      </c>
      <c r="AL91" s="17">
        <f>IF(AND($D91=$AK$4,$E91=AL$5),VLOOKUP($A91,'Потребление ЭЭ_факт'!$A$5:$DH$154,47+'Потребление ЭЭ_факт'!BT$4+23,FALSE),IF(AK91&lt;&gt;0,VLOOKUP($A91,'Потребление ЭЭ_факт'!$A$5:$DH$154,47+'Потребление ЭЭ_факт'!BT$4+23,FALSE),0))</f>
        <v>0</v>
      </c>
      <c r="AM91" s="17">
        <f>IF(AND($D91=$AK$4,$E91=AM$5),VLOOKUP($A91,'Потребление ЭЭ_факт'!$A$5:$DH$154,47+'Потребление ЭЭ_факт'!BU$4+23,FALSE),IF(AL91&lt;&gt;0,VLOOKUP($A91,'Потребление ЭЭ_факт'!$A$5:$DH$154,47+'Потребление ЭЭ_факт'!BU$4+23,FALSE),0))</f>
        <v>0</v>
      </c>
      <c r="AN91" s="17">
        <f>IF(AND($D91=$AK$4,$E91=AN$5),VLOOKUP($A91,'Потребление ЭЭ_факт'!$A$5:$DH$154,47+'Потребление ЭЭ_факт'!BV$4+23,FALSE),IF(AM91&lt;&gt;0,VLOOKUP($A91,'Потребление ЭЭ_факт'!$A$5:$DH$154,47+'Потребление ЭЭ_факт'!BV$4+23,FALSE),0))</f>
        <v>0</v>
      </c>
      <c r="AO91" s="17">
        <f>IF(AND($D91=$AK$4,$E91=AO$5),VLOOKUP($A91,'Потребление ЭЭ_факт'!$A$5:$DH$154,47+'Потребление ЭЭ_факт'!BW$4+23,FALSE),IF(AN91&lt;&gt;0,VLOOKUP($A91,'Потребление ЭЭ_факт'!$A$5:$DH$154,47+'Потребление ЭЭ_факт'!BW$4+23,FALSE),0))</f>
        <v>0</v>
      </c>
      <c r="AP91" s="17">
        <f>IF(AND($D91=$AK$4,$E91=AP$5),VLOOKUP($A91,'Потребление ЭЭ_факт'!$A$5:$DH$154,47+'Потребление ЭЭ_факт'!BX$4+23,FALSE),IF(AO91&lt;&gt;0,VLOOKUP($A91,'Потребление ЭЭ_факт'!$A$5:$DH$154,47+'Потребление ЭЭ_факт'!BX$4+23,FALSE),0))</f>
        <v>0</v>
      </c>
      <c r="AQ91" s="17">
        <f>IF(AND($D91=$AK$4,$E91=AQ$5),VLOOKUP($A91,'Потребление ЭЭ_факт'!$A$5:$DH$154,47+'Потребление ЭЭ_факт'!BY$4+23,FALSE),IF(AP91&lt;&gt;0,VLOOKUP($A91,'Потребление ЭЭ_факт'!$A$5:$DH$154,47+'Потребление ЭЭ_факт'!BY$4+23,FALSE),0))</f>
        <v>0</v>
      </c>
      <c r="AR91" s="17">
        <f>IF(AND($D91=$AK$4,$E91=AR$5),VLOOKUP($A91,'Потребление ЭЭ_факт'!$A$5:$DH$154,47+'Потребление ЭЭ_факт'!BZ$4+23,FALSE),IF(AQ91&lt;&gt;0,VLOOKUP($A91,'Потребление ЭЭ_факт'!$A$5:$DH$154,47+'Потребление ЭЭ_факт'!BZ$4+23,FALSE),0))</f>
        <v>0</v>
      </c>
      <c r="AS91" s="17">
        <f>IF(AND($D91=$AK$4,$E91=AS$5),VLOOKUP($A91,'Потребление ЭЭ_факт'!$A$5:$DH$154,47+'Потребление ЭЭ_факт'!CA$4+23,FALSE),IF(AR91&lt;&gt;0,VLOOKUP($A91,'Потребление ЭЭ_факт'!$A$5:$DH$154,47+'Потребление ЭЭ_факт'!CA$4+23,FALSE),0))</f>
        <v>0</v>
      </c>
      <c r="AT91" s="17">
        <f>IF(AND($D91=$AK$4,$E91=AT$5),VLOOKUP($A91,'Потребление ЭЭ_факт'!$A$5:$DH$154,47+'Потребление ЭЭ_факт'!CB$4+23,FALSE),IF(AS91&lt;&gt;0,VLOOKUP($A91,'Потребление ЭЭ_факт'!$A$5:$DH$154,47+'Потребление ЭЭ_факт'!CB$4+23,FALSE),0))</f>
        <v>0</v>
      </c>
      <c r="AU91" s="17">
        <f>IF(AND($D91=$AK$4,$E91=AU$5),VLOOKUP($A91,'Потребление ЭЭ_факт'!$A$5:$DH$154,47+'Потребление ЭЭ_факт'!CC$4+23,FALSE),IF(AT91&lt;&gt;0,VLOOKUP($A91,'Потребление ЭЭ_факт'!$A$5:$DH$154,47+'Потребление ЭЭ_факт'!CC$4+23,FALSE),0))</f>
        <v>0</v>
      </c>
      <c r="AV91" s="17">
        <f>IF(AND($D91=$AK$4,$E91=AV$5),VLOOKUP($A91,'Потребление ЭЭ_факт'!$A$5:$DH$154,47+'Потребление ЭЭ_факт'!CD$4+23,FALSE),IF(AU91&lt;&gt;0,VLOOKUP($A91,'Потребление ЭЭ_факт'!$A$5:$DH$154,47+'Потребление ЭЭ_факт'!CD$4+23,FALSE),0))</f>
        <v>0</v>
      </c>
      <c r="AW91" s="14">
        <f>IF(AND($D91=$AW$4,$E91=AW$5),VLOOKUP($A91,'Потребление ЭЭ_факт'!$A$5:$DH$154,47+'Потребление ЭЭ_факт'!CE$4+35,FALSE),IF(AV91&lt;&gt;0,VLOOKUP($A91,'Потребление ЭЭ_факт'!$A$5:$DH$154,47+'Потребление ЭЭ_факт'!CE$4+35,FALSE),0))</f>
        <v>0</v>
      </c>
      <c r="AX91" s="17">
        <f>IF(AND($D91=$AW$4,$E91=AX$5),VLOOKUP($A91,'Потребление ЭЭ_факт'!$A$5:$DH$154,47+'Потребление ЭЭ_факт'!CF$4+35,FALSE),IF(AW91&lt;&gt;0,VLOOKUP($A91,'Потребление ЭЭ_факт'!$A$5:$DH$154,47+'Потребление ЭЭ_факт'!CF$4+35,FALSE),0))</f>
        <v>0</v>
      </c>
      <c r="AY91" s="17">
        <f>IF(AND($D91=$AW$4,$E91=AY$5),VLOOKUP($A91,'Потребление ЭЭ_факт'!$A$5:$DH$154,47+'Потребление ЭЭ_факт'!CG$4+35,FALSE),IF(AX91&lt;&gt;0,VLOOKUP($A91,'Потребление ЭЭ_факт'!$A$5:$DH$154,47+'Потребление ЭЭ_факт'!CG$4+35,FALSE),0))</f>
        <v>0</v>
      </c>
      <c r="AZ91" s="17">
        <f>IF(AND($D91=$AW$4,$E91=AZ$5),VLOOKUP($A91,'Потребление ЭЭ_факт'!$A$5:$DH$154,47+'Потребление ЭЭ_факт'!CH$4+35,FALSE),IF(AY91&lt;&gt;0,VLOOKUP($A91,'Потребление ЭЭ_факт'!$A$5:$DH$154,47+'Потребление ЭЭ_факт'!CH$4+35,FALSE),0))</f>
        <v>0</v>
      </c>
      <c r="BA91" s="17">
        <f>IF(AND($D91=$AW$4,$E91=BA$5),VLOOKUP($A91,'Потребление ЭЭ_факт'!$A$5:$DH$154,47+'Потребление ЭЭ_факт'!CI$4+35,FALSE),IF(AZ91&lt;&gt;0,VLOOKUP($A91,'Потребление ЭЭ_факт'!$A$5:$DH$154,47+'Потребление ЭЭ_факт'!CI$4+35,FALSE),0))</f>
        <v>0</v>
      </c>
      <c r="BB91" s="17">
        <f>IF(AND($D91=$AW$4,$E91=BB$5),VLOOKUP($A91,'Потребление ЭЭ_факт'!$A$5:$DH$154,47+'Потребление ЭЭ_факт'!CJ$4+35,FALSE),IF(BA91&lt;&gt;0,VLOOKUP($A91,'Потребление ЭЭ_факт'!$A$5:$DH$154,47+'Потребление ЭЭ_факт'!CJ$4+35,FALSE),0))</f>
        <v>0</v>
      </c>
      <c r="BC91" s="17">
        <f>IF(AND($D91=$AW$4,$E91=BC$5),VLOOKUP($A91,'Потребление ЭЭ_факт'!$A$5:$DH$154,47+'Потребление ЭЭ_факт'!CK$4+35,FALSE),IF(BB91&lt;&gt;0,VLOOKUP($A91,'Потребление ЭЭ_факт'!$A$5:$DH$154,47+'Потребление ЭЭ_факт'!CK$4+35,FALSE),0))</f>
        <v>0</v>
      </c>
      <c r="BD91" s="17">
        <f>IF(AND($D91=$AW$4,$E91=BD$5),VLOOKUP($A91,'Потребление ЭЭ_факт'!$A$5:$DH$154,47+'Потребление ЭЭ_факт'!CL$4+35,FALSE),IF(BC91&lt;&gt;0,VLOOKUP($A91,'Потребление ЭЭ_факт'!$A$5:$DH$154,47+'Потребление ЭЭ_факт'!CL$4+35,FALSE),0))</f>
        <v>0</v>
      </c>
      <c r="BE91" s="17">
        <f>IF(AND($D91=$AW$4,$E91=BE$5),VLOOKUP($A91,'Потребление ЭЭ_факт'!$A$5:$DH$154,47+'Потребление ЭЭ_факт'!CM$4+35,FALSE),IF(BD91&lt;&gt;0,VLOOKUP($A91,'Потребление ЭЭ_факт'!$A$5:$DH$154,47+'Потребление ЭЭ_факт'!CM$4+35,FALSE),0))</f>
        <v>0</v>
      </c>
      <c r="BF91" s="17">
        <f>IF(AND($D91=$AW$4,$E91=BF$5),VLOOKUP($A91,'Потребление ЭЭ_факт'!$A$5:$DH$154,47+'Потребление ЭЭ_факт'!CN$4+35,FALSE),IF(BE91&lt;&gt;0,VLOOKUP($A91,'Потребление ЭЭ_факт'!$A$5:$DH$154,47+'Потребление ЭЭ_факт'!CN$4+35,FALSE),0))</f>
        <v>0</v>
      </c>
      <c r="BG91" s="17">
        <f>IF(AND($D91=$AW$4,$E91=BG$5),VLOOKUP($A91,'Потребление ЭЭ_факт'!$A$5:$DH$154,47+'Потребление ЭЭ_факт'!CO$4+35,FALSE),IF(BF91&lt;&gt;0,VLOOKUP($A91,'Потребление ЭЭ_факт'!$A$5:$DH$154,47+'Потребление ЭЭ_факт'!CO$4+35,FALSE),0))</f>
        <v>0</v>
      </c>
      <c r="BH91" s="17">
        <f>IF(AND($D91=$AW$4,$E91=BH$5),VLOOKUP($A91,'Потребление ЭЭ_факт'!$A$5:$DH$154,47+'Потребление ЭЭ_факт'!CP$4+35,FALSE),IF(BG91&lt;&gt;0,VLOOKUP($A91,'Потребление ЭЭ_факт'!$A$5:$DH$154,47+'Потребление ЭЭ_факт'!CP$4+35,FALSE),0))</f>
        <v>0</v>
      </c>
      <c r="BI91" s="14">
        <f>IF(AND($D91=$BI$4,$E91=BI$5),VLOOKUP($A91,'Потребление ЭЭ_факт'!$A$5:$DH$154,47+'Потребление ЭЭ_факт'!CQ$4+47,FALSE),IF(BH91&lt;&gt;0,VLOOKUP($A91,'Потребление ЭЭ_факт'!$A$5:$DH$154,47+'Потребление ЭЭ_факт'!CQ$4+47,FALSE),0))</f>
        <v>0</v>
      </c>
      <c r="BJ91" s="17">
        <f>IF(AND($D91=$BI$4,$E91=BJ$5),VLOOKUP($A91,'Потребление ЭЭ_факт'!$A$5:$DH$154,47+'Потребление ЭЭ_факт'!CR$4+47,FALSE),IF(BI91&lt;&gt;0,VLOOKUP($A91,'Потребление ЭЭ_факт'!$A$5:$DH$154,47+'Потребление ЭЭ_факт'!CR$4+47,FALSE),0))</f>
        <v>9906.1959999999999</v>
      </c>
      <c r="BK91" s="17">
        <f>IF(AND($D91=$BI$4,$E91=BK$5),VLOOKUP($A91,'Потребление ЭЭ_факт'!$A$5:$DH$154,47+'Потребление ЭЭ_факт'!CS$4+47,FALSE),IF(BJ91&lt;&gt;0,VLOOKUP($A91,'Потребление ЭЭ_факт'!$A$5:$DH$154,47+'Потребление ЭЭ_факт'!CS$4+47,FALSE),0))</f>
        <v>11516.944</v>
      </c>
      <c r="BL91" s="17">
        <f>IF(AND($D91=$BI$4,$E91=BL$5),VLOOKUP($A91,'Потребление ЭЭ_факт'!$A$5:$DH$154,47+'Потребление ЭЭ_факт'!CT$4+47,FALSE),IF(BK91&lt;&gt;0,VLOOKUP($A91,'Потребление ЭЭ_факт'!$A$5:$DH$154,47+'Потребление ЭЭ_факт'!CT$4+47,FALSE),0))</f>
        <v>11255.38</v>
      </c>
      <c r="BM91" s="17">
        <f>IF(AND($D91=$BI$4,$E91=BM$5),VLOOKUP($A91,'Потребление ЭЭ_факт'!$A$5:$DH$154,47+'Потребление ЭЭ_факт'!CU$4+47,FALSE),IF(BL91&lt;&gt;0,VLOOKUP($A91,'Потребление ЭЭ_факт'!$A$5:$DH$154,47+'Потребление ЭЭ_факт'!CU$4+47,FALSE),0))</f>
        <v>11548.407999999999</v>
      </c>
      <c r="BN91" s="17">
        <f>IF(AND($D91=$BI$4,$E91=BN$5),VLOOKUP($A91,'Потребление ЭЭ_факт'!$A$5:$DH$154,47+'Потребление ЭЭ_факт'!CV$4+47,FALSE),IF(BM91&lt;&gt;0,VLOOKUP($A91,'Потребление ЭЭ_факт'!$A$5:$DH$154,47+'Потребление ЭЭ_факт'!CV$4+47,FALSE),0))</f>
        <v>13310.621999999999</v>
      </c>
      <c r="BO91" s="17">
        <f>IF(AND($D91=$BI$4,$E91=BO$5),VLOOKUP($A91,'Потребление ЭЭ_факт'!$A$5:$DH$154,47+'Потребление ЭЭ_факт'!CW$4+47,FALSE),IF(BN91&lt;&gt;0,VLOOKUP($A91,'Потребление ЭЭ_факт'!$A$5:$DH$154,47+'Потребление ЭЭ_факт'!CW$4+47,FALSE),0))</f>
        <v>14118.944</v>
      </c>
      <c r="BP91" s="17">
        <f>IF(AND($D91=$BI$4,$E91=BP$5),VLOOKUP($A91,'Потребление ЭЭ_факт'!$A$5:$DH$154,47+'Потребление ЭЭ_факт'!CX$4+47,FALSE),IF(BO91&lt;&gt;0,VLOOKUP($A91,'Потребление ЭЭ_факт'!$A$5:$DH$154,47+'Потребление ЭЭ_факт'!CX$4+47,FALSE),0))</f>
        <v>12922.766</v>
      </c>
      <c r="BQ91" s="17">
        <f>IF(AND($D91=$BI$4,$E91=BQ$5),VLOOKUP($A91,'Потребление ЭЭ_факт'!$A$5:$DH$154,47+'Потребление ЭЭ_факт'!CY$4+47,FALSE),IF(BP91&lt;&gt;0,VLOOKUP($A91,'Потребление ЭЭ_факт'!$A$5:$DH$154,47+'Потребление ЭЭ_факт'!CY$4+47,FALSE),0))</f>
        <v>11636.964</v>
      </c>
      <c r="BR91" s="17">
        <f>IF(AND($D91=$BI$4,$E91=BR$5),VLOOKUP($A91,'Потребление ЭЭ_факт'!$A$5:$DH$154,47+'Потребление ЭЭ_факт'!CZ$4+47,FALSE),IF(BQ91&lt;&gt;0,VLOOKUP($A91,'Потребление ЭЭ_факт'!$A$5:$DH$154,47+'Потребление ЭЭ_факт'!CZ$4+47,FALSE),0))</f>
        <v>10505.69</v>
      </c>
      <c r="BS91" s="17">
        <f>IF(AND($D91=$BI$4,$E91=BS$5),VLOOKUP($A91,'Потребление ЭЭ_факт'!$A$5:$DH$154,47+'Потребление ЭЭ_факт'!DA$4+47,FALSE),IF(BR91&lt;&gt;0,VLOOKUP($A91,'Потребление ЭЭ_факт'!$A$5:$DH$154,47+'Потребление ЭЭ_факт'!DA$4+47,FALSE),0))</f>
        <v>10381.492</v>
      </c>
      <c r="BT91" s="17">
        <f>IF(AND($D91=$BI$4,$E91=BT$5),VLOOKUP($A91,'Потребление ЭЭ_факт'!$A$5:$DH$154,47+'Потребление ЭЭ_факт'!DB$4+47,FALSE),IF(BS91&lt;&gt;0,VLOOKUP($A91,'Потребление ЭЭ_факт'!$A$5:$DH$154,47+'Потребление ЭЭ_факт'!DB$4+47,FALSE),0))</f>
        <v>12495.25</v>
      </c>
      <c r="BU91" s="14">
        <f>IF(AND($D91=$BU$4,$E91=BU$5),VLOOKUP($A91,'Потребление ЭЭ_факт'!$A$5:$DH$154,59+'Потребление ЭЭ_факт'!DC$4+47,FALSE),IF(BT91&lt;&gt;0,VLOOKUP($A91,'Потребление ЭЭ_факт'!$A$5:$DH$154,47+'Потребление ЭЭ_факт'!DC$4+59,FALSE),0))</f>
        <v>13711.33</v>
      </c>
      <c r="BV91" s="17">
        <f>IF(AND($D91=$BU$4,$E91=BV$5),VLOOKUP($A91,'Потребление ЭЭ_факт'!$A$5:$DH$154,59+'Потребление ЭЭ_факт'!DD$4+47,FALSE),IF(BU91&lt;&gt;0,VLOOKUP($A91,'Потребление ЭЭ_факт'!$A$5:$DH$154,47+'Потребление ЭЭ_факт'!DD$4+59,FALSE),0))</f>
        <v>14085.175999999999</v>
      </c>
      <c r="BW91" s="17">
        <f>IF(AND($D91=$BU$4,$E91=BW$5),VLOOKUP($A91,'Потребление ЭЭ_факт'!$A$5:$DH$154,59+'Потребление ЭЭ_факт'!DE$4+47,FALSE),IF(BV91&lt;&gt;0,VLOOKUP($A91,'Потребление ЭЭ_факт'!$A$5:$DH$154,47+'Потребление ЭЭ_факт'!DE$4+59,FALSE),0))</f>
        <v>11355.588</v>
      </c>
      <c r="BX91" s="17">
        <f>IF(AND($D91=$BU$4,$E91=BX$5),VLOOKUP($A91,'Потребление ЭЭ_факт'!$A$5:$DH$154,59+'Потребление ЭЭ_факт'!DF$4+47,FALSE),IF(BW91&lt;&gt;0,VLOOKUP($A91,'Потребление ЭЭ_факт'!$A$5:$DH$154,47+'Потребление ЭЭ_факт'!DF$4+59,FALSE),0))</f>
        <v>10204.778</v>
      </c>
      <c r="BY91" s="17">
        <f>IF(AND($D91=$BU$4,$E91=BY$5),VLOOKUP($A91,'Потребление ЭЭ_факт'!$A$5:$DH$154,59+'Потребление ЭЭ_факт'!DG$4+47,FALSE),IF(BX91&lt;&gt;0,VLOOKUP($A91,'Потребление ЭЭ_факт'!$A$5:$DH$154,47+'Потребление ЭЭ_факт'!DG$4+59,FALSE),0))</f>
        <v>10883.012000000001</v>
      </c>
      <c r="BZ91" s="17">
        <f>IF(AND($D91=$BU$4,$E91=BZ$5),VLOOKUP($A91,'Потребление ЭЭ_факт'!$A$5:$DH$154,59+'Потребление ЭЭ_факт'!DH$4+47,FALSE),IF(BY91&lt;&gt;0,VLOOKUP($A91,'Потребление ЭЭ_факт'!$A$5:$DH$154,47+'Потребление ЭЭ_факт'!DH$4+59,FALSE),0))</f>
        <v>11697.8</v>
      </c>
      <c r="CA91" s="15">
        <f t="shared" si="301"/>
        <v>14118.944</v>
      </c>
      <c r="CB91" s="12">
        <f t="shared" si="302"/>
        <v>12922.766</v>
      </c>
      <c r="CC91" s="12">
        <f t="shared" si="303"/>
        <v>11636.964</v>
      </c>
      <c r="CD91" s="12">
        <f t="shared" si="304"/>
        <v>10505.69</v>
      </c>
      <c r="CE91" s="12">
        <f t="shared" si="305"/>
        <v>10381.492</v>
      </c>
      <c r="CF91" s="12">
        <f t="shared" si="306"/>
        <v>12495.25</v>
      </c>
      <c r="CG91" s="14">
        <f t="shared" si="307"/>
        <v>13711.33</v>
      </c>
      <c r="CH91" s="15">
        <f t="shared" si="308"/>
        <v>14085.175999999999</v>
      </c>
      <c r="CI91" s="15">
        <f t="shared" si="309"/>
        <v>11355.588</v>
      </c>
      <c r="CJ91" s="15">
        <f t="shared" si="310"/>
        <v>10204.778</v>
      </c>
      <c r="CK91" s="15">
        <f t="shared" si="311"/>
        <v>10883.012000000001</v>
      </c>
      <c r="CL91" s="15">
        <f t="shared" si="312"/>
        <v>11697.8</v>
      </c>
      <c r="CM91" s="15">
        <f t="shared" si="438"/>
        <v>14118.944</v>
      </c>
      <c r="CN91" s="15">
        <f t="shared" si="439"/>
        <v>12922.766</v>
      </c>
      <c r="CO91" s="15">
        <f t="shared" si="440"/>
        <v>11636.964</v>
      </c>
      <c r="CP91" s="15">
        <f t="shared" si="441"/>
        <v>10505.69</v>
      </c>
      <c r="CQ91" s="15">
        <f t="shared" si="442"/>
        <v>10381.492</v>
      </c>
      <c r="CR91" s="16">
        <f t="shared" si="443"/>
        <v>12495.25</v>
      </c>
      <c r="CS91" s="14">
        <f t="shared" si="437"/>
        <v>13711.33</v>
      </c>
      <c r="CT91" s="15">
        <f t="shared" si="416"/>
        <v>14085.175999999999</v>
      </c>
      <c r="CU91" s="15">
        <f t="shared" si="417"/>
        <v>11355.588</v>
      </c>
      <c r="CV91" s="15">
        <f t="shared" si="418"/>
        <v>10204.778</v>
      </c>
      <c r="CW91" s="15">
        <f t="shared" si="419"/>
        <v>10883.012000000001</v>
      </c>
      <c r="CX91" s="15">
        <f t="shared" si="420"/>
        <v>11697.8</v>
      </c>
      <c r="CY91" s="15">
        <f t="shared" si="421"/>
        <v>14118.944</v>
      </c>
      <c r="CZ91" s="15">
        <f t="shared" si="422"/>
        <v>12922.766</v>
      </c>
      <c r="DA91" s="15">
        <f t="shared" si="423"/>
        <v>11636.964</v>
      </c>
      <c r="DB91" s="15">
        <f t="shared" si="424"/>
        <v>10505.69</v>
      </c>
      <c r="DC91" s="15">
        <f t="shared" si="425"/>
        <v>10381.492</v>
      </c>
      <c r="DD91" s="16">
        <f t="shared" si="287"/>
        <v>12495.25</v>
      </c>
      <c r="DE91" s="14">
        <f t="shared" si="313"/>
        <v>13711.33</v>
      </c>
      <c r="DF91" s="15">
        <f t="shared" si="426"/>
        <v>14085.175999999999</v>
      </c>
      <c r="DG91" s="15">
        <f t="shared" si="427"/>
        <v>11355.588</v>
      </c>
      <c r="DH91" s="15">
        <f t="shared" si="428"/>
        <v>10204.778</v>
      </c>
      <c r="DI91" s="15">
        <f t="shared" si="429"/>
        <v>10883.012000000001</v>
      </c>
      <c r="DJ91" s="15">
        <f t="shared" si="430"/>
        <v>11697.8</v>
      </c>
      <c r="DK91" s="15">
        <f t="shared" si="431"/>
        <v>14118.944</v>
      </c>
      <c r="DL91" s="15">
        <f t="shared" si="432"/>
        <v>12922.766</v>
      </c>
      <c r="DM91" s="15">
        <f t="shared" si="433"/>
        <v>11636.964</v>
      </c>
      <c r="DN91" s="15">
        <f t="shared" si="434"/>
        <v>10505.69</v>
      </c>
      <c r="DO91" s="15">
        <f t="shared" si="435"/>
        <v>10381.492</v>
      </c>
      <c r="DP91" s="16">
        <f t="shared" si="436"/>
        <v>12495.25</v>
      </c>
      <c r="DQ91" s="14">
        <f t="shared" si="333"/>
        <v>13711.33</v>
      </c>
      <c r="DR91" s="15">
        <f t="shared" si="334"/>
        <v>14085.175999999999</v>
      </c>
      <c r="DS91" s="15">
        <f t="shared" si="335"/>
        <v>11355.588</v>
      </c>
      <c r="DT91" s="15">
        <f t="shared" si="336"/>
        <v>10204.778</v>
      </c>
      <c r="DU91" s="15">
        <f t="shared" si="337"/>
        <v>10883.012000000001</v>
      </c>
      <c r="DV91" s="15">
        <f t="shared" si="338"/>
        <v>11697.8</v>
      </c>
      <c r="DW91" s="15">
        <f t="shared" si="339"/>
        <v>14118.944</v>
      </c>
      <c r="DX91" s="15">
        <f t="shared" si="340"/>
        <v>12922.766</v>
      </c>
      <c r="DY91" s="15">
        <f t="shared" si="341"/>
        <v>11636.964</v>
      </c>
      <c r="DZ91" s="15">
        <f t="shared" si="444"/>
        <v>10505.69</v>
      </c>
      <c r="EA91" s="15">
        <f t="shared" si="445"/>
        <v>10381.492</v>
      </c>
      <c r="EB91" s="16">
        <f t="shared" si="446"/>
        <v>12495.25</v>
      </c>
      <c r="EC91" s="14">
        <f t="shared" si="447"/>
        <v>13711.33</v>
      </c>
      <c r="ED91" s="15">
        <f t="shared" si="448"/>
        <v>14085.175999999999</v>
      </c>
      <c r="EE91" s="15">
        <f t="shared" si="449"/>
        <v>11355.588</v>
      </c>
      <c r="EF91" s="15">
        <f t="shared" si="450"/>
        <v>10204.778</v>
      </c>
      <c r="EG91" s="15">
        <f t="shared" si="451"/>
        <v>10883.012000000001</v>
      </c>
      <c r="EH91" s="15">
        <f t="shared" si="452"/>
        <v>11697.8</v>
      </c>
      <c r="EI91" s="15">
        <f t="shared" si="453"/>
        <v>14118.944</v>
      </c>
      <c r="EJ91" s="15">
        <f t="shared" si="454"/>
        <v>12922.766</v>
      </c>
      <c r="EK91" s="15">
        <f t="shared" si="455"/>
        <v>11636.964</v>
      </c>
      <c r="EL91" s="15">
        <f t="shared" si="456"/>
        <v>10505.69</v>
      </c>
      <c r="EM91" s="15">
        <f t="shared" si="457"/>
        <v>10381.492</v>
      </c>
      <c r="EN91" s="16">
        <f t="shared" si="458"/>
        <v>12495.25</v>
      </c>
      <c r="EO91" s="14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6"/>
      <c r="FC91" s="14"/>
      <c r="FD91" s="17"/>
      <c r="FE91" s="17"/>
      <c r="FF91" s="17"/>
      <c r="FG91" s="17"/>
      <c r="FH91" s="17"/>
      <c r="FI91" s="17"/>
      <c r="FJ91" s="17"/>
      <c r="FK91" s="17"/>
      <c r="FL91" s="17"/>
      <c r="FM91" s="17"/>
      <c r="FN91" s="17"/>
      <c r="FO91" s="14"/>
      <c r="FP91" s="17"/>
      <c r="FQ91" s="17"/>
      <c r="FR91" s="17"/>
      <c r="FS91" s="17"/>
      <c r="FT91" s="17"/>
      <c r="FU91" s="17"/>
      <c r="FV91" s="17"/>
      <c r="FW91" s="17"/>
      <c r="FX91" s="17"/>
      <c r="FY91" s="17"/>
      <c r="FZ91" s="17"/>
      <c r="GA91" s="14"/>
      <c r="GB91" s="17"/>
      <c r="GC91" s="17">
        <f t="shared" si="343"/>
        <v>11516.944</v>
      </c>
      <c r="GD91" s="17">
        <f t="shared" si="344"/>
        <v>11255.38</v>
      </c>
      <c r="GE91" s="17">
        <f t="shared" si="345"/>
        <v>11548.407999999999</v>
      </c>
      <c r="GF91" s="17">
        <f t="shared" si="346"/>
        <v>13310.621999999999</v>
      </c>
      <c r="GG91" s="17">
        <f t="shared" si="347"/>
        <v>14118.944</v>
      </c>
      <c r="GH91" s="17">
        <f t="shared" si="348"/>
        <v>12922.766</v>
      </c>
      <c r="GI91" s="17">
        <f t="shared" si="349"/>
        <v>11636.964</v>
      </c>
      <c r="GJ91" s="17">
        <f t="shared" si="350"/>
        <v>10505.69</v>
      </c>
      <c r="GK91" s="17">
        <f t="shared" si="351"/>
        <v>10381.492</v>
      </c>
      <c r="GL91" s="17">
        <f t="shared" si="352"/>
        <v>12495.25</v>
      </c>
      <c r="GM91" s="14">
        <f t="shared" si="353"/>
        <v>13711.33</v>
      </c>
      <c r="GN91" s="17">
        <f t="shared" si="354"/>
        <v>14085.175999999999</v>
      </c>
      <c r="GO91" s="17">
        <f t="shared" si="355"/>
        <v>11355.588</v>
      </c>
      <c r="GP91" s="17">
        <f t="shared" si="356"/>
        <v>10204.778</v>
      </c>
      <c r="GQ91" s="17">
        <f t="shared" si="357"/>
        <v>10883.012000000001</v>
      </c>
      <c r="GR91" s="17">
        <f t="shared" si="358"/>
        <v>11697.8</v>
      </c>
      <c r="GS91" s="15">
        <f t="shared" si="359"/>
        <v>14118.944</v>
      </c>
      <c r="GT91" s="12">
        <f t="shared" si="360"/>
        <v>12922.766</v>
      </c>
      <c r="GU91" s="12">
        <f t="shared" si="361"/>
        <v>11636.964</v>
      </c>
      <c r="GV91" s="12">
        <f t="shared" si="362"/>
        <v>10505.69</v>
      </c>
      <c r="GW91" s="12">
        <f t="shared" si="363"/>
        <v>10381.492</v>
      </c>
      <c r="GX91" s="12">
        <f t="shared" si="364"/>
        <v>12495.25</v>
      </c>
      <c r="GY91" s="14">
        <f t="shared" si="365"/>
        <v>13711.33</v>
      </c>
      <c r="GZ91" s="15">
        <f t="shared" si="366"/>
        <v>14085.175999999999</v>
      </c>
      <c r="HA91" s="15">
        <f t="shared" si="367"/>
        <v>11355.588</v>
      </c>
      <c r="HB91" s="15">
        <f t="shared" si="368"/>
        <v>10204.778</v>
      </c>
      <c r="HC91" s="15">
        <f t="shared" si="369"/>
        <v>10883.012000000001</v>
      </c>
      <c r="HD91" s="15">
        <f t="shared" si="370"/>
        <v>11697.8</v>
      </c>
      <c r="HE91" s="15">
        <f t="shared" si="371"/>
        <v>14118.944</v>
      </c>
      <c r="HF91" s="15">
        <f t="shared" si="372"/>
        <v>12922.766</v>
      </c>
      <c r="HG91" s="15">
        <f t="shared" si="373"/>
        <v>11636.964</v>
      </c>
      <c r="HH91" s="15">
        <f t="shared" si="374"/>
        <v>10505.69</v>
      </c>
      <c r="HI91" s="15">
        <f t="shared" si="375"/>
        <v>10381.492</v>
      </c>
      <c r="HJ91" s="16">
        <f t="shared" si="376"/>
        <v>12495.25</v>
      </c>
      <c r="HK91" s="14">
        <f t="shared" si="377"/>
        <v>13711.33</v>
      </c>
      <c r="HL91" s="15">
        <f t="shared" si="378"/>
        <v>14085.175999999999</v>
      </c>
      <c r="HM91" s="15">
        <f t="shared" si="379"/>
        <v>11355.588</v>
      </c>
      <c r="HN91" s="15">
        <f t="shared" si="380"/>
        <v>10204.778</v>
      </c>
      <c r="HO91" s="15">
        <f t="shared" si="381"/>
        <v>10883.012000000001</v>
      </c>
      <c r="HP91" s="15">
        <f t="shared" si="382"/>
        <v>11697.8</v>
      </c>
      <c r="HQ91" s="15">
        <f t="shared" si="383"/>
        <v>14118.944</v>
      </c>
      <c r="HR91" s="15">
        <f t="shared" si="384"/>
        <v>12922.766</v>
      </c>
      <c r="HS91" s="15">
        <f t="shared" si="385"/>
        <v>11636.964</v>
      </c>
      <c r="HT91" s="15">
        <f t="shared" si="386"/>
        <v>10505.69</v>
      </c>
      <c r="HU91" s="15">
        <f t="shared" si="387"/>
        <v>10381.492</v>
      </c>
      <c r="HV91" s="16">
        <f t="shared" si="388"/>
        <v>12495.25</v>
      </c>
      <c r="HW91" s="14">
        <f t="shared" si="389"/>
        <v>13711.33</v>
      </c>
      <c r="HX91" s="15">
        <f t="shared" si="390"/>
        <v>14085.175999999999</v>
      </c>
      <c r="HY91" s="15">
        <f t="shared" si="391"/>
        <v>11355.588</v>
      </c>
      <c r="HZ91" s="15">
        <f t="shared" si="392"/>
        <v>10204.778</v>
      </c>
      <c r="IA91" s="15">
        <f t="shared" si="393"/>
        <v>10883.012000000001</v>
      </c>
      <c r="IB91" s="15">
        <f t="shared" si="394"/>
        <v>11697.8</v>
      </c>
      <c r="IC91" s="15">
        <f t="shared" si="395"/>
        <v>14118.944</v>
      </c>
      <c r="ID91" s="15">
        <f t="shared" si="396"/>
        <v>12922.766</v>
      </c>
      <c r="IE91" s="15">
        <f t="shared" si="397"/>
        <v>11636.964</v>
      </c>
      <c r="IF91" s="15">
        <f t="shared" si="398"/>
        <v>10505.69</v>
      </c>
      <c r="IG91" s="15">
        <f t="shared" si="399"/>
        <v>10381.492</v>
      </c>
      <c r="IH91" s="16">
        <f t="shared" si="400"/>
        <v>12495.25</v>
      </c>
      <c r="II91" s="14">
        <f t="shared" si="401"/>
        <v>13711.33</v>
      </c>
      <c r="IJ91" s="15">
        <f t="shared" si="415"/>
        <v>14085.175999999999</v>
      </c>
      <c r="IK91" s="15"/>
      <c r="IL91" s="15"/>
      <c r="IM91" s="15"/>
      <c r="IN91" s="15"/>
      <c r="IO91" s="15"/>
      <c r="IP91" s="15"/>
      <c r="IQ91" s="15"/>
      <c r="IR91" s="15"/>
      <c r="IS91" s="15"/>
      <c r="IT91" s="16"/>
      <c r="IU91" s="14"/>
      <c r="IV91" s="15"/>
      <c r="IW91" s="15"/>
      <c r="IX91" s="15"/>
      <c r="IY91" s="15"/>
      <c r="IZ91" s="15"/>
      <c r="JA91" s="15"/>
      <c r="JB91" s="15"/>
      <c r="JC91" s="15"/>
      <c r="JD91" s="15"/>
      <c r="JE91" s="15"/>
      <c r="JF91" s="16"/>
      <c r="JH91" s="17"/>
      <c r="JI91" s="14">
        <f t="shared" si="406"/>
        <v>0</v>
      </c>
      <c r="JJ91" s="15">
        <f t="shared" si="407"/>
        <v>0</v>
      </c>
      <c r="JK91" s="15">
        <f t="shared" si="408"/>
        <v>119692.46000000002</v>
      </c>
      <c r="JL91" s="15">
        <f t="shared" si="409"/>
        <v>143998.79</v>
      </c>
      <c r="JM91" s="15">
        <f t="shared" si="410"/>
        <v>143998.79</v>
      </c>
      <c r="JN91" s="15">
        <f t="shared" si="411"/>
        <v>143998.79</v>
      </c>
      <c r="JO91" s="15">
        <f t="shared" si="412"/>
        <v>143998.79</v>
      </c>
      <c r="JP91" s="15">
        <f t="shared" si="413"/>
        <v>27796.506000000001</v>
      </c>
      <c r="JQ91" s="15">
        <f t="shared" si="414"/>
        <v>0</v>
      </c>
      <c r="JR91" s="14"/>
    </row>
    <row r="92" spans="1:278" ht="12.75" customHeight="1" x14ac:dyDescent="0.25">
      <c r="A92" s="5" t="s">
        <v>279</v>
      </c>
      <c r="B92" s="3" t="s">
        <v>280</v>
      </c>
      <c r="C92" s="4">
        <v>45338</v>
      </c>
      <c r="D92">
        <f t="shared" si="297"/>
        <v>2024</v>
      </c>
      <c r="E92">
        <f t="shared" si="298"/>
        <v>2</v>
      </c>
      <c r="F92">
        <f t="shared" si="299"/>
        <v>2021</v>
      </c>
      <c r="G92">
        <f t="shared" si="300"/>
        <v>2</v>
      </c>
      <c r="H92">
        <f t="shared" si="402"/>
        <v>2024</v>
      </c>
      <c r="I92">
        <f t="shared" si="403"/>
        <v>3</v>
      </c>
      <c r="J92">
        <f t="shared" si="404"/>
        <v>2029</v>
      </c>
      <c r="K92">
        <f t="shared" si="405"/>
        <v>2</v>
      </c>
      <c r="M92" s="28">
        <f>IF(AND($D92=$M$4,$E92=M$5),VLOOKUP($A92,'Потребление ЭЭ_факт'!$A$5:$DH$154,47+'Потребление ЭЭ_факт'!AU$4-1,FALSE),IF(L92&lt;&gt;0,VLOOKUP($A92,'Потребление ЭЭ_факт'!$A$5:$DH$154,47+'Потребление ЭЭ_факт'!AU$4-1,FALSE),0))</f>
        <v>0</v>
      </c>
      <c r="N92" s="17">
        <f>IF(AND($D92=$M$4,$E92=N$5),VLOOKUP($A92,'Потребление ЭЭ_факт'!$A$5:$DH$154,47+'Потребление ЭЭ_факт'!AV$4-1,FALSE),IF(M92&lt;&gt;0,VLOOKUP($A92,'Потребление ЭЭ_факт'!$A$5:$DH$154,47+'Потребление ЭЭ_факт'!AV$4-1,FALSE),0))</f>
        <v>0</v>
      </c>
      <c r="O92" s="17">
        <f>IF(AND($D92=$M$4,$E92=O$5),VLOOKUP($A92,'Потребление ЭЭ_факт'!$A$5:$DH$154,47+'Потребление ЭЭ_факт'!AW$4-1,FALSE),IF(N92&lt;&gt;0,VLOOKUP($A92,'Потребление ЭЭ_факт'!$A$5:$DH$154,47+'Потребление ЭЭ_факт'!AW$4-1,FALSE),0))</f>
        <v>0</v>
      </c>
      <c r="P92" s="17">
        <f>IF(AND($D92=$M$4,$E92=P$5),VLOOKUP($A92,'Потребление ЭЭ_факт'!$A$5:$DH$154,47+'Потребление ЭЭ_факт'!AX$4-1,FALSE),IF(O92&lt;&gt;0,VLOOKUP($A92,'Потребление ЭЭ_факт'!$A$5:$DH$154,47+'Потребление ЭЭ_факт'!AX$4-1,FALSE),0))</f>
        <v>0</v>
      </c>
      <c r="Q92" s="17">
        <f>IF(AND($D92=$M$4,$E92=Q$5),VLOOKUP($A92,'Потребление ЭЭ_факт'!$A$5:$DH$154,47+'Потребление ЭЭ_факт'!AY$4-1,FALSE),IF(P92&lt;&gt;0,VLOOKUP($A92,'Потребление ЭЭ_факт'!$A$5:$DH$154,47+'Потребление ЭЭ_факт'!AY$4-1,FALSE),0))</f>
        <v>0</v>
      </c>
      <c r="R92" s="17">
        <f>IF(AND($D92=$M$4,$E92=R$5),VLOOKUP($A92,'Потребление ЭЭ_факт'!$A$5:$DH$154,47+'Потребление ЭЭ_факт'!AZ$4-1,FALSE),IF(Q92&lt;&gt;0,VLOOKUP($A92,'Потребление ЭЭ_факт'!$A$5:$DH$154,47+'Потребление ЭЭ_факт'!AZ$4-1,FALSE),0))</f>
        <v>0</v>
      </c>
      <c r="S92" s="17">
        <f>IF(AND($D92=$M$4,$E92=S$5),VLOOKUP($A92,'Потребление ЭЭ_факт'!$A$5:$DH$154,47+'Потребление ЭЭ_факт'!BA$4-1,FALSE),IF(R92&lt;&gt;0,VLOOKUP($A92,'Потребление ЭЭ_факт'!$A$5:$DH$154,47+'Потребление ЭЭ_факт'!BA$4-1,FALSE),0))</f>
        <v>0</v>
      </c>
      <c r="T92" s="17">
        <f>IF(AND($D92=$M$4,$E92=T$5),VLOOKUP($A92,'Потребление ЭЭ_факт'!$A$5:$DH$154,47+'Потребление ЭЭ_факт'!BB$4-1,FALSE),IF(S92&lt;&gt;0,VLOOKUP($A92,'Потребление ЭЭ_факт'!$A$5:$DH$154,47+'Потребление ЭЭ_факт'!BB$4-1,FALSE),0))</f>
        <v>0</v>
      </c>
      <c r="U92" s="17">
        <f>IF(AND($D92=$M$4,$E92=U$5),VLOOKUP($A92,'Потребление ЭЭ_факт'!$A$5:$DH$154,47+'Потребление ЭЭ_факт'!BC$4-1,FALSE),IF(T92&lt;&gt;0,VLOOKUP($A92,'Потребление ЭЭ_факт'!$A$5:$DH$154,47+'Потребление ЭЭ_факт'!BC$4-1,FALSE),0))</f>
        <v>0</v>
      </c>
      <c r="V92" s="17">
        <f>IF(AND($D92=$M$4,$E92=V$5),VLOOKUP($A92,'Потребление ЭЭ_факт'!$A$5:$DH$154,47+'Потребление ЭЭ_факт'!BD$4-1,FALSE),IF(U92&lt;&gt;0,VLOOKUP($A92,'Потребление ЭЭ_факт'!$A$5:$DH$154,47+'Потребление ЭЭ_факт'!BD$4-1,FALSE),0))</f>
        <v>0</v>
      </c>
      <c r="W92" s="17">
        <f>IF(AND($D92=$M$4,$E92=W$5),VLOOKUP($A92,'Потребление ЭЭ_факт'!$A$5:$DH$154,47+'Потребление ЭЭ_факт'!BE$4-1,FALSE),IF(V92&lt;&gt;0,VLOOKUP($A92,'Потребление ЭЭ_факт'!$A$5:$DH$154,47+'Потребление ЭЭ_факт'!BE$4-1,FALSE),0))</f>
        <v>0</v>
      </c>
      <c r="X92" s="17">
        <f>IF(AND($D92=$M$4,$E92=X$5),VLOOKUP($A92,'Потребление ЭЭ_факт'!$A$5:$DH$154,47+'Потребление ЭЭ_факт'!BF$4-1,FALSE),IF(W92&lt;&gt;0,VLOOKUP($A92,'Потребление ЭЭ_факт'!$A$5:$DH$154,47+'Потребление ЭЭ_факт'!BF$4-1,FALSE),0))</f>
        <v>0</v>
      </c>
      <c r="Y92" s="14">
        <f>IF(AND($D92=$Y$4,$E92=Y$5),VLOOKUP($A92,'Потребление ЭЭ_факт'!$A$5:$DH$154,47+'Потребление ЭЭ_факт'!BG$4+11,FALSE),IF(X92&lt;&gt;0,VLOOKUP($A92,'Потребление ЭЭ_факт'!$A$5:$DH$154,47+'Потребление ЭЭ_факт'!BG$4+11,FALSE),0))</f>
        <v>0</v>
      </c>
      <c r="Z92" s="17">
        <f>IF(AND($D92=$Y$4,$E92=Z$5),VLOOKUP($A92,'Потребление ЭЭ_факт'!$A$5:$DH$154,47+'Потребление ЭЭ_факт'!BH$4+11,FALSE),IF(Y92&lt;&gt;0,VLOOKUP($A92,'Потребление ЭЭ_факт'!$A$5:$DH$154,47+'Потребление ЭЭ_факт'!BH$4+11,FALSE),0))</f>
        <v>0</v>
      </c>
      <c r="AA92" s="17">
        <f>IF(AND($D92=$Y$4,$E92=AA$5),VLOOKUP($A92,'Потребление ЭЭ_факт'!$A$5:$DH$154,47+'Потребление ЭЭ_факт'!BI$4+11,FALSE),IF(Z92&lt;&gt;0,VLOOKUP($A92,'Потребление ЭЭ_факт'!$A$5:$DH$154,47+'Потребление ЭЭ_факт'!BI$4+11,FALSE),0))</f>
        <v>0</v>
      </c>
      <c r="AB92" s="17">
        <f>IF(AND($D92=$Y$4,$E92=AB$5),VLOOKUP($A92,'Потребление ЭЭ_факт'!$A$5:$DH$154,47+'Потребление ЭЭ_факт'!BJ$4+11,FALSE),IF(AA92&lt;&gt;0,VLOOKUP($A92,'Потребление ЭЭ_факт'!$A$5:$DH$154,47+'Потребление ЭЭ_факт'!BJ$4+11,FALSE),0))</f>
        <v>0</v>
      </c>
      <c r="AC92" s="17">
        <f>IF(AND($D92=$Y$4,$E92=AC$5),VLOOKUP($A92,'Потребление ЭЭ_факт'!$A$5:$DH$154,47+'Потребление ЭЭ_факт'!BK$4+11,FALSE),IF(AB92&lt;&gt;0,VLOOKUP($A92,'Потребление ЭЭ_факт'!$A$5:$DH$154,47+'Потребление ЭЭ_факт'!BK$4+11,FALSE),0))</f>
        <v>0</v>
      </c>
      <c r="AD92" s="17">
        <f>IF(AND($D92=$Y$4,$E92=AD$5),VLOOKUP($A92,'Потребление ЭЭ_факт'!$A$5:$DH$154,47+'Потребление ЭЭ_факт'!BL$4+11,FALSE),IF(AC92&lt;&gt;0,VLOOKUP($A92,'Потребление ЭЭ_факт'!$A$5:$DH$154,47+'Потребление ЭЭ_факт'!BL$4+11,FALSE),0))</f>
        <v>0</v>
      </c>
      <c r="AE92" s="17">
        <f>IF(AND($D92=$Y$4,$E92=AE$5),VLOOKUP($A92,'Потребление ЭЭ_факт'!$A$5:$DH$154,47+'Потребление ЭЭ_факт'!BM$4+11,FALSE),IF(AD92&lt;&gt;0,VLOOKUP($A92,'Потребление ЭЭ_факт'!$A$5:$DH$154,47+'Потребление ЭЭ_факт'!BM$4+11,FALSE),0))</f>
        <v>0</v>
      </c>
      <c r="AF92" s="17">
        <f>IF(AND($D92=$Y$4,$E92=AF$5),VLOOKUP($A92,'Потребление ЭЭ_факт'!$A$5:$DH$154,47+'Потребление ЭЭ_факт'!BN$4+11,FALSE),IF(AE92&lt;&gt;0,VLOOKUP($A92,'Потребление ЭЭ_факт'!$A$5:$DH$154,47+'Потребление ЭЭ_факт'!BN$4+11,FALSE),0))</f>
        <v>0</v>
      </c>
      <c r="AG92" s="17">
        <f>IF(AND($D92=$Y$4,$E92=AG$5),VLOOKUP($A92,'Потребление ЭЭ_факт'!$A$5:$DH$154,47+'Потребление ЭЭ_факт'!BO$4+11,FALSE),IF(AF92&lt;&gt;0,VLOOKUP($A92,'Потребление ЭЭ_факт'!$A$5:$DH$154,47+'Потребление ЭЭ_факт'!BO$4+11,FALSE),0))</f>
        <v>0</v>
      </c>
      <c r="AH92" s="17">
        <f>IF(AND($D92=$Y$4,$E92=AH$5),VLOOKUP($A92,'Потребление ЭЭ_факт'!$A$5:$DH$154,47+'Потребление ЭЭ_факт'!BP$4+11,FALSE),IF(AG92&lt;&gt;0,VLOOKUP($A92,'Потребление ЭЭ_факт'!$A$5:$DH$154,47+'Потребление ЭЭ_факт'!BP$4+11,FALSE),0))</f>
        <v>0</v>
      </c>
      <c r="AI92" s="17">
        <f>IF(AND($D92=$Y$4,$E92=AI$5),VLOOKUP($A92,'Потребление ЭЭ_факт'!$A$5:$DH$154,47+'Потребление ЭЭ_факт'!BQ$4+11,FALSE),IF(AH92&lt;&gt;0,VLOOKUP($A92,'Потребление ЭЭ_факт'!$A$5:$DH$154,47+'Потребление ЭЭ_факт'!BQ$4+11,FALSE),0))</f>
        <v>0</v>
      </c>
      <c r="AJ92" s="17">
        <f>IF(AND($D92=$Y$4,$E92=AJ$5),VLOOKUP($A92,'Потребление ЭЭ_факт'!$A$5:$DH$154,47+'Потребление ЭЭ_факт'!BR$4+11,FALSE),IF(AI92&lt;&gt;0,VLOOKUP($A92,'Потребление ЭЭ_факт'!$A$5:$DH$154,47+'Потребление ЭЭ_факт'!BR$4+11,FALSE),0))</f>
        <v>0</v>
      </c>
      <c r="AK92" s="14">
        <f>IF(AND($D92=$AK$4,$E92=AK$5),VLOOKUP($A92,'Потребление ЭЭ_факт'!$A$5:$DH$154,47+'Потребление ЭЭ_факт'!BS$4+23,FALSE),IF(AJ92&lt;&gt;0,VLOOKUP($A92,'Потребление ЭЭ_факт'!$A$5:$DH$154,47+'Потребление ЭЭ_факт'!BS$4+23,FALSE),0))</f>
        <v>0</v>
      </c>
      <c r="AL92" s="17">
        <f>IF(AND($D92=$AK$4,$E92=AL$5),VLOOKUP($A92,'Потребление ЭЭ_факт'!$A$5:$DH$154,47+'Потребление ЭЭ_факт'!BT$4+23,FALSE),IF(AK92&lt;&gt;0,VLOOKUP($A92,'Потребление ЭЭ_факт'!$A$5:$DH$154,47+'Потребление ЭЭ_факт'!BT$4+23,FALSE),0))</f>
        <v>0</v>
      </c>
      <c r="AM92" s="17">
        <f>IF(AND($D92=$AK$4,$E92=AM$5),VLOOKUP($A92,'Потребление ЭЭ_факт'!$A$5:$DH$154,47+'Потребление ЭЭ_факт'!BU$4+23,FALSE),IF(AL92&lt;&gt;0,VLOOKUP($A92,'Потребление ЭЭ_факт'!$A$5:$DH$154,47+'Потребление ЭЭ_факт'!BU$4+23,FALSE),0))</f>
        <v>0</v>
      </c>
      <c r="AN92" s="17">
        <f>IF(AND($D92=$AK$4,$E92=AN$5),VLOOKUP($A92,'Потребление ЭЭ_факт'!$A$5:$DH$154,47+'Потребление ЭЭ_факт'!BV$4+23,FALSE),IF(AM92&lt;&gt;0,VLOOKUP($A92,'Потребление ЭЭ_факт'!$A$5:$DH$154,47+'Потребление ЭЭ_факт'!BV$4+23,FALSE),0))</f>
        <v>0</v>
      </c>
      <c r="AO92" s="17">
        <f>IF(AND($D92=$AK$4,$E92=AO$5),VLOOKUP($A92,'Потребление ЭЭ_факт'!$A$5:$DH$154,47+'Потребление ЭЭ_факт'!BW$4+23,FALSE),IF(AN92&lt;&gt;0,VLOOKUP($A92,'Потребление ЭЭ_факт'!$A$5:$DH$154,47+'Потребление ЭЭ_факт'!BW$4+23,FALSE),0))</f>
        <v>0</v>
      </c>
      <c r="AP92" s="17">
        <f>IF(AND($D92=$AK$4,$E92=AP$5),VLOOKUP($A92,'Потребление ЭЭ_факт'!$A$5:$DH$154,47+'Потребление ЭЭ_факт'!BX$4+23,FALSE),IF(AO92&lt;&gt;0,VLOOKUP($A92,'Потребление ЭЭ_факт'!$A$5:$DH$154,47+'Потребление ЭЭ_факт'!BX$4+23,FALSE),0))</f>
        <v>0</v>
      </c>
      <c r="AQ92" s="17">
        <f>IF(AND($D92=$AK$4,$E92=AQ$5),VLOOKUP($A92,'Потребление ЭЭ_факт'!$A$5:$DH$154,47+'Потребление ЭЭ_факт'!BY$4+23,FALSE),IF(AP92&lt;&gt;0,VLOOKUP($A92,'Потребление ЭЭ_факт'!$A$5:$DH$154,47+'Потребление ЭЭ_факт'!BY$4+23,FALSE),0))</f>
        <v>0</v>
      </c>
      <c r="AR92" s="17">
        <f>IF(AND($D92=$AK$4,$E92=AR$5),VLOOKUP($A92,'Потребление ЭЭ_факт'!$A$5:$DH$154,47+'Потребление ЭЭ_факт'!BZ$4+23,FALSE),IF(AQ92&lt;&gt;0,VLOOKUP($A92,'Потребление ЭЭ_факт'!$A$5:$DH$154,47+'Потребление ЭЭ_факт'!BZ$4+23,FALSE),0))</f>
        <v>0</v>
      </c>
      <c r="AS92" s="17">
        <f>IF(AND($D92=$AK$4,$E92=AS$5),VLOOKUP($A92,'Потребление ЭЭ_факт'!$A$5:$DH$154,47+'Потребление ЭЭ_факт'!CA$4+23,FALSE),IF(AR92&lt;&gt;0,VLOOKUP($A92,'Потребление ЭЭ_факт'!$A$5:$DH$154,47+'Потребление ЭЭ_факт'!CA$4+23,FALSE),0))</f>
        <v>0</v>
      </c>
      <c r="AT92" s="17">
        <f>IF(AND($D92=$AK$4,$E92=AT$5),VLOOKUP($A92,'Потребление ЭЭ_факт'!$A$5:$DH$154,47+'Потребление ЭЭ_факт'!CB$4+23,FALSE),IF(AS92&lt;&gt;0,VLOOKUP($A92,'Потребление ЭЭ_факт'!$A$5:$DH$154,47+'Потребление ЭЭ_факт'!CB$4+23,FALSE),0))</f>
        <v>0</v>
      </c>
      <c r="AU92" s="17">
        <f>IF(AND($D92=$AK$4,$E92=AU$5),VLOOKUP($A92,'Потребление ЭЭ_факт'!$A$5:$DH$154,47+'Потребление ЭЭ_факт'!CC$4+23,FALSE),IF(AT92&lt;&gt;0,VLOOKUP($A92,'Потребление ЭЭ_факт'!$A$5:$DH$154,47+'Потребление ЭЭ_факт'!CC$4+23,FALSE),0))</f>
        <v>0</v>
      </c>
      <c r="AV92" s="17">
        <f>IF(AND($D92=$AK$4,$E92=AV$5),VLOOKUP($A92,'Потребление ЭЭ_факт'!$A$5:$DH$154,47+'Потребление ЭЭ_факт'!CD$4+23,FALSE),IF(AU92&lt;&gt;0,VLOOKUP($A92,'Потребление ЭЭ_факт'!$A$5:$DH$154,47+'Потребление ЭЭ_факт'!CD$4+23,FALSE),0))</f>
        <v>0</v>
      </c>
      <c r="AW92" s="14">
        <f>IF(AND($D92=$AW$4,$E92=AW$5),VLOOKUP($A92,'Потребление ЭЭ_факт'!$A$5:$DH$154,47+'Потребление ЭЭ_факт'!CE$4+35,FALSE),IF(AV92&lt;&gt;0,VLOOKUP($A92,'Потребление ЭЭ_факт'!$A$5:$DH$154,47+'Потребление ЭЭ_факт'!CE$4+35,FALSE),0))</f>
        <v>0</v>
      </c>
      <c r="AX92" s="17">
        <f>IF(AND($D92=$AW$4,$E92=AX$5),VLOOKUP($A92,'Потребление ЭЭ_факт'!$A$5:$DH$154,47+'Потребление ЭЭ_факт'!CF$4+35,FALSE),IF(AW92&lt;&gt;0,VLOOKUP($A92,'Потребление ЭЭ_факт'!$A$5:$DH$154,47+'Потребление ЭЭ_факт'!CF$4+35,FALSE),0))</f>
        <v>0</v>
      </c>
      <c r="AY92" s="17">
        <f>IF(AND($D92=$AW$4,$E92=AY$5),VLOOKUP($A92,'Потребление ЭЭ_факт'!$A$5:$DH$154,47+'Потребление ЭЭ_факт'!CG$4+35,FALSE),IF(AX92&lt;&gt;0,VLOOKUP($A92,'Потребление ЭЭ_факт'!$A$5:$DH$154,47+'Потребление ЭЭ_факт'!CG$4+35,FALSE),0))</f>
        <v>0</v>
      </c>
      <c r="AZ92" s="17">
        <f>IF(AND($D92=$AW$4,$E92=AZ$5),VLOOKUP($A92,'Потребление ЭЭ_факт'!$A$5:$DH$154,47+'Потребление ЭЭ_факт'!CH$4+35,FALSE),IF(AY92&lt;&gt;0,VLOOKUP($A92,'Потребление ЭЭ_факт'!$A$5:$DH$154,47+'Потребление ЭЭ_факт'!CH$4+35,FALSE),0))</f>
        <v>0</v>
      </c>
      <c r="BA92" s="17">
        <f>IF(AND($D92=$AW$4,$E92=BA$5),VLOOKUP($A92,'Потребление ЭЭ_факт'!$A$5:$DH$154,47+'Потребление ЭЭ_факт'!CI$4+35,FALSE),IF(AZ92&lt;&gt;0,VLOOKUP($A92,'Потребление ЭЭ_факт'!$A$5:$DH$154,47+'Потребление ЭЭ_факт'!CI$4+35,FALSE),0))</f>
        <v>0</v>
      </c>
      <c r="BB92" s="17">
        <f>IF(AND($D92=$AW$4,$E92=BB$5),VLOOKUP($A92,'Потребление ЭЭ_факт'!$A$5:$DH$154,47+'Потребление ЭЭ_факт'!CJ$4+35,FALSE),IF(BA92&lt;&gt;0,VLOOKUP($A92,'Потребление ЭЭ_факт'!$A$5:$DH$154,47+'Потребление ЭЭ_факт'!CJ$4+35,FALSE),0))</f>
        <v>0</v>
      </c>
      <c r="BC92" s="17">
        <f>IF(AND($D92=$AW$4,$E92=BC$5),VLOOKUP($A92,'Потребление ЭЭ_факт'!$A$5:$DH$154,47+'Потребление ЭЭ_факт'!CK$4+35,FALSE),IF(BB92&lt;&gt;0,VLOOKUP($A92,'Потребление ЭЭ_факт'!$A$5:$DH$154,47+'Потребление ЭЭ_факт'!CK$4+35,FALSE),0))</f>
        <v>0</v>
      </c>
      <c r="BD92" s="17">
        <f>IF(AND($D92=$AW$4,$E92=BD$5),VLOOKUP($A92,'Потребление ЭЭ_факт'!$A$5:$DH$154,47+'Потребление ЭЭ_факт'!CL$4+35,FALSE),IF(BC92&lt;&gt;0,VLOOKUP($A92,'Потребление ЭЭ_факт'!$A$5:$DH$154,47+'Потребление ЭЭ_факт'!CL$4+35,FALSE),0))</f>
        <v>0</v>
      </c>
      <c r="BE92" s="17">
        <f>IF(AND($D92=$AW$4,$E92=BE$5),VLOOKUP($A92,'Потребление ЭЭ_факт'!$A$5:$DH$154,47+'Потребление ЭЭ_факт'!CM$4+35,FALSE),IF(BD92&lt;&gt;0,VLOOKUP($A92,'Потребление ЭЭ_факт'!$A$5:$DH$154,47+'Потребление ЭЭ_факт'!CM$4+35,FALSE),0))</f>
        <v>0</v>
      </c>
      <c r="BF92" s="17">
        <f>IF(AND($D92=$AW$4,$E92=BF$5),VLOOKUP($A92,'Потребление ЭЭ_факт'!$A$5:$DH$154,47+'Потребление ЭЭ_факт'!CN$4+35,FALSE),IF(BE92&lt;&gt;0,VLOOKUP($A92,'Потребление ЭЭ_факт'!$A$5:$DH$154,47+'Потребление ЭЭ_факт'!CN$4+35,FALSE),0))</f>
        <v>0</v>
      </c>
      <c r="BG92" s="17">
        <f>IF(AND($D92=$AW$4,$E92=BG$5),VLOOKUP($A92,'Потребление ЭЭ_факт'!$A$5:$DH$154,47+'Потребление ЭЭ_факт'!CO$4+35,FALSE),IF(BF92&lt;&gt;0,VLOOKUP($A92,'Потребление ЭЭ_факт'!$A$5:$DH$154,47+'Потребление ЭЭ_факт'!CO$4+35,FALSE),0))</f>
        <v>0</v>
      </c>
      <c r="BH92" s="17">
        <f>IF(AND($D92=$AW$4,$E92=BH$5),VLOOKUP($A92,'Потребление ЭЭ_факт'!$A$5:$DH$154,47+'Потребление ЭЭ_факт'!CP$4+35,FALSE),IF(BG92&lt;&gt;0,VLOOKUP($A92,'Потребление ЭЭ_факт'!$A$5:$DH$154,47+'Потребление ЭЭ_факт'!CP$4+35,FALSE),0))</f>
        <v>0</v>
      </c>
      <c r="BI92" s="14">
        <f>IF(AND($D92=$BI$4,$E92=BI$5),VLOOKUP($A92,'Потребление ЭЭ_факт'!$A$5:$DH$154,47+'Потребление ЭЭ_факт'!CQ$4+47,FALSE),IF(BH92&lt;&gt;0,VLOOKUP($A92,'Потребление ЭЭ_факт'!$A$5:$DH$154,47+'Потребление ЭЭ_факт'!CQ$4+47,FALSE),0))</f>
        <v>0</v>
      </c>
      <c r="BJ92" s="17">
        <f>IF(AND($D92=$BI$4,$E92=BJ$5),VLOOKUP($A92,'Потребление ЭЭ_факт'!$A$5:$DH$154,47+'Потребление ЭЭ_факт'!CR$4+47,FALSE),IF(BI92&lt;&gt;0,VLOOKUP($A92,'Потребление ЭЭ_факт'!$A$5:$DH$154,47+'Потребление ЭЭ_факт'!CR$4+47,FALSE),0))</f>
        <v>7743.96</v>
      </c>
      <c r="BK92" s="17">
        <f>IF(AND($D92=$BI$4,$E92=BK$5),VLOOKUP($A92,'Потребление ЭЭ_факт'!$A$5:$DH$154,47+'Потребление ЭЭ_факт'!CS$4+47,FALSE),IF(BJ92&lt;&gt;0,VLOOKUP($A92,'Потребление ЭЭ_факт'!$A$5:$DH$154,47+'Потребление ЭЭ_факт'!CS$4+47,FALSE),0))</f>
        <v>13156.259980000001</v>
      </c>
      <c r="BL92" s="17">
        <f>IF(AND($D92=$BI$4,$E92=BL$5),VLOOKUP($A92,'Потребление ЭЭ_факт'!$A$5:$DH$154,47+'Потребление ЭЭ_факт'!CT$4+47,FALSE),IF(BK92&lt;&gt;0,VLOOKUP($A92,'Потребление ЭЭ_факт'!$A$5:$DH$154,47+'Потребление ЭЭ_факт'!CT$4+47,FALSE),0))</f>
        <v>13171.240272999999</v>
      </c>
      <c r="BM92" s="17">
        <f>IF(AND($D92=$BI$4,$E92=BM$5),VLOOKUP($A92,'Потребление ЭЭ_факт'!$A$5:$DH$154,47+'Потребление ЭЭ_факт'!CU$4+47,FALSE),IF(BL92&lt;&gt;0,VLOOKUP($A92,'Потребление ЭЭ_факт'!$A$5:$DH$154,47+'Потребление ЭЭ_факт'!CU$4+47,FALSE),0))</f>
        <v>13263.816303</v>
      </c>
      <c r="BN92" s="17">
        <f>IF(AND($D92=$BI$4,$E92=BN$5),VLOOKUP($A92,'Потребление ЭЭ_факт'!$A$5:$DH$154,47+'Потребление ЭЭ_факт'!CV$4+47,FALSE),IF(BM92&lt;&gt;0,VLOOKUP($A92,'Потребление ЭЭ_факт'!$A$5:$DH$154,47+'Потребление ЭЭ_факт'!CV$4+47,FALSE),0))</f>
        <v>15250.82</v>
      </c>
      <c r="BO92" s="17">
        <f>IF(AND($D92=$BI$4,$E92=BO$5),VLOOKUP($A92,'Потребление ЭЭ_факт'!$A$5:$DH$154,47+'Потребление ЭЭ_факт'!CW$4+47,FALSE),IF(BN92&lt;&gt;0,VLOOKUP($A92,'Потребление ЭЭ_факт'!$A$5:$DH$154,47+'Потребление ЭЭ_факт'!CW$4+47,FALSE),0))</f>
        <v>15414.629282</v>
      </c>
      <c r="BP92" s="17">
        <f>IF(AND($D92=$BI$4,$E92=BP$5),VLOOKUP($A92,'Потребление ЭЭ_факт'!$A$5:$DH$154,47+'Потребление ЭЭ_факт'!CX$4+47,FALSE),IF(BO92&lt;&gt;0,VLOOKUP($A92,'Потребление ЭЭ_факт'!$A$5:$DH$154,47+'Потребление ЭЭ_факт'!CX$4+47,FALSE),0))</f>
        <v>14998.67</v>
      </c>
      <c r="BQ92" s="17">
        <f>IF(AND($D92=$BI$4,$E92=BQ$5),VLOOKUP($A92,'Потребление ЭЭ_факт'!$A$5:$DH$154,47+'Потребление ЭЭ_факт'!CY$4+47,FALSE),IF(BP92&lt;&gt;0,VLOOKUP($A92,'Потребление ЭЭ_факт'!$A$5:$DH$154,47+'Потребление ЭЭ_факт'!CY$4+47,FALSE),0))</f>
        <v>13578.63</v>
      </c>
      <c r="BR92" s="17">
        <f>IF(AND($D92=$BI$4,$E92=BR$5),VLOOKUP($A92,'Потребление ЭЭ_факт'!$A$5:$DH$154,47+'Потребление ЭЭ_факт'!CZ$4+47,FALSE),IF(BQ92&lt;&gt;0,VLOOKUP($A92,'Потребление ЭЭ_факт'!$A$5:$DH$154,47+'Потребление ЭЭ_факт'!CZ$4+47,FALSE),0))</f>
        <v>12238.93</v>
      </c>
      <c r="BS92" s="17">
        <f>IF(AND($D92=$BI$4,$E92=BS$5),VLOOKUP($A92,'Потребление ЭЭ_факт'!$A$5:$DH$154,47+'Потребление ЭЭ_факт'!DA$4+47,FALSE),IF(BR92&lt;&gt;0,VLOOKUP($A92,'Потребление ЭЭ_факт'!$A$5:$DH$154,47+'Потребление ЭЭ_факт'!DA$4+47,FALSE),0))</f>
        <v>14573.171705999999</v>
      </c>
      <c r="BT92" s="17">
        <f>IF(AND($D92=$BI$4,$E92=BT$5),VLOOKUP($A92,'Потребление ЭЭ_факт'!$A$5:$DH$154,47+'Потребление ЭЭ_факт'!DB$4+47,FALSE),IF(BS92&lt;&gt;0,VLOOKUP($A92,'Потребление ЭЭ_факт'!$A$5:$DH$154,47+'Потребление ЭЭ_факт'!DB$4+47,FALSE),0))</f>
        <v>17086.833298000001</v>
      </c>
      <c r="BU92" s="14">
        <f>IF(AND($D92=$BU$4,$E92=BU$5),VLOOKUP($A92,'Потребление ЭЭ_факт'!$A$5:$DH$154,59+'Потребление ЭЭ_факт'!DC$4+47,FALSE),IF(BT92&lt;&gt;0,VLOOKUP($A92,'Потребление ЭЭ_факт'!$A$5:$DH$154,47+'Потребление ЭЭ_факт'!DC$4+59,FALSE),0))</f>
        <v>16472.2</v>
      </c>
      <c r="BV92" s="17">
        <f>IF(AND($D92=$BU$4,$E92=BV$5),VLOOKUP($A92,'Потребление ЭЭ_факт'!$A$5:$DH$154,59+'Потребление ЭЭ_факт'!DD$4+47,FALSE),IF(BU92&lt;&gt;0,VLOOKUP($A92,'Потребление ЭЭ_факт'!$A$5:$DH$154,47+'Потребление ЭЭ_факт'!DD$4+59,FALSE),0))</f>
        <v>15077.11</v>
      </c>
      <c r="BW92" s="17">
        <f>IF(AND($D92=$BU$4,$E92=BW$5),VLOOKUP($A92,'Потребление ЭЭ_факт'!$A$5:$DH$154,59+'Потребление ЭЭ_факт'!DE$4+47,FALSE),IF(BV92&lt;&gt;0,VLOOKUP($A92,'Потребление ЭЭ_факт'!$A$5:$DH$154,47+'Потребление ЭЭ_факт'!DE$4+59,FALSE),0))</f>
        <v>14261.72</v>
      </c>
      <c r="BX92" s="17">
        <f>IF(AND($D92=$BU$4,$E92=BX$5),VLOOKUP($A92,'Потребление ЭЭ_факт'!$A$5:$DH$154,59+'Потребление ЭЭ_факт'!DF$4+47,FALSE),IF(BW92&lt;&gt;0,VLOOKUP($A92,'Потребление ЭЭ_факт'!$A$5:$DH$154,47+'Потребление ЭЭ_факт'!DF$4+59,FALSE),0))</f>
        <v>12097.257774</v>
      </c>
      <c r="BY92" s="17">
        <f>IF(AND($D92=$BU$4,$E92=BY$5),VLOOKUP($A92,'Потребление ЭЭ_факт'!$A$5:$DH$154,59+'Потребление ЭЭ_факт'!DG$4+47,FALSE),IF(BX92&lt;&gt;0,VLOOKUP($A92,'Потребление ЭЭ_факт'!$A$5:$DH$154,47+'Потребление ЭЭ_факт'!DG$4+59,FALSE),0))</f>
        <v>13653.427924</v>
      </c>
      <c r="BZ92" s="17">
        <f>IF(AND($D92=$BU$4,$E92=BZ$5),VLOOKUP($A92,'Потребление ЭЭ_факт'!$A$5:$DH$154,59+'Потребление ЭЭ_факт'!DH$4+47,FALSE),IF(BY92&lt;&gt;0,VLOOKUP($A92,'Потребление ЭЭ_факт'!$A$5:$DH$154,47+'Потребление ЭЭ_факт'!DH$4+59,FALSE),0))</f>
        <v>14997.544986000001</v>
      </c>
      <c r="CA92" s="15">
        <f t="shared" si="301"/>
        <v>15414.629282</v>
      </c>
      <c r="CB92" s="12">
        <f t="shared" si="302"/>
        <v>14998.67</v>
      </c>
      <c r="CC92" s="12">
        <f t="shared" si="303"/>
        <v>13578.63</v>
      </c>
      <c r="CD92" s="12">
        <f t="shared" si="304"/>
        <v>12238.93</v>
      </c>
      <c r="CE92" s="12">
        <f t="shared" si="305"/>
        <v>14573.171705999999</v>
      </c>
      <c r="CF92" s="12">
        <f t="shared" si="306"/>
        <v>17086.833298000001</v>
      </c>
      <c r="CG92" s="14">
        <f t="shared" si="307"/>
        <v>16472.2</v>
      </c>
      <c r="CH92" s="15">
        <f t="shared" si="308"/>
        <v>15077.11</v>
      </c>
      <c r="CI92" s="15">
        <f t="shared" si="309"/>
        <v>14261.72</v>
      </c>
      <c r="CJ92" s="15">
        <f t="shared" si="310"/>
        <v>12097.257774</v>
      </c>
      <c r="CK92" s="15">
        <f t="shared" si="311"/>
        <v>13653.427924</v>
      </c>
      <c r="CL92" s="15">
        <f t="shared" si="312"/>
        <v>14997.544986000001</v>
      </c>
      <c r="CM92" s="15">
        <f t="shared" si="438"/>
        <v>15414.629282</v>
      </c>
      <c r="CN92" s="15">
        <f t="shared" si="439"/>
        <v>14998.67</v>
      </c>
      <c r="CO92" s="15">
        <f t="shared" si="440"/>
        <v>13578.63</v>
      </c>
      <c r="CP92" s="15">
        <f t="shared" si="441"/>
        <v>12238.93</v>
      </c>
      <c r="CQ92" s="15">
        <f t="shared" si="442"/>
        <v>14573.171705999999</v>
      </c>
      <c r="CR92" s="16">
        <f t="shared" si="443"/>
        <v>17086.833298000001</v>
      </c>
      <c r="CS92" s="14">
        <f t="shared" si="437"/>
        <v>16472.2</v>
      </c>
      <c r="CT92" s="15">
        <f t="shared" si="416"/>
        <v>15077.11</v>
      </c>
      <c r="CU92" s="15">
        <f t="shared" si="417"/>
        <v>14261.72</v>
      </c>
      <c r="CV92" s="15">
        <f t="shared" si="418"/>
        <v>12097.257774</v>
      </c>
      <c r="CW92" s="15">
        <f t="shared" si="419"/>
        <v>13653.427924</v>
      </c>
      <c r="CX92" s="15">
        <f t="shared" si="420"/>
        <v>14997.544986000001</v>
      </c>
      <c r="CY92" s="15">
        <f t="shared" si="421"/>
        <v>15414.629282</v>
      </c>
      <c r="CZ92" s="15">
        <f t="shared" si="422"/>
        <v>14998.67</v>
      </c>
      <c r="DA92" s="15">
        <f t="shared" si="423"/>
        <v>13578.63</v>
      </c>
      <c r="DB92" s="15">
        <f t="shared" si="424"/>
        <v>12238.93</v>
      </c>
      <c r="DC92" s="15">
        <f t="shared" si="425"/>
        <v>14573.171705999999</v>
      </c>
      <c r="DD92" s="16">
        <f t="shared" si="287"/>
        <v>17086.833298000001</v>
      </c>
      <c r="DE92" s="14">
        <f t="shared" si="313"/>
        <v>16472.2</v>
      </c>
      <c r="DF92" s="15">
        <f t="shared" si="426"/>
        <v>15077.11</v>
      </c>
      <c r="DG92" s="15">
        <f t="shared" si="427"/>
        <v>14261.72</v>
      </c>
      <c r="DH92" s="15">
        <f t="shared" si="428"/>
        <v>12097.257774</v>
      </c>
      <c r="DI92" s="15">
        <f t="shared" si="429"/>
        <v>13653.427924</v>
      </c>
      <c r="DJ92" s="15">
        <f t="shared" si="430"/>
        <v>14997.544986000001</v>
      </c>
      <c r="DK92" s="15">
        <f t="shared" si="431"/>
        <v>15414.629282</v>
      </c>
      <c r="DL92" s="15">
        <f t="shared" si="432"/>
        <v>14998.67</v>
      </c>
      <c r="DM92" s="15">
        <f t="shared" si="433"/>
        <v>13578.63</v>
      </c>
      <c r="DN92" s="15">
        <f t="shared" si="434"/>
        <v>12238.93</v>
      </c>
      <c r="DO92" s="15">
        <f t="shared" si="435"/>
        <v>14573.171705999999</v>
      </c>
      <c r="DP92" s="16">
        <f t="shared" si="436"/>
        <v>17086.833298000001</v>
      </c>
      <c r="DQ92" s="14">
        <f t="shared" si="333"/>
        <v>16472.2</v>
      </c>
      <c r="DR92" s="15">
        <f t="shared" si="334"/>
        <v>15077.11</v>
      </c>
      <c r="DS92" s="15">
        <f t="shared" si="335"/>
        <v>14261.72</v>
      </c>
      <c r="DT92" s="15">
        <f t="shared" si="336"/>
        <v>12097.257774</v>
      </c>
      <c r="DU92" s="15">
        <f t="shared" si="337"/>
        <v>13653.427924</v>
      </c>
      <c r="DV92" s="15">
        <f t="shared" si="338"/>
        <v>14997.544986000001</v>
      </c>
      <c r="DW92" s="15">
        <f t="shared" si="339"/>
        <v>15414.629282</v>
      </c>
      <c r="DX92" s="15">
        <f t="shared" si="340"/>
        <v>14998.67</v>
      </c>
      <c r="DY92" s="15">
        <f t="shared" si="341"/>
        <v>13578.63</v>
      </c>
      <c r="DZ92" s="15">
        <f t="shared" si="444"/>
        <v>12238.93</v>
      </c>
      <c r="EA92" s="15">
        <f t="shared" si="445"/>
        <v>14573.171705999999</v>
      </c>
      <c r="EB92" s="16">
        <f t="shared" si="446"/>
        <v>17086.833298000001</v>
      </c>
      <c r="EC92" s="14">
        <f t="shared" si="447"/>
        <v>16472.2</v>
      </c>
      <c r="ED92" s="15">
        <f t="shared" si="448"/>
        <v>15077.11</v>
      </c>
      <c r="EE92" s="15">
        <f t="shared" si="449"/>
        <v>14261.72</v>
      </c>
      <c r="EF92" s="15">
        <f t="shared" si="450"/>
        <v>12097.257774</v>
      </c>
      <c r="EG92" s="15">
        <f t="shared" si="451"/>
        <v>13653.427924</v>
      </c>
      <c r="EH92" s="15">
        <f t="shared" si="452"/>
        <v>14997.544986000001</v>
      </c>
      <c r="EI92" s="15">
        <f t="shared" si="453"/>
        <v>15414.629282</v>
      </c>
      <c r="EJ92" s="15">
        <f t="shared" si="454"/>
        <v>14998.67</v>
      </c>
      <c r="EK92" s="15">
        <f t="shared" si="455"/>
        <v>13578.63</v>
      </c>
      <c r="EL92" s="15">
        <f t="shared" si="456"/>
        <v>12238.93</v>
      </c>
      <c r="EM92" s="15">
        <f t="shared" si="457"/>
        <v>14573.171705999999</v>
      </c>
      <c r="EN92" s="16">
        <f t="shared" si="458"/>
        <v>17086.833298000001</v>
      </c>
      <c r="EO92" s="14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6"/>
      <c r="FC92" s="14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4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4"/>
      <c r="GB92" s="17"/>
      <c r="GC92" s="17">
        <f t="shared" si="343"/>
        <v>13156.259980000001</v>
      </c>
      <c r="GD92" s="17">
        <f t="shared" si="344"/>
        <v>13171.240272999999</v>
      </c>
      <c r="GE92" s="17">
        <f t="shared" si="345"/>
        <v>13263.816303</v>
      </c>
      <c r="GF92" s="17">
        <f t="shared" si="346"/>
        <v>15250.82</v>
      </c>
      <c r="GG92" s="17">
        <f t="shared" si="347"/>
        <v>15414.629282</v>
      </c>
      <c r="GH92" s="17">
        <f t="shared" si="348"/>
        <v>14998.67</v>
      </c>
      <c r="GI92" s="17">
        <f t="shared" si="349"/>
        <v>13578.63</v>
      </c>
      <c r="GJ92" s="17">
        <f t="shared" si="350"/>
        <v>12238.93</v>
      </c>
      <c r="GK92" s="17">
        <f t="shared" si="351"/>
        <v>14573.171705999999</v>
      </c>
      <c r="GL92" s="17">
        <f t="shared" si="352"/>
        <v>17086.833298000001</v>
      </c>
      <c r="GM92" s="14">
        <f t="shared" si="353"/>
        <v>16472.2</v>
      </c>
      <c r="GN92" s="17">
        <f t="shared" si="354"/>
        <v>15077.11</v>
      </c>
      <c r="GO92" s="17">
        <f t="shared" si="355"/>
        <v>14261.72</v>
      </c>
      <c r="GP92" s="17">
        <f t="shared" si="356"/>
        <v>12097.257774</v>
      </c>
      <c r="GQ92" s="17">
        <f t="shared" si="357"/>
        <v>13653.427924</v>
      </c>
      <c r="GR92" s="17">
        <f t="shared" si="358"/>
        <v>14997.544986000001</v>
      </c>
      <c r="GS92" s="15">
        <f t="shared" si="359"/>
        <v>15414.629282</v>
      </c>
      <c r="GT92" s="12">
        <f t="shared" si="360"/>
        <v>14998.67</v>
      </c>
      <c r="GU92" s="12">
        <f t="shared" si="361"/>
        <v>13578.63</v>
      </c>
      <c r="GV92" s="12">
        <f t="shared" si="362"/>
        <v>12238.93</v>
      </c>
      <c r="GW92" s="12">
        <f t="shared" si="363"/>
        <v>14573.171705999999</v>
      </c>
      <c r="GX92" s="12">
        <f t="shared" si="364"/>
        <v>17086.833298000001</v>
      </c>
      <c r="GY92" s="14">
        <f t="shared" si="365"/>
        <v>16472.2</v>
      </c>
      <c r="GZ92" s="15">
        <f t="shared" si="366"/>
        <v>15077.11</v>
      </c>
      <c r="HA92" s="15">
        <f t="shared" si="367"/>
        <v>14261.72</v>
      </c>
      <c r="HB92" s="15">
        <f t="shared" si="368"/>
        <v>12097.257774</v>
      </c>
      <c r="HC92" s="15">
        <f t="shared" si="369"/>
        <v>13653.427924</v>
      </c>
      <c r="HD92" s="15">
        <f t="shared" si="370"/>
        <v>14997.544986000001</v>
      </c>
      <c r="HE92" s="15">
        <f t="shared" si="371"/>
        <v>15414.629282</v>
      </c>
      <c r="HF92" s="15">
        <f t="shared" si="372"/>
        <v>14998.67</v>
      </c>
      <c r="HG92" s="15">
        <f t="shared" si="373"/>
        <v>13578.63</v>
      </c>
      <c r="HH92" s="15">
        <f t="shared" si="374"/>
        <v>12238.93</v>
      </c>
      <c r="HI92" s="15">
        <f t="shared" si="375"/>
        <v>14573.171705999999</v>
      </c>
      <c r="HJ92" s="16">
        <f t="shared" si="376"/>
        <v>17086.833298000001</v>
      </c>
      <c r="HK92" s="14">
        <f t="shared" si="377"/>
        <v>16472.2</v>
      </c>
      <c r="HL92" s="15">
        <f t="shared" si="378"/>
        <v>15077.11</v>
      </c>
      <c r="HM92" s="15">
        <f t="shared" si="379"/>
        <v>14261.72</v>
      </c>
      <c r="HN92" s="15">
        <f t="shared" si="380"/>
        <v>12097.257774</v>
      </c>
      <c r="HO92" s="15">
        <f t="shared" si="381"/>
        <v>13653.427924</v>
      </c>
      <c r="HP92" s="15">
        <f t="shared" si="382"/>
        <v>14997.544986000001</v>
      </c>
      <c r="HQ92" s="15">
        <f t="shared" si="383"/>
        <v>15414.629282</v>
      </c>
      <c r="HR92" s="15">
        <f t="shared" si="384"/>
        <v>14998.67</v>
      </c>
      <c r="HS92" s="15">
        <f t="shared" si="385"/>
        <v>13578.63</v>
      </c>
      <c r="HT92" s="15">
        <f t="shared" si="386"/>
        <v>12238.93</v>
      </c>
      <c r="HU92" s="15">
        <f t="shared" si="387"/>
        <v>14573.171705999999</v>
      </c>
      <c r="HV92" s="16">
        <f t="shared" si="388"/>
        <v>17086.833298000001</v>
      </c>
      <c r="HW92" s="14">
        <f t="shared" si="389"/>
        <v>16472.2</v>
      </c>
      <c r="HX92" s="15">
        <f t="shared" si="390"/>
        <v>15077.11</v>
      </c>
      <c r="HY92" s="15">
        <f t="shared" si="391"/>
        <v>14261.72</v>
      </c>
      <c r="HZ92" s="15">
        <f t="shared" si="392"/>
        <v>12097.257774</v>
      </c>
      <c r="IA92" s="15">
        <f t="shared" si="393"/>
        <v>13653.427924</v>
      </c>
      <c r="IB92" s="15">
        <f t="shared" si="394"/>
        <v>14997.544986000001</v>
      </c>
      <c r="IC92" s="15">
        <f t="shared" si="395"/>
        <v>15414.629282</v>
      </c>
      <c r="ID92" s="15">
        <f t="shared" si="396"/>
        <v>14998.67</v>
      </c>
      <c r="IE92" s="15">
        <f t="shared" si="397"/>
        <v>13578.63</v>
      </c>
      <c r="IF92" s="15">
        <f t="shared" si="398"/>
        <v>12238.93</v>
      </c>
      <c r="IG92" s="15">
        <f t="shared" si="399"/>
        <v>14573.171705999999</v>
      </c>
      <c r="IH92" s="16">
        <f t="shared" si="400"/>
        <v>17086.833298000001</v>
      </c>
      <c r="II92" s="14">
        <f t="shared" si="401"/>
        <v>16472.2</v>
      </c>
      <c r="IJ92" s="15">
        <f t="shared" si="415"/>
        <v>15077.11</v>
      </c>
      <c r="IK92" s="15"/>
      <c r="IL92" s="15"/>
      <c r="IM92" s="15"/>
      <c r="IN92" s="15"/>
      <c r="IO92" s="15"/>
      <c r="IP92" s="15"/>
      <c r="IQ92" s="15"/>
      <c r="IR92" s="15"/>
      <c r="IS92" s="15"/>
      <c r="IT92" s="16"/>
      <c r="IU92" s="14"/>
      <c r="IV92" s="15"/>
      <c r="IW92" s="15"/>
      <c r="IX92" s="15"/>
      <c r="IY92" s="15"/>
      <c r="IZ92" s="15"/>
      <c r="JA92" s="15"/>
      <c r="JB92" s="15"/>
      <c r="JC92" s="15"/>
      <c r="JD92" s="15"/>
      <c r="JE92" s="15"/>
      <c r="JF92" s="16"/>
      <c r="JH92" s="17"/>
      <c r="JI92" s="14">
        <f t="shared" si="406"/>
        <v>0</v>
      </c>
      <c r="JJ92" s="15">
        <f t="shared" si="407"/>
        <v>0</v>
      </c>
      <c r="JK92" s="15">
        <f t="shared" si="408"/>
        <v>142733.00084200001</v>
      </c>
      <c r="JL92" s="15">
        <f t="shared" si="409"/>
        <v>174450.12497</v>
      </c>
      <c r="JM92" s="15">
        <f t="shared" si="410"/>
        <v>174450.12497</v>
      </c>
      <c r="JN92" s="15">
        <f t="shared" si="411"/>
        <v>174450.12497</v>
      </c>
      <c r="JO92" s="15">
        <f t="shared" si="412"/>
        <v>174450.12497</v>
      </c>
      <c r="JP92" s="15">
        <f t="shared" si="413"/>
        <v>31549.31</v>
      </c>
      <c r="JQ92" s="15">
        <f t="shared" si="414"/>
        <v>0</v>
      </c>
      <c r="JR92" s="14"/>
    </row>
    <row r="93" spans="1:278" ht="12.75" customHeight="1" x14ac:dyDescent="0.25">
      <c r="A93" s="1" t="s">
        <v>251</v>
      </c>
      <c r="B93" s="3" t="s">
        <v>252</v>
      </c>
      <c r="C93" s="4">
        <v>45344</v>
      </c>
      <c r="D93">
        <f t="shared" si="297"/>
        <v>2024</v>
      </c>
      <c r="E93">
        <f t="shared" si="298"/>
        <v>2</v>
      </c>
      <c r="F93">
        <f t="shared" si="299"/>
        <v>2021</v>
      </c>
      <c r="G93">
        <f t="shared" si="300"/>
        <v>2</v>
      </c>
      <c r="H93">
        <f t="shared" si="402"/>
        <v>2024</v>
      </c>
      <c r="I93">
        <f t="shared" si="403"/>
        <v>3</v>
      </c>
      <c r="J93">
        <f t="shared" si="404"/>
        <v>2029</v>
      </c>
      <c r="K93">
        <f t="shared" si="405"/>
        <v>2</v>
      </c>
      <c r="M93" s="28">
        <f>IF(AND($D93=$M$4,$E93=M$5),VLOOKUP($A93,'Потребление ЭЭ_факт'!$A$5:$DH$154,47+'Потребление ЭЭ_факт'!AU$4-1,FALSE),IF(L93&lt;&gt;0,VLOOKUP($A93,'Потребление ЭЭ_факт'!$A$5:$DH$154,47+'Потребление ЭЭ_факт'!AU$4-1,FALSE),0))</f>
        <v>0</v>
      </c>
      <c r="N93" s="17">
        <f>IF(AND($D93=$M$4,$E93=N$5),VLOOKUP($A93,'Потребление ЭЭ_факт'!$A$5:$DH$154,47+'Потребление ЭЭ_факт'!AV$4-1,FALSE),IF(M93&lt;&gt;0,VLOOKUP($A93,'Потребление ЭЭ_факт'!$A$5:$DH$154,47+'Потребление ЭЭ_факт'!AV$4-1,FALSE),0))</f>
        <v>0</v>
      </c>
      <c r="O93" s="17">
        <f>IF(AND($D93=$M$4,$E93=O$5),VLOOKUP($A93,'Потребление ЭЭ_факт'!$A$5:$DH$154,47+'Потребление ЭЭ_факт'!AW$4-1,FALSE),IF(N93&lt;&gt;0,VLOOKUP($A93,'Потребление ЭЭ_факт'!$A$5:$DH$154,47+'Потребление ЭЭ_факт'!AW$4-1,FALSE),0))</f>
        <v>0</v>
      </c>
      <c r="P93" s="17">
        <f>IF(AND($D93=$M$4,$E93=P$5),VLOOKUP($A93,'Потребление ЭЭ_факт'!$A$5:$DH$154,47+'Потребление ЭЭ_факт'!AX$4-1,FALSE),IF(O93&lt;&gt;0,VLOOKUP($A93,'Потребление ЭЭ_факт'!$A$5:$DH$154,47+'Потребление ЭЭ_факт'!AX$4-1,FALSE),0))</f>
        <v>0</v>
      </c>
      <c r="Q93" s="17">
        <f>IF(AND($D93=$M$4,$E93=Q$5),VLOOKUP($A93,'Потребление ЭЭ_факт'!$A$5:$DH$154,47+'Потребление ЭЭ_факт'!AY$4-1,FALSE),IF(P93&lt;&gt;0,VLOOKUP($A93,'Потребление ЭЭ_факт'!$A$5:$DH$154,47+'Потребление ЭЭ_факт'!AY$4-1,FALSE),0))</f>
        <v>0</v>
      </c>
      <c r="R93" s="17">
        <f>IF(AND($D93=$M$4,$E93=R$5),VLOOKUP($A93,'Потребление ЭЭ_факт'!$A$5:$DH$154,47+'Потребление ЭЭ_факт'!AZ$4-1,FALSE),IF(Q93&lt;&gt;0,VLOOKUP($A93,'Потребление ЭЭ_факт'!$A$5:$DH$154,47+'Потребление ЭЭ_факт'!AZ$4-1,FALSE),0))</f>
        <v>0</v>
      </c>
      <c r="S93" s="17">
        <f>IF(AND($D93=$M$4,$E93=S$5),VLOOKUP($A93,'Потребление ЭЭ_факт'!$A$5:$DH$154,47+'Потребление ЭЭ_факт'!BA$4-1,FALSE),IF(R93&lt;&gt;0,VLOOKUP($A93,'Потребление ЭЭ_факт'!$A$5:$DH$154,47+'Потребление ЭЭ_факт'!BA$4-1,FALSE),0))</f>
        <v>0</v>
      </c>
      <c r="T93" s="17">
        <f>IF(AND($D93=$M$4,$E93=T$5),VLOOKUP($A93,'Потребление ЭЭ_факт'!$A$5:$DH$154,47+'Потребление ЭЭ_факт'!BB$4-1,FALSE),IF(S93&lt;&gt;0,VLOOKUP($A93,'Потребление ЭЭ_факт'!$A$5:$DH$154,47+'Потребление ЭЭ_факт'!BB$4-1,FALSE),0))</f>
        <v>0</v>
      </c>
      <c r="U93" s="17">
        <f>IF(AND($D93=$M$4,$E93=U$5),VLOOKUP($A93,'Потребление ЭЭ_факт'!$A$5:$DH$154,47+'Потребление ЭЭ_факт'!BC$4-1,FALSE),IF(T93&lt;&gt;0,VLOOKUP($A93,'Потребление ЭЭ_факт'!$A$5:$DH$154,47+'Потребление ЭЭ_факт'!BC$4-1,FALSE),0))</f>
        <v>0</v>
      </c>
      <c r="V93" s="17">
        <f>IF(AND($D93=$M$4,$E93=V$5),VLOOKUP($A93,'Потребление ЭЭ_факт'!$A$5:$DH$154,47+'Потребление ЭЭ_факт'!BD$4-1,FALSE),IF(U93&lt;&gt;0,VLOOKUP($A93,'Потребление ЭЭ_факт'!$A$5:$DH$154,47+'Потребление ЭЭ_факт'!BD$4-1,FALSE),0))</f>
        <v>0</v>
      </c>
      <c r="W93" s="17">
        <f>IF(AND($D93=$M$4,$E93=W$5),VLOOKUP($A93,'Потребление ЭЭ_факт'!$A$5:$DH$154,47+'Потребление ЭЭ_факт'!BE$4-1,FALSE),IF(V93&lt;&gt;0,VLOOKUP($A93,'Потребление ЭЭ_факт'!$A$5:$DH$154,47+'Потребление ЭЭ_факт'!BE$4-1,FALSE),0))</f>
        <v>0</v>
      </c>
      <c r="X93" s="17">
        <f>IF(AND($D93=$M$4,$E93=X$5),VLOOKUP($A93,'Потребление ЭЭ_факт'!$A$5:$DH$154,47+'Потребление ЭЭ_факт'!BF$4-1,FALSE),IF(W93&lt;&gt;0,VLOOKUP($A93,'Потребление ЭЭ_факт'!$A$5:$DH$154,47+'Потребление ЭЭ_факт'!BF$4-1,FALSE),0))</f>
        <v>0</v>
      </c>
      <c r="Y93" s="14">
        <f>IF(AND($D93=$Y$4,$E93=Y$5),VLOOKUP($A93,'Потребление ЭЭ_факт'!$A$5:$DH$154,47+'Потребление ЭЭ_факт'!BG$4+11,FALSE),IF(X93&lt;&gt;0,VLOOKUP($A93,'Потребление ЭЭ_факт'!$A$5:$DH$154,47+'Потребление ЭЭ_факт'!BG$4+11,FALSE),0))</f>
        <v>0</v>
      </c>
      <c r="Z93" s="17">
        <f>IF(AND($D93=$Y$4,$E93=Z$5),VLOOKUP($A93,'Потребление ЭЭ_факт'!$A$5:$DH$154,47+'Потребление ЭЭ_факт'!BH$4+11,FALSE),IF(Y93&lt;&gt;0,VLOOKUP($A93,'Потребление ЭЭ_факт'!$A$5:$DH$154,47+'Потребление ЭЭ_факт'!BH$4+11,FALSE),0))</f>
        <v>0</v>
      </c>
      <c r="AA93" s="17">
        <f>IF(AND($D93=$Y$4,$E93=AA$5),VLOOKUP($A93,'Потребление ЭЭ_факт'!$A$5:$DH$154,47+'Потребление ЭЭ_факт'!BI$4+11,FALSE),IF(Z93&lt;&gt;0,VLOOKUP($A93,'Потребление ЭЭ_факт'!$A$5:$DH$154,47+'Потребление ЭЭ_факт'!BI$4+11,FALSE),0))</f>
        <v>0</v>
      </c>
      <c r="AB93" s="17">
        <f>IF(AND($D93=$Y$4,$E93=AB$5),VLOOKUP($A93,'Потребление ЭЭ_факт'!$A$5:$DH$154,47+'Потребление ЭЭ_факт'!BJ$4+11,FALSE),IF(AA93&lt;&gt;0,VLOOKUP($A93,'Потребление ЭЭ_факт'!$A$5:$DH$154,47+'Потребление ЭЭ_факт'!BJ$4+11,FALSE),0))</f>
        <v>0</v>
      </c>
      <c r="AC93" s="17">
        <f>IF(AND($D93=$Y$4,$E93=AC$5),VLOOKUP($A93,'Потребление ЭЭ_факт'!$A$5:$DH$154,47+'Потребление ЭЭ_факт'!BK$4+11,FALSE),IF(AB93&lt;&gt;0,VLOOKUP($A93,'Потребление ЭЭ_факт'!$A$5:$DH$154,47+'Потребление ЭЭ_факт'!BK$4+11,FALSE),0))</f>
        <v>0</v>
      </c>
      <c r="AD93" s="17">
        <f>IF(AND($D93=$Y$4,$E93=AD$5),VLOOKUP($A93,'Потребление ЭЭ_факт'!$A$5:$DH$154,47+'Потребление ЭЭ_факт'!BL$4+11,FALSE),IF(AC93&lt;&gt;0,VLOOKUP($A93,'Потребление ЭЭ_факт'!$A$5:$DH$154,47+'Потребление ЭЭ_факт'!BL$4+11,FALSE),0))</f>
        <v>0</v>
      </c>
      <c r="AE93" s="17">
        <f>IF(AND($D93=$Y$4,$E93=AE$5),VLOOKUP($A93,'Потребление ЭЭ_факт'!$A$5:$DH$154,47+'Потребление ЭЭ_факт'!BM$4+11,FALSE),IF(AD93&lt;&gt;0,VLOOKUP($A93,'Потребление ЭЭ_факт'!$A$5:$DH$154,47+'Потребление ЭЭ_факт'!BM$4+11,FALSE),0))</f>
        <v>0</v>
      </c>
      <c r="AF93" s="17">
        <f>IF(AND($D93=$Y$4,$E93=AF$5),VLOOKUP($A93,'Потребление ЭЭ_факт'!$A$5:$DH$154,47+'Потребление ЭЭ_факт'!BN$4+11,FALSE),IF(AE93&lt;&gt;0,VLOOKUP($A93,'Потребление ЭЭ_факт'!$A$5:$DH$154,47+'Потребление ЭЭ_факт'!BN$4+11,FALSE),0))</f>
        <v>0</v>
      </c>
      <c r="AG93" s="17">
        <f>IF(AND($D93=$Y$4,$E93=AG$5),VLOOKUP($A93,'Потребление ЭЭ_факт'!$A$5:$DH$154,47+'Потребление ЭЭ_факт'!BO$4+11,FALSE),IF(AF93&lt;&gt;0,VLOOKUP($A93,'Потребление ЭЭ_факт'!$A$5:$DH$154,47+'Потребление ЭЭ_факт'!BO$4+11,FALSE),0))</f>
        <v>0</v>
      </c>
      <c r="AH93" s="17">
        <f>IF(AND($D93=$Y$4,$E93=AH$5),VLOOKUP($A93,'Потребление ЭЭ_факт'!$A$5:$DH$154,47+'Потребление ЭЭ_факт'!BP$4+11,FALSE),IF(AG93&lt;&gt;0,VLOOKUP($A93,'Потребление ЭЭ_факт'!$A$5:$DH$154,47+'Потребление ЭЭ_факт'!BP$4+11,FALSE),0))</f>
        <v>0</v>
      </c>
      <c r="AI93" s="17">
        <f>IF(AND($D93=$Y$4,$E93=AI$5),VLOOKUP($A93,'Потребление ЭЭ_факт'!$A$5:$DH$154,47+'Потребление ЭЭ_факт'!BQ$4+11,FALSE),IF(AH93&lt;&gt;0,VLOOKUP($A93,'Потребление ЭЭ_факт'!$A$5:$DH$154,47+'Потребление ЭЭ_факт'!BQ$4+11,FALSE),0))</f>
        <v>0</v>
      </c>
      <c r="AJ93" s="17">
        <f>IF(AND($D93=$Y$4,$E93=AJ$5),VLOOKUP($A93,'Потребление ЭЭ_факт'!$A$5:$DH$154,47+'Потребление ЭЭ_факт'!BR$4+11,FALSE),IF(AI93&lt;&gt;0,VLOOKUP($A93,'Потребление ЭЭ_факт'!$A$5:$DH$154,47+'Потребление ЭЭ_факт'!BR$4+11,FALSE),0))</f>
        <v>0</v>
      </c>
      <c r="AK93" s="14">
        <f>IF(AND($D93=$AK$4,$E93=AK$5),VLOOKUP($A93,'Потребление ЭЭ_факт'!$A$5:$DH$154,47+'Потребление ЭЭ_факт'!BS$4+23,FALSE),IF(AJ93&lt;&gt;0,VLOOKUP($A93,'Потребление ЭЭ_факт'!$A$5:$DH$154,47+'Потребление ЭЭ_факт'!BS$4+23,FALSE),0))</f>
        <v>0</v>
      </c>
      <c r="AL93" s="17">
        <f>IF(AND($D93=$AK$4,$E93=AL$5),VLOOKUP($A93,'Потребление ЭЭ_факт'!$A$5:$DH$154,47+'Потребление ЭЭ_факт'!BT$4+23,FALSE),IF(AK93&lt;&gt;0,VLOOKUP($A93,'Потребление ЭЭ_факт'!$A$5:$DH$154,47+'Потребление ЭЭ_факт'!BT$4+23,FALSE),0))</f>
        <v>0</v>
      </c>
      <c r="AM93" s="17">
        <f>IF(AND($D93=$AK$4,$E93=AM$5),VLOOKUP($A93,'Потребление ЭЭ_факт'!$A$5:$DH$154,47+'Потребление ЭЭ_факт'!BU$4+23,FALSE),IF(AL93&lt;&gt;0,VLOOKUP($A93,'Потребление ЭЭ_факт'!$A$5:$DH$154,47+'Потребление ЭЭ_факт'!BU$4+23,FALSE),0))</f>
        <v>0</v>
      </c>
      <c r="AN93" s="17">
        <f>IF(AND($D93=$AK$4,$E93=AN$5),VLOOKUP($A93,'Потребление ЭЭ_факт'!$A$5:$DH$154,47+'Потребление ЭЭ_факт'!BV$4+23,FALSE),IF(AM93&lt;&gt;0,VLOOKUP($A93,'Потребление ЭЭ_факт'!$A$5:$DH$154,47+'Потребление ЭЭ_факт'!BV$4+23,FALSE),0))</f>
        <v>0</v>
      </c>
      <c r="AO93" s="17">
        <f>IF(AND($D93=$AK$4,$E93=AO$5),VLOOKUP($A93,'Потребление ЭЭ_факт'!$A$5:$DH$154,47+'Потребление ЭЭ_факт'!BW$4+23,FALSE),IF(AN93&lt;&gt;0,VLOOKUP($A93,'Потребление ЭЭ_факт'!$A$5:$DH$154,47+'Потребление ЭЭ_факт'!BW$4+23,FALSE),0))</f>
        <v>0</v>
      </c>
      <c r="AP93" s="17">
        <f>IF(AND($D93=$AK$4,$E93=AP$5),VLOOKUP($A93,'Потребление ЭЭ_факт'!$A$5:$DH$154,47+'Потребление ЭЭ_факт'!BX$4+23,FALSE),IF(AO93&lt;&gt;0,VLOOKUP($A93,'Потребление ЭЭ_факт'!$A$5:$DH$154,47+'Потребление ЭЭ_факт'!BX$4+23,FALSE),0))</f>
        <v>0</v>
      </c>
      <c r="AQ93" s="17">
        <f>IF(AND($D93=$AK$4,$E93=AQ$5),VLOOKUP($A93,'Потребление ЭЭ_факт'!$A$5:$DH$154,47+'Потребление ЭЭ_факт'!BY$4+23,FALSE),IF(AP93&lt;&gt;0,VLOOKUP($A93,'Потребление ЭЭ_факт'!$A$5:$DH$154,47+'Потребление ЭЭ_факт'!BY$4+23,FALSE),0))</f>
        <v>0</v>
      </c>
      <c r="AR93" s="17">
        <f>IF(AND($D93=$AK$4,$E93=AR$5),VLOOKUP($A93,'Потребление ЭЭ_факт'!$A$5:$DH$154,47+'Потребление ЭЭ_факт'!BZ$4+23,FALSE),IF(AQ93&lt;&gt;0,VLOOKUP($A93,'Потребление ЭЭ_факт'!$A$5:$DH$154,47+'Потребление ЭЭ_факт'!BZ$4+23,FALSE),0))</f>
        <v>0</v>
      </c>
      <c r="AS93" s="17">
        <f>IF(AND($D93=$AK$4,$E93=AS$5),VLOOKUP($A93,'Потребление ЭЭ_факт'!$A$5:$DH$154,47+'Потребление ЭЭ_факт'!CA$4+23,FALSE),IF(AR93&lt;&gt;0,VLOOKUP($A93,'Потребление ЭЭ_факт'!$A$5:$DH$154,47+'Потребление ЭЭ_факт'!CA$4+23,FALSE),0))</f>
        <v>0</v>
      </c>
      <c r="AT93" s="17">
        <f>IF(AND($D93=$AK$4,$E93=AT$5),VLOOKUP($A93,'Потребление ЭЭ_факт'!$A$5:$DH$154,47+'Потребление ЭЭ_факт'!CB$4+23,FALSE),IF(AS93&lt;&gt;0,VLOOKUP($A93,'Потребление ЭЭ_факт'!$A$5:$DH$154,47+'Потребление ЭЭ_факт'!CB$4+23,FALSE),0))</f>
        <v>0</v>
      </c>
      <c r="AU93" s="17">
        <f>IF(AND($D93=$AK$4,$E93=AU$5),VLOOKUP($A93,'Потребление ЭЭ_факт'!$A$5:$DH$154,47+'Потребление ЭЭ_факт'!CC$4+23,FALSE),IF(AT93&lt;&gt;0,VLOOKUP($A93,'Потребление ЭЭ_факт'!$A$5:$DH$154,47+'Потребление ЭЭ_факт'!CC$4+23,FALSE),0))</f>
        <v>0</v>
      </c>
      <c r="AV93" s="17">
        <f>IF(AND($D93=$AK$4,$E93=AV$5),VLOOKUP($A93,'Потребление ЭЭ_факт'!$A$5:$DH$154,47+'Потребление ЭЭ_факт'!CD$4+23,FALSE),IF(AU93&lt;&gt;0,VLOOKUP($A93,'Потребление ЭЭ_факт'!$A$5:$DH$154,47+'Потребление ЭЭ_факт'!CD$4+23,FALSE),0))</f>
        <v>0</v>
      </c>
      <c r="AW93" s="14">
        <f>IF(AND($D93=$AW$4,$E93=AW$5),VLOOKUP($A93,'Потребление ЭЭ_факт'!$A$5:$DH$154,47+'Потребление ЭЭ_факт'!CE$4+35,FALSE),IF(AV93&lt;&gt;0,VLOOKUP($A93,'Потребление ЭЭ_факт'!$A$5:$DH$154,47+'Потребление ЭЭ_факт'!CE$4+35,FALSE),0))</f>
        <v>0</v>
      </c>
      <c r="AX93" s="17">
        <f>IF(AND($D93=$AW$4,$E93=AX$5),VLOOKUP($A93,'Потребление ЭЭ_факт'!$A$5:$DH$154,47+'Потребление ЭЭ_факт'!CF$4+35,FALSE),IF(AW93&lt;&gt;0,VLOOKUP($A93,'Потребление ЭЭ_факт'!$A$5:$DH$154,47+'Потребление ЭЭ_факт'!CF$4+35,FALSE),0))</f>
        <v>0</v>
      </c>
      <c r="AY93" s="17">
        <f>IF(AND($D93=$AW$4,$E93=AY$5),VLOOKUP($A93,'Потребление ЭЭ_факт'!$A$5:$DH$154,47+'Потребление ЭЭ_факт'!CG$4+35,FALSE),IF(AX93&lt;&gt;0,VLOOKUP($A93,'Потребление ЭЭ_факт'!$A$5:$DH$154,47+'Потребление ЭЭ_факт'!CG$4+35,FALSE),0))</f>
        <v>0</v>
      </c>
      <c r="AZ93" s="17">
        <f>IF(AND($D93=$AW$4,$E93=AZ$5),VLOOKUP($A93,'Потребление ЭЭ_факт'!$A$5:$DH$154,47+'Потребление ЭЭ_факт'!CH$4+35,FALSE),IF(AY93&lt;&gt;0,VLOOKUP($A93,'Потребление ЭЭ_факт'!$A$5:$DH$154,47+'Потребление ЭЭ_факт'!CH$4+35,FALSE),0))</f>
        <v>0</v>
      </c>
      <c r="BA93" s="17">
        <f>IF(AND($D93=$AW$4,$E93=BA$5),VLOOKUP($A93,'Потребление ЭЭ_факт'!$A$5:$DH$154,47+'Потребление ЭЭ_факт'!CI$4+35,FALSE),IF(AZ93&lt;&gt;0,VLOOKUP($A93,'Потребление ЭЭ_факт'!$A$5:$DH$154,47+'Потребление ЭЭ_факт'!CI$4+35,FALSE),0))</f>
        <v>0</v>
      </c>
      <c r="BB93" s="17">
        <f>IF(AND($D93=$AW$4,$E93=BB$5),VLOOKUP($A93,'Потребление ЭЭ_факт'!$A$5:$DH$154,47+'Потребление ЭЭ_факт'!CJ$4+35,FALSE),IF(BA93&lt;&gt;0,VLOOKUP($A93,'Потребление ЭЭ_факт'!$A$5:$DH$154,47+'Потребление ЭЭ_факт'!CJ$4+35,FALSE),0))</f>
        <v>0</v>
      </c>
      <c r="BC93" s="17">
        <f>IF(AND($D93=$AW$4,$E93=BC$5),VLOOKUP($A93,'Потребление ЭЭ_факт'!$A$5:$DH$154,47+'Потребление ЭЭ_факт'!CK$4+35,FALSE),IF(BB93&lt;&gt;0,VLOOKUP($A93,'Потребление ЭЭ_факт'!$A$5:$DH$154,47+'Потребление ЭЭ_факт'!CK$4+35,FALSE),0))</f>
        <v>0</v>
      </c>
      <c r="BD93" s="17">
        <f>IF(AND($D93=$AW$4,$E93=BD$5),VLOOKUP($A93,'Потребление ЭЭ_факт'!$A$5:$DH$154,47+'Потребление ЭЭ_факт'!CL$4+35,FALSE),IF(BC93&lt;&gt;0,VLOOKUP($A93,'Потребление ЭЭ_факт'!$A$5:$DH$154,47+'Потребление ЭЭ_факт'!CL$4+35,FALSE),0))</f>
        <v>0</v>
      </c>
      <c r="BE93" s="17">
        <f>IF(AND($D93=$AW$4,$E93=BE$5),VLOOKUP($A93,'Потребление ЭЭ_факт'!$A$5:$DH$154,47+'Потребление ЭЭ_факт'!CM$4+35,FALSE),IF(BD93&lt;&gt;0,VLOOKUP($A93,'Потребление ЭЭ_факт'!$A$5:$DH$154,47+'Потребление ЭЭ_факт'!CM$4+35,FALSE),0))</f>
        <v>0</v>
      </c>
      <c r="BF93" s="17">
        <f>IF(AND($D93=$AW$4,$E93=BF$5),VLOOKUP($A93,'Потребление ЭЭ_факт'!$A$5:$DH$154,47+'Потребление ЭЭ_факт'!CN$4+35,FALSE),IF(BE93&lt;&gt;0,VLOOKUP($A93,'Потребление ЭЭ_факт'!$A$5:$DH$154,47+'Потребление ЭЭ_факт'!CN$4+35,FALSE),0))</f>
        <v>0</v>
      </c>
      <c r="BG93" s="17">
        <f>IF(AND($D93=$AW$4,$E93=BG$5),VLOOKUP($A93,'Потребление ЭЭ_факт'!$A$5:$DH$154,47+'Потребление ЭЭ_факт'!CO$4+35,FALSE),IF(BF93&lt;&gt;0,VLOOKUP($A93,'Потребление ЭЭ_факт'!$A$5:$DH$154,47+'Потребление ЭЭ_факт'!CO$4+35,FALSE),0))</f>
        <v>0</v>
      </c>
      <c r="BH93" s="17">
        <f>IF(AND($D93=$AW$4,$E93=BH$5),VLOOKUP($A93,'Потребление ЭЭ_факт'!$A$5:$DH$154,47+'Потребление ЭЭ_факт'!CP$4+35,FALSE),IF(BG93&lt;&gt;0,VLOOKUP($A93,'Потребление ЭЭ_факт'!$A$5:$DH$154,47+'Потребление ЭЭ_факт'!CP$4+35,FALSE),0))</f>
        <v>0</v>
      </c>
      <c r="BI93" s="14">
        <f>IF(AND($D93=$BI$4,$E93=BI$5),VLOOKUP($A93,'Потребление ЭЭ_факт'!$A$5:$DH$154,47+'Потребление ЭЭ_факт'!CQ$4+47,FALSE),IF(BH93&lt;&gt;0,VLOOKUP($A93,'Потребление ЭЭ_факт'!$A$5:$DH$154,47+'Потребление ЭЭ_факт'!CQ$4+47,FALSE),0))</f>
        <v>0</v>
      </c>
      <c r="BJ93" s="17">
        <f>IF(AND($D93=$BI$4,$E93=BJ$5),VLOOKUP($A93,'Потребление ЭЭ_факт'!$A$5:$DH$154,47+'Потребление ЭЭ_факт'!CR$4+47,FALSE),IF(BI93&lt;&gt;0,VLOOKUP($A93,'Потребление ЭЭ_факт'!$A$5:$DH$154,47+'Потребление ЭЭ_факт'!CR$4+47,FALSE),0))</f>
        <v>13126.819286265714</v>
      </c>
      <c r="BK93" s="17">
        <f>IF(AND($D93=$BI$4,$E93=BK$5),VLOOKUP($A93,'Потребление ЭЭ_факт'!$A$5:$DH$154,47+'Потребление ЭЭ_факт'!CS$4+47,FALSE),IF(BJ93&lt;&gt;0,VLOOKUP($A93,'Потребление ЭЭ_факт'!$A$5:$DH$154,47+'Потребление ЭЭ_факт'!CS$4+47,FALSE),0))</f>
        <v>16473.666904242858</v>
      </c>
      <c r="BL93" s="17">
        <f>IF(AND($D93=$BI$4,$E93=BL$5),VLOOKUP($A93,'Потребление ЭЭ_факт'!$A$5:$DH$154,47+'Потребление ЭЭ_факт'!CT$4+47,FALSE),IF(BK93&lt;&gt;0,VLOOKUP($A93,'Потребление ЭЭ_факт'!$A$5:$DH$154,47+'Потребление ЭЭ_факт'!CT$4+47,FALSE),0))</f>
        <v>13021.42401225</v>
      </c>
      <c r="BM93" s="17">
        <f>IF(AND($D93=$BI$4,$E93=BM$5),VLOOKUP($A93,'Потребление ЭЭ_факт'!$A$5:$DH$154,47+'Потребление ЭЭ_факт'!CU$4+47,FALSE),IF(BL93&lt;&gt;0,VLOOKUP($A93,'Потребление ЭЭ_факт'!$A$5:$DH$154,47+'Потребление ЭЭ_факт'!CU$4+47,FALSE),0))</f>
        <v>13295.219656374285</v>
      </c>
      <c r="BN93" s="17">
        <f>IF(AND($D93=$BI$4,$E93=BN$5),VLOOKUP($A93,'Потребление ЭЭ_факт'!$A$5:$DH$154,47+'Потребление ЭЭ_факт'!CV$4+47,FALSE),IF(BM93&lt;&gt;0,VLOOKUP($A93,'Потребление ЭЭ_факт'!$A$5:$DH$154,47+'Потребление ЭЭ_факт'!CV$4+47,FALSE),0))</f>
        <v>14980.424618464289</v>
      </c>
      <c r="BO93" s="17">
        <f>IF(AND($D93=$BI$4,$E93=BO$5),VLOOKUP($A93,'Потребление ЭЭ_факт'!$A$5:$DH$154,47+'Потребление ЭЭ_факт'!CW$4+47,FALSE),IF(BN93&lt;&gt;0,VLOOKUP($A93,'Потребление ЭЭ_факт'!$A$5:$DH$154,47+'Потребление ЭЭ_факт'!CW$4+47,FALSE),0))</f>
        <v>11128.714075264284</v>
      </c>
      <c r="BP93" s="17">
        <f>IF(AND($D93=$BI$4,$E93=BP$5),VLOOKUP($A93,'Потребление ЭЭ_факт'!$A$5:$DH$154,47+'Потребление ЭЭ_факт'!CX$4+47,FALSE),IF(BO93&lt;&gt;0,VLOOKUP($A93,'Потребление ЭЭ_факт'!$A$5:$DH$154,47+'Потребление ЭЭ_факт'!CX$4+47,FALSE),0))</f>
        <v>7920.1158941457152</v>
      </c>
      <c r="BQ93" s="17">
        <f>IF(AND($D93=$BI$4,$E93=BQ$5),VLOOKUP($A93,'Потребление ЭЭ_факт'!$A$5:$DH$154,47+'Потребление ЭЭ_факт'!CY$4+47,FALSE),IF(BP93&lt;&gt;0,VLOOKUP($A93,'Потребление ЭЭ_факт'!$A$5:$DH$154,47+'Потребление ЭЭ_факт'!CY$4+47,FALSE),0))</f>
        <v>6933.6066342857139</v>
      </c>
      <c r="BR93" s="17">
        <f>IF(AND($D93=$BI$4,$E93=BR$5),VLOOKUP($A93,'Потребление ЭЭ_факт'!$A$5:$DH$154,47+'Потребление ЭЭ_факт'!CZ$4+47,FALSE),IF(BQ93&lt;&gt;0,VLOOKUP($A93,'Потребление ЭЭ_факт'!$A$5:$DH$154,47+'Потребление ЭЭ_факт'!CZ$4+47,FALSE),0))</f>
        <v>5540.275393922856</v>
      </c>
      <c r="BS93" s="17">
        <f>IF(AND($D93=$BI$4,$E93=BS$5),VLOOKUP($A93,'Потребление ЭЭ_факт'!$A$5:$DH$154,47+'Потребление ЭЭ_факт'!DA$4+47,FALSE),IF(BR93&lt;&gt;0,VLOOKUP($A93,'Потребление ЭЭ_факт'!$A$5:$DH$154,47+'Потребление ЭЭ_факт'!DA$4+47,FALSE),0))</f>
        <v>5573.4996888214282</v>
      </c>
      <c r="BT93" s="17">
        <f>IF(AND($D93=$BI$4,$E93=BT$5),VLOOKUP($A93,'Потребление ЭЭ_факт'!$A$5:$DH$154,47+'Потребление ЭЭ_факт'!DB$4+47,FALSE),IF(BS93&lt;&gt;0,VLOOKUP($A93,'Потребление ЭЭ_факт'!$A$5:$DH$154,47+'Потребление ЭЭ_факт'!DB$4+47,FALSE),0))</f>
        <v>6336.5418240035715</v>
      </c>
      <c r="BU93" s="14">
        <f>IF(AND($D93=$BU$4,$E93=BU$5),VLOOKUP($A93,'Потребление ЭЭ_факт'!$A$5:$DH$154,59+'Потребление ЭЭ_факт'!DC$4+47,FALSE),IF(BT93&lt;&gt;0,VLOOKUP($A93,'Потребление ЭЭ_факт'!$A$5:$DH$154,47+'Потребление ЭЭ_факт'!DC$4+59,FALSE),0))</f>
        <v>6531.7419724942856</v>
      </c>
      <c r="BV93" s="17">
        <f>IF(AND($D93=$BU$4,$E93=BV$5),VLOOKUP($A93,'Потребление ЭЭ_факт'!$A$5:$DH$154,59+'Потребление ЭЭ_факт'!DD$4+47,FALSE),IF(BU93&lt;&gt;0,VLOOKUP($A93,'Потребление ЭЭ_факт'!$A$5:$DH$154,47+'Потребление ЭЭ_факт'!DD$4+59,FALSE),0))</f>
        <v>5996.0556904000005</v>
      </c>
      <c r="BW93" s="17">
        <f>IF(AND($D93=$BU$4,$E93=BW$5),VLOOKUP($A93,'Потребление ЭЭ_факт'!$A$5:$DH$154,59+'Потребление ЭЭ_факт'!DE$4+47,FALSE),IF(BV93&lt;&gt;0,VLOOKUP($A93,'Потребление ЭЭ_факт'!$A$5:$DH$154,47+'Потребление ЭЭ_факт'!DE$4+59,FALSE),0))</f>
        <v>5721.1493559964292</v>
      </c>
      <c r="BX93" s="17">
        <f>IF(AND($D93=$BU$4,$E93=BX$5),VLOOKUP($A93,'Потребление ЭЭ_факт'!$A$5:$DH$154,59+'Потребление ЭЭ_факт'!DF$4+47,FALSE),IF(BW93&lt;&gt;0,VLOOKUP($A93,'Потребление ЭЭ_факт'!$A$5:$DH$154,47+'Потребление ЭЭ_факт'!DF$4+59,FALSE),0))</f>
        <v>5994.4361664642856</v>
      </c>
      <c r="BY93" s="17">
        <f>IF(AND($D93=$BU$4,$E93=BY$5),VLOOKUP($A93,'Потребление ЭЭ_факт'!$A$5:$DH$154,59+'Потребление ЭЭ_факт'!DG$4+47,FALSE),IF(BX93&lt;&gt;0,VLOOKUP($A93,'Потребление ЭЭ_факт'!$A$5:$DH$154,47+'Потребление ЭЭ_факт'!DG$4+59,FALSE),0))</f>
        <v>6347.1803267028581</v>
      </c>
      <c r="BZ93" s="17">
        <f>IF(AND($D93=$BU$4,$E93=BZ$5),VLOOKUP($A93,'Потребление ЭЭ_факт'!$A$5:$DH$154,59+'Потребление ЭЭ_факт'!DH$4+47,FALSE),IF(BY93&lt;&gt;0,VLOOKUP($A93,'Потребление ЭЭ_факт'!$A$5:$DH$154,47+'Потребление ЭЭ_факт'!DH$4+59,FALSE),0))</f>
        <v>6162.7788110357142</v>
      </c>
      <c r="CA93" s="15">
        <f t="shared" si="301"/>
        <v>11128.714075264284</v>
      </c>
      <c r="CB93" s="12">
        <f t="shared" si="302"/>
        <v>7920.1158941457152</v>
      </c>
      <c r="CC93" s="12">
        <f t="shared" si="303"/>
        <v>6933.6066342857139</v>
      </c>
      <c r="CD93" s="12">
        <f t="shared" si="304"/>
        <v>5540.275393922856</v>
      </c>
      <c r="CE93" s="12">
        <f t="shared" si="305"/>
        <v>5573.4996888214282</v>
      </c>
      <c r="CF93" s="12">
        <f t="shared" si="306"/>
        <v>6336.5418240035715</v>
      </c>
      <c r="CG93" s="14">
        <f t="shared" si="307"/>
        <v>6531.7419724942856</v>
      </c>
      <c r="CH93" s="15">
        <f t="shared" si="308"/>
        <v>5996.0556904000005</v>
      </c>
      <c r="CI93" s="15">
        <f t="shared" si="309"/>
        <v>5721.1493559964292</v>
      </c>
      <c r="CJ93" s="15">
        <f t="shared" si="310"/>
        <v>5994.4361664642856</v>
      </c>
      <c r="CK93" s="15">
        <f t="shared" si="311"/>
        <v>6347.1803267028581</v>
      </c>
      <c r="CL93" s="15">
        <f t="shared" si="312"/>
        <v>6162.7788110357142</v>
      </c>
      <c r="CM93" s="15">
        <f t="shared" si="438"/>
        <v>11128.714075264284</v>
      </c>
      <c r="CN93" s="15">
        <f t="shared" si="439"/>
        <v>7920.1158941457152</v>
      </c>
      <c r="CO93" s="15">
        <f t="shared" si="440"/>
        <v>6933.6066342857139</v>
      </c>
      <c r="CP93" s="15">
        <f t="shared" si="441"/>
        <v>5540.275393922856</v>
      </c>
      <c r="CQ93" s="15">
        <f t="shared" si="442"/>
        <v>5573.4996888214282</v>
      </c>
      <c r="CR93" s="16">
        <f t="shared" si="443"/>
        <v>6336.5418240035715</v>
      </c>
      <c r="CS93" s="14">
        <f t="shared" si="437"/>
        <v>6531.7419724942856</v>
      </c>
      <c r="CT93" s="15">
        <f t="shared" si="416"/>
        <v>5996.0556904000005</v>
      </c>
      <c r="CU93" s="15">
        <f t="shared" si="417"/>
        <v>5721.1493559964292</v>
      </c>
      <c r="CV93" s="15">
        <f t="shared" si="418"/>
        <v>5994.4361664642856</v>
      </c>
      <c r="CW93" s="15">
        <f t="shared" si="419"/>
        <v>6347.1803267028581</v>
      </c>
      <c r="CX93" s="15">
        <f t="shared" si="420"/>
        <v>6162.7788110357142</v>
      </c>
      <c r="CY93" s="15">
        <f t="shared" si="421"/>
        <v>11128.714075264284</v>
      </c>
      <c r="CZ93" s="15">
        <f t="shared" si="422"/>
        <v>7920.1158941457152</v>
      </c>
      <c r="DA93" s="15">
        <f t="shared" si="423"/>
        <v>6933.6066342857139</v>
      </c>
      <c r="DB93" s="15">
        <f t="shared" si="424"/>
        <v>5540.275393922856</v>
      </c>
      <c r="DC93" s="15">
        <f t="shared" si="425"/>
        <v>5573.4996888214282</v>
      </c>
      <c r="DD93" s="16">
        <f t="shared" si="287"/>
        <v>6336.5418240035715</v>
      </c>
      <c r="DE93" s="14">
        <f t="shared" si="313"/>
        <v>6531.7419724942856</v>
      </c>
      <c r="DF93" s="15">
        <f t="shared" si="426"/>
        <v>5996.0556904000005</v>
      </c>
      <c r="DG93" s="15">
        <f t="shared" si="427"/>
        <v>5721.1493559964292</v>
      </c>
      <c r="DH93" s="15">
        <f t="shared" si="428"/>
        <v>5994.4361664642856</v>
      </c>
      <c r="DI93" s="15">
        <f t="shared" si="429"/>
        <v>6347.1803267028581</v>
      </c>
      <c r="DJ93" s="15">
        <f t="shared" si="430"/>
        <v>6162.7788110357142</v>
      </c>
      <c r="DK93" s="15">
        <f t="shared" si="431"/>
        <v>11128.714075264284</v>
      </c>
      <c r="DL93" s="15">
        <f t="shared" si="432"/>
        <v>7920.1158941457152</v>
      </c>
      <c r="DM93" s="15">
        <f t="shared" si="433"/>
        <v>6933.6066342857139</v>
      </c>
      <c r="DN93" s="15">
        <f t="shared" si="434"/>
        <v>5540.275393922856</v>
      </c>
      <c r="DO93" s="15">
        <f t="shared" si="435"/>
        <v>5573.4996888214282</v>
      </c>
      <c r="DP93" s="16">
        <f t="shared" si="436"/>
        <v>6336.5418240035715</v>
      </c>
      <c r="DQ93" s="14">
        <f t="shared" si="333"/>
        <v>6531.7419724942856</v>
      </c>
      <c r="DR93" s="15">
        <f t="shared" si="334"/>
        <v>5996.0556904000005</v>
      </c>
      <c r="DS93" s="15">
        <f t="shared" si="335"/>
        <v>5721.1493559964292</v>
      </c>
      <c r="DT93" s="15">
        <f t="shared" si="336"/>
        <v>5994.4361664642856</v>
      </c>
      <c r="DU93" s="15">
        <f t="shared" si="337"/>
        <v>6347.1803267028581</v>
      </c>
      <c r="DV93" s="15">
        <f t="shared" si="338"/>
        <v>6162.7788110357142</v>
      </c>
      <c r="DW93" s="15">
        <f t="shared" si="339"/>
        <v>11128.714075264284</v>
      </c>
      <c r="DX93" s="15">
        <f t="shared" si="340"/>
        <v>7920.1158941457152</v>
      </c>
      <c r="DY93" s="15">
        <f t="shared" si="341"/>
        <v>6933.6066342857139</v>
      </c>
      <c r="DZ93" s="15">
        <f t="shared" si="444"/>
        <v>5540.275393922856</v>
      </c>
      <c r="EA93" s="15">
        <f t="shared" si="445"/>
        <v>5573.4996888214282</v>
      </c>
      <c r="EB93" s="16">
        <f t="shared" si="446"/>
        <v>6336.5418240035715</v>
      </c>
      <c r="EC93" s="14">
        <f t="shared" si="447"/>
        <v>6531.7419724942856</v>
      </c>
      <c r="ED93" s="15">
        <f t="shared" si="448"/>
        <v>5996.0556904000005</v>
      </c>
      <c r="EE93" s="15">
        <f t="shared" si="449"/>
        <v>5721.1493559964292</v>
      </c>
      <c r="EF93" s="15">
        <f t="shared" si="450"/>
        <v>5994.4361664642856</v>
      </c>
      <c r="EG93" s="15">
        <f t="shared" si="451"/>
        <v>6347.1803267028581</v>
      </c>
      <c r="EH93" s="15">
        <f t="shared" si="452"/>
        <v>6162.7788110357142</v>
      </c>
      <c r="EI93" s="15">
        <f t="shared" si="453"/>
        <v>11128.714075264284</v>
      </c>
      <c r="EJ93" s="15">
        <f t="shared" si="454"/>
        <v>7920.1158941457152</v>
      </c>
      <c r="EK93" s="15">
        <f t="shared" si="455"/>
        <v>6933.6066342857139</v>
      </c>
      <c r="EL93" s="15">
        <f t="shared" si="456"/>
        <v>5540.275393922856</v>
      </c>
      <c r="EM93" s="15">
        <f t="shared" si="457"/>
        <v>5573.4996888214282</v>
      </c>
      <c r="EN93" s="16">
        <f t="shared" si="458"/>
        <v>6336.5418240035715</v>
      </c>
      <c r="EO93" s="14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6"/>
      <c r="FC93" s="14"/>
      <c r="FD93" s="17"/>
      <c r="FE93" s="17"/>
      <c r="FF93" s="17"/>
      <c r="FG93" s="17"/>
      <c r="FH93" s="17"/>
      <c r="FI93" s="17"/>
      <c r="FJ93" s="17"/>
      <c r="FK93" s="17"/>
      <c r="FL93" s="17"/>
      <c r="FM93" s="17"/>
      <c r="FN93" s="17"/>
      <c r="FO93" s="14"/>
      <c r="FP93" s="17"/>
      <c r="FQ93" s="17"/>
      <c r="FR93" s="17"/>
      <c r="FS93" s="17"/>
      <c r="FT93" s="17"/>
      <c r="FU93" s="17"/>
      <c r="FV93" s="17"/>
      <c r="FW93" s="17"/>
      <c r="FX93" s="17"/>
      <c r="FY93" s="17"/>
      <c r="FZ93" s="17"/>
      <c r="GA93" s="14"/>
      <c r="GB93" s="17"/>
      <c r="GC93" s="17">
        <f t="shared" si="343"/>
        <v>16473.666904242858</v>
      </c>
      <c r="GD93" s="17">
        <f t="shared" si="344"/>
        <v>13021.42401225</v>
      </c>
      <c r="GE93" s="17">
        <f t="shared" si="345"/>
        <v>13295.219656374285</v>
      </c>
      <c r="GF93" s="17">
        <f t="shared" si="346"/>
        <v>14980.424618464289</v>
      </c>
      <c r="GG93" s="17">
        <f t="shared" si="347"/>
        <v>11128.714075264284</v>
      </c>
      <c r="GH93" s="17">
        <f t="shared" si="348"/>
        <v>7920.1158941457152</v>
      </c>
      <c r="GI93" s="17">
        <f t="shared" si="349"/>
        <v>6933.6066342857139</v>
      </c>
      <c r="GJ93" s="17">
        <f t="shared" si="350"/>
        <v>5540.275393922856</v>
      </c>
      <c r="GK93" s="17">
        <f t="shared" si="351"/>
        <v>5573.4996888214282</v>
      </c>
      <c r="GL93" s="17">
        <f t="shared" si="352"/>
        <v>6336.5418240035715</v>
      </c>
      <c r="GM93" s="14">
        <f t="shared" si="353"/>
        <v>6531.7419724942856</v>
      </c>
      <c r="GN93" s="17">
        <f t="shared" si="354"/>
        <v>5996.0556904000005</v>
      </c>
      <c r="GO93" s="17">
        <f t="shared" si="355"/>
        <v>5721.1493559964292</v>
      </c>
      <c r="GP93" s="17">
        <f t="shared" si="356"/>
        <v>5994.4361664642856</v>
      </c>
      <c r="GQ93" s="17">
        <f t="shared" si="357"/>
        <v>6347.1803267028581</v>
      </c>
      <c r="GR93" s="17">
        <f t="shared" si="358"/>
        <v>6162.7788110357142</v>
      </c>
      <c r="GS93" s="15">
        <f t="shared" si="359"/>
        <v>11128.714075264284</v>
      </c>
      <c r="GT93" s="12">
        <f t="shared" si="360"/>
        <v>7920.1158941457152</v>
      </c>
      <c r="GU93" s="12">
        <f t="shared" si="361"/>
        <v>6933.6066342857139</v>
      </c>
      <c r="GV93" s="12">
        <f t="shared" si="362"/>
        <v>5540.275393922856</v>
      </c>
      <c r="GW93" s="12">
        <f t="shared" si="363"/>
        <v>5573.4996888214282</v>
      </c>
      <c r="GX93" s="12">
        <f t="shared" si="364"/>
        <v>6336.5418240035715</v>
      </c>
      <c r="GY93" s="14">
        <f t="shared" si="365"/>
        <v>6531.7419724942856</v>
      </c>
      <c r="GZ93" s="15">
        <f t="shared" si="366"/>
        <v>5996.0556904000005</v>
      </c>
      <c r="HA93" s="15">
        <f t="shared" si="367"/>
        <v>5721.1493559964292</v>
      </c>
      <c r="HB93" s="15">
        <f t="shared" si="368"/>
        <v>5994.4361664642856</v>
      </c>
      <c r="HC93" s="15">
        <f t="shared" si="369"/>
        <v>6347.1803267028581</v>
      </c>
      <c r="HD93" s="15">
        <f t="shared" si="370"/>
        <v>6162.7788110357142</v>
      </c>
      <c r="HE93" s="15">
        <f t="shared" si="371"/>
        <v>11128.714075264284</v>
      </c>
      <c r="HF93" s="15">
        <f t="shared" si="372"/>
        <v>7920.1158941457152</v>
      </c>
      <c r="HG93" s="15">
        <f t="shared" si="373"/>
        <v>6933.6066342857139</v>
      </c>
      <c r="HH93" s="15">
        <f t="shared" si="374"/>
        <v>5540.275393922856</v>
      </c>
      <c r="HI93" s="15">
        <f t="shared" si="375"/>
        <v>5573.4996888214282</v>
      </c>
      <c r="HJ93" s="16">
        <f t="shared" si="376"/>
        <v>6336.5418240035715</v>
      </c>
      <c r="HK93" s="14">
        <f t="shared" si="377"/>
        <v>6531.7419724942856</v>
      </c>
      <c r="HL93" s="15">
        <f t="shared" si="378"/>
        <v>5996.0556904000005</v>
      </c>
      <c r="HM93" s="15">
        <f t="shared" si="379"/>
        <v>5721.1493559964292</v>
      </c>
      <c r="HN93" s="15">
        <f t="shared" si="380"/>
        <v>5994.4361664642856</v>
      </c>
      <c r="HO93" s="15">
        <f t="shared" si="381"/>
        <v>6347.1803267028581</v>
      </c>
      <c r="HP93" s="15">
        <f t="shared" si="382"/>
        <v>6162.7788110357142</v>
      </c>
      <c r="HQ93" s="15">
        <f t="shared" si="383"/>
        <v>11128.714075264284</v>
      </c>
      <c r="HR93" s="15">
        <f t="shared" si="384"/>
        <v>7920.1158941457152</v>
      </c>
      <c r="HS93" s="15">
        <f t="shared" si="385"/>
        <v>6933.6066342857139</v>
      </c>
      <c r="HT93" s="15">
        <f t="shared" si="386"/>
        <v>5540.275393922856</v>
      </c>
      <c r="HU93" s="15">
        <f t="shared" si="387"/>
        <v>5573.4996888214282</v>
      </c>
      <c r="HV93" s="16">
        <f t="shared" si="388"/>
        <v>6336.5418240035715</v>
      </c>
      <c r="HW93" s="14">
        <f t="shared" si="389"/>
        <v>6531.7419724942856</v>
      </c>
      <c r="HX93" s="15">
        <f t="shared" si="390"/>
        <v>5996.0556904000005</v>
      </c>
      <c r="HY93" s="15">
        <f t="shared" si="391"/>
        <v>5721.1493559964292</v>
      </c>
      <c r="HZ93" s="15">
        <f t="shared" si="392"/>
        <v>5994.4361664642856</v>
      </c>
      <c r="IA93" s="15">
        <f t="shared" si="393"/>
        <v>6347.1803267028581</v>
      </c>
      <c r="IB93" s="15">
        <f t="shared" si="394"/>
        <v>6162.7788110357142</v>
      </c>
      <c r="IC93" s="15">
        <f t="shared" si="395"/>
        <v>11128.714075264284</v>
      </c>
      <c r="ID93" s="15">
        <f t="shared" si="396"/>
        <v>7920.1158941457152</v>
      </c>
      <c r="IE93" s="15">
        <f t="shared" si="397"/>
        <v>6933.6066342857139</v>
      </c>
      <c r="IF93" s="15">
        <f t="shared" si="398"/>
        <v>5540.275393922856</v>
      </c>
      <c r="IG93" s="15">
        <f t="shared" si="399"/>
        <v>5573.4996888214282</v>
      </c>
      <c r="IH93" s="16">
        <f t="shared" si="400"/>
        <v>6336.5418240035715</v>
      </c>
      <c r="II93" s="14">
        <f t="shared" si="401"/>
        <v>6531.7419724942856</v>
      </c>
      <c r="IJ93" s="15">
        <f t="shared" si="415"/>
        <v>5996.0556904000005</v>
      </c>
      <c r="IK93" s="15"/>
      <c r="IL93" s="15"/>
      <c r="IM93" s="15"/>
      <c r="IN93" s="15"/>
      <c r="IO93" s="15"/>
      <c r="IP93" s="15"/>
      <c r="IQ93" s="15"/>
      <c r="IR93" s="15"/>
      <c r="IS93" s="15"/>
      <c r="IT93" s="16"/>
      <c r="IU93" s="14"/>
      <c r="IV93" s="15"/>
      <c r="IW93" s="15"/>
      <c r="IX93" s="15"/>
      <c r="IY93" s="15"/>
      <c r="IZ93" s="15"/>
      <c r="JA93" s="15"/>
      <c r="JB93" s="15"/>
      <c r="JC93" s="15"/>
      <c r="JD93" s="15"/>
      <c r="JE93" s="15"/>
      <c r="JF93" s="16"/>
      <c r="JH93" s="17"/>
      <c r="JI93" s="14">
        <f t="shared" si="406"/>
        <v>0</v>
      </c>
      <c r="JJ93" s="15">
        <f t="shared" si="407"/>
        <v>0</v>
      </c>
      <c r="JK93" s="15">
        <f t="shared" si="408"/>
        <v>101203.48870177499</v>
      </c>
      <c r="JL93" s="15">
        <f t="shared" si="409"/>
        <v>80186.09583353714</v>
      </c>
      <c r="JM93" s="15">
        <f t="shared" si="410"/>
        <v>80186.09583353714</v>
      </c>
      <c r="JN93" s="15">
        <f t="shared" si="411"/>
        <v>80186.09583353714</v>
      </c>
      <c r="JO93" s="15">
        <f t="shared" si="412"/>
        <v>80186.09583353714</v>
      </c>
      <c r="JP93" s="15">
        <f t="shared" si="413"/>
        <v>12527.797662894285</v>
      </c>
      <c r="JQ93" s="15">
        <f t="shared" si="414"/>
        <v>0</v>
      </c>
      <c r="JR93" s="14"/>
    </row>
    <row r="94" spans="1:278" ht="12.75" customHeight="1" x14ac:dyDescent="0.25">
      <c r="A94" s="1" t="s">
        <v>213</v>
      </c>
      <c r="B94" s="3" t="s">
        <v>214</v>
      </c>
      <c r="C94" s="4">
        <v>45344</v>
      </c>
      <c r="D94">
        <f t="shared" si="297"/>
        <v>2024</v>
      </c>
      <c r="E94">
        <f t="shared" si="298"/>
        <v>2</v>
      </c>
      <c r="F94">
        <f t="shared" si="299"/>
        <v>2021</v>
      </c>
      <c r="G94">
        <f t="shared" si="300"/>
        <v>2</v>
      </c>
      <c r="H94">
        <f t="shared" si="402"/>
        <v>2024</v>
      </c>
      <c r="I94">
        <f t="shared" si="403"/>
        <v>3</v>
      </c>
      <c r="J94">
        <f t="shared" si="404"/>
        <v>2029</v>
      </c>
      <c r="K94">
        <f t="shared" si="405"/>
        <v>2</v>
      </c>
      <c r="M94" s="28">
        <f>IF(AND($D94=$M$4,$E94=M$5),VLOOKUP($A94,'Потребление ЭЭ_факт'!$A$5:$DH$154,47+'Потребление ЭЭ_факт'!AU$4-1,FALSE),IF(L94&lt;&gt;0,VLOOKUP($A94,'Потребление ЭЭ_факт'!$A$5:$DH$154,47+'Потребление ЭЭ_факт'!AU$4-1,FALSE),0))</f>
        <v>0</v>
      </c>
      <c r="N94" s="17">
        <f>IF(AND($D94=$M$4,$E94=N$5),VLOOKUP($A94,'Потребление ЭЭ_факт'!$A$5:$DH$154,47+'Потребление ЭЭ_факт'!AV$4-1,FALSE),IF(M94&lt;&gt;0,VLOOKUP($A94,'Потребление ЭЭ_факт'!$A$5:$DH$154,47+'Потребление ЭЭ_факт'!AV$4-1,FALSE),0))</f>
        <v>0</v>
      </c>
      <c r="O94" s="17">
        <f>IF(AND($D94=$M$4,$E94=O$5),VLOOKUP($A94,'Потребление ЭЭ_факт'!$A$5:$DH$154,47+'Потребление ЭЭ_факт'!AW$4-1,FALSE),IF(N94&lt;&gt;0,VLOOKUP($A94,'Потребление ЭЭ_факт'!$A$5:$DH$154,47+'Потребление ЭЭ_факт'!AW$4-1,FALSE),0))</f>
        <v>0</v>
      </c>
      <c r="P94" s="17">
        <f>IF(AND($D94=$M$4,$E94=P$5),VLOOKUP($A94,'Потребление ЭЭ_факт'!$A$5:$DH$154,47+'Потребление ЭЭ_факт'!AX$4-1,FALSE),IF(O94&lt;&gt;0,VLOOKUP($A94,'Потребление ЭЭ_факт'!$A$5:$DH$154,47+'Потребление ЭЭ_факт'!AX$4-1,FALSE),0))</f>
        <v>0</v>
      </c>
      <c r="Q94" s="17">
        <f>IF(AND($D94=$M$4,$E94=Q$5),VLOOKUP($A94,'Потребление ЭЭ_факт'!$A$5:$DH$154,47+'Потребление ЭЭ_факт'!AY$4-1,FALSE),IF(P94&lt;&gt;0,VLOOKUP($A94,'Потребление ЭЭ_факт'!$A$5:$DH$154,47+'Потребление ЭЭ_факт'!AY$4-1,FALSE),0))</f>
        <v>0</v>
      </c>
      <c r="R94" s="17">
        <f>IF(AND($D94=$M$4,$E94=R$5),VLOOKUP($A94,'Потребление ЭЭ_факт'!$A$5:$DH$154,47+'Потребление ЭЭ_факт'!AZ$4-1,FALSE),IF(Q94&lt;&gt;0,VLOOKUP($A94,'Потребление ЭЭ_факт'!$A$5:$DH$154,47+'Потребление ЭЭ_факт'!AZ$4-1,FALSE),0))</f>
        <v>0</v>
      </c>
      <c r="S94" s="17">
        <f>IF(AND($D94=$M$4,$E94=S$5),VLOOKUP($A94,'Потребление ЭЭ_факт'!$A$5:$DH$154,47+'Потребление ЭЭ_факт'!BA$4-1,FALSE),IF(R94&lt;&gt;0,VLOOKUP($A94,'Потребление ЭЭ_факт'!$A$5:$DH$154,47+'Потребление ЭЭ_факт'!BA$4-1,FALSE),0))</f>
        <v>0</v>
      </c>
      <c r="T94" s="17">
        <f>IF(AND($D94=$M$4,$E94=T$5),VLOOKUP($A94,'Потребление ЭЭ_факт'!$A$5:$DH$154,47+'Потребление ЭЭ_факт'!BB$4-1,FALSE),IF(S94&lt;&gt;0,VLOOKUP($A94,'Потребление ЭЭ_факт'!$A$5:$DH$154,47+'Потребление ЭЭ_факт'!BB$4-1,FALSE),0))</f>
        <v>0</v>
      </c>
      <c r="U94" s="17">
        <f>IF(AND($D94=$M$4,$E94=U$5),VLOOKUP($A94,'Потребление ЭЭ_факт'!$A$5:$DH$154,47+'Потребление ЭЭ_факт'!BC$4-1,FALSE),IF(T94&lt;&gt;0,VLOOKUP($A94,'Потребление ЭЭ_факт'!$A$5:$DH$154,47+'Потребление ЭЭ_факт'!BC$4-1,FALSE),0))</f>
        <v>0</v>
      </c>
      <c r="V94" s="17">
        <f>IF(AND($D94=$M$4,$E94=V$5),VLOOKUP($A94,'Потребление ЭЭ_факт'!$A$5:$DH$154,47+'Потребление ЭЭ_факт'!BD$4-1,FALSE),IF(U94&lt;&gt;0,VLOOKUP($A94,'Потребление ЭЭ_факт'!$A$5:$DH$154,47+'Потребление ЭЭ_факт'!BD$4-1,FALSE),0))</f>
        <v>0</v>
      </c>
      <c r="W94" s="17">
        <f>IF(AND($D94=$M$4,$E94=W$5),VLOOKUP($A94,'Потребление ЭЭ_факт'!$A$5:$DH$154,47+'Потребление ЭЭ_факт'!BE$4-1,FALSE),IF(V94&lt;&gt;0,VLOOKUP($A94,'Потребление ЭЭ_факт'!$A$5:$DH$154,47+'Потребление ЭЭ_факт'!BE$4-1,FALSE),0))</f>
        <v>0</v>
      </c>
      <c r="X94" s="17">
        <f>IF(AND($D94=$M$4,$E94=X$5),VLOOKUP($A94,'Потребление ЭЭ_факт'!$A$5:$DH$154,47+'Потребление ЭЭ_факт'!BF$4-1,FALSE),IF(W94&lt;&gt;0,VLOOKUP($A94,'Потребление ЭЭ_факт'!$A$5:$DH$154,47+'Потребление ЭЭ_факт'!BF$4-1,FALSE),0))</f>
        <v>0</v>
      </c>
      <c r="Y94" s="14">
        <f>IF(AND($D94=$Y$4,$E94=Y$5),VLOOKUP($A94,'Потребление ЭЭ_факт'!$A$5:$DH$154,47+'Потребление ЭЭ_факт'!BG$4+11,FALSE),IF(X94&lt;&gt;0,VLOOKUP($A94,'Потребление ЭЭ_факт'!$A$5:$DH$154,47+'Потребление ЭЭ_факт'!BG$4+11,FALSE),0))</f>
        <v>0</v>
      </c>
      <c r="Z94" s="17">
        <f>IF(AND($D94=$Y$4,$E94=Z$5),VLOOKUP($A94,'Потребление ЭЭ_факт'!$A$5:$DH$154,47+'Потребление ЭЭ_факт'!BH$4+11,FALSE),IF(Y94&lt;&gt;0,VLOOKUP($A94,'Потребление ЭЭ_факт'!$A$5:$DH$154,47+'Потребление ЭЭ_факт'!BH$4+11,FALSE),0))</f>
        <v>0</v>
      </c>
      <c r="AA94" s="17">
        <f>IF(AND($D94=$Y$4,$E94=AA$5),VLOOKUP($A94,'Потребление ЭЭ_факт'!$A$5:$DH$154,47+'Потребление ЭЭ_факт'!BI$4+11,FALSE),IF(Z94&lt;&gt;0,VLOOKUP($A94,'Потребление ЭЭ_факт'!$A$5:$DH$154,47+'Потребление ЭЭ_факт'!BI$4+11,FALSE),0))</f>
        <v>0</v>
      </c>
      <c r="AB94" s="17">
        <f>IF(AND($D94=$Y$4,$E94=AB$5),VLOOKUP($A94,'Потребление ЭЭ_факт'!$A$5:$DH$154,47+'Потребление ЭЭ_факт'!BJ$4+11,FALSE),IF(AA94&lt;&gt;0,VLOOKUP($A94,'Потребление ЭЭ_факт'!$A$5:$DH$154,47+'Потребление ЭЭ_факт'!BJ$4+11,FALSE),0))</f>
        <v>0</v>
      </c>
      <c r="AC94" s="17">
        <f>IF(AND($D94=$Y$4,$E94=AC$5),VLOOKUP($A94,'Потребление ЭЭ_факт'!$A$5:$DH$154,47+'Потребление ЭЭ_факт'!BK$4+11,FALSE),IF(AB94&lt;&gt;0,VLOOKUP($A94,'Потребление ЭЭ_факт'!$A$5:$DH$154,47+'Потребление ЭЭ_факт'!BK$4+11,FALSE),0))</f>
        <v>0</v>
      </c>
      <c r="AD94" s="17">
        <f>IF(AND($D94=$Y$4,$E94=AD$5),VLOOKUP($A94,'Потребление ЭЭ_факт'!$A$5:$DH$154,47+'Потребление ЭЭ_факт'!BL$4+11,FALSE),IF(AC94&lt;&gt;0,VLOOKUP($A94,'Потребление ЭЭ_факт'!$A$5:$DH$154,47+'Потребление ЭЭ_факт'!BL$4+11,FALSE),0))</f>
        <v>0</v>
      </c>
      <c r="AE94" s="17">
        <f>IF(AND($D94=$Y$4,$E94=AE$5),VLOOKUP($A94,'Потребление ЭЭ_факт'!$A$5:$DH$154,47+'Потребление ЭЭ_факт'!BM$4+11,FALSE),IF(AD94&lt;&gt;0,VLOOKUP($A94,'Потребление ЭЭ_факт'!$A$5:$DH$154,47+'Потребление ЭЭ_факт'!BM$4+11,FALSE),0))</f>
        <v>0</v>
      </c>
      <c r="AF94" s="17">
        <f>IF(AND($D94=$Y$4,$E94=AF$5),VLOOKUP($A94,'Потребление ЭЭ_факт'!$A$5:$DH$154,47+'Потребление ЭЭ_факт'!BN$4+11,FALSE),IF(AE94&lt;&gt;0,VLOOKUP($A94,'Потребление ЭЭ_факт'!$A$5:$DH$154,47+'Потребление ЭЭ_факт'!BN$4+11,FALSE),0))</f>
        <v>0</v>
      </c>
      <c r="AG94" s="17">
        <f>IF(AND($D94=$Y$4,$E94=AG$5),VLOOKUP($A94,'Потребление ЭЭ_факт'!$A$5:$DH$154,47+'Потребление ЭЭ_факт'!BO$4+11,FALSE),IF(AF94&lt;&gt;0,VLOOKUP($A94,'Потребление ЭЭ_факт'!$A$5:$DH$154,47+'Потребление ЭЭ_факт'!BO$4+11,FALSE),0))</f>
        <v>0</v>
      </c>
      <c r="AH94" s="17">
        <f>IF(AND($D94=$Y$4,$E94=AH$5),VLOOKUP($A94,'Потребление ЭЭ_факт'!$A$5:$DH$154,47+'Потребление ЭЭ_факт'!BP$4+11,FALSE),IF(AG94&lt;&gt;0,VLOOKUP($A94,'Потребление ЭЭ_факт'!$A$5:$DH$154,47+'Потребление ЭЭ_факт'!BP$4+11,FALSE),0))</f>
        <v>0</v>
      </c>
      <c r="AI94" s="17">
        <f>IF(AND($D94=$Y$4,$E94=AI$5),VLOOKUP($A94,'Потребление ЭЭ_факт'!$A$5:$DH$154,47+'Потребление ЭЭ_факт'!BQ$4+11,FALSE),IF(AH94&lt;&gt;0,VLOOKUP($A94,'Потребление ЭЭ_факт'!$A$5:$DH$154,47+'Потребление ЭЭ_факт'!BQ$4+11,FALSE),0))</f>
        <v>0</v>
      </c>
      <c r="AJ94" s="17">
        <f>IF(AND($D94=$Y$4,$E94=AJ$5),VLOOKUP($A94,'Потребление ЭЭ_факт'!$A$5:$DH$154,47+'Потребление ЭЭ_факт'!BR$4+11,FALSE),IF(AI94&lt;&gt;0,VLOOKUP($A94,'Потребление ЭЭ_факт'!$A$5:$DH$154,47+'Потребление ЭЭ_факт'!BR$4+11,FALSE),0))</f>
        <v>0</v>
      </c>
      <c r="AK94" s="14">
        <f>IF(AND($D94=$AK$4,$E94=AK$5),VLOOKUP($A94,'Потребление ЭЭ_факт'!$A$5:$DH$154,47+'Потребление ЭЭ_факт'!BS$4+23,FALSE),IF(AJ94&lt;&gt;0,VLOOKUP($A94,'Потребление ЭЭ_факт'!$A$5:$DH$154,47+'Потребление ЭЭ_факт'!BS$4+23,FALSE),0))</f>
        <v>0</v>
      </c>
      <c r="AL94" s="17">
        <f>IF(AND($D94=$AK$4,$E94=AL$5),VLOOKUP($A94,'Потребление ЭЭ_факт'!$A$5:$DH$154,47+'Потребление ЭЭ_факт'!BT$4+23,FALSE),IF(AK94&lt;&gt;0,VLOOKUP($A94,'Потребление ЭЭ_факт'!$A$5:$DH$154,47+'Потребление ЭЭ_факт'!BT$4+23,FALSE),0))</f>
        <v>0</v>
      </c>
      <c r="AM94" s="17">
        <f>IF(AND($D94=$AK$4,$E94=AM$5),VLOOKUP($A94,'Потребление ЭЭ_факт'!$A$5:$DH$154,47+'Потребление ЭЭ_факт'!BU$4+23,FALSE),IF(AL94&lt;&gt;0,VLOOKUP($A94,'Потребление ЭЭ_факт'!$A$5:$DH$154,47+'Потребление ЭЭ_факт'!BU$4+23,FALSE),0))</f>
        <v>0</v>
      </c>
      <c r="AN94" s="17">
        <f>IF(AND($D94=$AK$4,$E94=AN$5),VLOOKUP($A94,'Потребление ЭЭ_факт'!$A$5:$DH$154,47+'Потребление ЭЭ_факт'!BV$4+23,FALSE),IF(AM94&lt;&gt;0,VLOOKUP($A94,'Потребление ЭЭ_факт'!$A$5:$DH$154,47+'Потребление ЭЭ_факт'!BV$4+23,FALSE),0))</f>
        <v>0</v>
      </c>
      <c r="AO94" s="17">
        <f>IF(AND($D94=$AK$4,$E94=AO$5),VLOOKUP($A94,'Потребление ЭЭ_факт'!$A$5:$DH$154,47+'Потребление ЭЭ_факт'!BW$4+23,FALSE),IF(AN94&lt;&gt;0,VLOOKUP($A94,'Потребление ЭЭ_факт'!$A$5:$DH$154,47+'Потребление ЭЭ_факт'!BW$4+23,FALSE),0))</f>
        <v>0</v>
      </c>
      <c r="AP94" s="17">
        <f>IF(AND($D94=$AK$4,$E94=AP$5),VLOOKUP($A94,'Потребление ЭЭ_факт'!$A$5:$DH$154,47+'Потребление ЭЭ_факт'!BX$4+23,FALSE),IF(AO94&lt;&gt;0,VLOOKUP($A94,'Потребление ЭЭ_факт'!$A$5:$DH$154,47+'Потребление ЭЭ_факт'!BX$4+23,FALSE),0))</f>
        <v>0</v>
      </c>
      <c r="AQ94" s="17">
        <f>IF(AND($D94=$AK$4,$E94=AQ$5),VLOOKUP($A94,'Потребление ЭЭ_факт'!$A$5:$DH$154,47+'Потребление ЭЭ_факт'!BY$4+23,FALSE),IF(AP94&lt;&gt;0,VLOOKUP($A94,'Потребление ЭЭ_факт'!$A$5:$DH$154,47+'Потребление ЭЭ_факт'!BY$4+23,FALSE),0))</f>
        <v>0</v>
      </c>
      <c r="AR94" s="17">
        <f>IF(AND($D94=$AK$4,$E94=AR$5),VLOOKUP($A94,'Потребление ЭЭ_факт'!$A$5:$DH$154,47+'Потребление ЭЭ_факт'!BZ$4+23,FALSE),IF(AQ94&lt;&gt;0,VLOOKUP($A94,'Потребление ЭЭ_факт'!$A$5:$DH$154,47+'Потребление ЭЭ_факт'!BZ$4+23,FALSE),0))</f>
        <v>0</v>
      </c>
      <c r="AS94" s="17">
        <f>IF(AND($D94=$AK$4,$E94=AS$5),VLOOKUP($A94,'Потребление ЭЭ_факт'!$A$5:$DH$154,47+'Потребление ЭЭ_факт'!CA$4+23,FALSE),IF(AR94&lt;&gt;0,VLOOKUP($A94,'Потребление ЭЭ_факт'!$A$5:$DH$154,47+'Потребление ЭЭ_факт'!CA$4+23,FALSE),0))</f>
        <v>0</v>
      </c>
      <c r="AT94" s="17">
        <f>IF(AND($D94=$AK$4,$E94=AT$5),VLOOKUP($A94,'Потребление ЭЭ_факт'!$A$5:$DH$154,47+'Потребление ЭЭ_факт'!CB$4+23,FALSE),IF(AS94&lt;&gt;0,VLOOKUP($A94,'Потребление ЭЭ_факт'!$A$5:$DH$154,47+'Потребление ЭЭ_факт'!CB$4+23,FALSE),0))</f>
        <v>0</v>
      </c>
      <c r="AU94" s="17">
        <f>IF(AND($D94=$AK$4,$E94=AU$5),VLOOKUP($A94,'Потребление ЭЭ_факт'!$A$5:$DH$154,47+'Потребление ЭЭ_факт'!CC$4+23,FALSE),IF(AT94&lt;&gt;0,VLOOKUP($A94,'Потребление ЭЭ_факт'!$A$5:$DH$154,47+'Потребление ЭЭ_факт'!CC$4+23,FALSE),0))</f>
        <v>0</v>
      </c>
      <c r="AV94" s="17">
        <f>IF(AND($D94=$AK$4,$E94=AV$5),VLOOKUP($A94,'Потребление ЭЭ_факт'!$A$5:$DH$154,47+'Потребление ЭЭ_факт'!CD$4+23,FALSE),IF(AU94&lt;&gt;0,VLOOKUP($A94,'Потребление ЭЭ_факт'!$A$5:$DH$154,47+'Потребление ЭЭ_факт'!CD$4+23,FALSE),0))</f>
        <v>0</v>
      </c>
      <c r="AW94" s="14">
        <f>IF(AND($D94=$AW$4,$E94=AW$5),VLOOKUP($A94,'Потребление ЭЭ_факт'!$A$5:$DH$154,47+'Потребление ЭЭ_факт'!CE$4+35,FALSE),IF(AV94&lt;&gt;0,VLOOKUP($A94,'Потребление ЭЭ_факт'!$A$5:$DH$154,47+'Потребление ЭЭ_факт'!CE$4+35,FALSE),0))</f>
        <v>0</v>
      </c>
      <c r="AX94" s="17">
        <f>IF(AND($D94=$AW$4,$E94=AX$5),VLOOKUP($A94,'Потребление ЭЭ_факт'!$A$5:$DH$154,47+'Потребление ЭЭ_факт'!CF$4+35,FALSE),IF(AW94&lt;&gt;0,VLOOKUP($A94,'Потребление ЭЭ_факт'!$A$5:$DH$154,47+'Потребление ЭЭ_факт'!CF$4+35,FALSE),0))</f>
        <v>0</v>
      </c>
      <c r="AY94" s="17">
        <f>IF(AND($D94=$AW$4,$E94=AY$5),VLOOKUP($A94,'Потребление ЭЭ_факт'!$A$5:$DH$154,47+'Потребление ЭЭ_факт'!CG$4+35,FALSE),IF(AX94&lt;&gt;0,VLOOKUP($A94,'Потребление ЭЭ_факт'!$A$5:$DH$154,47+'Потребление ЭЭ_факт'!CG$4+35,FALSE),0))</f>
        <v>0</v>
      </c>
      <c r="AZ94" s="17">
        <f>IF(AND($D94=$AW$4,$E94=AZ$5),VLOOKUP($A94,'Потребление ЭЭ_факт'!$A$5:$DH$154,47+'Потребление ЭЭ_факт'!CH$4+35,FALSE),IF(AY94&lt;&gt;0,VLOOKUP($A94,'Потребление ЭЭ_факт'!$A$5:$DH$154,47+'Потребление ЭЭ_факт'!CH$4+35,FALSE),0))</f>
        <v>0</v>
      </c>
      <c r="BA94" s="17">
        <f>IF(AND($D94=$AW$4,$E94=BA$5),VLOOKUP($A94,'Потребление ЭЭ_факт'!$A$5:$DH$154,47+'Потребление ЭЭ_факт'!CI$4+35,FALSE),IF(AZ94&lt;&gt;0,VLOOKUP($A94,'Потребление ЭЭ_факт'!$A$5:$DH$154,47+'Потребление ЭЭ_факт'!CI$4+35,FALSE),0))</f>
        <v>0</v>
      </c>
      <c r="BB94" s="17">
        <f>IF(AND($D94=$AW$4,$E94=BB$5),VLOOKUP($A94,'Потребление ЭЭ_факт'!$A$5:$DH$154,47+'Потребление ЭЭ_факт'!CJ$4+35,FALSE),IF(BA94&lt;&gt;0,VLOOKUP($A94,'Потребление ЭЭ_факт'!$A$5:$DH$154,47+'Потребление ЭЭ_факт'!CJ$4+35,FALSE),0))</f>
        <v>0</v>
      </c>
      <c r="BC94" s="17">
        <f>IF(AND($D94=$AW$4,$E94=BC$5),VLOOKUP($A94,'Потребление ЭЭ_факт'!$A$5:$DH$154,47+'Потребление ЭЭ_факт'!CK$4+35,FALSE),IF(BB94&lt;&gt;0,VLOOKUP($A94,'Потребление ЭЭ_факт'!$A$5:$DH$154,47+'Потребление ЭЭ_факт'!CK$4+35,FALSE),0))</f>
        <v>0</v>
      </c>
      <c r="BD94" s="17">
        <f>IF(AND($D94=$AW$4,$E94=BD$5),VLOOKUP($A94,'Потребление ЭЭ_факт'!$A$5:$DH$154,47+'Потребление ЭЭ_факт'!CL$4+35,FALSE),IF(BC94&lt;&gt;0,VLOOKUP($A94,'Потребление ЭЭ_факт'!$A$5:$DH$154,47+'Потребление ЭЭ_факт'!CL$4+35,FALSE),0))</f>
        <v>0</v>
      </c>
      <c r="BE94" s="17">
        <f>IF(AND($D94=$AW$4,$E94=BE$5),VLOOKUP($A94,'Потребление ЭЭ_факт'!$A$5:$DH$154,47+'Потребление ЭЭ_факт'!CM$4+35,FALSE),IF(BD94&lt;&gt;0,VLOOKUP($A94,'Потребление ЭЭ_факт'!$A$5:$DH$154,47+'Потребление ЭЭ_факт'!CM$4+35,FALSE),0))</f>
        <v>0</v>
      </c>
      <c r="BF94" s="17">
        <f>IF(AND($D94=$AW$4,$E94=BF$5),VLOOKUP($A94,'Потребление ЭЭ_факт'!$A$5:$DH$154,47+'Потребление ЭЭ_факт'!CN$4+35,FALSE),IF(BE94&lt;&gt;0,VLOOKUP($A94,'Потребление ЭЭ_факт'!$A$5:$DH$154,47+'Потребление ЭЭ_факт'!CN$4+35,FALSE),0))</f>
        <v>0</v>
      </c>
      <c r="BG94" s="17">
        <f>IF(AND($D94=$AW$4,$E94=BG$5),VLOOKUP($A94,'Потребление ЭЭ_факт'!$A$5:$DH$154,47+'Потребление ЭЭ_факт'!CO$4+35,FALSE),IF(BF94&lt;&gt;0,VLOOKUP($A94,'Потребление ЭЭ_факт'!$A$5:$DH$154,47+'Потребление ЭЭ_факт'!CO$4+35,FALSE),0))</f>
        <v>0</v>
      </c>
      <c r="BH94" s="17">
        <f>IF(AND($D94=$AW$4,$E94=BH$5),VLOOKUP($A94,'Потребление ЭЭ_факт'!$A$5:$DH$154,47+'Потребление ЭЭ_факт'!CP$4+35,FALSE),IF(BG94&lt;&gt;0,VLOOKUP($A94,'Потребление ЭЭ_факт'!$A$5:$DH$154,47+'Потребление ЭЭ_факт'!CP$4+35,FALSE),0))</f>
        <v>0</v>
      </c>
      <c r="BI94" s="14">
        <f>IF(AND($D94=$BI$4,$E94=BI$5),VLOOKUP($A94,'Потребление ЭЭ_факт'!$A$5:$DH$154,47+'Потребление ЭЭ_факт'!CQ$4+47,FALSE),IF(BH94&lt;&gt;0,VLOOKUP($A94,'Потребление ЭЭ_факт'!$A$5:$DH$154,47+'Потребление ЭЭ_факт'!CQ$4+47,FALSE),0))</f>
        <v>0</v>
      </c>
      <c r="BJ94" s="17">
        <f>IF(AND($D94=$BI$4,$E94=BJ$5),VLOOKUP($A94,'Потребление ЭЭ_факт'!$A$5:$DH$154,47+'Потребление ЭЭ_факт'!CR$4+47,FALSE),IF(BI94&lt;&gt;0,VLOOKUP($A94,'Потребление ЭЭ_факт'!$A$5:$DH$154,47+'Потребление ЭЭ_факт'!CR$4+47,FALSE),0))</f>
        <v>14330.757594171429</v>
      </c>
      <c r="BK94" s="17">
        <f>IF(AND($D94=$BI$4,$E94=BK$5),VLOOKUP($A94,'Потребление ЭЭ_факт'!$A$5:$DH$154,47+'Потребление ЭЭ_факт'!CS$4+47,FALSE),IF(BJ94&lt;&gt;0,VLOOKUP($A94,'Потребление ЭЭ_факт'!$A$5:$DH$154,47+'Потребление ЭЭ_факт'!CS$4+47,FALSE),0))</f>
        <v>19665.365361714285</v>
      </c>
      <c r="BL94" s="17">
        <f>IF(AND($D94=$BI$4,$E94=BL$5),VLOOKUP($A94,'Потребление ЭЭ_факт'!$A$5:$DH$154,47+'Потребление ЭЭ_факт'!CT$4+47,FALSE),IF(BK94&lt;&gt;0,VLOOKUP($A94,'Потребление ЭЭ_факт'!$A$5:$DH$154,47+'Потребление ЭЭ_факт'!CT$4+47,FALSE),0))</f>
        <v>15469.550200714286</v>
      </c>
      <c r="BM94" s="17">
        <f>IF(AND($D94=$BI$4,$E94=BM$5),VLOOKUP($A94,'Потребление ЭЭ_факт'!$A$5:$DH$154,47+'Потребление ЭЭ_факт'!CU$4+47,FALSE),IF(BL94&lt;&gt;0,VLOOKUP($A94,'Потребление ЭЭ_факт'!$A$5:$DH$154,47+'Потребление ЭЭ_факт'!CU$4+47,FALSE),0))</f>
        <v>14632.023515714283</v>
      </c>
      <c r="BN94" s="17">
        <f>IF(AND($D94=$BI$4,$E94=BN$5),VLOOKUP($A94,'Потребление ЭЭ_факт'!$A$5:$DH$154,47+'Потребление ЭЭ_факт'!CV$4+47,FALSE),IF(BM94&lt;&gt;0,VLOOKUP($A94,'Потребление ЭЭ_факт'!$A$5:$DH$154,47+'Потребление ЭЭ_факт'!CV$4+47,FALSE),0))</f>
        <v>14802.796313571429</v>
      </c>
      <c r="BO94" s="17">
        <f>IF(AND($D94=$BI$4,$E94=BO$5),VLOOKUP($A94,'Потребление ЭЭ_факт'!$A$5:$DH$154,47+'Потребление ЭЭ_факт'!CW$4+47,FALSE),IF(BN94&lt;&gt;0,VLOOKUP($A94,'Потребление ЭЭ_факт'!$A$5:$DH$154,47+'Потребление ЭЭ_факт'!CW$4+47,FALSE),0))</f>
        <v>17456.715872571433</v>
      </c>
      <c r="BP94" s="17">
        <f>IF(AND($D94=$BI$4,$E94=BP$5),VLOOKUP($A94,'Потребление ЭЭ_факт'!$A$5:$DH$154,47+'Потребление ЭЭ_факт'!CX$4+47,FALSE),IF(BO94&lt;&gt;0,VLOOKUP($A94,'Потребление ЭЭ_факт'!$A$5:$DH$154,47+'Потребление ЭЭ_факт'!CX$4+47,FALSE),0))</f>
        <v>16679.723233314289</v>
      </c>
      <c r="BQ94" s="17">
        <f>IF(AND($D94=$BI$4,$E94=BQ$5),VLOOKUP($A94,'Потребление ЭЭ_факт'!$A$5:$DH$154,47+'Потребление ЭЭ_факт'!CY$4+47,FALSE),IF(BP94&lt;&gt;0,VLOOKUP($A94,'Потребление ЭЭ_факт'!$A$5:$DH$154,47+'Потребление ЭЭ_факт'!CY$4+47,FALSE),0))</f>
        <v>15631.794227142856</v>
      </c>
      <c r="BR94" s="17">
        <f>IF(AND($D94=$BI$4,$E94=BR$5),VLOOKUP($A94,'Потребление ЭЭ_факт'!$A$5:$DH$154,47+'Потребление ЭЭ_факт'!CZ$4+47,FALSE),IF(BQ94&lt;&gt;0,VLOOKUP($A94,'Потребление ЭЭ_факт'!$A$5:$DH$154,47+'Потребление ЭЭ_факт'!CZ$4+47,FALSE),0))</f>
        <v>18624.942615942859</v>
      </c>
      <c r="BS94" s="17">
        <f>IF(AND($D94=$BI$4,$E94=BS$5),VLOOKUP($A94,'Потребление ЭЭ_факт'!$A$5:$DH$154,47+'Потребление ЭЭ_факт'!DA$4+47,FALSE),IF(BR94&lt;&gt;0,VLOOKUP($A94,'Потребление ЭЭ_факт'!$A$5:$DH$154,47+'Потребление ЭЭ_факт'!DA$4+47,FALSE),0))</f>
        <v>7110.2608950000003</v>
      </c>
      <c r="BT94" s="17">
        <f>IF(AND($D94=$BI$4,$E94=BT$5),VLOOKUP($A94,'Потребление ЭЭ_факт'!$A$5:$DH$154,47+'Потребление ЭЭ_факт'!DB$4+47,FALSE),IF(BS94&lt;&gt;0,VLOOKUP($A94,'Потребление ЭЭ_факт'!$A$5:$DH$154,47+'Потребление ЭЭ_факт'!DB$4+47,FALSE),0))</f>
        <v>8921.697077785715</v>
      </c>
      <c r="BU94" s="14">
        <f>IF(AND($D94=$BU$4,$E94=BU$5),VLOOKUP($A94,'Потребление ЭЭ_факт'!$A$5:$DH$154,59+'Потребление ЭЭ_факт'!DC$4+47,FALSE),IF(BT94&lt;&gt;0,VLOOKUP($A94,'Потребление ЭЭ_факт'!$A$5:$DH$154,47+'Потребление ЭЭ_факт'!DC$4+59,FALSE),0))</f>
        <v>8058.1017158857157</v>
      </c>
      <c r="BV94" s="17">
        <f>IF(AND($D94=$BU$4,$E94=BV$5),VLOOKUP($A94,'Потребление ЭЭ_факт'!$A$5:$DH$154,59+'Потребление ЭЭ_факт'!DD$4+47,FALSE),IF(BU94&lt;&gt;0,VLOOKUP($A94,'Потребление ЭЭ_факт'!$A$5:$DH$154,47+'Потребление ЭЭ_факт'!DD$4+59,FALSE),0))</f>
        <v>8488.6606339999998</v>
      </c>
      <c r="BW94" s="17">
        <f>IF(AND($D94=$BU$4,$E94=BW$5),VLOOKUP($A94,'Потребление ЭЭ_факт'!$A$5:$DH$154,59+'Потребление ЭЭ_факт'!DE$4+47,FALSE),IF(BV94&lt;&gt;0,VLOOKUP($A94,'Потребление ЭЭ_факт'!$A$5:$DH$154,47+'Потребление ЭЭ_факт'!DE$4+59,FALSE),0))</f>
        <v>6705.2650762857138</v>
      </c>
      <c r="BX94" s="17">
        <f>IF(AND($D94=$BU$4,$E94=BX$5),VLOOKUP($A94,'Потребление ЭЭ_факт'!$A$5:$DH$154,59+'Потребление ЭЭ_факт'!DF$4+47,FALSE),IF(BW94&lt;&gt;0,VLOOKUP($A94,'Потребление ЭЭ_факт'!$A$5:$DH$154,47+'Потребление ЭЭ_факт'!DF$4+59,FALSE),0))</f>
        <v>4346.2035685714281</v>
      </c>
      <c r="BY94" s="17">
        <f>IF(AND($D94=$BU$4,$E94=BY$5),VLOOKUP($A94,'Потребление ЭЭ_факт'!$A$5:$DH$154,59+'Потребление ЭЭ_факт'!DG$4+47,FALSE),IF(BX94&lt;&gt;0,VLOOKUP($A94,'Потребление ЭЭ_факт'!$A$5:$DH$154,47+'Потребление ЭЭ_факт'!DG$4+59,FALSE),0))</f>
        <v>2145.9912971428571</v>
      </c>
      <c r="BZ94" s="17">
        <f>IF(AND($D94=$BU$4,$E94=BZ$5),VLOOKUP($A94,'Потребление ЭЭ_факт'!$A$5:$DH$154,59+'Потребление ЭЭ_факт'!DH$4+47,FALSE),IF(BY94&lt;&gt;0,VLOOKUP($A94,'Потребление ЭЭ_факт'!$A$5:$DH$154,47+'Потребление ЭЭ_факт'!DH$4+59,FALSE),0))</f>
        <v>2118.7140857142858</v>
      </c>
      <c r="CA94" s="15">
        <f t="shared" si="301"/>
        <v>17456.715872571433</v>
      </c>
      <c r="CB94" s="12">
        <f t="shared" si="302"/>
        <v>16679.723233314289</v>
      </c>
      <c r="CC94" s="12">
        <f t="shared" si="303"/>
        <v>15631.794227142856</v>
      </c>
      <c r="CD94" s="12">
        <f t="shared" si="304"/>
        <v>18624.942615942859</v>
      </c>
      <c r="CE94" s="12">
        <f t="shared" si="305"/>
        <v>7110.2608950000003</v>
      </c>
      <c r="CF94" s="12">
        <f t="shared" si="306"/>
        <v>8921.697077785715</v>
      </c>
      <c r="CG94" s="14">
        <f t="shared" si="307"/>
        <v>8058.1017158857157</v>
      </c>
      <c r="CH94" s="15">
        <f t="shared" si="308"/>
        <v>8488.6606339999998</v>
      </c>
      <c r="CI94" s="15">
        <f t="shared" si="309"/>
        <v>6705.2650762857138</v>
      </c>
      <c r="CJ94" s="15">
        <f t="shared" si="310"/>
        <v>4346.2035685714281</v>
      </c>
      <c r="CK94" s="15">
        <f t="shared" si="311"/>
        <v>2145.9912971428571</v>
      </c>
      <c r="CL94" s="15">
        <f t="shared" si="312"/>
        <v>2118.7140857142858</v>
      </c>
      <c r="CM94" s="15">
        <f t="shared" si="438"/>
        <v>17456.715872571433</v>
      </c>
      <c r="CN94" s="15">
        <f t="shared" si="439"/>
        <v>16679.723233314289</v>
      </c>
      <c r="CO94" s="15">
        <f t="shared" si="440"/>
        <v>15631.794227142856</v>
      </c>
      <c r="CP94" s="15">
        <f t="shared" si="441"/>
        <v>18624.942615942859</v>
      </c>
      <c r="CQ94" s="15">
        <f t="shared" si="442"/>
        <v>7110.2608950000003</v>
      </c>
      <c r="CR94" s="16">
        <f t="shared" si="443"/>
        <v>8921.697077785715</v>
      </c>
      <c r="CS94" s="14">
        <f t="shared" si="437"/>
        <v>8058.1017158857157</v>
      </c>
      <c r="CT94" s="15">
        <f t="shared" si="416"/>
        <v>8488.6606339999998</v>
      </c>
      <c r="CU94" s="15">
        <f t="shared" si="417"/>
        <v>6705.2650762857138</v>
      </c>
      <c r="CV94" s="15">
        <f t="shared" si="418"/>
        <v>4346.2035685714281</v>
      </c>
      <c r="CW94" s="15">
        <f t="shared" si="419"/>
        <v>2145.9912971428571</v>
      </c>
      <c r="CX94" s="15">
        <f t="shared" si="420"/>
        <v>2118.7140857142858</v>
      </c>
      <c r="CY94" s="15">
        <f t="shared" si="421"/>
        <v>17456.715872571433</v>
      </c>
      <c r="CZ94" s="15">
        <f t="shared" si="422"/>
        <v>16679.723233314289</v>
      </c>
      <c r="DA94" s="15">
        <f t="shared" si="423"/>
        <v>15631.794227142856</v>
      </c>
      <c r="DB94" s="15">
        <f t="shared" si="424"/>
        <v>18624.942615942859</v>
      </c>
      <c r="DC94" s="15">
        <f t="shared" si="425"/>
        <v>7110.2608950000003</v>
      </c>
      <c r="DD94" s="16">
        <f t="shared" si="287"/>
        <v>8921.697077785715</v>
      </c>
      <c r="DE94" s="14">
        <f t="shared" si="313"/>
        <v>8058.1017158857157</v>
      </c>
      <c r="DF94" s="15">
        <f t="shared" si="426"/>
        <v>8488.6606339999998</v>
      </c>
      <c r="DG94" s="15">
        <f t="shared" si="427"/>
        <v>6705.2650762857138</v>
      </c>
      <c r="DH94" s="15">
        <f t="shared" si="428"/>
        <v>4346.2035685714281</v>
      </c>
      <c r="DI94" s="15">
        <f t="shared" si="429"/>
        <v>2145.9912971428571</v>
      </c>
      <c r="DJ94" s="15">
        <f t="shared" si="430"/>
        <v>2118.7140857142858</v>
      </c>
      <c r="DK94" s="15">
        <f t="shared" si="431"/>
        <v>17456.715872571433</v>
      </c>
      <c r="DL94" s="15">
        <f t="shared" si="432"/>
        <v>16679.723233314289</v>
      </c>
      <c r="DM94" s="15">
        <f t="shared" si="433"/>
        <v>15631.794227142856</v>
      </c>
      <c r="DN94" s="15">
        <f t="shared" si="434"/>
        <v>18624.942615942859</v>
      </c>
      <c r="DO94" s="15">
        <f t="shared" si="435"/>
        <v>7110.2608950000003</v>
      </c>
      <c r="DP94" s="16">
        <f t="shared" si="436"/>
        <v>8921.697077785715</v>
      </c>
      <c r="DQ94" s="14">
        <f t="shared" si="333"/>
        <v>8058.1017158857157</v>
      </c>
      <c r="DR94" s="15">
        <f t="shared" si="334"/>
        <v>8488.6606339999998</v>
      </c>
      <c r="DS94" s="15">
        <f t="shared" si="335"/>
        <v>6705.2650762857138</v>
      </c>
      <c r="DT94" s="15">
        <f t="shared" si="336"/>
        <v>4346.2035685714281</v>
      </c>
      <c r="DU94" s="15">
        <f t="shared" si="337"/>
        <v>2145.9912971428571</v>
      </c>
      <c r="DV94" s="15">
        <f t="shared" si="338"/>
        <v>2118.7140857142858</v>
      </c>
      <c r="DW94" s="15">
        <f t="shared" si="339"/>
        <v>17456.715872571433</v>
      </c>
      <c r="DX94" s="15">
        <f t="shared" si="340"/>
        <v>16679.723233314289</v>
      </c>
      <c r="DY94" s="15">
        <f t="shared" si="341"/>
        <v>15631.794227142856</v>
      </c>
      <c r="DZ94" s="15">
        <f t="shared" si="444"/>
        <v>18624.942615942859</v>
      </c>
      <c r="EA94" s="15">
        <f t="shared" si="445"/>
        <v>7110.2608950000003</v>
      </c>
      <c r="EB94" s="16">
        <f t="shared" si="446"/>
        <v>8921.697077785715</v>
      </c>
      <c r="EC94" s="14">
        <f t="shared" si="447"/>
        <v>8058.1017158857157</v>
      </c>
      <c r="ED94" s="15">
        <f t="shared" si="448"/>
        <v>8488.6606339999998</v>
      </c>
      <c r="EE94" s="15">
        <f t="shared" si="449"/>
        <v>6705.2650762857138</v>
      </c>
      <c r="EF94" s="15">
        <f t="shared" si="450"/>
        <v>4346.2035685714281</v>
      </c>
      <c r="EG94" s="15">
        <f t="shared" si="451"/>
        <v>2145.9912971428571</v>
      </c>
      <c r="EH94" s="15">
        <f t="shared" si="452"/>
        <v>2118.7140857142858</v>
      </c>
      <c r="EI94" s="15">
        <f t="shared" si="453"/>
        <v>17456.715872571433</v>
      </c>
      <c r="EJ94" s="15">
        <f t="shared" si="454"/>
        <v>16679.723233314289</v>
      </c>
      <c r="EK94" s="15">
        <f t="shared" si="455"/>
        <v>15631.794227142856</v>
      </c>
      <c r="EL94" s="15">
        <f t="shared" si="456"/>
        <v>18624.942615942859</v>
      </c>
      <c r="EM94" s="15">
        <f t="shared" si="457"/>
        <v>7110.2608950000003</v>
      </c>
      <c r="EN94" s="16">
        <f t="shared" si="458"/>
        <v>8921.697077785715</v>
      </c>
      <c r="EO94" s="14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6"/>
      <c r="FC94" s="14"/>
      <c r="FD94" s="17"/>
      <c r="FE94" s="17"/>
      <c r="FF94" s="17"/>
      <c r="FG94" s="17"/>
      <c r="FH94" s="17"/>
      <c r="FI94" s="17"/>
      <c r="FJ94" s="17"/>
      <c r="FK94" s="17"/>
      <c r="FL94" s="17"/>
      <c r="FM94" s="17"/>
      <c r="FN94" s="17"/>
      <c r="FO94" s="14"/>
      <c r="FP94" s="17"/>
      <c r="FQ94" s="17"/>
      <c r="FR94" s="17"/>
      <c r="FS94" s="17"/>
      <c r="FT94" s="17"/>
      <c r="FU94" s="17"/>
      <c r="FV94" s="17"/>
      <c r="FW94" s="17"/>
      <c r="FX94" s="17"/>
      <c r="FY94" s="17"/>
      <c r="FZ94" s="17"/>
      <c r="GA94" s="14"/>
      <c r="GB94" s="17"/>
      <c r="GC94" s="17">
        <f t="shared" si="343"/>
        <v>19665.365361714285</v>
      </c>
      <c r="GD94" s="17">
        <f t="shared" si="344"/>
        <v>15469.550200714286</v>
      </c>
      <c r="GE94" s="17">
        <f t="shared" si="345"/>
        <v>14632.023515714283</v>
      </c>
      <c r="GF94" s="17">
        <f t="shared" si="346"/>
        <v>14802.796313571429</v>
      </c>
      <c r="GG94" s="17">
        <f t="shared" si="347"/>
        <v>17456.715872571433</v>
      </c>
      <c r="GH94" s="17">
        <f t="shared" si="348"/>
        <v>16679.723233314289</v>
      </c>
      <c r="GI94" s="17">
        <f t="shared" si="349"/>
        <v>15631.794227142856</v>
      </c>
      <c r="GJ94" s="17">
        <f t="shared" si="350"/>
        <v>18624.942615942859</v>
      </c>
      <c r="GK94" s="17">
        <f t="shared" si="351"/>
        <v>7110.2608950000003</v>
      </c>
      <c r="GL94" s="17">
        <f t="shared" si="352"/>
        <v>8921.697077785715</v>
      </c>
      <c r="GM94" s="14">
        <f t="shared" si="353"/>
        <v>8058.1017158857157</v>
      </c>
      <c r="GN94" s="17">
        <f t="shared" si="354"/>
        <v>8488.6606339999998</v>
      </c>
      <c r="GO94" s="17">
        <f t="shared" si="355"/>
        <v>6705.2650762857138</v>
      </c>
      <c r="GP94" s="17">
        <f t="shared" si="356"/>
        <v>4346.2035685714281</v>
      </c>
      <c r="GQ94" s="17">
        <f t="shared" si="357"/>
        <v>2145.9912971428571</v>
      </c>
      <c r="GR94" s="17">
        <f t="shared" si="358"/>
        <v>2118.7140857142858</v>
      </c>
      <c r="GS94" s="15">
        <f t="shared" si="359"/>
        <v>17456.715872571433</v>
      </c>
      <c r="GT94" s="12">
        <f t="shared" si="360"/>
        <v>16679.723233314289</v>
      </c>
      <c r="GU94" s="12">
        <f t="shared" si="361"/>
        <v>15631.794227142856</v>
      </c>
      <c r="GV94" s="12">
        <f t="shared" si="362"/>
        <v>18624.942615942859</v>
      </c>
      <c r="GW94" s="12">
        <f t="shared" si="363"/>
        <v>7110.2608950000003</v>
      </c>
      <c r="GX94" s="12">
        <f t="shared" si="364"/>
        <v>8921.697077785715</v>
      </c>
      <c r="GY94" s="14">
        <f t="shared" si="365"/>
        <v>8058.1017158857157</v>
      </c>
      <c r="GZ94" s="15">
        <f t="shared" si="366"/>
        <v>8488.6606339999998</v>
      </c>
      <c r="HA94" s="15">
        <f t="shared" si="367"/>
        <v>6705.2650762857138</v>
      </c>
      <c r="HB94" s="15">
        <f t="shared" si="368"/>
        <v>4346.2035685714281</v>
      </c>
      <c r="HC94" s="15">
        <f t="shared" si="369"/>
        <v>2145.9912971428571</v>
      </c>
      <c r="HD94" s="15">
        <f t="shared" si="370"/>
        <v>2118.7140857142858</v>
      </c>
      <c r="HE94" s="15">
        <f t="shared" si="371"/>
        <v>17456.715872571433</v>
      </c>
      <c r="HF94" s="15">
        <f t="shared" si="372"/>
        <v>16679.723233314289</v>
      </c>
      <c r="HG94" s="15">
        <f t="shared" si="373"/>
        <v>15631.794227142856</v>
      </c>
      <c r="HH94" s="15">
        <f t="shared" si="374"/>
        <v>18624.942615942859</v>
      </c>
      <c r="HI94" s="15">
        <f t="shared" si="375"/>
        <v>7110.2608950000003</v>
      </c>
      <c r="HJ94" s="16">
        <f t="shared" si="376"/>
        <v>8921.697077785715</v>
      </c>
      <c r="HK94" s="14">
        <f t="shared" si="377"/>
        <v>8058.1017158857157</v>
      </c>
      <c r="HL94" s="15">
        <f t="shared" si="378"/>
        <v>8488.6606339999998</v>
      </c>
      <c r="HM94" s="15">
        <f t="shared" si="379"/>
        <v>6705.2650762857138</v>
      </c>
      <c r="HN94" s="15">
        <f t="shared" si="380"/>
        <v>4346.2035685714281</v>
      </c>
      <c r="HO94" s="15">
        <f t="shared" si="381"/>
        <v>2145.9912971428571</v>
      </c>
      <c r="HP94" s="15">
        <f t="shared" si="382"/>
        <v>2118.7140857142858</v>
      </c>
      <c r="HQ94" s="15">
        <f t="shared" si="383"/>
        <v>17456.715872571433</v>
      </c>
      <c r="HR94" s="15">
        <f t="shared" si="384"/>
        <v>16679.723233314289</v>
      </c>
      <c r="HS94" s="15">
        <f t="shared" si="385"/>
        <v>15631.794227142856</v>
      </c>
      <c r="HT94" s="15">
        <f t="shared" si="386"/>
        <v>18624.942615942859</v>
      </c>
      <c r="HU94" s="15">
        <f t="shared" si="387"/>
        <v>7110.2608950000003</v>
      </c>
      <c r="HV94" s="16">
        <f t="shared" si="388"/>
        <v>8921.697077785715</v>
      </c>
      <c r="HW94" s="14">
        <f t="shared" si="389"/>
        <v>8058.1017158857157</v>
      </c>
      <c r="HX94" s="15">
        <f t="shared" si="390"/>
        <v>8488.6606339999998</v>
      </c>
      <c r="HY94" s="15">
        <f t="shared" si="391"/>
        <v>6705.2650762857138</v>
      </c>
      <c r="HZ94" s="15">
        <f t="shared" si="392"/>
        <v>4346.2035685714281</v>
      </c>
      <c r="IA94" s="15">
        <f t="shared" si="393"/>
        <v>2145.9912971428571</v>
      </c>
      <c r="IB94" s="15">
        <f t="shared" si="394"/>
        <v>2118.7140857142858</v>
      </c>
      <c r="IC94" s="15">
        <f t="shared" si="395"/>
        <v>17456.715872571433</v>
      </c>
      <c r="ID94" s="15">
        <f t="shared" si="396"/>
        <v>16679.723233314289</v>
      </c>
      <c r="IE94" s="15">
        <f t="shared" si="397"/>
        <v>15631.794227142856</v>
      </c>
      <c r="IF94" s="15">
        <f t="shared" si="398"/>
        <v>18624.942615942859</v>
      </c>
      <c r="IG94" s="15">
        <f t="shared" si="399"/>
        <v>7110.2608950000003</v>
      </c>
      <c r="IH94" s="16">
        <f t="shared" si="400"/>
        <v>8921.697077785715</v>
      </c>
      <c r="II94" s="14">
        <f t="shared" si="401"/>
        <v>8058.1017158857157</v>
      </c>
      <c r="IJ94" s="15">
        <f t="shared" si="415"/>
        <v>8488.6606339999998</v>
      </c>
      <c r="IK94" s="15"/>
      <c r="IL94" s="15"/>
      <c r="IM94" s="15"/>
      <c r="IN94" s="15"/>
      <c r="IO94" s="15"/>
      <c r="IP94" s="15"/>
      <c r="IQ94" s="15"/>
      <c r="IR94" s="15"/>
      <c r="IS94" s="15"/>
      <c r="IT94" s="16"/>
      <c r="IU94" s="14"/>
      <c r="IV94" s="15"/>
      <c r="IW94" s="15"/>
      <c r="IX94" s="15"/>
      <c r="IY94" s="15"/>
      <c r="IZ94" s="15"/>
      <c r="JA94" s="15"/>
      <c r="JB94" s="15"/>
      <c r="JC94" s="15"/>
      <c r="JD94" s="15"/>
      <c r="JE94" s="15"/>
      <c r="JF94" s="16"/>
      <c r="JH94" s="17"/>
      <c r="JI94" s="14">
        <f t="shared" si="406"/>
        <v>0</v>
      </c>
      <c r="JJ94" s="15">
        <f t="shared" si="407"/>
        <v>0</v>
      </c>
      <c r="JK94" s="15">
        <f t="shared" si="408"/>
        <v>148994.86931347146</v>
      </c>
      <c r="JL94" s="15">
        <f t="shared" si="409"/>
        <v>116288.07029935716</v>
      </c>
      <c r="JM94" s="15">
        <f t="shared" si="410"/>
        <v>116288.07029935716</v>
      </c>
      <c r="JN94" s="15">
        <f t="shared" si="411"/>
        <v>116288.07029935716</v>
      </c>
      <c r="JO94" s="15">
        <f t="shared" si="412"/>
        <v>116288.07029935716</v>
      </c>
      <c r="JP94" s="15">
        <f t="shared" si="413"/>
        <v>16546.762349885714</v>
      </c>
      <c r="JQ94" s="15">
        <f t="shared" si="414"/>
        <v>0</v>
      </c>
      <c r="JR94" s="14"/>
    </row>
    <row r="95" spans="1:278" ht="12.75" customHeight="1" x14ac:dyDescent="0.25">
      <c r="A95" s="5" t="s">
        <v>191</v>
      </c>
      <c r="B95" s="3" t="s">
        <v>192</v>
      </c>
      <c r="C95" s="4">
        <v>45351</v>
      </c>
      <c r="D95">
        <f t="shared" si="297"/>
        <v>2024</v>
      </c>
      <c r="E95">
        <f t="shared" si="298"/>
        <v>2</v>
      </c>
      <c r="F95">
        <f t="shared" si="299"/>
        <v>2021</v>
      </c>
      <c r="G95">
        <f t="shared" si="300"/>
        <v>2</v>
      </c>
      <c r="H95">
        <f t="shared" si="402"/>
        <v>2024</v>
      </c>
      <c r="I95">
        <f t="shared" si="403"/>
        <v>3</v>
      </c>
      <c r="J95">
        <f t="shared" si="404"/>
        <v>2029</v>
      </c>
      <c r="K95">
        <f t="shared" si="405"/>
        <v>2</v>
      </c>
      <c r="M95" s="28">
        <f>IF(AND($D95=$M$4,$E95=M$5),VLOOKUP($A95,'Потребление ЭЭ_факт'!$A$5:$DH$154,47+'Потребление ЭЭ_факт'!AU$4-1,FALSE),IF(L95&lt;&gt;0,VLOOKUP($A95,'Потребление ЭЭ_факт'!$A$5:$DH$154,47+'Потребление ЭЭ_факт'!AU$4-1,FALSE),0))</f>
        <v>0</v>
      </c>
      <c r="N95" s="17">
        <f>IF(AND($D95=$M$4,$E95=N$5),VLOOKUP($A95,'Потребление ЭЭ_факт'!$A$5:$DH$154,47+'Потребление ЭЭ_факт'!AV$4-1,FALSE),IF(M95&lt;&gt;0,VLOOKUP($A95,'Потребление ЭЭ_факт'!$A$5:$DH$154,47+'Потребление ЭЭ_факт'!AV$4-1,FALSE),0))</f>
        <v>0</v>
      </c>
      <c r="O95" s="17">
        <f>IF(AND($D95=$M$4,$E95=O$5),VLOOKUP($A95,'Потребление ЭЭ_факт'!$A$5:$DH$154,47+'Потребление ЭЭ_факт'!AW$4-1,FALSE),IF(N95&lt;&gt;0,VLOOKUP($A95,'Потребление ЭЭ_факт'!$A$5:$DH$154,47+'Потребление ЭЭ_факт'!AW$4-1,FALSE),0))</f>
        <v>0</v>
      </c>
      <c r="P95" s="17">
        <f>IF(AND($D95=$M$4,$E95=P$5),VLOOKUP($A95,'Потребление ЭЭ_факт'!$A$5:$DH$154,47+'Потребление ЭЭ_факт'!AX$4-1,FALSE),IF(O95&lt;&gt;0,VLOOKUP($A95,'Потребление ЭЭ_факт'!$A$5:$DH$154,47+'Потребление ЭЭ_факт'!AX$4-1,FALSE),0))</f>
        <v>0</v>
      </c>
      <c r="Q95" s="17">
        <f>IF(AND($D95=$M$4,$E95=Q$5),VLOOKUP($A95,'Потребление ЭЭ_факт'!$A$5:$DH$154,47+'Потребление ЭЭ_факт'!AY$4-1,FALSE),IF(P95&lt;&gt;0,VLOOKUP($A95,'Потребление ЭЭ_факт'!$A$5:$DH$154,47+'Потребление ЭЭ_факт'!AY$4-1,FALSE),0))</f>
        <v>0</v>
      </c>
      <c r="R95" s="17">
        <f>IF(AND($D95=$M$4,$E95=R$5),VLOOKUP($A95,'Потребление ЭЭ_факт'!$A$5:$DH$154,47+'Потребление ЭЭ_факт'!AZ$4-1,FALSE),IF(Q95&lt;&gt;0,VLOOKUP($A95,'Потребление ЭЭ_факт'!$A$5:$DH$154,47+'Потребление ЭЭ_факт'!AZ$4-1,FALSE),0))</f>
        <v>0</v>
      </c>
      <c r="S95" s="17">
        <f>IF(AND($D95=$M$4,$E95=S$5),VLOOKUP($A95,'Потребление ЭЭ_факт'!$A$5:$DH$154,47+'Потребление ЭЭ_факт'!BA$4-1,FALSE),IF(R95&lt;&gt;0,VLOOKUP($A95,'Потребление ЭЭ_факт'!$A$5:$DH$154,47+'Потребление ЭЭ_факт'!BA$4-1,FALSE),0))</f>
        <v>0</v>
      </c>
      <c r="T95" s="17">
        <f>IF(AND($D95=$M$4,$E95=T$5),VLOOKUP($A95,'Потребление ЭЭ_факт'!$A$5:$DH$154,47+'Потребление ЭЭ_факт'!BB$4-1,FALSE),IF(S95&lt;&gt;0,VLOOKUP($A95,'Потребление ЭЭ_факт'!$A$5:$DH$154,47+'Потребление ЭЭ_факт'!BB$4-1,FALSE),0))</f>
        <v>0</v>
      </c>
      <c r="U95" s="17">
        <f>IF(AND($D95=$M$4,$E95=U$5),VLOOKUP($A95,'Потребление ЭЭ_факт'!$A$5:$DH$154,47+'Потребление ЭЭ_факт'!BC$4-1,FALSE),IF(T95&lt;&gt;0,VLOOKUP($A95,'Потребление ЭЭ_факт'!$A$5:$DH$154,47+'Потребление ЭЭ_факт'!BC$4-1,FALSE),0))</f>
        <v>0</v>
      </c>
      <c r="V95" s="17">
        <f>IF(AND($D95=$M$4,$E95=V$5),VLOOKUP($A95,'Потребление ЭЭ_факт'!$A$5:$DH$154,47+'Потребление ЭЭ_факт'!BD$4-1,FALSE),IF(U95&lt;&gt;0,VLOOKUP($A95,'Потребление ЭЭ_факт'!$A$5:$DH$154,47+'Потребление ЭЭ_факт'!BD$4-1,FALSE),0))</f>
        <v>0</v>
      </c>
      <c r="W95" s="17">
        <f>IF(AND($D95=$M$4,$E95=W$5),VLOOKUP($A95,'Потребление ЭЭ_факт'!$A$5:$DH$154,47+'Потребление ЭЭ_факт'!BE$4-1,FALSE),IF(V95&lt;&gt;0,VLOOKUP($A95,'Потребление ЭЭ_факт'!$A$5:$DH$154,47+'Потребление ЭЭ_факт'!BE$4-1,FALSE),0))</f>
        <v>0</v>
      </c>
      <c r="X95" s="17">
        <f>IF(AND($D95=$M$4,$E95=X$5),VLOOKUP($A95,'Потребление ЭЭ_факт'!$A$5:$DH$154,47+'Потребление ЭЭ_факт'!BF$4-1,FALSE),IF(W95&lt;&gt;0,VLOOKUP($A95,'Потребление ЭЭ_факт'!$A$5:$DH$154,47+'Потребление ЭЭ_факт'!BF$4-1,FALSE),0))</f>
        <v>0</v>
      </c>
      <c r="Y95" s="14">
        <f>IF(AND($D95=$Y$4,$E95=Y$5),VLOOKUP($A95,'Потребление ЭЭ_факт'!$A$5:$DH$154,47+'Потребление ЭЭ_факт'!BG$4+11,FALSE),IF(X95&lt;&gt;0,VLOOKUP($A95,'Потребление ЭЭ_факт'!$A$5:$DH$154,47+'Потребление ЭЭ_факт'!BG$4+11,FALSE),0))</f>
        <v>0</v>
      </c>
      <c r="Z95" s="17">
        <f>IF(AND($D95=$Y$4,$E95=Z$5),VLOOKUP($A95,'Потребление ЭЭ_факт'!$A$5:$DH$154,47+'Потребление ЭЭ_факт'!BH$4+11,FALSE),IF(Y95&lt;&gt;0,VLOOKUP($A95,'Потребление ЭЭ_факт'!$A$5:$DH$154,47+'Потребление ЭЭ_факт'!BH$4+11,FALSE),0))</f>
        <v>0</v>
      </c>
      <c r="AA95" s="17">
        <f>IF(AND($D95=$Y$4,$E95=AA$5),VLOOKUP($A95,'Потребление ЭЭ_факт'!$A$5:$DH$154,47+'Потребление ЭЭ_факт'!BI$4+11,FALSE),IF(Z95&lt;&gt;0,VLOOKUP($A95,'Потребление ЭЭ_факт'!$A$5:$DH$154,47+'Потребление ЭЭ_факт'!BI$4+11,FALSE),0))</f>
        <v>0</v>
      </c>
      <c r="AB95" s="17">
        <f>IF(AND($D95=$Y$4,$E95=AB$5),VLOOKUP($A95,'Потребление ЭЭ_факт'!$A$5:$DH$154,47+'Потребление ЭЭ_факт'!BJ$4+11,FALSE),IF(AA95&lt;&gt;0,VLOOKUP($A95,'Потребление ЭЭ_факт'!$A$5:$DH$154,47+'Потребление ЭЭ_факт'!BJ$4+11,FALSE),0))</f>
        <v>0</v>
      </c>
      <c r="AC95" s="17">
        <f>IF(AND($D95=$Y$4,$E95=AC$5),VLOOKUP($A95,'Потребление ЭЭ_факт'!$A$5:$DH$154,47+'Потребление ЭЭ_факт'!BK$4+11,FALSE),IF(AB95&lt;&gt;0,VLOOKUP($A95,'Потребление ЭЭ_факт'!$A$5:$DH$154,47+'Потребление ЭЭ_факт'!BK$4+11,FALSE),0))</f>
        <v>0</v>
      </c>
      <c r="AD95" s="17">
        <f>IF(AND($D95=$Y$4,$E95=AD$5),VLOOKUP($A95,'Потребление ЭЭ_факт'!$A$5:$DH$154,47+'Потребление ЭЭ_факт'!BL$4+11,FALSE),IF(AC95&lt;&gt;0,VLOOKUP($A95,'Потребление ЭЭ_факт'!$A$5:$DH$154,47+'Потребление ЭЭ_факт'!BL$4+11,FALSE),0))</f>
        <v>0</v>
      </c>
      <c r="AE95" s="17">
        <f>IF(AND($D95=$Y$4,$E95=AE$5),VLOOKUP($A95,'Потребление ЭЭ_факт'!$A$5:$DH$154,47+'Потребление ЭЭ_факт'!BM$4+11,FALSE),IF(AD95&lt;&gt;0,VLOOKUP($A95,'Потребление ЭЭ_факт'!$A$5:$DH$154,47+'Потребление ЭЭ_факт'!BM$4+11,FALSE),0))</f>
        <v>0</v>
      </c>
      <c r="AF95" s="17">
        <f>IF(AND($D95=$Y$4,$E95=AF$5),VLOOKUP($A95,'Потребление ЭЭ_факт'!$A$5:$DH$154,47+'Потребление ЭЭ_факт'!BN$4+11,FALSE),IF(AE95&lt;&gt;0,VLOOKUP($A95,'Потребление ЭЭ_факт'!$A$5:$DH$154,47+'Потребление ЭЭ_факт'!BN$4+11,FALSE),0))</f>
        <v>0</v>
      </c>
      <c r="AG95" s="17">
        <f>IF(AND($D95=$Y$4,$E95=AG$5),VLOOKUP($A95,'Потребление ЭЭ_факт'!$A$5:$DH$154,47+'Потребление ЭЭ_факт'!BO$4+11,FALSE),IF(AF95&lt;&gt;0,VLOOKUP($A95,'Потребление ЭЭ_факт'!$A$5:$DH$154,47+'Потребление ЭЭ_факт'!BO$4+11,FALSE),0))</f>
        <v>0</v>
      </c>
      <c r="AH95" s="17">
        <f>IF(AND($D95=$Y$4,$E95=AH$5),VLOOKUP($A95,'Потребление ЭЭ_факт'!$A$5:$DH$154,47+'Потребление ЭЭ_факт'!BP$4+11,FALSE),IF(AG95&lt;&gt;0,VLOOKUP($A95,'Потребление ЭЭ_факт'!$A$5:$DH$154,47+'Потребление ЭЭ_факт'!BP$4+11,FALSE),0))</f>
        <v>0</v>
      </c>
      <c r="AI95" s="17">
        <f>IF(AND($D95=$Y$4,$E95=AI$5),VLOOKUP($A95,'Потребление ЭЭ_факт'!$A$5:$DH$154,47+'Потребление ЭЭ_факт'!BQ$4+11,FALSE),IF(AH95&lt;&gt;0,VLOOKUP($A95,'Потребление ЭЭ_факт'!$A$5:$DH$154,47+'Потребление ЭЭ_факт'!BQ$4+11,FALSE),0))</f>
        <v>0</v>
      </c>
      <c r="AJ95" s="17">
        <f>IF(AND($D95=$Y$4,$E95=AJ$5),VLOOKUP($A95,'Потребление ЭЭ_факт'!$A$5:$DH$154,47+'Потребление ЭЭ_факт'!BR$4+11,FALSE),IF(AI95&lt;&gt;0,VLOOKUP($A95,'Потребление ЭЭ_факт'!$A$5:$DH$154,47+'Потребление ЭЭ_факт'!BR$4+11,FALSE),0))</f>
        <v>0</v>
      </c>
      <c r="AK95" s="14">
        <f>IF(AND($D95=$AK$4,$E95=AK$5),VLOOKUP($A95,'Потребление ЭЭ_факт'!$A$5:$DH$154,47+'Потребление ЭЭ_факт'!BS$4+23,FALSE),IF(AJ95&lt;&gt;0,VLOOKUP($A95,'Потребление ЭЭ_факт'!$A$5:$DH$154,47+'Потребление ЭЭ_факт'!BS$4+23,FALSE),0))</f>
        <v>0</v>
      </c>
      <c r="AL95" s="17">
        <f>IF(AND($D95=$AK$4,$E95=AL$5),VLOOKUP($A95,'Потребление ЭЭ_факт'!$A$5:$DH$154,47+'Потребление ЭЭ_факт'!BT$4+23,FALSE),IF(AK95&lt;&gt;0,VLOOKUP($A95,'Потребление ЭЭ_факт'!$A$5:$DH$154,47+'Потребление ЭЭ_факт'!BT$4+23,FALSE),0))</f>
        <v>0</v>
      </c>
      <c r="AM95" s="17">
        <f>IF(AND($D95=$AK$4,$E95=AM$5),VLOOKUP($A95,'Потребление ЭЭ_факт'!$A$5:$DH$154,47+'Потребление ЭЭ_факт'!BU$4+23,FALSE),IF(AL95&lt;&gt;0,VLOOKUP($A95,'Потребление ЭЭ_факт'!$A$5:$DH$154,47+'Потребление ЭЭ_факт'!BU$4+23,FALSE),0))</f>
        <v>0</v>
      </c>
      <c r="AN95" s="17">
        <f>IF(AND($D95=$AK$4,$E95=AN$5),VLOOKUP($A95,'Потребление ЭЭ_факт'!$A$5:$DH$154,47+'Потребление ЭЭ_факт'!BV$4+23,FALSE),IF(AM95&lt;&gt;0,VLOOKUP($A95,'Потребление ЭЭ_факт'!$A$5:$DH$154,47+'Потребление ЭЭ_факт'!BV$4+23,FALSE),0))</f>
        <v>0</v>
      </c>
      <c r="AO95" s="17">
        <f>IF(AND($D95=$AK$4,$E95=AO$5),VLOOKUP($A95,'Потребление ЭЭ_факт'!$A$5:$DH$154,47+'Потребление ЭЭ_факт'!BW$4+23,FALSE),IF(AN95&lt;&gt;0,VLOOKUP($A95,'Потребление ЭЭ_факт'!$A$5:$DH$154,47+'Потребление ЭЭ_факт'!BW$4+23,FALSE),0))</f>
        <v>0</v>
      </c>
      <c r="AP95" s="17">
        <f>IF(AND($D95=$AK$4,$E95=AP$5),VLOOKUP($A95,'Потребление ЭЭ_факт'!$A$5:$DH$154,47+'Потребление ЭЭ_факт'!BX$4+23,FALSE),IF(AO95&lt;&gt;0,VLOOKUP($A95,'Потребление ЭЭ_факт'!$A$5:$DH$154,47+'Потребление ЭЭ_факт'!BX$4+23,FALSE),0))</f>
        <v>0</v>
      </c>
      <c r="AQ95" s="17">
        <f>IF(AND($D95=$AK$4,$E95=AQ$5),VLOOKUP($A95,'Потребление ЭЭ_факт'!$A$5:$DH$154,47+'Потребление ЭЭ_факт'!BY$4+23,FALSE),IF(AP95&lt;&gt;0,VLOOKUP($A95,'Потребление ЭЭ_факт'!$A$5:$DH$154,47+'Потребление ЭЭ_факт'!BY$4+23,FALSE),0))</f>
        <v>0</v>
      </c>
      <c r="AR95" s="17">
        <f>IF(AND($D95=$AK$4,$E95=AR$5),VLOOKUP($A95,'Потребление ЭЭ_факт'!$A$5:$DH$154,47+'Потребление ЭЭ_факт'!BZ$4+23,FALSE),IF(AQ95&lt;&gt;0,VLOOKUP($A95,'Потребление ЭЭ_факт'!$A$5:$DH$154,47+'Потребление ЭЭ_факт'!BZ$4+23,FALSE),0))</f>
        <v>0</v>
      </c>
      <c r="AS95" s="17">
        <f>IF(AND($D95=$AK$4,$E95=AS$5),VLOOKUP($A95,'Потребление ЭЭ_факт'!$A$5:$DH$154,47+'Потребление ЭЭ_факт'!CA$4+23,FALSE),IF(AR95&lt;&gt;0,VLOOKUP($A95,'Потребление ЭЭ_факт'!$A$5:$DH$154,47+'Потребление ЭЭ_факт'!CA$4+23,FALSE),0))</f>
        <v>0</v>
      </c>
      <c r="AT95" s="17">
        <f>IF(AND($D95=$AK$4,$E95=AT$5),VLOOKUP($A95,'Потребление ЭЭ_факт'!$A$5:$DH$154,47+'Потребление ЭЭ_факт'!CB$4+23,FALSE),IF(AS95&lt;&gt;0,VLOOKUP($A95,'Потребление ЭЭ_факт'!$A$5:$DH$154,47+'Потребление ЭЭ_факт'!CB$4+23,FALSE),0))</f>
        <v>0</v>
      </c>
      <c r="AU95" s="17">
        <f>IF(AND($D95=$AK$4,$E95=AU$5),VLOOKUP($A95,'Потребление ЭЭ_факт'!$A$5:$DH$154,47+'Потребление ЭЭ_факт'!CC$4+23,FALSE),IF(AT95&lt;&gt;0,VLOOKUP($A95,'Потребление ЭЭ_факт'!$A$5:$DH$154,47+'Потребление ЭЭ_факт'!CC$4+23,FALSE),0))</f>
        <v>0</v>
      </c>
      <c r="AV95" s="17">
        <f>IF(AND($D95=$AK$4,$E95=AV$5),VLOOKUP($A95,'Потребление ЭЭ_факт'!$A$5:$DH$154,47+'Потребление ЭЭ_факт'!CD$4+23,FALSE),IF(AU95&lt;&gt;0,VLOOKUP($A95,'Потребление ЭЭ_факт'!$A$5:$DH$154,47+'Потребление ЭЭ_факт'!CD$4+23,FALSE),0))</f>
        <v>0</v>
      </c>
      <c r="AW95" s="14">
        <f>IF(AND($D95=$AW$4,$E95=AW$5),VLOOKUP($A95,'Потребление ЭЭ_факт'!$A$5:$DH$154,47+'Потребление ЭЭ_факт'!CE$4+35,FALSE),IF(AV95&lt;&gt;0,VLOOKUP($A95,'Потребление ЭЭ_факт'!$A$5:$DH$154,47+'Потребление ЭЭ_факт'!CE$4+35,FALSE),0))</f>
        <v>0</v>
      </c>
      <c r="AX95" s="17">
        <f>IF(AND($D95=$AW$4,$E95=AX$5),VLOOKUP($A95,'Потребление ЭЭ_факт'!$A$5:$DH$154,47+'Потребление ЭЭ_факт'!CF$4+35,FALSE),IF(AW95&lt;&gt;0,VLOOKUP($A95,'Потребление ЭЭ_факт'!$A$5:$DH$154,47+'Потребление ЭЭ_факт'!CF$4+35,FALSE),0))</f>
        <v>0</v>
      </c>
      <c r="AY95" s="17">
        <f>IF(AND($D95=$AW$4,$E95=AY$5),VLOOKUP($A95,'Потребление ЭЭ_факт'!$A$5:$DH$154,47+'Потребление ЭЭ_факт'!CG$4+35,FALSE),IF(AX95&lt;&gt;0,VLOOKUP($A95,'Потребление ЭЭ_факт'!$A$5:$DH$154,47+'Потребление ЭЭ_факт'!CG$4+35,FALSE),0))</f>
        <v>0</v>
      </c>
      <c r="AZ95" s="17">
        <f>IF(AND($D95=$AW$4,$E95=AZ$5),VLOOKUP($A95,'Потребление ЭЭ_факт'!$A$5:$DH$154,47+'Потребление ЭЭ_факт'!CH$4+35,FALSE),IF(AY95&lt;&gt;0,VLOOKUP($A95,'Потребление ЭЭ_факт'!$A$5:$DH$154,47+'Потребление ЭЭ_факт'!CH$4+35,FALSE),0))</f>
        <v>0</v>
      </c>
      <c r="BA95" s="17">
        <f>IF(AND($D95=$AW$4,$E95=BA$5),VLOOKUP($A95,'Потребление ЭЭ_факт'!$A$5:$DH$154,47+'Потребление ЭЭ_факт'!CI$4+35,FALSE),IF(AZ95&lt;&gt;0,VLOOKUP($A95,'Потребление ЭЭ_факт'!$A$5:$DH$154,47+'Потребление ЭЭ_факт'!CI$4+35,FALSE),0))</f>
        <v>0</v>
      </c>
      <c r="BB95" s="17">
        <f>IF(AND($D95=$AW$4,$E95=BB$5),VLOOKUP($A95,'Потребление ЭЭ_факт'!$A$5:$DH$154,47+'Потребление ЭЭ_факт'!CJ$4+35,FALSE),IF(BA95&lt;&gt;0,VLOOKUP($A95,'Потребление ЭЭ_факт'!$A$5:$DH$154,47+'Потребление ЭЭ_факт'!CJ$4+35,FALSE),0))</f>
        <v>0</v>
      </c>
      <c r="BC95" s="17">
        <f>IF(AND($D95=$AW$4,$E95=BC$5),VLOOKUP($A95,'Потребление ЭЭ_факт'!$A$5:$DH$154,47+'Потребление ЭЭ_факт'!CK$4+35,FALSE),IF(BB95&lt;&gt;0,VLOOKUP($A95,'Потребление ЭЭ_факт'!$A$5:$DH$154,47+'Потребление ЭЭ_факт'!CK$4+35,FALSE),0))</f>
        <v>0</v>
      </c>
      <c r="BD95" s="17">
        <f>IF(AND($D95=$AW$4,$E95=BD$5),VLOOKUP($A95,'Потребление ЭЭ_факт'!$A$5:$DH$154,47+'Потребление ЭЭ_факт'!CL$4+35,FALSE),IF(BC95&lt;&gt;0,VLOOKUP($A95,'Потребление ЭЭ_факт'!$A$5:$DH$154,47+'Потребление ЭЭ_факт'!CL$4+35,FALSE),0))</f>
        <v>0</v>
      </c>
      <c r="BE95" s="17">
        <f>IF(AND($D95=$AW$4,$E95=BE$5),VLOOKUP($A95,'Потребление ЭЭ_факт'!$A$5:$DH$154,47+'Потребление ЭЭ_факт'!CM$4+35,FALSE),IF(BD95&lt;&gt;0,VLOOKUP($A95,'Потребление ЭЭ_факт'!$A$5:$DH$154,47+'Потребление ЭЭ_факт'!CM$4+35,FALSE),0))</f>
        <v>0</v>
      </c>
      <c r="BF95" s="17">
        <f>IF(AND($D95=$AW$4,$E95=BF$5),VLOOKUP($A95,'Потребление ЭЭ_факт'!$A$5:$DH$154,47+'Потребление ЭЭ_факт'!CN$4+35,FALSE),IF(BE95&lt;&gt;0,VLOOKUP($A95,'Потребление ЭЭ_факт'!$A$5:$DH$154,47+'Потребление ЭЭ_факт'!CN$4+35,FALSE),0))</f>
        <v>0</v>
      </c>
      <c r="BG95" s="17">
        <f>IF(AND($D95=$AW$4,$E95=BG$5),VLOOKUP($A95,'Потребление ЭЭ_факт'!$A$5:$DH$154,47+'Потребление ЭЭ_факт'!CO$4+35,FALSE),IF(BF95&lt;&gt;0,VLOOKUP($A95,'Потребление ЭЭ_факт'!$A$5:$DH$154,47+'Потребление ЭЭ_факт'!CO$4+35,FALSE),0))</f>
        <v>0</v>
      </c>
      <c r="BH95" s="17">
        <f>IF(AND($D95=$AW$4,$E95=BH$5),VLOOKUP($A95,'Потребление ЭЭ_факт'!$A$5:$DH$154,47+'Потребление ЭЭ_факт'!CP$4+35,FALSE),IF(BG95&lt;&gt;0,VLOOKUP($A95,'Потребление ЭЭ_факт'!$A$5:$DH$154,47+'Потребление ЭЭ_факт'!CP$4+35,FALSE),0))</f>
        <v>0</v>
      </c>
      <c r="BI95" s="14">
        <f>IF(AND($D95=$BI$4,$E95=BI$5),VLOOKUP($A95,'Потребление ЭЭ_факт'!$A$5:$DH$154,47+'Потребление ЭЭ_факт'!CQ$4+47,FALSE),IF(BH95&lt;&gt;0,VLOOKUP($A95,'Потребление ЭЭ_факт'!$A$5:$DH$154,47+'Потребление ЭЭ_факт'!CQ$4+47,FALSE),0))</f>
        <v>0</v>
      </c>
      <c r="BJ95" s="17">
        <f>IF(AND($D95=$BI$4,$E95=BJ$5),VLOOKUP($A95,'Потребление ЭЭ_факт'!$A$5:$DH$154,47+'Потребление ЭЭ_факт'!CR$4+47,FALSE),IF(BI95&lt;&gt;0,VLOOKUP($A95,'Потребление ЭЭ_факт'!$A$5:$DH$154,47+'Потребление ЭЭ_факт'!CR$4+47,FALSE),0))</f>
        <v>13307.73542857143</v>
      </c>
      <c r="BK95" s="17">
        <f>IF(AND($D95=$BI$4,$E95=BK$5),VLOOKUP($A95,'Потребление ЭЭ_факт'!$A$5:$DH$154,47+'Потребление ЭЭ_факт'!CS$4+47,FALSE),IF(BJ95&lt;&gt;0,VLOOKUP($A95,'Потребление ЭЭ_факт'!$A$5:$DH$154,47+'Потребление ЭЭ_факт'!CS$4+47,FALSE),0))</f>
        <v>4320.4650000000001</v>
      </c>
      <c r="BL95" s="17">
        <f>IF(AND($D95=$BI$4,$E95=BL$5),VLOOKUP($A95,'Потребление ЭЭ_факт'!$A$5:$DH$154,47+'Потребление ЭЭ_факт'!CT$4+47,FALSE),IF(BK95&lt;&gt;0,VLOOKUP($A95,'Потребление ЭЭ_факт'!$A$5:$DH$154,47+'Потребление ЭЭ_факт'!CT$4+47,FALSE),0))</f>
        <v>11904.981428571427</v>
      </c>
      <c r="BM95" s="17">
        <f>IF(AND($D95=$BI$4,$E95=BM$5),VLOOKUP($A95,'Потребление ЭЭ_факт'!$A$5:$DH$154,47+'Потребление ЭЭ_факт'!CU$4+47,FALSE),IF(BL95&lt;&gt;0,VLOOKUP($A95,'Потребление ЭЭ_факт'!$A$5:$DH$154,47+'Потребление ЭЭ_факт'!CU$4+47,FALSE),0))</f>
        <v>13270.339285714286</v>
      </c>
      <c r="BN95" s="17">
        <f>IF(AND($D95=$BI$4,$E95=BN$5),VLOOKUP($A95,'Потребление ЭЭ_факт'!$A$5:$DH$154,47+'Потребление ЭЭ_факт'!CV$4+47,FALSE),IF(BM95&lt;&gt;0,VLOOKUP($A95,'Потребление ЭЭ_факт'!$A$5:$DH$154,47+'Потребление ЭЭ_факт'!CV$4+47,FALSE),0))</f>
        <v>13893.657857142858</v>
      </c>
      <c r="BO95" s="17">
        <f>IF(AND($D95=$BI$4,$E95=BO$5),VLOOKUP($A95,'Потребление ЭЭ_факт'!$A$5:$DH$154,47+'Потребление ЭЭ_факт'!CW$4+47,FALSE),IF(BN95&lt;&gt;0,VLOOKUP($A95,'Потребление ЭЭ_факт'!$A$5:$DH$154,47+'Потребление ЭЭ_факт'!CW$4+47,FALSE),0))</f>
        <v>15594.951428571429</v>
      </c>
      <c r="BP95" s="17">
        <f>IF(AND($D95=$BI$4,$E95=BP$5),VLOOKUP($A95,'Потребление ЭЭ_факт'!$A$5:$DH$154,47+'Потребление ЭЭ_факт'!CX$4+47,FALSE),IF(BO95&lt;&gt;0,VLOOKUP($A95,'Потребление ЭЭ_факт'!$A$5:$DH$154,47+'Потребление ЭЭ_факт'!CX$4+47,FALSE),0))</f>
        <v>15073.62</v>
      </c>
      <c r="BQ95" s="17">
        <f>IF(AND($D95=$BI$4,$E95=BQ$5),VLOOKUP($A95,'Потребление ЭЭ_факт'!$A$5:$DH$154,47+'Потребление ЭЭ_факт'!CY$4+47,FALSE),IF(BP95&lt;&gt;0,VLOOKUP($A95,'Потребление ЭЭ_факт'!$A$5:$DH$154,47+'Потребление ЭЭ_факт'!CY$4+47,FALSE),0))</f>
        <v>14083.17</v>
      </c>
      <c r="BR95" s="17">
        <f>IF(AND($D95=$BI$4,$E95=BR$5),VLOOKUP($A95,'Потребление ЭЭ_факт'!$A$5:$DH$154,47+'Потребление ЭЭ_факт'!CZ$4+47,FALSE),IF(BQ95&lt;&gt;0,VLOOKUP($A95,'Потребление ЭЭ_факт'!$A$5:$DH$154,47+'Потребление ЭЭ_факт'!CZ$4+47,FALSE),0))</f>
        <v>13256.22</v>
      </c>
      <c r="BS95" s="17">
        <f>IF(AND($D95=$BI$4,$E95=BS$5),VLOOKUP($A95,'Потребление ЭЭ_факт'!$A$5:$DH$154,47+'Потребление ЭЭ_факт'!DA$4+47,FALSE),IF(BR95&lt;&gt;0,VLOOKUP($A95,'Потребление ЭЭ_факт'!$A$5:$DH$154,47+'Потребление ЭЭ_факт'!DA$4+47,FALSE),0))</f>
        <v>12146.745000000001</v>
      </c>
      <c r="BT95" s="17">
        <f>IF(AND($D95=$BI$4,$E95=BT$5),VLOOKUP($A95,'Потребление ЭЭ_факт'!$A$5:$DH$154,47+'Потребление ЭЭ_факт'!DB$4+47,FALSE),IF(BS95&lt;&gt;0,VLOOKUP($A95,'Потребление ЭЭ_факт'!$A$5:$DH$154,47+'Потребление ЭЭ_факт'!DB$4+47,FALSE),0))</f>
        <v>13240.26</v>
      </c>
      <c r="BU95" s="14">
        <f>IF(AND($D95=$BU$4,$E95=BU$5),VLOOKUP($A95,'Потребление ЭЭ_факт'!$A$5:$DH$154,59+'Потребление ЭЭ_факт'!DC$4+47,FALSE),IF(BT95&lt;&gt;0,VLOOKUP($A95,'Потребление ЭЭ_факт'!$A$5:$DH$154,47+'Потребление ЭЭ_факт'!DC$4+59,FALSE),0))</f>
        <v>14328.75</v>
      </c>
      <c r="BV95" s="17">
        <f>IF(AND($D95=$BU$4,$E95=BV$5),VLOOKUP($A95,'Потребление ЭЭ_факт'!$A$5:$DH$154,59+'Потребление ЭЭ_факт'!DD$4+47,FALSE),IF(BU95&lt;&gt;0,VLOOKUP($A95,'Потребление ЭЭ_факт'!$A$5:$DH$154,47+'Потребление ЭЭ_факт'!DD$4+59,FALSE),0))</f>
        <v>13308.63</v>
      </c>
      <c r="BW95" s="17">
        <f>IF(AND($D95=$BU$4,$E95=BW$5),VLOOKUP($A95,'Потребление ЭЭ_факт'!$A$5:$DH$154,59+'Потребление ЭЭ_факт'!DE$4+47,FALSE),IF(BV95&lt;&gt;0,VLOOKUP($A95,'Потребление ЭЭ_факт'!$A$5:$DH$154,47+'Потребление ЭЭ_факт'!DE$4+59,FALSE),0))</f>
        <v>13323.81</v>
      </c>
      <c r="BX95" s="17">
        <f>IF(AND($D95=$BU$4,$E95=BX$5),VLOOKUP($A95,'Потребление ЭЭ_факт'!$A$5:$DH$154,59+'Потребление ЭЭ_факт'!DF$4+47,FALSE),IF(BW95&lt;&gt;0,VLOOKUP($A95,'Потребление ЭЭ_факт'!$A$5:$DH$154,47+'Потребление ЭЭ_факт'!DF$4+59,FALSE),0))</f>
        <v>12156.735000000001</v>
      </c>
      <c r="BY95" s="17">
        <f>IF(AND($D95=$BU$4,$E95=BY$5),VLOOKUP($A95,'Потребление ЭЭ_факт'!$A$5:$DH$154,59+'Потребление ЭЭ_факт'!DG$4+47,FALSE),IF(BX95&lt;&gt;0,VLOOKUP($A95,'Потребление ЭЭ_факт'!$A$5:$DH$154,47+'Потребление ЭЭ_факт'!DG$4+59,FALSE),0))</f>
        <v>14105.76</v>
      </c>
      <c r="BZ95" s="17">
        <f>IF(AND($D95=$BU$4,$E95=BZ$5),VLOOKUP($A95,'Потребление ЭЭ_факт'!$A$5:$DH$154,59+'Потребление ЭЭ_факт'!DH$4+47,FALSE),IF(BY95&lt;&gt;0,VLOOKUP($A95,'Потребление ЭЭ_факт'!$A$5:$DH$154,47+'Потребление ЭЭ_факт'!DH$4+59,FALSE),0))</f>
        <v>14387.76</v>
      </c>
      <c r="CA95" s="15">
        <f t="shared" si="301"/>
        <v>15594.951428571429</v>
      </c>
      <c r="CB95" s="12">
        <f t="shared" si="302"/>
        <v>15073.62</v>
      </c>
      <c r="CC95" s="12">
        <f t="shared" si="303"/>
        <v>14083.17</v>
      </c>
      <c r="CD95" s="12">
        <f t="shared" si="304"/>
        <v>13256.22</v>
      </c>
      <c r="CE95" s="12">
        <f t="shared" si="305"/>
        <v>12146.745000000001</v>
      </c>
      <c r="CF95" s="12">
        <f t="shared" si="306"/>
        <v>13240.26</v>
      </c>
      <c r="CG95" s="14">
        <f t="shared" si="307"/>
        <v>14328.75</v>
      </c>
      <c r="CH95" s="15">
        <f t="shared" si="308"/>
        <v>13308.63</v>
      </c>
      <c r="CI95" s="15">
        <f t="shared" si="309"/>
        <v>13323.81</v>
      </c>
      <c r="CJ95" s="15">
        <f t="shared" si="310"/>
        <v>12156.735000000001</v>
      </c>
      <c r="CK95" s="15">
        <f t="shared" si="311"/>
        <v>14105.76</v>
      </c>
      <c r="CL95" s="15">
        <f t="shared" si="312"/>
        <v>14387.76</v>
      </c>
      <c r="CM95" s="15">
        <f t="shared" si="438"/>
        <v>15594.951428571429</v>
      </c>
      <c r="CN95" s="15">
        <f t="shared" si="439"/>
        <v>15073.62</v>
      </c>
      <c r="CO95" s="15">
        <f t="shared" si="440"/>
        <v>14083.17</v>
      </c>
      <c r="CP95" s="15">
        <f t="shared" si="441"/>
        <v>13256.22</v>
      </c>
      <c r="CQ95" s="15">
        <f t="shared" si="442"/>
        <v>12146.745000000001</v>
      </c>
      <c r="CR95" s="16">
        <f t="shared" si="443"/>
        <v>13240.26</v>
      </c>
      <c r="CS95" s="14">
        <f t="shared" si="437"/>
        <v>14328.75</v>
      </c>
      <c r="CT95" s="15">
        <f t="shared" si="416"/>
        <v>13308.63</v>
      </c>
      <c r="CU95" s="15">
        <f t="shared" si="417"/>
        <v>13323.81</v>
      </c>
      <c r="CV95" s="15">
        <f t="shared" si="418"/>
        <v>12156.735000000001</v>
      </c>
      <c r="CW95" s="15">
        <f t="shared" si="419"/>
        <v>14105.76</v>
      </c>
      <c r="CX95" s="15">
        <f t="shared" si="420"/>
        <v>14387.76</v>
      </c>
      <c r="CY95" s="15">
        <f t="shared" si="421"/>
        <v>15594.951428571429</v>
      </c>
      <c r="CZ95" s="15">
        <f t="shared" si="422"/>
        <v>15073.62</v>
      </c>
      <c r="DA95" s="15">
        <f t="shared" si="423"/>
        <v>14083.17</v>
      </c>
      <c r="DB95" s="15">
        <f t="shared" si="424"/>
        <v>13256.22</v>
      </c>
      <c r="DC95" s="15">
        <f t="shared" si="425"/>
        <v>12146.745000000001</v>
      </c>
      <c r="DD95" s="16">
        <f t="shared" ref="DD95:DD147" si="459">CR95</f>
        <v>13240.26</v>
      </c>
      <c r="DE95" s="14">
        <f t="shared" ref="DE95:DE147" si="460">CS95</f>
        <v>14328.75</v>
      </c>
      <c r="DF95" s="15">
        <f t="shared" si="426"/>
        <v>13308.63</v>
      </c>
      <c r="DG95" s="15">
        <f t="shared" si="427"/>
        <v>13323.81</v>
      </c>
      <c r="DH95" s="15">
        <f t="shared" si="428"/>
        <v>12156.735000000001</v>
      </c>
      <c r="DI95" s="15">
        <f t="shared" si="429"/>
        <v>14105.76</v>
      </c>
      <c r="DJ95" s="15">
        <f t="shared" si="430"/>
        <v>14387.76</v>
      </c>
      <c r="DK95" s="15">
        <f t="shared" si="431"/>
        <v>15594.951428571429</v>
      </c>
      <c r="DL95" s="15">
        <f t="shared" si="432"/>
        <v>15073.62</v>
      </c>
      <c r="DM95" s="15">
        <f t="shared" si="433"/>
        <v>14083.17</v>
      </c>
      <c r="DN95" s="15">
        <f t="shared" si="434"/>
        <v>13256.22</v>
      </c>
      <c r="DO95" s="15">
        <f t="shared" si="435"/>
        <v>12146.745000000001</v>
      </c>
      <c r="DP95" s="16">
        <f t="shared" si="436"/>
        <v>13240.26</v>
      </c>
      <c r="DQ95" s="14">
        <f t="shared" si="333"/>
        <v>14328.75</v>
      </c>
      <c r="DR95" s="15">
        <f t="shared" si="334"/>
        <v>13308.63</v>
      </c>
      <c r="DS95" s="15">
        <f t="shared" si="335"/>
        <v>13323.81</v>
      </c>
      <c r="DT95" s="15">
        <f t="shared" si="336"/>
        <v>12156.735000000001</v>
      </c>
      <c r="DU95" s="15">
        <f t="shared" si="337"/>
        <v>14105.76</v>
      </c>
      <c r="DV95" s="15">
        <f t="shared" si="338"/>
        <v>14387.76</v>
      </c>
      <c r="DW95" s="15">
        <f t="shared" si="339"/>
        <v>15594.951428571429</v>
      </c>
      <c r="DX95" s="15">
        <f t="shared" si="340"/>
        <v>15073.62</v>
      </c>
      <c r="DY95" s="15">
        <f t="shared" si="341"/>
        <v>14083.17</v>
      </c>
      <c r="DZ95" s="15">
        <f t="shared" si="444"/>
        <v>13256.22</v>
      </c>
      <c r="EA95" s="15">
        <f t="shared" si="445"/>
        <v>12146.745000000001</v>
      </c>
      <c r="EB95" s="16">
        <f t="shared" si="446"/>
        <v>13240.26</v>
      </c>
      <c r="EC95" s="14">
        <f t="shared" si="447"/>
        <v>14328.75</v>
      </c>
      <c r="ED95" s="15">
        <f t="shared" si="448"/>
        <v>13308.63</v>
      </c>
      <c r="EE95" s="15">
        <f t="shared" si="449"/>
        <v>13323.81</v>
      </c>
      <c r="EF95" s="15">
        <f t="shared" si="450"/>
        <v>12156.735000000001</v>
      </c>
      <c r="EG95" s="15">
        <f t="shared" si="451"/>
        <v>14105.76</v>
      </c>
      <c r="EH95" s="15">
        <f t="shared" si="452"/>
        <v>14387.76</v>
      </c>
      <c r="EI95" s="15">
        <f t="shared" si="453"/>
        <v>15594.951428571429</v>
      </c>
      <c r="EJ95" s="15">
        <f t="shared" si="454"/>
        <v>15073.62</v>
      </c>
      <c r="EK95" s="15">
        <f t="shared" si="455"/>
        <v>14083.17</v>
      </c>
      <c r="EL95" s="15">
        <f t="shared" si="456"/>
        <v>13256.22</v>
      </c>
      <c r="EM95" s="15">
        <f t="shared" si="457"/>
        <v>12146.745000000001</v>
      </c>
      <c r="EN95" s="16">
        <f t="shared" si="458"/>
        <v>13240.26</v>
      </c>
      <c r="EO95" s="14"/>
      <c r="EP95" s="15"/>
      <c r="EQ95" s="15"/>
      <c r="ER95" s="15"/>
      <c r="ES95" s="15"/>
      <c r="ET95" s="15"/>
      <c r="EU95" s="15"/>
      <c r="EV95" s="15"/>
      <c r="EW95" s="15"/>
      <c r="EX95" s="15"/>
      <c r="EY95" s="15"/>
      <c r="EZ95" s="16"/>
      <c r="FC95" s="14"/>
      <c r="FD95" s="17"/>
      <c r="FE95" s="17"/>
      <c r="FF95" s="17"/>
      <c r="FG95" s="17"/>
      <c r="FH95" s="17"/>
      <c r="FI95" s="17"/>
      <c r="FJ95" s="17"/>
      <c r="FK95" s="17"/>
      <c r="FL95" s="17"/>
      <c r="FM95" s="17"/>
      <c r="FN95" s="17"/>
      <c r="FO95" s="14"/>
      <c r="FP95" s="17"/>
      <c r="FQ95" s="17"/>
      <c r="FR95" s="17"/>
      <c r="FS95" s="17"/>
      <c r="FT95" s="17"/>
      <c r="FU95" s="17"/>
      <c r="FV95" s="17"/>
      <c r="FW95" s="17"/>
      <c r="FX95" s="17"/>
      <c r="FY95" s="17"/>
      <c r="FZ95" s="17"/>
      <c r="GA95" s="14"/>
      <c r="GB95" s="17"/>
      <c r="GC95" s="17">
        <f t="shared" si="343"/>
        <v>4320.4650000000001</v>
      </c>
      <c r="GD95" s="17">
        <f t="shared" si="344"/>
        <v>11904.981428571427</v>
      </c>
      <c r="GE95" s="17">
        <f t="shared" si="345"/>
        <v>13270.339285714286</v>
      </c>
      <c r="GF95" s="17">
        <f t="shared" si="346"/>
        <v>13893.657857142858</v>
      </c>
      <c r="GG95" s="17">
        <f t="shared" si="347"/>
        <v>15594.951428571429</v>
      </c>
      <c r="GH95" s="17">
        <f t="shared" si="348"/>
        <v>15073.62</v>
      </c>
      <c r="GI95" s="17">
        <f t="shared" si="349"/>
        <v>14083.17</v>
      </c>
      <c r="GJ95" s="17">
        <f t="shared" si="350"/>
        <v>13256.22</v>
      </c>
      <c r="GK95" s="17">
        <f t="shared" si="351"/>
        <v>12146.745000000001</v>
      </c>
      <c r="GL95" s="17">
        <f t="shared" si="352"/>
        <v>13240.26</v>
      </c>
      <c r="GM95" s="14">
        <f t="shared" si="353"/>
        <v>14328.75</v>
      </c>
      <c r="GN95" s="17">
        <f t="shared" si="354"/>
        <v>13308.63</v>
      </c>
      <c r="GO95" s="17">
        <f t="shared" si="355"/>
        <v>13323.81</v>
      </c>
      <c r="GP95" s="17">
        <f t="shared" si="356"/>
        <v>12156.735000000001</v>
      </c>
      <c r="GQ95" s="17">
        <f t="shared" si="357"/>
        <v>14105.76</v>
      </c>
      <c r="GR95" s="17">
        <f t="shared" si="358"/>
        <v>14387.76</v>
      </c>
      <c r="GS95" s="15">
        <f t="shared" si="359"/>
        <v>15594.951428571429</v>
      </c>
      <c r="GT95" s="12">
        <f t="shared" si="360"/>
        <v>15073.62</v>
      </c>
      <c r="GU95" s="12">
        <f t="shared" si="361"/>
        <v>14083.17</v>
      </c>
      <c r="GV95" s="12">
        <f t="shared" si="362"/>
        <v>13256.22</v>
      </c>
      <c r="GW95" s="12">
        <f t="shared" si="363"/>
        <v>12146.745000000001</v>
      </c>
      <c r="GX95" s="12">
        <f t="shared" si="364"/>
        <v>13240.26</v>
      </c>
      <c r="GY95" s="14">
        <f t="shared" si="365"/>
        <v>14328.75</v>
      </c>
      <c r="GZ95" s="15">
        <f t="shared" si="366"/>
        <v>13308.63</v>
      </c>
      <c r="HA95" s="15">
        <f t="shared" si="367"/>
        <v>13323.81</v>
      </c>
      <c r="HB95" s="15">
        <f t="shared" si="368"/>
        <v>12156.735000000001</v>
      </c>
      <c r="HC95" s="15">
        <f t="shared" si="369"/>
        <v>14105.76</v>
      </c>
      <c r="HD95" s="15">
        <f t="shared" si="370"/>
        <v>14387.76</v>
      </c>
      <c r="HE95" s="15">
        <f t="shared" si="371"/>
        <v>15594.951428571429</v>
      </c>
      <c r="HF95" s="15">
        <f t="shared" si="372"/>
        <v>15073.62</v>
      </c>
      <c r="HG95" s="15">
        <f t="shared" si="373"/>
        <v>14083.17</v>
      </c>
      <c r="HH95" s="15">
        <f t="shared" si="374"/>
        <v>13256.22</v>
      </c>
      <c r="HI95" s="15">
        <f t="shared" si="375"/>
        <v>12146.745000000001</v>
      </c>
      <c r="HJ95" s="16">
        <f t="shared" si="376"/>
        <v>13240.26</v>
      </c>
      <c r="HK95" s="14">
        <f t="shared" si="377"/>
        <v>14328.75</v>
      </c>
      <c r="HL95" s="15">
        <f t="shared" si="378"/>
        <v>13308.63</v>
      </c>
      <c r="HM95" s="15">
        <f t="shared" si="379"/>
        <v>13323.81</v>
      </c>
      <c r="HN95" s="15">
        <f t="shared" si="380"/>
        <v>12156.735000000001</v>
      </c>
      <c r="HO95" s="15">
        <f t="shared" si="381"/>
        <v>14105.76</v>
      </c>
      <c r="HP95" s="15">
        <f t="shared" si="382"/>
        <v>14387.76</v>
      </c>
      <c r="HQ95" s="15">
        <f t="shared" si="383"/>
        <v>15594.951428571429</v>
      </c>
      <c r="HR95" s="15">
        <f t="shared" si="384"/>
        <v>15073.62</v>
      </c>
      <c r="HS95" s="15">
        <f t="shared" si="385"/>
        <v>14083.17</v>
      </c>
      <c r="HT95" s="15">
        <f t="shared" si="386"/>
        <v>13256.22</v>
      </c>
      <c r="HU95" s="15">
        <f t="shared" si="387"/>
        <v>12146.745000000001</v>
      </c>
      <c r="HV95" s="16">
        <f t="shared" si="388"/>
        <v>13240.26</v>
      </c>
      <c r="HW95" s="14">
        <f t="shared" si="389"/>
        <v>14328.75</v>
      </c>
      <c r="HX95" s="15">
        <f t="shared" si="390"/>
        <v>13308.63</v>
      </c>
      <c r="HY95" s="15">
        <f t="shared" si="391"/>
        <v>13323.81</v>
      </c>
      <c r="HZ95" s="15">
        <f t="shared" si="392"/>
        <v>12156.735000000001</v>
      </c>
      <c r="IA95" s="15">
        <f t="shared" si="393"/>
        <v>14105.76</v>
      </c>
      <c r="IB95" s="15">
        <f t="shared" si="394"/>
        <v>14387.76</v>
      </c>
      <c r="IC95" s="15">
        <f t="shared" si="395"/>
        <v>15594.951428571429</v>
      </c>
      <c r="ID95" s="15">
        <f t="shared" si="396"/>
        <v>15073.62</v>
      </c>
      <c r="IE95" s="15">
        <f t="shared" si="397"/>
        <v>14083.17</v>
      </c>
      <c r="IF95" s="15">
        <f t="shared" si="398"/>
        <v>13256.22</v>
      </c>
      <c r="IG95" s="15">
        <f t="shared" si="399"/>
        <v>12146.745000000001</v>
      </c>
      <c r="IH95" s="16">
        <f t="shared" si="400"/>
        <v>13240.26</v>
      </c>
      <c r="II95" s="14">
        <f t="shared" si="401"/>
        <v>14328.75</v>
      </c>
      <c r="IJ95" s="15">
        <f t="shared" si="415"/>
        <v>13308.63</v>
      </c>
      <c r="IK95" s="15"/>
      <c r="IL95" s="15"/>
      <c r="IM95" s="15"/>
      <c r="IN95" s="15"/>
      <c r="IO95" s="15"/>
      <c r="IP95" s="15"/>
      <c r="IQ95" s="15"/>
      <c r="IR95" s="15"/>
      <c r="IS95" s="15"/>
      <c r="IT95" s="16"/>
      <c r="IU95" s="14"/>
      <c r="IV95" s="15"/>
      <c r="IW95" s="15"/>
      <c r="IX95" s="15"/>
      <c r="IY95" s="15"/>
      <c r="IZ95" s="15"/>
      <c r="JA95" s="15"/>
      <c r="JB95" s="15"/>
      <c r="JC95" s="15"/>
      <c r="JD95" s="15"/>
      <c r="JE95" s="15"/>
      <c r="JF95" s="16"/>
      <c r="JH95" s="17"/>
      <c r="JI95" s="14">
        <f t="shared" si="406"/>
        <v>0</v>
      </c>
      <c r="JJ95" s="15">
        <f t="shared" si="407"/>
        <v>0</v>
      </c>
      <c r="JK95" s="15">
        <f t="shared" si="408"/>
        <v>126784.40999999999</v>
      </c>
      <c r="JL95" s="15">
        <f t="shared" si="409"/>
        <v>165006.41142857142</v>
      </c>
      <c r="JM95" s="15">
        <f t="shared" si="410"/>
        <v>165006.41142857142</v>
      </c>
      <c r="JN95" s="15">
        <f t="shared" si="411"/>
        <v>165006.41142857142</v>
      </c>
      <c r="JO95" s="15">
        <f t="shared" si="412"/>
        <v>165006.41142857142</v>
      </c>
      <c r="JP95" s="15">
        <f t="shared" si="413"/>
        <v>27637.379999999997</v>
      </c>
      <c r="JQ95" s="15">
        <f t="shared" si="414"/>
        <v>0</v>
      </c>
      <c r="JR95" s="14"/>
    </row>
    <row r="96" spans="1:278" ht="12.75" customHeight="1" x14ac:dyDescent="0.25">
      <c r="A96" s="5" t="s">
        <v>243</v>
      </c>
      <c r="B96" s="3" t="s">
        <v>244</v>
      </c>
      <c r="C96" s="4">
        <v>45331</v>
      </c>
      <c r="D96">
        <f t="shared" ref="D96:D125" si="461">YEAR(C96)</f>
        <v>2024</v>
      </c>
      <c r="E96">
        <f t="shared" ref="E96:E125" si="462">MONTH(C96)</f>
        <v>2</v>
      </c>
      <c r="F96">
        <f t="shared" ref="F96:F125" si="463">IF(E96&lt;&gt;12,D96-3,D96-2)</f>
        <v>2021</v>
      </c>
      <c r="G96">
        <f t="shared" si="300"/>
        <v>2</v>
      </c>
      <c r="H96">
        <f t="shared" si="402"/>
        <v>2024</v>
      </c>
      <c r="I96">
        <f t="shared" si="403"/>
        <v>3</v>
      </c>
      <c r="J96">
        <f t="shared" si="404"/>
        <v>2029</v>
      </c>
      <c r="K96">
        <f t="shared" si="405"/>
        <v>2</v>
      </c>
      <c r="M96" s="28">
        <f>IF(AND($D96=$M$4,$E96=M$5),VLOOKUP($A96,'Потребление ЭЭ_факт'!$A$5:$DH$154,47+'Потребление ЭЭ_факт'!AU$4-1,FALSE),IF(L96&lt;&gt;0,VLOOKUP($A96,'Потребление ЭЭ_факт'!$A$5:$DH$154,47+'Потребление ЭЭ_факт'!AU$4-1,FALSE),0))</f>
        <v>0</v>
      </c>
      <c r="N96" s="17">
        <f>IF(AND($D96=$M$4,$E96=N$5),VLOOKUP($A96,'Потребление ЭЭ_факт'!$A$5:$DH$154,47+'Потребление ЭЭ_факт'!AV$4-1,FALSE),IF(M96&lt;&gt;0,VLOOKUP($A96,'Потребление ЭЭ_факт'!$A$5:$DH$154,47+'Потребление ЭЭ_факт'!AV$4-1,FALSE),0))</f>
        <v>0</v>
      </c>
      <c r="O96" s="17">
        <f>IF(AND($D96=$M$4,$E96=O$5),VLOOKUP($A96,'Потребление ЭЭ_факт'!$A$5:$DH$154,47+'Потребление ЭЭ_факт'!AW$4-1,FALSE),IF(N96&lt;&gt;0,VLOOKUP($A96,'Потребление ЭЭ_факт'!$A$5:$DH$154,47+'Потребление ЭЭ_факт'!AW$4-1,FALSE),0))</f>
        <v>0</v>
      </c>
      <c r="P96" s="17">
        <f>IF(AND($D96=$M$4,$E96=P$5),VLOOKUP($A96,'Потребление ЭЭ_факт'!$A$5:$DH$154,47+'Потребление ЭЭ_факт'!AX$4-1,FALSE),IF(O96&lt;&gt;0,VLOOKUP($A96,'Потребление ЭЭ_факт'!$A$5:$DH$154,47+'Потребление ЭЭ_факт'!AX$4-1,FALSE),0))</f>
        <v>0</v>
      </c>
      <c r="Q96" s="17">
        <f>IF(AND($D96=$M$4,$E96=Q$5),VLOOKUP($A96,'Потребление ЭЭ_факт'!$A$5:$DH$154,47+'Потребление ЭЭ_факт'!AY$4-1,FALSE),IF(P96&lt;&gt;0,VLOOKUP($A96,'Потребление ЭЭ_факт'!$A$5:$DH$154,47+'Потребление ЭЭ_факт'!AY$4-1,FALSE),0))</f>
        <v>0</v>
      </c>
      <c r="R96" s="17">
        <f>IF(AND($D96=$M$4,$E96=R$5),VLOOKUP($A96,'Потребление ЭЭ_факт'!$A$5:$DH$154,47+'Потребление ЭЭ_факт'!AZ$4-1,FALSE),IF(Q96&lt;&gt;0,VLOOKUP($A96,'Потребление ЭЭ_факт'!$A$5:$DH$154,47+'Потребление ЭЭ_факт'!AZ$4-1,FALSE),0))</f>
        <v>0</v>
      </c>
      <c r="S96" s="17">
        <f>IF(AND($D96=$M$4,$E96=S$5),VLOOKUP($A96,'Потребление ЭЭ_факт'!$A$5:$DH$154,47+'Потребление ЭЭ_факт'!BA$4-1,FALSE),IF(R96&lt;&gt;0,VLOOKUP($A96,'Потребление ЭЭ_факт'!$A$5:$DH$154,47+'Потребление ЭЭ_факт'!BA$4-1,FALSE),0))</f>
        <v>0</v>
      </c>
      <c r="T96" s="17">
        <f>IF(AND($D96=$M$4,$E96=T$5),VLOOKUP($A96,'Потребление ЭЭ_факт'!$A$5:$DH$154,47+'Потребление ЭЭ_факт'!BB$4-1,FALSE),IF(S96&lt;&gt;0,VLOOKUP($A96,'Потребление ЭЭ_факт'!$A$5:$DH$154,47+'Потребление ЭЭ_факт'!BB$4-1,FALSE),0))</f>
        <v>0</v>
      </c>
      <c r="U96" s="17">
        <f>IF(AND($D96=$M$4,$E96=U$5),VLOOKUP($A96,'Потребление ЭЭ_факт'!$A$5:$DH$154,47+'Потребление ЭЭ_факт'!BC$4-1,FALSE),IF(T96&lt;&gt;0,VLOOKUP($A96,'Потребление ЭЭ_факт'!$A$5:$DH$154,47+'Потребление ЭЭ_факт'!BC$4-1,FALSE),0))</f>
        <v>0</v>
      </c>
      <c r="V96" s="17">
        <f>IF(AND($D96=$M$4,$E96=V$5),VLOOKUP($A96,'Потребление ЭЭ_факт'!$A$5:$DH$154,47+'Потребление ЭЭ_факт'!BD$4-1,FALSE),IF(U96&lt;&gt;0,VLOOKUP($A96,'Потребление ЭЭ_факт'!$A$5:$DH$154,47+'Потребление ЭЭ_факт'!BD$4-1,FALSE),0))</f>
        <v>0</v>
      </c>
      <c r="W96" s="17">
        <f>IF(AND($D96=$M$4,$E96=W$5),VLOOKUP($A96,'Потребление ЭЭ_факт'!$A$5:$DH$154,47+'Потребление ЭЭ_факт'!BE$4-1,FALSE),IF(V96&lt;&gt;0,VLOOKUP($A96,'Потребление ЭЭ_факт'!$A$5:$DH$154,47+'Потребление ЭЭ_факт'!BE$4-1,FALSE),0))</f>
        <v>0</v>
      </c>
      <c r="X96" s="17">
        <f>IF(AND($D96=$M$4,$E96=X$5),VLOOKUP($A96,'Потребление ЭЭ_факт'!$A$5:$DH$154,47+'Потребление ЭЭ_факт'!BF$4-1,FALSE),IF(W96&lt;&gt;0,VLOOKUP($A96,'Потребление ЭЭ_факт'!$A$5:$DH$154,47+'Потребление ЭЭ_факт'!BF$4-1,FALSE),0))</f>
        <v>0</v>
      </c>
      <c r="Y96" s="14">
        <f>IF(AND($D96=$Y$4,$E96=Y$5),VLOOKUP($A96,'Потребление ЭЭ_факт'!$A$5:$DH$154,47+'Потребление ЭЭ_факт'!BG$4+11,FALSE),IF(X96&lt;&gt;0,VLOOKUP($A96,'Потребление ЭЭ_факт'!$A$5:$DH$154,47+'Потребление ЭЭ_факт'!BG$4+11,FALSE),0))</f>
        <v>0</v>
      </c>
      <c r="Z96" s="17">
        <f>IF(AND($D96=$Y$4,$E96=Z$5),VLOOKUP($A96,'Потребление ЭЭ_факт'!$A$5:$DH$154,47+'Потребление ЭЭ_факт'!BH$4+11,FALSE),IF(Y96&lt;&gt;0,VLOOKUP($A96,'Потребление ЭЭ_факт'!$A$5:$DH$154,47+'Потребление ЭЭ_факт'!BH$4+11,FALSE),0))</f>
        <v>0</v>
      </c>
      <c r="AA96" s="17">
        <f>IF(AND($D96=$Y$4,$E96=AA$5),VLOOKUP($A96,'Потребление ЭЭ_факт'!$A$5:$DH$154,47+'Потребление ЭЭ_факт'!BI$4+11,FALSE),IF(Z96&lt;&gt;0,VLOOKUP($A96,'Потребление ЭЭ_факт'!$A$5:$DH$154,47+'Потребление ЭЭ_факт'!BI$4+11,FALSE),0))</f>
        <v>0</v>
      </c>
      <c r="AB96" s="17">
        <f>IF(AND($D96=$Y$4,$E96=AB$5),VLOOKUP($A96,'Потребление ЭЭ_факт'!$A$5:$DH$154,47+'Потребление ЭЭ_факт'!BJ$4+11,FALSE),IF(AA96&lt;&gt;0,VLOOKUP($A96,'Потребление ЭЭ_факт'!$A$5:$DH$154,47+'Потребление ЭЭ_факт'!BJ$4+11,FALSE),0))</f>
        <v>0</v>
      </c>
      <c r="AC96" s="17">
        <f>IF(AND($D96=$Y$4,$E96=AC$5),VLOOKUP($A96,'Потребление ЭЭ_факт'!$A$5:$DH$154,47+'Потребление ЭЭ_факт'!BK$4+11,FALSE),IF(AB96&lt;&gt;0,VLOOKUP($A96,'Потребление ЭЭ_факт'!$A$5:$DH$154,47+'Потребление ЭЭ_факт'!BK$4+11,FALSE),0))</f>
        <v>0</v>
      </c>
      <c r="AD96" s="17">
        <f>IF(AND($D96=$Y$4,$E96=AD$5),VLOOKUP($A96,'Потребление ЭЭ_факт'!$A$5:$DH$154,47+'Потребление ЭЭ_факт'!BL$4+11,FALSE),IF(AC96&lt;&gt;0,VLOOKUP($A96,'Потребление ЭЭ_факт'!$A$5:$DH$154,47+'Потребление ЭЭ_факт'!BL$4+11,FALSE),0))</f>
        <v>0</v>
      </c>
      <c r="AE96" s="17">
        <f>IF(AND($D96=$Y$4,$E96=AE$5),VLOOKUP($A96,'Потребление ЭЭ_факт'!$A$5:$DH$154,47+'Потребление ЭЭ_факт'!BM$4+11,FALSE),IF(AD96&lt;&gt;0,VLOOKUP($A96,'Потребление ЭЭ_факт'!$A$5:$DH$154,47+'Потребление ЭЭ_факт'!BM$4+11,FALSE),0))</f>
        <v>0</v>
      </c>
      <c r="AF96" s="17">
        <f>IF(AND($D96=$Y$4,$E96=AF$5),VLOOKUP($A96,'Потребление ЭЭ_факт'!$A$5:$DH$154,47+'Потребление ЭЭ_факт'!BN$4+11,FALSE),IF(AE96&lt;&gt;0,VLOOKUP($A96,'Потребление ЭЭ_факт'!$A$5:$DH$154,47+'Потребление ЭЭ_факт'!BN$4+11,FALSE),0))</f>
        <v>0</v>
      </c>
      <c r="AG96" s="17">
        <f>IF(AND($D96=$Y$4,$E96=AG$5),VLOOKUP($A96,'Потребление ЭЭ_факт'!$A$5:$DH$154,47+'Потребление ЭЭ_факт'!BO$4+11,FALSE),IF(AF96&lt;&gt;0,VLOOKUP($A96,'Потребление ЭЭ_факт'!$A$5:$DH$154,47+'Потребление ЭЭ_факт'!BO$4+11,FALSE),0))</f>
        <v>0</v>
      </c>
      <c r="AH96" s="17">
        <f>IF(AND($D96=$Y$4,$E96=AH$5),VLOOKUP($A96,'Потребление ЭЭ_факт'!$A$5:$DH$154,47+'Потребление ЭЭ_факт'!BP$4+11,FALSE),IF(AG96&lt;&gt;0,VLOOKUP($A96,'Потребление ЭЭ_факт'!$A$5:$DH$154,47+'Потребление ЭЭ_факт'!BP$4+11,FALSE),0))</f>
        <v>0</v>
      </c>
      <c r="AI96" s="17">
        <f>IF(AND($D96=$Y$4,$E96=AI$5),VLOOKUP($A96,'Потребление ЭЭ_факт'!$A$5:$DH$154,47+'Потребление ЭЭ_факт'!BQ$4+11,FALSE),IF(AH96&lt;&gt;0,VLOOKUP($A96,'Потребление ЭЭ_факт'!$A$5:$DH$154,47+'Потребление ЭЭ_факт'!BQ$4+11,FALSE),0))</f>
        <v>0</v>
      </c>
      <c r="AJ96" s="17">
        <f>IF(AND($D96=$Y$4,$E96=AJ$5),VLOOKUP($A96,'Потребление ЭЭ_факт'!$A$5:$DH$154,47+'Потребление ЭЭ_факт'!BR$4+11,FALSE),IF(AI96&lt;&gt;0,VLOOKUP($A96,'Потребление ЭЭ_факт'!$A$5:$DH$154,47+'Потребление ЭЭ_факт'!BR$4+11,FALSE),0))</f>
        <v>0</v>
      </c>
      <c r="AK96" s="14">
        <f>IF(AND($D96=$AK$4,$E96=AK$5),VLOOKUP($A96,'Потребление ЭЭ_факт'!$A$5:$DH$154,47+'Потребление ЭЭ_факт'!BS$4+23,FALSE),IF(AJ96&lt;&gt;0,VLOOKUP($A96,'Потребление ЭЭ_факт'!$A$5:$DH$154,47+'Потребление ЭЭ_факт'!BS$4+23,FALSE),0))</f>
        <v>0</v>
      </c>
      <c r="AL96" s="17">
        <f>IF(AND($D96=$AK$4,$E96=AL$5),VLOOKUP($A96,'Потребление ЭЭ_факт'!$A$5:$DH$154,47+'Потребление ЭЭ_факт'!BT$4+23,FALSE),IF(AK96&lt;&gt;0,VLOOKUP($A96,'Потребление ЭЭ_факт'!$A$5:$DH$154,47+'Потребление ЭЭ_факт'!BT$4+23,FALSE),0))</f>
        <v>0</v>
      </c>
      <c r="AM96" s="17">
        <f>IF(AND($D96=$AK$4,$E96=AM$5),VLOOKUP($A96,'Потребление ЭЭ_факт'!$A$5:$DH$154,47+'Потребление ЭЭ_факт'!BU$4+23,FALSE),IF(AL96&lt;&gt;0,VLOOKUP($A96,'Потребление ЭЭ_факт'!$A$5:$DH$154,47+'Потребление ЭЭ_факт'!BU$4+23,FALSE),0))</f>
        <v>0</v>
      </c>
      <c r="AN96" s="17">
        <f>IF(AND($D96=$AK$4,$E96=AN$5),VLOOKUP($A96,'Потребление ЭЭ_факт'!$A$5:$DH$154,47+'Потребление ЭЭ_факт'!BV$4+23,FALSE),IF(AM96&lt;&gt;0,VLOOKUP($A96,'Потребление ЭЭ_факт'!$A$5:$DH$154,47+'Потребление ЭЭ_факт'!BV$4+23,FALSE),0))</f>
        <v>0</v>
      </c>
      <c r="AO96" s="17">
        <f>IF(AND($D96=$AK$4,$E96=AO$5),VLOOKUP($A96,'Потребление ЭЭ_факт'!$A$5:$DH$154,47+'Потребление ЭЭ_факт'!BW$4+23,FALSE),IF(AN96&lt;&gt;0,VLOOKUP($A96,'Потребление ЭЭ_факт'!$A$5:$DH$154,47+'Потребление ЭЭ_факт'!BW$4+23,FALSE),0))</f>
        <v>0</v>
      </c>
      <c r="AP96" s="17">
        <f>IF(AND($D96=$AK$4,$E96=AP$5),VLOOKUP($A96,'Потребление ЭЭ_факт'!$A$5:$DH$154,47+'Потребление ЭЭ_факт'!BX$4+23,FALSE),IF(AO96&lt;&gt;0,VLOOKUP($A96,'Потребление ЭЭ_факт'!$A$5:$DH$154,47+'Потребление ЭЭ_факт'!BX$4+23,FALSE),0))</f>
        <v>0</v>
      </c>
      <c r="AQ96" s="17">
        <f>IF(AND($D96=$AK$4,$E96=AQ$5),VLOOKUP($A96,'Потребление ЭЭ_факт'!$A$5:$DH$154,47+'Потребление ЭЭ_факт'!BY$4+23,FALSE),IF(AP96&lt;&gt;0,VLOOKUP($A96,'Потребление ЭЭ_факт'!$A$5:$DH$154,47+'Потребление ЭЭ_факт'!BY$4+23,FALSE),0))</f>
        <v>0</v>
      </c>
      <c r="AR96" s="17">
        <f>IF(AND($D96=$AK$4,$E96=AR$5),VLOOKUP($A96,'Потребление ЭЭ_факт'!$A$5:$DH$154,47+'Потребление ЭЭ_факт'!BZ$4+23,FALSE),IF(AQ96&lt;&gt;0,VLOOKUP($A96,'Потребление ЭЭ_факт'!$A$5:$DH$154,47+'Потребление ЭЭ_факт'!BZ$4+23,FALSE),0))</f>
        <v>0</v>
      </c>
      <c r="AS96" s="17">
        <f>IF(AND($D96=$AK$4,$E96=AS$5),VLOOKUP($A96,'Потребление ЭЭ_факт'!$A$5:$DH$154,47+'Потребление ЭЭ_факт'!CA$4+23,FALSE),IF(AR96&lt;&gt;0,VLOOKUP($A96,'Потребление ЭЭ_факт'!$A$5:$DH$154,47+'Потребление ЭЭ_факт'!CA$4+23,FALSE),0))</f>
        <v>0</v>
      </c>
      <c r="AT96" s="17">
        <f>IF(AND($D96=$AK$4,$E96=AT$5),VLOOKUP($A96,'Потребление ЭЭ_факт'!$A$5:$DH$154,47+'Потребление ЭЭ_факт'!CB$4+23,FALSE),IF(AS96&lt;&gt;0,VLOOKUP($A96,'Потребление ЭЭ_факт'!$A$5:$DH$154,47+'Потребление ЭЭ_факт'!CB$4+23,FALSE),0))</f>
        <v>0</v>
      </c>
      <c r="AU96" s="17">
        <f>IF(AND($D96=$AK$4,$E96=AU$5),VLOOKUP($A96,'Потребление ЭЭ_факт'!$A$5:$DH$154,47+'Потребление ЭЭ_факт'!CC$4+23,FALSE),IF(AT96&lt;&gt;0,VLOOKUP($A96,'Потребление ЭЭ_факт'!$A$5:$DH$154,47+'Потребление ЭЭ_факт'!CC$4+23,FALSE),0))</f>
        <v>0</v>
      </c>
      <c r="AV96" s="17">
        <f>IF(AND($D96=$AK$4,$E96=AV$5),VLOOKUP($A96,'Потребление ЭЭ_факт'!$A$5:$DH$154,47+'Потребление ЭЭ_факт'!CD$4+23,FALSE),IF(AU96&lt;&gt;0,VLOOKUP($A96,'Потребление ЭЭ_факт'!$A$5:$DH$154,47+'Потребление ЭЭ_факт'!CD$4+23,FALSE),0))</f>
        <v>0</v>
      </c>
      <c r="AW96" s="14">
        <f>IF(AND($D96=$AW$4,$E96=AW$5),VLOOKUP($A96,'Потребление ЭЭ_факт'!$A$5:$DH$154,47+'Потребление ЭЭ_факт'!CE$4+35,FALSE),IF(AV96&lt;&gt;0,VLOOKUP($A96,'Потребление ЭЭ_факт'!$A$5:$DH$154,47+'Потребление ЭЭ_факт'!CE$4+35,FALSE),0))</f>
        <v>0</v>
      </c>
      <c r="AX96" s="17">
        <f>IF(AND($D96=$AW$4,$E96=AX$5),VLOOKUP($A96,'Потребление ЭЭ_факт'!$A$5:$DH$154,47+'Потребление ЭЭ_факт'!CF$4+35,FALSE),IF(AW96&lt;&gt;0,VLOOKUP($A96,'Потребление ЭЭ_факт'!$A$5:$DH$154,47+'Потребление ЭЭ_факт'!CF$4+35,FALSE),0))</f>
        <v>0</v>
      </c>
      <c r="AY96" s="17">
        <f>IF(AND($D96=$AW$4,$E96=AY$5),VLOOKUP($A96,'Потребление ЭЭ_факт'!$A$5:$DH$154,47+'Потребление ЭЭ_факт'!CG$4+35,FALSE),IF(AX96&lt;&gt;0,VLOOKUP($A96,'Потребление ЭЭ_факт'!$A$5:$DH$154,47+'Потребление ЭЭ_факт'!CG$4+35,FALSE),0))</f>
        <v>0</v>
      </c>
      <c r="AZ96" s="17">
        <f>IF(AND($D96=$AW$4,$E96=AZ$5),VLOOKUP($A96,'Потребление ЭЭ_факт'!$A$5:$DH$154,47+'Потребление ЭЭ_факт'!CH$4+35,FALSE),IF(AY96&lt;&gt;0,VLOOKUP($A96,'Потребление ЭЭ_факт'!$A$5:$DH$154,47+'Потребление ЭЭ_факт'!CH$4+35,FALSE),0))</f>
        <v>0</v>
      </c>
      <c r="BA96" s="17">
        <f>IF(AND($D96=$AW$4,$E96=BA$5),VLOOKUP($A96,'Потребление ЭЭ_факт'!$A$5:$DH$154,47+'Потребление ЭЭ_факт'!CI$4+35,FALSE),IF(AZ96&lt;&gt;0,VLOOKUP($A96,'Потребление ЭЭ_факт'!$A$5:$DH$154,47+'Потребление ЭЭ_факт'!CI$4+35,FALSE),0))</f>
        <v>0</v>
      </c>
      <c r="BB96" s="17">
        <f>IF(AND($D96=$AW$4,$E96=BB$5),VLOOKUP($A96,'Потребление ЭЭ_факт'!$A$5:$DH$154,47+'Потребление ЭЭ_факт'!CJ$4+35,FALSE),IF(BA96&lt;&gt;0,VLOOKUP($A96,'Потребление ЭЭ_факт'!$A$5:$DH$154,47+'Потребление ЭЭ_факт'!CJ$4+35,FALSE),0))</f>
        <v>0</v>
      </c>
      <c r="BC96" s="17">
        <f>IF(AND($D96=$AW$4,$E96=BC$5),VLOOKUP($A96,'Потребление ЭЭ_факт'!$A$5:$DH$154,47+'Потребление ЭЭ_факт'!CK$4+35,FALSE),IF(BB96&lt;&gt;0,VLOOKUP($A96,'Потребление ЭЭ_факт'!$A$5:$DH$154,47+'Потребление ЭЭ_факт'!CK$4+35,FALSE),0))</f>
        <v>0</v>
      </c>
      <c r="BD96" s="17">
        <f>IF(AND($D96=$AW$4,$E96=BD$5),VLOOKUP($A96,'Потребление ЭЭ_факт'!$A$5:$DH$154,47+'Потребление ЭЭ_факт'!CL$4+35,FALSE),IF(BC96&lt;&gt;0,VLOOKUP($A96,'Потребление ЭЭ_факт'!$A$5:$DH$154,47+'Потребление ЭЭ_факт'!CL$4+35,FALSE),0))</f>
        <v>0</v>
      </c>
      <c r="BE96" s="17">
        <f>IF(AND($D96=$AW$4,$E96=BE$5),VLOOKUP($A96,'Потребление ЭЭ_факт'!$A$5:$DH$154,47+'Потребление ЭЭ_факт'!CM$4+35,FALSE),IF(BD96&lt;&gt;0,VLOOKUP($A96,'Потребление ЭЭ_факт'!$A$5:$DH$154,47+'Потребление ЭЭ_факт'!CM$4+35,FALSE),0))</f>
        <v>0</v>
      </c>
      <c r="BF96" s="17">
        <f>IF(AND($D96=$AW$4,$E96=BF$5),VLOOKUP($A96,'Потребление ЭЭ_факт'!$A$5:$DH$154,47+'Потребление ЭЭ_факт'!CN$4+35,FALSE),IF(BE96&lt;&gt;0,VLOOKUP($A96,'Потребление ЭЭ_факт'!$A$5:$DH$154,47+'Потребление ЭЭ_факт'!CN$4+35,FALSE),0))</f>
        <v>0</v>
      </c>
      <c r="BG96" s="17">
        <f>IF(AND($D96=$AW$4,$E96=BG$5),VLOOKUP($A96,'Потребление ЭЭ_факт'!$A$5:$DH$154,47+'Потребление ЭЭ_факт'!CO$4+35,FALSE),IF(BF96&lt;&gt;0,VLOOKUP($A96,'Потребление ЭЭ_факт'!$A$5:$DH$154,47+'Потребление ЭЭ_факт'!CO$4+35,FALSE),0))</f>
        <v>0</v>
      </c>
      <c r="BH96" s="17">
        <f>IF(AND($D96=$AW$4,$E96=BH$5),VLOOKUP($A96,'Потребление ЭЭ_факт'!$A$5:$DH$154,47+'Потребление ЭЭ_факт'!CP$4+35,FALSE),IF(BG96&lt;&gt;0,VLOOKUP($A96,'Потребление ЭЭ_факт'!$A$5:$DH$154,47+'Потребление ЭЭ_факт'!CP$4+35,FALSE),0))</f>
        <v>0</v>
      </c>
      <c r="BI96" s="14">
        <f>IF(AND($D96=$BI$4,$E96=BI$5),VLOOKUP($A96,'Потребление ЭЭ_факт'!$A$5:$DH$154,47+'Потребление ЭЭ_факт'!CQ$4+47,FALSE),IF(BH96&lt;&gt;0,VLOOKUP($A96,'Потребление ЭЭ_факт'!$A$5:$DH$154,47+'Потребление ЭЭ_факт'!CQ$4+47,FALSE),0))</f>
        <v>0</v>
      </c>
      <c r="BJ96" s="17">
        <f>IF(AND($D96=$BI$4,$E96=BJ$5),VLOOKUP($A96,'Потребление ЭЭ_факт'!$A$5:$DH$154,47+'Потребление ЭЭ_факт'!CR$4+47,FALSE),IF(BI96&lt;&gt;0,VLOOKUP($A96,'Потребление ЭЭ_факт'!$A$5:$DH$154,47+'Потребление ЭЭ_факт'!CR$4+47,FALSE),0))</f>
        <v>10427.12451</v>
      </c>
      <c r="BK96" s="17">
        <f>IF(AND($D96=$BI$4,$E96=BK$5),VLOOKUP($A96,'Потребление ЭЭ_факт'!$A$5:$DH$154,47+'Потребление ЭЭ_факт'!CS$4+47,FALSE),IF(BJ96&lt;&gt;0,VLOOKUP($A96,'Потребление ЭЭ_факт'!$A$5:$DH$154,47+'Потребление ЭЭ_факт'!CS$4+47,FALSE),0))</f>
        <v>11146.236545172414</v>
      </c>
      <c r="BL96" s="17">
        <f>IF(AND($D96=$BI$4,$E96=BL$5),VLOOKUP($A96,'Потребление ЭЭ_факт'!$A$5:$DH$154,47+'Потребление ЭЭ_факт'!CT$4+47,FALSE),IF(BK96&lt;&gt;0,VLOOKUP($A96,'Потребление ЭЭ_факт'!$A$5:$DH$154,47+'Потребление ЭЭ_факт'!CT$4+47,FALSE),0))</f>
        <v>11258</v>
      </c>
      <c r="BM96" s="17">
        <f>IF(AND($D96=$BI$4,$E96=BM$5),VLOOKUP($A96,'Потребление ЭЭ_факт'!$A$5:$DH$154,47+'Потребление ЭЭ_факт'!CU$4+47,FALSE),IF(BL96&lt;&gt;0,VLOOKUP($A96,'Потребление ЭЭ_факт'!$A$5:$DH$154,47+'Потребление ЭЭ_факт'!CU$4+47,FALSE),0))</f>
        <v>12118</v>
      </c>
      <c r="BN96" s="17">
        <f>IF(AND($D96=$BI$4,$E96=BN$5),VLOOKUP($A96,'Потребление ЭЭ_факт'!$A$5:$DH$154,47+'Потребление ЭЭ_факт'!CV$4+47,FALSE),IF(BM96&lt;&gt;0,VLOOKUP($A96,'Потребление ЭЭ_факт'!$A$5:$DH$154,47+'Потребление ЭЭ_факт'!CV$4+47,FALSE),0))</f>
        <v>13361.91</v>
      </c>
      <c r="BO96" s="17">
        <f>IF(AND($D96=$BI$4,$E96=BO$5),VLOOKUP($A96,'Потребление ЭЭ_факт'!$A$5:$DH$154,47+'Потребление ЭЭ_факт'!CW$4+47,FALSE),IF(BN96&lt;&gt;0,VLOOKUP($A96,'Потребление ЭЭ_факт'!$A$5:$DH$154,47+'Потребление ЭЭ_факт'!CW$4+47,FALSE),0))</f>
        <v>14792.97</v>
      </c>
      <c r="BP96" s="17">
        <f>IF(AND($D96=$BI$4,$E96=BP$5),VLOOKUP($A96,'Потребление ЭЭ_факт'!$A$5:$DH$154,47+'Потребление ЭЭ_факт'!CX$4+47,FALSE),IF(BO96&lt;&gt;0,VLOOKUP($A96,'Потребление ЭЭ_факт'!$A$5:$DH$154,47+'Потребление ЭЭ_факт'!CX$4+47,FALSE),0))</f>
        <v>9463.2900000000009</v>
      </c>
      <c r="BQ96" s="17">
        <f>IF(AND($D96=$BI$4,$E96=BQ$5),VLOOKUP($A96,'Потребление ЭЭ_факт'!$A$5:$DH$154,47+'Потребление ЭЭ_факт'!CY$4+47,FALSE),IF(BP96&lt;&gt;0,VLOOKUP($A96,'Потребление ЭЭ_факт'!$A$5:$DH$154,47+'Потребление ЭЭ_факт'!CY$4+47,FALSE),0))</f>
        <v>7814.7</v>
      </c>
      <c r="BR96" s="17">
        <f>IF(AND($D96=$BI$4,$E96=BR$5),VLOOKUP($A96,'Потребление ЭЭ_факт'!$A$5:$DH$154,47+'Потребление ЭЭ_факт'!CZ$4+47,FALSE),IF(BQ96&lt;&gt;0,VLOOKUP($A96,'Потребление ЭЭ_факт'!$A$5:$DH$154,47+'Потребление ЭЭ_факт'!CZ$4+47,FALSE),0))</f>
        <v>9407.5969565217401</v>
      </c>
      <c r="BS96" s="17">
        <f>IF(AND($D96=$BI$4,$E96=BS$5),VLOOKUP($A96,'Потребление ЭЭ_факт'!$A$5:$DH$154,47+'Потребление ЭЭ_факт'!DA$4+47,FALSE),IF(BR96&lt;&gt;0,VLOOKUP($A96,'Потребление ЭЭ_факт'!$A$5:$DH$154,47+'Потребление ЭЭ_факт'!DA$4+47,FALSE),0))</f>
        <v>8200.65</v>
      </c>
      <c r="BT96" s="17">
        <f>IF(AND($D96=$BI$4,$E96=BT$5),VLOOKUP($A96,'Потребление ЭЭ_факт'!$A$5:$DH$154,47+'Потребление ЭЭ_факт'!DB$4+47,FALSE),IF(BS96&lt;&gt;0,VLOOKUP($A96,'Потребление ЭЭ_факт'!$A$5:$DH$154,47+'Потребление ЭЭ_факт'!DB$4+47,FALSE),0))</f>
        <v>9048.2099999999991</v>
      </c>
      <c r="BU96" s="14">
        <f>IF(AND($D96=$BU$4,$E96=BU$5),VLOOKUP($A96,'Потребление ЭЭ_факт'!$A$5:$DH$154,59+'Потребление ЭЭ_факт'!DC$4+47,FALSE),IF(BT96&lt;&gt;0,VLOOKUP($A96,'Потребление ЭЭ_факт'!$A$5:$DH$154,47+'Потребление ЭЭ_факт'!DC$4+59,FALSE),0))</f>
        <v>9184.83</v>
      </c>
      <c r="BV96" s="17">
        <f>IF(AND($D96=$BU$4,$E96=BV$5),VLOOKUP($A96,'Потребление ЭЭ_факт'!$A$5:$DH$154,59+'Потребление ЭЭ_факт'!DD$4+47,FALSE),IF(BU96&lt;&gt;0,VLOOKUP($A96,'Потребление ЭЭ_факт'!$A$5:$DH$154,47+'Потребление ЭЭ_факт'!DD$4+59,FALSE),0))</f>
        <v>9475.2450000000008</v>
      </c>
      <c r="BW96" s="17">
        <f>IF(AND($D96=$BU$4,$E96=BW$5),VLOOKUP($A96,'Потребление ЭЭ_факт'!$A$5:$DH$154,59+'Потребление ЭЭ_факт'!DE$4+47,FALSE),IF(BV96&lt;&gt;0,VLOOKUP($A96,'Потребление ЭЭ_факт'!$A$5:$DH$154,47+'Потребление ЭЭ_факт'!DE$4+59,FALSE),0))</f>
        <v>10942.59</v>
      </c>
      <c r="BX96" s="17">
        <f>IF(AND($D96=$BU$4,$E96=BX$5),VLOOKUP($A96,'Потребление ЭЭ_факт'!$A$5:$DH$154,59+'Потребление ЭЭ_факт'!DF$4+47,FALSE),IF(BW96&lt;&gt;0,VLOOKUP($A96,'Потребление ЭЭ_факт'!$A$5:$DH$154,47+'Потребление ЭЭ_факт'!DF$4+59,FALSE),0))</f>
        <v>10260.31004784689</v>
      </c>
      <c r="BY96" s="17">
        <f>IF(AND($D96=$BU$4,$E96=BY$5),VLOOKUP($A96,'Потребление ЭЭ_факт'!$A$5:$DH$154,59+'Потребление ЭЭ_факт'!DG$4+47,FALSE),IF(BX96&lt;&gt;0,VLOOKUP($A96,'Потребление ЭЭ_факт'!$A$5:$DH$154,47+'Потребление ЭЭ_факт'!DG$4+59,FALSE),0))</f>
        <v>10667.581642105262</v>
      </c>
      <c r="BZ96" s="17">
        <f>IF(AND($D96=$BU$4,$E96=BZ$5),VLOOKUP($A96,'Потребление ЭЭ_факт'!$A$5:$DH$154,59+'Потребление ЭЭ_факт'!DH$4+47,FALSE),IF(BY96&lt;&gt;0,VLOOKUP($A96,'Потребление ЭЭ_факт'!$A$5:$DH$154,47+'Потребление ЭЭ_факт'!DH$4+59,FALSE),0))</f>
        <v>11765.043080872914</v>
      </c>
      <c r="CA96" s="15">
        <f t="shared" si="301"/>
        <v>14792.97</v>
      </c>
      <c r="CB96" s="12">
        <f t="shared" si="302"/>
        <v>9463.2900000000009</v>
      </c>
      <c r="CC96" s="12">
        <f t="shared" si="303"/>
        <v>7814.7</v>
      </c>
      <c r="CD96" s="12">
        <f t="shared" si="304"/>
        <v>9407.5969565217401</v>
      </c>
      <c r="CE96" s="12">
        <f t="shared" si="305"/>
        <v>8200.65</v>
      </c>
      <c r="CF96" s="12">
        <f t="shared" si="306"/>
        <v>9048.2099999999991</v>
      </c>
      <c r="CG96" s="14">
        <f t="shared" si="307"/>
        <v>9184.83</v>
      </c>
      <c r="CH96" s="15">
        <f t="shared" si="308"/>
        <v>9475.2450000000008</v>
      </c>
      <c r="CI96" s="15">
        <f t="shared" si="309"/>
        <v>10942.59</v>
      </c>
      <c r="CJ96" s="15">
        <f t="shared" si="310"/>
        <v>10260.31004784689</v>
      </c>
      <c r="CK96" s="15">
        <f t="shared" si="311"/>
        <v>10667.581642105262</v>
      </c>
      <c r="CL96" s="15">
        <f t="shared" si="312"/>
        <v>11765.043080872914</v>
      </c>
      <c r="CM96" s="15">
        <f t="shared" si="438"/>
        <v>14792.97</v>
      </c>
      <c r="CN96" s="15">
        <f t="shared" si="439"/>
        <v>9463.2900000000009</v>
      </c>
      <c r="CO96" s="15">
        <f t="shared" si="440"/>
        <v>7814.7</v>
      </c>
      <c r="CP96" s="15">
        <f t="shared" si="441"/>
        <v>9407.5969565217401</v>
      </c>
      <c r="CQ96" s="15">
        <f t="shared" si="442"/>
        <v>8200.65</v>
      </c>
      <c r="CR96" s="16">
        <f t="shared" si="443"/>
        <v>9048.2099999999991</v>
      </c>
      <c r="CS96" s="14">
        <f t="shared" si="437"/>
        <v>9184.83</v>
      </c>
      <c r="CT96" s="15">
        <f t="shared" si="416"/>
        <v>9475.2450000000008</v>
      </c>
      <c r="CU96" s="15">
        <f t="shared" si="417"/>
        <v>10942.59</v>
      </c>
      <c r="CV96" s="15">
        <f t="shared" si="418"/>
        <v>10260.31004784689</v>
      </c>
      <c r="CW96" s="15">
        <f t="shared" si="419"/>
        <v>10667.581642105262</v>
      </c>
      <c r="CX96" s="15">
        <f t="shared" si="420"/>
        <v>11765.043080872914</v>
      </c>
      <c r="CY96" s="15">
        <f t="shared" si="421"/>
        <v>14792.97</v>
      </c>
      <c r="CZ96" s="15">
        <f t="shared" si="422"/>
        <v>9463.2900000000009</v>
      </c>
      <c r="DA96" s="15">
        <f t="shared" si="423"/>
        <v>7814.7</v>
      </c>
      <c r="DB96" s="15">
        <f t="shared" si="424"/>
        <v>9407.5969565217401</v>
      </c>
      <c r="DC96" s="15">
        <f t="shared" si="425"/>
        <v>8200.65</v>
      </c>
      <c r="DD96" s="16">
        <f t="shared" si="459"/>
        <v>9048.2099999999991</v>
      </c>
      <c r="DE96" s="14">
        <f t="shared" si="460"/>
        <v>9184.83</v>
      </c>
      <c r="DF96" s="15">
        <f t="shared" si="426"/>
        <v>9475.2450000000008</v>
      </c>
      <c r="DG96" s="15">
        <f t="shared" si="427"/>
        <v>10942.59</v>
      </c>
      <c r="DH96" s="15">
        <f t="shared" si="428"/>
        <v>10260.31004784689</v>
      </c>
      <c r="DI96" s="15">
        <f t="shared" si="429"/>
        <v>10667.581642105262</v>
      </c>
      <c r="DJ96" s="15">
        <f t="shared" si="430"/>
        <v>11765.043080872914</v>
      </c>
      <c r="DK96" s="15">
        <f t="shared" si="431"/>
        <v>14792.97</v>
      </c>
      <c r="DL96" s="15">
        <f t="shared" si="432"/>
        <v>9463.2900000000009</v>
      </c>
      <c r="DM96" s="15">
        <f t="shared" si="433"/>
        <v>7814.7</v>
      </c>
      <c r="DN96" s="15">
        <f t="shared" si="434"/>
        <v>9407.5969565217401</v>
      </c>
      <c r="DO96" s="15">
        <f t="shared" si="435"/>
        <v>8200.65</v>
      </c>
      <c r="DP96" s="16">
        <f t="shared" si="436"/>
        <v>9048.2099999999991</v>
      </c>
      <c r="DQ96" s="14">
        <f t="shared" si="333"/>
        <v>9184.83</v>
      </c>
      <c r="DR96" s="15">
        <f t="shared" si="334"/>
        <v>9475.2450000000008</v>
      </c>
      <c r="DS96" s="15">
        <f t="shared" si="335"/>
        <v>10942.59</v>
      </c>
      <c r="DT96" s="15">
        <f t="shared" si="336"/>
        <v>10260.31004784689</v>
      </c>
      <c r="DU96" s="15">
        <f t="shared" si="337"/>
        <v>10667.581642105262</v>
      </c>
      <c r="DV96" s="15">
        <f t="shared" si="338"/>
        <v>11765.043080872914</v>
      </c>
      <c r="DW96" s="15">
        <f t="shared" si="339"/>
        <v>14792.97</v>
      </c>
      <c r="DX96" s="15">
        <f t="shared" si="340"/>
        <v>9463.2900000000009</v>
      </c>
      <c r="DY96" s="15">
        <f t="shared" si="341"/>
        <v>7814.7</v>
      </c>
      <c r="DZ96" s="15">
        <f t="shared" si="444"/>
        <v>9407.5969565217401</v>
      </c>
      <c r="EA96" s="15">
        <f t="shared" si="445"/>
        <v>8200.65</v>
      </c>
      <c r="EB96" s="16">
        <f t="shared" si="446"/>
        <v>9048.2099999999991</v>
      </c>
      <c r="EC96" s="14">
        <f t="shared" si="447"/>
        <v>9184.83</v>
      </c>
      <c r="ED96" s="15">
        <f t="shared" si="448"/>
        <v>9475.2450000000008</v>
      </c>
      <c r="EE96" s="15">
        <f t="shared" si="449"/>
        <v>10942.59</v>
      </c>
      <c r="EF96" s="15">
        <f t="shared" si="450"/>
        <v>10260.31004784689</v>
      </c>
      <c r="EG96" s="15">
        <f t="shared" si="451"/>
        <v>10667.581642105262</v>
      </c>
      <c r="EH96" s="15">
        <f t="shared" si="452"/>
        <v>11765.043080872914</v>
      </c>
      <c r="EI96" s="15">
        <f t="shared" si="453"/>
        <v>14792.97</v>
      </c>
      <c r="EJ96" s="15">
        <f t="shared" si="454"/>
        <v>9463.2900000000009</v>
      </c>
      <c r="EK96" s="15">
        <f t="shared" si="455"/>
        <v>7814.7</v>
      </c>
      <c r="EL96" s="15">
        <f t="shared" si="456"/>
        <v>9407.5969565217401</v>
      </c>
      <c r="EM96" s="15">
        <f t="shared" si="457"/>
        <v>8200.65</v>
      </c>
      <c r="EN96" s="16">
        <f t="shared" si="458"/>
        <v>9048.2099999999991</v>
      </c>
      <c r="EO96" s="14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6"/>
      <c r="FC96" s="14"/>
      <c r="FD96" s="17"/>
      <c r="FE96" s="17"/>
      <c r="FF96" s="17"/>
      <c r="FG96" s="17"/>
      <c r="FH96" s="17"/>
      <c r="FI96" s="17"/>
      <c r="FJ96" s="17"/>
      <c r="FK96" s="17"/>
      <c r="FL96" s="17"/>
      <c r="FM96" s="17"/>
      <c r="FN96" s="17"/>
      <c r="FO96" s="14"/>
      <c r="FP96" s="17"/>
      <c r="FQ96" s="17"/>
      <c r="FR96" s="17"/>
      <c r="FS96" s="17"/>
      <c r="FT96" s="17"/>
      <c r="FU96" s="17"/>
      <c r="FV96" s="17"/>
      <c r="FW96" s="17"/>
      <c r="FX96" s="17"/>
      <c r="FY96" s="17"/>
      <c r="FZ96" s="17"/>
      <c r="GA96" s="14"/>
      <c r="GB96" s="17"/>
      <c r="GC96" s="17">
        <f t="shared" si="343"/>
        <v>11146.236545172414</v>
      </c>
      <c r="GD96" s="17">
        <f t="shared" si="344"/>
        <v>11258</v>
      </c>
      <c r="GE96" s="17">
        <f t="shared" si="345"/>
        <v>12118</v>
      </c>
      <c r="GF96" s="17">
        <f t="shared" si="346"/>
        <v>13361.91</v>
      </c>
      <c r="GG96" s="17">
        <f t="shared" si="347"/>
        <v>14792.97</v>
      </c>
      <c r="GH96" s="17">
        <f t="shared" si="348"/>
        <v>9463.2900000000009</v>
      </c>
      <c r="GI96" s="17">
        <f t="shared" si="349"/>
        <v>7814.7</v>
      </c>
      <c r="GJ96" s="17">
        <f t="shared" si="350"/>
        <v>9407.5969565217401</v>
      </c>
      <c r="GK96" s="17">
        <f t="shared" si="351"/>
        <v>8200.65</v>
      </c>
      <c r="GL96" s="17">
        <f t="shared" si="352"/>
        <v>9048.2099999999991</v>
      </c>
      <c r="GM96" s="14">
        <f t="shared" si="353"/>
        <v>9184.83</v>
      </c>
      <c r="GN96" s="17">
        <f t="shared" si="354"/>
        <v>9475.2450000000008</v>
      </c>
      <c r="GO96" s="17">
        <f t="shared" si="355"/>
        <v>10942.59</v>
      </c>
      <c r="GP96" s="17">
        <f t="shared" si="356"/>
        <v>10260.31004784689</v>
      </c>
      <c r="GQ96" s="17">
        <f t="shared" si="357"/>
        <v>10667.581642105262</v>
      </c>
      <c r="GR96" s="17">
        <f t="shared" si="358"/>
        <v>11765.043080872914</v>
      </c>
      <c r="GS96" s="15">
        <f t="shared" si="359"/>
        <v>14792.97</v>
      </c>
      <c r="GT96" s="12">
        <f t="shared" si="360"/>
        <v>9463.2900000000009</v>
      </c>
      <c r="GU96" s="12">
        <f t="shared" si="361"/>
        <v>7814.7</v>
      </c>
      <c r="GV96" s="12">
        <f t="shared" si="362"/>
        <v>9407.5969565217401</v>
      </c>
      <c r="GW96" s="12">
        <f t="shared" si="363"/>
        <v>8200.65</v>
      </c>
      <c r="GX96" s="12">
        <f t="shared" si="364"/>
        <v>9048.2099999999991</v>
      </c>
      <c r="GY96" s="14">
        <f t="shared" si="365"/>
        <v>9184.83</v>
      </c>
      <c r="GZ96" s="15">
        <f t="shared" si="366"/>
        <v>9475.2450000000008</v>
      </c>
      <c r="HA96" s="15">
        <f t="shared" si="367"/>
        <v>10942.59</v>
      </c>
      <c r="HB96" s="15">
        <f t="shared" si="368"/>
        <v>10260.31004784689</v>
      </c>
      <c r="HC96" s="15">
        <f t="shared" si="369"/>
        <v>10667.581642105262</v>
      </c>
      <c r="HD96" s="15">
        <f t="shared" si="370"/>
        <v>11765.043080872914</v>
      </c>
      <c r="HE96" s="15">
        <f t="shared" si="371"/>
        <v>14792.97</v>
      </c>
      <c r="HF96" s="15">
        <f t="shared" si="372"/>
        <v>9463.2900000000009</v>
      </c>
      <c r="HG96" s="15">
        <f t="shared" si="373"/>
        <v>7814.7</v>
      </c>
      <c r="HH96" s="15">
        <f t="shared" si="374"/>
        <v>9407.5969565217401</v>
      </c>
      <c r="HI96" s="15">
        <f t="shared" si="375"/>
        <v>8200.65</v>
      </c>
      <c r="HJ96" s="16">
        <f t="shared" si="376"/>
        <v>9048.2099999999991</v>
      </c>
      <c r="HK96" s="14">
        <f t="shared" si="377"/>
        <v>9184.83</v>
      </c>
      <c r="HL96" s="15">
        <f t="shared" si="378"/>
        <v>9475.2450000000008</v>
      </c>
      <c r="HM96" s="15">
        <f t="shared" si="379"/>
        <v>10942.59</v>
      </c>
      <c r="HN96" s="15">
        <f t="shared" si="380"/>
        <v>10260.31004784689</v>
      </c>
      <c r="HO96" s="15">
        <f t="shared" si="381"/>
        <v>10667.581642105262</v>
      </c>
      <c r="HP96" s="15">
        <f t="shared" si="382"/>
        <v>11765.043080872914</v>
      </c>
      <c r="HQ96" s="15">
        <f t="shared" si="383"/>
        <v>14792.97</v>
      </c>
      <c r="HR96" s="15">
        <f t="shared" si="384"/>
        <v>9463.2900000000009</v>
      </c>
      <c r="HS96" s="15">
        <f t="shared" si="385"/>
        <v>7814.7</v>
      </c>
      <c r="HT96" s="15">
        <f t="shared" si="386"/>
        <v>9407.5969565217401</v>
      </c>
      <c r="HU96" s="15">
        <f t="shared" si="387"/>
        <v>8200.65</v>
      </c>
      <c r="HV96" s="16">
        <f t="shared" si="388"/>
        <v>9048.2099999999991</v>
      </c>
      <c r="HW96" s="14">
        <f t="shared" si="389"/>
        <v>9184.83</v>
      </c>
      <c r="HX96" s="15">
        <f t="shared" si="390"/>
        <v>9475.2450000000008</v>
      </c>
      <c r="HY96" s="15">
        <f t="shared" si="391"/>
        <v>10942.59</v>
      </c>
      <c r="HZ96" s="15">
        <f t="shared" si="392"/>
        <v>10260.31004784689</v>
      </c>
      <c r="IA96" s="15">
        <f t="shared" si="393"/>
        <v>10667.581642105262</v>
      </c>
      <c r="IB96" s="15">
        <f t="shared" si="394"/>
        <v>11765.043080872914</v>
      </c>
      <c r="IC96" s="15">
        <f t="shared" si="395"/>
        <v>14792.97</v>
      </c>
      <c r="ID96" s="15">
        <f t="shared" si="396"/>
        <v>9463.2900000000009</v>
      </c>
      <c r="IE96" s="15">
        <f t="shared" si="397"/>
        <v>7814.7</v>
      </c>
      <c r="IF96" s="15">
        <f t="shared" si="398"/>
        <v>9407.5969565217401</v>
      </c>
      <c r="IG96" s="15">
        <f t="shared" si="399"/>
        <v>8200.65</v>
      </c>
      <c r="IH96" s="16">
        <f t="shared" si="400"/>
        <v>9048.2099999999991</v>
      </c>
      <c r="II96" s="14">
        <f t="shared" si="401"/>
        <v>9184.83</v>
      </c>
      <c r="IJ96" s="15">
        <f t="shared" si="415"/>
        <v>9475.2450000000008</v>
      </c>
      <c r="IK96" s="15"/>
      <c r="IL96" s="15"/>
      <c r="IM96" s="15"/>
      <c r="IN96" s="15"/>
      <c r="IO96" s="15"/>
      <c r="IP96" s="15"/>
      <c r="IQ96" s="15"/>
      <c r="IR96" s="15"/>
      <c r="IS96" s="15"/>
      <c r="IT96" s="16"/>
      <c r="IU96" s="14"/>
      <c r="IV96" s="15"/>
      <c r="IW96" s="15"/>
      <c r="IX96" s="15"/>
      <c r="IY96" s="15"/>
      <c r="IZ96" s="15"/>
      <c r="JA96" s="15"/>
      <c r="JB96" s="15"/>
      <c r="JC96" s="15"/>
      <c r="JD96" s="15"/>
      <c r="JE96" s="15"/>
      <c r="JF96" s="16"/>
      <c r="JH96" s="17"/>
      <c r="JI96" s="14">
        <f t="shared" si="406"/>
        <v>0</v>
      </c>
      <c r="JJ96" s="15">
        <f t="shared" si="407"/>
        <v>0</v>
      </c>
      <c r="JK96" s="15">
        <f t="shared" si="408"/>
        <v>106611.56350169415</v>
      </c>
      <c r="JL96" s="15">
        <f t="shared" si="409"/>
        <v>121023.01672734681</v>
      </c>
      <c r="JM96" s="15">
        <f t="shared" si="410"/>
        <v>121023.01672734681</v>
      </c>
      <c r="JN96" s="15">
        <f t="shared" si="411"/>
        <v>121023.01672734681</v>
      </c>
      <c r="JO96" s="15">
        <f t="shared" si="412"/>
        <v>121023.01672734681</v>
      </c>
      <c r="JP96" s="15">
        <f t="shared" si="413"/>
        <v>18660.075000000001</v>
      </c>
      <c r="JQ96" s="15">
        <f t="shared" si="414"/>
        <v>0</v>
      </c>
      <c r="JR96" s="14"/>
    </row>
    <row r="97" spans="1:278" ht="12.75" customHeight="1" x14ac:dyDescent="0.25">
      <c r="A97" s="1" t="s">
        <v>79</v>
      </c>
      <c r="B97" s="3" t="s">
        <v>80</v>
      </c>
      <c r="C97" s="4">
        <v>45351</v>
      </c>
      <c r="D97">
        <f t="shared" si="461"/>
        <v>2024</v>
      </c>
      <c r="E97">
        <f t="shared" si="462"/>
        <v>2</v>
      </c>
      <c r="F97">
        <f t="shared" si="463"/>
        <v>2021</v>
      </c>
      <c r="G97">
        <f t="shared" si="300"/>
        <v>2</v>
      </c>
      <c r="H97">
        <f t="shared" si="402"/>
        <v>2024</v>
      </c>
      <c r="I97">
        <f t="shared" si="403"/>
        <v>3</v>
      </c>
      <c r="J97">
        <f t="shared" si="404"/>
        <v>2029</v>
      </c>
      <c r="K97">
        <f t="shared" si="405"/>
        <v>2</v>
      </c>
      <c r="M97" s="28">
        <f>IF(AND($D97=$M$4,$E97=M$5),VLOOKUP($A97,'Потребление ЭЭ_факт'!$A$5:$DH$154,47+'Потребление ЭЭ_факт'!AU$4-1,FALSE),IF(L97&lt;&gt;0,VLOOKUP($A97,'Потребление ЭЭ_факт'!$A$5:$DH$154,47+'Потребление ЭЭ_факт'!AU$4-1,FALSE),0))</f>
        <v>0</v>
      </c>
      <c r="N97" s="17">
        <f>IF(AND($D97=$M$4,$E97=N$5),VLOOKUP($A97,'Потребление ЭЭ_факт'!$A$5:$DH$154,47+'Потребление ЭЭ_факт'!AV$4-1,FALSE),IF(M97&lt;&gt;0,VLOOKUP($A97,'Потребление ЭЭ_факт'!$A$5:$DH$154,47+'Потребление ЭЭ_факт'!AV$4-1,FALSE),0))</f>
        <v>0</v>
      </c>
      <c r="O97" s="17">
        <f>IF(AND($D97=$M$4,$E97=O$5),VLOOKUP($A97,'Потребление ЭЭ_факт'!$A$5:$DH$154,47+'Потребление ЭЭ_факт'!AW$4-1,FALSE),IF(N97&lt;&gt;0,VLOOKUP($A97,'Потребление ЭЭ_факт'!$A$5:$DH$154,47+'Потребление ЭЭ_факт'!AW$4-1,FALSE),0))</f>
        <v>0</v>
      </c>
      <c r="P97" s="17">
        <f>IF(AND($D97=$M$4,$E97=P$5),VLOOKUP($A97,'Потребление ЭЭ_факт'!$A$5:$DH$154,47+'Потребление ЭЭ_факт'!AX$4-1,FALSE),IF(O97&lt;&gt;0,VLOOKUP($A97,'Потребление ЭЭ_факт'!$A$5:$DH$154,47+'Потребление ЭЭ_факт'!AX$4-1,FALSE),0))</f>
        <v>0</v>
      </c>
      <c r="Q97" s="17">
        <f>IF(AND($D97=$M$4,$E97=Q$5),VLOOKUP($A97,'Потребление ЭЭ_факт'!$A$5:$DH$154,47+'Потребление ЭЭ_факт'!AY$4-1,FALSE),IF(P97&lt;&gt;0,VLOOKUP($A97,'Потребление ЭЭ_факт'!$A$5:$DH$154,47+'Потребление ЭЭ_факт'!AY$4-1,FALSE),0))</f>
        <v>0</v>
      </c>
      <c r="R97" s="17">
        <f>IF(AND($D97=$M$4,$E97=R$5),VLOOKUP($A97,'Потребление ЭЭ_факт'!$A$5:$DH$154,47+'Потребление ЭЭ_факт'!AZ$4-1,FALSE),IF(Q97&lt;&gt;0,VLOOKUP($A97,'Потребление ЭЭ_факт'!$A$5:$DH$154,47+'Потребление ЭЭ_факт'!AZ$4-1,FALSE),0))</f>
        <v>0</v>
      </c>
      <c r="S97" s="17">
        <f>IF(AND($D97=$M$4,$E97=S$5),VLOOKUP($A97,'Потребление ЭЭ_факт'!$A$5:$DH$154,47+'Потребление ЭЭ_факт'!BA$4-1,FALSE),IF(R97&lt;&gt;0,VLOOKUP($A97,'Потребление ЭЭ_факт'!$A$5:$DH$154,47+'Потребление ЭЭ_факт'!BA$4-1,FALSE),0))</f>
        <v>0</v>
      </c>
      <c r="T97" s="17">
        <f>IF(AND($D97=$M$4,$E97=T$5),VLOOKUP($A97,'Потребление ЭЭ_факт'!$A$5:$DH$154,47+'Потребление ЭЭ_факт'!BB$4-1,FALSE),IF(S97&lt;&gt;0,VLOOKUP($A97,'Потребление ЭЭ_факт'!$A$5:$DH$154,47+'Потребление ЭЭ_факт'!BB$4-1,FALSE),0))</f>
        <v>0</v>
      </c>
      <c r="U97" s="17">
        <f>IF(AND($D97=$M$4,$E97=U$5),VLOOKUP($A97,'Потребление ЭЭ_факт'!$A$5:$DH$154,47+'Потребление ЭЭ_факт'!BC$4-1,FALSE),IF(T97&lt;&gt;0,VLOOKUP($A97,'Потребление ЭЭ_факт'!$A$5:$DH$154,47+'Потребление ЭЭ_факт'!BC$4-1,FALSE),0))</f>
        <v>0</v>
      </c>
      <c r="V97" s="17">
        <f>IF(AND($D97=$M$4,$E97=V$5),VLOOKUP($A97,'Потребление ЭЭ_факт'!$A$5:$DH$154,47+'Потребление ЭЭ_факт'!BD$4-1,FALSE),IF(U97&lt;&gt;0,VLOOKUP($A97,'Потребление ЭЭ_факт'!$A$5:$DH$154,47+'Потребление ЭЭ_факт'!BD$4-1,FALSE),0))</f>
        <v>0</v>
      </c>
      <c r="W97" s="17">
        <f>IF(AND($D97=$M$4,$E97=W$5),VLOOKUP($A97,'Потребление ЭЭ_факт'!$A$5:$DH$154,47+'Потребление ЭЭ_факт'!BE$4-1,FALSE),IF(V97&lt;&gt;0,VLOOKUP($A97,'Потребление ЭЭ_факт'!$A$5:$DH$154,47+'Потребление ЭЭ_факт'!BE$4-1,FALSE),0))</f>
        <v>0</v>
      </c>
      <c r="X97" s="17">
        <f>IF(AND($D97=$M$4,$E97=X$5),VLOOKUP($A97,'Потребление ЭЭ_факт'!$A$5:$DH$154,47+'Потребление ЭЭ_факт'!BF$4-1,FALSE),IF(W97&lt;&gt;0,VLOOKUP($A97,'Потребление ЭЭ_факт'!$A$5:$DH$154,47+'Потребление ЭЭ_факт'!BF$4-1,FALSE),0))</f>
        <v>0</v>
      </c>
      <c r="Y97" s="14">
        <f>IF(AND($D97=$Y$4,$E97=Y$5),VLOOKUP($A97,'Потребление ЭЭ_факт'!$A$5:$DH$154,47+'Потребление ЭЭ_факт'!BG$4+11,FALSE),IF(X97&lt;&gt;0,VLOOKUP($A97,'Потребление ЭЭ_факт'!$A$5:$DH$154,47+'Потребление ЭЭ_факт'!BG$4+11,FALSE),0))</f>
        <v>0</v>
      </c>
      <c r="Z97" s="17">
        <f>IF(AND($D97=$Y$4,$E97=Z$5),VLOOKUP($A97,'Потребление ЭЭ_факт'!$A$5:$DH$154,47+'Потребление ЭЭ_факт'!BH$4+11,FALSE),IF(Y97&lt;&gt;0,VLOOKUP($A97,'Потребление ЭЭ_факт'!$A$5:$DH$154,47+'Потребление ЭЭ_факт'!BH$4+11,FALSE),0))</f>
        <v>0</v>
      </c>
      <c r="AA97" s="17">
        <f>IF(AND($D97=$Y$4,$E97=AA$5),VLOOKUP($A97,'Потребление ЭЭ_факт'!$A$5:$DH$154,47+'Потребление ЭЭ_факт'!BI$4+11,FALSE),IF(Z97&lt;&gt;0,VLOOKUP($A97,'Потребление ЭЭ_факт'!$A$5:$DH$154,47+'Потребление ЭЭ_факт'!BI$4+11,FALSE),0))</f>
        <v>0</v>
      </c>
      <c r="AB97" s="17">
        <f>IF(AND($D97=$Y$4,$E97=AB$5),VLOOKUP($A97,'Потребление ЭЭ_факт'!$A$5:$DH$154,47+'Потребление ЭЭ_факт'!BJ$4+11,FALSE),IF(AA97&lt;&gt;0,VLOOKUP($A97,'Потребление ЭЭ_факт'!$A$5:$DH$154,47+'Потребление ЭЭ_факт'!BJ$4+11,FALSE),0))</f>
        <v>0</v>
      </c>
      <c r="AC97" s="17">
        <f>IF(AND($D97=$Y$4,$E97=AC$5),VLOOKUP($A97,'Потребление ЭЭ_факт'!$A$5:$DH$154,47+'Потребление ЭЭ_факт'!BK$4+11,FALSE),IF(AB97&lt;&gt;0,VLOOKUP($A97,'Потребление ЭЭ_факт'!$A$5:$DH$154,47+'Потребление ЭЭ_факт'!BK$4+11,FALSE),0))</f>
        <v>0</v>
      </c>
      <c r="AD97" s="17">
        <f>IF(AND($D97=$Y$4,$E97=AD$5),VLOOKUP($A97,'Потребление ЭЭ_факт'!$A$5:$DH$154,47+'Потребление ЭЭ_факт'!BL$4+11,FALSE),IF(AC97&lt;&gt;0,VLOOKUP($A97,'Потребление ЭЭ_факт'!$A$5:$DH$154,47+'Потребление ЭЭ_факт'!BL$4+11,FALSE),0))</f>
        <v>0</v>
      </c>
      <c r="AE97" s="17">
        <f>IF(AND($D97=$Y$4,$E97=AE$5),VLOOKUP($A97,'Потребление ЭЭ_факт'!$A$5:$DH$154,47+'Потребление ЭЭ_факт'!BM$4+11,FALSE),IF(AD97&lt;&gt;0,VLOOKUP($A97,'Потребление ЭЭ_факт'!$A$5:$DH$154,47+'Потребление ЭЭ_факт'!BM$4+11,FALSE),0))</f>
        <v>0</v>
      </c>
      <c r="AF97" s="17">
        <f>IF(AND($D97=$Y$4,$E97=AF$5),VLOOKUP($A97,'Потребление ЭЭ_факт'!$A$5:$DH$154,47+'Потребление ЭЭ_факт'!BN$4+11,FALSE),IF(AE97&lt;&gt;0,VLOOKUP($A97,'Потребление ЭЭ_факт'!$A$5:$DH$154,47+'Потребление ЭЭ_факт'!BN$4+11,FALSE),0))</f>
        <v>0</v>
      </c>
      <c r="AG97" s="17">
        <f>IF(AND($D97=$Y$4,$E97=AG$5),VLOOKUP($A97,'Потребление ЭЭ_факт'!$A$5:$DH$154,47+'Потребление ЭЭ_факт'!BO$4+11,FALSE),IF(AF97&lt;&gt;0,VLOOKUP($A97,'Потребление ЭЭ_факт'!$A$5:$DH$154,47+'Потребление ЭЭ_факт'!BO$4+11,FALSE),0))</f>
        <v>0</v>
      </c>
      <c r="AH97" s="17">
        <f>IF(AND($D97=$Y$4,$E97=AH$5),VLOOKUP($A97,'Потребление ЭЭ_факт'!$A$5:$DH$154,47+'Потребление ЭЭ_факт'!BP$4+11,FALSE),IF(AG97&lt;&gt;0,VLOOKUP($A97,'Потребление ЭЭ_факт'!$A$5:$DH$154,47+'Потребление ЭЭ_факт'!BP$4+11,FALSE),0))</f>
        <v>0</v>
      </c>
      <c r="AI97" s="17">
        <f>IF(AND($D97=$Y$4,$E97=AI$5),VLOOKUP($A97,'Потребление ЭЭ_факт'!$A$5:$DH$154,47+'Потребление ЭЭ_факт'!BQ$4+11,FALSE),IF(AH97&lt;&gt;0,VLOOKUP($A97,'Потребление ЭЭ_факт'!$A$5:$DH$154,47+'Потребление ЭЭ_факт'!BQ$4+11,FALSE),0))</f>
        <v>0</v>
      </c>
      <c r="AJ97" s="17">
        <f>IF(AND($D97=$Y$4,$E97=AJ$5),VLOOKUP($A97,'Потребление ЭЭ_факт'!$A$5:$DH$154,47+'Потребление ЭЭ_факт'!BR$4+11,FALSE),IF(AI97&lt;&gt;0,VLOOKUP($A97,'Потребление ЭЭ_факт'!$A$5:$DH$154,47+'Потребление ЭЭ_факт'!BR$4+11,FALSE),0))</f>
        <v>0</v>
      </c>
      <c r="AK97" s="14">
        <f>IF(AND($D97=$AK$4,$E97=AK$5),VLOOKUP($A97,'Потребление ЭЭ_факт'!$A$5:$DH$154,47+'Потребление ЭЭ_факт'!BS$4+23,FALSE),IF(AJ97&lt;&gt;0,VLOOKUP($A97,'Потребление ЭЭ_факт'!$A$5:$DH$154,47+'Потребление ЭЭ_факт'!BS$4+23,FALSE),0))</f>
        <v>0</v>
      </c>
      <c r="AL97" s="17">
        <f>IF(AND($D97=$AK$4,$E97=AL$5),VLOOKUP($A97,'Потребление ЭЭ_факт'!$A$5:$DH$154,47+'Потребление ЭЭ_факт'!BT$4+23,FALSE),IF(AK97&lt;&gt;0,VLOOKUP($A97,'Потребление ЭЭ_факт'!$A$5:$DH$154,47+'Потребление ЭЭ_факт'!BT$4+23,FALSE),0))</f>
        <v>0</v>
      </c>
      <c r="AM97" s="17">
        <f>IF(AND($D97=$AK$4,$E97=AM$5),VLOOKUP($A97,'Потребление ЭЭ_факт'!$A$5:$DH$154,47+'Потребление ЭЭ_факт'!BU$4+23,FALSE),IF(AL97&lt;&gt;0,VLOOKUP($A97,'Потребление ЭЭ_факт'!$A$5:$DH$154,47+'Потребление ЭЭ_факт'!BU$4+23,FALSE),0))</f>
        <v>0</v>
      </c>
      <c r="AN97" s="17">
        <f>IF(AND($D97=$AK$4,$E97=AN$5),VLOOKUP($A97,'Потребление ЭЭ_факт'!$A$5:$DH$154,47+'Потребление ЭЭ_факт'!BV$4+23,FALSE),IF(AM97&lt;&gt;0,VLOOKUP($A97,'Потребление ЭЭ_факт'!$A$5:$DH$154,47+'Потребление ЭЭ_факт'!BV$4+23,FALSE),0))</f>
        <v>0</v>
      </c>
      <c r="AO97" s="17">
        <f>IF(AND($D97=$AK$4,$E97=AO$5),VLOOKUP($A97,'Потребление ЭЭ_факт'!$A$5:$DH$154,47+'Потребление ЭЭ_факт'!BW$4+23,FALSE),IF(AN97&lt;&gt;0,VLOOKUP($A97,'Потребление ЭЭ_факт'!$A$5:$DH$154,47+'Потребление ЭЭ_факт'!BW$4+23,FALSE),0))</f>
        <v>0</v>
      </c>
      <c r="AP97" s="17">
        <f>IF(AND($D97=$AK$4,$E97=AP$5),VLOOKUP($A97,'Потребление ЭЭ_факт'!$A$5:$DH$154,47+'Потребление ЭЭ_факт'!BX$4+23,FALSE),IF(AO97&lt;&gt;0,VLOOKUP($A97,'Потребление ЭЭ_факт'!$A$5:$DH$154,47+'Потребление ЭЭ_факт'!BX$4+23,FALSE),0))</f>
        <v>0</v>
      </c>
      <c r="AQ97" s="17">
        <f>IF(AND($D97=$AK$4,$E97=AQ$5),VLOOKUP($A97,'Потребление ЭЭ_факт'!$A$5:$DH$154,47+'Потребление ЭЭ_факт'!BY$4+23,FALSE),IF(AP97&lt;&gt;0,VLOOKUP($A97,'Потребление ЭЭ_факт'!$A$5:$DH$154,47+'Потребление ЭЭ_факт'!BY$4+23,FALSE),0))</f>
        <v>0</v>
      </c>
      <c r="AR97" s="17">
        <f>IF(AND($D97=$AK$4,$E97=AR$5),VLOOKUP($A97,'Потребление ЭЭ_факт'!$A$5:$DH$154,47+'Потребление ЭЭ_факт'!BZ$4+23,FALSE),IF(AQ97&lt;&gt;0,VLOOKUP($A97,'Потребление ЭЭ_факт'!$A$5:$DH$154,47+'Потребление ЭЭ_факт'!BZ$4+23,FALSE),0))</f>
        <v>0</v>
      </c>
      <c r="AS97" s="17">
        <f>IF(AND($D97=$AK$4,$E97=AS$5),VLOOKUP($A97,'Потребление ЭЭ_факт'!$A$5:$DH$154,47+'Потребление ЭЭ_факт'!CA$4+23,FALSE),IF(AR97&lt;&gt;0,VLOOKUP($A97,'Потребление ЭЭ_факт'!$A$5:$DH$154,47+'Потребление ЭЭ_факт'!CA$4+23,FALSE),0))</f>
        <v>0</v>
      </c>
      <c r="AT97" s="17">
        <f>IF(AND($D97=$AK$4,$E97=AT$5),VLOOKUP($A97,'Потребление ЭЭ_факт'!$A$5:$DH$154,47+'Потребление ЭЭ_факт'!CB$4+23,FALSE),IF(AS97&lt;&gt;0,VLOOKUP($A97,'Потребление ЭЭ_факт'!$A$5:$DH$154,47+'Потребление ЭЭ_факт'!CB$4+23,FALSE),0))</f>
        <v>0</v>
      </c>
      <c r="AU97" s="17">
        <f>IF(AND($D97=$AK$4,$E97=AU$5),VLOOKUP($A97,'Потребление ЭЭ_факт'!$A$5:$DH$154,47+'Потребление ЭЭ_факт'!CC$4+23,FALSE),IF(AT97&lt;&gt;0,VLOOKUP($A97,'Потребление ЭЭ_факт'!$A$5:$DH$154,47+'Потребление ЭЭ_факт'!CC$4+23,FALSE),0))</f>
        <v>0</v>
      </c>
      <c r="AV97" s="17">
        <f>IF(AND($D97=$AK$4,$E97=AV$5),VLOOKUP($A97,'Потребление ЭЭ_факт'!$A$5:$DH$154,47+'Потребление ЭЭ_факт'!CD$4+23,FALSE),IF(AU97&lt;&gt;0,VLOOKUP($A97,'Потребление ЭЭ_факт'!$A$5:$DH$154,47+'Потребление ЭЭ_факт'!CD$4+23,FALSE),0))</f>
        <v>0</v>
      </c>
      <c r="AW97" s="14">
        <f>IF(AND($D97=$AW$4,$E97=AW$5),VLOOKUP($A97,'Потребление ЭЭ_факт'!$A$5:$DH$154,47+'Потребление ЭЭ_факт'!CE$4+35,FALSE),IF(AV97&lt;&gt;0,VLOOKUP($A97,'Потребление ЭЭ_факт'!$A$5:$DH$154,47+'Потребление ЭЭ_факт'!CE$4+35,FALSE),0))</f>
        <v>0</v>
      </c>
      <c r="AX97" s="17">
        <f>IF(AND($D97=$AW$4,$E97=AX$5),VLOOKUP($A97,'Потребление ЭЭ_факт'!$A$5:$DH$154,47+'Потребление ЭЭ_факт'!CF$4+35,FALSE),IF(AW97&lt;&gt;0,VLOOKUP($A97,'Потребление ЭЭ_факт'!$A$5:$DH$154,47+'Потребление ЭЭ_факт'!CF$4+35,FALSE),0))</f>
        <v>0</v>
      </c>
      <c r="AY97" s="17">
        <f>IF(AND($D97=$AW$4,$E97=AY$5),VLOOKUP($A97,'Потребление ЭЭ_факт'!$A$5:$DH$154,47+'Потребление ЭЭ_факт'!CG$4+35,FALSE),IF(AX97&lt;&gt;0,VLOOKUP($A97,'Потребление ЭЭ_факт'!$A$5:$DH$154,47+'Потребление ЭЭ_факт'!CG$4+35,FALSE),0))</f>
        <v>0</v>
      </c>
      <c r="AZ97" s="17">
        <f>IF(AND($D97=$AW$4,$E97=AZ$5),VLOOKUP($A97,'Потребление ЭЭ_факт'!$A$5:$DH$154,47+'Потребление ЭЭ_факт'!CH$4+35,FALSE),IF(AY97&lt;&gt;0,VLOOKUP($A97,'Потребление ЭЭ_факт'!$A$5:$DH$154,47+'Потребление ЭЭ_факт'!CH$4+35,FALSE),0))</f>
        <v>0</v>
      </c>
      <c r="BA97" s="17">
        <f>IF(AND($D97=$AW$4,$E97=BA$5),VLOOKUP($A97,'Потребление ЭЭ_факт'!$A$5:$DH$154,47+'Потребление ЭЭ_факт'!CI$4+35,FALSE),IF(AZ97&lt;&gt;0,VLOOKUP($A97,'Потребление ЭЭ_факт'!$A$5:$DH$154,47+'Потребление ЭЭ_факт'!CI$4+35,FALSE),0))</f>
        <v>0</v>
      </c>
      <c r="BB97" s="17">
        <f>IF(AND($D97=$AW$4,$E97=BB$5),VLOOKUP($A97,'Потребление ЭЭ_факт'!$A$5:$DH$154,47+'Потребление ЭЭ_факт'!CJ$4+35,FALSE),IF(BA97&lt;&gt;0,VLOOKUP($A97,'Потребление ЭЭ_факт'!$A$5:$DH$154,47+'Потребление ЭЭ_факт'!CJ$4+35,FALSE),0))</f>
        <v>0</v>
      </c>
      <c r="BC97" s="17">
        <f>IF(AND($D97=$AW$4,$E97=BC$5),VLOOKUP($A97,'Потребление ЭЭ_факт'!$A$5:$DH$154,47+'Потребление ЭЭ_факт'!CK$4+35,FALSE),IF(BB97&lt;&gt;0,VLOOKUP($A97,'Потребление ЭЭ_факт'!$A$5:$DH$154,47+'Потребление ЭЭ_факт'!CK$4+35,FALSE),0))</f>
        <v>0</v>
      </c>
      <c r="BD97" s="17">
        <f>IF(AND($D97=$AW$4,$E97=BD$5),VLOOKUP($A97,'Потребление ЭЭ_факт'!$A$5:$DH$154,47+'Потребление ЭЭ_факт'!CL$4+35,FALSE),IF(BC97&lt;&gt;0,VLOOKUP($A97,'Потребление ЭЭ_факт'!$A$5:$DH$154,47+'Потребление ЭЭ_факт'!CL$4+35,FALSE),0))</f>
        <v>0</v>
      </c>
      <c r="BE97" s="17">
        <f>IF(AND($D97=$AW$4,$E97=BE$5),VLOOKUP($A97,'Потребление ЭЭ_факт'!$A$5:$DH$154,47+'Потребление ЭЭ_факт'!CM$4+35,FALSE),IF(BD97&lt;&gt;0,VLOOKUP($A97,'Потребление ЭЭ_факт'!$A$5:$DH$154,47+'Потребление ЭЭ_факт'!CM$4+35,FALSE),0))</f>
        <v>0</v>
      </c>
      <c r="BF97" s="17">
        <f>IF(AND($D97=$AW$4,$E97=BF$5),VLOOKUP($A97,'Потребление ЭЭ_факт'!$A$5:$DH$154,47+'Потребление ЭЭ_факт'!CN$4+35,FALSE),IF(BE97&lt;&gt;0,VLOOKUP($A97,'Потребление ЭЭ_факт'!$A$5:$DH$154,47+'Потребление ЭЭ_факт'!CN$4+35,FALSE),0))</f>
        <v>0</v>
      </c>
      <c r="BG97" s="17">
        <f>IF(AND($D97=$AW$4,$E97=BG$5),VLOOKUP($A97,'Потребление ЭЭ_факт'!$A$5:$DH$154,47+'Потребление ЭЭ_факт'!CO$4+35,FALSE),IF(BF97&lt;&gt;0,VLOOKUP($A97,'Потребление ЭЭ_факт'!$A$5:$DH$154,47+'Потребление ЭЭ_факт'!CO$4+35,FALSE),0))</f>
        <v>0</v>
      </c>
      <c r="BH97" s="17">
        <f>IF(AND($D97=$AW$4,$E97=BH$5),VLOOKUP($A97,'Потребление ЭЭ_факт'!$A$5:$DH$154,47+'Потребление ЭЭ_факт'!CP$4+35,FALSE),IF(BG97&lt;&gt;0,VLOOKUP($A97,'Потребление ЭЭ_факт'!$A$5:$DH$154,47+'Потребление ЭЭ_факт'!CP$4+35,FALSE),0))</f>
        <v>0</v>
      </c>
      <c r="BI97" s="14">
        <f>IF(AND($D97=$BI$4,$E97=BI$5),VLOOKUP($A97,'Потребление ЭЭ_факт'!$A$5:$DH$154,47+'Потребление ЭЭ_факт'!CQ$4+47,FALSE),IF(BH97&lt;&gt;0,VLOOKUP($A97,'Потребление ЭЭ_факт'!$A$5:$DH$154,47+'Потребление ЭЭ_факт'!CQ$4+47,FALSE),0))</f>
        <v>0</v>
      </c>
      <c r="BJ97" s="17">
        <f>IF(AND($D97=$BI$4,$E97=BJ$5),VLOOKUP($A97,'Потребление ЭЭ_факт'!$A$5:$DH$154,47+'Потребление ЭЭ_факт'!CR$4+47,FALSE),IF(BI97&lt;&gt;0,VLOOKUP($A97,'Потребление ЭЭ_факт'!$A$5:$DH$154,47+'Потребление ЭЭ_факт'!CR$4+47,FALSE),0))</f>
        <v>14915.757257142857</v>
      </c>
      <c r="BK97" s="17">
        <f>IF(AND($D97=$BI$4,$E97=BK$5),VLOOKUP($A97,'Потребление ЭЭ_факт'!$A$5:$DH$154,47+'Потребление ЭЭ_факт'!CS$4+47,FALSE),IF(BJ97&lt;&gt;0,VLOOKUP($A97,'Потребление ЭЭ_факт'!$A$5:$DH$154,47+'Потребление ЭЭ_факт'!CS$4+47,FALSE),0))</f>
        <v>14894.674071428573</v>
      </c>
      <c r="BL97" s="17">
        <f>IF(AND($D97=$BI$4,$E97=BL$5),VLOOKUP($A97,'Потребление ЭЭ_факт'!$A$5:$DH$154,47+'Потребление ЭЭ_факт'!CT$4+47,FALSE),IF(BK97&lt;&gt;0,VLOOKUP($A97,'Потребление ЭЭ_факт'!$A$5:$DH$154,47+'Потребление ЭЭ_факт'!CT$4+47,FALSE),0))</f>
        <v>13144.967142857144</v>
      </c>
      <c r="BM97" s="17">
        <f>IF(AND($D97=$BI$4,$E97=BM$5),VLOOKUP($A97,'Потребление ЭЭ_факт'!$A$5:$DH$154,47+'Потребление ЭЭ_факт'!CU$4+47,FALSE),IF(BL97&lt;&gt;0,VLOOKUP($A97,'Потребление ЭЭ_факт'!$A$5:$DH$154,47+'Потребление ЭЭ_факт'!CU$4+47,FALSE),0))</f>
        <v>13659.910857142857</v>
      </c>
      <c r="BN97" s="17">
        <f>IF(AND($D97=$BI$4,$E97=BN$5),VLOOKUP($A97,'Потребление ЭЭ_факт'!$A$5:$DH$154,47+'Потребление ЭЭ_факт'!CV$4+47,FALSE),IF(BM97&lt;&gt;0,VLOOKUP($A97,'Потребление ЭЭ_факт'!$A$5:$DH$154,47+'Потребление ЭЭ_факт'!CV$4+47,FALSE),0))</f>
        <v>15680.447142857145</v>
      </c>
      <c r="BO97" s="17">
        <f>IF(AND($D97=$BI$4,$E97=BO$5),VLOOKUP($A97,'Потребление ЭЭ_факт'!$A$5:$DH$154,47+'Потребление ЭЭ_факт'!CW$4+47,FALSE),IF(BN97&lt;&gt;0,VLOOKUP($A97,'Потребление ЭЭ_факт'!$A$5:$DH$154,47+'Потребление ЭЭ_факт'!CW$4+47,FALSE),0))</f>
        <v>17184.938571428571</v>
      </c>
      <c r="BP97" s="17">
        <f>IF(AND($D97=$BI$4,$E97=BP$5),VLOOKUP($A97,'Потребление ЭЭ_факт'!$A$5:$DH$154,47+'Потребление ЭЭ_факт'!CX$4+47,FALSE),IF(BO97&lt;&gt;0,VLOOKUP($A97,'Потребление ЭЭ_факт'!$A$5:$DH$154,47+'Потребление ЭЭ_факт'!CX$4+47,FALSE),0))</f>
        <v>15961.106399999997</v>
      </c>
      <c r="BQ97" s="17">
        <f>IF(AND($D97=$BI$4,$E97=BQ$5),VLOOKUP($A97,'Потребление ЭЭ_факт'!$A$5:$DH$154,47+'Потребление ЭЭ_факт'!CY$4+47,FALSE),IF(BP97&lt;&gt;0,VLOOKUP($A97,'Потребление ЭЭ_факт'!$A$5:$DH$154,47+'Потребление ЭЭ_факт'!CY$4+47,FALSE),0))</f>
        <v>15384.214285714284</v>
      </c>
      <c r="BR97" s="17">
        <f>IF(AND($D97=$BI$4,$E97=BR$5),VLOOKUP($A97,'Потребление ЭЭ_факт'!$A$5:$DH$154,47+'Потребление ЭЭ_факт'!CZ$4+47,FALSE),IF(BQ97&lt;&gt;0,VLOOKUP($A97,'Потребление ЭЭ_факт'!$A$5:$DH$154,47+'Потребление ЭЭ_факт'!CZ$4+47,FALSE),0))</f>
        <v>13126.030628571427</v>
      </c>
      <c r="BS97" s="17">
        <f>IF(AND($D97=$BI$4,$E97=BS$5),VLOOKUP($A97,'Потребление ЭЭ_факт'!$A$5:$DH$154,47+'Потребление ЭЭ_факт'!DA$4+47,FALSE),IF(BR97&lt;&gt;0,VLOOKUP($A97,'Потребление ЭЭ_факт'!$A$5:$DH$154,47+'Потребление ЭЭ_факт'!DA$4+47,FALSE),0))</f>
        <v>14192.931428571426</v>
      </c>
      <c r="BT97" s="17">
        <f>IF(AND($D97=$BI$4,$E97=BT$5),VLOOKUP($A97,'Потребление ЭЭ_факт'!$A$5:$DH$154,47+'Потребление ЭЭ_факт'!DB$4+47,FALSE),IF(BS97&lt;&gt;0,VLOOKUP($A97,'Потребление ЭЭ_факт'!$A$5:$DH$154,47+'Потребление ЭЭ_факт'!DB$4+47,FALSE),0))</f>
        <v>16690.524000000001</v>
      </c>
      <c r="BU97" s="14">
        <f>IF(AND($D97=$BU$4,$E97=BU$5),VLOOKUP($A97,'Потребление ЭЭ_факт'!$A$5:$DH$154,59+'Потребление ЭЭ_факт'!DC$4+47,FALSE),IF(BT97&lt;&gt;0,VLOOKUP($A97,'Потребление ЭЭ_факт'!$A$5:$DH$154,47+'Потребление ЭЭ_факт'!DC$4+59,FALSE),0))</f>
        <v>14691.895542857143</v>
      </c>
      <c r="BV97" s="17">
        <f>IF(AND($D97=$BU$4,$E97=BV$5),VLOOKUP($A97,'Потребление ЭЭ_факт'!$A$5:$DH$154,59+'Потребление ЭЭ_факт'!DD$4+47,FALSE),IF(BU97&lt;&gt;0,VLOOKUP($A97,'Потребление ЭЭ_факт'!$A$5:$DH$154,47+'Потребление ЭЭ_факт'!DD$4+59,FALSE),0))</f>
        <v>12478.668</v>
      </c>
      <c r="BW97" s="17">
        <f>IF(AND($D97=$BU$4,$E97=BW$5),VLOOKUP($A97,'Потребление ЭЭ_факт'!$A$5:$DH$154,59+'Потребление ЭЭ_факт'!DE$4+47,FALSE),IF(BV97&lt;&gt;0,VLOOKUP($A97,'Потребление ЭЭ_факт'!$A$5:$DH$154,47+'Потребление ЭЭ_факт'!DE$4+59,FALSE),0))</f>
        <v>31158.059210526317</v>
      </c>
      <c r="BX97" s="17">
        <f>IF(AND($D97=$BU$4,$E97=BX$5),VLOOKUP($A97,'Потребление ЭЭ_факт'!$A$5:$DH$154,59+'Потребление ЭЭ_факт'!DF$4+47,FALSE),IF(BW97&lt;&gt;0,VLOOKUP($A97,'Потребление ЭЭ_факт'!$A$5:$DH$154,47+'Потребление ЭЭ_факт'!DF$4+59,FALSE),0))</f>
        <v>30152.96052631579</v>
      </c>
      <c r="BY97" s="17">
        <f>IF(AND($D97=$BU$4,$E97=BY$5),VLOOKUP($A97,'Потребление ЭЭ_факт'!$A$5:$DH$154,59+'Потребление ЭЭ_факт'!DG$4+47,FALSE),IF(BX97&lt;&gt;0,VLOOKUP($A97,'Потребление ЭЭ_факт'!$A$5:$DH$154,47+'Потребление ЭЭ_факт'!DG$4+59,FALSE),0))</f>
        <v>16179.476000000001</v>
      </c>
      <c r="BZ97" s="17">
        <f>IF(AND($D97=$BU$4,$E97=BZ$5),VLOOKUP($A97,'Потребление ЭЭ_факт'!$A$5:$DH$154,59+'Потребление ЭЭ_факт'!DH$4+47,FALSE),IF(BY97&lt;&gt;0,VLOOKUP($A97,'Потребление ЭЭ_факт'!$A$5:$DH$154,47+'Потребление ЭЭ_факт'!DH$4+59,FALSE),0))</f>
        <v>19303.667659774434</v>
      </c>
      <c r="CA97" s="15">
        <f t="shared" si="301"/>
        <v>17184.938571428571</v>
      </c>
      <c r="CB97" s="12">
        <f t="shared" si="302"/>
        <v>15961.106399999997</v>
      </c>
      <c r="CC97" s="12">
        <f t="shared" si="303"/>
        <v>15384.214285714284</v>
      </c>
      <c r="CD97" s="12">
        <f t="shared" si="304"/>
        <v>13126.030628571427</v>
      </c>
      <c r="CE97" s="12">
        <f t="shared" si="305"/>
        <v>14192.931428571426</v>
      </c>
      <c r="CF97" s="12">
        <f t="shared" si="306"/>
        <v>16690.524000000001</v>
      </c>
      <c r="CG97" s="14">
        <f t="shared" si="307"/>
        <v>14691.895542857143</v>
      </c>
      <c r="CH97" s="15">
        <f t="shared" si="308"/>
        <v>12478.668</v>
      </c>
      <c r="CI97" s="15">
        <f t="shared" si="309"/>
        <v>31158.059210526317</v>
      </c>
      <c r="CJ97" s="15">
        <f t="shared" si="310"/>
        <v>30152.96052631579</v>
      </c>
      <c r="CK97" s="15">
        <f t="shared" si="311"/>
        <v>16179.476000000001</v>
      </c>
      <c r="CL97" s="15">
        <f t="shared" si="312"/>
        <v>19303.667659774434</v>
      </c>
      <c r="CM97" s="15">
        <f t="shared" si="438"/>
        <v>17184.938571428571</v>
      </c>
      <c r="CN97" s="15">
        <f t="shared" si="439"/>
        <v>15961.106399999997</v>
      </c>
      <c r="CO97" s="15">
        <f t="shared" si="440"/>
        <v>15384.214285714284</v>
      </c>
      <c r="CP97" s="15">
        <f t="shared" si="441"/>
        <v>13126.030628571427</v>
      </c>
      <c r="CQ97" s="15">
        <f t="shared" si="442"/>
        <v>14192.931428571426</v>
      </c>
      <c r="CR97" s="16">
        <f t="shared" si="443"/>
        <v>16690.524000000001</v>
      </c>
      <c r="CS97" s="14">
        <f t="shared" si="437"/>
        <v>14691.895542857143</v>
      </c>
      <c r="CT97" s="15">
        <f t="shared" si="416"/>
        <v>12478.668</v>
      </c>
      <c r="CU97" s="15">
        <f t="shared" si="417"/>
        <v>31158.059210526317</v>
      </c>
      <c r="CV97" s="15">
        <f t="shared" si="418"/>
        <v>30152.96052631579</v>
      </c>
      <c r="CW97" s="15">
        <f t="shared" si="419"/>
        <v>16179.476000000001</v>
      </c>
      <c r="CX97" s="15">
        <f t="shared" si="420"/>
        <v>19303.667659774434</v>
      </c>
      <c r="CY97" s="15">
        <f t="shared" si="421"/>
        <v>17184.938571428571</v>
      </c>
      <c r="CZ97" s="15">
        <f t="shared" si="422"/>
        <v>15961.106399999997</v>
      </c>
      <c r="DA97" s="15">
        <f t="shared" si="423"/>
        <v>15384.214285714284</v>
      </c>
      <c r="DB97" s="15">
        <f t="shared" si="424"/>
        <v>13126.030628571427</v>
      </c>
      <c r="DC97" s="15">
        <f t="shared" si="425"/>
        <v>14192.931428571426</v>
      </c>
      <c r="DD97" s="16">
        <f t="shared" si="459"/>
        <v>16690.524000000001</v>
      </c>
      <c r="DE97" s="14">
        <f t="shared" si="460"/>
        <v>14691.895542857143</v>
      </c>
      <c r="DF97" s="15">
        <f t="shared" si="426"/>
        <v>12478.668</v>
      </c>
      <c r="DG97" s="15">
        <f t="shared" si="427"/>
        <v>31158.059210526317</v>
      </c>
      <c r="DH97" s="15">
        <f t="shared" si="428"/>
        <v>30152.96052631579</v>
      </c>
      <c r="DI97" s="15">
        <f t="shared" si="429"/>
        <v>16179.476000000001</v>
      </c>
      <c r="DJ97" s="15">
        <f t="shared" si="430"/>
        <v>19303.667659774434</v>
      </c>
      <c r="DK97" s="15">
        <f t="shared" si="431"/>
        <v>17184.938571428571</v>
      </c>
      <c r="DL97" s="15">
        <f t="shared" si="432"/>
        <v>15961.106399999997</v>
      </c>
      <c r="DM97" s="15">
        <f t="shared" si="433"/>
        <v>15384.214285714284</v>
      </c>
      <c r="DN97" s="15">
        <f t="shared" si="434"/>
        <v>13126.030628571427</v>
      </c>
      <c r="DO97" s="15">
        <f t="shared" si="435"/>
        <v>14192.931428571426</v>
      </c>
      <c r="DP97" s="16">
        <f t="shared" si="436"/>
        <v>16690.524000000001</v>
      </c>
      <c r="DQ97" s="14">
        <f t="shared" si="333"/>
        <v>14691.895542857143</v>
      </c>
      <c r="DR97" s="15">
        <f t="shared" si="334"/>
        <v>12478.668</v>
      </c>
      <c r="DS97" s="15">
        <f t="shared" si="335"/>
        <v>31158.059210526317</v>
      </c>
      <c r="DT97" s="15">
        <f t="shared" si="336"/>
        <v>30152.96052631579</v>
      </c>
      <c r="DU97" s="15">
        <f t="shared" si="337"/>
        <v>16179.476000000001</v>
      </c>
      <c r="DV97" s="15">
        <f t="shared" si="338"/>
        <v>19303.667659774434</v>
      </c>
      <c r="DW97" s="15">
        <f t="shared" si="339"/>
        <v>17184.938571428571</v>
      </c>
      <c r="DX97" s="15">
        <f t="shared" si="340"/>
        <v>15961.106399999997</v>
      </c>
      <c r="DY97" s="15">
        <f t="shared" si="341"/>
        <v>15384.214285714284</v>
      </c>
      <c r="DZ97" s="15">
        <f t="shared" si="444"/>
        <v>13126.030628571427</v>
      </c>
      <c r="EA97" s="15">
        <f t="shared" si="445"/>
        <v>14192.931428571426</v>
      </c>
      <c r="EB97" s="16">
        <f t="shared" si="446"/>
        <v>16690.524000000001</v>
      </c>
      <c r="EC97" s="14">
        <f t="shared" si="447"/>
        <v>14691.895542857143</v>
      </c>
      <c r="ED97" s="15">
        <f t="shared" si="448"/>
        <v>12478.668</v>
      </c>
      <c r="EE97" s="15">
        <f t="shared" si="449"/>
        <v>31158.059210526317</v>
      </c>
      <c r="EF97" s="15">
        <f t="shared" si="450"/>
        <v>30152.96052631579</v>
      </c>
      <c r="EG97" s="15">
        <f t="shared" si="451"/>
        <v>16179.476000000001</v>
      </c>
      <c r="EH97" s="15">
        <f t="shared" si="452"/>
        <v>19303.667659774434</v>
      </c>
      <c r="EI97" s="15">
        <f t="shared" si="453"/>
        <v>17184.938571428571</v>
      </c>
      <c r="EJ97" s="15">
        <f t="shared" si="454"/>
        <v>15961.106399999997</v>
      </c>
      <c r="EK97" s="15">
        <f t="shared" si="455"/>
        <v>15384.214285714284</v>
      </c>
      <c r="EL97" s="15">
        <f t="shared" si="456"/>
        <v>13126.030628571427</v>
      </c>
      <c r="EM97" s="15">
        <f t="shared" si="457"/>
        <v>14192.931428571426</v>
      </c>
      <c r="EN97" s="16">
        <f t="shared" si="458"/>
        <v>16690.524000000001</v>
      </c>
      <c r="EO97" s="14"/>
      <c r="EP97" s="15"/>
      <c r="EQ97" s="15"/>
      <c r="ER97" s="15"/>
      <c r="ES97" s="15"/>
      <c r="ET97" s="15"/>
      <c r="EU97" s="15"/>
      <c r="EV97" s="15"/>
      <c r="EW97" s="15"/>
      <c r="EX97" s="15"/>
      <c r="EY97" s="15"/>
      <c r="EZ97" s="16"/>
      <c r="FC97" s="14"/>
      <c r="FD97" s="17"/>
      <c r="FE97" s="17"/>
      <c r="FF97" s="17"/>
      <c r="FG97" s="17"/>
      <c r="FH97" s="17"/>
      <c r="FI97" s="17"/>
      <c r="FJ97" s="17"/>
      <c r="FK97" s="17"/>
      <c r="FL97" s="17"/>
      <c r="FM97" s="17"/>
      <c r="FN97" s="17"/>
      <c r="FO97" s="14"/>
      <c r="FP97" s="17"/>
      <c r="FQ97" s="17"/>
      <c r="FR97" s="17"/>
      <c r="FS97" s="17"/>
      <c r="FT97" s="17"/>
      <c r="FU97" s="17"/>
      <c r="FV97" s="17"/>
      <c r="FW97" s="17"/>
      <c r="FX97" s="17"/>
      <c r="FY97" s="17"/>
      <c r="FZ97" s="17"/>
      <c r="GA97" s="14"/>
      <c r="GB97" s="17"/>
      <c r="GC97" s="17">
        <f t="shared" si="343"/>
        <v>14894.674071428573</v>
      </c>
      <c r="GD97" s="17">
        <f t="shared" si="344"/>
        <v>13144.967142857144</v>
      </c>
      <c r="GE97" s="17">
        <f t="shared" si="345"/>
        <v>13659.910857142857</v>
      </c>
      <c r="GF97" s="17">
        <f t="shared" si="346"/>
        <v>15680.447142857145</v>
      </c>
      <c r="GG97" s="17">
        <f t="shared" si="347"/>
        <v>17184.938571428571</v>
      </c>
      <c r="GH97" s="17">
        <f t="shared" si="348"/>
        <v>15961.106399999997</v>
      </c>
      <c r="GI97" s="17">
        <f t="shared" si="349"/>
        <v>15384.214285714284</v>
      </c>
      <c r="GJ97" s="17">
        <f t="shared" si="350"/>
        <v>13126.030628571427</v>
      </c>
      <c r="GK97" s="17">
        <f t="shared" si="351"/>
        <v>14192.931428571426</v>
      </c>
      <c r="GL97" s="17">
        <f t="shared" si="352"/>
        <v>16690.524000000001</v>
      </c>
      <c r="GM97" s="14">
        <f t="shared" si="353"/>
        <v>14691.895542857143</v>
      </c>
      <c r="GN97" s="17">
        <f t="shared" si="354"/>
        <v>12478.668</v>
      </c>
      <c r="GO97" s="17">
        <f t="shared" si="355"/>
        <v>31158.059210526317</v>
      </c>
      <c r="GP97" s="17">
        <f t="shared" si="356"/>
        <v>30152.96052631579</v>
      </c>
      <c r="GQ97" s="17">
        <f t="shared" si="357"/>
        <v>16179.476000000001</v>
      </c>
      <c r="GR97" s="17">
        <f t="shared" si="358"/>
        <v>19303.667659774434</v>
      </c>
      <c r="GS97" s="15">
        <f t="shared" si="359"/>
        <v>17184.938571428571</v>
      </c>
      <c r="GT97" s="12">
        <f t="shared" si="360"/>
        <v>15961.106399999997</v>
      </c>
      <c r="GU97" s="12">
        <f t="shared" si="361"/>
        <v>15384.214285714284</v>
      </c>
      <c r="GV97" s="12">
        <f t="shared" si="362"/>
        <v>13126.030628571427</v>
      </c>
      <c r="GW97" s="12">
        <f t="shared" si="363"/>
        <v>14192.931428571426</v>
      </c>
      <c r="GX97" s="12">
        <f t="shared" si="364"/>
        <v>16690.524000000001</v>
      </c>
      <c r="GY97" s="14">
        <f t="shared" si="365"/>
        <v>14691.895542857143</v>
      </c>
      <c r="GZ97" s="15">
        <f t="shared" si="366"/>
        <v>12478.668</v>
      </c>
      <c r="HA97" s="15">
        <f t="shared" si="367"/>
        <v>31158.059210526317</v>
      </c>
      <c r="HB97" s="15">
        <f t="shared" si="368"/>
        <v>30152.96052631579</v>
      </c>
      <c r="HC97" s="15">
        <f t="shared" si="369"/>
        <v>16179.476000000001</v>
      </c>
      <c r="HD97" s="15">
        <f t="shared" si="370"/>
        <v>19303.667659774434</v>
      </c>
      <c r="HE97" s="15">
        <f t="shared" si="371"/>
        <v>17184.938571428571</v>
      </c>
      <c r="HF97" s="15">
        <f t="shared" si="372"/>
        <v>15961.106399999997</v>
      </c>
      <c r="HG97" s="15">
        <f t="shared" si="373"/>
        <v>15384.214285714284</v>
      </c>
      <c r="HH97" s="15">
        <f t="shared" si="374"/>
        <v>13126.030628571427</v>
      </c>
      <c r="HI97" s="15">
        <f t="shared" si="375"/>
        <v>14192.931428571426</v>
      </c>
      <c r="HJ97" s="16">
        <f t="shared" si="376"/>
        <v>16690.524000000001</v>
      </c>
      <c r="HK97" s="14">
        <f t="shared" si="377"/>
        <v>14691.895542857143</v>
      </c>
      <c r="HL97" s="15">
        <f t="shared" si="378"/>
        <v>12478.668</v>
      </c>
      <c r="HM97" s="15">
        <f t="shared" si="379"/>
        <v>31158.059210526317</v>
      </c>
      <c r="HN97" s="15">
        <f t="shared" si="380"/>
        <v>30152.96052631579</v>
      </c>
      <c r="HO97" s="15">
        <f t="shared" si="381"/>
        <v>16179.476000000001</v>
      </c>
      <c r="HP97" s="15">
        <f t="shared" si="382"/>
        <v>19303.667659774434</v>
      </c>
      <c r="HQ97" s="15">
        <f t="shared" si="383"/>
        <v>17184.938571428571</v>
      </c>
      <c r="HR97" s="15">
        <f t="shared" si="384"/>
        <v>15961.106399999997</v>
      </c>
      <c r="HS97" s="15">
        <f t="shared" si="385"/>
        <v>15384.214285714284</v>
      </c>
      <c r="HT97" s="15">
        <f t="shared" si="386"/>
        <v>13126.030628571427</v>
      </c>
      <c r="HU97" s="15">
        <f t="shared" si="387"/>
        <v>14192.931428571426</v>
      </c>
      <c r="HV97" s="16">
        <f t="shared" si="388"/>
        <v>16690.524000000001</v>
      </c>
      <c r="HW97" s="14">
        <f t="shared" si="389"/>
        <v>14691.895542857143</v>
      </c>
      <c r="HX97" s="15">
        <f t="shared" si="390"/>
        <v>12478.668</v>
      </c>
      <c r="HY97" s="15">
        <f t="shared" si="391"/>
        <v>31158.059210526317</v>
      </c>
      <c r="HZ97" s="15">
        <f t="shared" si="392"/>
        <v>30152.96052631579</v>
      </c>
      <c r="IA97" s="15">
        <f t="shared" si="393"/>
        <v>16179.476000000001</v>
      </c>
      <c r="IB97" s="15">
        <f t="shared" si="394"/>
        <v>19303.667659774434</v>
      </c>
      <c r="IC97" s="15">
        <f t="shared" si="395"/>
        <v>17184.938571428571</v>
      </c>
      <c r="ID97" s="15">
        <f t="shared" si="396"/>
        <v>15961.106399999997</v>
      </c>
      <c r="IE97" s="15">
        <f t="shared" si="397"/>
        <v>15384.214285714284</v>
      </c>
      <c r="IF97" s="15">
        <f t="shared" si="398"/>
        <v>13126.030628571427</v>
      </c>
      <c r="IG97" s="15">
        <f t="shared" si="399"/>
        <v>14192.931428571426</v>
      </c>
      <c r="IH97" s="16">
        <f t="shared" si="400"/>
        <v>16690.524000000001</v>
      </c>
      <c r="II97" s="14">
        <f t="shared" si="401"/>
        <v>14691.895542857143</v>
      </c>
      <c r="IJ97" s="15">
        <f t="shared" si="415"/>
        <v>12478.668</v>
      </c>
      <c r="IK97" s="15"/>
      <c r="IL97" s="15"/>
      <c r="IM97" s="15"/>
      <c r="IN97" s="15"/>
      <c r="IO97" s="15"/>
      <c r="IP97" s="15"/>
      <c r="IQ97" s="15"/>
      <c r="IR97" s="15"/>
      <c r="IS97" s="15"/>
      <c r="IT97" s="16"/>
      <c r="IU97" s="14"/>
      <c r="IV97" s="15"/>
      <c r="IW97" s="15"/>
      <c r="IX97" s="15"/>
      <c r="IY97" s="15"/>
      <c r="IZ97" s="15"/>
      <c r="JA97" s="15"/>
      <c r="JB97" s="15"/>
      <c r="JC97" s="15"/>
      <c r="JD97" s="15"/>
      <c r="JE97" s="15"/>
      <c r="JF97" s="16"/>
      <c r="JH97" s="17"/>
      <c r="JI97" s="14">
        <f t="shared" si="406"/>
        <v>0</v>
      </c>
      <c r="JJ97" s="15">
        <f t="shared" si="407"/>
        <v>0</v>
      </c>
      <c r="JK97" s="15">
        <f t="shared" si="408"/>
        <v>149919.74452857146</v>
      </c>
      <c r="JL97" s="15">
        <f t="shared" si="409"/>
        <v>216504.47225375939</v>
      </c>
      <c r="JM97" s="15">
        <f t="shared" si="410"/>
        <v>216504.47225375939</v>
      </c>
      <c r="JN97" s="15">
        <f t="shared" si="411"/>
        <v>216504.47225375939</v>
      </c>
      <c r="JO97" s="15">
        <f t="shared" si="412"/>
        <v>216504.47225375939</v>
      </c>
      <c r="JP97" s="15">
        <f t="shared" si="413"/>
        <v>27170.56354285714</v>
      </c>
      <c r="JQ97" s="15">
        <f t="shared" si="414"/>
        <v>0</v>
      </c>
      <c r="JR97" s="14"/>
    </row>
    <row r="98" spans="1:278" ht="12.75" customHeight="1" x14ac:dyDescent="0.25">
      <c r="A98" s="5" t="s">
        <v>23</v>
      </c>
      <c r="B98" s="3" t="s">
        <v>24</v>
      </c>
      <c r="C98" s="4">
        <v>45344</v>
      </c>
      <c r="D98">
        <f t="shared" si="461"/>
        <v>2024</v>
      </c>
      <c r="E98">
        <f t="shared" si="462"/>
        <v>2</v>
      </c>
      <c r="F98">
        <f t="shared" si="463"/>
        <v>2021</v>
      </c>
      <c r="G98">
        <f t="shared" ref="G98:G129" si="464">IF(E98&lt;&gt;12,E98,1)</f>
        <v>2</v>
      </c>
      <c r="H98">
        <f t="shared" si="402"/>
        <v>2024</v>
      </c>
      <c r="I98">
        <f t="shared" si="403"/>
        <v>3</v>
      </c>
      <c r="J98">
        <f t="shared" si="404"/>
        <v>2029</v>
      </c>
      <c r="K98">
        <f t="shared" si="405"/>
        <v>2</v>
      </c>
      <c r="M98" s="28">
        <f>IF(AND($D98=$M$4,$E98=M$5),VLOOKUP($A98,'Потребление ЭЭ_факт'!$A$5:$DH$154,47+'Потребление ЭЭ_факт'!AU$4-1,FALSE),IF(L98&lt;&gt;0,VLOOKUP($A98,'Потребление ЭЭ_факт'!$A$5:$DH$154,47+'Потребление ЭЭ_факт'!AU$4-1,FALSE),0))</f>
        <v>0</v>
      </c>
      <c r="N98" s="17">
        <f>IF(AND($D98=$M$4,$E98=N$5),VLOOKUP($A98,'Потребление ЭЭ_факт'!$A$5:$DH$154,47+'Потребление ЭЭ_факт'!AV$4-1,FALSE),IF(M98&lt;&gt;0,VLOOKUP($A98,'Потребление ЭЭ_факт'!$A$5:$DH$154,47+'Потребление ЭЭ_факт'!AV$4-1,FALSE),0))</f>
        <v>0</v>
      </c>
      <c r="O98" s="17">
        <f>IF(AND($D98=$M$4,$E98=O$5),VLOOKUP($A98,'Потребление ЭЭ_факт'!$A$5:$DH$154,47+'Потребление ЭЭ_факт'!AW$4-1,FALSE),IF(N98&lt;&gt;0,VLOOKUP($A98,'Потребление ЭЭ_факт'!$A$5:$DH$154,47+'Потребление ЭЭ_факт'!AW$4-1,FALSE),0))</f>
        <v>0</v>
      </c>
      <c r="P98" s="17">
        <f>IF(AND($D98=$M$4,$E98=P$5),VLOOKUP($A98,'Потребление ЭЭ_факт'!$A$5:$DH$154,47+'Потребление ЭЭ_факт'!AX$4-1,FALSE),IF(O98&lt;&gt;0,VLOOKUP($A98,'Потребление ЭЭ_факт'!$A$5:$DH$154,47+'Потребление ЭЭ_факт'!AX$4-1,FALSE),0))</f>
        <v>0</v>
      </c>
      <c r="Q98" s="17">
        <f>IF(AND($D98=$M$4,$E98=Q$5),VLOOKUP($A98,'Потребление ЭЭ_факт'!$A$5:$DH$154,47+'Потребление ЭЭ_факт'!AY$4-1,FALSE),IF(P98&lt;&gt;0,VLOOKUP($A98,'Потребление ЭЭ_факт'!$A$5:$DH$154,47+'Потребление ЭЭ_факт'!AY$4-1,FALSE),0))</f>
        <v>0</v>
      </c>
      <c r="R98" s="17">
        <f>IF(AND($D98=$M$4,$E98=R$5),VLOOKUP($A98,'Потребление ЭЭ_факт'!$A$5:$DH$154,47+'Потребление ЭЭ_факт'!AZ$4-1,FALSE),IF(Q98&lt;&gt;0,VLOOKUP($A98,'Потребление ЭЭ_факт'!$A$5:$DH$154,47+'Потребление ЭЭ_факт'!AZ$4-1,FALSE),0))</f>
        <v>0</v>
      </c>
      <c r="S98" s="17">
        <f>IF(AND($D98=$M$4,$E98=S$5),VLOOKUP($A98,'Потребление ЭЭ_факт'!$A$5:$DH$154,47+'Потребление ЭЭ_факт'!BA$4-1,FALSE),IF(R98&lt;&gt;0,VLOOKUP($A98,'Потребление ЭЭ_факт'!$A$5:$DH$154,47+'Потребление ЭЭ_факт'!BA$4-1,FALSE),0))</f>
        <v>0</v>
      </c>
      <c r="T98" s="17">
        <f>IF(AND($D98=$M$4,$E98=T$5),VLOOKUP($A98,'Потребление ЭЭ_факт'!$A$5:$DH$154,47+'Потребление ЭЭ_факт'!BB$4-1,FALSE),IF(S98&lt;&gt;0,VLOOKUP($A98,'Потребление ЭЭ_факт'!$A$5:$DH$154,47+'Потребление ЭЭ_факт'!BB$4-1,FALSE),0))</f>
        <v>0</v>
      </c>
      <c r="U98" s="17">
        <f>IF(AND($D98=$M$4,$E98=U$5),VLOOKUP($A98,'Потребление ЭЭ_факт'!$A$5:$DH$154,47+'Потребление ЭЭ_факт'!BC$4-1,FALSE),IF(T98&lt;&gt;0,VLOOKUP($A98,'Потребление ЭЭ_факт'!$A$5:$DH$154,47+'Потребление ЭЭ_факт'!BC$4-1,FALSE),0))</f>
        <v>0</v>
      </c>
      <c r="V98" s="17">
        <f>IF(AND($D98=$M$4,$E98=V$5),VLOOKUP($A98,'Потребление ЭЭ_факт'!$A$5:$DH$154,47+'Потребление ЭЭ_факт'!BD$4-1,FALSE),IF(U98&lt;&gt;0,VLOOKUP($A98,'Потребление ЭЭ_факт'!$A$5:$DH$154,47+'Потребление ЭЭ_факт'!BD$4-1,FALSE),0))</f>
        <v>0</v>
      </c>
      <c r="W98" s="17">
        <f>IF(AND($D98=$M$4,$E98=W$5),VLOOKUP($A98,'Потребление ЭЭ_факт'!$A$5:$DH$154,47+'Потребление ЭЭ_факт'!BE$4-1,FALSE),IF(V98&lt;&gt;0,VLOOKUP($A98,'Потребление ЭЭ_факт'!$A$5:$DH$154,47+'Потребление ЭЭ_факт'!BE$4-1,FALSE),0))</f>
        <v>0</v>
      </c>
      <c r="X98" s="17">
        <f>IF(AND($D98=$M$4,$E98=X$5),VLOOKUP($A98,'Потребление ЭЭ_факт'!$A$5:$DH$154,47+'Потребление ЭЭ_факт'!BF$4-1,FALSE),IF(W98&lt;&gt;0,VLOOKUP($A98,'Потребление ЭЭ_факт'!$A$5:$DH$154,47+'Потребление ЭЭ_факт'!BF$4-1,FALSE),0))</f>
        <v>0</v>
      </c>
      <c r="Y98" s="14">
        <f>IF(AND($D98=$Y$4,$E98=Y$5),VLOOKUP($A98,'Потребление ЭЭ_факт'!$A$5:$DH$154,47+'Потребление ЭЭ_факт'!BG$4+11,FALSE),IF(X98&lt;&gt;0,VLOOKUP($A98,'Потребление ЭЭ_факт'!$A$5:$DH$154,47+'Потребление ЭЭ_факт'!BG$4+11,FALSE),0))</f>
        <v>0</v>
      </c>
      <c r="Z98" s="17">
        <f>IF(AND($D98=$Y$4,$E98=Z$5),VLOOKUP($A98,'Потребление ЭЭ_факт'!$A$5:$DH$154,47+'Потребление ЭЭ_факт'!BH$4+11,FALSE),IF(Y98&lt;&gt;0,VLOOKUP($A98,'Потребление ЭЭ_факт'!$A$5:$DH$154,47+'Потребление ЭЭ_факт'!BH$4+11,FALSE),0))</f>
        <v>0</v>
      </c>
      <c r="AA98" s="17">
        <f>IF(AND($D98=$Y$4,$E98=AA$5),VLOOKUP($A98,'Потребление ЭЭ_факт'!$A$5:$DH$154,47+'Потребление ЭЭ_факт'!BI$4+11,FALSE),IF(Z98&lt;&gt;0,VLOOKUP($A98,'Потребление ЭЭ_факт'!$A$5:$DH$154,47+'Потребление ЭЭ_факт'!BI$4+11,FALSE),0))</f>
        <v>0</v>
      </c>
      <c r="AB98" s="17">
        <f>IF(AND($D98=$Y$4,$E98=AB$5),VLOOKUP($A98,'Потребление ЭЭ_факт'!$A$5:$DH$154,47+'Потребление ЭЭ_факт'!BJ$4+11,FALSE),IF(AA98&lt;&gt;0,VLOOKUP($A98,'Потребление ЭЭ_факт'!$A$5:$DH$154,47+'Потребление ЭЭ_факт'!BJ$4+11,FALSE),0))</f>
        <v>0</v>
      </c>
      <c r="AC98" s="17">
        <f>IF(AND($D98=$Y$4,$E98=AC$5),VLOOKUP($A98,'Потребление ЭЭ_факт'!$A$5:$DH$154,47+'Потребление ЭЭ_факт'!BK$4+11,FALSE),IF(AB98&lt;&gt;0,VLOOKUP($A98,'Потребление ЭЭ_факт'!$A$5:$DH$154,47+'Потребление ЭЭ_факт'!BK$4+11,FALSE),0))</f>
        <v>0</v>
      </c>
      <c r="AD98" s="17">
        <f>IF(AND($D98=$Y$4,$E98=AD$5),VLOOKUP($A98,'Потребление ЭЭ_факт'!$A$5:$DH$154,47+'Потребление ЭЭ_факт'!BL$4+11,FALSE),IF(AC98&lt;&gt;0,VLOOKUP($A98,'Потребление ЭЭ_факт'!$A$5:$DH$154,47+'Потребление ЭЭ_факт'!BL$4+11,FALSE),0))</f>
        <v>0</v>
      </c>
      <c r="AE98" s="17">
        <f>IF(AND($D98=$Y$4,$E98=AE$5),VLOOKUP($A98,'Потребление ЭЭ_факт'!$A$5:$DH$154,47+'Потребление ЭЭ_факт'!BM$4+11,FALSE),IF(AD98&lt;&gt;0,VLOOKUP($A98,'Потребление ЭЭ_факт'!$A$5:$DH$154,47+'Потребление ЭЭ_факт'!BM$4+11,FALSE),0))</f>
        <v>0</v>
      </c>
      <c r="AF98" s="17">
        <f>IF(AND($D98=$Y$4,$E98=AF$5),VLOOKUP($A98,'Потребление ЭЭ_факт'!$A$5:$DH$154,47+'Потребление ЭЭ_факт'!BN$4+11,FALSE),IF(AE98&lt;&gt;0,VLOOKUP($A98,'Потребление ЭЭ_факт'!$A$5:$DH$154,47+'Потребление ЭЭ_факт'!BN$4+11,FALSE),0))</f>
        <v>0</v>
      </c>
      <c r="AG98" s="17">
        <f>IF(AND($D98=$Y$4,$E98=AG$5),VLOOKUP($A98,'Потребление ЭЭ_факт'!$A$5:$DH$154,47+'Потребление ЭЭ_факт'!BO$4+11,FALSE),IF(AF98&lt;&gt;0,VLOOKUP($A98,'Потребление ЭЭ_факт'!$A$5:$DH$154,47+'Потребление ЭЭ_факт'!BO$4+11,FALSE),0))</f>
        <v>0</v>
      </c>
      <c r="AH98" s="17">
        <f>IF(AND($D98=$Y$4,$E98=AH$5),VLOOKUP($A98,'Потребление ЭЭ_факт'!$A$5:$DH$154,47+'Потребление ЭЭ_факт'!BP$4+11,FALSE),IF(AG98&lt;&gt;0,VLOOKUP($A98,'Потребление ЭЭ_факт'!$A$5:$DH$154,47+'Потребление ЭЭ_факт'!BP$4+11,FALSE),0))</f>
        <v>0</v>
      </c>
      <c r="AI98" s="17">
        <f>IF(AND($D98=$Y$4,$E98=AI$5),VLOOKUP($A98,'Потребление ЭЭ_факт'!$A$5:$DH$154,47+'Потребление ЭЭ_факт'!BQ$4+11,FALSE),IF(AH98&lt;&gt;0,VLOOKUP($A98,'Потребление ЭЭ_факт'!$A$5:$DH$154,47+'Потребление ЭЭ_факт'!BQ$4+11,FALSE),0))</f>
        <v>0</v>
      </c>
      <c r="AJ98" s="17">
        <f>IF(AND($D98=$Y$4,$E98=AJ$5),VLOOKUP($A98,'Потребление ЭЭ_факт'!$A$5:$DH$154,47+'Потребление ЭЭ_факт'!BR$4+11,FALSE),IF(AI98&lt;&gt;0,VLOOKUP($A98,'Потребление ЭЭ_факт'!$A$5:$DH$154,47+'Потребление ЭЭ_факт'!BR$4+11,FALSE),0))</f>
        <v>0</v>
      </c>
      <c r="AK98" s="14">
        <f>IF(AND($D98=$AK$4,$E98=AK$5),VLOOKUP($A98,'Потребление ЭЭ_факт'!$A$5:$DH$154,47+'Потребление ЭЭ_факт'!BS$4+23,FALSE),IF(AJ98&lt;&gt;0,VLOOKUP($A98,'Потребление ЭЭ_факт'!$A$5:$DH$154,47+'Потребление ЭЭ_факт'!BS$4+23,FALSE),0))</f>
        <v>0</v>
      </c>
      <c r="AL98" s="17">
        <f>IF(AND($D98=$AK$4,$E98=AL$5),VLOOKUP($A98,'Потребление ЭЭ_факт'!$A$5:$DH$154,47+'Потребление ЭЭ_факт'!BT$4+23,FALSE),IF(AK98&lt;&gt;0,VLOOKUP($A98,'Потребление ЭЭ_факт'!$A$5:$DH$154,47+'Потребление ЭЭ_факт'!BT$4+23,FALSE),0))</f>
        <v>0</v>
      </c>
      <c r="AM98" s="17">
        <f>IF(AND($D98=$AK$4,$E98=AM$5),VLOOKUP($A98,'Потребление ЭЭ_факт'!$A$5:$DH$154,47+'Потребление ЭЭ_факт'!BU$4+23,FALSE),IF(AL98&lt;&gt;0,VLOOKUP($A98,'Потребление ЭЭ_факт'!$A$5:$DH$154,47+'Потребление ЭЭ_факт'!BU$4+23,FALSE),0))</f>
        <v>0</v>
      </c>
      <c r="AN98" s="17">
        <f>IF(AND($D98=$AK$4,$E98=AN$5),VLOOKUP($A98,'Потребление ЭЭ_факт'!$A$5:$DH$154,47+'Потребление ЭЭ_факт'!BV$4+23,FALSE),IF(AM98&lt;&gt;0,VLOOKUP($A98,'Потребление ЭЭ_факт'!$A$5:$DH$154,47+'Потребление ЭЭ_факт'!BV$4+23,FALSE),0))</f>
        <v>0</v>
      </c>
      <c r="AO98" s="17">
        <f>IF(AND($D98=$AK$4,$E98=AO$5),VLOOKUP($A98,'Потребление ЭЭ_факт'!$A$5:$DH$154,47+'Потребление ЭЭ_факт'!BW$4+23,FALSE),IF(AN98&lt;&gt;0,VLOOKUP($A98,'Потребление ЭЭ_факт'!$A$5:$DH$154,47+'Потребление ЭЭ_факт'!BW$4+23,FALSE),0))</f>
        <v>0</v>
      </c>
      <c r="AP98" s="17">
        <f>IF(AND($D98=$AK$4,$E98=AP$5),VLOOKUP($A98,'Потребление ЭЭ_факт'!$A$5:$DH$154,47+'Потребление ЭЭ_факт'!BX$4+23,FALSE),IF(AO98&lt;&gt;0,VLOOKUP($A98,'Потребление ЭЭ_факт'!$A$5:$DH$154,47+'Потребление ЭЭ_факт'!BX$4+23,FALSE),0))</f>
        <v>0</v>
      </c>
      <c r="AQ98" s="17">
        <f>IF(AND($D98=$AK$4,$E98=AQ$5),VLOOKUP($A98,'Потребление ЭЭ_факт'!$A$5:$DH$154,47+'Потребление ЭЭ_факт'!BY$4+23,FALSE),IF(AP98&lt;&gt;0,VLOOKUP($A98,'Потребление ЭЭ_факт'!$A$5:$DH$154,47+'Потребление ЭЭ_факт'!BY$4+23,FALSE),0))</f>
        <v>0</v>
      </c>
      <c r="AR98" s="17">
        <f>IF(AND($D98=$AK$4,$E98=AR$5),VLOOKUP($A98,'Потребление ЭЭ_факт'!$A$5:$DH$154,47+'Потребление ЭЭ_факт'!BZ$4+23,FALSE),IF(AQ98&lt;&gt;0,VLOOKUP($A98,'Потребление ЭЭ_факт'!$A$5:$DH$154,47+'Потребление ЭЭ_факт'!BZ$4+23,FALSE),0))</f>
        <v>0</v>
      </c>
      <c r="AS98" s="17">
        <f>IF(AND($D98=$AK$4,$E98=AS$5),VLOOKUP($A98,'Потребление ЭЭ_факт'!$A$5:$DH$154,47+'Потребление ЭЭ_факт'!CA$4+23,FALSE),IF(AR98&lt;&gt;0,VLOOKUP($A98,'Потребление ЭЭ_факт'!$A$5:$DH$154,47+'Потребление ЭЭ_факт'!CA$4+23,FALSE),0))</f>
        <v>0</v>
      </c>
      <c r="AT98" s="17">
        <f>IF(AND($D98=$AK$4,$E98=AT$5),VLOOKUP($A98,'Потребление ЭЭ_факт'!$A$5:$DH$154,47+'Потребление ЭЭ_факт'!CB$4+23,FALSE),IF(AS98&lt;&gt;0,VLOOKUP($A98,'Потребление ЭЭ_факт'!$A$5:$DH$154,47+'Потребление ЭЭ_факт'!CB$4+23,FALSE),0))</f>
        <v>0</v>
      </c>
      <c r="AU98" s="17">
        <f>IF(AND($D98=$AK$4,$E98=AU$5),VLOOKUP($A98,'Потребление ЭЭ_факт'!$A$5:$DH$154,47+'Потребление ЭЭ_факт'!CC$4+23,FALSE),IF(AT98&lt;&gt;0,VLOOKUP($A98,'Потребление ЭЭ_факт'!$A$5:$DH$154,47+'Потребление ЭЭ_факт'!CC$4+23,FALSE),0))</f>
        <v>0</v>
      </c>
      <c r="AV98" s="17">
        <f>IF(AND($D98=$AK$4,$E98=AV$5),VLOOKUP($A98,'Потребление ЭЭ_факт'!$A$5:$DH$154,47+'Потребление ЭЭ_факт'!CD$4+23,FALSE),IF(AU98&lt;&gt;0,VLOOKUP($A98,'Потребление ЭЭ_факт'!$A$5:$DH$154,47+'Потребление ЭЭ_факт'!CD$4+23,FALSE),0))</f>
        <v>0</v>
      </c>
      <c r="AW98" s="14">
        <f>IF(AND($D98=$AW$4,$E98=AW$5),VLOOKUP($A98,'Потребление ЭЭ_факт'!$A$5:$DH$154,47+'Потребление ЭЭ_факт'!CE$4+35,FALSE),IF(AV98&lt;&gt;0,VLOOKUP($A98,'Потребление ЭЭ_факт'!$A$5:$DH$154,47+'Потребление ЭЭ_факт'!CE$4+35,FALSE),0))</f>
        <v>0</v>
      </c>
      <c r="AX98" s="17">
        <f>IF(AND($D98=$AW$4,$E98=AX$5),VLOOKUP($A98,'Потребление ЭЭ_факт'!$A$5:$DH$154,47+'Потребление ЭЭ_факт'!CF$4+35,FALSE),IF(AW98&lt;&gt;0,VLOOKUP($A98,'Потребление ЭЭ_факт'!$A$5:$DH$154,47+'Потребление ЭЭ_факт'!CF$4+35,FALSE),0))</f>
        <v>0</v>
      </c>
      <c r="AY98" s="17">
        <f>IF(AND($D98=$AW$4,$E98=AY$5),VLOOKUP($A98,'Потребление ЭЭ_факт'!$A$5:$DH$154,47+'Потребление ЭЭ_факт'!CG$4+35,FALSE),IF(AX98&lt;&gt;0,VLOOKUP($A98,'Потребление ЭЭ_факт'!$A$5:$DH$154,47+'Потребление ЭЭ_факт'!CG$4+35,FALSE),0))</f>
        <v>0</v>
      </c>
      <c r="AZ98" s="17">
        <f>IF(AND($D98=$AW$4,$E98=AZ$5),VLOOKUP($A98,'Потребление ЭЭ_факт'!$A$5:$DH$154,47+'Потребление ЭЭ_факт'!CH$4+35,FALSE),IF(AY98&lt;&gt;0,VLOOKUP($A98,'Потребление ЭЭ_факт'!$A$5:$DH$154,47+'Потребление ЭЭ_факт'!CH$4+35,FALSE),0))</f>
        <v>0</v>
      </c>
      <c r="BA98" s="17">
        <f>IF(AND($D98=$AW$4,$E98=BA$5),VLOOKUP($A98,'Потребление ЭЭ_факт'!$A$5:$DH$154,47+'Потребление ЭЭ_факт'!CI$4+35,FALSE),IF(AZ98&lt;&gt;0,VLOOKUP($A98,'Потребление ЭЭ_факт'!$A$5:$DH$154,47+'Потребление ЭЭ_факт'!CI$4+35,FALSE),0))</f>
        <v>0</v>
      </c>
      <c r="BB98" s="17">
        <f>IF(AND($D98=$AW$4,$E98=BB$5),VLOOKUP($A98,'Потребление ЭЭ_факт'!$A$5:$DH$154,47+'Потребление ЭЭ_факт'!CJ$4+35,FALSE),IF(BA98&lt;&gt;0,VLOOKUP($A98,'Потребление ЭЭ_факт'!$A$5:$DH$154,47+'Потребление ЭЭ_факт'!CJ$4+35,FALSE),0))</f>
        <v>0</v>
      </c>
      <c r="BC98" s="17">
        <f>IF(AND($D98=$AW$4,$E98=BC$5),VLOOKUP($A98,'Потребление ЭЭ_факт'!$A$5:$DH$154,47+'Потребление ЭЭ_факт'!CK$4+35,FALSE),IF(BB98&lt;&gt;0,VLOOKUP($A98,'Потребление ЭЭ_факт'!$A$5:$DH$154,47+'Потребление ЭЭ_факт'!CK$4+35,FALSE),0))</f>
        <v>0</v>
      </c>
      <c r="BD98" s="17">
        <f>IF(AND($D98=$AW$4,$E98=BD$5),VLOOKUP($A98,'Потребление ЭЭ_факт'!$A$5:$DH$154,47+'Потребление ЭЭ_факт'!CL$4+35,FALSE),IF(BC98&lt;&gt;0,VLOOKUP($A98,'Потребление ЭЭ_факт'!$A$5:$DH$154,47+'Потребление ЭЭ_факт'!CL$4+35,FALSE),0))</f>
        <v>0</v>
      </c>
      <c r="BE98" s="17">
        <f>IF(AND($D98=$AW$4,$E98=BE$5),VLOOKUP($A98,'Потребление ЭЭ_факт'!$A$5:$DH$154,47+'Потребление ЭЭ_факт'!CM$4+35,FALSE),IF(BD98&lt;&gt;0,VLOOKUP($A98,'Потребление ЭЭ_факт'!$A$5:$DH$154,47+'Потребление ЭЭ_факт'!CM$4+35,FALSE),0))</f>
        <v>0</v>
      </c>
      <c r="BF98" s="17">
        <f>IF(AND($D98=$AW$4,$E98=BF$5),VLOOKUP($A98,'Потребление ЭЭ_факт'!$A$5:$DH$154,47+'Потребление ЭЭ_факт'!CN$4+35,FALSE),IF(BE98&lt;&gt;0,VLOOKUP($A98,'Потребление ЭЭ_факт'!$A$5:$DH$154,47+'Потребление ЭЭ_факт'!CN$4+35,FALSE),0))</f>
        <v>0</v>
      </c>
      <c r="BG98" s="17">
        <f>IF(AND($D98=$AW$4,$E98=BG$5),VLOOKUP($A98,'Потребление ЭЭ_факт'!$A$5:$DH$154,47+'Потребление ЭЭ_факт'!CO$4+35,FALSE),IF(BF98&lt;&gt;0,VLOOKUP($A98,'Потребление ЭЭ_факт'!$A$5:$DH$154,47+'Потребление ЭЭ_факт'!CO$4+35,FALSE),0))</f>
        <v>0</v>
      </c>
      <c r="BH98" s="17">
        <f>IF(AND($D98=$AW$4,$E98=BH$5),VLOOKUP($A98,'Потребление ЭЭ_факт'!$A$5:$DH$154,47+'Потребление ЭЭ_факт'!CP$4+35,FALSE),IF(BG98&lt;&gt;0,VLOOKUP($A98,'Потребление ЭЭ_факт'!$A$5:$DH$154,47+'Потребление ЭЭ_факт'!CP$4+35,FALSE),0))</f>
        <v>0</v>
      </c>
      <c r="BI98" s="14">
        <f>IF(AND($D98=$BI$4,$E98=BI$5),VLOOKUP($A98,'Потребление ЭЭ_факт'!$A$5:$DH$154,47+'Потребление ЭЭ_факт'!CQ$4+47,FALSE),IF(BH98&lt;&gt;0,VLOOKUP($A98,'Потребление ЭЭ_факт'!$A$5:$DH$154,47+'Потребление ЭЭ_факт'!CQ$4+47,FALSE),0))</f>
        <v>0</v>
      </c>
      <c r="BJ98" s="17">
        <f>IF(AND($D98=$BI$4,$E98=BJ$5),VLOOKUP($A98,'Потребление ЭЭ_факт'!$A$5:$DH$154,47+'Потребление ЭЭ_факт'!CR$4+47,FALSE),IF(BI98&lt;&gt;0,VLOOKUP($A98,'Потребление ЭЭ_факт'!$A$5:$DH$154,47+'Потребление ЭЭ_факт'!CR$4+47,FALSE),0))</f>
        <v>31779</v>
      </c>
      <c r="BK98" s="17">
        <f>IF(AND($D98=$BI$4,$E98=BK$5),VLOOKUP($A98,'Потребление ЭЭ_факт'!$A$5:$DH$154,47+'Потребление ЭЭ_факт'!CS$4+47,FALSE),IF(BJ98&lt;&gt;0,VLOOKUP($A98,'Потребление ЭЭ_факт'!$A$5:$DH$154,47+'Потребление ЭЭ_факт'!CS$4+47,FALSE),0))</f>
        <v>31779</v>
      </c>
      <c r="BL98" s="17">
        <f>IF(AND($D98=$BI$4,$E98=BL$5),VLOOKUP($A98,'Потребление ЭЭ_факт'!$A$5:$DH$154,47+'Потребление ЭЭ_факт'!CT$4+47,FALSE),IF(BK98&lt;&gt;0,VLOOKUP($A98,'Потребление ЭЭ_факт'!$A$5:$DH$154,47+'Потребление ЭЭ_факт'!CT$4+47,FALSE),0))</f>
        <v>14659.14</v>
      </c>
      <c r="BM98" s="17">
        <f>IF(AND($D98=$BI$4,$E98=BM$5),VLOOKUP($A98,'Потребление ЭЭ_факт'!$A$5:$DH$154,47+'Потребление ЭЭ_факт'!CU$4+47,FALSE),IF(BL98&lt;&gt;0,VLOOKUP($A98,'Потребление ЭЭ_факт'!$A$5:$DH$154,47+'Потребление ЭЭ_факт'!CU$4+47,FALSE),0))</f>
        <v>15176.196</v>
      </c>
      <c r="BN98" s="17">
        <f>IF(AND($D98=$BI$4,$E98=BN$5),VLOOKUP($A98,'Потребление ЭЭ_факт'!$A$5:$DH$154,47+'Потребление ЭЭ_факт'!CV$4+47,FALSE),IF(BM98&lt;&gt;0,VLOOKUP($A98,'Потребление ЭЭ_факт'!$A$5:$DH$154,47+'Потребление ЭЭ_факт'!CV$4+47,FALSE),0))</f>
        <v>19152.335999999999</v>
      </c>
      <c r="BO98" s="17">
        <f>IF(AND($D98=$BI$4,$E98=BO$5),VLOOKUP($A98,'Потребление ЭЭ_факт'!$A$5:$DH$154,47+'Потребление ЭЭ_факт'!CW$4+47,FALSE),IF(BN98&lt;&gt;0,VLOOKUP($A98,'Потребление ЭЭ_факт'!$A$5:$DH$154,47+'Потребление ЭЭ_факт'!CW$4+47,FALSE),0))</f>
        <v>22201.074000000001</v>
      </c>
      <c r="BP98" s="17">
        <f>IF(AND($D98=$BI$4,$E98=BP$5),VLOOKUP($A98,'Потребление ЭЭ_факт'!$A$5:$DH$154,47+'Потребление ЭЭ_факт'!CX$4+47,FALSE),IF(BO98&lt;&gt;0,VLOOKUP($A98,'Потребление ЭЭ_факт'!$A$5:$DH$154,47+'Потребление ЭЭ_факт'!CX$4+47,FALSE),0))</f>
        <v>20413.727999999999</v>
      </c>
      <c r="BQ98" s="17">
        <f>IF(AND($D98=$BI$4,$E98=BQ$5),VLOOKUP($A98,'Потребление ЭЭ_факт'!$A$5:$DH$154,47+'Потребление ЭЭ_факт'!CY$4+47,FALSE),IF(BP98&lt;&gt;0,VLOOKUP($A98,'Потребление ЭЭ_факт'!$A$5:$DH$154,47+'Потребление ЭЭ_факт'!CY$4+47,FALSE),0))</f>
        <v>18485.256000000001</v>
      </c>
      <c r="BR98" s="17">
        <f>IF(AND($D98=$BI$4,$E98=BR$5),VLOOKUP($A98,'Потребление ЭЭ_факт'!$A$5:$DH$154,47+'Потребление ЭЭ_факт'!CZ$4+47,FALSE),IF(BQ98&lt;&gt;0,VLOOKUP($A98,'Потребление ЭЭ_факт'!$A$5:$DH$154,47+'Потребление ЭЭ_факт'!CZ$4+47,FALSE),0))</f>
        <v>15460.584000000001</v>
      </c>
      <c r="BS98" s="17">
        <f>IF(AND($D98=$BI$4,$E98=BS$5),VLOOKUP($A98,'Потребление ЭЭ_факт'!$A$5:$DH$154,47+'Потребление ЭЭ_факт'!DA$4+47,FALSE),IF(BR98&lt;&gt;0,VLOOKUP($A98,'Потребление ЭЭ_факт'!$A$5:$DH$154,47+'Потребление ЭЭ_факт'!DA$4+47,FALSE),0))</f>
        <v>19887.692999999999</v>
      </c>
      <c r="BT98" s="17">
        <f>IF(AND($D98=$BI$4,$E98=BT$5),VLOOKUP($A98,'Потребление ЭЭ_факт'!$A$5:$DH$154,47+'Потребление ЭЭ_факт'!DB$4+47,FALSE),IF(BS98&lt;&gt;0,VLOOKUP($A98,'Потребление ЭЭ_факт'!$A$5:$DH$154,47+'Потребление ЭЭ_факт'!DB$4+47,FALSE),0))</f>
        <v>22157.784</v>
      </c>
      <c r="BU98" s="14">
        <f>IF(AND($D98=$BU$4,$E98=BU$5),VLOOKUP($A98,'Потребление ЭЭ_факт'!$A$5:$DH$154,59+'Потребление ЭЭ_факт'!DC$4+47,FALSE),IF(BT98&lt;&gt;0,VLOOKUP($A98,'Потребление ЭЭ_факт'!$A$5:$DH$154,47+'Потребление ЭЭ_факт'!DC$4+59,FALSE),0))</f>
        <v>20561.076000000001</v>
      </c>
      <c r="BV98" s="17">
        <f>IF(AND($D98=$BU$4,$E98=BV$5),VLOOKUP($A98,'Потребление ЭЭ_факт'!$A$5:$DH$154,59+'Потребление ЭЭ_факт'!DD$4+47,FALSE),IF(BU98&lt;&gt;0,VLOOKUP($A98,'Потребление ЭЭ_факт'!$A$5:$DH$154,47+'Потребление ЭЭ_факт'!DD$4+59,FALSE),0))</f>
        <v>18227.628000000001</v>
      </c>
      <c r="BW98" s="17">
        <f>IF(AND($D98=$BU$4,$E98=BW$5),VLOOKUP($A98,'Потребление ЭЭ_факт'!$A$5:$DH$154,59+'Потребление ЭЭ_факт'!DE$4+47,FALSE),IF(BV98&lt;&gt;0,VLOOKUP($A98,'Потребление ЭЭ_факт'!$A$5:$DH$154,47+'Потребление ЭЭ_факт'!DE$4+59,FALSE),0))</f>
        <v>16361.778</v>
      </c>
      <c r="BX98" s="17">
        <f>IF(AND($D98=$BU$4,$E98=BX$5),VLOOKUP($A98,'Потребление ЭЭ_факт'!$A$5:$DH$154,59+'Потребление ЭЭ_факт'!DF$4+47,FALSE),IF(BW98&lt;&gt;0,VLOOKUP($A98,'Потребление ЭЭ_факт'!$A$5:$DH$154,47+'Потребление ЭЭ_факт'!DF$4+59,FALSE),0))</f>
        <v>15989.603999999999</v>
      </c>
      <c r="BY98" s="17">
        <f>IF(AND($D98=$BU$4,$E98=BY$5),VLOOKUP($A98,'Потребление ЭЭ_факт'!$A$5:$DH$154,59+'Потребление ЭЭ_факт'!DG$4+47,FALSE),IF(BX98&lt;&gt;0,VLOOKUP($A98,'Потребление ЭЭ_факт'!$A$5:$DH$154,47+'Потребление ЭЭ_факт'!DG$4+59,FALSE),0))</f>
        <v>16956.954000000002</v>
      </c>
      <c r="BZ98" s="17">
        <f>IF(AND($D98=$BU$4,$E98=BZ$5),VLOOKUP($A98,'Потребление ЭЭ_факт'!$A$5:$DH$154,59+'Потребление ЭЭ_факт'!DH$4+47,FALSE),IF(BY98&lt;&gt;0,VLOOKUP($A98,'Потребление ЭЭ_факт'!$A$5:$DH$154,47+'Потребление ЭЭ_факт'!DH$4+59,FALSE),0))</f>
        <v>19284.782999999999</v>
      </c>
      <c r="CA98" s="15">
        <f t="shared" si="301"/>
        <v>22201.074000000001</v>
      </c>
      <c r="CB98" s="12">
        <f t="shared" si="302"/>
        <v>20413.727999999999</v>
      </c>
      <c r="CC98" s="12">
        <f t="shared" si="303"/>
        <v>18485.256000000001</v>
      </c>
      <c r="CD98" s="12">
        <f t="shared" si="304"/>
        <v>15460.584000000001</v>
      </c>
      <c r="CE98" s="12">
        <f t="shared" si="305"/>
        <v>19887.692999999999</v>
      </c>
      <c r="CF98" s="12">
        <f t="shared" si="306"/>
        <v>22157.784</v>
      </c>
      <c r="CG98" s="14">
        <f t="shared" si="307"/>
        <v>20561.076000000001</v>
      </c>
      <c r="CH98" s="15">
        <f t="shared" si="308"/>
        <v>18227.628000000001</v>
      </c>
      <c r="CI98" s="15">
        <f t="shared" si="309"/>
        <v>16361.778</v>
      </c>
      <c r="CJ98" s="15">
        <f t="shared" si="310"/>
        <v>15989.603999999999</v>
      </c>
      <c r="CK98" s="15">
        <f t="shared" si="311"/>
        <v>16956.954000000002</v>
      </c>
      <c r="CL98" s="15">
        <f t="shared" si="312"/>
        <v>19284.782999999999</v>
      </c>
      <c r="CM98" s="15">
        <f t="shared" si="438"/>
        <v>22201.074000000001</v>
      </c>
      <c r="CN98" s="15">
        <f t="shared" si="439"/>
        <v>20413.727999999999</v>
      </c>
      <c r="CO98" s="15">
        <f t="shared" si="440"/>
        <v>18485.256000000001</v>
      </c>
      <c r="CP98" s="15">
        <f t="shared" si="441"/>
        <v>15460.584000000001</v>
      </c>
      <c r="CQ98" s="15">
        <f t="shared" si="442"/>
        <v>19887.692999999999</v>
      </c>
      <c r="CR98" s="16">
        <f t="shared" si="443"/>
        <v>22157.784</v>
      </c>
      <c r="CS98" s="14">
        <f t="shared" si="437"/>
        <v>20561.076000000001</v>
      </c>
      <c r="CT98" s="15">
        <f t="shared" si="416"/>
        <v>18227.628000000001</v>
      </c>
      <c r="CU98" s="15">
        <f t="shared" si="417"/>
        <v>16361.778</v>
      </c>
      <c r="CV98" s="15">
        <f t="shared" si="418"/>
        <v>15989.603999999999</v>
      </c>
      <c r="CW98" s="15">
        <f t="shared" si="419"/>
        <v>16956.954000000002</v>
      </c>
      <c r="CX98" s="15">
        <f t="shared" si="420"/>
        <v>19284.782999999999</v>
      </c>
      <c r="CY98" s="15">
        <f t="shared" si="421"/>
        <v>22201.074000000001</v>
      </c>
      <c r="CZ98" s="15">
        <f t="shared" si="422"/>
        <v>20413.727999999999</v>
      </c>
      <c r="DA98" s="15">
        <f t="shared" si="423"/>
        <v>18485.256000000001</v>
      </c>
      <c r="DB98" s="15">
        <f t="shared" si="424"/>
        <v>15460.584000000001</v>
      </c>
      <c r="DC98" s="15">
        <f t="shared" si="425"/>
        <v>19887.692999999999</v>
      </c>
      <c r="DD98" s="16">
        <f t="shared" si="459"/>
        <v>22157.784</v>
      </c>
      <c r="DE98" s="14">
        <f t="shared" si="460"/>
        <v>20561.076000000001</v>
      </c>
      <c r="DF98" s="15">
        <f t="shared" si="426"/>
        <v>18227.628000000001</v>
      </c>
      <c r="DG98" s="15">
        <f t="shared" si="427"/>
        <v>16361.778</v>
      </c>
      <c r="DH98" s="15">
        <f t="shared" si="428"/>
        <v>15989.603999999999</v>
      </c>
      <c r="DI98" s="15">
        <f t="shared" si="429"/>
        <v>16956.954000000002</v>
      </c>
      <c r="DJ98" s="15">
        <f t="shared" si="430"/>
        <v>19284.782999999999</v>
      </c>
      <c r="DK98" s="15">
        <f t="shared" si="431"/>
        <v>22201.074000000001</v>
      </c>
      <c r="DL98" s="15">
        <f t="shared" si="432"/>
        <v>20413.727999999999</v>
      </c>
      <c r="DM98" s="15">
        <f t="shared" si="433"/>
        <v>18485.256000000001</v>
      </c>
      <c r="DN98" s="15">
        <f t="shared" si="434"/>
        <v>15460.584000000001</v>
      </c>
      <c r="DO98" s="15">
        <f t="shared" si="435"/>
        <v>19887.692999999999</v>
      </c>
      <c r="DP98" s="16">
        <f t="shared" si="436"/>
        <v>22157.784</v>
      </c>
      <c r="DQ98" s="14">
        <f t="shared" si="333"/>
        <v>20561.076000000001</v>
      </c>
      <c r="DR98" s="15">
        <f t="shared" si="334"/>
        <v>18227.628000000001</v>
      </c>
      <c r="DS98" s="15">
        <f t="shared" si="335"/>
        <v>16361.778</v>
      </c>
      <c r="DT98" s="15">
        <f t="shared" si="336"/>
        <v>15989.603999999999</v>
      </c>
      <c r="DU98" s="15">
        <f t="shared" si="337"/>
        <v>16956.954000000002</v>
      </c>
      <c r="DV98" s="15">
        <f t="shared" si="338"/>
        <v>19284.782999999999</v>
      </c>
      <c r="DW98" s="15">
        <f t="shared" si="339"/>
        <v>22201.074000000001</v>
      </c>
      <c r="DX98" s="15">
        <f t="shared" si="340"/>
        <v>20413.727999999999</v>
      </c>
      <c r="DY98" s="15">
        <f t="shared" si="341"/>
        <v>18485.256000000001</v>
      </c>
      <c r="DZ98" s="15">
        <f t="shared" si="444"/>
        <v>15460.584000000001</v>
      </c>
      <c r="EA98" s="15">
        <f t="shared" si="445"/>
        <v>19887.692999999999</v>
      </c>
      <c r="EB98" s="16">
        <f t="shared" si="446"/>
        <v>22157.784</v>
      </c>
      <c r="EC98" s="14">
        <f t="shared" si="447"/>
        <v>20561.076000000001</v>
      </c>
      <c r="ED98" s="15">
        <f t="shared" si="448"/>
        <v>18227.628000000001</v>
      </c>
      <c r="EE98" s="15">
        <f t="shared" si="449"/>
        <v>16361.778</v>
      </c>
      <c r="EF98" s="15">
        <f t="shared" si="450"/>
        <v>15989.603999999999</v>
      </c>
      <c r="EG98" s="15">
        <f t="shared" si="451"/>
        <v>16956.954000000002</v>
      </c>
      <c r="EH98" s="15">
        <f t="shared" si="452"/>
        <v>19284.782999999999</v>
      </c>
      <c r="EI98" s="15">
        <f t="shared" si="453"/>
        <v>22201.074000000001</v>
      </c>
      <c r="EJ98" s="15">
        <f t="shared" si="454"/>
        <v>20413.727999999999</v>
      </c>
      <c r="EK98" s="15">
        <f t="shared" si="455"/>
        <v>18485.256000000001</v>
      </c>
      <c r="EL98" s="15">
        <f t="shared" si="456"/>
        <v>15460.584000000001</v>
      </c>
      <c r="EM98" s="15">
        <f t="shared" si="457"/>
        <v>19887.692999999999</v>
      </c>
      <c r="EN98" s="16">
        <f t="shared" si="458"/>
        <v>22157.784</v>
      </c>
      <c r="EO98" s="14"/>
      <c r="EP98" s="15"/>
      <c r="EQ98" s="15"/>
      <c r="ER98" s="15"/>
      <c r="ES98" s="15"/>
      <c r="ET98" s="15"/>
      <c r="EU98" s="15"/>
      <c r="EV98" s="15"/>
      <c r="EW98" s="15"/>
      <c r="EX98" s="15"/>
      <c r="EY98" s="15"/>
      <c r="EZ98" s="16"/>
      <c r="FC98" s="14"/>
      <c r="FD98" s="17"/>
      <c r="FE98" s="17"/>
      <c r="FF98" s="17"/>
      <c r="FG98" s="17"/>
      <c r="FH98" s="17"/>
      <c r="FI98" s="17"/>
      <c r="FJ98" s="17"/>
      <c r="FK98" s="17"/>
      <c r="FL98" s="17"/>
      <c r="FM98" s="17"/>
      <c r="FN98" s="17"/>
      <c r="FO98" s="14"/>
      <c r="FP98" s="17"/>
      <c r="FQ98" s="17"/>
      <c r="FR98" s="17"/>
      <c r="FS98" s="17"/>
      <c r="FT98" s="17"/>
      <c r="FU98" s="17"/>
      <c r="FV98" s="17"/>
      <c r="FW98" s="17"/>
      <c r="FX98" s="17"/>
      <c r="FY98" s="17"/>
      <c r="FZ98" s="17"/>
      <c r="GA98" s="14"/>
      <c r="GB98" s="17"/>
      <c r="GC98" s="17">
        <f t="shared" si="343"/>
        <v>31779</v>
      </c>
      <c r="GD98" s="17">
        <f t="shared" si="344"/>
        <v>14659.14</v>
      </c>
      <c r="GE98" s="17">
        <f t="shared" si="345"/>
        <v>15176.196</v>
      </c>
      <c r="GF98" s="17">
        <f t="shared" si="346"/>
        <v>19152.335999999999</v>
      </c>
      <c r="GG98" s="17">
        <f t="shared" si="347"/>
        <v>22201.074000000001</v>
      </c>
      <c r="GH98" s="17">
        <f t="shared" si="348"/>
        <v>20413.727999999999</v>
      </c>
      <c r="GI98" s="17">
        <f t="shared" si="349"/>
        <v>18485.256000000001</v>
      </c>
      <c r="GJ98" s="17">
        <f t="shared" si="350"/>
        <v>15460.584000000001</v>
      </c>
      <c r="GK98" s="17">
        <f t="shared" si="351"/>
        <v>19887.692999999999</v>
      </c>
      <c r="GL98" s="17">
        <f t="shared" si="352"/>
        <v>22157.784</v>
      </c>
      <c r="GM98" s="14">
        <f t="shared" si="353"/>
        <v>20561.076000000001</v>
      </c>
      <c r="GN98" s="17">
        <f t="shared" si="354"/>
        <v>18227.628000000001</v>
      </c>
      <c r="GO98" s="17">
        <f t="shared" si="355"/>
        <v>16361.778</v>
      </c>
      <c r="GP98" s="17">
        <f t="shared" si="356"/>
        <v>15989.603999999999</v>
      </c>
      <c r="GQ98" s="17">
        <f t="shared" si="357"/>
        <v>16956.954000000002</v>
      </c>
      <c r="GR98" s="17">
        <f t="shared" si="358"/>
        <v>19284.782999999999</v>
      </c>
      <c r="GS98" s="15">
        <f t="shared" si="359"/>
        <v>22201.074000000001</v>
      </c>
      <c r="GT98" s="12">
        <f t="shared" si="360"/>
        <v>20413.727999999999</v>
      </c>
      <c r="GU98" s="12">
        <f t="shared" si="361"/>
        <v>18485.256000000001</v>
      </c>
      <c r="GV98" s="12">
        <f t="shared" si="362"/>
        <v>15460.584000000001</v>
      </c>
      <c r="GW98" s="12">
        <f t="shared" si="363"/>
        <v>19887.692999999999</v>
      </c>
      <c r="GX98" s="12">
        <f t="shared" si="364"/>
        <v>22157.784</v>
      </c>
      <c r="GY98" s="14">
        <f t="shared" si="365"/>
        <v>20561.076000000001</v>
      </c>
      <c r="GZ98" s="15">
        <f t="shared" si="366"/>
        <v>18227.628000000001</v>
      </c>
      <c r="HA98" s="15">
        <f t="shared" si="367"/>
        <v>16361.778</v>
      </c>
      <c r="HB98" s="15">
        <f t="shared" si="368"/>
        <v>15989.603999999999</v>
      </c>
      <c r="HC98" s="15">
        <f t="shared" si="369"/>
        <v>16956.954000000002</v>
      </c>
      <c r="HD98" s="15">
        <f t="shared" si="370"/>
        <v>19284.782999999999</v>
      </c>
      <c r="HE98" s="15">
        <f t="shared" si="371"/>
        <v>22201.074000000001</v>
      </c>
      <c r="HF98" s="15">
        <f t="shared" si="372"/>
        <v>20413.727999999999</v>
      </c>
      <c r="HG98" s="15">
        <f t="shared" si="373"/>
        <v>18485.256000000001</v>
      </c>
      <c r="HH98" s="15">
        <f t="shared" si="374"/>
        <v>15460.584000000001</v>
      </c>
      <c r="HI98" s="15">
        <f t="shared" si="375"/>
        <v>19887.692999999999</v>
      </c>
      <c r="HJ98" s="16">
        <f t="shared" si="376"/>
        <v>22157.784</v>
      </c>
      <c r="HK98" s="14">
        <f t="shared" si="377"/>
        <v>20561.076000000001</v>
      </c>
      <c r="HL98" s="15">
        <f t="shared" si="378"/>
        <v>18227.628000000001</v>
      </c>
      <c r="HM98" s="15">
        <f t="shared" si="379"/>
        <v>16361.778</v>
      </c>
      <c r="HN98" s="15">
        <f t="shared" si="380"/>
        <v>15989.603999999999</v>
      </c>
      <c r="HO98" s="15">
        <f t="shared" si="381"/>
        <v>16956.954000000002</v>
      </c>
      <c r="HP98" s="15">
        <f t="shared" si="382"/>
        <v>19284.782999999999</v>
      </c>
      <c r="HQ98" s="15">
        <f t="shared" si="383"/>
        <v>22201.074000000001</v>
      </c>
      <c r="HR98" s="15">
        <f t="shared" si="384"/>
        <v>20413.727999999999</v>
      </c>
      <c r="HS98" s="15">
        <f t="shared" si="385"/>
        <v>18485.256000000001</v>
      </c>
      <c r="HT98" s="15">
        <f t="shared" si="386"/>
        <v>15460.584000000001</v>
      </c>
      <c r="HU98" s="15">
        <f t="shared" si="387"/>
        <v>19887.692999999999</v>
      </c>
      <c r="HV98" s="16">
        <f t="shared" si="388"/>
        <v>22157.784</v>
      </c>
      <c r="HW98" s="14">
        <f t="shared" si="389"/>
        <v>20561.076000000001</v>
      </c>
      <c r="HX98" s="15">
        <f t="shared" si="390"/>
        <v>18227.628000000001</v>
      </c>
      <c r="HY98" s="15">
        <f t="shared" si="391"/>
        <v>16361.778</v>
      </c>
      <c r="HZ98" s="15">
        <f t="shared" si="392"/>
        <v>15989.603999999999</v>
      </c>
      <c r="IA98" s="15">
        <f t="shared" si="393"/>
        <v>16956.954000000002</v>
      </c>
      <c r="IB98" s="15">
        <f t="shared" si="394"/>
        <v>19284.782999999999</v>
      </c>
      <c r="IC98" s="15">
        <f t="shared" si="395"/>
        <v>22201.074000000001</v>
      </c>
      <c r="ID98" s="15">
        <f t="shared" si="396"/>
        <v>20413.727999999999</v>
      </c>
      <c r="IE98" s="15">
        <f t="shared" si="397"/>
        <v>18485.256000000001</v>
      </c>
      <c r="IF98" s="15">
        <f t="shared" si="398"/>
        <v>15460.584000000001</v>
      </c>
      <c r="IG98" s="15">
        <f t="shared" si="399"/>
        <v>19887.692999999999</v>
      </c>
      <c r="IH98" s="16">
        <f t="shared" si="400"/>
        <v>22157.784</v>
      </c>
      <c r="II98" s="14">
        <f t="shared" si="401"/>
        <v>20561.076000000001</v>
      </c>
      <c r="IJ98" s="15">
        <f t="shared" si="415"/>
        <v>18227.628000000001</v>
      </c>
      <c r="IK98" s="15"/>
      <c r="IL98" s="15"/>
      <c r="IM98" s="15"/>
      <c r="IN98" s="15"/>
      <c r="IO98" s="15"/>
      <c r="IP98" s="15"/>
      <c r="IQ98" s="15"/>
      <c r="IR98" s="15"/>
      <c r="IS98" s="15"/>
      <c r="IT98" s="16"/>
      <c r="IU98" s="14"/>
      <c r="IV98" s="15"/>
      <c r="IW98" s="15"/>
      <c r="IX98" s="15"/>
      <c r="IY98" s="15"/>
      <c r="IZ98" s="15"/>
      <c r="JA98" s="15"/>
      <c r="JB98" s="15"/>
      <c r="JC98" s="15"/>
      <c r="JD98" s="15"/>
      <c r="JE98" s="15"/>
      <c r="JF98" s="16"/>
      <c r="JH98" s="17"/>
      <c r="JI98" s="14">
        <f t="shared" si="406"/>
        <v>0</v>
      </c>
      <c r="JJ98" s="15">
        <f t="shared" si="407"/>
        <v>0</v>
      </c>
      <c r="JK98" s="15">
        <f t="shared" si="408"/>
        <v>199372.79099999997</v>
      </c>
      <c r="JL98" s="15">
        <f t="shared" si="409"/>
        <v>225987.94199999998</v>
      </c>
      <c r="JM98" s="15">
        <f t="shared" si="410"/>
        <v>225987.94199999998</v>
      </c>
      <c r="JN98" s="15">
        <f t="shared" si="411"/>
        <v>225987.94199999998</v>
      </c>
      <c r="JO98" s="15">
        <f t="shared" si="412"/>
        <v>225987.94199999998</v>
      </c>
      <c r="JP98" s="15">
        <f t="shared" si="413"/>
        <v>38788.703999999998</v>
      </c>
      <c r="JQ98" s="15">
        <f t="shared" si="414"/>
        <v>0</v>
      </c>
      <c r="JR98" s="14"/>
    </row>
    <row r="99" spans="1:278" ht="12.75" customHeight="1" x14ac:dyDescent="0.25">
      <c r="A99" s="5" t="s">
        <v>167</v>
      </c>
      <c r="B99" s="3" t="s">
        <v>168</v>
      </c>
      <c r="C99" s="4">
        <v>45331</v>
      </c>
      <c r="D99">
        <f t="shared" si="461"/>
        <v>2024</v>
      </c>
      <c r="E99">
        <f t="shared" si="462"/>
        <v>2</v>
      </c>
      <c r="F99">
        <f t="shared" si="463"/>
        <v>2021</v>
      </c>
      <c r="G99">
        <f t="shared" si="464"/>
        <v>2</v>
      </c>
      <c r="H99">
        <f t="shared" si="402"/>
        <v>2024</v>
      </c>
      <c r="I99">
        <f t="shared" si="403"/>
        <v>3</v>
      </c>
      <c r="J99">
        <f t="shared" si="404"/>
        <v>2029</v>
      </c>
      <c r="K99">
        <f t="shared" si="405"/>
        <v>2</v>
      </c>
      <c r="M99" s="28">
        <f>IF(AND($D99=$M$4,$E99=M$5),VLOOKUP($A99,'Потребление ЭЭ_факт'!$A$5:$DH$154,47+'Потребление ЭЭ_факт'!AU$4-1,FALSE),IF(L99&lt;&gt;0,VLOOKUP($A99,'Потребление ЭЭ_факт'!$A$5:$DH$154,47+'Потребление ЭЭ_факт'!AU$4-1,FALSE),0))</f>
        <v>0</v>
      </c>
      <c r="N99" s="17">
        <f>IF(AND($D99=$M$4,$E99=N$5),VLOOKUP($A99,'Потребление ЭЭ_факт'!$A$5:$DH$154,47+'Потребление ЭЭ_факт'!AV$4-1,FALSE),IF(M99&lt;&gt;0,VLOOKUP($A99,'Потребление ЭЭ_факт'!$A$5:$DH$154,47+'Потребление ЭЭ_факт'!AV$4-1,FALSE),0))</f>
        <v>0</v>
      </c>
      <c r="O99" s="17">
        <f>IF(AND($D99=$M$4,$E99=O$5),VLOOKUP($A99,'Потребление ЭЭ_факт'!$A$5:$DH$154,47+'Потребление ЭЭ_факт'!AW$4-1,FALSE),IF(N99&lt;&gt;0,VLOOKUP($A99,'Потребление ЭЭ_факт'!$A$5:$DH$154,47+'Потребление ЭЭ_факт'!AW$4-1,FALSE),0))</f>
        <v>0</v>
      </c>
      <c r="P99" s="17">
        <f>IF(AND($D99=$M$4,$E99=P$5),VLOOKUP($A99,'Потребление ЭЭ_факт'!$A$5:$DH$154,47+'Потребление ЭЭ_факт'!AX$4-1,FALSE),IF(O99&lt;&gt;0,VLOOKUP($A99,'Потребление ЭЭ_факт'!$A$5:$DH$154,47+'Потребление ЭЭ_факт'!AX$4-1,FALSE),0))</f>
        <v>0</v>
      </c>
      <c r="Q99" s="17">
        <f>IF(AND($D99=$M$4,$E99=Q$5),VLOOKUP($A99,'Потребление ЭЭ_факт'!$A$5:$DH$154,47+'Потребление ЭЭ_факт'!AY$4-1,FALSE),IF(P99&lt;&gt;0,VLOOKUP($A99,'Потребление ЭЭ_факт'!$A$5:$DH$154,47+'Потребление ЭЭ_факт'!AY$4-1,FALSE),0))</f>
        <v>0</v>
      </c>
      <c r="R99" s="17">
        <f>IF(AND($D99=$M$4,$E99=R$5),VLOOKUP($A99,'Потребление ЭЭ_факт'!$A$5:$DH$154,47+'Потребление ЭЭ_факт'!AZ$4-1,FALSE),IF(Q99&lt;&gt;0,VLOOKUP($A99,'Потребление ЭЭ_факт'!$A$5:$DH$154,47+'Потребление ЭЭ_факт'!AZ$4-1,FALSE),0))</f>
        <v>0</v>
      </c>
      <c r="S99" s="17">
        <f>IF(AND($D99=$M$4,$E99=S$5),VLOOKUP($A99,'Потребление ЭЭ_факт'!$A$5:$DH$154,47+'Потребление ЭЭ_факт'!BA$4-1,FALSE),IF(R99&lt;&gt;0,VLOOKUP($A99,'Потребление ЭЭ_факт'!$A$5:$DH$154,47+'Потребление ЭЭ_факт'!BA$4-1,FALSE),0))</f>
        <v>0</v>
      </c>
      <c r="T99" s="17">
        <f>IF(AND($D99=$M$4,$E99=T$5),VLOOKUP($A99,'Потребление ЭЭ_факт'!$A$5:$DH$154,47+'Потребление ЭЭ_факт'!BB$4-1,FALSE),IF(S99&lt;&gt;0,VLOOKUP($A99,'Потребление ЭЭ_факт'!$A$5:$DH$154,47+'Потребление ЭЭ_факт'!BB$4-1,FALSE),0))</f>
        <v>0</v>
      </c>
      <c r="U99" s="17">
        <f>IF(AND($D99=$M$4,$E99=U$5),VLOOKUP($A99,'Потребление ЭЭ_факт'!$A$5:$DH$154,47+'Потребление ЭЭ_факт'!BC$4-1,FALSE),IF(T99&lt;&gt;0,VLOOKUP($A99,'Потребление ЭЭ_факт'!$A$5:$DH$154,47+'Потребление ЭЭ_факт'!BC$4-1,FALSE),0))</f>
        <v>0</v>
      </c>
      <c r="V99" s="17">
        <f>IF(AND($D99=$M$4,$E99=V$5),VLOOKUP($A99,'Потребление ЭЭ_факт'!$A$5:$DH$154,47+'Потребление ЭЭ_факт'!BD$4-1,FALSE),IF(U99&lt;&gt;0,VLOOKUP($A99,'Потребление ЭЭ_факт'!$A$5:$DH$154,47+'Потребление ЭЭ_факт'!BD$4-1,FALSE),0))</f>
        <v>0</v>
      </c>
      <c r="W99" s="17">
        <f>IF(AND($D99=$M$4,$E99=W$5),VLOOKUP($A99,'Потребление ЭЭ_факт'!$A$5:$DH$154,47+'Потребление ЭЭ_факт'!BE$4-1,FALSE),IF(V99&lt;&gt;0,VLOOKUP($A99,'Потребление ЭЭ_факт'!$A$5:$DH$154,47+'Потребление ЭЭ_факт'!BE$4-1,FALSE),0))</f>
        <v>0</v>
      </c>
      <c r="X99" s="17">
        <f>IF(AND($D99=$M$4,$E99=X$5),VLOOKUP($A99,'Потребление ЭЭ_факт'!$A$5:$DH$154,47+'Потребление ЭЭ_факт'!BF$4-1,FALSE),IF(W99&lt;&gt;0,VLOOKUP($A99,'Потребление ЭЭ_факт'!$A$5:$DH$154,47+'Потребление ЭЭ_факт'!BF$4-1,FALSE),0))</f>
        <v>0</v>
      </c>
      <c r="Y99" s="14">
        <f>IF(AND($D99=$Y$4,$E99=Y$5),VLOOKUP($A99,'Потребление ЭЭ_факт'!$A$5:$DH$154,47+'Потребление ЭЭ_факт'!BG$4+11,FALSE),IF(X99&lt;&gt;0,VLOOKUP($A99,'Потребление ЭЭ_факт'!$A$5:$DH$154,47+'Потребление ЭЭ_факт'!BG$4+11,FALSE),0))</f>
        <v>0</v>
      </c>
      <c r="Z99" s="17">
        <f>IF(AND($D99=$Y$4,$E99=Z$5),VLOOKUP($A99,'Потребление ЭЭ_факт'!$A$5:$DH$154,47+'Потребление ЭЭ_факт'!BH$4+11,FALSE),IF(Y99&lt;&gt;0,VLOOKUP($A99,'Потребление ЭЭ_факт'!$A$5:$DH$154,47+'Потребление ЭЭ_факт'!BH$4+11,FALSE),0))</f>
        <v>0</v>
      </c>
      <c r="AA99" s="17">
        <f>IF(AND($D99=$Y$4,$E99=AA$5),VLOOKUP($A99,'Потребление ЭЭ_факт'!$A$5:$DH$154,47+'Потребление ЭЭ_факт'!BI$4+11,FALSE),IF(Z99&lt;&gt;0,VLOOKUP($A99,'Потребление ЭЭ_факт'!$A$5:$DH$154,47+'Потребление ЭЭ_факт'!BI$4+11,FALSE),0))</f>
        <v>0</v>
      </c>
      <c r="AB99" s="17">
        <f>IF(AND($D99=$Y$4,$E99=AB$5),VLOOKUP($A99,'Потребление ЭЭ_факт'!$A$5:$DH$154,47+'Потребление ЭЭ_факт'!BJ$4+11,FALSE),IF(AA99&lt;&gt;0,VLOOKUP($A99,'Потребление ЭЭ_факт'!$A$5:$DH$154,47+'Потребление ЭЭ_факт'!BJ$4+11,FALSE),0))</f>
        <v>0</v>
      </c>
      <c r="AC99" s="17">
        <f>IF(AND($D99=$Y$4,$E99=AC$5),VLOOKUP($A99,'Потребление ЭЭ_факт'!$A$5:$DH$154,47+'Потребление ЭЭ_факт'!BK$4+11,FALSE),IF(AB99&lt;&gt;0,VLOOKUP($A99,'Потребление ЭЭ_факт'!$A$5:$DH$154,47+'Потребление ЭЭ_факт'!BK$4+11,FALSE),0))</f>
        <v>0</v>
      </c>
      <c r="AD99" s="17">
        <f>IF(AND($D99=$Y$4,$E99=AD$5),VLOOKUP($A99,'Потребление ЭЭ_факт'!$A$5:$DH$154,47+'Потребление ЭЭ_факт'!BL$4+11,FALSE),IF(AC99&lt;&gt;0,VLOOKUP($A99,'Потребление ЭЭ_факт'!$A$5:$DH$154,47+'Потребление ЭЭ_факт'!BL$4+11,FALSE),0))</f>
        <v>0</v>
      </c>
      <c r="AE99" s="17">
        <f>IF(AND($D99=$Y$4,$E99=AE$5),VLOOKUP($A99,'Потребление ЭЭ_факт'!$A$5:$DH$154,47+'Потребление ЭЭ_факт'!BM$4+11,FALSE),IF(AD99&lt;&gt;0,VLOOKUP($A99,'Потребление ЭЭ_факт'!$A$5:$DH$154,47+'Потребление ЭЭ_факт'!BM$4+11,FALSE),0))</f>
        <v>0</v>
      </c>
      <c r="AF99" s="17">
        <f>IF(AND($D99=$Y$4,$E99=AF$5),VLOOKUP($A99,'Потребление ЭЭ_факт'!$A$5:$DH$154,47+'Потребление ЭЭ_факт'!BN$4+11,FALSE),IF(AE99&lt;&gt;0,VLOOKUP($A99,'Потребление ЭЭ_факт'!$A$5:$DH$154,47+'Потребление ЭЭ_факт'!BN$4+11,FALSE),0))</f>
        <v>0</v>
      </c>
      <c r="AG99" s="17">
        <f>IF(AND($D99=$Y$4,$E99=AG$5),VLOOKUP($A99,'Потребление ЭЭ_факт'!$A$5:$DH$154,47+'Потребление ЭЭ_факт'!BO$4+11,FALSE),IF(AF99&lt;&gt;0,VLOOKUP($A99,'Потребление ЭЭ_факт'!$A$5:$DH$154,47+'Потребление ЭЭ_факт'!BO$4+11,FALSE),0))</f>
        <v>0</v>
      </c>
      <c r="AH99" s="17">
        <f>IF(AND($D99=$Y$4,$E99=AH$5),VLOOKUP($A99,'Потребление ЭЭ_факт'!$A$5:$DH$154,47+'Потребление ЭЭ_факт'!BP$4+11,FALSE),IF(AG99&lt;&gt;0,VLOOKUP($A99,'Потребление ЭЭ_факт'!$A$5:$DH$154,47+'Потребление ЭЭ_факт'!BP$4+11,FALSE),0))</f>
        <v>0</v>
      </c>
      <c r="AI99" s="17">
        <f>IF(AND($D99=$Y$4,$E99=AI$5),VLOOKUP($A99,'Потребление ЭЭ_факт'!$A$5:$DH$154,47+'Потребление ЭЭ_факт'!BQ$4+11,FALSE),IF(AH99&lt;&gt;0,VLOOKUP($A99,'Потребление ЭЭ_факт'!$A$5:$DH$154,47+'Потребление ЭЭ_факт'!BQ$4+11,FALSE),0))</f>
        <v>0</v>
      </c>
      <c r="AJ99" s="17">
        <f>IF(AND($D99=$Y$4,$E99=AJ$5),VLOOKUP($A99,'Потребление ЭЭ_факт'!$A$5:$DH$154,47+'Потребление ЭЭ_факт'!BR$4+11,FALSE),IF(AI99&lt;&gt;0,VLOOKUP($A99,'Потребление ЭЭ_факт'!$A$5:$DH$154,47+'Потребление ЭЭ_факт'!BR$4+11,FALSE),0))</f>
        <v>0</v>
      </c>
      <c r="AK99" s="14">
        <f>IF(AND($D99=$AK$4,$E99=AK$5),VLOOKUP($A99,'Потребление ЭЭ_факт'!$A$5:$DH$154,47+'Потребление ЭЭ_факт'!BS$4+23,FALSE),IF(AJ99&lt;&gt;0,VLOOKUP($A99,'Потребление ЭЭ_факт'!$A$5:$DH$154,47+'Потребление ЭЭ_факт'!BS$4+23,FALSE),0))</f>
        <v>0</v>
      </c>
      <c r="AL99" s="17">
        <f>IF(AND($D99=$AK$4,$E99=AL$5),VLOOKUP($A99,'Потребление ЭЭ_факт'!$A$5:$DH$154,47+'Потребление ЭЭ_факт'!BT$4+23,FALSE),IF(AK99&lt;&gt;0,VLOOKUP($A99,'Потребление ЭЭ_факт'!$A$5:$DH$154,47+'Потребление ЭЭ_факт'!BT$4+23,FALSE),0))</f>
        <v>0</v>
      </c>
      <c r="AM99" s="17">
        <f>IF(AND($D99=$AK$4,$E99=AM$5),VLOOKUP($A99,'Потребление ЭЭ_факт'!$A$5:$DH$154,47+'Потребление ЭЭ_факт'!BU$4+23,FALSE),IF(AL99&lt;&gt;0,VLOOKUP($A99,'Потребление ЭЭ_факт'!$A$5:$DH$154,47+'Потребление ЭЭ_факт'!BU$4+23,FALSE),0))</f>
        <v>0</v>
      </c>
      <c r="AN99" s="17">
        <f>IF(AND($D99=$AK$4,$E99=AN$5),VLOOKUP($A99,'Потребление ЭЭ_факт'!$A$5:$DH$154,47+'Потребление ЭЭ_факт'!BV$4+23,FALSE),IF(AM99&lt;&gt;0,VLOOKUP($A99,'Потребление ЭЭ_факт'!$A$5:$DH$154,47+'Потребление ЭЭ_факт'!BV$4+23,FALSE),0))</f>
        <v>0</v>
      </c>
      <c r="AO99" s="17">
        <f>IF(AND($D99=$AK$4,$E99=AO$5),VLOOKUP($A99,'Потребление ЭЭ_факт'!$A$5:$DH$154,47+'Потребление ЭЭ_факт'!BW$4+23,FALSE),IF(AN99&lt;&gt;0,VLOOKUP($A99,'Потребление ЭЭ_факт'!$A$5:$DH$154,47+'Потребление ЭЭ_факт'!BW$4+23,FALSE),0))</f>
        <v>0</v>
      </c>
      <c r="AP99" s="17">
        <f>IF(AND($D99=$AK$4,$E99=AP$5),VLOOKUP($A99,'Потребление ЭЭ_факт'!$A$5:$DH$154,47+'Потребление ЭЭ_факт'!BX$4+23,FALSE),IF(AO99&lt;&gt;0,VLOOKUP($A99,'Потребление ЭЭ_факт'!$A$5:$DH$154,47+'Потребление ЭЭ_факт'!BX$4+23,FALSE),0))</f>
        <v>0</v>
      </c>
      <c r="AQ99" s="17">
        <f>IF(AND($D99=$AK$4,$E99=AQ$5),VLOOKUP($A99,'Потребление ЭЭ_факт'!$A$5:$DH$154,47+'Потребление ЭЭ_факт'!BY$4+23,FALSE),IF(AP99&lt;&gt;0,VLOOKUP($A99,'Потребление ЭЭ_факт'!$A$5:$DH$154,47+'Потребление ЭЭ_факт'!BY$4+23,FALSE),0))</f>
        <v>0</v>
      </c>
      <c r="AR99" s="17">
        <f>IF(AND($D99=$AK$4,$E99=AR$5),VLOOKUP($A99,'Потребление ЭЭ_факт'!$A$5:$DH$154,47+'Потребление ЭЭ_факт'!BZ$4+23,FALSE),IF(AQ99&lt;&gt;0,VLOOKUP($A99,'Потребление ЭЭ_факт'!$A$5:$DH$154,47+'Потребление ЭЭ_факт'!BZ$4+23,FALSE),0))</f>
        <v>0</v>
      </c>
      <c r="AS99" s="17">
        <f>IF(AND($D99=$AK$4,$E99=AS$5),VLOOKUP($A99,'Потребление ЭЭ_факт'!$A$5:$DH$154,47+'Потребление ЭЭ_факт'!CA$4+23,FALSE),IF(AR99&lt;&gt;0,VLOOKUP($A99,'Потребление ЭЭ_факт'!$A$5:$DH$154,47+'Потребление ЭЭ_факт'!CA$4+23,FALSE),0))</f>
        <v>0</v>
      </c>
      <c r="AT99" s="17">
        <f>IF(AND($D99=$AK$4,$E99=AT$5),VLOOKUP($A99,'Потребление ЭЭ_факт'!$A$5:$DH$154,47+'Потребление ЭЭ_факт'!CB$4+23,FALSE),IF(AS99&lt;&gt;0,VLOOKUP($A99,'Потребление ЭЭ_факт'!$A$5:$DH$154,47+'Потребление ЭЭ_факт'!CB$4+23,FALSE),0))</f>
        <v>0</v>
      </c>
      <c r="AU99" s="17">
        <f>IF(AND($D99=$AK$4,$E99=AU$5),VLOOKUP($A99,'Потребление ЭЭ_факт'!$A$5:$DH$154,47+'Потребление ЭЭ_факт'!CC$4+23,FALSE),IF(AT99&lt;&gt;0,VLOOKUP($A99,'Потребление ЭЭ_факт'!$A$5:$DH$154,47+'Потребление ЭЭ_факт'!CC$4+23,FALSE),0))</f>
        <v>0</v>
      </c>
      <c r="AV99" s="17">
        <f>IF(AND($D99=$AK$4,$E99=AV$5),VLOOKUP($A99,'Потребление ЭЭ_факт'!$A$5:$DH$154,47+'Потребление ЭЭ_факт'!CD$4+23,FALSE),IF(AU99&lt;&gt;0,VLOOKUP($A99,'Потребление ЭЭ_факт'!$A$5:$DH$154,47+'Потребление ЭЭ_факт'!CD$4+23,FALSE),0))</f>
        <v>0</v>
      </c>
      <c r="AW99" s="14">
        <f>IF(AND($D99=$AW$4,$E99=AW$5),VLOOKUP($A99,'Потребление ЭЭ_факт'!$A$5:$DH$154,47+'Потребление ЭЭ_факт'!CE$4+35,FALSE),IF(AV99&lt;&gt;0,VLOOKUP($A99,'Потребление ЭЭ_факт'!$A$5:$DH$154,47+'Потребление ЭЭ_факт'!CE$4+35,FALSE),0))</f>
        <v>0</v>
      </c>
      <c r="AX99" s="17">
        <f>IF(AND($D99=$AW$4,$E99=AX$5),VLOOKUP($A99,'Потребление ЭЭ_факт'!$A$5:$DH$154,47+'Потребление ЭЭ_факт'!CF$4+35,FALSE),IF(AW99&lt;&gt;0,VLOOKUP($A99,'Потребление ЭЭ_факт'!$A$5:$DH$154,47+'Потребление ЭЭ_факт'!CF$4+35,FALSE),0))</f>
        <v>0</v>
      </c>
      <c r="AY99" s="17">
        <f>IF(AND($D99=$AW$4,$E99=AY$5),VLOOKUP($A99,'Потребление ЭЭ_факт'!$A$5:$DH$154,47+'Потребление ЭЭ_факт'!CG$4+35,FALSE),IF(AX99&lt;&gt;0,VLOOKUP($A99,'Потребление ЭЭ_факт'!$A$5:$DH$154,47+'Потребление ЭЭ_факт'!CG$4+35,FALSE),0))</f>
        <v>0</v>
      </c>
      <c r="AZ99" s="17">
        <f>IF(AND($D99=$AW$4,$E99=AZ$5),VLOOKUP($A99,'Потребление ЭЭ_факт'!$A$5:$DH$154,47+'Потребление ЭЭ_факт'!CH$4+35,FALSE),IF(AY99&lt;&gt;0,VLOOKUP($A99,'Потребление ЭЭ_факт'!$A$5:$DH$154,47+'Потребление ЭЭ_факт'!CH$4+35,FALSE),0))</f>
        <v>0</v>
      </c>
      <c r="BA99" s="17">
        <f>IF(AND($D99=$AW$4,$E99=BA$5),VLOOKUP($A99,'Потребление ЭЭ_факт'!$A$5:$DH$154,47+'Потребление ЭЭ_факт'!CI$4+35,FALSE),IF(AZ99&lt;&gt;0,VLOOKUP($A99,'Потребление ЭЭ_факт'!$A$5:$DH$154,47+'Потребление ЭЭ_факт'!CI$4+35,FALSE),0))</f>
        <v>0</v>
      </c>
      <c r="BB99" s="17">
        <f>IF(AND($D99=$AW$4,$E99=BB$5),VLOOKUP($A99,'Потребление ЭЭ_факт'!$A$5:$DH$154,47+'Потребление ЭЭ_факт'!CJ$4+35,FALSE),IF(BA99&lt;&gt;0,VLOOKUP($A99,'Потребление ЭЭ_факт'!$A$5:$DH$154,47+'Потребление ЭЭ_факт'!CJ$4+35,FALSE),0))</f>
        <v>0</v>
      </c>
      <c r="BC99" s="17">
        <f>IF(AND($D99=$AW$4,$E99=BC$5),VLOOKUP($A99,'Потребление ЭЭ_факт'!$A$5:$DH$154,47+'Потребление ЭЭ_факт'!CK$4+35,FALSE),IF(BB99&lt;&gt;0,VLOOKUP($A99,'Потребление ЭЭ_факт'!$A$5:$DH$154,47+'Потребление ЭЭ_факт'!CK$4+35,FALSE),0))</f>
        <v>0</v>
      </c>
      <c r="BD99" s="17">
        <f>IF(AND($D99=$AW$4,$E99=BD$5),VLOOKUP($A99,'Потребление ЭЭ_факт'!$A$5:$DH$154,47+'Потребление ЭЭ_факт'!CL$4+35,FALSE),IF(BC99&lt;&gt;0,VLOOKUP($A99,'Потребление ЭЭ_факт'!$A$5:$DH$154,47+'Потребление ЭЭ_факт'!CL$4+35,FALSE),0))</f>
        <v>0</v>
      </c>
      <c r="BE99" s="17">
        <f>IF(AND($D99=$AW$4,$E99=BE$5),VLOOKUP($A99,'Потребление ЭЭ_факт'!$A$5:$DH$154,47+'Потребление ЭЭ_факт'!CM$4+35,FALSE),IF(BD99&lt;&gt;0,VLOOKUP($A99,'Потребление ЭЭ_факт'!$A$5:$DH$154,47+'Потребление ЭЭ_факт'!CM$4+35,FALSE),0))</f>
        <v>0</v>
      </c>
      <c r="BF99" s="17">
        <f>IF(AND($D99=$AW$4,$E99=BF$5),VLOOKUP($A99,'Потребление ЭЭ_факт'!$A$5:$DH$154,47+'Потребление ЭЭ_факт'!CN$4+35,FALSE),IF(BE99&lt;&gt;0,VLOOKUP($A99,'Потребление ЭЭ_факт'!$A$5:$DH$154,47+'Потребление ЭЭ_факт'!CN$4+35,FALSE),0))</f>
        <v>0</v>
      </c>
      <c r="BG99" s="17">
        <f>IF(AND($D99=$AW$4,$E99=BG$5),VLOOKUP($A99,'Потребление ЭЭ_факт'!$A$5:$DH$154,47+'Потребление ЭЭ_факт'!CO$4+35,FALSE),IF(BF99&lt;&gt;0,VLOOKUP($A99,'Потребление ЭЭ_факт'!$A$5:$DH$154,47+'Потребление ЭЭ_факт'!CO$4+35,FALSE),0))</f>
        <v>0</v>
      </c>
      <c r="BH99" s="17">
        <f>IF(AND($D99=$AW$4,$E99=BH$5),VLOOKUP($A99,'Потребление ЭЭ_факт'!$A$5:$DH$154,47+'Потребление ЭЭ_факт'!CP$4+35,FALSE),IF(BG99&lt;&gt;0,VLOOKUP($A99,'Потребление ЭЭ_факт'!$A$5:$DH$154,47+'Потребление ЭЭ_факт'!CP$4+35,FALSE),0))</f>
        <v>0</v>
      </c>
      <c r="BI99" s="14">
        <f>IF(AND($D99=$BI$4,$E99=BI$5),VLOOKUP($A99,'Потребление ЭЭ_факт'!$A$5:$DH$154,47+'Потребление ЭЭ_факт'!CQ$4+47,FALSE),IF(BH99&lt;&gt;0,VLOOKUP($A99,'Потребление ЭЭ_факт'!$A$5:$DH$154,47+'Потребление ЭЭ_факт'!CQ$4+47,FALSE),0))</f>
        <v>0</v>
      </c>
      <c r="BJ99" s="17">
        <f>IF(AND($D99=$BI$4,$E99=BJ$5),VLOOKUP($A99,'Потребление ЭЭ_факт'!$A$5:$DH$154,47+'Потребление ЭЭ_факт'!CR$4+47,FALSE),IF(BI99&lt;&gt;0,VLOOKUP($A99,'Потребление ЭЭ_факт'!$A$5:$DH$154,47+'Потребление ЭЭ_факт'!CR$4+47,FALSE),0))</f>
        <v>11373.9459135</v>
      </c>
      <c r="BK99" s="17">
        <f>IF(AND($D99=$BI$4,$E99=BK$5),VLOOKUP($A99,'Потребление ЭЭ_факт'!$A$5:$DH$154,47+'Потребление ЭЭ_факт'!CS$4+47,FALSE),IF(BJ99&lt;&gt;0,VLOOKUP($A99,'Потребление ЭЭ_факт'!$A$5:$DH$154,47+'Потребление ЭЭ_факт'!CS$4+47,FALSE),0))</f>
        <v>11424.443882464284</v>
      </c>
      <c r="BL99" s="17">
        <f>IF(AND($D99=$BI$4,$E99=BL$5),VLOOKUP($A99,'Потребление ЭЭ_факт'!$A$5:$DH$154,47+'Потребление ЭЭ_факт'!CT$4+47,FALSE),IF(BK99&lt;&gt;0,VLOOKUP($A99,'Потребление ЭЭ_факт'!$A$5:$DH$154,47+'Потребление ЭЭ_факт'!CT$4+47,FALSE),0))</f>
        <v>10791.532775142858</v>
      </c>
      <c r="BM99" s="17">
        <f>IF(AND($D99=$BI$4,$E99=BM$5),VLOOKUP($A99,'Потребление ЭЭ_факт'!$A$5:$DH$154,47+'Потребление ЭЭ_факт'!CU$4+47,FALSE),IF(BL99&lt;&gt;0,VLOOKUP($A99,'Потребление ЭЭ_факт'!$A$5:$DH$154,47+'Потребление ЭЭ_факт'!CU$4+47,FALSE),0))</f>
        <v>11379.626748685716</v>
      </c>
      <c r="BN99" s="17">
        <f>IF(AND($D99=$BI$4,$E99=BN$5),VLOOKUP($A99,'Потребление ЭЭ_факт'!$A$5:$DH$154,47+'Потребление ЭЭ_факт'!CV$4+47,FALSE),IF(BM99&lt;&gt;0,VLOOKUP($A99,'Потребление ЭЭ_факт'!$A$5:$DH$154,47+'Потребление ЭЭ_факт'!CV$4+47,FALSE),0))</f>
        <v>10864.483502142857</v>
      </c>
      <c r="BO99" s="17">
        <f>IF(AND($D99=$BI$4,$E99=BO$5),VLOOKUP($A99,'Потребление ЭЭ_факт'!$A$5:$DH$154,47+'Потребление ЭЭ_факт'!CW$4+47,FALSE),IF(BN99&lt;&gt;0,VLOOKUP($A99,'Потребление ЭЭ_факт'!$A$5:$DH$154,47+'Потребление ЭЭ_факт'!CW$4+47,FALSE),0))</f>
        <v>12073.260813749999</v>
      </c>
      <c r="BP99" s="17">
        <f>IF(AND($D99=$BI$4,$E99=BP$5),VLOOKUP($A99,'Потребление ЭЭ_факт'!$A$5:$DH$154,47+'Потребление ЭЭ_факт'!CX$4+47,FALSE),IF(BO99&lt;&gt;0,VLOOKUP($A99,'Потребление ЭЭ_факт'!$A$5:$DH$154,47+'Потребление ЭЭ_факт'!CX$4+47,FALSE),0))</f>
        <v>11538.985918642857</v>
      </c>
      <c r="BQ99" s="17">
        <f>IF(AND($D99=$BI$4,$E99=BQ$5),VLOOKUP($A99,'Потребление ЭЭ_факт'!$A$5:$DH$154,47+'Потребление ЭЭ_факт'!CY$4+47,FALSE),IF(BP99&lt;&gt;0,VLOOKUP($A99,'Потребление ЭЭ_факт'!$A$5:$DH$154,47+'Потребление ЭЭ_факт'!CY$4+47,FALSE),0))</f>
        <v>9995.3199375000004</v>
      </c>
      <c r="BR99" s="17">
        <f>IF(AND($D99=$BI$4,$E99=BR$5),VLOOKUP($A99,'Потребление ЭЭ_факт'!$A$5:$DH$154,47+'Потребление ЭЭ_факт'!CZ$4+47,FALSE),IF(BQ99&lt;&gt;0,VLOOKUP($A99,'Потребление ЭЭ_факт'!$A$5:$DH$154,47+'Потребление ЭЭ_факт'!CZ$4+47,FALSE),0))</f>
        <v>10512.547714400001</v>
      </c>
      <c r="BS99" s="17">
        <f>IF(AND($D99=$BI$4,$E99=BS$5),VLOOKUP($A99,'Потребление ЭЭ_факт'!$A$5:$DH$154,47+'Потребление ЭЭ_факт'!DA$4+47,FALSE),IF(BR99&lt;&gt;0,VLOOKUP($A99,'Потребление ЭЭ_факт'!$A$5:$DH$154,47+'Потребление ЭЭ_факт'!DA$4+47,FALSE),0))</f>
        <v>10307.177598214286</v>
      </c>
      <c r="BT99" s="17">
        <f>IF(AND($D99=$BI$4,$E99=BT$5),VLOOKUP($A99,'Потребление ЭЭ_факт'!$A$5:$DH$154,47+'Потребление ЭЭ_факт'!DB$4+47,FALSE),IF(BS99&lt;&gt;0,VLOOKUP($A99,'Потребление ЭЭ_факт'!$A$5:$DH$154,47+'Потребление ЭЭ_факт'!DB$4+47,FALSE),0))</f>
        <v>11064.009729666668</v>
      </c>
      <c r="BU99" s="14">
        <f>IF(AND($D99=$BU$4,$E99=BU$5),VLOOKUP($A99,'Потребление ЭЭ_факт'!$A$5:$DH$154,59+'Потребление ЭЭ_факт'!DC$4+47,FALSE),IF(BT99&lt;&gt;0,VLOOKUP($A99,'Потребление ЭЭ_факт'!$A$5:$DH$154,47+'Потребление ЭЭ_факт'!DC$4+59,FALSE),0))</f>
        <v>10334.547357399999</v>
      </c>
      <c r="BV99" s="17">
        <f>IF(AND($D99=$BU$4,$E99=BV$5),VLOOKUP($A99,'Потребление ЭЭ_факт'!$A$5:$DH$154,59+'Потребление ЭЭ_факт'!DD$4+47,FALSE),IF(BU99&lt;&gt;0,VLOOKUP($A99,'Потребление ЭЭ_факт'!$A$5:$DH$154,47+'Потребление ЭЭ_факт'!DD$4+59,FALSE),0))</f>
        <v>9290.2189419999995</v>
      </c>
      <c r="BW99" s="17">
        <f>IF(AND($D99=$BU$4,$E99=BW$5),VLOOKUP($A99,'Потребление ЭЭ_факт'!$A$5:$DH$154,59+'Потребление ЭЭ_факт'!DE$4+47,FALSE),IF(BV99&lt;&gt;0,VLOOKUP($A99,'Потребление ЭЭ_факт'!$A$5:$DH$154,47+'Потребление ЭЭ_факт'!DE$4+59,FALSE),0))</f>
        <v>9501.3399580714286</v>
      </c>
      <c r="BX99" s="17">
        <f>IF(AND($D99=$BU$4,$E99=BX$5),VLOOKUP($A99,'Потребление ЭЭ_факт'!$A$5:$DH$154,59+'Потребление ЭЭ_факт'!DF$4+47,FALSE),IF(BW99&lt;&gt;0,VLOOKUP($A99,'Потребление ЭЭ_факт'!$A$5:$DH$154,47+'Потребление ЭЭ_факт'!DF$4+59,FALSE),0))</f>
        <v>9517.2549008571405</v>
      </c>
      <c r="BY99" s="17">
        <f>IF(AND($D99=$BU$4,$E99=BY$5),VLOOKUP($A99,'Потребление ЭЭ_факт'!$A$5:$DH$154,59+'Потребление ЭЭ_факт'!DG$4+47,FALSE),IF(BX99&lt;&gt;0,VLOOKUP($A99,'Потребление ЭЭ_факт'!$A$5:$DH$154,47+'Потребление ЭЭ_факт'!DG$4+59,FALSE),0))</f>
        <v>10370.477600499999</v>
      </c>
      <c r="BZ99" s="17">
        <f>IF(AND($D99=$BU$4,$E99=BZ$5),VLOOKUP($A99,'Потребление ЭЭ_факт'!$A$5:$DH$154,59+'Потребление ЭЭ_факт'!DH$4+47,FALSE),IF(BY99&lt;&gt;0,VLOOKUP($A99,'Потребление ЭЭ_факт'!$A$5:$DH$154,47+'Потребление ЭЭ_факт'!DH$4+59,FALSE),0))</f>
        <v>10705.856343214286</v>
      </c>
      <c r="CA99" s="15">
        <f t="shared" si="301"/>
        <v>12073.260813749999</v>
      </c>
      <c r="CB99" s="12">
        <f t="shared" si="302"/>
        <v>11538.985918642857</v>
      </c>
      <c r="CC99" s="12">
        <f t="shared" si="303"/>
        <v>9995.3199375000004</v>
      </c>
      <c r="CD99" s="12">
        <f t="shared" si="304"/>
        <v>10512.547714400001</v>
      </c>
      <c r="CE99" s="12">
        <f t="shared" si="305"/>
        <v>10307.177598214286</v>
      </c>
      <c r="CF99" s="12">
        <f t="shared" si="306"/>
        <v>11064.009729666668</v>
      </c>
      <c r="CG99" s="14">
        <f t="shared" si="307"/>
        <v>10334.547357399999</v>
      </c>
      <c r="CH99" s="15">
        <f t="shared" si="308"/>
        <v>9290.2189419999995</v>
      </c>
      <c r="CI99" s="15">
        <f t="shared" si="309"/>
        <v>9501.3399580714286</v>
      </c>
      <c r="CJ99" s="15">
        <f t="shared" si="310"/>
        <v>9517.2549008571405</v>
      </c>
      <c r="CK99" s="15">
        <f t="shared" si="311"/>
        <v>10370.477600499999</v>
      </c>
      <c r="CL99" s="15">
        <f t="shared" si="312"/>
        <v>10705.856343214286</v>
      </c>
      <c r="CM99" s="15">
        <f t="shared" si="438"/>
        <v>12073.260813749999</v>
      </c>
      <c r="CN99" s="15">
        <f t="shared" si="439"/>
        <v>11538.985918642857</v>
      </c>
      <c r="CO99" s="15">
        <f t="shared" si="440"/>
        <v>9995.3199375000004</v>
      </c>
      <c r="CP99" s="15">
        <f t="shared" si="441"/>
        <v>10512.547714400001</v>
      </c>
      <c r="CQ99" s="15">
        <f t="shared" si="442"/>
        <v>10307.177598214286</v>
      </c>
      <c r="CR99" s="16">
        <f t="shared" si="443"/>
        <v>11064.009729666668</v>
      </c>
      <c r="CS99" s="14">
        <f t="shared" si="437"/>
        <v>10334.547357399999</v>
      </c>
      <c r="CT99" s="15">
        <f t="shared" si="416"/>
        <v>9290.2189419999995</v>
      </c>
      <c r="CU99" s="15">
        <f t="shared" si="417"/>
        <v>9501.3399580714286</v>
      </c>
      <c r="CV99" s="15">
        <f t="shared" si="418"/>
        <v>9517.2549008571405</v>
      </c>
      <c r="CW99" s="15">
        <f t="shared" si="419"/>
        <v>10370.477600499999</v>
      </c>
      <c r="CX99" s="15">
        <f t="shared" si="420"/>
        <v>10705.856343214286</v>
      </c>
      <c r="CY99" s="15">
        <f t="shared" si="421"/>
        <v>12073.260813749999</v>
      </c>
      <c r="CZ99" s="15">
        <f t="shared" si="422"/>
        <v>11538.985918642857</v>
      </c>
      <c r="DA99" s="15">
        <f t="shared" si="423"/>
        <v>9995.3199375000004</v>
      </c>
      <c r="DB99" s="15">
        <f t="shared" si="424"/>
        <v>10512.547714400001</v>
      </c>
      <c r="DC99" s="15">
        <f t="shared" si="425"/>
        <v>10307.177598214286</v>
      </c>
      <c r="DD99" s="16">
        <f t="shared" si="459"/>
        <v>11064.009729666668</v>
      </c>
      <c r="DE99" s="14">
        <f t="shared" si="460"/>
        <v>10334.547357399999</v>
      </c>
      <c r="DF99" s="15">
        <f t="shared" si="426"/>
        <v>9290.2189419999995</v>
      </c>
      <c r="DG99" s="15">
        <f t="shared" si="427"/>
        <v>9501.3399580714286</v>
      </c>
      <c r="DH99" s="15">
        <f t="shared" si="428"/>
        <v>9517.2549008571405</v>
      </c>
      <c r="DI99" s="15">
        <f t="shared" si="429"/>
        <v>10370.477600499999</v>
      </c>
      <c r="DJ99" s="15">
        <f t="shared" si="430"/>
        <v>10705.856343214286</v>
      </c>
      <c r="DK99" s="15">
        <f t="shared" si="431"/>
        <v>12073.260813749999</v>
      </c>
      <c r="DL99" s="15">
        <f t="shared" si="432"/>
        <v>11538.985918642857</v>
      </c>
      <c r="DM99" s="15">
        <f t="shared" si="433"/>
        <v>9995.3199375000004</v>
      </c>
      <c r="DN99" s="15">
        <f t="shared" si="434"/>
        <v>10512.547714400001</v>
      </c>
      <c r="DO99" s="15">
        <f t="shared" si="435"/>
        <v>10307.177598214286</v>
      </c>
      <c r="DP99" s="16">
        <f t="shared" si="436"/>
        <v>11064.009729666668</v>
      </c>
      <c r="DQ99" s="14">
        <f t="shared" si="333"/>
        <v>10334.547357399999</v>
      </c>
      <c r="DR99" s="15">
        <f t="shared" si="334"/>
        <v>9290.2189419999995</v>
      </c>
      <c r="DS99" s="15">
        <f t="shared" si="335"/>
        <v>9501.3399580714286</v>
      </c>
      <c r="DT99" s="15">
        <f t="shared" si="336"/>
        <v>9517.2549008571405</v>
      </c>
      <c r="DU99" s="15">
        <f t="shared" si="337"/>
        <v>10370.477600499999</v>
      </c>
      <c r="DV99" s="15">
        <f t="shared" si="338"/>
        <v>10705.856343214286</v>
      </c>
      <c r="DW99" s="15">
        <f t="shared" si="339"/>
        <v>12073.260813749999</v>
      </c>
      <c r="DX99" s="15">
        <f t="shared" si="340"/>
        <v>11538.985918642857</v>
      </c>
      <c r="DY99" s="15">
        <f t="shared" si="341"/>
        <v>9995.3199375000004</v>
      </c>
      <c r="DZ99" s="15">
        <f t="shared" si="444"/>
        <v>10512.547714400001</v>
      </c>
      <c r="EA99" s="15">
        <f t="shared" si="445"/>
        <v>10307.177598214286</v>
      </c>
      <c r="EB99" s="16">
        <f t="shared" si="446"/>
        <v>11064.009729666668</v>
      </c>
      <c r="EC99" s="14">
        <f t="shared" si="447"/>
        <v>10334.547357399999</v>
      </c>
      <c r="ED99" s="15">
        <f t="shared" si="448"/>
        <v>9290.2189419999995</v>
      </c>
      <c r="EE99" s="15">
        <f t="shared" si="449"/>
        <v>9501.3399580714286</v>
      </c>
      <c r="EF99" s="15">
        <f t="shared" si="450"/>
        <v>9517.2549008571405</v>
      </c>
      <c r="EG99" s="15">
        <f t="shared" si="451"/>
        <v>10370.477600499999</v>
      </c>
      <c r="EH99" s="15">
        <f t="shared" si="452"/>
        <v>10705.856343214286</v>
      </c>
      <c r="EI99" s="15">
        <f t="shared" si="453"/>
        <v>12073.260813749999</v>
      </c>
      <c r="EJ99" s="15">
        <f t="shared" si="454"/>
        <v>11538.985918642857</v>
      </c>
      <c r="EK99" s="15">
        <f t="shared" si="455"/>
        <v>9995.3199375000004</v>
      </c>
      <c r="EL99" s="15">
        <f t="shared" si="456"/>
        <v>10512.547714400001</v>
      </c>
      <c r="EM99" s="15">
        <f t="shared" si="457"/>
        <v>10307.177598214286</v>
      </c>
      <c r="EN99" s="16">
        <f t="shared" si="458"/>
        <v>11064.009729666668</v>
      </c>
      <c r="EO99" s="14"/>
      <c r="EP99" s="15"/>
      <c r="EQ99" s="15"/>
      <c r="ER99" s="15"/>
      <c r="ES99" s="15"/>
      <c r="ET99" s="15"/>
      <c r="EU99" s="15"/>
      <c r="EV99" s="15"/>
      <c r="EW99" s="15"/>
      <c r="EX99" s="15"/>
      <c r="EY99" s="15"/>
      <c r="EZ99" s="16"/>
      <c r="FC99" s="14"/>
      <c r="FD99" s="17"/>
      <c r="FE99" s="17"/>
      <c r="FF99" s="17"/>
      <c r="FG99" s="17"/>
      <c r="FH99" s="17"/>
      <c r="FI99" s="17"/>
      <c r="FJ99" s="17"/>
      <c r="FK99" s="17"/>
      <c r="FL99" s="17"/>
      <c r="FM99" s="17"/>
      <c r="FN99" s="17"/>
      <c r="FO99" s="14"/>
      <c r="FP99" s="17"/>
      <c r="FQ99" s="17"/>
      <c r="FR99" s="17"/>
      <c r="FS99" s="17"/>
      <c r="FT99" s="17"/>
      <c r="FU99" s="17"/>
      <c r="FV99" s="17"/>
      <c r="FW99" s="17"/>
      <c r="FX99" s="17"/>
      <c r="FY99" s="17"/>
      <c r="FZ99" s="17"/>
      <c r="GA99" s="14"/>
      <c r="GB99" s="17"/>
      <c r="GC99" s="17">
        <f t="shared" si="343"/>
        <v>11424.443882464284</v>
      </c>
      <c r="GD99" s="17">
        <f t="shared" si="344"/>
        <v>10791.532775142858</v>
      </c>
      <c r="GE99" s="17">
        <f t="shared" si="345"/>
        <v>11379.626748685716</v>
      </c>
      <c r="GF99" s="17">
        <f t="shared" si="346"/>
        <v>10864.483502142857</v>
      </c>
      <c r="GG99" s="17">
        <f t="shared" si="347"/>
        <v>12073.260813749999</v>
      </c>
      <c r="GH99" s="17">
        <f t="shared" si="348"/>
        <v>11538.985918642857</v>
      </c>
      <c r="GI99" s="17">
        <f t="shared" si="349"/>
        <v>9995.3199375000004</v>
      </c>
      <c r="GJ99" s="17">
        <f t="shared" si="350"/>
        <v>10512.547714400001</v>
      </c>
      <c r="GK99" s="17">
        <f t="shared" si="351"/>
        <v>10307.177598214286</v>
      </c>
      <c r="GL99" s="17">
        <f t="shared" si="352"/>
        <v>11064.009729666668</v>
      </c>
      <c r="GM99" s="14">
        <f t="shared" si="353"/>
        <v>10334.547357399999</v>
      </c>
      <c r="GN99" s="17">
        <f t="shared" si="354"/>
        <v>9290.2189419999995</v>
      </c>
      <c r="GO99" s="17">
        <f t="shared" si="355"/>
        <v>9501.3399580714286</v>
      </c>
      <c r="GP99" s="17">
        <f t="shared" si="356"/>
        <v>9517.2549008571405</v>
      </c>
      <c r="GQ99" s="17">
        <f t="shared" si="357"/>
        <v>10370.477600499999</v>
      </c>
      <c r="GR99" s="17">
        <f t="shared" si="358"/>
        <v>10705.856343214286</v>
      </c>
      <c r="GS99" s="15">
        <f t="shared" si="359"/>
        <v>12073.260813749999</v>
      </c>
      <c r="GT99" s="12">
        <f t="shared" si="360"/>
        <v>11538.985918642857</v>
      </c>
      <c r="GU99" s="12">
        <f t="shared" si="361"/>
        <v>9995.3199375000004</v>
      </c>
      <c r="GV99" s="12">
        <f t="shared" si="362"/>
        <v>10512.547714400001</v>
      </c>
      <c r="GW99" s="12">
        <f t="shared" si="363"/>
        <v>10307.177598214286</v>
      </c>
      <c r="GX99" s="12">
        <f t="shared" si="364"/>
        <v>11064.009729666668</v>
      </c>
      <c r="GY99" s="14">
        <f t="shared" si="365"/>
        <v>10334.547357399999</v>
      </c>
      <c r="GZ99" s="15">
        <f t="shared" si="366"/>
        <v>9290.2189419999995</v>
      </c>
      <c r="HA99" s="15">
        <f t="shared" si="367"/>
        <v>9501.3399580714286</v>
      </c>
      <c r="HB99" s="15">
        <f t="shared" si="368"/>
        <v>9517.2549008571405</v>
      </c>
      <c r="HC99" s="15">
        <f t="shared" si="369"/>
        <v>10370.477600499999</v>
      </c>
      <c r="HD99" s="15">
        <f t="shared" si="370"/>
        <v>10705.856343214286</v>
      </c>
      <c r="HE99" s="15">
        <f t="shared" si="371"/>
        <v>12073.260813749999</v>
      </c>
      <c r="HF99" s="15">
        <f t="shared" si="372"/>
        <v>11538.985918642857</v>
      </c>
      <c r="HG99" s="15">
        <f t="shared" si="373"/>
        <v>9995.3199375000004</v>
      </c>
      <c r="HH99" s="15">
        <f t="shared" si="374"/>
        <v>10512.547714400001</v>
      </c>
      <c r="HI99" s="15">
        <f t="shared" si="375"/>
        <v>10307.177598214286</v>
      </c>
      <c r="HJ99" s="16">
        <f t="shared" si="376"/>
        <v>11064.009729666668</v>
      </c>
      <c r="HK99" s="14">
        <f t="shared" si="377"/>
        <v>10334.547357399999</v>
      </c>
      <c r="HL99" s="15">
        <f t="shared" si="378"/>
        <v>9290.2189419999995</v>
      </c>
      <c r="HM99" s="15">
        <f t="shared" si="379"/>
        <v>9501.3399580714286</v>
      </c>
      <c r="HN99" s="15">
        <f t="shared" si="380"/>
        <v>9517.2549008571405</v>
      </c>
      <c r="HO99" s="15">
        <f t="shared" si="381"/>
        <v>10370.477600499999</v>
      </c>
      <c r="HP99" s="15">
        <f t="shared" si="382"/>
        <v>10705.856343214286</v>
      </c>
      <c r="HQ99" s="15">
        <f t="shared" si="383"/>
        <v>12073.260813749999</v>
      </c>
      <c r="HR99" s="15">
        <f t="shared" si="384"/>
        <v>11538.985918642857</v>
      </c>
      <c r="HS99" s="15">
        <f t="shared" si="385"/>
        <v>9995.3199375000004</v>
      </c>
      <c r="HT99" s="15">
        <f t="shared" si="386"/>
        <v>10512.547714400001</v>
      </c>
      <c r="HU99" s="15">
        <f t="shared" si="387"/>
        <v>10307.177598214286</v>
      </c>
      <c r="HV99" s="16">
        <f t="shared" si="388"/>
        <v>11064.009729666668</v>
      </c>
      <c r="HW99" s="14">
        <f t="shared" si="389"/>
        <v>10334.547357399999</v>
      </c>
      <c r="HX99" s="15">
        <f t="shared" si="390"/>
        <v>9290.2189419999995</v>
      </c>
      <c r="HY99" s="15">
        <f t="shared" si="391"/>
        <v>9501.3399580714286</v>
      </c>
      <c r="HZ99" s="15">
        <f t="shared" si="392"/>
        <v>9517.2549008571405</v>
      </c>
      <c r="IA99" s="15">
        <f t="shared" si="393"/>
        <v>10370.477600499999</v>
      </c>
      <c r="IB99" s="15">
        <f t="shared" si="394"/>
        <v>10705.856343214286</v>
      </c>
      <c r="IC99" s="15">
        <f t="shared" si="395"/>
        <v>12073.260813749999</v>
      </c>
      <c r="ID99" s="15">
        <f t="shared" si="396"/>
        <v>11538.985918642857</v>
      </c>
      <c r="IE99" s="15">
        <f t="shared" si="397"/>
        <v>9995.3199375000004</v>
      </c>
      <c r="IF99" s="15">
        <f t="shared" si="398"/>
        <v>10512.547714400001</v>
      </c>
      <c r="IG99" s="15">
        <f t="shared" si="399"/>
        <v>10307.177598214286</v>
      </c>
      <c r="IH99" s="16">
        <f t="shared" si="400"/>
        <v>11064.009729666668</v>
      </c>
      <c r="II99" s="14">
        <f t="shared" si="401"/>
        <v>10334.547357399999</v>
      </c>
      <c r="IJ99" s="15">
        <f t="shared" si="415"/>
        <v>9290.2189419999995</v>
      </c>
      <c r="IK99" s="15"/>
      <c r="IL99" s="15"/>
      <c r="IM99" s="15"/>
      <c r="IN99" s="15"/>
      <c r="IO99" s="15"/>
      <c r="IP99" s="15"/>
      <c r="IQ99" s="15"/>
      <c r="IR99" s="15"/>
      <c r="IS99" s="15"/>
      <c r="IT99" s="16"/>
      <c r="IU99" s="14"/>
      <c r="IV99" s="15"/>
      <c r="IW99" s="15"/>
      <c r="IX99" s="15"/>
      <c r="IY99" s="15"/>
      <c r="IZ99" s="15"/>
      <c r="JA99" s="15"/>
      <c r="JB99" s="15"/>
      <c r="JC99" s="15"/>
      <c r="JD99" s="15"/>
      <c r="JE99" s="15"/>
      <c r="JF99" s="16"/>
      <c r="JH99" s="17"/>
      <c r="JI99" s="14">
        <f t="shared" si="406"/>
        <v>0</v>
      </c>
      <c r="JJ99" s="15">
        <f t="shared" si="407"/>
        <v>0</v>
      </c>
      <c r="JK99" s="15">
        <f t="shared" si="408"/>
        <v>109951.38862060952</v>
      </c>
      <c r="JL99" s="15">
        <f t="shared" si="409"/>
        <v>125210.99681421665</v>
      </c>
      <c r="JM99" s="15">
        <f t="shared" si="410"/>
        <v>125210.99681421665</v>
      </c>
      <c r="JN99" s="15">
        <f t="shared" si="411"/>
        <v>125210.99681421665</v>
      </c>
      <c r="JO99" s="15">
        <f t="shared" si="412"/>
        <v>125210.99681421665</v>
      </c>
      <c r="JP99" s="15">
        <f t="shared" si="413"/>
        <v>19624.766299399998</v>
      </c>
      <c r="JQ99" s="15">
        <f t="shared" si="414"/>
        <v>0</v>
      </c>
      <c r="JR99" s="14"/>
    </row>
    <row r="100" spans="1:278" ht="12.75" customHeight="1" x14ac:dyDescent="0.25">
      <c r="A100" s="1" t="s">
        <v>67</v>
      </c>
      <c r="B100" s="3" t="s">
        <v>68</v>
      </c>
      <c r="C100" s="4">
        <v>45380</v>
      </c>
      <c r="D100">
        <f t="shared" si="461"/>
        <v>2024</v>
      </c>
      <c r="E100">
        <f t="shared" si="462"/>
        <v>3</v>
      </c>
      <c r="F100">
        <f t="shared" si="463"/>
        <v>2021</v>
      </c>
      <c r="G100">
        <f t="shared" si="464"/>
        <v>3</v>
      </c>
      <c r="H100">
        <f t="shared" si="402"/>
        <v>2024</v>
      </c>
      <c r="I100">
        <f t="shared" si="403"/>
        <v>4</v>
      </c>
      <c r="J100">
        <f t="shared" si="404"/>
        <v>2029</v>
      </c>
      <c r="K100">
        <f t="shared" si="405"/>
        <v>3</v>
      </c>
      <c r="M100" s="28">
        <f>IF(AND($D100=$M$4,$E100=M$5),VLOOKUP($A100,'Потребление ЭЭ_факт'!$A$5:$DH$154,47+'Потребление ЭЭ_факт'!AU$4-1,FALSE),IF(L100&lt;&gt;0,VLOOKUP($A100,'Потребление ЭЭ_факт'!$A$5:$DH$154,47+'Потребление ЭЭ_факт'!AU$4-1,FALSE),0))</f>
        <v>0</v>
      </c>
      <c r="N100" s="17">
        <f>IF(AND($D100=$M$4,$E100=N$5),VLOOKUP($A100,'Потребление ЭЭ_факт'!$A$5:$DH$154,47+'Потребление ЭЭ_факт'!AV$4-1,FALSE),IF(M100&lt;&gt;0,VLOOKUP($A100,'Потребление ЭЭ_факт'!$A$5:$DH$154,47+'Потребление ЭЭ_факт'!AV$4-1,FALSE),0))</f>
        <v>0</v>
      </c>
      <c r="O100" s="17">
        <f>IF(AND($D100=$M$4,$E100=O$5),VLOOKUP($A100,'Потребление ЭЭ_факт'!$A$5:$DH$154,47+'Потребление ЭЭ_факт'!AW$4-1,FALSE),IF(N100&lt;&gt;0,VLOOKUP($A100,'Потребление ЭЭ_факт'!$A$5:$DH$154,47+'Потребление ЭЭ_факт'!AW$4-1,FALSE),0))</f>
        <v>0</v>
      </c>
      <c r="P100" s="17">
        <f>IF(AND($D100=$M$4,$E100=P$5),VLOOKUP($A100,'Потребление ЭЭ_факт'!$A$5:$DH$154,47+'Потребление ЭЭ_факт'!AX$4-1,FALSE),IF(O100&lt;&gt;0,VLOOKUP($A100,'Потребление ЭЭ_факт'!$A$5:$DH$154,47+'Потребление ЭЭ_факт'!AX$4-1,FALSE),0))</f>
        <v>0</v>
      </c>
      <c r="Q100" s="17">
        <f>IF(AND($D100=$M$4,$E100=Q$5),VLOOKUP($A100,'Потребление ЭЭ_факт'!$A$5:$DH$154,47+'Потребление ЭЭ_факт'!AY$4-1,FALSE),IF(P100&lt;&gt;0,VLOOKUP($A100,'Потребление ЭЭ_факт'!$A$5:$DH$154,47+'Потребление ЭЭ_факт'!AY$4-1,FALSE),0))</f>
        <v>0</v>
      </c>
      <c r="R100" s="17">
        <f>IF(AND($D100=$M$4,$E100=R$5),VLOOKUP($A100,'Потребление ЭЭ_факт'!$A$5:$DH$154,47+'Потребление ЭЭ_факт'!AZ$4-1,FALSE),IF(Q100&lt;&gt;0,VLOOKUP($A100,'Потребление ЭЭ_факт'!$A$5:$DH$154,47+'Потребление ЭЭ_факт'!AZ$4-1,FALSE),0))</f>
        <v>0</v>
      </c>
      <c r="S100" s="17">
        <f>IF(AND($D100=$M$4,$E100=S$5),VLOOKUP($A100,'Потребление ЭЭ_факт'!$A$5:$DH$154,47+'Потребление ЭЭ_факт'!BA$4-1,FALSE),IF(R100&lt;&gt;0,VLOOKUP($A100,'Потребление ЭЭ_факт'!$A$5:$DH$154,47+'Потребление ЭЭ_факт'!BA$4-1,FALSE),0))</f>
        <v>0</v>
      </c>
      <c r="T100" s="17">
        <f>IF(AND($D100=$M$4,$E100=T$5),VLOOKUP($A100,'Потребление ЭЭ_факт'!$A$5:$DH$154,47+'Потребление ЭЭ_факт'!BB$4-1,FALSE),IF(S100&lt;&gt;0,VLOOKUP($A100,'Потребление ЭЭ_факт'!$A$5:$DH$154,47+'Потребление ЭЭ_факт'!BB$4-1,FALSE),0))</f>
        <v>0</v>
      </c>
      <c r="U100" s="17">
        <f>IF(AND($D100=$M$4,$E100=U$5),VLOOKUP($A100,'Потребление ЭЭ_факт'!$A$5:$DH$154,47+'Потребление ЭЭ_факт'!BC$4-1,FALSE),IF(T100&lt;&gt;0,VLOOKUP($A100,'Потребление ЭЭ_факт'!$A$5:$DH$154,47+'Потребление ЭЭ_факт'!BC$4-1,FALSE),0))</f>
        <v>0</v>
      </c>
      <c r="V100" s="17">
        <f>IF(AND($D100=$M$4,$E100=V$5),VLOOKUP($A100,'Потребление ЭЭ_факт'!$A$5:$DH$154,47+'Потребление ЭЭ_факт'!BD$4-1,FALSE),IF(U100&lt;&gt;0,VLOOKUP($A100,'Потребление ЭЭ_факт'!$A$5:$DH$154,47+'Потребление ЭЭ_факт'!BD$4-1,FALSE),0))</f>
        <v>0</v>
      </c>
      <c r="W100" s="17">
        <f>IF(AND($D100=$M$4,$E100=W$5),VLOOKUP($A100,'Потребление ЭЭ_факт'!$A$5:$DH$154,47+'Потребление ЭЭ_факт'!BE$4-1,FALSE),IF(V100&lt;&gt;0,VLOOKUP($A100,'Потребление ЭЭ_факт'!$A$5:$DH$154,47+'Потребление ЭЭ_факт'!BE$4-1,FALSE),0))</f>
        <v>0</v>
      </c>
      <c r="X100" s="17">
        <f>IF(AND($D100=$M$4,$E100=X$5),VLOOKUP($A100,'Потребление ЭЭ_факт'!$A$5:$DH$154,47+'Потребление ЭЭ_факт'!BF$4-1,FALSE),IF(W100&lt;&gt;0,VLOOKUP($A100,'Потребление ЭЭ_факт'!$A$5:$DH$154,47+'Потребление ЭЭ_факт'!BF$4-1,FALSE),0))</f>
        <v>0</v>
      </c>
      <c r="Y100" s="14">
        <f>IF(AND($D100=$Y$4,$E100=Y$5),VLOOKUP($A100,'Потребление ЭЭ_факт'!$A$5:$DH$154,47+'Потребление ЭЭ_факт'!BG$4+11,FALSE),IF(X100&lt;&gt;0,VLOOKUP($A100,'Потребление ЭЭ_факт'!$A$5:$DH$154,47+'Потребление ЭЭ_факт'!BG$4+11,FALSE),0))</f>
        <v>0</v>
      </c>
      <c r="Z100" s="17">
        <f>IF(AND($D100=$Y$4,$E100=Z$5),VLOOKUP($A100,'Потребление ЭЭ_факт'!$A$5:$DH$154,47+'Потребление ЭЭ_факт'!BH$4+11,FALSE),IF(Y100&lt;&gt;0,VLOOKUP($A100,'Потребление ЭЭ_факт'!$A$5:$DH$154,47+'Потребление ЭЭ_факт'!BH$4+11,FALSE),0))</f>
        <v>0</v>
      </c>
      <c r="AA100" s="17">
        <f>IF(AND($D100=$Y$4,$E100=AA$5),VLOOKUP($A100,'Потребление ЭЭ_факт'!$A$5:$DH$154,47+'Потребление ЭЭ_факт'!BI$4+11,FALSE),IF(Z100&lt;&gt;0,VLOOKUP($A100,'Потребление ЭЭ_факт'!$A$5:$DH$154,47+'Потребление ЭЭ_факт'!BI$4+11,FALSE),0))</f>
        <v>0</v>
      </c>
      <c r="AB100" s="17">
        <f>IF(AND($D100=$Y$4,$E100=AB$5),VLOOKUP($A100,'Потребление ЭЭ_факт'!$A$5:$DH$154,47+'Потребление ЭЭ_факт'!BJ$4+11,FALSE),IF(AA100&lt;&gt;0,VLOOKUP($A100,'Потребление ЭЭ_факт'!$A$5:$DH$154,47+'Потребление ЭЭ_факт'!BJ$4+11,FALSE),0))</f>
        <v>0</v>
      </c>
      <c r="AC100" s="17">
        <f>IF(AND($D100=$Y$4,$E100=AC$5),VLOOKUP($A100,'Потребление ЭЭ_факт'!$A$5:$DH$154,47+'Потребление ЭЭ_факт'!BK$4+11,FALSE),IF(AB100&lt;&gt;0,VLOOKUP($A100,'Потребление ЭЭ_факт'!$A$5:$DH$154,47+'Потребление ЭЭ_факт'!BK$4+11,FALSE),0))</f>
        <v>0</v>
      </c>
      <c r="AD100" s="17">
        <f>IF(AND($D100=$Y$4,$E100=AD$5),VLOOKUP($A100,'Потребление ЭЭ_факт'!$A$5:$DH$154,47+'Потребление ЭЭ_факт'!BL$4+11,FALSE),IF(AC100&lt;&gt;0,VLOOKUP($A100,'Потребление ЭЭ_факт'!$A$5:$DH$154,47+'Потребление ЭЭ_факт'!BL$4+11,FALSE),0))</f>
        <v>0</v>
      </c>
      <c r="AE100" s="17">
        <f>IF(AND($D100=$Y$4,$E100=AE$5),VLOOKUP($A100,'Потребление ЭЭ_факт'!$A$5:$DH$154,47+'Потребление ЭЭ_факт'!BM$4+11,FALSE),IF(AD100&lt;&gt;0,VLOOKUP($A100,'Потребление ЭЭ_факт'!$A$5:$DH$154,47+'Потребление ЭЭ_факт'!BM$4+11,FALSE),0))</f>
        <v>0</v>
      </c>
      <c r="AF100" s="17">
        <f>IF(AND($D100=$Y$4,$E100=AF$5),VLOOKUP($A100,'Потребление ЭЭ_факт'!$A$5:$DH$154,47+'Потребление ЭЭ_факт'!BN$4+11,FALSE),IF(AE100&lt;&gt;0,VLOOKUP($A100,'Потребление ЭЭ_факт'!$A$5:$DH$154,47+'Потребление ЭЭ_факт'!BN$4+11,FALSE),0))</f>
        <v>0</v>
      </c>
      <c r="AG100" s="17">
        <f>IF(AND($D100=$Y$4,$E100=AG$5),VLOOKUP($A100,'Потребление ЭЭ_факт'!$A$5:$DH$154,47+'Потребление ЭЭ_факт'!BO$4+11,FALSE),IF(AF100&lt;&gt;0,VLOOKUP($A100,'Потребление ЭЭ_факт'!$A$5:$DH$154,47+'Потребление ЭЭ_факт'!BO$4+11,FALSE),0))</f>
        <v>0</v>
      </c>
      <c r="AH100" s="17">
        <f>IF(AND($D100=$Y$4,$E100=AH$5),VLOOKUP($A100,'Потребление ЭЭ_факт'!$A$5:$DH$154,47+'Потребление ЭЭ_факт'!BP$4+11,FALSE),IF(AG100&lt;&gt;0,VLOOKUP($A100,'Потребление ЭЭ_факт'!$A$5:$DH$154,47+'Потребление ЭЭ_факт'!BP$4+11,FALSE),0))</f>
        <v>0</v>
      </c>
      <c r="AI100" s="17">
        <f>IF(AND($D100=$Y$4,$E100=AI$5),VLOOKUP($A100,'Потребление ЭЭ_факт'!$A$5:$DH$154,47+'Потребление ЭЭ_факт'!BQ$4+11,FALSE),IF(AH100&lt;&gt;0,VLOOKUP($A100,'Потребление ЭЭ_факт'!$A$5:$DH$154,47+'Потребление ЭЭ_факт'!BQ$4+11,FALSE),0))</f>
        <v>0</v>
      </c>
      <c r="AJ100" s="17">
        <f>IF(AND($D100=$Y$4,$E100=AJ$5),VLOOKUP($A100,'Потребление ЭЭ_факт'!$A$5:$DH$154,47+'Потребление ЭЭ_факт'!BR$4+11,FALSE),IF(AI100&lt;&gt;0,VLOOKUP($A100,'Потребление ЭЭ_факт'!$A$5:$DH$154,47+'Потребление ЭЭ_факт'!BR$4+11,FALSE),0))</f>
        <v>0</v>
      </c>
      <c r="AK100" s="14">
        <f>IF(AND($D100=$AK$4,$E100=AK$5),VLOOKUP($A100,'Потребление ЭЭ_факт'!$A$5:$DH$154,47+'Потребление ЭЭ_факт'!BS$4+23,FALSE),IF(AJ100&lt;&gt;0,VLOOKUP($A100,'Потребление ЭЭ_факт'!$A$5:$DH$154,47+'Потребление ЭЭ_факт'!BS$4+23,FALSE),0))</f>
        <v>0</v>
      </c>
      <c r="AL100" s="17">
        <f>IF(AND($D100=$AK$4,$E100=AL$5),VLOOKUP($A100,'Потребление ЭЭ_факт'!$A$5:$DH$154,47+'Потребление ЭЭ_факт'!BT$4+23,FALSE),IF(AK100&lt;&gt;0,VLOOKUP($A100,'Потребление ЭЭ_факт'!$A$5:$DH$154,47+'Потребление ЭЭ_факт'!BT$4+23,FALSE),0))</f>
        <v>0</v>
      </c>
      <c r="AM100" s="17">
        <f>IF(AND($D100=$AK$4,$E100=AM$5),VLOOKUP($A100,'Потребление ЭЭ_факт'!$A$5:$DH$154,47+'Потребление ЭЭ_факт'!BU$4+23,FALSE),IF(AL100&lt;&gt;0,VLOOKUP($A100,'Потребление ЭЭ_факт'!$A$5:$DH$154,47+'Потребление ЭЭ_факт'!BU$4+23,FALSE),0))</f>
        <v>0</v>
      </c>
      <c r="AN100" s="17">
        <f>IF(AND($D100=$AK$4,$E100=AN$5),VLOOKUP($A100,'Потребление ЭЭ_факт'!$A$5:$DH$154,47+'Потребление ЭЭ_факт'!BV$4+23,FALSE),IF(AM100&lt;&gt;0,VLOOKUP($A100,'Потребление ЭЭ_факт'!$A$5:$DH$154,47+'Потребление ЭЭ_факт'!BV$4+23,FALSE),0))</f>
        <v>0</v>
      </c>
      <c r="AO100" s="17">
        <f>IF(AND($D100=$AK$4,$E100=AO$5),VLOOKUP($A100,'Потребление ЭЭ_факт'!$A$5:$DH$154,47+'Потребление ЭЭ_факт'!BW$4+23,FALSE),IF(AN100&lt;&gt;0,VLOOKUP($A100,'Потребление ЭЭ_факт'!$A$5:$DH$154,47+'Потребление ЭЭ_факт'!BW$4+23,FALSE),0))</f>
        <v>0</v>
      </c>
      <c r="AP100" s="17">
        <f>IF(AND($D100=$AK$4,$E100=AP$5),VLOOKUP($A100,'Потребление ЭЭ_факт'!$A$5:$DH$154,47+'Потребление ЭЭ_факт'!BX$4+23,FALSE),IF(AO100&lt;&gt;0,VLOOKUP($A100,'Потребление ЭЭ_факт'!$A$5:$DH$154,47+'Потребление ЭЭ_факт'!BX$4+23,FALSE),0))</f>
        <v>0</v>
      </c>
      <c r="AQ100" s="17">
        <f>IF(AND($D100=$AK$4,$E100=AQ$5),VLOOKUP($A100,'Потребление ЭЭ_факт'!$A$5:$DH$154,47+'Потребление ЭЭ_факт'!BY$4+23,FALSE),IF(AP100&lt;&gt;0,VLOOKUP($A100,'Потребление ЭЭ_факт'!$A$5:$DH$154,47+'Потребление ЭЭ_факт'!BY$4+23,FALSE),0))</f>
        <v>0</v>
      </c>
      <c r="AR100" s="17">
        <f>IF(AND($D100=$AK$4,$E100=AR$5),VLOOKUP($A100,'Потребление ЭЭ_факт'!$A$5:$DH$154,47+'Потребление ЭЭ_факт'!BZ$4+23,FALSE),IF(AQ100&lt;&gt;0,VLOOKUP($A100,'Потребление ЭЭ_факт'!$A$5:$DH$154,47+'Потребление ЭЭ_факт'!BZ$4+23,FALSE),0))</f>
        <v>0</v>
      </c>
      <c r="AS100" s="17">
        <f>IF(AND($D100=$AK$4,$E100=AS$5),VLOOKUP($A100,'Потребление ЭЭ_факт'!$A$5:$DH$154,47+'Потребление ЭЭ_факт'!CA$4+23,FALSE),IF(AR100&lt;&gt;0,VLOOKUP($A100,'Потребление ЭЭ_факт'!$A$5:$DH$154,47+'Потребление ЭЭ_факт'!CA$4+23,FALSE),0))</f>
        <v>0</v>
      </c>
      <c r="AT100" s="17">
        <f>IF(AND($D100=$AK$4,$E100=AT$5),VLOOKUP($A100,'Потребление ЭЭ_факт'!$A$5:$DH$154,47+'Потребление ЭЭ_факт'!CB$4+23,FALSE),IF(AS100&lt;&gt;0,VLOOKUP($A100,'Потребление ЭЭ_факт'!$A$5:$DH$154,47+'Потребление ЭЭ_факт'!CB$4+23,FALSE),0))</f>
        <v>0</v>
      </c>
      <c r="AU100" s="17">
        <f>IF(AND($D100=$AK$4,$E100=AU$5),VLOOKUP($A100,'Потребление ЭЭ_факт'!$A$5:$DH$154,47+'Потребление ЭЭ_факт'!CC$4+23,FALSE),IF(AT100&lt;&gt;0,VLOOKUP($A100,'Потребление ЭЭ_факт'!$A$5:$DH$154,47+'Потребление ЭЭ_факт'!CC$4+23,FALSE),0))</f>
        <v>0</v>
      </c>
      <c r="AV100" s="17">
        <f>IF(AND($D100=$AK$4,$E100=AV$5),VLOOKUP($A100,'Потребление ЭЭ_факт'!$A$5:$DH$154,47+'Потребление ЭЭ_факт'!CD$4+23,FALSE),IF(AU100&lt;&gt;0,VLOOKUP($A100,'Потребление ЭЭ_факт'!$A$5:$DH$154,47+'Потребление ЭЭ_факт'!CD$4+23,FALSE),0))</f>
        <v>0</v>
      </c>
      <c r="AW100" s="14">
        <f>IF(AND($D100=$AW$4,$E100=AW$5),VLOOKUP($A100,'Потребление ЭЭ_факт'!$A$5:$DH$154,47+'Потребление ЭЭ_факт'!CE$4+35,FALSE),IF(AV100&lt;&gt;0,VLOOKUP($A100,'Потребление ЭЭ_факт'!$A$5:$DH$154,47+'Потребление ЭЭ_факт'!CE$4+35,FALSE),0))</f>
        <v>0</v>
      </c>
      <c r="AX100" s="17">
        <f>IF(AND($D100=$AW$4,$E100=AX$5),VLOOKUP($A100,'Потребление ЭЭ_факт'!$A$5:$DH$154,47+'Потребление ЭЭ_факт'!CF$4+35,FALSE),IF(AW100&lt;&gt;0,VLOOKUP($A100,'Потребление ЭЭ_факт'!$A$5:$DH$154,47+'Потребление ЭЭ_факт'!CF$4+35,FALSE),0))</f>
        <v>0</v>
      </c>
      <c r="AY100" s="17">
        <f>IF(AND($D100=$AW$4,$E100=AY$5),VLOOKUP($A100,'Потребление ЭЭ_факт'!$A$5:$DH$154,47+'Потребление ЭЭ_факт'!CG$4+35,FALSE),IF(AX100&lt;&gt;0,VLOOKUP($A100,'Потребление ЭЭ_факт'!$A$5:$DH$154,47+'Потребление ЭЭ_факт'!CG$4+35,FALSE),0))</f>
        <v>0</v>
      </c>
      <c r="AZ100" s="17">
        <f>IF(AND($D100=$AW$4,$E100=AZ$5),VLOOKUP($A100,'Потребление ЭЭ_факт'!$A$5:$DH$154,47+'Потребление ЭЭ_факт'!CH$4+35,FALSE),IF(AY100&lt;&gt;0,VLOOKUP($A100,'Потребление ЭЭ_факт'!$A$5:$DH$154,47+'Потребление ЭЭ_факт'!CH$4+35,FALSE),0))</f>
        <v>0</v>
      </c>
      <c r="BA100" s="17">
        <f>IF(AND($D100=$AW$4,$E100=BA$5),VLOOKUP($A100,'Потребление ЭЭ_факт'!$A$5:$DH$154,47+'Потребление ЭЭ_факт'!CI$4+35,FALSE),IF(AZ100&lt;&gt;0,VLOOKUP($A100,'Потребление ЭЭ_факт'!$A$5:$DH$154,47+'Потребление ЭЭ_факт'!CI$4+35,FALSE),0))</f>
        <v>0</v>
      </c>
      <c r="BB100" s="17">
        <f>IF(AND($D100=$AW$4,$E100=BB$5),VLOOKUP($A100,'Потребление ЭЭ_факт'!$A$5:$DH$154,47+'Потребление ЭЭ_факт'!CJ$4+35,FALSE),IF(BA100&lt;&gt;0,VLOOKUP($A100,'Потребление ЭЭ_факт'!$A$5:$DH$154,47+'Потребление ЭЭ_факт'!CJ$4+35,FALSE),0))</f>
        <v>0</v>
      </c>
      <c r="BC100" s="17">
        <f>IF(AND($D100=$AW$4,$E100=BC$5),VLOOKUP($A100,'Потребление ЭЭ_факт'!$A$5:$DH$154,47+'Потребление ЭЭ_факт'!CK$4+35,FALSE),IF(BB100&lt;&gt;0,VLOOKUP($A100,'Потребление ЭЭ_факт'!$A$5:$DH$154,47+'Потребление ЭЭ_факт'!CK$4+35,FALSE),0))</f>
        <v>0</v>
      </c>
      <c r="BD100" s="17">
        <f>IF(AND($D100=$AW$4,$E100=BD$5),VLOOKUP($A100,'Потребление ЭЭ_факт'!$A$5:$DH$154,47+'Потребление ЭЭ_факт'!CL$4+35,FALSE),IF(BC100&lt;&gt;0,VLOOKUP($A100,'Потребление ЭЭ_факт'!$A$5:$DH$154,47+'Потребление ЭЭ_факт'!CL$4+35,FALSE),0))</f>
        <v>0</v>
      </c>
      <c r="BE100" s="17">
        <f>IF(AND($D100=$AW$4,$E100=BE$5),VLOOKUP($A100,'Потребление ЭЭ_факт'!$A$5:$DH$154,47+'Потребление ЭЭ_факт'!CM$4+35,FALSE),IF(BD100&lt;&gt;0,VLOOKUP($A100,'Потребление ЭЭ_факт'!$A$5:$DH$154,47+'Потребление ЭЭ_факт'!CM$4+35,FALSE),0))</f>
        <v>0</v>
      </c>
      <c r="BF100" s="17">
        <f>IF(AND($D100=$AW$4,$E100=BF$5),VLOOKUP($A100,'Потребление ЭЭ_факт'!$A$5:$DH$154,47+'Потребление ЭЭ_факт'!CN$4+35,FALSE),IF(BE100&lt;&gt;0,VLOOKUP($A100,'Потребление ЭЭ_факт'!$A$5:$DH$154,47+'Потребление ЭЭ_факт'!CN$4+35,FALSE),0))</f>
        <v>0</v>
      </c>
      <c r="BG100" s="17">
        <f>IF(AND($D100=$AW$4,$E100=BG$5),VLOOKUP($A100,'Потребление ЭЭ_факт'!$A$5:$DH$154,47+'Потребление ЭЭ_факт'!CO$4+35,FALSE),IF(BF100&lt;&gt;0,VLOOKUP($A100,'Потребление ЭЭ_факт'!$A$5:$DH$154,47+'Потребление ЭЭ_факт'!CO$4+35,FALSE),0))</f>
        <v>0</v>
      </c>
      <c r="BH100" s="17">
        <f>IF(AND($D100=$AW$4,$E100=BH$5),VLOOKUP($A100,'Потребление ЭЭ_факт'!$A$5:$DH$154,47+'Потребление ЭЭ_факт'!CP$4+35,FALSE),IF(BG100&lt;&gt;0,VLOOKUP($A100,'Потребление ЭЭ_факт'!$A$5:$DH$154,47+'Потребление ЭЭ_факт'!CP$4+35,FALSE),0))</f>
        <v>0</v>
      </c>
      <c r="BI100" s="14">
        <f>IF(AND($D100=$BI$4,$E100=BI$5),VLOOKUP($A100,'Потребление ЭЭ_факт'!$A$5:$DH$154,47+'Потребление ЭЭ_факт'!CQ$4+47,FALSE),IF(BH100&lt;&gt;0,VLOOKUP($A100,'Потребление ЭЭ_факт'!$A$5:$DH$154,47+'Потребление ЭЭ_факт'!CQ$4+47,FALSE),0))</f>
        <v>0</v>
      </c>
      <c r="BJ100" s="17">
        <f>IF(AND($D100=$BI$4,$E100=BJ$5),VLOOKUP($A100,'Потребление ЭЭ_факт'!$A$5:$DH$154,47+'Потребление ЭЭ_факт'!CR$4+47,FALSE),IF(BI100&lt;&gt;0,VLOOKUP($A100,'Потребление ЭЭ_факт'!$A$5:$DH$154,47+'Потребление ЭЭ_факт'!CR$4+47,FALSE),0))</f>
        <v>0</v>
      </c>
      <c r="BK100" s="17">
        <f>IF(AND($D100=$BI$4,$E100=BK$5),VLOOKUP($A100,'Потребление ЭЭ_факт'!$A$5:$DH$154,47+'Потребление ЭЭ_факт'!CS$4+47,FALSE),IF(BJ100&lt;&gt;0,VLOOKUP($A100,'Потребление ЭЭ_факт'!$A$5:$DH$154,47+'Потребление ЭЭ_факт'!CS$4+47,FALSE),0))</f>
        <v>16427.171035214287</v>
      </c>
      <c r="BL100" s="17">
        <f>IF(AND($D100=$BI$4,$E100=BL$5),VLOOKUP($A100,'Потребление ЭЭ_факт'!$A$5:$DH$154,47+'Потребление ЭЭ_факт'!CT$4+47,FALSE),IF(BK100&lt;&gt;0,VLOOKUP($A100,'Потребление ЭЭ_факт'!$A$5:$DH$154,47+'Потребление ЭЭ_факт'!CT$4+47,FALSE),0))</f>
        <v>6552.4940678571429</v>
      </c>
      <c r="BM100" s="17">
        <f>IF(AND($D100=$BI$4,$E100=BM$5),VLOOKUP($A100,'Потребление ЭЭ_факт'!$A$5:$DH$154,47+'Потребление ЭЭ_факт'!CU$4+47,FALSE),IF(BL100&lt;&gt;0,VLOOKUP($A100,'Потребление ЭЭ_факт'!$A$5:$DH$154,47+'Потребление ЭЭ_факт'!CU$4+47,FALSE),0))</f>
        <v>6611.0905659999999</v>
      </c>
      <c r="BN100" s="17">
        <f>IF(AND($D100=$BI$4,$E100=BN$5),VLOOKUP($A100,'Потребление ЭЭ_факт'!$A$5:$DH$154,47+'Потребление ЭЭ_факт'!CV$4+47,FALSE),IF(BM100&lt;&gt;0,VLOOKUP($A100,'Потребление ЭЭ_факт'!$A$5:$DH$154,47+'Потребление ЭЭ_факт'!CV$4+47,FALSE),0))</f>
        <v>7500.3230592857135</v>
      </c>
      <c r="BO100" s="17">
        <f>IF(AND($D100=$BI$4,$E100=BO$5),VLOOKUP($A100,'Потребление ЭЭ_факт'!$A$5:$DH$154,47+'Потребление ЭЭ_факт'!CW$4+47,FALSE),IF(BN100&lt;&gt;0,VLOOKUP($A100,'Потребление ЭЭ_факт'!$A$5:$DH$154,47+'Потребление ЭЭ_факт'!CW$4+47,FALSE),0))</f>
        <v>9994.5059801428561</v>
      </c>
      <c r="BP100" s="17">
        <f>IF(AND($D100=$BI$4,$E100=BP$5),VLOOKUP($A100,'Потребление ЭЭ_факт'!$A$5:$DH$154,47+'Потребление ЭЭ_факт'!CX$4+47,FALSE),IF(BO100&lt;&gt;0,VLOOKUP($A100,'Потребление ЭЭ_факт'!$A$5:$DH$154,47+'Потребление ЭЭ_факт'!CX$4+47,FALSE),0))</f>
        <v>8303.2917217714294</v>
      </c>
      <c r="BQ100" s="17">
        <f>IF(AND($D100=$BI$4,$E100=BQ$5),VLOOKUP($A100,'Потребление ЭЭ_факт'!$A$5:$DH$154,47+'Потребление ЭЭ_факт'!CY$4+47,FALSE),IF(BP100&lt;&gt;0,VLOOKUP($A100,'Потребление ЭЭ_факт'!$A$5:$DH$154,47+'Потребление ЭЭ_факт'!CY$4+47,FALSE),0))</f>
        <v>7459.7049364285704</v>
      </c>
      <c r="BR100" s="17">
        <f>IF(AND($D100=$BI$4,$E100=BR$5),VLOOKUP($A100,'Потребление ЭЭ_факт'!$A$5:$DH$154,47+'Потребление ЭЭ_факт'!CZ$4+47,FALSE),IF(BQ100&lt;&gt;0,VLOOKUP($A100,'Потребление ЭЭ_факт'!$A$5:$DH$154,47+'Потребление ЭЭ_факт'!CZ$4+47,FALSE),0))</f>
        <v>10674.353070000001</v>
      </c>
      <c r="BS100" s="17">
        <f>IF(AND($D100=$BI$4,$E100=BS$5),VLOOKUP($A100,'Потребление ЭЭ_факт'!$A$5:$DH$154,47+'Потребление ЭЭ_факт'!DA$4+47,FALSE),IF(BR100&lt;&gt;0,VLOOKUP($A100,'Потребление ЭЭ_факт'!$A$5:$DH$154,47+'Потребление ЭЭ_факт'!DA$4+47,FALSE),0))</f>
        <v>13837.822135714285</v>
      </c>
      <c r="BT100" s="17">
        <f>IF(AND($D100=$BI$4,$E100=BT$5),VLOOKUP($A100,'Потребление ЭЭ_факт'!$A$5:$DH$154,47+'Потребление ЭЭ_факт'!DB$4+47,FALSE),IF(BS100&lt;&gt;0,VLOOKUP($A100,'Потребление ЭЭ_факт'!$A$5:$DH$154,47+'Потребление ЭЭ_факт'!DB$4+47,FALSE),0))</f>
        <v>14376.546087642857</v>
      </c>
      <c r="BU100" s="14">
        <f>IF(AND($D100=$BU$4,$E100=BU$5),VLOOKUP($A100,'Потребление ЭЭ_факт'!$A$5:$DH$154,59+'Потребление ЭЭ_факт'!DC$4+47,FALSE),IF(BT100&lt;&gt;0,VLOOKUP($A100,'Потребление ЭЭ_факт'!$A$5:$DH$154,47+'Потребление ЭЭ_факт'!DC$4+59,FALSE),0))</f>
        <v>19640.059347828574</v>
      </c>
      <c r="BV100" s="17">
        <f>IF(AND($D100=$BU$4,$E100=BV$5),VLOOKUP($A100,'Потребление ЭЭ_факт'!$A$5:$DH$154,59+'Потребление ЭЭ_факт'!DD$4+47,FALSE),IF(BU100&lt;&gt;0,VLOOKUP($A100,'Потребление ЭЭ_факт'!$A$5:$DH$154,47+'Потребление ЭЭ_факт'!DD$4+59,FALSE),0))</f>
        <v>16478.667999999998</v>
      </c>
      <c r="BW100" s="17">
        <f>IF(AND($D100=$BU$4,$E100=BW$5),VLOOKUP($A100,'Потребление ЭЭ_факт'!$A$5:$DH$154,59+'Потребление ЭЭ_факт'!DE$4+47,FALSE),IF(BV100&lt;&gt;0,VLOOKUP($A100,'Потребление ЭЭ_факт'!$A$5:$DH$154,47+'Потребление ЭЭ_факт'!DE$4+59,FALSE),0))</f>
        <v>18633.651315789473</v>
      </c>
      <c r="BX100" s="17">
        <f>IF(AND($D100=$BU$4,$E100=BX$5),VLOOKUP($A100,'Потребление ЭЭ_факт'!$A$5:$DH$154,59+'Потребление ЭЭ_факт'!DF$4+47,FALSE),IF(BW100&lt;&gt;0,VLOOKUP($A100,'Потребление ЭЭ_факт'!$A$5:$DH$154,47+'Потребление ЭЭ_факт'!DF$4+59,FALSE),0))</f>
        <v>16435.780311428571</v>
      </c>
      <c r="BY100" s="17">
        <f>IF(AND($D100=$BU$4,$E100=BY$5),VLOOKUP($A100,'Потребление ЭЭ_факт'!$A$5:$DH$154,59+'Потребление ЭЭ_факт'!DG$4+47,FALSE),IF(BX100&lt;&gt;0,VLOOKUP($A100,'Потребление ЭЭ_факт'!$A$5:$DH$154,47+'Потребление ЭЭ_факт'!DG$4+59,FALSE),0))</f>
        <v>16435.780311428571</v>
      </c>
      <c r="BZ100" s="17">
        <f>IF(AND($D100=$BU$4,$E100=BZ$5),VLOOKUP($A100,'Потребление ЭЭ_факт'!$A$5:$DH$154,59+'Потребление ЭЭ_факт'!DH$4+47,FALSE),IF(BY100&lt;&gt;0,VLOOKUP($A100,'Потребление ЭЭ_факт'!$A$5:$DH$154,47+'Потребление ЭЭ_факт'!DH$4+59,FALSE),0))</f>
        <v>15734.537142857143</v>
      </c>
      <c r="CA100" s="15">
        <f t="shared" si="301"/>
        <v>9994.5059801428561</v>
      </c>
      <c r="CB100" s="12">
        <f t="shared" si="302"/>
        <v>8303.2917217714294</v>
      </c>
      <c r="CC100" s="12">
        <f t="shared" si="303"/>
        <v>7459.7049364285704</v>
      </c>
      <c r="CD100" s="12">
        <f t="shared" si="304"/>
        <v>10674.353070000001</v>
      </c>
      <c r="CE100" s="12">
        <f t="shared" si="305"/>
        <v>13837.822135714285</v>
      </c>
      <c r="CF100" s="12">
        <f t="shared" si="306"/>
        <v>14376.546087642857</v>
      </c>
      <c r="CG100" s="14">
        <f t="shared" si="307"/>
        <v>19640.059347828574</v>
      </c>
      <c r="CH100" s="15">
        <f t="shared" si="308"/>
        <v>16478.667999999998</v>
      </c>
      <c r="CI100" s="15">
        <f t="shared" si="309"/>
        <v>18633.651315789473</v>
      </c>
      <c r="CJ100" s="15">
        <f t="shared" si="310"/>
        <v>16435.780311428571</v>
      </c>
      <c r="CK100" s="15">
        <f t="shared" si="311"/>
        <v>16435.780311428571</v>
      </c>
      <c r="CL100" s="15">
        <f t="shared" si="312"/>
        <v>15734.537142857143</v>
      </c>
      <c r="CM100" s="15">
        <f t="shared" si="438"/>
        <v>9994.5059801428561</v>
      </c>
      <c r="CN100" s="15">
        <f t="shared" si="439"/>
        <v>8303.2917217714294</v>
      </c>
      <c r="CO100" s="15">
        <f t="shared" si="440"/>
        <v>7459.7049364285704</v>
      </c>
      <c r="CP100" s="15">
        <f t="shared" si="441"/>
        <v>10674.353070000001</v>
      </c>
      <c r="CQ100" s="15">
        <f t="shared" si="442"/>
        <v>13837.822135714285</v>
      </c>
      <c r="CR100" s="16">
        <f t="shared" si="443"/>
        <v>14376.546087642857</v>
      </c>
      <c r="CS100" s="14">
        <f t="shared" si="437"/>
        <v>19640.059347828574</v>
      </c>
      <c r="CT100" s="15">
        <f t="shared" si="416"/>
        <v>16478.667999999998</v>
      </c>
      <c r="CU100" s="15">
        <f t="shared" si="417"/>
        <v>18633.651315789473</v>
      </c>
      <c r="CV100" s="15">
        <f t="shared" si="418"/>
        <v>16435.780311428571</v>
      </c>
      <c r="CW100" s="15">
        <f t="shared" si="419"/>
        <v>16435.780311428571</v>
      </c>
      <c r="CX100" s="15">
        <f t="shared" si="420"/>
        <v>15734.537142857143</v>
      </c>
      <c r="CY100" s="15">
        <f t="shared" si="421"/>
        <v>9994.5059801428561</v>
      </c>
      <c r="CZ100" s="15">
        <f t="shared" si="422"/>
        <v>8303.2917217714294</v>
      </c>
      <c r="DA100" s="15">
        <f t="shared" si="423"/>
        <v>7459.7049364285704</v>
      </c>
      <c r="DB100" s="15">
        <f t="shared" si="424"/>
        <v>10674.353070000001</v>
      </c>
      <c r="DC100" s="15">
        <f t="shared" si="425"/>
        <v>13837.822135714285</v>
      </c>
      <c r="DD100" s="16">
        <f t="shared" si="459"/>
        <v>14376.546087642857</v>
      </c>
      <c r="DE100" s="14">
        <f t="shared" si="460"/>
        <v>19640.059347828574</v>
      </c>
      <c r="DF100" s="15">
        <f t="shared" si="426"/>
        <v>16478.667999999998</v>
      </c>
      <c r="DG100" s="15">
        <f t="shared" si="427"/>
        <v>18633.651315789473</v>
      </c>
      <c r="DH100" s="15">
        <f t="shared" si="428"/>
        <v>16435.780311428571</v>
      </c>
      <c r="DI100" s="15">
        <f t="shared" si="429"/>
        <v>16435.780311428571</v>
      </c>
      <c r="DJ100" s="15">
        <f t="shared" si="430"/>
        <v>15734.537142857143</v>
      </c>
      <c r="DK100" s="15">
        <f t="shared" si="431"/>
        <v>9994.5059801428561</v>
      </c>
      <c r="DL100" s="15">
        <f t="shared" si="432"/>
        <v>8303.2917217714294</v>
      </c>
      <c r="DM100" s="15">
        <f t="shared" si="433"/>
        <v>7459.7049364285704</v>
      </c>
      <c r="DN100" s="15">
        <f t="shared" si="434"/>
        <v>10674.353070000001</v>
      </c>
      <c r="DO100" s="15">
        <f t="shared" si="435"/>
        <v>13837.822135714285</v>
      </c>
      <c r="DP100" s="16">
        <f t="shared" si="436"/>
        <v>14376.546087642857</v>
      </c>
      <c r="DQ100" s="14">
        <f t="shared" si="333"/>
        <v>19640.059347828574</v>
      </c>
      <c r="DR100" s="15">
        <f t="shared" si="334"/>
        <v>16478.667999999998</v>
      </c>
      <c r="DS100" s="15">
        <f t="shared" si="335"/>
        <v>18633.651315789473</v>
      </c>
      <c r="DT100" s="15">
        <f t="shared" si="336"/>
        <v>16435.780311428571</v>
      </c>
      <c r="DU100" s="15">
        <f t="shared" si="337"/>
        <v>16435.780311428571</v>
      </c>
      <c r="DV100" s="15">
        <f t="shared" si="338"/>
        <v>15734.537142857143</v>
      </c>
      <c r="DW100" s="15">
        <f t="shared" si="339"/>
        <v>9994.5059801428561</v>
      </c>
      <c r="DX100" s="15">
        <f t="shared" si="340"/>
        <v>8303.2917217714294</v>
      </c>
      <c r="DY100" s="15">
        <f t="shared" si="341"/>
        <v>7459.7049364285704</v>
      </c>
      <c r="DZ100" s="15">
        <f t="shared" si="444"/>
        <v>10674.353070000001</v>
      </c>
      <c r="EA100" s="15">
        <f t="shared" si="445"/>
        <v>13837.822135714285</v>
      </c>
      <c r="EB100" s="16">
        <f t="shared" si="446"/>
        <v>14376.546087642857</v>
      </c>
      <c r="EC100" s="14">
        <f t="shared" si="447"/>
        <v>19640.059347828574</v>
      </c>
      <c r="ED100" s="15">
        <f t="shared" si="448"/>
        <v>16478.667999999998</v>
      </c>
      <c r="EE100" s="15">
        <f t="shared" si="449"/>
        <v>18633.651315789473</v>
      </c>
      <c r="EF100" s="15">
        <f t="shared" si="450"/>
        <v>16435.780311428571</v>
      </c>
      <c r="EG100" s="15">
        <f t="shared" si="451"/>
        <v>16435.780311428571</v>
      </c>
      <c r="EH100" s="15">
        <f t="shared" si="452"/>
        <v>15734.537142857143</v>
      </c>
      <c r="EI100" s="15">
        <f t="shared" si="453"/>
        <v>9994.5059801428561</v>
      </c>
      <c r="EJ100" s="15">
        <f t="shared" si="454"/>
        <v>8303.2917217714294</v>
      </c>
      <c r="EK100" s="15">
        <f t="shared" si="455"/>
        <v>7459.7049364285704</v>
      </c>
      <c r="EL100" s="15">
        <f t="shared" si="456"/>
        <v>10674.353070000001</v>
      </c>
      <c r="EM100" s="15">
        <f t="shared" si="457"/>
        <v>13837.822135714285</v>
      </c>
      <c r="EN100" s="16">
        <f t="shared" si="458"/>
        <v>14376.546087642857</v>
      </c>
      <c r="EO100" s="14"/>
      <c r="EP100" s="15"/>
      <c r="EQ100" s="15"/>
      <c r="ER100" s="15"/>
      <c r="ES100" s="15"/>
      <c r="ET100" s="15"/>
      <c r="EU100" s="15"/>
      <c r="EV100" s="15"/>
      <c r="EW100" s="15"/>
      <c r="EX100" s="15"/>
      <c r="EY100" s="15"/>
      <c r="EZ100" s="16"/>
      <c r="FC100" s="14"/>
      <c r="FD100" s="17"/>
      <c r="FE100" s="17"/>
      <c r="FF100" s="17"/>
      <c r="FG100" s="17"/>
      <c r="FH100" s="17"/>
      <c r="FI100" s="17"/>
      <c r="FJ100" s="17"/>
      <c r="FK100" s="17"/>
      <c r="FL100" s="17"/>
      <c r="FM100" s="17"/>
      <c r="FN100" s="17"/>
      <c r="FO100" s="14"/>
      <c r="FP100" s="17"/>
      <c r="FQ100" s="17"/>
      <c r="FR100" s="17"/>
      <c r="FS100" s="17"/>
      <c r="FT100" s="17"/>
      <c r="FU100" s="17"/>
      <c r="FV100" s="17"/>
      <c r="FW100" s="17"/>
      <c r="FX100" s="17"/>
      <c r="FY100" s="17"/>
      <c r="FZ100" s="17"/>
      <c r="GA100" s="14"/>
      <c r="GB100" s="17"/>
      <c r="GC100" s="17"/>
      <c r="GD100" s="17">
        <f t="shared" si="344"/>
        <v>6552.4940678571429</v>
      </c>
      <c r="GE100" s="17">
        <f t="shared" si="345"/>
        <v>6611.0905659999999</v>
      </c>
      <c r="GF100" s="17">
        <f t="shared" si="346"/>
        <v>7500.3230592857135</v>
      </c>
      <c r="GG100" s="17">
        <f t="shared" si="347"/>
        <v>9994.5059801428561</v>
      </c>
      <c r="GH100" s="17">
        <f t="shared" si="348"/>
        <v>8303.2917217714294</v>
      </c>
      <c r="GI100" s="17">
        <f t="shared" si="349"/>
        <v>7459.7049364285704</v>
      </c>
      <c r="GJ100" s="17">
        <f t="shared" si="350"/>
        <v>10674.353070000001</v>
      </c>
      <c r="GK100" s="17">
        <f t="shared" si="351"/>
        <v>13837.822135714285</v>
      </c>
      <c r="GL100" s="17">
        <f t="shared" si="352"/>
        <v>14376.546087642857</v>
      </c>
      <c r="GM100" s="14">
        <f t="shared" si="353"/>
        <v>19640.059347828574</v>
      </c>
      <c r="GN100" s="17">
        <f t="shared" si="354"/>
        <v>16478.667999999998</v>
      </c>
      <c r="GO100" s="17">
        <f t="shared" si="355"/>
        <v>18633.651315789473</v>
      </c>
      <c r="GP100" s="17">
        <f t="shared" si="356"/>
        <v>16435.780311428571</v>
      </c>
      <c r="GQ100" s="17">
        <f t="shared" si="357"/>
        <v>16435.780311428571</v>
      </c>
      <c r="GR100" s="17">
        <f t="shared" si="358"/>
        <v>15734.537142857143</v>
      </c>
      <c r="GS100" s="15">
        <f t="shared" si="359"/>
        <v>9994.5059801428561</v>
      </c>
      <c r="GT100" s="12">
        <f t="shared" si="360"/>
        <v>8303.2917217714294</v>
      </c>
      <c r="GU100" s="12">
        <f t="shared" si="361"/>
        <v>7459.7049364285704</v>
      </c>
      <c r="GV100" s="12">
        <f t="shared" si="362"/>
        <v>10674.353070000001</v>
      </c>
      <c r="GW100" s="12">
        <f t="shared" si="363"/>
        <v>13837.822135714285</v>
      </c>
      <c r="GX100" s="12">
        <f t="shared" si="364"/>
        <v>14376.546087642857</v>
      </c>
      <c r="GY100" s="14">
        <f t="shared" si="365"/>
        <v>19640.059347828574</v>
      </c>
      <c r="GZ100" s="15">
        <f t="shared" si="366"/>
        <v>16478.667999999998</v>
      </c>
      <c r="HA100" s="15">
        <f t="shared" si="367"/>
        <v>18633.651315789473</v>
      </c>
      <c r="HB100" s="15">
        <f t="shared" si="368"/>
        <v>16435.780311428571</v>
      </c>
      <c r="HC100" s="15">
        <f t="shared" si="369"/>
        <v>16435.780311428571</v>
      </c>
      <c r="HD100" s="15">
        <f t="shared" si="370"/>
        <v>15734.537142857143</v>
      </c>
      <c r="HE100" s="15">
        <f t="shared" si="371"/>
        <v>9994.5059801428561</v>
      </c>
      <c r="HF100" s="15">
        <f t="shared" si="372"/>
        <v>8303.2917217714294</v>
      </c>
      <c r="HG100" s="15">
        <f t="shared" si="373"/>
        <v>7459.7049364285704</v>
      </c>
      <c r="HH100" s="15">
        <f t="shared" si="374"/>
        <v>10674.353070000001</v>
      </c>
      <c r="HI100" s="15">
        <f t="shared" si="375"/>
        <v>13837.822135714285</v>
      </c>
      <c r="HJ100" s="16">
        <f t="shared" si="376"/>
        <v>14376.546087642857</v>
      </c>
      <c r="HK100" s="14">
        <f t="shared" si="377"/>
        <v>19640.059347828574</v>
      </c>
      <c r="HL100" s="15">
        <f t="shared" si="378"/>
        <v>16478.667999999998</v>
      </c>
      <c r="HM100" s="15">
        <f t="shared" si="379"/>
        <v>18633.651315789473</v>
      </c>
      <c r="HN100" s="15">
        <f t="shared" si="380"/>
        <v>16435.780311428571</v>
      </c>
      <c r="HO100" s="15">
        <f t="shared" si="381"/>
        <v>16435.780311428571</v>
      </c>
      <c r="HP100" s="15">
        <f t="shared" si="382"/>
        <v>15734.537142857143</v>
      </c>
      <c r="HQ100" s="15">
        <f t="shared" si="383"/>
        <v>9994.5059801428561</v>
      </c>
      <c r="HR100" s="15">
        <f t="shared" si="384"/>
        <v>8303.2917217714294</v>
      </c>
      <c r="HS100" s="15">
        <f t="shared" si="385"/>
        <v>7459.7049364285704</v>
      </c>
      <c r="HT100" s="15">
        <f t="shared" si="386"/>
        <v>10674.353070000001</v>
      </c>
      <c r="HU100" s="15">
        <f t="shared" si="387"/>
        <v>13837.822135714285</v>
      </c>
      <c r="HV100" s="16">
        <f t="shared" si="388"/>
        <v>14376.546087642857</v>
      </c>
      <c r="HW100" s="14">
        <f t="shared" si="389"/>
        <v>19640.059347828574</v>
      </c>
      <c r="HX100" s="15">
        <f t="shared" si="390"/>
        <v>16478.667999999998</v>
      </c>
      <c r="HY100" s="15">
        <f t="shared" si="391"/>
        <v>18633.651315789473</v>
      </c>
      <c r="HZ100" s="15">
        <f t="shared" si="392"/>
        <v>16435.780311428571</v>
      </c>
      <c r="IA100" s="15">
        <f t="shared" si="393"/>
        <v>16435.780311428571</v>
      </c>
      <c r="IB100" s="15">
        <f t="shared" si="394"/>
        <v>15734.537142857143</v>
      </c>
      <c r="IC100" s="15">
        <f t="shared" si="395"/>
        <v>9994.5059801428561</v>
      </c>
      <c r="ID100" s="15">
        <f t="shared" si="396"/>
        <v>8303.2917217714294</v>
      </c>
      <c r="IE100" s="15">
        <f t="shared" si="397"/>
        <v>7459.7049364285704</v>
      </c>
      <c r="IF100" s="15">
        <f t="shared" si="398"/>
        <v>10674.353070000001</v>
      </c>
      <c r="IG100" s="15">
        <f t="shared" si="399"/>
        <v>13837.822135714285</v>
      </c>
      <c r="IH100" s="16">
        <f t="shared" si="400"/>
        <v>14376.546087642857</v>
      </c>
      <c r="II100" s="14">
        <f t="shared" si="401"/>
        <v>19640.059347828574</v>
      </c>
      <c r="IJ100" s="15">
        <f t="shared" si="415"/>
        <v>16478.667999999998</v>
      </c>
      <c r="IK100" s="15">
        <f t="shared" ref="IK100:IK132" si="465">DS100</f>
        <v>18633.651315789473</v>
      </c>
      <c r="IL100" s="15"/>
      <c r="IM100" s="15"/>
      <c r="IN100" s="15"/>
      <c r="IO100" s="15"/>
      <c r="IP100" s="15"/>
      <c r="IQ100" s="15"/>
      <c r="IR100" s="15"/>
      <c r="IS100" s="15"/>
      <c r="IT100" s="16"/>
      <c r="IU100" s="14"/>
      <c r="IV100" s="15"/>
      <c r="IW100" s="15"/>
      <c r="IX100" s="15"/>
      <c r="IY100" s="15"/>
      <c r="IZ100" s="15"/>
      <c r="JA100" s="15"/>
      <c r="JB100" s="15"/>
      <c r="JC100" s="15"/>
      <c r="JD100" s="15"/>
      <c r="JE100" s="15"/>
      <c r="JF100" s="16"/>
      <c r="JH100" s="17"/>
      <c r="JI100" s="14">
        <f t="shared" si="406"/>
        <v>0</v>
      </c>
      <c r="JJ100" s="15">
        <f t="shared" si="407"/>
        <v>0</v>
      </c>
      <c r="JK100" s="15">
        <f t="shared" si="408"/>
        <v>85310.131624842863</v>
      </c>
      <c r="JL100" s="15">
        <f t="shared" si="409"/>
        <v>168004.70036103236</v>
      </c>
      <c r="JM100" s="15">
        <f t="shared" si="410"/>
        <v>168004.70036103236</v>
      </c>
      <c r="JN100" s="15">
        <f t="shared" si="411"/>
        <v>168004.70036103236</v>
      </c>
      <c r="JO100" s="15">
        <f t="shared" si="412"/>
        <v>168004.70036103236</v>
      </c>
      <c r="JP100" s="15">
        <f t="shared" si="413"/>
        <v>54752.378663618045</v>
      </c>
      <c r="JQ100" s="15">
        <f t="shared" si="414"/>
        <v>0</v>
      </c>
      <c r="JR100" s="14"/>
    </row>
    <row r="101" spans="1:278" ht="12.75" customHeight="1" x14ac:dyDescent="0.25">
      <c r="A101" s="5" t="s">
        <v>89</v>
      </c>
      <c r="B101" s="3" t="s">
        <v>90</v>
      </c>
      <c r="C101" s="4">
        <v>45377</v>
      </c>
      <c r="D101">
        <f t="shared" si="461"/>
        <v>2024</v>
      </c>
      <c r="E101">
        <f t="shared" si="462"/>
        <v>3</v>
      </c>
      <c r="F101">
        <f t="shared" si="463"/>
        <v>2021</v>
      </c>
      <c r="G101">
        <f t="shared" si="464"/>
        <v>3</v>
      </c>
      <c r="H101">
        <f t="shared" si="402"/>
        <v>2024</v>
      </c>
      <c r="I101">
        <f t="shared" si="403"/>
        <v>4</v>
      </c>
      <c r="J101">
        <f t="shared" si="404"/>
        <v>2029</v>
      </c>
      <c r="K101">
        <f t="shared" si="405"/>
        <v>3</v>
      </c>
      <c r="M101" s="28">
        <f>IF(AND($D101=$M$4,$E101=M$5),VLOOKUP($A101,'Потребление ЭЭ_факт'!$A$5:$DH$154,47+'Потребление ЭЭ_факт'!AU$4-1,FALSE),IF(L101&lt;&gt;0,VLOOKUP($A101,'Потребление ЭЭ_факт'!$A$5:$DH$154,47+'Потребление ЭЭ_факт'!AU$4-1,FALSE),0))</f>
        <v>0</v>
      </c>
      <c r="N101" s="17">
        <f>IF(AND($D101=$M$4,$E101=N$5),VLOOKUP($A101,'Потребление ЭЭ_факт'!$A$5:$DH$154,47+'Потребление ЭЭ_факт'!AV$4-1,FALSE),IF(M101&lt;&gt;0,VLOOKUP($A101,'Потребление ЭЭ_факт'!$A$5:$DH$154,47+'Потребление ЭЭ_факт'!AV$4-1,FALSE),0))</f>
        <v>0</v>
      </c>
      <c r="O101" s="17">
        <f>IF(AND($D101=$M$4,$E101=O$5),VLOOKUP($A101,'Потребление ЭЭ_факт'!$A$5:$DH$154,47+'Потребление ЭЭ_факт'!AW$4-1,FALSE),IF(N101&lt;&gt;0,VLOOKUP($A101,'Потребление ЭЭ_факт'!$A$5:$DH$154,47+'Потребление ЭЭ_факт'!AW$4-1,FALSE),0))</f>
        <v>0</v>
      </c>
      <c r="P101" s="17">
        <f>IF(AND($D101=$M$4,$E101=P$5),VLOOKUP($A101,'Потребление ЭЭ_факт'!$A$5:$DH$154,47+'Потребление ЭЭ_факт'!AX$4-1,FALSE),IF(O101&lt;&gt;0,VLOOKUP($A101,'Потребление ЭЭ_факт'!$A$5:$DH$154,47+'Потребление ЭЭ_факт'!AX$4-1,FALSE),0))</f>
        <v>0</v>
      </c>
      <c r="Q101" s="17">
        <f>IF(AND($D101=$M$4,$E101=Q$5),VLOOKUP($A101,'Потребление ЭЭ_факт'!$A$5:$DH$154,47+'Потребление ЭЭ_факт'!AY$4-1,FALSE),IF(P101&lt;&gt;0,VLOOKUP($A101,'Потребление ЭЭ_факт'!$A$5:$DH$154,47+'Потребление ЭЭ_факт'!AY$4-1,FALSE),0))</f>
        <v>0</v>
      </c>
      <c r="R101" s="17">
        <f>IF(AND($D101=$M$4,$E101=R$5),VLOOKUP($A101,'Потребление ЭЭ_факт'!$A$5:$DH$154,47+'Потребление ЭЭ_факт'!AZ$4-1,FALSE),IF(Q101&lt;&gt;0,VLOOKUP($A101,'Потребление ЭЭ_факт'!$A$5:$DH$154,47+'Потребление ЭЭ_факт'!AZ$4-1,FALSE),0))</f>
        <v>0</v>
      </c>
      <c r="S101" s="17">
        <f>IF(AND($D101=$M$4,$E101=S$5),VLOOKUP($A101,'Потребление ЭЭ_факт'!$A$5:$DH$154,47+'Потребление ЭЭ_факт'!BA$4-1,FALSE),IF(R101&lt;&gt;0,VLOOKUP($A101,'Потребление ЭЭ_факт'!$A$5:$DH$154,47+'Потребление ЭЭ_факт'!BA$4-1,FALSE),0))</f>
        <v>0</v>
      </c>
      <c r="T101" s="17">
        <f>IF(AND($D101=$M$4,$E101=T$5),VLOOKUP($A101,'Потребление ЭЭ_факт'!$A$5:$DH$154,47+'Потребление ЭЭ_факт'!BB$4-1,FALSE),IF(S101&lt;&gt;0,VLOOKUP($A101,'Потребление ЭЭ_факт'!$A$5:$DH$154,47+'Потребление ЭЭ_факт'!BB$4-1,FALSE),0))</f>
        <v>0</v>
      </c>
      <c r="U101" s="17">
        <f>IF(AND($D101=$M$4,$E101=U$5),VLOOKUP($A101,'Потребление ЭЭ_факт'!$A$5:$DH$154,47+'Потребление ЭЭ_факт'!BC$4-1,FALSE),IF(T101&lt;&gt;0,VLOOKUP($A101,'Потребление ЭЭ_факт'!$A$5:$DH$154,47+'Потребление ЭЭ_факт'!BC$4-1,FALSE),0))</f>
        <v>0</v>
      </c>
      <c r="V101" s="17">
        <f>IF(AND($D101=$M$4,$E101=V$5),VLOOKUP($A101,'Потребление ЭЭ_факт'!$A$5:$DH$154,47+'Потребление ЭЭ_факт'!BD$4-1,FALSE),IF(U101&lt;&gt;0,VLOOKUP($A101,'Потребление ЭЭ_факт'!$A$5:$DH$154,47+'Потребление ЭЭ_факт'!BD$4-1,FALSE),0))</f>
        <v>0</v>
      </c>
      <c r="W101" s="17">
        <f>IF(AND($D101=$M$4,$E101=W$5),VLOOKUP($A101,'Потребление ЭЭ_факт'!$A$5:$DH$154,47+'Потребление ЭЭ_факт'!BE$4-1,FALSE),IF(V101&lt;&gt;0,VLOOKUP($A101,'Потребление ЭЭ_факт'!$A$5:$DH$154,47+'Потребление ЭЭ_факт'!BE$4-1,FALSE),0))</f>
        <v>0</v>
      </c>
      <c r="X101" s="17">
        <f>IF(AND($D101=$M$4,$E101=X$5),VLOOKUP($A101,'Потребление ЭЭ_факт'!$A$5:$DH$154,47+'Потребление ЭЭ_факт'!BF$4-1,FALSE),IF(W101&lt;&gt;0,VLOOKUP($A101,'Потребление ЭЭ_факт'!$A$5:$DH$154,47+'Потребление ЭЭ_факт'!BF$4-1,FALSE),0))</f>
        <v>0</v>
      </c>
      <c r="Y101" s="14">
        <f>IF(AND($D101=$Y$4,$E101=Y$5),VLOOKUP($A101,'Потребление ЭЭ_факт'!$A$5:$DH$154,47+'Потребление ЭЭ_факт'!BG$4+11,FALSE),IF(X101&lt;&gt;0,VLOOKUP($A101,'Потребление ЭЭ_факт'!$A$5:$DH$154,47+'Потребление ЭЭ_факт'!BG$4+11,FALSE),0))</f>
        <v>0</v>
      </c>
      <c r="Z101" s="17">
        <f>IF(AND($D101=$Y$4,$E101=Z$5),VLOOKUP($A101,'Потребление ЭЭ_факт'!$A$5:$DH$154,47+'Потребление ЭЭ_факт'!BH$4+11,FALSE),IF(Y101&lt;&gt;0,VLOOKUP($A101,'Потребление ЭЭ_факт'!$A$5:$DH$154,47+'Потребление ЭЭ_факт'!BH$4+11,FALSE),0))</f>
        <v>0</v>
      </c>
      <c r="AA101" s="17">
        <f>IF(AND($D101=$Y$4,$E101=AA$5),VLOOKUP($A101,'Потребление ЭЭ_факт'!$A$5:$DH$154,47+'Потребление ЭЭ_факт'!BI$4+11,FALSE),IF(Z101&lt;&gt;0,VLOOKUP($A101,'Потребление ЭЭ_факт'!$A$5:$DH$154,47+'Потребление ЭЭ_факт'!BI$4+11,FALSE),0))</f>
        <v>0</v>
      </c>
      <c r="AB101" s="17">
        <f>IF(AND($D101=$Y$4,$E101=AB$5),VLOOKUP($A101,'Потребление ЭЭ_факт'!$A$5:$DH$154,47+'Потребление ЭЭ_факт'!BJ$4+11,FALSE),IF(AA101&lt;&gt;0,VLOOKUP($A101,'Потребление ЭЭ_факт'!$A$5:$DH$154,47+'Потребление ЭЭ_факт'!BJ$4+11,FALSE),0))</f>
        <v>0</v>
      </c>
      <c r="AC101" s="17">
        <f>IF(AND($D101=$Y$4,$E101=AC$5),VLOOKUP($A101,'Потребление ЭЭ_факт'!$A$5:$DH$154,47+'Потребление ЭЭ_факт'!BK$4+11,FALSE),IF(AB101&lt;&gt;0,VLOOKUP($A101,'Потребление ЭЭ_факт'!$A$5:$DH$154,47+'Потребление ЭЭ_факт'!BK$4+11,FALSE),0))</f>
        <v>0</v>
      </c>
      <c r="AD101" s="17">
        <f>IF(AND($D101=$Y$4,$E101=AD$5),VLOOKUP($A101,'Потребление ЭЭ_факт'!$A$5:$DH$154,47+'Потребление ЭЭ_факт'!BL$4+11,FALSE),IF(AC101&lt;&gt;0,VLOOKUP($A101,'Потребление ЭЭ_факт'!$A$5:$DH$154,47+'Потребление ЭЭ_факт'!BL$4+11,FALSE),0))</f>
        <v>0</v>
      </c>
      <c r="AE101" s="17">
        <f>IF(AND($D101=$Y$4,$E101=AE$5),VLOOKUP($A101,'Потребление ЭЭ_факт'!$A$5:$DH$154,47+'Потребление ЭЭ_факт'!BM$4+11,FALSE),IF(AD101&lt;&gt;0,VLOOKUP($A101,'Потребление ЭЭ_факт'!$A$5:$DH$154,47+'Потребление ЭЭ_факт'!BM$4+11,FALSE),0))</f>
        <v>0</v>
      </c>
      <c r="AF101" s="17">
        <f>IF(AND($D101=$Y$4,$E101=AF$5),VLOOKUP($A101,'Потребление ЭЭ_факт'!$A$5:$DH$154,47+'Потребление ЭЭ_факт'!BN$4+11,FALSE),IF(AE101&lt;&gt;0,VLOOKUP($A101,'Потребление ЭЭ_факт'!$A$5:$DH$154,47+'Потребление ЭЭ_факт'!BN$4+11,FALSE),0))</f>
        <v>0</v>
      </c>
      <c r="AG101" s="17">
        <f>IF(AND($D101=$Y$4,$E101=AG$5),VLOOKUP($A101,'Потребление ЭЭ_факт'!$A$5:$DH$154,47+'Потребление ЭЭ_факт'!BO$4+11,FALSE),IF(AF101&lt;&gt;0,VLOOKUP($A101,'Потребление ЭЭ_факт'!$A$5:$DH$154,47+'Потребление ЭЭ_факт'!BO$4+11,FALSE),0))</f>
        <v>0</v>
      </c>
      <c r="AH101" s="17">
        <f>IF(AND($D101=$Y$4,$E101=AH$5),VLOOKUP($A101,'Потребление ЭЭ_факт'!$A$5:$DH$154,47+'Потребление ЭЭ_факт'!BP$4+11,FALSE),IF(AG101&lt;&gt;0,VLOOKUP($A101,'Потребление ЭЭ_факт'!$A$5:$DH$154,47+'Потребление ЭЭ_факт'!BP$4+11,FALSE),0))</f>
        <v>0</v>
      </c>
      <c r="AI101" s="17">
        <f>IF(AND($D101=$Y$4,$E101=AI$5),VLOOKUP($A101,'Потребление ЭЭ_факт'!$A$5:$DH$154,47+'Потребление ЭЭ_факт'!BQ$4+11,FALSE),IF(AH101&lt;&gt;0,VLOOKUP($A101,'Потребление ЭЭ_факт'!$A$5:$DH$154,47+'Потребление ЭЭ_факт'!BQ$4+11,FALSE),0))</f>
        <v>0</v>
      </c>
      <c r="AJ101" s="17">
        <f>IF(AND($D101=$Y$4,$E101=AJ$5),VLOOKUP($A101,'Потребление ЭЭ_факт'!$A$5:$DH$154,47+'Потребление ЭЭ_факт'!BR$4+11,FALSE),IF(AI101&lt;&gt;0,VLOOKUP($A101,'Потребление ЭЭ_факт'!$A$5:$DH$154,47+'Потребление ЭЭ_факт'!BR$4+11,FALSE),0))</f>
        <v>0</v>
      </c>
      <c r="AK101" s="14">
        <f>IF(AND($D101=$AK$4,$E101=AK$5),VLOOKUP($A101,'Потребление ЭЭ_факт'!$A$5:$DH$154,47+'Потребление ЭЭ_факт'!BS$4+23,FALSE),IF(AJ101&lt;&gt;0,VLOOKUP($A101,'Потребление ЭЭ_факт'!$A$5:$DH$154,47+'Потребление ЭЭ_факт'!BS$4+23,FALSE),0))</f>
        <v>0</v>
      </c>
      <c r="AL101" s="17">
        <f>IF(AND($D101=$AK$4,$E101=AL$5),VLOOKUP($A101,'Потребление ЭЭ_факт'!$A$5:$DH$154,47+'Потребление ЭЭ_факт'!BT$4+23,FALSE),IF(AK101&lt;&gt;0,VLOOKUP($A101,'Потребление ЭЭ_факт'!$A$5:$DH$154,47+'Потребление ЭЭ_факт'!BT$4+23,FALSE),0))</f>
        <v>0</v>
      </c>
      <c r="AM101" s="17">
        <f>IF(AND($D101=$AK$4,$E101=AM$5),VLOOKUP($A101,'Потребление ЭЭ_факт'!$A$5:$DH$154,47+'Потребление ЭЭ_факт'!BU$4+23,FALSE),IF(AL101&lt;&gt;0,VLOOKUP($A101,'Потребление ЭЭ_факт'!$A$5:$DH$154,47+'Потребление ЭЭ_факт'!BU$4+23,FALSE),0))</f>
        <v>0</v>
      </c>
      <c r="AN101" s="17">
        <f>IF(AND($D101=$AK$4,$E101=AN$5),VLOOKUP($A101,'Потребление ЭЭ_факт'!$A$5:$DH$154,47+'Потребление ЭЭ_факт'!BV$4+23,FALSE),IF(AM101&lt;&gt;0,VLOOKUP($A101,'Потребление ЭЭ_факт'!$A$5:$DH$154,47+'Потребление ЭЭ_факт'!BV$4+23,FALSE),0))</f>
        <v>0</v>
      </c>
      <c r="AO101" s="17">
        <f>IF(AND($D101=$AK$4,$E101=AO$5),VLOOKUP($A101,'Потребление ЭЭ_факт'!$A$5:$DH$154,47+'Потребление ЭЭ_факт'!BW$4+23,FALSE),IF(AN101&lt;&gt;0,VLOOKUP($A101,'Потребление ЭЭ_факт'!$A$5:$DH$154,47+'Потребление ЭЭ_факт'!BW$4+23,FALSE),0))</f>
        <v>0</v>
      </c>
      <c r="AP101" s="17">
        <f>IF(AND($D101=$AK$4,$E101=AP$5),VLOOKUP($A101,'Потребление ЭЭ_факт'!$A$5:$DH$154,47+'Потребление ЭЭ_факт'!BX$4+23,FALSE),IF(AO101&lt;&gt;0,VLOOKUP($A101,'Потребление ЭЭ_факт'!$A$5:$DH$154,47+'Потребление ЭЭ_факт'!BX$4+23,FALSE),0))</f>
        <v>0</v>
      </c>
      <c r="AQ101" s="17">
        <f>IF(AND($D101=$AK$4,$E101=AQ$5),VLOOKUP($A101,'Потребление ЭЭ_факт'!$A$5:$DH$154,47+'Потребление ЭЭ_факт'!BY$4+23,FALSE),IF(AP101&lt;&gt;0,VLOOKUP($A101,'Потребление ЭЭ_факт'!$A$5:$DH$154,47+'Потребление ЭЭ_факт'!BY$4+23,FALSE),0))</f>
        <v>0</v>
      </c>
      <c r="AR101" s="17">
        <f>IF(AND($D101=$AK$4,$E101=AR$5),VLOOKUP($A101,'Потребление ЭЭ_факт'!$A$5:$DH$154,47+'Потребление ЭЭ_факт'!BZ$4+23,FALSE),IF(AQ101&lt;&gt;0,VLOOKUP($A101,'Потребление ЭЭ_факт'!$A$5:$DH$154,47+'Потребление ЭЭ_факт'!BZ$4+23,FALSE),0))</f>
        <v>0</v>
      </c>
      <c r="AS101" s="17">
        <f>IF(AND($D101=$AK$4,$E101=AS$5),VLOOKUP($A101,'Потребление ЭЭ_факт'!$A$5:$DH$154,47+'Потребление ЭЭ_факт'!CA$4+23,FALSE),IF(AR101&lt;&gt;0,VLOOKUP($A101,'Потребление ЭЭ_факт'!$A$5:$DH$154,47+'Потребление ЭЭ_факт'!CA$4+23,FALSE),0))</f>
        <v>0</v>
      </c>
      <c r="AT101" s="17">
        <f>IF(AND($D101=$AK$4,$E101=AT$5),VLOOKUP($A101,'Потребление ЭЭ_факт'!$A$5:$DH$154,47+'Потребление ЭЭ_факт'!CB$4+23,FALSE),IF(AS101&lt;&gt;0,VLOOKUP($A101,'Потребление ЭЭ_факт'!$A$5:$DH$154,47+'Потребление ЭЭ_факт'!CB$4+23,FALSE),0))</f>
        <v>0</v>
      </c>
      <c r="AU101" s="17">
        <f>IF(AND($D101=$AK$4,$E101=AU$5),VLOOKUP($A101,'Потребление ЭЭ_факт'!$A$5:$DH$154,47+'Потребление ЭЭ_факт'!CC$4+23,FALSE),IF(AT101&lt;&gt;0,VLOOKUP($A101,'Потребление ЭЭ_факт'!$A$5:$DH$154,47+'Потребление ЭЭ_факт'!CC$4+23,FALSE),0))</f>
        <v>0</v>
      </c>
      <c r="AV101" s="17">
        <f>IF(AND($D101=$AK$4,$E101=AV$5),VLOOKUP($A101,'Потребление ЭЭ_факт'!$A$5:$DH$154,47+'Потребление ЭЭ_факт'!CD$4+23,FALSE),IF(AU101&lt;&gt;0,VLOOKUP($A101,'Потребление ЭЭ_факт'!$A$5:$DH$154,47+'Потребление ЭЭ_факт'!CD$4+23,FALSE),0))</f>
        <v>0</v>
      </c>
      <c r="AW101" s="14">
        <f>IF(AND($D101=$AW$4,$E101=AW$5),VLOOKUP($A101,'Потребление ЭЭ_факт'!$A$5:$DH$154,47+'Потребление ЭЭ_факт'!CE$4+35,FALSE),IF(AV101&lt;&gt;0,VLOOKUP($A101,'Потребление ЭЭ_факт'!$A$5:$DH$154,47+'Потребление ЭЭ_факт'!CE$4+35,FALSE),0))</f>
        <v>0</v>
      </c>
      <c r="AX101" s="17">
        <f>IF(AND($D101=$AW$4,$E101=AX$5),VLOOKUP($A101,'Потребление ЭЭ_факт'!$A$5:$DH$154,47+'Потребление ЭЭ_факт'!CF$4+35,FALSE),IF(AW101&lt;&gt;0,VLOOKUP($A101,'Потребление ЭЭ_факт'!$A$5:$DH$154,47+'Потребление ЭЭ_факт'!CF$4+35,FALSE),0))</f>
        <v>0</v>
      </c>
      <c r="AY101" s="17">
        <f>IF(AND($D101=$AW$4,$E101=AY$5),VLOOKUP($A101,'Потребление ЭЭ_факт'!$A$5:$DH$154,47+'Потребление ЭЭ_факт'!CG$4+35,FALSE),IF(AX101&lt;&gt;0,VLOOKUP($A101,'Потребление ЭЭ_факт'!$A$5:$DH$154,47+'Потребление ЭЭ_факт'!CG$4+35,FALSE),0))</f>
        <v>0</v>
      </c>
      <c r="AZ101" s="17">
        <f>IF(AND($D101=$AW$4,$E101=AZ$5),VLOOKUP($A101,'Потребление ЭЭ_факт'!$A$5:$DH$154,47+'Потребление ЭЭ_факт'!CH$4+35,FALSE),IF(AY101&lt;&gt;0,VLOOKUP($A101,'Потребление ЭЭ_факт'!$A$5:$DH$154,47+'Потребление ЭЭ_факт'!CH$4+35,FALSE),0))</f>
        <v>0</v>
      </c>
      <c r="BA101" s="17">
        <f>IF(AND($D101=$AW$4,$E101=BA$5),VLOOKUP($A101,'Потребление ЭЭ_факт'!$A$5:$DH$154,47+'Потребление ЭЭ_факт'!CI$4+35,FALSE),IF(AZ101&lt;&gt;0,VLOOKUP($A101,'Потребление ЭЭ_факт'!$A$5:$DH$154,47+'Потребление ЭЭ_факт'!CI$4+35,FALSE),0))</f>
        <v>0</v>
      </c>
      <c r="BB101" s="17">
        <f>IF(AND($D101=$AW$4,$E101=BB$5),VLOOKUP($A101,'Потребление ЭЭ_факт'!$A$5:$DH$154,47+'Потребление ЭЭ_факт'!CJ$4+35,FALSE),IF(BA101&lt;&gt;0,VLOOKUP($A101,'Потребление ЭЭ_факт'!$A$5:$DH$154,47+'Потребление ЭЭ_факт'!CJ$4+35,FALSE),0))</f>
        <v>0</v>
      </c>
      <c r="BC101" s="17">
        <f>IF(AND($D101=$AW$4,$E101=BC$5),VLOOKUP($A101,'Потребление ЭЭ_факт'!$A$5:$DH$154,47+'Потребление ЭЭ_факт'!CK$4+35,FALSE),IF(BB101&lt;&gt;0,VLOOKUP($A101,'Потребление ЭЭ_факт'!$A$5:$DH$154,47+'Потребление ЭЭ_факт'!CK$4+35,FALSE),0))</f>
        <v>0</v>
      </c>
      <c r="BD101" s="17">
        <f>IF(AND($D101=$AW$4,$E101=BD$5),VLOOKUP($A101,'Потребление ЭЭ_факт'!$A$5:$DH$154,47+'Потребление ЭЭ_факт'!CL$4+35,FALSE),IF(BC101&lt;&gt;0,VLOOKUP($A101,'Потребление ЭЭ_факт'!$A$5:$DH$154,47+'Потребление ЭЭ_факт'!CL$4+35,FALSE),0))</f>
        <v>0</v>
      </c>
      <c r="BE101" s="17">
        <f>IF(AND($D101=$AW$4,$E101=BE$5),VLOOKUP($A101,'Потребление ЭЭ_факт'!$A$5:$DH$154,47+'Потребление ЭЭ_факт'!CM$4+35,FALSE),IF(BD101&lt;&gt;0,VLOOKUP($A101,'Потребление ЭЭ_факт'!$A$5:$DH$154,47+'Потребление ЭЭ_факт'!CM$4+35,FALSE),0))</f>
        <v>0</v>
      </c>
      <c r="BF101" s="17">
        <f>IF(AND($D101=$AW$4,$E101=BF$5),VLOOKUP($A101,'Потребление ЭЭ_факт'!$A$5:$DH$154,47+'Потребление ЭЭ_факт'!CN$4+35,FALSE),IF(BE101&lt;&gt;0,VLOOKUP($A101,'Потребление ЭЭ_факт'!$A$5:$DH$154,47+'Потребление ЭЭ_факт'!CN$4+35,FALSE),0))</f>
        <v>0</v>
      </c>
      <c r="BG101" s="17">
        <f>IF(AND($D101=$AW$4,$E101=BG$5),VLOOKUP($A101,'Потребление ЭЭ_факт'!$A$5:$DH$154,47+'Потребление ЭЭ_факт'!CO$4+35,FALSE),IF(BF101&lt;&gt;0,VLOOKUP($A101,'Потребление ЭЭ_факт'!$A$5:$DH$154,47+'Потребление ЭЭ_факт'!CO$4+35,FALSE),0))</f>
        <v>0</v>
      </c>
      <c r="BH101" s="17">
        <f>IF(AND($D101=$AW$4,$E101=BH$5),VLOOKUP($A101,'Потребление ЭЭ_факт'!$A$5:$DH$154,47+'Потребление ЭЭ_факт'!CP$4+35,FALSE),IF(BG101&lt;&gt;0,VLOOKUP($A101,'Потребление ЭЭ_факт'!$A$5:$DH$154,47+'Потребление ЭЭ_факт'!CP$4+35,FALSE),0))</f>
        <v>0</v>
      </c>
      <c r="BI101" s="14">
        <f>IF(AND($D101=$BI$4,$E101=BI$5),VLOOKUP($A101,'Потребление ЭЭ_факт'!$A$5:$DH$154,47+'Потребление ЭЭ_факт'!CQ$4+47,FALSE),IF(BH101&lt;&gt;0,VLOOKUP($A101,'Потребление ЭЭ_факт'!$A$5:$DH$154,47+'Потребление ЭЭ_факт'!CQ$4+47,FALSE),0))</f>
        <v>0</v>
      </c>
      <c r="BJ101" s="17">
        <f>IF(AND($D101=$BI$4,$E101=BJ$5),VLOOKUP($A101,'Потребление ЭЭ_факт'!$A$5:$DH$154,47+'Потребление ЭЭ_факт'!CR$4+47,FALSE),IF(BI101&lt;&gt;0,VLOOKUP($A101,'Потребление ЭЭ_факт'!$A$5:$DH$154,47+'Потребление ЭЭ_факт'!CR$4+47,FALSE),0))</f>
        <v>0</v>
      </c>
      <c r="BK101" s="17">
        <f>IF(AND($D101=$BI$4,$E101=BK$5),VLOOKUP($A101,'Потребление ЭЭ_факт'!$A$5:$DH$154,47+'Потребление ЭЭ_факт'!CS$4+47,FALSE),IF(BJ101&lt;&gt;0,VLOOKUP($A101,'Потребление ЭЭ_факт'!$A$5:$DH$154,47+'Потребление ЭЭ_факт'!CS$4+47,FALSE),0))</f>
        <v>12023.827266</v>
      </c>
      <c r="BL101" s="17">
        <f>IF(AND($D101=$BI$4,$E101=BL$5),VLOOKUP($A101,'Потребление ЭЭ_факт'!$A$5:$DH$154,47+'Потребление ЭЭ_факт'!CT$4+47,FALSE),IF(BK101&lt;&gt;0,VLOOKUP($A101,'Потребление ЭЭ_факт'!$A$5:$DH$154,47+'Потребление ЭЭ_факт'!CT$4+47,FALSE),0))</f>
        <v>14797.602069</v>
      </c>
      <c r="BM101" s="17">
        <f>IF(AND($D101=$BI$4,$E101=BM$5),VLOOKUP($A101,'Потребление ЭЭ_факт'!$A$5:$DH$154,47+'Потребление ЭЭ_факт'!CU$4+47,FALSE),IF(BL101&lt;&gt;0,VLOOKUP($A101,'Потребление ЭЭ_факт'!$A$5:$DH$154,47+'Потребление ЭЭ_факт'!CU$4+47,FALSE),0))</f>
        <v>15892.485146999999</v>
      </c>
      <c r="BN101" s="17">
        <f>IF(AND($D101=$BI$4,$E101=BN$5),VLOOKUP($A101,'Потребление ЭЭ_факт'!$A$5:$DH$154,47+'Потребление ЭЭ_факт'!CV$4+47,FALSE),IF(BM101&lt;&gt;0,VLOOKUP($A101,'Потребление ЭЭ_факт'!$A$5:$DH$154,47+'Потребление ЭЭ_факт'!CV$4+47,FALSE),0))</f>
        <v>17582</v>
      </c>
      <c r="BO101" s="17">
        <f>IF(AND($D101=$BI$4,$E101=BO$5),VLOOKUP($A101,'Потребление ЭЭ_факт'!$A$5:$DH$154,47+'Потребление ЭЭ_факт'!CW$4+47,FALSE),IF(BN101&lt;&gt;0,VLOOKUP($A101,'Потребление ЭЭ_факт'!$A$5:$DH$154,47+'Потребление ЭЭ_факт'!CW$4+47,FALSE),0))</f>
        <v>21585.184569000001</v>
      </c>
      <c r="BP101" s="17">
        <f>IF(AND($D101=$BI$4,$E101=BP$5),VLOOKUP($A101,'Потребление ЭЭ_факт'!$A$5:$DH$154,47+'Потребление ЭЭ_факт'!CX$4+47,FALSE),IF(BO101&lt;&gt;0,VLOOKUP($A101,'Потребление ЭЭ_факт'!$A$5:$DH$154,47+'Потребление ЭЭ_факт'!CX$4+47,FALSE),0))</f>
        <v>21445.035762</v>
      </c>
      <c r="BQ101" s="17">
        <f>IF(AND($D101=$BI$4,$E101=BQ$5),VLOOKUP($A101,'Потребление ЭЭ_факт'!$A$5:$DH$154,47+'Потребление ЭЭ_факт'!CY$4+47,FALSE),IF(BP101&lt;&gt;0,VLOOKUP($A101,'Потребление ЭЭ_факт'!$A$5:$DH$154,47+'Потребление ЭЭ_факт'!CY$4+47,FALSE),0))</f>
        <v>18158.675663999999</v>
      </c>
      <c r="BR101" s="17">
        <f>IF(AND($D101=$BI$4,$E101=BR$5),VLOOKUP($A101,'Потребление ЭЭ_факт'!$A$5:$DH$154,47+'Потребление ЭЭ_факт'!CZ$4+47,FALSE),IF(BQ101&lt;&gt;0,VLOOKUP($A101,'Потребление ЭЭ_факт'!$A$5:$DH$154,47+'Потребление ЭЭ_факт'!CZ$4+47,FALSE),0))</f>
        <v>16698.610520999999</v>
      </c>
      <c r="BS101" s="17">
        <f>IF(AND($D101=$BI$4,$E101=BS$5),VLOOKUP($A101,'Потребление ЭЭ_факт'!$A$5:$DH$154,47+'Потребление ЭЭ_факт'!DA$4+47,FALSE),IF(BR101&lt;&gt;0,VLOOKUP($A101,'Потребление ЭЭ_факт'!$A$5:$DH$154,47+'Потребление ЭЭ_факт'!DA$4+47,FALSE),0))</f>
        <v>15760.642005</v>
      </c>
      <c r="BT101" s="17">
        <f>IF(AND($D101=$BI$4,$E101=BT$5),VLOOKUP($A101,'Потребление ЭЭ_факт'!$A$5:$DH$154,47+'Потребление ЭЭ_факт'!DB$4+47,FALSE),IF(BS101&lt;&gt;0,VLOOKUP($A101,'Потребление ЭЭ_факт'!$A$5:$DH$154,47+'Потребление ЭЭ_факт'!DB$4+47,FALSE),0))</f>
        <v>7690.5008070000003</v>
      </c>
      <c r="BU101" s="14">
        <f>IF(AND($D101=$BU$4,$E101=BU$5),VLOOKUP($A101,'Потребление ЭЭ_факт'!$A$5:$DH$154,59+'Потребление ЭЭ_факт'!DC$4+47,FALSE),IF(BT101&lt;&gt;0,VLOOKUP($A101,'Потребление ЭЭ_факт'!$A$5:$DH$154,47+'Потребление ЭЭ_факт'!DC$4+59,FALSE),0))</f>
        <v>16720.859456999999</v>
      </c>
      <c r="BV101" s="17">
        <f>IF(AND($D101=$BU$4,$E101=BV$5),VLOOKUP($A101,'Потребление ЭЭ_факт'!$A$5:$DH$154,59+'Потребление ЭЭ_факт'!DD$4+47,FALSE),IF(BU101&lt;&gt;0,VLOOKUP($A101,'Потребление ЭЭ_факт'!$A$5:$DH$154,47+'Потребление ЭЭ_факт'!DD$4+59,FALSE),0))</f>
        <v>16158.102231000001</v>
      </c>
      <c r="BW101" s="17">
        <f>IF(AND($D101=$BU$4,$E101=BW$5),VLOOKUP($A101,'Потребление ЭЭ_факт'!$A$5:$DH$154,59+'Потребление ЭЭ_факт'!DE$4+47,FALSE),IF(BV101&lt;&gt;0,VLOOKUP($A101,'Потребление ЭЭ_факт'!$A$5:$DH$154,47+'Потребление ЭЭ_факт'!DE$4+59,FALSE),0))</f>
        <v>16760.792394</v>
      </c>
      <c r="BX101" s="17">
        <f>IF(AND($D101=$BU$4,$E101=BX$5),VLOOKUP($A101,'Потребление ЭЭ_факт'!$A$5:$DH$154,59+'Потребление ЭЭ_факт'!DF$4+47,FALSE),IF(BW101&lt;&gt;0,VLOOKUP($A101,'Потребление ЭЭ_факт'!$A$5:$DH$154,47+'Потребление ЭЭ_факт'!DF$4+59,FALSE),0))</f>
        <v>17100.971919</v>
      </c>
      <c r="BY101" s="17">
        <f>IF(AND($D101=$BU$4,$E101=BY$5),VLOOKUP($A101,'Потребление ЭЭ_факт'!$A$5:$DH$154,59+'Потребление ЭЭ_факт'!DG$4+47,FALSE),IF(BX101&lt;&gt;0,VLOOKUP($A101,'Потребление ЭЭ_факт'!$A$5:$DH$154,47+'Потребление ЭЭ_факт'!DG$4+59,FALSE),0))</f>
        <v>18988.514750999999</v>
      </c>
      <c r="BZ101" s="17">
        <f>IF(AND($D101=$BU$4,$E101=BZ$5),VLOOKUP($A101,'Потребление ЭЭ_факт'!$A$5:$DH$154,59+'Потребление ЭЭ_факт'!DH$4+47,FALSE),IF(BY101&lt;&gt;0,VLOOKUP($A101,'Потребление ЭЭ_факт'!$A$5:$DH$154,47+'Потребление ЭЭ_факт'!DH$4+59,FALSE),0))</f>
        <v>19254.105366</v>
      </c>
      <c r="CA101" s="15">
        <f t="shared" si="301"/>
        <v>21585.184569000001</v>
      </c>
      <c r="CB101" s="12">
        <f t="shared" si="302"/>
        <v>21445.035762</v>
      </c>
      <c r="CC101" s="12">
        <f t="shared" si="303"/>
        <v>18158.675663999999</v>
      </c>
      <c r="CD101" s="12">
        <f t="shared" si="304"/>
        <v>16698.610520999999</v>
      </c>
      <c r="CE101" s="12">
        <f t="shared" si="305"/>
        <v>15760.642005</v>
      </c>
      <c r="CF101" s="12">
        <f t="shared" si="306"/>
        <v>7690.5008070000003</v>
      </c>
      <c r="CG101" s="14">
        <f t="shared" si="307"/>
        <v>16720.859456999999</v>
      </c>
      <c r="CH101" s="15">
        <f t="shared" si="308"/>
        <v>16158.102231000001</v>
      </c>
      <c r="CI101" s="15">
        <f t="shared" si="309"/>
        <v>16760.792394</v>
      </c>
      <c r="CJ101" s="15">
        <f t="shared" si="310"/>
        <v>17100.971919</v>
      </c>
      <c r="CK101" s="15">
        <f t="shared" si="311"/>
        <v>18988.514750999999</v>
      </c>
      <c r="CL101" s="15">
        <f t="shared" si="312"/>
        <v>19254.105366</v>
      </c>
      <c r="CM101" s="15">
        <f t="shared" si="438"/>
        <v>21585.184569000001</v>
      </c>
      <c r="CN101" s="15">
        <f t="shared" si="439"/>
        <v>21445.035762</v>
      </c>
      <c r="CO101" s="15">
        <f t="shared" si="440"/>
        <v>18158.675663999999</v>
      </c>
      <c r="CP101" s="15">
        <f t="shared" si="441"/>
        <v>16698.610520999999</v>
      </c>
      <c r="CQ101" s="15">
        <f t="shared" si="442"/>
        <v>15760.642005</v>
      </c>
      <c r="CR101" s="16">
        <f t="shared" si="443"/>
        <v>7690.5008070000003</v>
      </c>
      <c r="CS101" s="14">
        <f t="shared" si="437"/>
        <v>16720.859456999999</v>
      </c>
      <c r="CT101" s="15">
        <f t="shared" si="416"/>
        <v>16158.102231000001</v>
      </c>
      <c r="CU101" s="15">
        <f t="shared" si="417"/>
        <v>16760.792394</v>
      </c>
      <c r="CV101" s="15">
        <f t="shared" si="418"/>
        <v>17100.971919</v>
      </c>
      <c r="CW101" s="15">
        <f t="shared" si="419"/>
        <v>18988.514750999999</v>
      </c>
      <c r="CX101" s="15">
        <f t="shared" si="420"/>
        <v>19254.105366</v>
      </c>
      <c r="CY101" s="15">
        <f t="shared" si="421"/>
        <v>21585.184569000001</v>
      </c>
      <c r="CZ101" s="15">
        <f t="shared" si="422"/>
        <v>21445.035762</v>
      </c>
      <c r="DA101" s="15">
        <f t="shared" si="423"/>
        <v>18158.675663999999</v>
      </c>
      <c r="DB101" s="15">
        <f t="shared" si="424"/>
        <v>16698.610520999999</v>
      </c>
      <c r="DC101" s="15">
        <f t="shared" si="425"/>
        <v>15760.642005</v>
      </c>
      <c r="DD101" s="16">
        <f t="shared" si="459"/>
        <v>7690.5008070000003</v>
      </c>
      <c r="DE101" s="14">
        <f t="shared" si="460"/>
        <v>16720.859456999999</v>
      </c>
      <c r="DF101" s="15">
        <f t="shared" si="426"/>
        <v>16158.102231000001</v>
      </c>
      <c r="DG101" s="15">
        <f t="shared" si="427"/>
        <v>16760.792394</v>
      </c>
      <c r="DH101" s="15">
        <f t="shared" si="428"/>
        <v>17100.971919</v>
      </c>
      <c r="DI101" s="15">
        <f t="shared" si="429"/>
        <v>18988.514750999999</v>
      </c>
      <c r="DJ101" s="15">
        <f t="shared" si="430"/>
        <v>19254.105366</v>
      </c>
      <c r="DK101" s="15">
        <f t="shared" si="431"/>
        <v>21585.184569000001</v>
      </c>
      <c r="DL101" s="15">
        <f t="shared" si="432"/>
        <v>21445.035762</v>
      </c>
      <c r="DM101" s="15">
        <f t="shared" si="433"/>
        <v>18158.675663999999</v>
      </c>
      <c r="DN101" s="15">
        <f t="shared" si="434"/>
        <v>16698.610520999999</v>
      </c>
      <c r="DO101" s="15">
        <f t="shared" si="435"/>
        <v>15760.642005</v>
      </c>
      <c r="DP101" s="16">
        <f t="shared" si="436"/>
        <v>7690.5008070000003</v>
      </c>
      <c r="DQ101" s="14">
        <f t="shared" si="333"/>
        <v>16720.859456999999</v>
      </c>
      <c r="DR101" s="15">
        <f t="shared" si="334"/>
        <v>16158.102231000001</v>
      </c>
      <c r="DS101" s="15">
        <f t="shared" si="335"/>
        <v>16760.792394</v>
      </c>
      <c r="DT101" s="15">
        <f t="shared" si="336"/>
        <v>17100.971919</v>
      </c>
      <c r="DU101" s="15">
        <f t="shared" si="337"/>
        <v>18988.514750999999</v>
      </c>
      <c r="DV101" s="15">
        <f t="shared" si="338"/>
        <v>19254.105366</v>
      </c>
      <c r="DW101" s="15">
        <f t="shared" si="339"/>
        <v>21585.184569000001</v>
      </c>
      <c r="DX101" s="15">
        <f t="shared" si="340"/>
        <v>21445.035762</v>
      </c>
      <c r="DY101" s="15">
        <f t="shared" si="341"/>
        <v>18158.675663999999</v>
      </c>
      <c r="DZ101" s="15">
        <f t="shared" si="444"/>
        <v>16698.610520999999</v>
      </c>
      <c r="EA101" s="15">
        <f t="shared" si="445"/>
        <v>15760.642005</v>
      </c>
      <c r="EB101" s="16">
        <f t="shared" si="446"/>
        <v>7690.5008070000003</v>
      </c>
      <c r="EC101" s="14">
        <f t="shared" si="447"/>
        <v>16720.859456999999</v>
      </c>
      <c r="ED101" s="15">
        <f t="shared" si="448"/>
        <v>16158.102231000001</v>
      </c>
      <c r="EE101" s="15">
        <f t="shared" si="449"/>
        <v>16760.792394</v>
      </c>
      <c r="EF101" s="15">
        <f t="shared" si="450"/>
        <v>17100.971919</v>
      </c>
      <c r="EG101" s="15">
        <f t="shared" si="451"/>
        <v>18988.514750999999</v>
      </c>
      <c r="EH101" s="15">
        <f t="shared" si="452"/>
        <v>19254.105366</v>
      </c>
      <c r="EI101" s="15">
        <f t="shared" si="453"/>
        <v>21585.184569000001</v>
      </c>
      <c r="EJ101" s="15">
        <f t="shared" si="454"/>
        <v>21445.035762</v>
      </c>
      <c r="EK101" s="15">
        <f t="shared" si="455"/>
        <v>18158.675663999999</v>
      </c>
      <c r="EL101" s="15">
        <f t="shared" si="456"/>
        <v>16698.610520999999</v>
      </c>
      <c r="EM101" s="15">
        <f t="shared" si="457"/>
        <v>15760.642005</v>
      </c>
      <c r="EN101" s="16">
        <f t="shared" si="458"/>
        <v>7690.5008070000003</v>
      </c>
      <c r="EO101" s="14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6"/>
      <c r="FC101" s="14"/>
      <c r="FD101" s="17"/>
      <c r="FE101" s="17"/>
      <c r="FF101" s="17"/>
      <c r="FG101" s="17"/>
      <c r="FH101" s="17"/>
      <c r="FI101" s="17"/>
      <c r="FJ101" s="17"/>
      <c r="FK101" s="17"/>
      <c r="FL101" s="17"/>
      <c r="FM101" s="17"/>
      <c r="FN101" s="17"/>
      <c r="FO101" s="14"/>
      <c r="FP101" s="17"/>
      <c r="FQ101" s="17"/>
      <c r="FR101" s="17"/>
      <c r="FS101" s="17"/>
      <c r="FT101" s="17"/>
      <c r="FU101" s="17"/>
      <c r="FV101" s="17"/>
      <c r="FW101" s="17"/>
      <c r="FX101" s="17"/>
      <c r="FY101" s="17"/>
      <c r="FZ101" s="17"/>
      <c r="GA101" s="14"/>
      <c r="GB101" s="17"/>
      <c r="GC101" s="17"/>
      <c r="GD101" s="17">
        <f t="shared" si="344"/>
        <v>14797.602069</v>
      </c>
      <c r="GE101" s="17">
        <f t="shared" si="345"/>
        <v>15892.485146999999</v>
      </c>
      <c r="GF101" s="17">
        <f t="shared" si="346"/>
        <v>17582</v>
      </c>
      <c r="GG101" s="17">
        <f t="shared" si="347"/>
        <v>21585.184569000001</v>
      </c>
      <c r="GH101" s="17">
        <f t="shared" si="348"/>
        <v>21445.035762</v>
      </c>
      <c r="GI101" s="17">
        <f t="shared" si="349"/>
        <v>18158.675663999999</v>
      </c>
      <c r="GJ101" s="17">
        <f t="shared" si="350"/>
        <v>16698.610520999999</v>
      </c>
      <c r="GK101" s="17">
        <f t="shared" si="351"/>
        <v>15760.642005</v>
      </c>
      <c r="GL101" s="17">
        <f t="shared" si="352"/>
        <v>7690.5008070000003</v>
      </c>
      <c r="GM101" s="14">
        <f t="shared" si="353"/>
        <v>16720.859456999999</v>
      </c>
      <c r="GN101" s="17">
        <f t="shared" si="354"/>
        <v>16158.102231000001</v>
      </c>
      <c r="GO101" s="17">
        <f t="shared" si="355"/>
        <v>16760.792394</v>
      </c>
      <c r="GP101" s="17">
        <f t="shared" si="356"/>
        <v>17100.971919</v>
      </c>
      <c r="GQ101" s="17">
        <f t="shared" si="357"/>
        <v>18988.514750999999</v>
      </c>
      <c r="GR101" s="17">
        <f t="shared" si="358"/>
        <v>19254.105366</v>
      </c>
      <c r="GS101" s="15">
        <f t="shared" si="359"/>
        <v>21585.184569000001</v>
      </c>
      <c r="GT101" s="12">
        <f t="shared" si="360"/>
        <v>21445.035762</v>
      </c>
      <c r="GU101" s="12">
        <f t="shared" si="361"/>
        <v>18158.675663999999</v>
      </c>
      <c r="GV101" s="12">
        <f t="shared" si="362"/>
        <v>16698.610520999999</v>
      </c>
      <c r="GW101" s="12">
        <f t="shared" si="363"/>
        <v>15760.642005</v>
      </c>
      <c r="GX101" s="12">
        <f t="shared" si="364"/>
        <v>7690.5008070000003</v>
      </c>
      <c r="GY101" s="14">
        <f t="shared" si="365"/>
        <v>16720.859456999999</v>
      </c>
      <c r="GZ101" s="15">
        <f t="shared" si="366"/>
        <v>16158.102231000001</v>
      </c>
      <c r="HA101" s="15">
        <f t="shared" si="367"/>
        <v>16760.792394</v>
      </c>
      <c r="HB101" s="15">
        <f t="shared" si="368"/>
        <v>17100.971919</v>
      </c>
      <c r="HC101" s="15">
        <f t="shared" si="369"/>
        <v>18988.514750999999</v>
      </c>
      <c r="HD101" s="15">
        <f t="shared" si="370"/>
        <v>19254.105366</v>
      </c>
      <c r="HE101" s="15">
        <f t="shared" si="371"/>
        <v>21585.184569000001</v>
      </c>
      <c r="HF101" s="15">
        <f t="shared" si="372"/>
        <v>21445.035762</v>
      </c>
      <c r="HG101" s="15">
        <f t="shared" si="373"/>
        <v>18158.675663999999</v>
      </c>
      <c r="HH101" s="15">
        <f t="shared" si="374"/>
        <v>16698.610520999999</v>
      </c>
      <c r="HI101" s="15">
        <f t="shared" si="375"/>
        <v>15760.642005</v>
      </c>
      <c r="HJ101" s="16">
        <f t="shared" si="376"/>
        <v>7690.5008070000003</v>
      </c>
      <c r="HK101" s="14">
        <f t="shared" si="377"/>
        <v>16720.859456999999</v>
      </c>
      <c r="HL101" s="15">
        <f t="shared" si="378"/>
        <v>16158.102231000001</v>
      </c>
      <c r="HM101" s="15">
        <f t="shared" si="379"/>
        <v>16760.792394</v>
      </c>
      <c r="HN101" s="15">
        <f t="shared" si="380"/>
        <v>17100.971919</v>
      </c>
      <c r="HO101" s="15">
        <f t="shared" si="381"/>
        <v>18988.514750999999</v>
      </c>
      <c r="HP101" s="15">
        <f t="shared" si="382"/>
        <v>19254.105366</v>
      </c>
      <c r="HQ101" s="15">
        <f t="shared" si="383"/>
        <v>21585.184569000001</v>
      </c>
      <c r="HR101" s="15">
        <f t="shared" si="384"/>
        <v>21445.035762</v>
      </c>
      <c r="HS101" s="15">
        <f t="shared" si="385"/>
        <v>18158.675663999999</v>
      </c>
      <c r="HT101" s="15">
        <f t="shared" si="386"/>
        <v>16698.610520999999</v>
      </c>
      <c r="HU101" s="15">
        <f t="shared" si="387"/>
        <v>15760.642005</v>
      </c>
      <c r="HV101" s="16">
        <f t="shared" si="388"/>
        <v>7690.5008070000003</v>
      </c>
      <c r="HW101" s="14">
        <f t="shared" si="389"/>
        <v>16720.859456999999</v>
      </c>
      <c r="HX101" s="15">
        <f t="shared" si="390"/>
        <v>16158.102231000001</v>
      </c>
      <c r="HY101" s="15">
        <f t="shared" si="391"/>
        <v>16760.792394</v>
      </c>
      <c r="HZ101" s="15">
        <f t="shared" si="392"/>
        <v>17100.971919</v>
      </c>
      <c r="IA101" s="15">
        <f t="shared" si="393"/>
        <v>18988.514750999999</v>
      </c>
      <c r="IB101" s="15">
        <f t="shared" si="394"/>
        <v>19254.105366</v>
      </c>
      <c r="IC101" s="15">
        <f t="shared" si="395"/>
        <v>21585.184569000001</v>
      </c>
      <c r="ID101" s="15">
        <f t="shared" si="396"/>
        <v>21445.035762</v>
      </c>
      <c r="IE101" s="15">
        <f t="shared" si="397"/>
        <v>18158.675663999999</v>
      </c>
      <c r="IF101" s="15">
        <f t="shared" si="398"/>
        <v>16698.610520999999</v>
      </c>
      <c r="IG101" s="15">
        <f t="shared" si="399"/>
        <v>15760.642005</v>
      </c>
      <c r="IH101" s="16">
        <f t="shared" si="400"/>
        <v>7690.5008070000003</v>
      </c>
      <c r="II101" s="14">
        <f t="shared" si="401"/>
        <v>16720.859456999999</v>
      </c>
      <c r="IJ101" s="15">
        <f t="shared" si="415"/>
        <v>16158.102231000001</v>
      </c>
      <c r="IK101" s="15">
        <f t="shared" si="465"/>
        <v>16760.792394</v>
      </c>
      <c r="IL101" s="15"/>
      <c r="IM101" s="15"/>
      <c r="IN101" s="15"/>
      <c r="IO101" s="15"/>
      <c r="IP101" s="15"/>
      <c r="IQ101" s="15"/>
      <c r="IR101" s="15"/>
      <c r="IS101" s="15"/>
      <c r="IT101" s="16"/>
      <c r="IU101" s="14"/>
      <c r="IV101" s="15"/>
      <c r="IW101" s="15"/>
      <c r="IX101" s="15"/>
      <c r="IY101" s="15"/>
      <c r="IZ101" s="15"/>
      <c r="JA101" s="15"/>
      <c r="JB101" s="15"/>
      <c r="JC101" s="15"/>
      <c r="JD101" s="15"/>
      <c r="JE101" s="15"/>
      <c r="JF101" s="16"/>
      <c r="JH101" s="17"/>
      <c r="JI101" s="14">
        <f t="shared" si="406"/>
        <v>0</v>
      </c>
      <c r="JJ101" s="15">
        <f t="shared" si="407"/>
        <v>0</v>
      </c>
      <c r="JK101" s="15">
        <f t="shared" si="408"/>
        <v>149610.73654399998</v>
      </c>
      <c r="JL101" s="15">
        <f t="shared" si="409"/>
        <v>206321.99544600002</v>
      </c>
      <c r="JM101" s="15">
        <f t="shared" si="410"/>
        <v>206321.99544600002</v>
      </c>
      <c r="JN101" s="15">
        <f t="shared" si="411"/>
        <v>206321.99544600002</v>
      </c>
      <c r="JO101" s="15">
        <f t="shared" si="412"/>
        <v>206321.99544600002</v>
      </c>
      <c r="JP101" s="15">
        <f t="shared" si="413"/>
        <v>49639.754081999999</v>
      </c>
      <c r="JQ101" s="15">
        <f t="shared" si="414"/>
        <v>0</v>
      </c>
      <c r="JR101" s="14"/>
    </row>
    <row r="102" spans="1:278" ht="12.75" customHeight="1" x14ac:dyDescent="0.25">
      <c r="A102" s="5" t="s">
        <v>119</v>
      </c>
      <c r="B102" s="3" t="s">
        <v>120</v>
      </c>
      <c r="C102" s="4">
        <v>45373</v>
      </c>
      <c r="D102">
        <f t="shared" si="461"/>
        <v>2024</v>
      </c>
      <c r="E102">
        <f t="shared" si="462"/>
        <v>3</v>
      </c>
      <c r="F102">
        <f t="shared" si="463"/>
        <v>2021</v>
      </c>
      <c r="G102">
        <f t="shared" si="464"/>
        <v>3</v>
      </c>
      <c r="H102">
        <f t="shared" si="402"/>
        <v>2024</v>
      </c>
      <c r="I102">
        <f t="shared" si="403"/>
        <v>4</v>
      </c>
      <c r="J102">
        <f t="shared" si="404"/>
        <v>2029</v>
      </c>
      <c r="K102">
        <f t="shared" si="405"/>
        <v>3</v>
      </c>
      <c r="M102" s="28">
        <f>IF(AND($D102=$M$4,$E102=M$5),VLOOKUP($A102,'Потребление ЭЭ_факт'!$A$5:$DH$154,47+'Потребление ЭЭ_факт'!AU$4-1,FALSE),IF(L102&lt;&gt;0,VLOOKUP($A102,'Потребление ЭЭ_факт'!$A$5:$DH$154,47+'Потребление ЭЭ_факт'!AU$4-1,FALSE),0))</f>
        <v>0</v>
      </c>
      <c r="N102" s="17">
        <f>IF(AND($D102=$M$4,$E102=N$5),VLOOKUP($A102,'Потребление ЭЭ_факт'!$A$5:$DH$154,47+'Потребление ЭЭ_факт'!AV$4-1,FALSE),IF(M102&lt;&gt;0,VLOOKUP($A102,'Потребление ЭЭ_факт'!$A$5:$DH$154,47+'Потребление ЭЭ_факт'!AV$4-1,FALSE),0))</f>
        <v>0</v>
      </c>
      <c r="O102" s="17">
        <f>IF(AND($D102=$M$4,$E102=O$5),VLOOKUP($A102,'Потребление ЭЭ_факт'!$A$5:$DH$154,47+'Потребление ЭЭ_факт'!AW$4-1,FALSE),IF(N102&lt;&gt;0,VLOOKUP($A102,'Потребление ЭЭ_факт'!$A$5:$DH$154,47+'Потребление ЭЭ_факт'!AW$4-1,FALSE),0))</f>
        <v>0</v>
      </c>
      <c r="P102" s="17">
        <f>IF(AND($D102=$M$4,$E102=P$5),VLOOKUP($A102,'Потребление ЭЭ_факт'!$A$5:$DH$154,47+'Потребление ЭЭ_факт'!AX$4-1,FALSE),IF(O102&lt;&gt;0,VLOOKUP($A102,'Потребление ЭЭ_факт'!$A$5:$DH$154,47+'Потребление ЭЭ_факт'!AX$4-1,FALSE),0))</f>
        <v>0</v>
      </c>
      <c r="Q102" s="17">
        <f>IF(AND($D102=$M$4,$E102=Q$5),VLOOKUP($A102,'Потребление ЭЭ_факт'!$A$5:$DH$154,47+'Потребление ЭЭ_факт'!AY$4-1,FALSE),IF(P102&lt;&gt;0,VLOOKUP($A102,'Потребление ЭЭ_факт'!$A$5:$DH$154,47+'Потребление ЭЭ_факт'!AY$4-1,FALSE),0))</f>
        <v>0</v>
      </c>
      <c r="R102" s="17">
        <f>IF(AND($D102=$M$4,$E102=R$5),VLOOKUP($A102,'Потребление ЭЭ_факт'!$A$5:$DH$154,47+'Потребление ЭЭ_факт'!AZ$4-1,FALSE),IF(Q102&lt;&gt;0,VLOOKUP($A102,'Потребление ЭЭ_факт'!$A$5:$DH$154,47+'Потребление ЭЭ_факт'!AZ$4-1,FALSE),0))</f>
        <v>0</v>
      </c>
      <c r="S102" s="17">
        <f>IF(AND($D102=$M$4,$E102=S$5),VLOOKUP($A102,'Потребление ЭЭ_факт'!$A$5:$DH$154,47+'Потребление ЭЭ_факт'!BA$4-1,FALSE),IF(R102&lt;&gt;0,VLOOKUP($A102,'Потребление ЭЭ_факт'!$A$5:$DH$154,47+'Потребление ЭЭ_факт'!BA$4-1,FALSE),0))</f>
        <v>0</v>
      </c>
      <c r="T102" s="17">
        <f>IF(AND($D102=$M$4,$E102=T$5),VLOOKUP($A102,'Потребление ЭЭ_факт'!$A$5:$DH$154,47+'Потребление ЭЭ_факт'!BB$4-1,FALSE),IF(S102&lt;&gt;0,VLOOKUP($A102,'Потребление ЭЭ_факт'!$A$5:$DH$154,47+'Потребление ЭЭ_факт'!BB$4-1,FALSE),0))</f>
        <v>0</v>
      </c>
      <c r="U102" s="17">
        <f>IF(AND($D102=$M$4,$E102=U$5),VLOOKUP($A102,'Потребление ЭЭ_факт'!$A$5:$DH$154,47+'Потребление ЭЭ_факт'!BC$4-1,FALSE),IF(T102&lt;&gt;0,VLOOKUP($A102,'Потребление ЭЭ_факт'!$A$5:$DH$154,47+'Потребление ЭЭ_факт'!BC$4-1,FALSE),0))</f>
        <v>0</v>
      </c>
      <c r="V102" s="17">
        <f>IF(AND($D102=$M$4,$E102=V$5),VLOOKUP($A102,'Потребление ЭЭ_факт'!$A$5:$DH$154,47+'Потребление ЭЭ_факт'!BD$4-1,FALSE),IF(U102&lt;&gt;0,VLOOKUP($A102,'Потребление ЭЭ_факт'!$A$5:$DH$154,47+'Потребление ЭЭ_факт'!BD$4-1,FALSE),0))</f>
        <v>0</v>
      </c>
      <c r="W102" s="17">
        <f>IF(AND($D102=$M$4,$E102=W$5),VLOOKUP($A102,'Потребление ЭЭ_факт'!$A$5:$DH$154,47+'Потребление ЭЭ_факт'!BE$4-1,FALSE),IF(V102&lt;&gt;0,VLOOKUP($A102,'Потребление ЭЭ_факт'!$A$5:$DH$154,47+'Потребление ЭЭ_факт'!BE$4-1,FALSE),0))</f>
        <v>0</v>
      </c>
      <c r="X102" s="17">
        <f>IF(AND($D102=$M$4,$E102=X$5),VLOOKUP($A102,'Потребление ЭЭ_факт'!$A$5:$DH$154,47+'Потребление ЭЭ_факт'!BF$4-1,FALSE),IF(W102&lt;&gt;0,VLOOKUP($A102,'Потребление ЭЭ_факт'!$A$5:$DH$154,47+'Потребление ЭЭ_факт'!BF$4-1,FALSE),0))</f>
        <v>0</v>
      </c>
      <c r="Y102" s="14">
        <f>IF(AND($D102=$Y$4,$E102=Y$5),VLOOKUP($A102,'Потребление ЭЭ_факт'!$A$5:$DH$154,47+'Потребление ЭЭ_факт'!BG$4+11,FALSE),IF(X102&lt;&gt;0,VLOOKUP($A102,'Потребление ЭЭ_факт'!$A$5:$DH$154,47+'Потребление ЭЭ_факт'!BG$4+11,FALSE),0))</f>
        <v>0</v>
      </c>
      <c r="Z102" s="17">
        <f>IF(AND($D102=$Y$4,$E102=Z$5),VLOOKUP($A102,'Потребление ЭЭ_факт'!$A$5:$DH$154,47+'Потребление ЭЭ_факт'!BH$4+11,FALSE),IF(Y102&lt;&gt;0,VLOOKUP($A102,'Потребление ЭЭ_факт'!$A$5:$DH$154,47+'Потребление ЭЭ_факт'!BH$4+11,FALSE),0))</f>
        <v>0</v>
      </c>
      <c r="AA102" s="17">
        <f>IF(AND($D102=$Y$4,$E102=AA$5),VLOOKUP($A102,'Потребление ЭЭ_факт'!$A$5:$DH$154,47+'Потребление ЭЭ_факт'!BI$4+11,FALSE),IF(Z102&lt;&gt;0,VLOOKUP($A102,'Потребление ЭЭ_факт'!$A$5:$DH$154,47+'Потребление ЭЭ_факт'!BI$4+11,FALSE),0))</f>
        <v>0</v>
      </c>
      <c r="AB102" s="17">
        <f>IF(AND($D102=$Y$4,$E102=AB$5),VLOOKUP($A102,'Потребление ЭЭ_факт'!$A$5:$DH$154,47+'Потребление ЭЭ_факт'!BJ$4+11,FALSE),IF(AA102&lt;&gt;0,VLOOKUP($A102,'Потребление ЭЭ_факт'!$A$5:$DH$154,47+'Потребление ЭЭ_факт'!BJ$4+11,FALSE),0))</f>
        <v>0</v>
      </c>
      <c r="AC102" s="17">
        <f>IF(AND($D102=$Y$4,$E102=AC$5),VLOOKUP($A102,'Потребление ЭЭ_факт'!$A$5:$DH$154,47+'Потребление ЭЭ_факт'!BK$4+11,FALSE),IF(AB102&lt;&gt;0,VLOOKUP($A102,'Потребление ЭЭ_факт'!$A$5:$DH$154,47+'Потребление ЭЭ_факт'!BK$4+11,FALSE),0))</f>
        <v>0</v>
      </c>
      <c r="AD102" s="17">
        <f>IF(AND($D102=$Y$4,$E102=AD$5),VLOOKUP($A102,'Потребление ЭЭ_факт'!$A$5:$DH$154,47+'Потребление ЭЭ_факт'!BL$4+11,FALSE),IF(AC102&lt;&gt;0,VLOOKUP($A102,'Потребление ЭЭ_факт'!$A$5:$DH$154,47+'Потребление ЭЭ_факт'!BL$4+11,FALSE),0))</f>
        <v>0</v>
      </c>
      <c r="AE102" s="17">
        <f>IF(AND($D102=$Y$4,$E102=AE$5),VLOOKUP($A102,'Потребление ЭЭ_факт'!$A$5:$DH$154,47+'Потребление ЭЭ_факт'!BM$4+11,FALSE),IF(AD102&lt;&gt;0,VLOOKUP($A102,'Потребление ЭЭ_факт'!$A$5:$DH$154,47+'Потребление ЭЭ_факт'!BM$4+11,FALSE),0))</f>
        <v>0</v>
      </c>
      <c r="AF102" s="17">
        <f>IF(AND($D102=$Y$4,$E102=AF$5),VLOOKUP($A102,'Потребление ЭЭ_факт'!$A$5:$DH$154,47+'Потребление ЭЭ_факт'!BN$4+11,FALSE),IF(AE102&lt;&gt;0,VLOOKUP($A102,'Потребление ЭЭ_факт'!$A$5:$DH$154,47+'Потребление ЭЭ_факт'!BN$4+11,FALSE),0))</f>
        <v>0</v>
      </c>
      <c r="AG102" s="17">
        <f>IF(AND($D102=$Y$4,$E102=AG$5),VLOOKUP($A102,'Потребление ЭЭ_факт'!$A$5:$DH$154,47+'Потребление ЭЭ_факт'!BO$4+11,FALSE),IF(AF102&lt;&gt;0,VLOOKUP($A102,'Потребление ЭЭ_факт'!$A$5:$DH$154,47+'Потребление ЭЭ_факт'!BO$4+11,FALSE),0))</f>
        <v>0</v>
      </c>
      <c r="AH102" s="17">
        <f>IF(AND($D102=$Y$4,$E102=AH$5),VLOOKUP($A102,'Потребление ЭЭ_факт'!$A$5:$DH$154,47+'Потребление ЭЭ_факт'!BP$4+11,FALSE),IF(AG102&lt;&gt;0,VLOOKUP($A102,'Потребление ЭЭ_факт'!$A$5:$DH$154,47+'Потребление ЭЭ_факт'!BP$4+11,FALSE),0))</f>
        <v>0</v>
      </c>
      <c r="AI102" s="17">
        <f>IF(AND($D102=$Y$4,$E102=AI$5),VLOOKUP($A102,'Потребление ЭЭ_факт'!$A$5:$DH$154,47+'Потребление ЭЭ_факт'!BQ$4+11,FALSE),IF(AH102&lt;&gt;0,VLOOKUP($A102,'Потребление ЭЭ_факт'!$A$5:$DH$154,47+'Потребление ЭЭ_факт'!BQ$4+11,FALSE),0))</f>
        <v>0</v>
      </c>
      <c r="AJ102" s="17">
        <f>IF(AND($D102=$Y$4,$E102=AJ$5),VLOOKUP($A102,'Потребление ЭЭ_факт'!$A$5:$DH$154,47+'Потребление ЭЭ_факт'!BR$4+11,FALSE),IF(AI102&lt;&gt;0,VLOOKUP($A102,'Потребление ЭЭ_факт'!$A$5:$DH$154,47+'Потребление ЭЭ_факт'!BR$4+11,FALSE),0))</f>
        <v>0</v>
      </c>
      <c r="AK102" s="14">
        <f>IF(AND($D102=$AK$4,$E102=AK$5),VLOOKUP($A102,'Потребление ЭЭ_факт'!$A$5:$DH$154,47+'Потребление ЭЭ_факт'!BS$4+23,FALSE),IF(AJ102&lt;&gt;0,VLOOKUP($A102,'Потребление ЭЭ_факт'!$A$5:$DH$154,47+'Потребление ЭЭ_факт'!BS$4+23,FALSE),0))</f>
        <v>0</v>
      </c>
      <c r="AL102" s="17">
        <f>IF(AND($D102=$AK$4,$E102=AL$5),VLOOKUP($A102,'Потребление ЭЭ_факт'!$A$5:$DH$154,47+'Потребление ЭЭ_факт'!BT$4+23,FALSE),IF(AK102&lt;&gt;0,VLOOKUP($A102,'Потребление ЭЭ_факт'!$A$5:$DH$154,47+'Потребление ЭЭ_факт'!BT$4+23,FALSE),0))</f>
        <v>0</v>
      </c>
      <c r="AM102" s="17">
        <f>IF(AND($D102=$AK$4,$E102=AM$5),VLOOKUP($A102,'Потребление ЭЭ_факт'!$A$5:$DH$154,47+'Потребление ЭЭ_факт'!BU$4+23,FALSE),IF(AL102&lt;&gt;0,VLOOKUP($A102,'Потребление ЭЭ_факт'!$A$5:$DH$154,47+'Потребление ЭЭ_факт'!BU$4+23,FALSE),0))</f>
        <v>0</v>
      </c>
      <c r="AN102" s="17">
        <f>IF(AND($D102=$AK$4,$E102=AN$5),VLOOKUP($A102,'Потребление ЭЭ_факт'!$A$5:$DH$154,47+'Потребление ЭЭ_факт'!BV$4+23,FALSE),IF(AM102&lt;&gt;0,VLOOKUP($A102,'Потребление ЭЭ_факт'!$A$5:$DH$154,47+'Потребление ЭЭ_факт'!BV$4+23,FALSE),0))</f>
        <v>0</v>
      </c>
      <c r="AO102" s="17">
        <f>IF(AND($D102=$AK$4,$E102=AO$5),VLOOKUP($A102,'Потребление ЭЭ_факт'!$A$5:$DH$154,47+'Потребление ЭЭ_факт'!BW$4+23,FALSE),IF(AN102&lt;&gt;0,VLOOKUP($A102,'Потребление ЭЭ_факт'!$A$5:$DH$154,47+'Потребление ЭЭ_факт'!BW$4+23,FALSE),0))</f>
        <v>0</v>
      </c>
      <c r="AP102" s="17">
        <f>IF(AND($D102=$AK$4,$E102=AP$5),VLOOKUP($A102,'Потребление ЭЭ_факт'!$A$5:$DH$154,47+'Потребление ЭЭ_факт'!BX$4+23,FALSE),IF(AO102&lt;&gt;0,VLOOKUP($A102,'Потребление ЭЭ_факт'!$A$5:$DH$154,47+'Потребление ЭЭ_факт'!BX$4+23,FALSE),0))</f>
        <v>0</v>
      </c>
      <c r="AQ102" s="17">
        <f>IF(AND($D102=$AK$4,$E102=AQ$5),VLOOKUP($A102,'Потребление ЭЭ_факт'!$A$5:$DH$154,47+'Потребление ЭЭ_факт'!BY$4+23,FALSE),IF(AP102&lt;&gt;0,VLOOKUP($A102,'Потребление ЭЭ_факт'!$A$5:$DH$154,47+'Потребление ЭЭ_факт'!BY$4+23,FALSE),0))</f>
        <v>0</v>
      </c>
      <c r="AR102" s="17">
        <f>IF(AND($D102=$AK$4,$E102=AR$5),VLOOKUP($A102,'Потребление ЭЭ_факт'!$A$5:$DH$154,47+'Потребление ЭЭ_факт'!BZ$4+23,FALSE),IF(AQ102&lt;&gt;0,VLOOKUP($A102,'Потребление ЭЭ_факт'!$A$5:$DH$154,47+'Потребление ЭЭ_факт'!BZ$4+23,FALSE),0))</f>
        <v>0</v>
      </c>
      <c r="AS102" s="17">
        <f>IF(AND($D102=$AK$4,$E102=AS$5),VLOOKUP($A102,'Потребление ЭЭ_факт'!$A$5:$DH$154,47+'Потребление ЭЭ_факт'!CA$4+23,FALSE),IF(AR102&lt;&gt;0,VLOOKUP($A102,'Потребление ЭЭ_факт'!$A$5:$DH$154,47+'Потребление ЭЭ_факт'!CA$4+23,FALSE),0))</f>
        <v>0</v>
      </c>
      <c r="AT102" s="17">
        <f>IF(AND($D102=$AK$4,$E102=AT$5),VLOOKUP($A102,'Потребление ЭЭ_факт'!$A$5:$DH$154,47+'Потребление ЭЭ_факт'!CB$4+23,FALSE),IF(AS102&lt;&gt;0,VLOOKUP($A102,'Потребление ЭЭ_факт'!$A$5:$DH$154,47+'Потребление ЭЭ_факт'!CB$4+23,FALSE),0))</f>
        <v>0</v>
      </c>
      <c r="AU102" s="17">
        <f>IF(AND($D102=$AK$4,$E102=AU$5),VLOOKUP($A102,'Потребление ЭЭ_факт'!$A$5:$DH$154,47+'Потребление ЭЭ_факт'!CC$4+23,FALSE),IF(AT102&lt;&gt;0,VLOOKUP($A102,'Потребление ЭЭ_факт'!$A$5:$DH$154,47+'Потребление ЭЭ_факт'!CC$4+23,FALSE),0))</f>
        <v>0</v>
      </c>
      <c r="AV102" s="17">
        <f>IF(AND($D102=$AK$4,$E102=AV$5),VLOOKUP($A102,'Потребление ЭЭ_факт'!$A$5:$DH$154,47+'Потребление ЭЭ_факт'!CD$4+23,FALSE),IF(AU102&lt;&gt;0,VLOOKUP($A102,'Потребление ЭЭ_факт'!$A$5:$DH$154,47+'Потребление ЭЭ_факт'!CD$4+23,FALSE),0))</f>
        <v>0</v>
      </c>
      <c r="AW102" s="14">
        <f>IF(AND($D102=$AW$4,$E102=AW$5),VLOOKUP($A102,'Потребление ЭЭ_факт'!$A$5:$DH$154,47+'Потребление ЭЭ_факт'!CE$4+35,FALSE),IF(AV102&lt;&gt;0,VLOOKUP($A102,'Потребление ЭЭ_факт'!$A$5:$DH$154,47+'Потребление ЭЭ_факт'!CE$4+35,FALSE),0))</f>
        <v>0</v>
      </c>
      <c r="AX102" s="17">
        <f>IF(AND($D102=$AW$4,$E102=AX$5),VLOOKUP($A102,'Потребление ЭЭ_факт'!$A$5:$DH$154,47+'Потребление ЭЭ_факт'!CF$4+35,FALSE),IF(AW102&lt;&gt;0,VLOOKUP($A102,'Потребление ЭЭ_факт'!$A$5:$DH$154,47+'Потребление ЭЭ_факт'!CF$4+35,FALSE),0))</f>
        <v>0</v>
      </c>
      <c r="AY102" s="17">
        <f>IF(AND($D102=$AW$4,$E102=AY$5),VLOOKUP($A102,'Потребление ЭЭ_факт'!$A$5:$DH$154,47+'Потребление ЭЭ_факт'!CG$4+35,FALSE),IF(AX102&lt;&gt;0,VLOOKUP($A102,'Потребление ЭЭ_факт'!$A$5:$DH$154,47+'Потребление ЭЭ_факт'!CG$4+35,FALSE),0))</f>
        <v>0</v>
      </c>
      <c r="AZ102" s="17">
        <f>IF(AND($D102=$AW$4,$E102=AZ$5),VLOOKUP($A102,'Потребление ЭЭ_факт'!$A$5:$DH$154,47+'Потребление ЭЭ_факт'!CH$4+35,FALSE),IF(AY102&lt;&gt;0,VLOOKUP($A102,'Потребление ЭЭ_факт'!$A$5:$DH$154,47+'Потребление ЭЭ_факт'!CH$4+35,FALSE),0))</f>
        <v>0</v>
      </c>
      <c r="BA102" s="17">
        <f>IF(AND($D102=$AW$4,$E102=BA$5),VLOOKUP($A102,'Потребление ЭЭ_факт'!$A$5:$DH$154,47+'Потребление ЭЭ_факт'!CI$4+35,FALSE),IF(AZ102&lt;&gt;0,VLOOKUP($A102,'Потребление ЭЭ_факт'!$A$5:$DH$154,47+'Потребление ЭЭ_факт'!CI$4+35,FALSE),0))</f>
        <v>0</v>
      </c>
      <c r="BB102" s="17">
        <f>IF(AND($D102=$AW$4,$E102=BB$5),VLOOKUP($A102,'Потребление ЭЭ_факт'!$A$5:$DH$154,47+'Потребление ЭЭ_факт'!CJ$4+35,FALSE),IF(BA102&lt;&gt;0,VLOOKUP($A102,'Потребление ЭЭ_факт'!$A$5:$DH$154,47+'Потребление ЭЭ_факт'!CJ$4+35,FALSE),0))</f>
        <v>0</v>
      </c>
      <c r="BC102" s="17">
        <f>IF(AND($D102=$AW$4,$E102=BC$5),VLOOKUP($A102,'Потребление ЭЭ_факт'!$A$5:$DH$154,47+'Потребление ЭЭ_факт'!CK$4+35,FALSE),IF(BB102&lt;&gt;0,VLOOKUP($A102,'Потребление ЭЭ_факт'!$A$5:$DH$154,47+'Потребление ЭЭ_факт'!CK$4+35,FALSE),0))</f>
        <v>0</v>
      </c>
      <c r="BD102" s="17">
        <f>IF(AND($D102=$AW$4,$E102=BD$5),VLOOKUP($A102,'Потребление ЭЭ_факт'!$A$5:$DH$154,47+'Потребление ЭЭ_факт'!CL$4+35,FALSE),IF(BC102&lt;&gt;0,VLOOKUP($A102,'Потребление ЭЭ_факт'!$A$5:$DH$154,47+'Потребление ЭЭ_факт'!CL$4+35,FALSE),0))</f>
        <v>0</v>
      </c>
      <c r="BE102" s="17">
        <f>IF(AND($D102=$AW$4,$E102=BE$5),VLOOKUP($A102,'Потребление ЭЭ_факт'!$A$5:$DH$154,47+'Потребление ЭЭ_факт'!CM$4+35,FALSE),IF(BD102&lt;&gt;0,VLOOKUP($A102,'Потребление ЭЭ_факт'!$A$5:$DH$154,47+'Потребление ЭЭ_факт'!CM$4+35,FALSE),0))</f>
        <v>0</v>
      </c>
      <c r="BF102" s="17">
        <f>IF(AND($D102=$AW$4,$E102=BF$5),VLOOKUP($A102,'Потребление ЭЭ_факт'!$A$5:$DH$154,47+'Потребление ЭЭ_факт'!CN$4+35,FALSE),IF(BE102&lt;&gt;0,VLOOKUP($A102,'Потребление ЭЭ_факт'!$A$5:$DH$154,47+'Потребление ЭЭ_факт'!CN$4+35,FALSE),0))</f>
        <v>0</v>
      </c>
      <c r="BG102" s="17">
        <f>IF(AND($D102=$AW$4,$E102=BG$5),VLOOKUP($A102,'Потребление ЭЭ_факт'!$A$5:$DH$154,47+'Потребление ЭЭ_факт'!CO$4+35,FALSE),IF(BF102&lt;&gt;0,VLOOKUP($A102,'Потребление ЭЭ_факт'!$A$5:$DH$154,47+'Потребление ЭЭ_факт'!CO$4+35,FALSE),0))</f>
        <v>0</v>
      </c>
      <c r="BH102" s="17">
        <f>IF(AND($D102=$AW$4,$E102=BH$5),VLOOKUP($A102,'Потребление ЭЭ_факт'!$A$5:$DH$154,47+'Потребление ЭЭ_факт'!CP$4+35,FALSE),IF(BG102&lt;&gt;0,VLOOKUP($A102,'Потребление ЭЭ_факт'!$A$5:$DH$154,47+'Потребление ЭЭ_факт'!CP$4+35,FALSE),0))</f>
        <v>0</v>
      </c>
      <c r="BI102" s="14">
        <f>IF(AND($D102=$BI$4,$E102=BI$5),VLOOKUP($A102,'Потребление ЭЭ_факт'!$A$5:$DH$154,47+'Потребление ЭЭ_факт'!CQ$4+47,FALSE),IF(BH102&lt;&gt;0,VLOOKUP($A102,'Потребление ЭЭ_факт'!$A$5:$DH$154,47+'Потребление ЭЭ_факт'!CQ$4+47,FALSE),0))</f>
        <v>0</v>
      </c>
      <c r="BJ102" s="17">
        <f>IF(AND($D102=$BI$4,$E102=BJ$5),VLOOKUP($A102,'Потребление ЭЭ_факт'!$A$5:$DH$154,47+'Потребление ЭЭ_факт'!CR$4+47,FALSE),IF(BI102&lt;&gt;0,VLOOKUP($A102,'Потребление ЭЭ_факт'!$A$5:$DH$154,47+'Потребление ЭЭ_факт'!CR$4+47,FALSE),0))</f>
        <v>0</v>
      </c>
      <c r="BK102" s="17">
        <f>IF(AND($D102=$BI$4,$E102=BK$5),VLOOKUP($A102,'Потребление ЭЭ_факт'!$A$5:$DH$154,47+'Потребление ЭЭ_факт'!CS$4+47,FALSE),IF(BJ102&lt;&gt;0,VLOOKUP($A102,'Потребление ЭЭ_факт'!$A$5:$DH$154,47+'Потребление ЭЭ_факт'!CS$4+47,FALSE),0))</f>
        <v>8232.4926749999995</v>
      </c>
      <c r="BL102" s="17">
        <f>IF(AND($D102=$BI$4,$E102=BL$5),VLOOKUP($A102,'Потребление ЭЭ_факт'!$A$5:$DH$154,47+'Потребление ЭЭ_факт'!CT$4+47,FALSE),IF(BK102&lt;&gt;0,VLOOKUP($A102,'Потребление ЭЭ_факт'!$A$5:$DH$154,47+'Потребление ЭЭ_факт'!CT$4+47,FALSE),0))</f>
        <v>4131.503745</v>
      </c>
      <c r="BM102" s="17">
        <f>IF(AND($D102=$BI$4,$E102=BM$5),VLOOKUP($A102,'Потребление ЭЭ_факт'!$A$5:$DH$154,47+'Потребление ЭЭ_факт'!CU$4+47,FALSE),IF(BL102&lt;&gt;0,VLOOKUP($A102,'Потребление ЭЭ_факт'!$A$5:$DH$154,47+'Потребление ЭЭ_факт'!CU$4+47,FALSE),0))</f>
        <v>5198.0629499999995</v>
      </c>
      <c r="BN102" s="17">
        <f>IF(AND($D102=$BI$4,$E102=BN$5),VLOOKUP($A102,'Потребление ЭЭ_факт'!$A$5:$DH$154,47+'Потребление ЭЭ_факт'!CV$4+47,FALSE),IF(BM102&lt;&gt;0,VLOOKUP($A102,'Потребление ЭЭ_факт'!$A$5:$DH$154,47+'Потребление ЭЭ_факт'!CV$4+47,FALSE),0))</f>
        <v>4775.0313749999996</v>
      </c>
      <c r="BO102" s="17">
        <f>IF(AND($D102=$BI$4,$E102=BO$5),VLOOKUP($A102,'Потребление ЭЭ_факт'!$A$5:$DH$154,47+'Потребление ЭЭ_факт'!CW$4+47,FALSE),IF(BN102&lt;&gt;0,VLOOKUP($A102,'Потребление ЭЭ_факт'!$A$5:$DH$154,47+'Потребление ЭЭ_факт'!CW$4+47,FALSE),0))</f>
        <v>5352.201</v>
      </c>
      <c r="BP102" s="17">
        <f>IF(AND($D102=$BI$4,$E102=BP$5),VLOOKUP($A102,'Потребление ЭЭ_факт'!$A$5:$DH$154,47+'Потребление ЭЭ_факт'!CX$4+47,FALSE),IF(BO102&lt;&gt;0,VLOOKUP($A102,'Потребление ЭЭ_факт'!$A$5:$DH$154,47+'Потребление ЭЭ_факт'!CX$4+47,FALSE),0))</f>
        <v>4961.9865</v>
      </c>
      <c r="BQ102" s="17">
        <f>IF(AND($D102=$BI$4,$E102=BQ$5),VLOOKUP($A102,'Потребление ЭЭ_факт'!$A$5:$DH$154,47+'Потребление ЭЭ_факт'!CY$4+47,FALSE),IF(BP102&lt;&gt;0,VLOOKUP($A102,'Потребление ЭЭ_факт'!$A$5:$DH$154,47+'Потребление ЭЭ_факт'!CY$4+47,FALSE),0))</f>
        <v>4269.2138700000005</v>
      </c>
      <c r="BR102" s="17">
        <f>IF(AND($D102=$BI$4,$E102=BR$5),VLOOKUP($A102,'Потребление ЭЭ_факт'!$A$5:$DH$154,47+'Потребление ЭЭ_факт'!CZ$4+47,FALSE),IF(BQ102&lt;&gt;0,VLOOKUP($A102,'Потребление ЭЭ_факт'!$A$5:$DH$154,47+'Потребление ЭЭ_факт'!CZ$4+47,FALSE),0))</f>
        <v>8068.14</v>
      </c>
      <c r="BS102" s="17">
        <f>IF(AND($D102=$BI$4,$E102=BS$5),VLOOKUP($A102,'Потребление ЭЭ_факт'!$A$5:$DH$154,47+'Потребление ЭЭ_факт'!DA$4+47,FALSE),IF(BR102&lt;&gt;0,VLOOKUP($A102,'Потребление ЭЭ_факт'!$A$5:$DH$154,47+'Потребление ЭЭ_факт'!DA$4+47,FALSE),0))</f>
        <v>5798.5484999999999</v>
      </c>
      <c r="BT102" s="17">
        <f>IF(AND($D102=$BI$4,$E102=BT$5),VLOOKUP($A102,'Потребление ЭЭ_факт'!$A$5:$DH$154,47+'Потребление ЭЭ_факт'!DB$4+47,FALSE),IF(BS102&lt;&gt;0,VLOOKUP($A102,'Потребление ЭЭ_факт'!$A$5:$DH$154,47+'Потребление ЭЭ_факт'!DB$4+47,FALSE),0))</f>
        <v>6066.1568849999994</v>
      </c>
      <c r="BU102" s="14">
        <f>IF(AND($D102=$BU$4,$E102=BU$5),VLOOKUP($A102,'Потребление ЭЭ_факт'!$A$5:$DH$154,59+'Потребление ЭЭ_факт'!DC$4+47,FALSE),IF(BT102&lt;&gt;0,VLOOKUP($A102,'Потребление ЭЭ_факт'!$A$5:$DH$154,47+'Потребление ЭЭ_факт'!DC$4+59,FALSE),0))</f>
        <v>5388.5537249999998</v>
      </c>
      <c r="BV102" s="17">
        <f>IF(AND($D102=$BU$4,$E102=BV$5),VLOOKUP($A102,'Потребление ЭЭ_факт'!$A$5:$DH$154,59+'Потребление ЭЭ_факт'!DD$4+47,FALSE),IF(BU102&lt;&gt;0,VLOOKUP($A102,'Потребление ЭЭ_факт'!$A$5:$DH$154,47+'Потребление ЭЭ_факт'!DD$4+59,FALSE),0))</f>
        <v>5244.2085900000002</v>
      </c>
      <c r="BW102" s="17">
        <f>IF(AND($D102=$BU$4,$E102=BW$5),VLOOKUP($A102,'Потребление ЭЭ_факт'!$A$5:$DH$154,59+'Потребление ЭЭ_факт'!DE$4+47,FALSE),IF(BV102&lt;&gt;0,VLOOKUP($A102,'Потребление ЭЭ_факт'!$A$5:$DH$154,47+'Потребление ЭЭ_факт'!DE$4+59,FALSE),0))</f>
        <v>5247.0075150000002</v>
      </c>
      <c r="BX102" s="17">
        <f>IF(AND($D102=$BU$4,$E102=BX$5),VLOOKUP($A102,'Потребление ЭЭ_факт'!$A$5:$DH$154,59+'Потребление ЭЭ_факт'!DF$4+47,FALSE),IF(BW102&lt;&gt;0,VLOOKUP($A102,'Потребление ЭЭ_факт'!$A$5:$DH$154,47+'Потребление ЭЭ_факт'!DF$4+59,FALSE),0))</f>
        <v>11337.405000000001</v>
      </c>
      <c r="BY102" s="17">
        <f>IF(AND($D102=$BU$4,$E102=BY$5),VLOOKUP($A102,'Потребление ЭЭ_факт'!$A$5:$DH$154,59+'Потребление ЭЭ_факт'!DG$4+47,FALSE),IF(BX102&lt;&gt;0,VLOOKUP($A102,'Потребление ЭЭ_факт'!$A$5:$DH$154,47+'Потребление ЭЭ_факт'!DG$4+59,FALSE),0))</f>
        <v>4336.328775</v>
      </c>
      <c r="BZ102" s="17">
        <f>IF(AND($D102=$BU$4,$E102=BZ$5),VLOOKUP($A102,'Потребление ЭЭ_факт'!$A$5:$DH$154,59+'Потребление ЭЭ_факт'!DH$4+47,FALSE),IF(BY102&lt;&gt;0,VLOOKUP($A102,'Потребление ЭЭ_факт'!$A$5:$DH$154,47+'Потребление ЭЭ_факт'!DH$4+59,FALSE),0))</f>
        <v>4790.1304950000003</v>
      </c>
      <c r="CA102" s="15">
        <f t="shared" si="301"/>
        <v>5352.201</v>
      </c>
      <c r="CB102" s="12">
        <f t="shared" si="302"/>
        <v>4961.9865</v>
      </c>
      <c r="CC102" s="12">
        <f t="shared" si="303"/>
        <v>4269.2138700000005</v>
      </c>
      <c r="CD102" s="12">
        <f t="shared" si="304"/>
        <v>8068.14</v>
      </c>
      <c r="CE102" s="12">
        <f t="shared" si="305"/>
        <v>5798.5484999999999</v>
      </c>
      <c r="CF102" s="12">
        <f t="shared" si="306"/>
        <v>6066.1568849999994</v>
      </c>
      <c r="CG102" s="14">
        <f t="shared" si="307"/>
        <v>5388.5537249999998</v>
      </c>
      <c r="CH102" s="15">
        <f t="shared" si="308"/>
        <v>5244.2085900000002</v>
      </c>
      <c r="CI102" s="15">
        <f t="shared" si="309"/>
        <v>5247.0075150000002</v>
      </c>
      <c r="CJ102" s="15">
        <f t="shared" si="310"/>
        <v>11337.405000000001</v>
      </c>
      <c r="CK102" s="15">
        <f t="shared" si="311"/>
        <v>4336.328775</v>
      </c>
      <c r="CL102" s="15">
        <f t="shared" si="312"/>
        <v>4790.1304950000003</v>
      </c>
      <c r="CM102" s="15">
        <f t="shared" si="438"/>
        <v>5352.201</v>
      </c>
      <c r="CN102" s="15">
        <f t="shared" si="439"/>
        <v>4961.9865</v>
      </c>
      <c r="CO102" s="15">
        <f t="shared" si="440"/>
        <v>4269.2138700000005</v>
      </c>
      <c r="CP102" s="15">
        <f t="shared" si="441"/>
        <v>8068.14</v>
      </c>
      <c r="CQ102" s="15">
        <f t="shared" si="442"/>
        <v>5798.5484999999999</v>
      </c>
      <c r="CR102" s="16">
        <f t="shared" si="443"/>
        <v>6066.1568849999994</v>
      </c>
      <c r="CS102" s="14">
        <f t="shared" si="437"/>
        <v>5388.5537249999998</v>
      </c>
      <c r="CT102" s="15">
        <f t="shared" si="416"/>
        <v>5244.2085900000002</v>
      </c>
      <c r="CU102" s="15">
        <f t="shared" si="417"/>
        <v>5247.0075150000002</v>
      </c>
      <c r="CV102" s="15">
        <f t="shared" si="418"/>
        <v>11337.405000000001</v>
      </c>
      <c r="CW102" s="15">
        <f t="shared" si="419"/>
        <v>4336.328775</v>
      </c>
      <c r="CX102" s="15">
        <f t="shared" si="420"/>
        <v>4790.1304950000003</v>
      </c>
      <c r="CY102" s="15">
        <f t="shared" si="421"/>
        <v>5352.201</v>
      </c>
      <c r="CZ102" s="15">
        <f t="shared" si="422"/>
        <v>4961.9865</v>
      </c>
      <c r="DA102" s="15">
        <f t="shared" si="423"/>
        <v>4269.2138700000005</v>
      </c>
      <c r="DB102" s="15">
        <f t="shared" si="424"/>
        <v>8068.14</v>
      </c>
      <c r="DC102" s="15">
        <f t="shared" si="425"/>
        <v>5798.5484999999999</v>
      </c>
      <c r="DD102" s="16">
        <f t="shared" si="459"/>
        <v>6066.1568849999994</v>
      </c>
      <c r="DE102" s="14">
        <f t="shared" si="460"/>
        <v>5388.5537249999998</v>
      </c>
      <c r="DF102" s="15">
        <f t="shared" si="426"/>
        <v>5244.2085900000002</v>
      </c>
      <c r="DG102" s="15">
        <f t="shared" si="427"/>
        <v>5247.0075150000002</v>
      </c>
      <c r="DH102" s="15">
        <f t="shared" si="428"/>
        <v>11337.405000000001</v>
      </c>
      <c r="DI102" s="15">
        <f t="shared" si="429"/>
        <v>4336.328775</v>
      </c>
      <c r="DJ102" s="15">
        <f t="shared" si="430"/>
        <v>4790.1304950000003</v>
      </c>
      <c r="DK102" s="15">
        <f t="shared" si="431"/>
        <v>5352.201</v>
      </c>
      <c r="DL102" s="15">
        <f t="shared" si="432"/>
        <v>4961.9865</v>
      </c>
      <c r="DM102" s="15">
        <f t="shared" si="433"/>
        <v>4269.2138700000005</v>
      </c>
      <c r="DN102" s="15">
        <f t="shared" si="434"/>
        <v>8068.14</v>
      </c>
      <c r="DO102" s="15">
        <f t="shared" si="435"/>
        <v>5798.5484999999999</v>
      </c>
      <c r="DP102" s="16">
        <f t="shared" si="436"/>
        <v>6066.1568849999994</v>
      </c>
      <c r="DQ102" s="14">
        <f t="shared" si="333"/>
        <v>5388.5537249999998</v>
      </c>
      <c r="DR102" s="15">
        <f t="shared" si="334"/>
        <v>5244.2085900000002</v>
      </c>
      <c r="DS102" s="15">
        <f t="shared" si="335"/>
        <v>5247.0075150000002</v>
      </c>
      <c r="DT102" s="15">
        <f t="shared" si="336"/>
        <v>11337.405000000001</v>
      </c>
      <c r="DU102" s="15">
        <f t="shared" si="337"/>
        <v>4336.328775</v>
      </c>
      <c r="DV102" s="15">
        <f t="shared" si="338"/>
        <v>4790.1304950000003</v>
      </c>
      <c r="DW102" s="15">
        <f t="shared" si="339"/>
        <v>5352.201</v>
      </c>
      <c r="DX102" s="15">
        <f t="shared" si="340"/>
        <v>4961.9865</v>
      </c>
      <c r="DY102" s="15">
        <f t="shared" si="341"/>
        <v>4269.2138700000005</v>
      </c>
      <c r="DZ102" s="15">
        <f t="shared" si="444"/>
        <v>8068.14</v>
      </c>
      <c r="EA102" s="15">
        <f t="shared" si="445"/>
        <v>5798.5484999999999</v>
      </c>
      <c r="EB102" s="16">
        <f t="shared" si="446"/>
        <v>6066.1568849999994</v>
      </c>
      <c r="EC102" s="14">
        <f t="shared" si="447"/>
        <v>5388.5537249999998</v>
      </c>
      <c r="ED102" s="15">
        <f t="shared" si="448"/>
        <v>5244.2085900000002</v>
      </c>
      <c r="EE102" s="15">
        <f t="shared" si="449"/>
        <v>5247.0075150000002</v>
      </c>
      <c r="EF102" s="15">
        <f t="shared" si="450"/>
        <v>11337.405000000001</v>
      </c>
      <c r="EG102" s="15">
        <f t="shared" si="451"/>
        <v>4336.328775</v>
      </c>
      <c r="EH102" s="15">
        <f t="shared" si="452"/>
        <v>4790.1304950000003</v>
      </c>
      <c r="EI102" s="15">
        <f t="shared" si="453"/>
        <v>5352.201</v>
      </c>
      <c r="EJ102" s="15">
        <f t="shared" si="454"/>
        <v>4961.9865</v>
      </c>
      <c r="EK102" s="15">
        <f t="shared" si="455"/>
        <v>4269.2138700000005</v>
      </c>
      <c r="EL102" s="15">
        <f t="shared" si="456"/>
        <v>8068.14</v>
      </c>
      <c r="EM102" s="15">
        <f t="shared" si="457"/>
        <v>5798.5484999999999</v>
      </c>
      <c r="EN102" s="16">
        <f t="shared" si="458"/>
        <v>6066.1568849999994</v>
      </c>
      <c r="EO102" s="14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6"/>
      <c r="FC102" s="14"/>
      <c r="FD102" s="17"/>
      <c r="FE102" s="17"/>
      <c r="FF102" s="17"/>
      <c r="FG102" s="17"/>
      <c r="FH102" s="17"/>
      <c r="FI102" s="17"/>
      <c r="FJ102" s="17"/>
      <c r="FK102" s="17"/>
      <c r="FL102" s="17"/>
      <c r="FM102" s="17"/>
      <c r="FN102" s="17"/>
      <c r="FO102" s="14"/>
      <c r="FP102" s="17"/>
      <c r="FQ102" s="17"/>
      <c r="FR102" s="17"/>
      <c r="FS102" s="17"/>
      <c r="FT102" s="17"/>
      <c r="FU102" s="17"/>
      <c r="FV102" s="17"/>
      <c r="FW102" s="17"/>
      <c r="FX102" s="17"/>
      <c r="FY102" s="17"/>
      <c r="FZ102" s="17"/>
      <c r="GA102" s="14"/>
      <c r="GB102" s="17"/>
      <c r="GC102" s="17"/>
      <c r="GD102" s="17">
        <f t="shared" si="344"/>
        <v>4131.503745</v>
      </c>
      <c r="GE102" s="17">
        <f t="shared" si="345"/>
        <v>5198.0629499999995</v>
      </c>
      <c r="GF102" s="17">
        <f t="shared" si="346"/>
        <v>4775.0313749999996</v>
      </c>
      <c r="GG102" s="17">
        <f t="shared" si="347"/>
        <v>5352.201</v>
      </c>
      <c r="GH102" s="17">
        <f t="shared" si="348"/>
        <v>4961.9865</v>
      </c>
      <c r="GI102" s="17">
        <f t="shared" si="349"/>
        <v>4269.2138700000005</v>
      </c>
      <c r="GJ102" s="17">
        <f t="shared" si="350"/>
        <v>8068.14</v>
      </c>
      <c r="GK102" s="17">
        <f t="shared" si="351"/>
        <v>5798.5484999999999</v>
      </c>
      <c r="GL102" s="17">
        <f t="shared" si="352"/>
        <v>6066.1568849999994</v>
      </c>
      <c r="GM102" s="14">
        <f t="shared" si="353"/>
        <v>5388.5537249999998</v>
      </c>
      <c r="GN102" s="17">
        <f t="shared" si="354"/>
        <v>5244.2085900000002</v>
      </c>
      <c r="GO102" s="17">
        <f t="shared" si="355"/>
        <v>5247.0075150000002</v>
      </c>
      <c r="GP102" s="17">
        <f t="shared" si="356"/>
        <v>11337.405000000001</v>
      </c>
      <c r="GQ102" s="17">
        <f t="shared" si="357"/>
        <v>4336.328775</v>
      </c>
      <c r="GR102" s="17">
        <f t="shared" si="358"/>
        <v>4790.1304950000003</v>
      </c>
      <c r="GS102" s="15">
        <f t="shared" si="359"/>
        <v>5352.201</v>
      </c>
      <c r="GT102" s="12">
        <f t="shared" si="360"/>
        <v>4961.9865</v>
      </c>
      <c r="GU102" s="12">
        <f t="shared" si="361"/>
        <v>4269.2138700000005</v>
      </c>
      <c r="GV102" s="12">
        <f t="shared" si="362"/>
        <v>8068.14</v>
      </c>
      <c r="GW102" s="12">
        <f t="shared" si="363"/>
        <v>5798.5484999999999</v>
      </c>
      <c r="GX102" s="12">
        <f t="shared" si="364"/>
        <v>6066.1568849999994</v>
      </c>
      <c r="GY102" s="14">
        <f t="shared" si="365"/>
        <v>5388.5537249999998</v>
      </c>
      <c r="GZ102" s="15">
        <f t="shared" si="366"/>
        <v>5244.2085900000002</v>
      </c>
      <c r="HA102" s="15">
        <f t="shared" si="367"/>
        <v>5247.0075150000002</v>
      </c>
      <c r="HB102" s="15">
        <f t="shared" si="368"/>
        <v>11337.405000000001</v>
      </c>
      <c r="HC102" s="15">
        <f t="shared" si="369"/>
        <v>4336.328775</v>
      </c>
      <c r="HD102" s="15">
        <f t="shared" si="370"/>
        <v>4790.1304950000003</v>
      </c>
      <c r="HE102" s="15">
        <f t="shared" si="371"/>
        <v>5352.201</v>
      </c>
      <c r="HF102" s="15">
        <f t="shared" si="372"/>
        <v>4961.9865</v>
      </c>
      <c r="HG102" s="15">
        <f t="shared" si="373"/>
        <v>4269.2138700000005</v>
      </c>
      <c r="HH102" s="15">
        <f t="shared" si="374"/>
        <v>8068.14</v>
      </c>
      <c r="HI102" s="15">
        <f t="shared" si="375"/>
        <v>5798.5484999999999</v>
      </c>
      <c r="HJ102" s="16">
        <f t="shared" si="376"/>
        <v>6066.1568849999994</v>
      </c>
      <c r="HK102" s="14">
        <f t="shared" si="377"/>
        <v>5388.5537249999998</v>
      </c>
      <c r="HL102" s="15">
        <f t="shared" si="378"/>
        <v>5244.2085900000002</v>
      </c>
      <c r="HM102" s="15">
        <f t="shared" si="379"/>
        <v>5247.0075150000002</v>
      </c>
      <c r="HN102" s="15">
        <f t="shared" si="380"/>
        <v>11337.405000000001</v>
      </c>
      <c r="HO102" s="15">
        <f t="shared" si="381"/>
        <v>4336.328775</v>
      </c>
      <c r="HP102" s="15">
        <f t="shared" si="382"/>
        <v>4790.1304950000003</v>
      </c>
      <c r="HQ102" s="15">
        <f t="shared" si="383"/>
        <v>5352.201</v>
      </c>
      <c r="HR102" s="15">
        <f t="shared" si="384"/>
        <v>4961.9865</v>
      </c>
      <c r="HS102" s="15">
        <f t="shared" si="385"/>
        <v>4269.2138700000005</v>
      </c>
      <c r="HT102" s="15">
        <f t="shared" si="386"/>
        <v>8068.14</v>
      </c>
      <c r="HU102" s="15">
        <f t="shared" si="387"/>
        <v>5798.5484999999999</v>
      </c>
      <c r="HV102" s="16">
        <f t="shared" si="388"/>
        <v>6066.1568849999994</v>
      </c>
      <c r="HW102" s="14">
        <f t="shared" si="389"/>
        <v>5388.5537249999998</v>
      </c>
      <c r="HX102" s="15">
        <f t="shared" si="390"/>
        <v>5244.2085900000002</v>
      </c>
      <c r="HY102" s="15">
        <f t="shared" si="391"/>
        <v>5247.0075150000002</v>
      </c>
      <c r="HZ102" s="15">
        <f t="shared" si="392"/>
        <v>11337.405000000001</v>
      </c>
      <c r="IA102" s="15">
        <f t="shared" si="393"/>
        <v>4336.328775</v>
      </c>
      <c r="IB102" s="15">
        <f t="shared" si="394"/>
        <v>4790.1304950000003</v>
      </c>
      <c r="IC102" s="15">
        <f t="shared" si="395"/>
        <v>5352.201</v>
      </c>
      <c r="ID102" s="15">
        <f t="shared" si="396"/>
        <v>4961.9865</v>
      </c>
      <c r="IE102" s="15">
        <f t="shared" si="397"/>
        <v>4269.2138700000005</v>
      </c>
      <c r="IF102" s="15">
        <f t="shared" si="398"/>
        <v>8068.14</v>
      </c>
      <c r="IG102" s="15">
        <f t="shared" si="399"/>
        <v>5798.5484999999999</v>
      </c>
      <c r="IH102" s="16">
        <f t="shared" si="400"/>
        <v>6066.1568849999994</v>
      </c>
      <c r="II102" s="14">
        <f t="shared" si="401"/>
        <v>5388.5537249999998</v>
      </c>
      <c r="IJ102" s="15">
        <f t="shared" si="415"/>
        <v>5244.2085900000002</v>
      </c>
      <c r="IK102" s="15">
        <f t="shared" si="465"/>
        <v>5247.0075150000002</v>
      </c>
      <c r="IL102" s="15"/>
      <c r="IM102" s="15"/>
      <c r="IN102" s="15"/>
      <c r="IO102" s="15"/>
      <c r="IP102" s="15"/>
      <c r="IQ102" s="15"/>
      <c r="IR102" s="15"/>
      <c r="IS102" s="15"/>
      <c r="IT102" s="16"/>
      <c r="IU102" s="14"/>
      <c r="IV102" s="15"/>
      <c r="IW102" s="15"/>
      <c r="IX102" s="15"/>
      <c r="IY102" s="15"/>
      <c r="IZ102" s="15"/>
      <c r="JA102" s="15"/>
      <c r="JB102" s="15"/>
      <c r="JC102" s="15"/>
      <c r="JD102" s="15"/>
      <c r="JE102" s="15"/>
      <c r="JF102" s="16"/>
      <c r="JH102" s="17"/>
      <c r="JI102" s="14">
        <f t="shared" si="406"/>
        <v>0</v>
      </c>
      <c r="JJ102" s="15">
        <f t="shared" si="407"/>
        <v>0</v>
      </c>
      <c r="JK102" s="15">
        <f t="shared" si="408"/>
        <v>48620.844824999993</v>
      </c>
      <c r="JL102" s="15">
        <f t="shared" si="409"/>
        <v>70859.880854999996</v>
      </c>
      <c r="JM102" s="15">
        <f t="shared" si="410"/>
        <v>70859.880854999996</v>
      </c>
      <c r="JN102" s="15">
        <f t="shared" si="411"/>
        <v>70859.880854999996</v>
      </c>
      <c r="JO102" s="15">
        <f t="shared" si="412"/>
        <v>70859.880854999996</v>
      </c>
      <c r="JP102" s="15">
        <f t="shared" si="413"/>
        <v>15879.769830000001</v>
      </c>
      <c r="JQ102" s="15">
        <f t="shared" si="414"/>
        <v>0</v>
      </c>
      <c r="JR102" s="14"/>
    </row>
    <row r="103" spans="1:278" ht="12.75" customHeight="1" x14ac:dyDescent="0.25">
      <c r="A103" s="5" t="s">
        <v>277</v>
      </c>
      <c r="B103" s="3" t="s">
        <v>278</v>
      </c>
      <c r="C103" s="4">
        <v>45366</v>
      </c>
      <c r="D103">
        <f t="shared" si="461"/>
        <v>2024</v>
      </c>
      <c r="E103">
        <f t="shared" si="462"/>
        <v>3</v>
      </c>
      <c r="F103">
        <f t="shared" si="463"/>
        <v>2021</v>
      </c>
      <c r="G103">
        <f t="shared" si="464"/>
        <v>3</v>
      </c>
      <c r="H103">
        <f t="shared" si="402"/>
        <v>2024</v>
      </c>
      <c r="I103">
        <f t="shared" si="403"/>
        <v>4</v>
      </c>
      <c r="J103">
        <f t="shared" si="404"/>
        <v>2029</v>
      </c>
      <c r="K103">
        <f t="shared" si="405"/>
        <v>3</v>
      </c>
      <c r="M103" s="28">
        <f>IF(AND($D103=$M$4,$E103=M$5),VLOOKUP($A103,'Потребление ЭЭ_факт'!$A$5:$DH$154,47+'Потребление ЭЭ_факт'!AU$4-1,FALSE),IF(L103&lt;&gt;0,VLOOKUP($A103,'Потребление ЭЭ_факт'!$A$5:$DH$154,47+'Потребление ЭЭ_факт'!AU$4-1,FALSE),0))</f>
        <v>0</v>
      </c>
      <c r="N103" s="17">
        <f>IF(AND($D103=$M$4,$E103=N$5),VLOOKUP($A103,'Потребление ЭЭ_факт'!$A$5:$DH$154,47+'Потребление ЭЭ_факт'!AV$4-1,FALSE),IF(M103&lt;&gt;0,VLOOKUP($A103,'Потребление ЭЭ_факт'!$A$5:$DH$154,47+'Потребление ЭЭ_факт'!AV$4-1,FALSE),0))</f>
        <v>0</v>
      </c>
      <c r="O103" s="17">
        <f>IF(AND($D103=$M$4,$E103=O$5),VLOOKUP($A103,'Потребление ЭЭ_факт'!$A$5:$DH$154,47+'Потребление ЭЭ_факт'!AW$4-1,FALSE),IF(N103&lt;&gt;0,VLOOKUP($A103,'Потребление ЭЭ_факт'!$A$5:$DH$154,47+'Потребление ЭЭ_факт'!AW$4-1,FALSE),0))</f>
        <v>0</v>
      </c>
      <c r="P103" s="17">
        <f>IF(AND($D103=$M$4,$E103=P$5),VLOOKUP($A103,'Потребление ЭЭ_факт'!$A$5:$DH$154,47+'Потребление ЭЭ_факт'!AX$4-1,FALSE),IF(O103&lt;&gt;0,VLOOKUP($A103,'Потребление ЭЭ_факт'!$A$5:$DH$154,47+'Потребление ЭЭ_факт'!AX$4-1,FALSE),0))</f>
        <v>0</v>
      </c>
      <c r="Q103" s="17">
        <f>IF(AND($D103=$M$4,$E103=Q$5),VLOOKUP($A103,'Потребление ЭЭ_факт'!$A$5:$DH$154,47+'Потребление ЭЭ_факт'!AY$4-1,FALSE),IF(P103&lt;&gt;0,VLOOKUP($A103,'Потребление ЭЭ_факт'!$A$5:$DH$154,47+'Потребление ЭЭ_факт'!AY$4-1,FALSE),0))</f>
        <v>0</v>
      </c>
      <c r="R103" s="17">
        <f>IF(AND($D103=$M$4,$E103=R$5),VLOOKUP($A103,'Потребление ЭЭ_факт'!$A$5:$DH$154,47+'Потребление ЭЭ_факт'!AZ$4-1,FALSE),IF(Q103&lt;&gt;0,VLOOKUP($A103,'Потребление ЭЭ_факт'!$A$5:$DH$154,47+'Потребление ЭЭ_факт'!AZ$4-1,FALSE),0))</f>
        <v>0</v>
      </c>
      <c r="S103" s="17">
        <f>IF(AND($D103=$M$4,$E103=S$5),VLOOKUP($A103,'Потребление ЭЭ_факт'!$A$5:$DH$154,47+'Потребление ЭЭ_факт'!BA$4-1,FALSE),IF(R103&lt;&gt;0,VLOOKUP($A103,'Потребление ЭЭ_факт'!$A$5:$DH$154,47+'Потребление ЭЭ_факт'!BA$4-1,FALSE),0))</f>
        <v>0</v>
      </c>
      <c r="T103" s="17">
        <f>IF(AND($D103=$M$4,$E103=T$5),VLOOKUP($A103,'Потребление ЭЭ_факт'!$A$5:$DH$154,47+'Потребление ЭЭ_факт'!BB$4-1,FALSE),IF(S103&lt;&gt;0,VLOOKUP($A103,'Потребление ЭЭ_факт'!$A$5:$DH$154,47+'Потребление ЭЭ_факт'!BB$4-1,FALSE),0))</f>
        <v>0</v>
      </c>
      <c r="U103" s="17">
        <f>IF(AND($D103=$M$4,$E103=U$5),VLOOKUP($A103,'Потребление ЭЭ_факт'!$A$5:$DH$154,47+'Потребление ЭЭ_факт'!BC$4-1,FALSE),IF(T103&lt;&gt;0,VLOOKUP($A103,'Потребление ЭЭ_факт'!$A$5:$DH$154,47+'Потребление ЭЭ_факт'!BC$4-1,FALSE),0))</f>
        <v>0</v>
      </c>
      <c r="V103" s="17">
        <f>IF(AND($D103=$M$4,$E103=V$5),VLOOKUP($A103,'Потребление ЭЭ_факт'!$A$5:$DH$154,47+'Потребление ЭЭ_факт'!BD$4-1,FALSE),IF(U103&lt;&gt;0,VLOOKUP($A103,'Потребление ЭЭ_факт'!$A$5:$DH$154,47+'Потребление ЭЭ_факт'!BD$4-1,FALSE),0))</f>
        <v>0</v>
      </c>
      <c r="W103" s="17">
        <f>IF(AND($D103=$M$4,$E103=W$5),VLOOKUP($A103,'Потребление ЭЭ_факт'!$A$5:$DH$154,47+'Потребление ЭЭ_факт'!BE$4-1,FALSE),IF(V103&lt;&gt;0,VLOOKUP($A103,'Потребление ЭЭ_факт'!$A$5:$DH$154,47+'Потребление ЭЭ_факт'!BE$4-1,FALSE),0))</f>
        <v>0</v>
      </c>
      <c r="X103" s="17">
        <f>IF(AND($D103=$M$4,$E103=X$5),VLOOKUP($A103,'Потребление ЭЭ_факт'!$A$5:$DH$154,47+'Потребление ЭЭ_факт'!BF$4-1,FALSE),IF(W103&lt;&gt;0,VLOOKUP($A103,'Потребление ЭЭ_факт'!$A$5:$DH$154,47+'Потребление ЭЭ_факт'!BF$4-1,FALSE),0))</f>
        <v>0</v>
      </c>
      <c r="Y103" s="14">
        <f>IF(AND($D103=$Y$4,$E103=Y$5),VLOOKUP($A103,'Потребление ЭЭ_факт'!$A$5:$DH$154,47+'Потребление ЭЭ_факт'!BG$4+11,FALSE),IF(X103&lt;&gt;0,VLOOKUP($A103,'Потребление ЭЭ_факт'!$A$5:$DH$154,47+'Потребление ЭЭ_факт'!BG$4+11,FALSE),0))</f>
        <v>0</v>
      </c>
      <c r="Z103" s="17">
        <f>IF(AND($D103=$Y$4,$E103=Z$5),VLOOKUP($A103,'Потребление ЭЭ_факт'!$A$5:$DH$154,47+'Потребление ЭЭ_факт'!BH$4+11,FALSE),IF(Y103&lt;&gt;0,VLOOKUP($A103,'Потребление ЭЭ_факт'!$A$5:$DH$154,47+'Потребление ЭЭ_факт'!BH$4+11,FALSE),0))</f>
        <v>0</v>
      </c>
      <c r="AA103" s="17">
        <f>IF(AND($D103=$Y$4,$E103=AA$5),VLOOKUP($A103,'Потребление ЭЭ_факт'!$A$5:$DH$154,47+'Потребление ЭЭ_факт'!BI$4+11,FALSE),IF(Z103&lt;&gt;0,VLOOKUP($A103,'Потребление ЭЭ_факт'!$A$5:$DH$154,47+'Потребление ЭЭ_факт'!BI$4+11,FALSE),0))</f>
        <v>0</v>
      </c>
      <c r="AB103" s="17">
        <f>IF(AND($D103=$Y$4,$E103=AB$5),VLOOKUP($A103,'Потребление ЭЭ_факт'!$A$5:$DH$154,47+'Потребление ЭЭ_факт'!BJ$4+11,FALSE),IF(AA103&lt;&gt;0,VLOOKUP($A103,'Потребление ЭЭ_факт'!$A$5:$DH$154,47+'Потребление ЭЭ_факт'!BJ$4+11,FALSE),0))</f>
        <v>0</v>
      </c>
      <c r="AC103" s="17">
        <f>IF(AND($D103=$Y$4,$E103=AC$5),VLOOKUP($A103,'Потребление ЭЭ_факт'!$A$5:$DH$154,47+'Потребление ЭЭ_факт'!BK$4+11,FALSE),IF(AB103&lt;&gt;0,VLOOKUP($A103,'Потребление ЭЭ_факт'!$A$5:$DH$154,47+'Потребление ЭЭ_факт'!BK$4+11,FALSE),0))</f>
        <v>0</v>
      </c>
      <c r="AD103" s="17">
        <f>IF(AND($D103=$Y$4,$E103=AD$5),VLOOKUP($A103,'Потребление ЭЭ_факт'!$A$5:$DH$154,47+'Потребление ЭЭ_факт'!BL$4+11,FALSE),IF(AC103&lt;&gt;0,VLOOKUP($A103,'Потребление ЭЭ_факт'!$A$5:$DH$154,47+'Потребление ЭЭ_факт'!BL$4+11,FALSE),0))</f>
        <v>0</v>
      </c>
      <c r="AE103" s="17">
        <f>IF(AND($D103=$Y$4,$E103=AE$5),VLOOKUP($A103,'Потребление ЭЭ_факт'!$A$5:$DH$154,47+'Потребление ЭЭ_факт'!BM$4+11,FALSE),IF(AD103&lt;&gt;0,VLOOKUP($A103,'Потребление ЭЭ_факт'!$A$5:$DH$154,47+'Потребление ЭЭ_факт'!BM$4+11,FALSE),0))</f>
        <v>0</v>
      </c>
      <c r="AF103" s="17">
        <f>IF(AND($D103=$Y$4,$E103=AF$5),VLOOKUP($A103,'Потребление ЭЭ_факт'!$A$5:$DH$154,47+'Потребление ЭЭ_факт'!BN$4+11,FALSE),IF(AE103&lt;&gt;0,VLOOKUP($A103,'Потребление ЭЭ_факт'!$A$5:$DH$154,47+'Потребление ЭЭ_факт'!BN$4+11,FALSE),0))</f>
        <v>0</v>
      </c>
      <c r="AG103" s="17">
        <f>IF(AND($D103=$Y$4,$E103=AG$5),VLOOKUP($A103,'Потребление ЭЭ_факт'!$A$5:$DH$154,47+'Потребление ЭЭ_факт'!BO$4+11,FALSE),IF(AF103&lt;&gt;0,VLOOKUP($A103,'Потребление ЭЭ_факт'!$A$5:$DH$154,47+'Потребление ЭЭ_факт'!BO$4+11,FALSE),0))</f>
        <v>0</v>
      </c>
      <c r="AH103" s="17">
        <f>IF(AND($D103=$Y$4,$E103=AH$5),VLOOKUP($A103,'Потребление ЭЭ_факт'!$A$5:$DH$154,47+'Потребление ЭЭ_факт'!BP$4+11,FALSE),IF(AG103&lt;&gt;0,VLOOKUP($A103,'Потребление ЭЭ_факт'!$A$5:$DH$154,47+'Потребление ЭЭ_факт'!BP$4+11,FALSE),0))</f>
        <v>0</v>
      </c>
      <c r="AI103" s="17">
        <f>IF(AND($D103=$Y$4,$E103=AI$5),VLOOKUP($A103,'Потребление ЭЭ_факт'!$A$5:$DH$154,47+'Потребление ЭЭ_факт'!BQ$4+11,FALSE),IF(AH103&lt;&gt;0,VLOOKUP($A103,'Потребление ЭЭ_факт'!$A$5:$DH$154,47+'Потребление ЭЭ_факт'!BQ$4+11,FALSE),0))</f>
        <v>0</v>
      </c>
      <c r="AJ103" s="17">
        <f>IF(AND($D103=$Y$4,$E103=AJ$5),VLOOKUP($A103,'Потребление ЭЭ_факт'!$A$5:$DH$154,47+'Потребление ЭЭ_факт'!BR$4+11,FALSE),IF(AI103&lt;&gt;0,VLOOKUP($A103,'Потребление ЭЭ_факт'!$A$5:$DH$154,47+'Потребление ЭЭ_факт'!BR$4+11,FALSE),0))</f>
        <v>0</v>
      </c>
      <c r="AK103" s="14">
        <f>IF(AND($D103=$AK$4,$E103=AK$5),VLOOKUP($A103,'Потребление ЭЭ_факт'!$A$5:$DH$154,47+'Потребление ЭЭ_факт'!BS$4+23,FALSE),IF(AJ103&lt;&gt;0,VLOOKUP($A103,'Потребление ЭЭ_факт'!$A$5:$DH$154,47+'Потребление ЭЭ_факт'!BS$4+23,FALSE),0))</f>
        <v>0</v>
      </c>
      <c r="AL103" s="17">
        <f>IF(AND($D103=$AK$4,$E103=AL$5),VLOOKUP($A103,'Потребление ЭЭ_факт'!$A$5:$DH$154,47+'Потребление ЭЭ_факт'!BT$4+23,FALSE),IF(AK103&lt;&gt;0,VLOOKUP($A103,'Потребление ЭЭ_факт'!$A$5:$DH$154,47+'Потребление ЭЭ_факт'!BT$4+23,FALSE),0))</f>
        <v>0</v>
      </c>
      <c r="AM103" s="17">
        <f>IF(AND($D103=$AK$4,$E103=AM$5),VLOOKUP($A103,'Потребление ЭЭ_факт'!$A$5:$DH$154,47+'Потребление ЭЭ_факт'!BU$4+23,FALSE),IF(AL103&lt;&gt;0,VLOOKUP($A103,'Потребление ЭЭ_факт'!$A$5:$DH$154,47+'Потребление ЭЭ_факт'!BU$4+23,FALSE),0))</f>
        <v>0</v>
      </c>
      <c r="AN103" s="17">
        <f>IF(AND($D103=$AK$4,$E103=AN$5),VLOOKUP($A103,'Потребление ЭЭ_факт'!$A$5:$DH$154,47+'Потребление ЭЭ_факт'!BV$4+23,FALSE),IF(AM103&lt;&gt;0,VLOOKUP($A103,'Потребление ЭЭ_факт'!$A$5:$DH$154,47+'Потребление ЭЭ_факт'!BV$4+23,FALSE),0))</f>
        <v>0</v>
      </c>
      <c r="AO103" s="17">
        <f>IF(AND($D103=$AK$4,$E103=AO$5),VLOOKUP($A103,'Потребление ЭЭ_факт'!$A$5:$DH$154,47+'Потребление ЭЭ_факт'!BW$4+23,FALSE),IF(AN103&lt;&gt;0,VLOOKUP($A103,'Потребление ЭЭ_факт'!$A$5:$DH$154,47+'Потребление ЭЭ_факт'!BW$4+23,FALSE),0))</f>
        <v>0</v>
      </c>
      <c r="AP103" s="17">
        <f>IF(AND($D103=$AK$4,$E103=AP$5),VLOOKUP($A103,'Потребление ЭЭ_факт'!$A$5:$DH$154,47+'Потребление ЭЭ_факт'!BX$4+23,FALSE),IF(AO103&lt;&gt;0,VLOOKUP($A103,'Потребление ЭЭ_факт'!$A$5:$DH$154,47+'Потребление ЭЭ_факт'!BX$4+23,FALSE),0))</f>
        <v>0</v>
      </c>
      <c r="AQ103" s="17">
        <f>IF(AND($D103=$AK$4,$E103=AQ$5),VLOOKUP($A103,'Потребление ЭЭ_факт'!$A$5:$DH$154,47+'Потребление ЭЭ_факт'!BY$4+23,FALSE),IF(AP103&lt;&gt;0,VLOOKUP($A103,'Потребление ЭЭ_факт'!$A$5:$DH$154,47+'Потребление ЭЭ_факт'!BY$4+23,FALSE),0))</f>
        <v>0</v>
      </c>
      <c r="AR103" s="17">
        <f>IF(AND($D103=$AK$4,$E103=AR$5),VLOOKUP($A103,'Потребление ЭЭ_факт'!$A$5:$DH$154,47+'Потребление ЭЭ_факт'!BZ$4+23,FALSE),IF(AQ103&lt;&gt;0,VLOOKUP($A103,'Потребление ЭЭ_факт'!$A$5:$DH$154,47+'Потребление ЭЭ_факт'!BZ$4+23,FALSE),0))</f>
        <v>0</v>
      </c>
      <c r="AS103" s="17">
        <f>IF(AND($D103=$AK$4,$E103=AS$5),VLOOKUP($A103,'Потребление ЭЭ_факт'!$A$5:$DH$154,47+'Потребление ЭЭ_факт'!CA$4+23,FALSE),IF(AR103&lt;&gt;0,VLOOKUP($A103,'Потребление ЭЭ_факт'!$A$5:$DH$154,47+'Потребление ЭЭ_факт'!CA$4+23,FALSE),0))</f>
        <v>0</v>
      </c>
      <c r="AT103" s="17">
        <f>IF(AND($D103=$AK$4,$E103=AT$5),VLOOKUP($A103,'Потребление ЭЭ_факт'!$A$5:$DH$154,47+'Потребление ЭЭ_факт'!CB$4+23,FALSE),IF(AS103&lt;&gt;0,VLOOKUP($A103,'Потребление ЭЭ_факт'!$A$5:$DH$154,47+'Потребление ЭЭ_факт'!CB$4+23,FALSE),0))</f>
        <v>0</v>
      </c>
      <c r="AU103" s="17">
        <f>IF(AND($D103=$AK$4,$E103=AU$5),VLOOKUP($A103,'Потребление ЭЭ_факт'!$A$5:$DH$154,47+'Потребление ЭЭ_факт'!CC$4+23,FALSE),IF(AT103&lt;&gt;0,VLOOKUP($A103,'Потребление ЭЭ_факт'!$A$5:$DH$154,47+'Потребление ЭЭ_факт'!CC$4+23,FALSE),0))</f>
        <v>0</v>
      </c>
      <c r="AV103" s="17">
        <f>IF(AND($D103=$AK$4,$E103=AV$5),VLOOKUP($A103,'Потребление ЭЭ_факт'!$A$5:$DH$154,47+'Потребление ЭЭ_факт'!CD$4+23,FALSE),IF(AU103&lt;&gt;0,VLOOKUP($A103,'Потребление ЭЭ_факт'!$A$5:$DH$154,47+'Потребление ЭЭ_факт'!CD$4+23,FALSE),0))</f>
        <v>0</v>
      </c>
      <c r="AW103" s="14">
        <f>IF(AND($D103=$AW$4,$E103=AW$5),VLOOKUP($A103,'Потребление ЭЭ_факт'!$A$5:$DH$154,47+'Потребление ЭЭ_факт'!CE$4+35,FALSE),IF(AV103&lt;&gt;0,VLOOKUP($A103,'Потребление ЭЭ_факт'!$A$5:$DH$154,47+'Потребление ЭЭ_факт'!CE$4+35,FALSE),0))</f>
        <v>0</v>
      </c>
      <c r="AX103" s="17">
        <f>IF(AND($D103=$AW$4,$E103=AX$5),VLOOKUP($A103,'Потребление ЭЭ_факт'!$A$5:$DH$154,47+'Потребление ЭЭ_факт'!CF$4+35,FALSE),IF(AW103&lt;&gt;0,VLOOKUP($A103,'Потребление ЭЭ_факт'!$A$5:$DH$154,47+'Потребление ЭЭ_факт'!CF$4+35,FALSE),0))</f>
        <v>0</v>
      </c>
      <c r="AY103" s="17">
        <f>IF(AND($D103=$AW$4,$E103=AY$5),VLOOKUP($A103,'Потребление ЭЭ_факт'!$A$5:$DH$154,47+'Потребление ЭЭ_факт'!CG$4+35,FALSE),IF(AX103&lt;&gt;0,VLOOKUP($A103,'Потребление ЭЭ_факт'!$A$5:$DH$154,47+'Потребление ЭЭ_факт'!CG$4+35,FALSE),0))</f>
        <v>0</v>
      </c>
      <c r="AZ103" s="17">
        <f>IF(AND($D103=$AW$4,$E103=AZ$5),VLOOKUP($A103,'Потребление ЭЭ_факт'!$A$5:$DH$154,47+'Потребление ЭЭ_факт'!CH$4+35,FALSE),IF(AY103&lt;&gt;0,VLOOKUP($A103,'Потребление ЭЭ_факт'!$A$5:$DH$154,47+'Потребление ЭЭ_факт'!CH$4+35,FALSE),0))</f>
        <v>0</v>
      </c>
      <c r="BA103" s="17">
        <f>IF(AND($D103=$AW$4,$E103=BA$5),VLOOKUP($A103,'Потребление ЭЭ_факт'!$A$5:$DH$154,47+'Потребление ЭЭ_факт'!CI$4+35,FALSE),IF(AZ103&lt;&gt;0,VLOOKUP($A103,'Потребление ЭЭ_факт'!$A$5:$DH$154,47+'Потребление ЭЭ_факт'!CI$4+35,FALSE),0))</f>
        <v>0</v>
      </c>
      <c r="BB103" s="17">
        <f>IF(AND($D103=$AW$4,$E103=BB$5),VLOOKUP($A103,'Потребление ЭЭ_факт'!$A$5:$DH$154,47+'Потребление ЭЭ_факт'!CJ$4+35,FALSE),IF(BA103&lt;&gt;0,VLOOKUP($A103,'Потребление ЭЭ_факт'!$A$5:$DH$154,47+'Потребление ЭЭ_факт'!CJ$4+35,FALSE),0))</f>
        <v>0</v>
      </c>
      <c r="BC103" s="17">
        <f>IF(AND($D103=$AW$4,$E103=BC$5),VLOOKUP($A103,'Потребление ЭЭ_факт'!$A$5:$DH$154,47+'Потребление ЭЭ_факт'!CK$4+35,FALSE),IF(BB103&lt;&gt;0,VLOOKUP($A103,'Потребление ЭЭ_факт'!$A$5:$DH$154,47+'Потребление ЭЭ_факт'!CK$4+35,FALSE),0))</f>
        <v>0</v>
      </c>
      <c r="BD103" s="17">
        <f>IF(AND($D103=$AW$4,$E103=BD$5),VLOOKUP($A103,'Потребление ЭЭ_факт'!$A$5:$DH$154,47+'Потребление ЭЭ_факт'!CL$4+35,FALSE),IF(BC103&lt;&gt;0,VLOOKUP($A103,'Потребление ЭЭ_факт'!$A$5:$DH$154,47+'Потребление ЭЭ_факт'!CL$4+35,FALSE),0))</f>
        <v>0</v>
      </c>
      <c r="BE103" s="17">
        <f>IF(AND($D103=$AW$4,$E103=BE$5),VLOOKUP($A103,'Потребление ЭЭ_факт'!$A$5:$DH$154,47+'Потребление ЭЭ_факт'!CM$4+35,FALSE),IF(BD103&lt;&gt;0,VLOOKUP($A103,'Потребление ЭЭ_факт'!$A$5:$DH$154,47+'Потребление ЭЭ_факт'!CM$4+35,FALSE),0))</f>
        <v>0</v>
      </c>
      <c r="BF103" s="17">
        <f>IF(AND($D103=$AW$4,$E103=BF$5),VLOOKUP($A103,'Потребление ЭЭ_факт'!$A$5:$DH$154,47+'Потребление ЭЭ_факт'!CN$4+35,FALSE),IF(BE103&lt;&gt;0,VLOOKUP($A103,'Потребление ЭЭ_факт'!$A$5:$DH$154,47+'Потребление ЭЭ_факт'!CN$4+35,FALSE),0))</f>
        <v>0</v>
      </c>
      <c r="BG103" s="17">
        <f>IF(AND($D103=$AW$4,$E103=BG$5),VLOOKUP($A103,'Потребление ЭЭ_факт'!$A$5:$DH$154,47+'Потребление ЭЭ_факт'!CO$4+35,FALSE),IF(BF103&lt;&gt;0,VLOOKUP($A103,'Потребление ЭЭ_факт'!$A$5:$DH$154,47+'Потребление ЭЭ_факт'!CO$4+35,FALSE),0))</f>
        <v>0</v>
      </c>
      <c r="BH103" s="17">
        <f>IF(AND($D103=$AW$4,$E103=BH$5),VLOOKUP($A103,'Потребление ЭЭ_факт'!$A$5:$DH$154,47+'Потребление ЭЭ_факт'!CP$4+35,FALSE),IF(BG103&lt;&gt;0,VLOOKUP($A103,'Потребление ЭЭ_факт'!$A$5:$DH$154,47+'Потребление ЭЭ_факт'!CP$4+35,FALSE),0))</f>
        <v>0</v>
      </c>
      <c r="BI103" s="14">
        <f>IF(AND($D103=$BI$4,$E103=BI$5),VLOOKUP($A103,'Потребление ЭЭ_факт'!$A$5:$DH$154,47+'Потребление ЭЭ_факт'!CQ$4+47,FALSE),IF(BH103&lt;&gt;0,VLOOKUP($A103,'Потребление ЭЭ_факт'!$A$5:$DH$154,47+'Потребление ЭЭ_факт'!CQ$4+47,FALSE),0))</f>
        <v>0</v>
      </c>
      <c r="BJ103" s="17">
        <f>IF(AND($D103=$BI$4,$E103=BJ$5),VLOOKUP($A103,'Потребление ЭЭ_факт'!$A$5:$DH$154,47+'Потребление ЭЭ_факт'!CR$4+47,FALSE),IF(BI103&lt;&gt;0,VLOOKUP($A103,'Потребление ЭЭ_факт'!$A$5:$DH$154,47+'Потребление ЭЭ_факт'!CR$4+47,FALSE),0))</f>
        <v>0</v>
      </c>
      <c r="BK103" s="17">
        <f>IF(AND($D103=$BI$4,$E103=BK$5),VLOOKUP($A103,'Потребление ЭЭ_факт'!$A$5:$DH$154,47+'Потребление ЭЭ_факт'!CS$4+47,FALSE),IF(BJ103&lt;&gt;0,VLOOKUP($A103,'Потребление ЭЭ_факт'!$A$5:$DH$154,47+'Потребление ЭЭ_факт'!CS$4+47,FALSE),0))</f>
        <v>7443.6</v>
      </c>
      <c r="BL103" s="17">
        <f>IF(AND($D103=$BI$4,$E103=BL$5),VLOOKUP($A103,'Потребление ЭЭ_факт'!$A$5:$DH$154,47+'Потребление ЭЭ_факт'!CT$4+47,FALSE),IF(BK103&lt;&gt;0,VLOOKUP($A103,'Потребление ЭЭ_факт'!$A$5:$DH$154,47+'Потребление ЭЭ_факт'!CT$4+47,FALSE),0))</f>
        <v>9141.06</v>
      </c>
      <c r="BM103" s="17">
        <f>IF(AND($D103=$BI$4,$E103=BM$5),VLOOKUP($A103,'Потребление ЭЭ_факт'!$A$5:$DH$154,47+'Потребление ЭЭ_факт'!CU$4+47,FALSE),IF(BL103&lt;&gt;0,VLOOKUP($A103,'Потребление ЭЭ_факт'!$A$5:$DH$154,47+'Потребление ЭЭ_факт'!CU$4+47,FALSE),0))</f>
        <v>9365.1</v>
      </c>
      <c r="BN103" s="17">
        <f>IF(AND($D103=$BI$4,$E103=BN$5),VLOOKUP($A103,'Потребление ЭЭ_факт'!$A$5:$DH$154,47+'Потребление ЭЭ_факт'!CV$4+47,FALSE),IF(BM103&lt;&gt;0,VLOOKUP($A103,'Потребление ЭЭ_факт'!$A$5:$DH$154,47+'Потребление ЭЭ_факт'!CV$4+47,FALSE),0))</f>
        <v>11059.17</v>
      </c>
      <c r="BO103" s="17">
        <f>IF(AND($D103=$BI$4,$E103=BO$5),VLOOKUP($A103,'Потребление ЭЭ_факт'!$A$5:$DH$154,47+'Потребление ЭЭ_факт'!CW$4+47,FALSE),IF(BN103&lt;&gt;0,VLOOKUP($A103,'Потребление ЭЭ_факт'!$A$5:$DH$154,47+'Потребление ЭЭ_факт'!CW$4+47,FALSE),0))</f>
        <v>11806.035</v>
      </c>
      <c r="BP103" s="17">
        <f>IF(AND($D103=$BI$4,$E103=BP$5),VLOOKUP($A103,'Потребление ЭЭ_факт'!$A$5:$DH$154,47+'Потребление ЭЭ_факт'!CX$4+47,FALSE),IF(BO103&lt;&gt;0,VLOOKUP($A103,'Потребление ЭЭ_факт'!$A$5:$DH$154,47+'Потребление ЭЭ_факт'!CX$4+47,FALSE),0))</f>
        <v>11052.18</v>
      </c>
      <c r="BQ103" s="17">
        <f>IF(AND($D103=$BI$4,$E103=BQ$5),VLOOKUP($A103,'Потребление ЭЭ_факт'!$A$5:$DH$154,47+'Потребление ЭЭ_факт'!CY$4+47,FALSE),IF(BP103&lt;&gt;0,VLOOKUP($A103,'Потребление ЭЭ_факт'!$A$5:$DH$154,47+'Потребление ЭЭ_факт'!CY$4+47,FALSE),0))</f>
        <v>10166.129999999999</v>
      </c>
      <c r="BR103" s="17">
        <f>IF(AND($D103=$BI$4,$E103=BR$5),VLOOKUP($A103,'Потребление ЭЭ_факт'!$A$5:$DH$154,47+'Потребление ЭЭ_факт'!CZ$4+47,FALSE),IF(BQ103&lt;&gt;0,VLOOKUP($A103,'Потребление ЭЭ_факт'!$A$5:$DH$154,47+'Потребление ЭЭ_факт'!CZ$4+47,FALSE),0))</f>
        <v>9695.31</v>
      </c>
      <c r="BS103" s="17">
        <f>IF(AND($D103=$BI$4,$E103=BS$5),VLOOKUP($A103,'Потребление ЭЭ_факт'!$A$5:$DH$154,47+'Потребление ЭЭ_факт'!DA$4+47,FALSE),IF(BR103&lt;&gt;0,VLOOKUP($A103,'Потребление ЭЭ_факт'!$A$5:$DH$154,47+'Потребление ЭЭ_факт'!DA$4+47,FALSE),0))</f>
        <v>10910.49</v>
      </c>
      <c r="BT103" s="17">
        <f>IF(AND($D103=$BI$4,$E103=BT$5),VLOOKUP($A103,'Потребление ЭЭ_факт'!$A$5:$DH$154,47+'Потребление ЭЭ_факт'!DB$4+47,FALSE),IF(BS103&lt;&gt;0,VLOOKUP($A103,'Потребление ЭЭ_факт'!$A$5:$DH$154,47+'Потребление ЭЭ_факт'!DB$4+47,FALSE),0))</f>
        <v>11493.45</v>
      </c>
      <c r="BU103" s="14">
        <f>IF(AND($D103=$BU$4,$E103=BU$5),VLOOKUP($A103,'Потребление ЭЭ_факт'!$A$5:$DH$154,59+'Потребление ЭЭ_факт'!DC$4+47,FALSE),IF(BT103&lt;&gt;0,VLOOKUP($A103,'Потребление ЭЭ_факт'!$A$5:$DH$154,47+'Потребление ЭЭ_факт'!DC$4+59,FALSE),0))</f>
        <v>19028</v>
      </c>
      <c r="BV103" s="17">
        <f>IF(AND($D103=$BU$4,$E103=BV$5),VLOOKUP($A103,'Потребление ЭЭ_факт'!$A$5:$DH$154,59+'Потребление ЭЭ_факт'!DD$4+47,FALSE),IF(BU103&lt;&gt;0,VLOOKUP($A103,'Потребление ЭЭ_факт'!$A$5:$DH$154,47+'Потребление ЭЭ_факт'!DD$4+59,FALSE),0))</f>
        <v>10513.29</v>
      </c>
      <c r="BW103" s="17">
        <f>IF(AND($D103=$BU$4,$E103=BW$5),VLOOKUP($A103,'Потребление ЭЭ_факт'!$A$5:$DH$154,59+'Потребление ЭЭ_факт'!DE$4+47,FALSE),IF(BV103&lt;&gt;0,VLOOKUP($A103,'Потребление ЭЭ_факт'!$A$5:$DH$154,47+'Потребление ЭЭ_факт'!DE$4+59,FALSE),0))</f>
        <v>8950.32</v>
      </c>
      <c r="BX103" s="17">
        <f>IF(AND($D103=$BU$4,$E103=BX$5),VLOOKUP($A103,'Потребление ЭЭ_факт'!$A$5:$DH$154,59+'Потребление ЭЭ_факт'!DF$4+47,FALSE),IF(BW103&lt;&gt;0,VLOOKUP($A103,'Потребление ЭЭ_факт'!$A$5:$DH$154,47+'Потребление ЭЭ_факт'!DF$4+59,FALSE),0))</f>
        <v>9137.91</v>
      </c>
      <c r="BY103" s="17">
        <f>IF(AND($D103=$BU$4,$E103=BY$5),VLOOKUP($A103,'Потребление ЭЭ_факт'!$A$5:$DH$154,59+'Потребление ЭЭ_факт'!DG$4+47,FALSE),IF(BX103&lt;&gt;0,VLOOKUP($A103,'Потребление ЭЭ_факт'!$A$5:$DH$154,47+'Потребление ЭЭ_факт'!DG$4+59,FALSE),0))</f>
        <v>10146.540000000001</v>
      </c>
      <c r="BZ103" s="17">
        <f>IF(AND($D103=$BU$4,$E103=BZ$5),VLOOKUP($A103,'Потребление ЭЭ_факт'!$A$5:$DH$154,59+'Потребление ЭЭ_факт'!DH$4+47,FALSE),IF(BY103&lt;&gt;0,VLOOKUP($A103,'Потребление ЭЭ_факт'!$A$5:$DH$154,47+'Потребление ЭЭ_факт'!DH$4+59,FALSE),0))</f>
        <v>11779.455</v>
      </c>
      <c r="CA103" s="15">
        <f t="shared" si="301"/>
        <v>11806.035</v>
      </c>
      <c r="CB103" s="12">
        <f t="shared" si="302"/>
        <v>11052.18</v>
      </c>
      <c r="CC103" s="12">
        <f t="shared" si="303"/>
        <v>10166.129999999999</v>
      </c>
      <c r="CD103" s="12">
        <f t="shared" si="304"/>
        <v>9695.31</v>
      </c>
      <c r="CE103" s="12">
        <f t="shared" si="305"/>
        <v>10910.49</v>
      </c>
      <c r="CF103" s="12">
        <f t="shared" si="306"/>
        <v>11493.45</v>
      </c>
      <c r="CG103" s="14">
        <f t="shared" si="307"/>
        <v>19028</v>
      </c>
      <c r="CH103" s="15">
        <f t="shared" si="308"/>
        <v>10513.29</v>
      </c>
      <c r="CI103" s="15">
        <f t="shared" si="309"/>
        <v>8950.32</v>
      </c>
      <c r="CJ103" s="15">
        <f t="shared" si="310"/>
        <v>9137.91</v>
      </c>
      <c r="CK103" s="15">
        <f t="shared" si="311"/>
        <v>10146.540000000001</v>
      </c>
      <c r="CL103" s="15">
        <f t="shared" si="312"/>
        <v>11779.455</v>
      </c>
      <c r="CM103" s="15">
        <f t="shared" si="438"/>
        <v>11806.035</v>
      </c>
      <c r="CN103" s="15">
        <f t="shared" si="439"/>
        <v>11052.18</v>
      </c>
      <c r="CO103" s="15">
        <f t="shared" si="440"/>
        <v>10166.129999999999</v>
      </c>
      <c r="CP103" s="15">
        <f t="shared" si="441"/>
        <v>9695.31</v>
      </c>
      <c r="CQ103" s="15">
        <f t="shared" si="442"/>
        <v>10910.49</v>
      </c>
      <c r="CR103" s="16">
        <f t="shared" si="443"/>
        <v>11493.45</v>
      </c>
      <c r="CS103" s="14">
        <f t="shared" si="437"/>
        <v>19028</v>
      </c>
      <c r="CT103" s="15">
        <f t="shared" si="416"/>
        <v>10513.29</v>
      </c>
      <c r="CU103" s="15">
        <f t="shared" si="417"/>
        <v>8950.32</v>
      </c>
      <c r="CV103" s="15">
        <f t="shared" si="418"/>
        <v>9137.91</v>
      </c>
      <c r="CW103" s="15">
        <f t="shared" si="419"/>
        <v>10146.540000000001</v>
      </c>
      <c r="CX103" s="15">
        <f t="shared" si="420"/>
        <v>11779.455</v>
      </c>
      <c r="CY103" s="15">
        <f t="shared" si="421"/>
        <v>11806.035</v>
      </c>
      <c r="CZ103" s="15">
        <f t="shared" si="422"/>
        <v>11052.18</v>
      </c>
      <c r="DA103" s="15">
        <f t="shared" si="423"/>
        <v>10166.129999999999</v>
      </c>
      <c r="DB103" s="15">
        <f t="shared" si="424"/>
        <v>9695.31</v>
      </c>
      <c r="DC103" s="15">
        <f t="shared" si="425"/>
        <v>10910.49</v>
      </c>
      <c r="DD103" s="16">
        <f t="shared" si="459"/>
        <v>11493.45</v>
      </c>
      <c r="DE103" s="14">
        <f t="shared" si="460"/>
        <v>19028</v>
      </c>
      <c r="DF103" s="15">
        <f t="shared" si="426"/>
        <v>10513.29</v>
      </c>
      <c r="DG103" s="15">
        <f t="shared" si="427"/>
        <v>8950.32</v>
      </c>
      <c r="DH103" s="15">
        <f t="shared" si="428"/>
        <v>9137.91</v>
      </c>
      <c r="DI103" s="15">
        <f t="shared" si="429"/>
        <v>10146.540000000001</v>
      </c>
      <c r="DJ103" s="15">
        <f t="shared" si="430"/>
        <v>11779.455</v>
      </c>
      <c r="DK103" s="15">
        <f t="shared" si="431"/>
        <v>11806.035</v>
      </c>
      <c r="DL103" s="15">
        <f t="shared" si="432"/>
        <v>11052.18</v>
      </c>
      <c r="DM103" s="15">
        <f t="shared" si="433"/>
        <v>10166.129999999999</v>
      </c>
      <c r="DN103" s="15">
        <f t="shared" si="434"/>
        <v>9695.31</v>
      </c>
      <c r="DO103" s="15">
        <f t="shared" si="435"/>
        <v>10910.49</v>
      </c>
      <c r="DP103" s="16">
        <f t="shared" si="436"/>
        <v>11493.45</v>
      </c>
      <c r="DQ103" s="14">
        <f t="shared" si="333"/>
        <v>19028</v>
      </c>
      <c r="DR103" s="15">
        <f t="shared" si="334"/>
        <v>10513.29</v>
      </c>
      <c r="DS103" s="15">
        <f t="shared" si="335"/>
        <v>8950.32</v>
      </c>
      <c r="DT103" s="15">
        <f t="shared" si="336"/>
        <v>9137.91</v>
      </c>
      <c r="DU103" s="15">
        <f t="shared" si="337"/>
        <v>10146.540000000001</v>
      </c>
      <c r="DV103" s="15">
        <f t="shared" si="338"/>
        <v>11779.455</v>
      </c>
      <c r="DW103" s="15">
        <f t="shared" si="339"/>
        <v>11806.035</v>
      </c>
      <c r="DX103" s="15">
        <f t="shared" si="340"/>
        <v>11052.18</v>
      </c>
      <c r="DY103" s="15">
        <f t="shared" si="341"/>
        <v>10166.129999999999</v>
      </c>
      <c r="DZ103" s="15">
        <f t="shared" si="444"/>
        <v>9695.31</v>
      </c>
      <c r="EA103" s="15">
        <f t="shared" si="445"/>
        <v>10910.49</v>
      </c>
      <c r="EB103" s="16">
        <f t="shared" si="446"/>
        <v>11493.45</v>
      </c>
      <c r="EC103" s="14">
        <f t="shared" si="447"/>
        <v>19028</v>
      </c>
      <c r="ED103" s="15">
        <f t="shared" si="448"/>
        <v>10513.29</v>
      </c>
      <c r="EE103" s="15">
        <f t="shared" si="449"/>
        <v>8950.32</v>
      </c>
      <c r="EF103" s="15">
        <f t="shared" si="450"/>
        <v>9137.91</v>
      </c>
      <c r="EG103" s="15">
        <f t="shared" si="451"/>
        <v>10146.540000000001</v>
      </c>
      <c r="EH103" s="15">
        <f t="shared" si="452"/>
        <v>11779.455</v>
      </c>
      <c r="EI103" s="15">
        <f t="shared" si="453"/>
        <v>11806.035</v>
      </c>
      <c r="EJ103" s="15">
        <f t="shared" si="454"/>
        <v>11052.18</v>
      </c>
      <c r="EK103" s="15">
        <f t="shared" si="455"/>
        <v>10166.129999999999</v>
      </c>
      <c r="EL103" s="15">
        <f t="shared" si="456"/>
        <v>9695.31</v>
      </c>
      <c r="EM103" s="15">
        <f t="shared" si="457"/>
        <v>10910.49</v>
      </c>
      <c r="EN103" s="16">
        <f t="shared" si="458"/>
        <v>11493.45</v>
      </c>
      <c r="EO103" s="14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6"/>
      <c r="FC103" s="14"/>
      <c r="FD103" s="17"/>
      <c r="FE103" s="17"/>
      <c r="FF103" s="17"/>
      <c r="FG103" s="17"/>
      <c r="FH103" s="17"/>
      <c r="FI103" s="17"/>
      <c r="FJ103" s="17"/>
      <c r="FK103" s="17"/>
      <c r="FL103" s="17"/>
      <c r="FM103" s="17"/>
      <c r="FN103" s="17"/>
      <c r="FO103" s="14"/>
      <c r="FP103" s="17"/>
      <c r="FQ103" s="17"/>
      <c r="FR103" s="17"/>
      <c r="FS103" s="17"/>
      <c r="FT103" s="17"/>
      <c r="FU103" s="17"/>
      <c r="FV103" s="17"/>
      <c r="FW103" s="17"/>
      <c r="FX103" s="17"/>
      <c r="FY103" s="17"/>
      <c r="FZ103" s="17"/>
      <c r="GA103" s="14"/>
      <c r="GB103" s="17"/>
      <c r="GC103" s="17"/>
      <c r="GD103" s="17">
        <f t="shared" si="344"/>
        <v>9141.06</v>
      </c>
      <c r="GE103" s="17">
        <f t="shared" si="345"/>
        <v>9365.1</v>
      </c>
      <c r="GF103" s="17">
        <f t="shared" si="346"/>
        <v>11059.17</v>
      </c>
      <c r="GG103" s="17">
        <f t="shared" si="347"/>
        <v>11806.035</v>
      </c>
      <c r="GH103" s="17">
        <f t="shared" si="348"/>
        <v>11052.18</v>
      </c>
      <c r="GI103" s="17">
        <f t="shared" si="349"/>
        <v>10166.129999999999</v>
      </c>
      <c r="GJ103" s="17">
        <f t="shared" si="350"/>
        <v>9695.31</v>
      </c>
      <c r="GK103" s="17">
        <f t="shared" si="351"/>
        <v>10910.49</v>
      </c>
      <c r="GL103" s="17">
        <f t="shared" si="352"/>
        <v>11493.45</v>
      </c>
      <c r="GM103" s="14">
        <f t="shared" si="353"/>
        <v>19028</v>
      </c>
      <c r="GN103" s="17">
        <f t="shared" si="354"/>
        <v>10513.29</v>
      </c>
      <c r="GO103" s="17">
        <f t="shared" si="355"/>
        <v>8950.32</v>
      </c>
      <c r="GP103" s="17">
        <f t="shared" si="356"/>
        <v>9137.91</v>
      </c>
      <c r="GQ103" s="17">
        <f t="shared" si="357"/>
        <v>10146.540000000001</v>
      </c>
      <c r="GR103" s="17">
        <f t="shared" si="358"/>
        <v>11779.455</v>
      </c>
      <c r="GS103" s="15">
        <f t="shared" si="359"/>
        <v>11806.035</v>
      </c>
      <c r="GT103" s="12">
        <f t="shared" si="360"/>
        <v>11052.18</v>
      </c>
      <c r="GU103" s="12">
        <f t="shared" si="361"/>
        <v>10166.129999999999</v>
      </c>
      <c r="GV103" s="12">
        <f t="shared" si="362"/>
        <v>9695.31</v>
      </c>
      <c r="GW103" s="12">
        <f t="shared" si="363"/>
        <v>10910.49</v>
      </c>
      <c r="GX103" s="12">
        <f t="shared" si="364"/>
        <v>11493.45</v>
      </c>
      <c r="GY103" s="14">
        <f t="shared" si="365"/>
        <v>19028</v>
      </c>
      <c r="GZ103" s="15">
        <f t="shared" si="366"/>
        <v>10513.29</v>
      </c>
      <c r="HA103" s="15">
        <f t="shared" si="367"/>
        <v>8950.32</v>
      </c>
      <c r="HB103" s="15">
        <f t="shared" si="368"/>
        <v>9137.91</v>
      </c>
      <c r="HC103" s="15">
        <f t="shared" si="369"/>
        <v>10146.540000000001</v>
      </c>
      <c r="HD103" s="15">
        <f t="shared" si="370"/>
        <v>11779.455</v>
      </c>
      <c r="HE103" s="15">
        <f t="shared" si="371"/>
        <v>11806.035</v>
      </c>
      <c r="HF103" s="15">
        <f t="shared" si="372"/>
        <v>11052.18</v>
      </c>
      <c r="HG103" s="15">
        <f t="shared" si="373"/>
        <v>10166.129999999999</v>
      </c>
      <c r="HH103" s="15">
        <f t="shared" si="374"/>
        <v>9695.31</v>
      </c>
      <c r="HI103" s="15">
        <f t="shared" si="375"/>
        <v>10910.49</v>
      </c>
      <c r="HJ103" s="16">
        <f t="shared" si="376"/>
        <v>11493.45</v>
      </c>
      <c r="HK103" s="14">
        <f t="shared" si="377"/>
        <v>19028</v>
      </c>
      <c r="HL103" s="15">
        <f t="shared" si="378"/>
        <v>10513.29</v>
      </c>
      <c r="HM103" s="15">
        <f t="shared" si="379"/>
        <v>8950.32</v>
      </c>
      <c r="HN103" s="15">
        <f t="shared" si="380"/>
        <v>9137.91</v>
      </c>
      <c r="HO103" s="15">
        <f t="shared" si="381"/>
        <v>10146.540000000001</v>
      </c>
      <c r="HP103" s="15">
        <f t="shared" si="382"/>
        <v>11779.455</v>
      </c>
      <c r="HQ103" s="15">
        <f t="shared" si="383"/>
        <v>11806.035</v>
      </c>
      <c r="HR103" s="15">
        <f t="shared" si="384"/>
        <v>11052.18</v>
      </c>
      <c r="HS103" s="15">
        <f t="shared" si="385"/>
        <v>10166.129999999999</v>
      </c>
      <c r="HT103" s="15">
        <f t="shared" si="386"/>
        <v>9695.31</v>
      </c>
      <c r="HU103" s="15">
        <f t="shared" si="387"/>
        <v>10910.49</v>
      </c>
      <c r="HV103" s="16">
        <f t="shared" si="388"/>
        <v>11493.45</v>
      </c>
      <c r="HW103" s="14">
        <f t="shared" si="389"/>
        <v>19028</v>
      </c>
      <c r="HX103" s="15">
        <f t="shared" si="390"/>
        <v>10513.29</v>
      </c>
      <c r="HY103" s="15">
        <f t="shared" si="391"/>
        <v>8950.32</v>
      </c>
      <c r="HZ103" s="15">
        <f t="shared" si="392"/>
        <v>9137.91</v>
      </c>
      <c r="IA103" s="15">
        <f t="shared" si="393"/>
        <v>10146.540000000001</v>
      </c>
      <c r="IB103" s="15">
        <f t="shared" si="394"/>
        <v>11779.455</v>
      </c>
      <c r="IC103" s="15">
        <f t="shared" si="395"/>
        <v>11806.035</v>
      </c>
      <c r="ID103" s="15">
        <f t="shared" si="396"/>
        <v>11052.18</v>
      </c>
      <c r="IE103" s="15">
        <f t="shared" si="397"/>
        <v>10166.129999999999</v>
      </c>
      <c r="IF103" s="15">
        <f t="shared" si="398"/>
        <v>9695.31</v>
      </c>
      <c r="IG103" s="15">
        <f t="shared" si="399"/>
        <v>10910.49</v>
      </c>
      <c r="IH103" s="16">
        <f t="shared" si="400"/>
        <v>11493.45</v>
      </c>
      <c r="II103" s="14">
        <f t="shared" si="401"/>
        <v>19028</v>
      </c>
      <c r="IJ103" s="15">
        <f t="shared" si="415"/>
        <v>10513.29</v>
      </c>
      <c r="IK103" s="15">
        <f t="shared" si="465"/>
        <v>8950.32</v>
      </c>
      <c r="IL103" s="15"/>
      <c r="IM103" s="15"/>
      <c r="IN103" s="15"/>
      <c r="IO103" s="15"/>
      <c r="IP103" s="15"/>
      <c r="IQ103" s="15"/>
      <c r="IR103" s="15"/>
      <c r="IS103" s="15"/>
      <c r="IT103" s="16"/>
      <c r="IU103" s="14"/>
      <c r="IV103" s="15"/>
      <c r="IW103" s="15"/>
      <c r="IX103" s="15"/>
      <c r="IY103" s="15"/>
      <c r="IZ103" s="15"/>
      <c r="JA103" s="15"/>
      <c r="JB103" s="15"/>
      <c r="JC103" s="15"/>
      <c r="JD103" s="15"/>
      <c r="JE103" s="15"/>
      <c r="JF103" s="16"/>
      <c r="JH103" s="17"/>
      <c r="JI103" s="14">
        <f t="shared" si="406"/>
        <v>0</v>
      </c>
      <c r="JJ103" s="15">
        <f t="shared" si="407"/>
        <v>0</v>
      </c>
      <c r="JK103" s="15">
        <f t="shared" si="408"/>
        <v>94688.925000000003</v>
      </c>
      <c r="JL103" s="15">
        <f t="shared" si="409"/>
        <v>134679.11000000002</v>
      </c>
      <c r="JM103" s="15">
        <f t="shared" si="410"/>
        <v>134679.11000000002</v>
      </c>
      <c r="JN103" s="15">
        <f t="shared" si="411"/>
        <v>134679.11000000002</v>
      </c>
      <c r="JO103" s="15">
        <f t="shared" si="412"/>
        <v>134679.11000000002</v>
      </c>
      <c r="JP103" s="15">
        <f t="shared" si="413"/>
        <v>38491.61</v>
      </c>
      <c r="JQ103" s="15">
        <f t="shared" si="414"/>
        <v>0</v>
      </c>
      <c r="JR103" s="14"/>
    </row>
    <row r="104" spans="1:278" ht="12.75" customHeight="1" x14ac:dyDescent="0.25">
      <c r="A104" s="5" t="s">
        <v>297</v>
      </c>
      <c r="B104" s="3" t="s">
        <v>298</v>
      </c>
      <c r="C104" s="4">
        <v>45380</v>
      </c>
      <c r="D104">
        <f t="shared" si="461"/>
        <v>2024</v>
      </c>
      <c r="E104">
        <f t="shared" si="462"/>
        <v>3</v>
      </c>
      <c r="F104">
        <f t="shared" si="463"/>
        <v>2021</v>
      </c>
      <c r="G104">
        <f t="shared" si="464"/>
        <v>3</v>
      </c>
      <c r="H104">
        <f t="shared" si="402"/>
        <v>2024</v>
      </c>
      <c r="I104">
        <f t="shared" si="403"/>
        <v>4</v>
      </c>
      <c r="J104">
        <f t="shared" si="404"/>
        <v>2029</v>
      </c>
      <c r="K104">
        <f t="shared" si="405"/>
        <v>3</v>
      </c>
      <c r="M104" s="28">
        <f>IF(AND($D104=$M$4,$E104=M$5),VLOOKUP($A104,'Потребление ЭЭ_факт'!$A$5:$DH$154,47+'Потребление ЭЭ_факт'!AU$4-1,FALSE),IF(L104&lt;&gt;0,VLOOKUP($A104,'Потребление ЭЭ_факт'!$A$5:$DH$154,47+'Потребление ЭЭ_факт'!AU$4-1,FALSE),0))</f>
        <v>0</v>
      </c>
      <c r="N104" s="17">
        <f>IF(AND($D104=$M$4,$E104=N$5),VLOOKUP($A104,'Потребление ЭЭ_факт'!$A$5:$DH$154,47+'Потребление ЭЭ_факт'!AV$4-1,FALSE),IF(M104&lt;&gt;0,VLOOKUP($A104,'Потребление ЭЭ_факт'!$A$5:$DH$154,47+'Потребление ЭЭ_факт'!AV$4-1,FALSE),0))</f>
        <v>0</v>
      </c>
      <c r="O104" s="17">
        <f>IF(AND($D104=$M$4,$E104=O$5),VLOOKUP($A104,'Потребление ЭЭ_факт'!$A$5:$DH$154,47+'Потребление ЭЭ_факт'!AW$4-1,FALSE),IF(N104&lt;&gt;0,VLOOKUP($A104,'Потребление ЭЭ_факт'!$A$5:$DH$154,47+'Потребление ЭЭ_факт'!AW$4-1,FALSE),0))</f>
        <v>0</v>
      </c>
      <c r="P104" s="17">
        <f>IF(AND($D104=$M$4,$E104=P$5),VLOOKUP($A104,'Потребление ЭЭ_факт'!$A$5:$DH$154,47+'Потребление ЭЭ_факт'!AX$4-1,FALSE),IF(O104&lt;&gt;0,VLOOKUP($A104,'Потребление ЭЭ_факт'!$A$5:$DH$154,47+'Потребление ЭЭ_факт'!AX$4-1,FALSE),0))</f>
        <v>0</v>
      </c>
      <c r="Q104" s="17">
        <f>IF(AND($D104=$M$4,$E104=Q$5),VLOOKUP($A104,'Потребление ЭЭ_факт'!$A$5:$DH$154,47+'Потребление ЭЭ_факт'!AY$4-1,FALSE),IF(P104&lt;&gt;0,VLOOKUP($A104,'Потребление ЭЭ_факт'!$A$5:$DH$154,47+'Потребление ЭЭ_факт'!AY$4-1,FALSE),0))</f>
        <v>0</v>
      </c>
      <c r="R104" s="17">
        <f>IF(AND($D104=$M$4,$E104=R$5),VLOOKUP($A104,'Потребление ЭЭ_факт'!$A$5:$DH$154,47+'Потребление ЭЭ_факт'!AZ$4-1,FALSE),IF(Q104&lt;&gt;0,VLOOKUP($A104,'Потребление ЭЭ_факт'!$A$5:$DH$154,47+'Потребление ЭЭ_факт'!AZ$4-1,FALSE),0))</f>
        <v>0</v>
      </c>
      <c r="S104" s="17">
        <f>IF(AND($D104=$M$4,$E104=S$5),VLOOKUP($A104,'Потребление ЭЭ_факт'!$A$5:$DH$154,47+'Потребление ЭЭ_факт'!BA$4-1,FALSE),IF(R104&lt;&gt;0,VLOOKUP($A104,'Потребление ЭЭ_факт'!$A$5:$DH$154,47+'Потребление ЭЭ_факт'!BA$4-1,FALSE),0))</f>
        <v>0</v>
      </c>
      <c r="T104" s="17">
        <f>IF(AND($D104=$M$4,$E104=T$5),VLOOKUP($A104,'Потребление ЭЭ_факт'!$A$5:$DH$154,47+'Потребление ЭЭ_факт'!BB$4-1,FALSE),IF(S104&lt;&gt;0,VLOOKUP($A104,'Потребление ЭЭ_факт'!$A$5:$DH$154,47+'Потребление ЭЭ_факт'!BB$4-1,FALSE),0))</f>
        <v>0</v>
      </c>
      <c r="U104" s="17">
        <f>IF(AND($D104=$M$4,$E104=U$5),VLOOKUP($A104,'Потребление ЭЭ_факт'!$A$5:$DH$154,47+'Потребление ЭЭ_факт'!BC$4-1,FALSE),IF(T104&lt;&gt;0,VLOOKUP($A104,'Потребление ЭЭ_факт'!$A$5:$DH$154,47+'Потребление ЭЭ_факт'!BC$4-1,FALSE),0))</f>
        <v>0</v>
      </c>
      <c r="V104" s="17">
        <f>IF(AND($D104=$M$4,$E104=V$5),VLOOKUP($A104,'Потребление ЭЭ_факт'!$A$5:$DH$154,47+'Потребление ЭЭ_факт'!BD$4-1,FALSE),IF(U104&lt;&gt;0,VLOOKUP($A104,'Потребление ЭЭ_факт'!$A$5:$DH$154,47+'Потребление ЭЭ_факт'!BD$4-1,FALSE),0))</f>
        <v>0</v>
      </c>
      <c r="W104" s="17">
        <f>IF(AND($D104=$M$4,$E104=W$5),VLOOKUP($A104,'Потребление ЭЭ_факт'!$A$5:$DH$154,47+'Потребление ЭЭ_факт'!BE$4-1,FALSE),IF(V104&lt;&gt;0,VLOOKUP($A104,'Потребление ЭЭ_факт'!$A$5:$DH$154,47+'Потребление ЭЭ_факт'!BE$4-1,FALSE),0))</f>
        <v>0</v>
      </c>
      <c r="X104" s="17">
        <f>IF(AND($D104=$M$4,$E104=X$5),VLOOKUP($A104,'Потребление ЭЭ_факт'!$A$5:$DH$154,47+'Потребление ЭЭ_факт'!BF$4-1,FALSE),IF(W104&lt;&gt;0,VLOOKUP($A104,'Потребление ЭЭ_факт'!$A$5:$DH$154,47+'Потребление ЭЭ_факт'!BF$4-1,FALSE),0))</f>
        <v>0</v>
      </c>
      <c r="Y104" s="14">
        <f>IF(AND($D104=$Y$4,$E104=Y$5),VLOOKUP($A104,'Потребление ЭЭ_факт'!$A$5:$DH$154,47+'Потребление ЭЭ_факт'!BG$4+11,FALSE),IF(X104&lt;&gt;0,VLOOKUP($A104,'Потребление ЭЭ_факт'!$A$5:$DH$154,47+'Потребление ЭЭ_факт'!BG$4+11,FALSE),0))</f>
        <v>0</v>
      </c>
      <c r="Z104" s="17">
        <f>IF(AND($D104=$Y$4,$E104=Z$5),VLOOKUP($A104,'Потребление ЭЭ_факт'!$A$5:$DH$154,47+'Потребление ЭЭ_факт'!BH$4+11,FALSE),IF(Y104&lt;&gt;0,VLOOKUP($A104,'Потребление ЭЭ_факт'!$A$5:$DH$154,47+'Потребление ЭЭ_факт'!BH$4+11,FALSE),0))</f>
        <v>0</v>
      </c>
      <c r="AA104" s="17">
        <f>IF(AND($D104=$Y$4,$E104=AA$5),VLOOKUP($A104,'Потребление ЭЭ_факт'!$A$5:$DH$154,47+'Потребление ЭЭ_факт'!BI$4+11,FALSE),IF(Z104&lt;&gt;0,VLOOKUP($A104,'Потребление ЭЭ_факт'!$A$5:$DH$154,47+'Потребление ЭЭ_факт'!BI$4+11,FALSE),0))</f>
        <v>0</v>
      </c>
      <c r="AB104" s="17">
        <f>IF(AND($D104=$Y$4,$E104=AB$5),VLOOKUP($A104,'Потребление ЭЭ_факт'!$A$5:$DH$154,47+'Потребление ЭЭ_факт'!BJ$4+11,FALSE),IF(AA104&lt;&gt;0,VLOOKUP($A104,'Потребление ЭЭ_факт'!$A$5:$DH$154,47+'Потребление ЭЭ_факт'!BJ$4+11,FALSE),0))</f>
        <v>0</v>
      </c>
      <c r="AC104" s="17">
        <f>IF(AND($D104=$Y$4,$E104=AC$5),VLOOKUP($A104,'Потребление ЭЭ_факт'!$A$5:$DH$154,47+'Потребление ЭЭ_факт'!BK$4+11,FALSE),IF(AB104&lt;&gt;0,VLOOKUP($A104,'Потребление ЭЭ_факт'!$A$5:$DH$154,47+'Потребление ЭЭ_факт'!BK$4+11,FALSE),0))</f>
        <v>0</v>
      </c>
      <c r="AD104" s="17">
        <f>IF(AND($D104=$Y$4,$E104=AD$5),VLOOKUP($A104,'Потребление ЭЭ_факт'!$A$5:$DH$154,47+'Потребление ЭЭ_факт'!BL$4+11,FALSE),IF(AC104&lt;&gt;0,VLOOKUP($A104,'Потребление ЭЭ_факт'!$A$5:$DH$154,47+'Потребление ЭЭ_факт'!BL$4+11,FALSE),0))</f>
        <v>0</v>
      </c>
      <c r="AE104" s="17">
        <f>IF(AND($D104=$Y$4,$E104=AE$5),VLOOKUP($A104,'Потребление ЭЭ_факт'!$A$5:$DH$154,47+'Потребление ЭЭ_факт'!BM$4+11,FALSE),IF(AD104&lt;&gt;0,VLOOKUP($A104,'Потребление ЭЭ_факт'!$A$5:$DH$154,47+'Потребление ЭЭ_факт'!BM$4+11,FALSE),0))</f>
        <v>0</v>
      </c>
      <c r="AF104" s="17">
        <f>IF(AND($D104=$Y$4,$E104=AF$5),VLOOKUP($A104,'Потребление ЭЭ_факт'!$A$5:$DH$154,47+'Потребление ЭЭ_факт'!BN$4+11,FALSE),IF(AE104&lt;&gt;0,VLOOKUP($A104,'Потребление ЭЭ_факт'!$A$5:$DH$154,47+'Потребление ЭЭ_факт'!BN$4+11,FALSE),0))</f>
        <v>0</v>
      </c>
      <c r="AG104" s="17">
        <f>IF(AND($D104=$Y$4,$E104=AG$5),VLOOKUP($A104,'Потребление ЭЭ_факт'!$A$5:$DH$154,47+'Потребление ЭЭ_факт'!BO$4+11,FALSE),IF(AF104&lt;&gt;0,VLOOKUP($A104,'Потребление ЭЭ_факт'!$A$5:$DH$154,47+'Потребление ЭЭ_факт'!BO$4+11,FALSE),0))</f>
        <v>0</v>
      </c>
      <c r="AH104" s="17">
        <f>IF(AND($D104=$Y$4,$E104=AH$5),VLOOKUP($A104,'Потребление ЭЭ_факт'!$A$5:$DH$154,47+'Потребление ЭЭ_факт'!BP$4+11,FALSE),IF(AG104&lt;&gt;0,VLOOKUP($A104,'Потребление ЭЭ_факт'!$A$5:$DH$154,47+'Потребление ЭЭ_факт'!BP$4+11,FALSE),0))</f>
        <v>0</v>
      </c>
      <c r="AI104" s="17">
        <f>IF(AND($D104=$Y$4,$E104=AI$5),VLOOKUP($A104,'Потребление ЭЭ_факт'!$A$5:$DH$154,47+'Потребление ЭЭ_факт'!BQ$4+11,FALSE),IF(AH104&lt;&gt;0,VLOOKUP($A104,'Потребление ЭЭ_факт'!$A$5:$DH$154,47+'Потребление ЭЭ_факт'!BQ$4+11,FALSE),0))</f>
        <v>0</v>
      </c>
      <c r="AJ104" s="17">
        <f>IF(AND($D104=$Y$4,$E104=AJ$5),VLOOKUP($A104,'Потребление ЭЭ_факт'!$A$5:$DH$154,47+'Потребление ЭЭ_факт'!BR$4+11,FALSE),IF(AI104&lt;&gt;0,VLOOKUP($A104,'Потребление ЭЭ_факт'!$A$5:$DH$154,47+'Потребление ЭЭ_факт'!BR$4+11,FALSE),0))</f>
        <v>0</v>
      </c>
      <c r="AK104" s="14">
        <f>IF(AND($D104=$AK$4,$E104=AK$5),VLOOKUP($A104,'Потребление ЭЭ_факт'!$A$5:$DH$154,47+'Потребление ЭЭ_факт'!BS$4+23,FALSE),IF(AJ104&lt;&gt;0,VLOOKUP($A104,'Потребление ЭЭ_факт'!$A$5:$DH$154,47+'Потребление ЭЭ_факт'!BS$4+23,FALSE),0))</f>
        <v>0</v>
      </c>
      <c r="AL104" s="17">
        <f>IF(AND($D104=$AK$4,$E104=AL$5),VLOOKUP($A104,'Потребление ЭЭ_факт'!$A$5:$DH$154,47+'Потребление ЭЭ_факт'!BT$4+23,FALSE),IF(AK104&lt;&gt;0,VLOOKUP($A104,'Потребление ЭЭ_факт'!$A$5:$DH$154,47+'Потребление ЭЭ_факт'!BT$4+23,FALSE),0))</f>
        <v>0</v>
      </c>
      <c r="AM104" s="17">
        <f>IF(AND($D104=$AK$4,$E104=AM$5),VLOOKUP($A104,'Потребление ЭЭ_факт'!$A$5:$DH$154,47+'Потребление ЭЭ_факт'!BU$4+23,FALSE),IF(AL104&lt;&gt;0,VLOOKUP($A104,'Потребление ЭЭ_факт'!$A$5:$DH$154,47+'Потребление ЭЭ_факт'!BU$4+23,FALSE),0))</f>
        <v>0</v>
      </c>
      <c r="AN104" s="17">
        <f>IF(AND($D104=$AK$4,$E104=AN$5),VLOOKUP($A104,'Потребление ЭЭ_факт'!$A$5:$DH$154,47+'Потребление ЭЭ_факт'!BV$4+23,FALSE),IF(AM104&lt;&gt;0,VLOOKUP($A104,'Потребление ЭЭ_факт'!$A$5:$DH$154,47+'Потребление ЭЭ_факт'!BV$4+23,FALSE),0))</f>
        <v>0</v>
      </c>
      <c r="AO104" s="17">
        <f>IF(AND($D104=$AK$4,$E104=AO$5),VLOOKUP($A104,'Потребление ЭЭ_факт'!$A$5:$DH$154,47+'Потребление ЭЭ_факт'!BW$4+23,FALSE),IF(AN104&lt;&gt;0,VLOOKUP($A104,'Потребление ЭЭ_факт'!$A$5:$DH$154,47+'Потребление ЭЭ_факт'!BW$4+23,FALSE),0))</f>
        <v>0</v>
      </c>
      <c r="AP104" s="17">
        <f>IF(AND($D104=$AK$4,$E104=AP$5),VLOOKUP($A104,'Потребление ЭЭ_факт'!$A$5:$DH$154,47+'Потребление ЭЭ_факт'!BX$4+23,FALSE),IF(AO104&lt;&gt;0,VLOOKUP($A104,'Потребление ЭЭ_факт'!$A$5:$DH$154,47+'Потребление ЭЭ_факт'!BX$4+23,FALSE),0))</f>
        <v>0</v>
      </c>
      <c r="AQ104" s="17">
        <f>IF(AND($D104=$AK$4,$E104=AQ$5),VLOOKUP($A104,'Потребление ЭЭ_факт'!$A$5:$DH$154,47+'Потребление ЭЭ_факт'!BY$4+23,FALSE),IF(AP104&lt;&gt;0,VLOOKUP($A104,'Потребление ЭЭ_факт'!$A$5:$DH$154,47+'Потребление ЭЭ_факт'!BY$4+23,FALSE),0))</f>
        <v>0</v>
      </c>
      <c r="AR104" s="17">
        <f>IF(AND($D104=$AK$4,$E104=AR$5),VLOOKUP($A104,'Потребление ЭЭ_факт'!$A$5:$DH$154,47+'Потребление ЭЭ_факт'!BZ$4+23,FALSE),IF(AQ104&lt;&gt;0,VLOOKUP($A104,'Потребление ЭЭ_факт'!$A$5:$DH$154,47+'Потребление ЭЭ_факт'!BZ$4+23,FALSE),0))</f>
        <v>0</v>
      </c>
      <c r="AS104" s="17">
        <f>IF(AND($D104=$AK$4,$E104=AS$5),VLOOKUP($A104,'Потребление ЭЭ_факт'!$A$5:$DH$154,47+'Потребление ЭЭ_факт'!CA$4+23,FALSE),IF(AR104&lt;&gt;0,VLOOKUP($A104,'Потребление ЭЭ_факт'!$A$5:$DH$154,47+'Потребление ЭЭ_факт'!CA$4+23,FALSE),0))</f>
        <v>0</v>
      </c>
      <c r="AT104" s="17">
        <f>IF(AND($D104=$AK$4,$E104=AT$5),VLOOKUP($A104,'Потребление ЭЭ_факт'!$A$5:$DH$154,47+'Потребление ЭЭ_факт'!CB$4+23,FALSE),IF(AS104&lt;&gt;0,VLOOKUP($A104,'Потребление ЭЭ_факт'!$A$5:$DH$154,47+'Потребление ЭЭ_факт'!CB$4+23,FALSE),0))</f>
        <v>0</v>
      </c>
      <c r="AU104" s="17">
        <f>IF(AND($D104=$AK$4,$E104=AU$5),VLOOKUP($A104,'Потребление ЭЭ_факт'!$A$5:$DH$154,47+'Потребление ЭЭ_факт'!CC$4+23,FALSE),IF(AT104&lt;&gt;0,VLOOKUP($A104,'Потребление ЭЭ_факт'!$A$5:$DH$154,47+'Потребление ЭЭ_факт'!CC$4+23,FALSE),0))</f>
        <v>0</v>
      </c>
      <c r="AV104" s="17">
        <f>IF(AND($D104=$AK$4,$E104=AV$5),VLOOKUP($A104,'Потребление ЭЭ_факт'!$A$5:$DH$154,47+'Потребление ЭЭ_факт'!CD$4+23,FALSE),IF(AU104&lt;&gt;0,VLOOKUP($A104,'Потребление ЭЭ_факт'!$A$5:$DH$154,47+'Потребление ЭЭ_факт'!CD$4+23,FALSE),0))</f>
        <v>0</v>
      </c>
      <c r="AW104" s="14">
        <f>IF(AND($D104=$AW$4,$E104=AW$5),VLOOKUP($A104,'Потребление ЭЭ_факт'!$A$5:$DH$154,47+'Потребление ЭЭ_факт'!CE$4+35,FALSE),IF(AV104&lt;&gt;0,VLOOKUP($A104,'Потребление ЭЭ_факт'!$A$5:$DH$154,47+'Потребление ЭЭ_факт'!CE$4+35,FALSE),0))</f>
        <v>0</v>
      </c>
      <c r="AX104" s="17">
        <f>IF(AND($D104=$AW$4,$E104=AX$5),VLOOKUP($A104,'Потребление ЭЭ_факт'!$A$5:$DH$154,47+'Потребление ЭЭ_факт'!CF$4+35,FALSE),IF(AW104&lt;&gt;0,VLOOKUP($A104,'Потребление ЭЭ_факт'!$A$5:$DH$154,47+'Потребление ЭЭ_факт'!CF$4+35,FALSE),0))</f>
        <v>0</v>
      </c>
      <c r="AY104" s="17">
        <f>IF(AND($D104=$AW$4,$E104=AY$5),VLOOKUP($A104,'Потребление ЭЭ_факт'!$A$5:$DH$154,47+'Потребление ЭЭ_факт'!CG$4+35,FALSE),IF(AX104&lt;&gt;0,VLOOKUP($A104,'Потребление ЭЭ_факт'!$A$5:$DH$154,47+'Потребление ЭЭ_факт'!CG$4+35,FALSE),0))</f>
        <v>0</v>
      </c>
      <c r="AZ104" s="17">
        <f>IF(AND($D104=$AW$4,$E104=AZ$5),VLOOKUP($A104,'Потребление ЭЭ_факт'!$A$5:$DH$154,47+'Потребление ЭЭ_факт'!CH$4+35,FALSE),IF(AY104&lt;&gt;0,VLOOKUP($A104,'Потребление ЭЭ_факт'!$A$5:$DH$154,47+'Потребление ЭЭ_факт'!CH$4+35,FALSE),0))</f>
        <v>0</v>
      </c>
      <c r="BA104" s="17">
        <f>IF(AND($D104=$AW$4,$E104=BA$5),VLOOKUP($A104,'Потребление ЭЭ_факт'!$A$5:$DH$154,47+'Потребление ЭЭ_факт'!CI$4+35,FALSE),IF(AZ104&lt;&gt;0,VLOOKUP($A104,'Потребление ЭЭ_факт'!$A$5:$DH$154,47+'Потребление ЭЭ_факт'!CI$4+35,FALSE),0))</f>
        <v>0</v>
      </c>
      <c r="BB104" s="17">
        <f>IF(AND($D104=$AW$4,$E104=BB$5),VLOOKUP($A104,'Потребление ЭЭ_факт'!$A$5:$DH$154,47+'Потребление ЭЭ_факт'!CJ$4+35,FALSE),IF(BA104&lt;&gt;0,VLOOKUP($A104,'Потребление ЭЭ_факт'!$A$5:$DH$154,47+'Потребление ЭЭ_факт'!CJ$4+35,FALSE),0))</f>
        <v>0</v>
      </c>
      <c r="BC104" s="17">
        <f>IF(AND($D104=$AW$4,$E104=BC$5),VLOOKUP($A104,'Потребление ЭЭ_факт'!$A$5:$DH$154,47+'Потребление ЭЭ_факт'!CK$4+35,FALSE),IF(BB104&lt;&gt;0,VLOOKUP($A104,'Потребление ЭЭ_факт'!$A$5:$DH$154,47+'Потребление ЭЭ_факт'!CK$4+35,FALSE),0))</f>
        <v>0</v>
      </c>
      <c r="BD104" s="17">
        <f>IF(AND($D104=$AW$4,$E104=BD$5),VLOOKUP($A104,'Потребление ЭЭ_факт'!$A$5:$DH$154,47+'Потребление ЭЭ_факт'!CL$4+35,FALSE),IF(BC104&lt;&gt;0,VLOOKUP($A104,'Потребление ЭЭ_факт'!$A$5:$DH$154,47+'Потребление ЭЭ_факт'!CL$4+35,FALSE),0))</f>
        <v>0</v>
      </c>
      <c r="BE104" s="17">
        <f>IF(AND($D104=$AW$4,$E104=BE$5),VLOOKUP($A104,'Потребление ЭЭ_факт'!$A$5:$DH$154,47+'Потребление ЭЭ_факт'!CM$4+35,FALSE),IF(BD104&lt;&gt;0,VLOOKUP($A104,'Потребление ЭЭ_факт'!$A$5:$DH$154,47+'Потребление ЭЭ_факт'!CM$4+35,FALSE),0))</f>
        <v>0</v>
      </c>
      <c r="BF104" s="17">
        <f>IF(AND($D104=$AW$4,$E104=BF$5),VLOOKUP($A104,'Потребление ЭЭ_факт'!$A$5:$DH$154,47+'Потребление ЭЭ_факт'!CN$4+35,FALSE),IF(BE104&lt;&gt;0,VLOOKUP($A104,'Потребление ЭЭ_факт'!$A$5:$DH$154,47+'Потребление ЭЭ_факт'!CN$4+35,FALSE),0))</f>
        <v>0</v>
      </c>
      <c r="BG104" s="17">
        <f>IF(AND($D104=$AW$4,$E104=BG$5),VLOOKUP($A104,'Потребление ЭЭ_факт'!$A$5:$DH$154,47+'Потребление ЭЭ_факт'!CO$4+35,FALSE),IF(BF104&lt;&gt;0,VLOOKUP($A104,'Потребление ЭЭ_факт'!$A$5:$DH$154,47+'Потребление ЭЭ_факт'!CO$4+35,FALSE),0))</f>
        <v>0</v>
      </c>
      <c r="BH104" s="17">
        <f>IF(AND($D104=$AW$4,$E104=BH$5),VLOOKUP($A104,'Потребление ЭЭ_факт'!$A$5:$DH$154,47+'Потребление ЭЭ_факт'!CP$4+35,FALSE),IF(BG104&lt;&gt;0,VLOOKUP($A104,'Потребление ЭЭ_факт'!$A$5:$DH$154,47+'Потребление ЭЭ_факт'!CP$4+35,FALSE),0))</f>
        <v>0</v>
      </c>
      <c r="BI104" s="14">
        <f>IF(AND($D104=$BI$4,$E104=BI$5),VLOOKUP($A104,'Потребление ЭЭ_факт'!$A$5:$DH$154,47+'Потребление ЭЭ_факт'!CQ$4+47,FALSE),IF(BH104&lt;&gt;0,VLOOKUP($A104,'Потребление ЭЭ_факт'!$A$5:$DH$154,47+'Потребление ЭЭ_факт'!CQ$4+47,FALSE),0))</f>
        <v>0</v>
      </c>
      <c r="BJ104" s="17">
        <f>IF(AND($D104=$BI$4,$E104=BJ$5),VLOOKUP($A104,'Потребление ЭЭ_факт'!$A$5:$DH$154,47+'Потребление ЭЭ_факт'!CR$4+47,FALSE),IF(BI104&lt;&gt;0,VLOOKUP($A104,'Потребление ЭЭ_факт'!$A$5:$DH$154,47+'Потребление ЭЭ_факт'!CR$4+47,FALSE),0))</f>
        <v>0</v>
      </c>
      <c r="BK104" s="17">
        <f>IF(AND($D104=$BI$4,$E104=BK$5),VLOOKUP($A104,'Потребление ЭЭ_факт'!$A$5:$DH$154,47+'Потребление ЭЭ_факт'!CS$4+47,FALSE),IF(BJ104&lt;&gt;0,VLOOKUP($A104,'Потребление ЭЭ_факт'!$A$5:$DH$154,47+'Потребление ЭЭ_факт'!CS$4+47,FALSE),0))</f>
        <v>10204.816403999999</v>
      </c>
      <c r="BL104" s="17">
        <f>IF(AND($D104=$BI$4,$E104=BL$5),VLOOKUP($A104,'Потребление ЭЭ_факт'!$A$5:$DH$154,47+'Потребление ЭЭ_факт'!CT$4+47,FALSE),IF(BK104&lt;&gt;0,VLOOKUP($A104,'Потребление ЭЭ_факт'!$A$5:$DH$154,47+'Потребление ЭЭ_факт'!CT$4+47,FALSE),0))</f>
        <v>11216.518292999999</v>
      </c>
      <c r="BM104" s="17">
        <f>IF(AND($D104=$BI$4,$E104=BM$5),VLOOKUP($A104,'Потребление ЭЭ_факт'!$A$5:$DH$154,47+'Потребление ЭЭ_факт'!CU$4+47,FALSE),IF(BL104&lt;&gt;0,VLOOKUP($A104,'Потребление ЭЭ_факт'!$A$5:$DH$154,47+'Потребление ЭЭ_факт'!CU$4+47,FALSE),0))</f>
        <v>12401.317773000001</v>
      </c>
      <c r="BN104" s="17">
        <f>IF(AND($D104=$BI$4,$E104=BN$5),VLOOKUP($A104,'Потребление ЭЭ_факт'!$A$5:$DH$154,47+'Потребление ЭЭ_факт'!CV$4+47,FALSE),IF(BM104&lt;&gt;0,VLOOKUP($A104,'Потребление ЭЭ_факт'!$A$5:$DH$154,47+'Потребление ЭЭ_факт'!CV$4+47,FALSE),0))</f>
        <v>14113.296291000001</v>
      </c>
      <c r="BO104" s="17">
        <f>IF(AND($D104=$BI$4,$E104=BO$5),VLOOKUP($A104,'Потребление ЭЭ_факт'!$A$5:$DH$154,47+'Потребление ЭЭ_факт'!CW$4+47,FALSE),IF(BN104&lt;&gt;0,VLOOKUP($A104,'Потребление ЭЭ_факт'!$A$5:$DH$154,47+'Потребление ЭЭ_факт'!CW$4+47,FALSE),0))</f>
        <v>15629.694765</v>
      </c>
      <c r="BP104" s="17">
        <f>IF(AND($D104=$BI$4,$E104=BP$5),VLOOKUP($A104,'Потребление ЭЭ_факт'!$A$5:$DH$154,47+'Потребление ЭЭ_факт'!CX$4+47,FALSE),IF(BO104&lt;&gt;0,VLOOKUP($A104,'Потребление ЭЭ_факт'!$A$5:$DH$154,47+'Потребление ЭЭ_факт'!CX$4+47,FALSE),0))</f>
        <v>15002.246171999999</v>
      </c>
      <c r="BQ104" s="17">
        <f>IF(AND($D104=$BI$4,$E104=BQ$5),VLOOKUP($A104,'Потребление ЭЭ_факт'!$A$5:$DH$154,47+'Потребление ЭЭ_факт'!CY$4+47,FALSE),IF(BP104&lt;&gt;0,VLOOKUP($A104,'Потребление ЭЭ_факт'!$A$5:$DH$154,47+'Потребление ЭЭ_факт'!CY$4+47,FALSE),0))</f>
        <v>12710.715612</v>
      </c>
      <c r="BR104" s="17">
        <f>IF(AND($D104=$BI$4,$E104=BR$5),VLOOKUP($A104,'Потребление ЭЭ_факт'!$A$5:$DH$154,47+'Потребление ЭЭ_факт'!CZ$4+47,FALSE),IF(BQ104&lt;&gt;0,VLOOKUP($A104,'Потребление ЭЭ_факт'!$A$5:$DH$154,47+'Потребление ЭЭ_факт'!CZ$4+47,FALSE),0))</f>
        <v>11148.46485</v>
      </c>
      <c r="BS104" s="17">
        <f>IF(AND($D104=$BI$4,$E104=BS$5),VLOOKUP($A104,'Потребление ЭЭ_факт'!$A$5:$DH$154,47+'Потребление ЭЭ_факт'!DA$4+47,FALSE),IF(BR104&lt;&gt;0,VLOOKUP($A104,'Потребление ЭЭ_факт'!$A$5:$DH$154,47+'Потребление ЭЭ_факт'!DA$4+47,FALSE),0))</f>
        <v>11304.796668000001</v>
      </c>
      <c r="BT104" s="17">
        <f>IF(AND($D104=$BI$4,$E104=BT$5),VLOOKUP($A104,'Потребление ЭЭ_факт'!$A$5:$DH$154,47+'Потребление ЭЭ_факт'!DB$4+47,FALSE),IF(BS104&lt;&gt;0,VLOOKUP($A104,'Потребление ЭЭ_факт'!$A$5:$DH$154,47+'Потребление ЭЭ_факт'!DB$4+47,FALSE),0))</f>
        <v>11824.055736</v>
      </c>
      <c r="BU104" s="14">
        <f>IF(AND($D104=$BU$4,$E104=BU$5),VLOOKUP($A104,'Потребление ЭЭ_факт'!$A$5:$DH$154,59+'Потребление ЭЭ_факт'!DC$4+47,FALSE),IF(BT104&lt;&gt;0,VLOOKUP($A104,'Потребление ЭЭ_факт'!$A$5:$DH$154,47+'Потребление ЭЭ_факт'!DC$4+59,FALSE),0))</f>
        <v>13995.054066000001</v>
      </c>
      <c r="BV104" s="17">
        <f>IF(AND($D104=$BU$4,$E104=BV$5),VLOOKUP($A104,'Потребление ЭЭ_факт'!$A$5:$DH$154,59+'Потребление ЭЭ_факт'!DD$4+47,FALSE),IF(BU104&lt;&gt;0,VLOOKUP($A104,'Потребление ЭЭ_факт'!$A$5:$DH$154,47+'Потребление ЭЭ_факт'!DD$4+59,FALSE),0))</f>
        <v>13918.770554999999</v>
      </c>
      <c r="BW104" s="17">
        <f>IF(AND($D104=$BU$4,$E104=BW$5),VLOOKUP($A104,'Потребление ЭЭ_факт'!$A$5:$DH$154,59+'Потребление ЭЭ_факт'!DE$4+47,FALSE),IF(BV104&lt;&gt;0,VLOOKUP($A104,'Потребление ЭЭ_факт'!$A$5:$DH$154,47+'Потребление ЭЭ_факт'!DE$4+59,FALSE),0))</f>
        <v>11984.999492999999</v>
      </c>
      <c r="BX104" s="17">
        <f>IF(AND($D104=$BU$4,$E104=BX$5),VLOOKUP($A104,'Потребление ЭЭ_факт'!$A$5:$DH$154,59+'Потребление ЭЭ_факт'!DF$4+47,FALSE),IF(BW104&lt;&gt;0,VLOOKUP($A104,'Потребление ЭЭ_факт'!$A$5:$DH$154,47+'Потребление ЭЭ_факт'!DF$4+59,FALSE),0))</f>
        <v>10514.127135000001</v>
      </c>
      <c r="BY104" s="17">
        <f>IF(AND($D104=$BU$4,$E104=BY$5),VLOOKUP($A104,'Потребление ЭЭ_факт'!$A$5:$DH$154,59+'Потребление ЭЭ_факт'!DG$4+47,FALSE),IF(BX104&lt;&gt;0,VLOOKUP($A104,'Потребление ЭЭ_факт'!$A$5:$DH$154,47+'Потребление ЭЭ_факт'!DG$4+59,FALSE),0))</f>
        <v>11887.085493</v>
      </c>
      <c r="BZ104" s="17">
        <f>IF(AND($D104=$BU$4,$E104=BZ$5),VLOOKUP($A104,'Потребление ЭЭ_факт'!$A$5:$DH$154,59+'Потребление ЭЭ_факт'!DH$4+47,FALSE),IF(BY104&lt;&gt;0,VLOOKUP($A104,'Потребление ЭЭ_факт'!$A$5:$DH$154,47+'Потребление ЭЭ_факт'!DH$4+59,FALSE),0))</f>
        <v>12896.286330000001</v>
      </c>
      <c r="CA104" s="15">
        <f t="shared" si="301"/>
        <v>15629.694765</v>
      </c>
      <c r="CB104" s="12">
        <f t="shared" si="302"/>
        <v>15002.246171999999</v>
      </c>
      <c r="CC104" s="12">
        <f t="shared" si="303"/>
        <v>12710.715612</v>
      </c>
      <c r="CD104" s="12">
        <f t="shared" si="304"/>
        <v>11148.46485</v>
      </c>
      <c r="CE104" s="12">
        <f t="shared" si="305"/>
        <v>11304.796668000001</v>
      </c>
      <c r="CF104" s="12">
        <f t="shared" si="306"/>
        <v>11824.055736</v>
      </c>
      <c r="CG104" s="14">
        <f t="shared" si="307"/>
        <v>13995.054066000001</v>
      </c>
      <c r="CH104" s="15">
        <f t="shared" si="308"/>
        <v>13918.770554999999</v>
      </c>
      <c r="CI104" s="15">
        <f t="shared" si="309"/>
        <v>11984.999492999999</v>
      </c>
      <c r="CJ104" s="15">
        <f t="shared" si="310"/>
        <v>10514.127135000001</v>
      </c>
      <c r="CK104" s="15">
        <f t="shared" si="311"/>
        <v>11887.085493</v>
      </c>
      <c r="CL104" s="15">
        <f t="shared" si="312"/>
        <v>12896.286330000001</v>
      </c>
      <c r="CM104" s="15">
        <f t="shared" si="438"/>
        <v>15629.694765</v>
      </c>
      <c r="CN104" s="15">
        <f t="shared" si="439"/>
        <v>15002.246171999999</v>
      </c>
      <c r="CO104" s="15">
        <f t="shared" si="440"/>
        <v>12710.715612</v>
      </c>
      <c r="CP104" s="15">
        <f t="shared" si="441"/>
        <v>11148.46485</v>
      </c>
      <c r="CQ104" s="15">
        <f t="shared" si="442"/>
        <v>11304.796668000001</v>
      </c>
      <c r="CR104" s="16">
        <f t="shared" si="443"/>
        <v>11824.055736</v>
      </c>
      <c r="CS104" s="14">
        <f t="shared" si="437"/>
        <v>13995.054066000001</v>
      </c>
      <c r="CT104" s="15">
        <f t="shared" si="416"/>
        <v>13918.770554999999</v>
      </c>
      <c r="CU104" s="15">
        <f t="shared" si="417"/>
        <v>11984.999492999999</v>
      </c>
      <c r="CV104" s="15">
        <f t="shared" si="418"/>
        <v>10514.127135000001</v>
      </c>
      <c r="CW104" s="15">
        <f t="shared" si="419"/>
        <v>11887.085493</v>
      </c>
      <c r="CX104" s="15">
        <f t="shared" si="420"/>
        <v>12896.286330000001</v>
      </c>
      <c r="CY104" s="15">
        <f t="shared" si="421"/>
        <v>15629.694765</v>
      </c>
      <c r="CZ104" s="15">
        <f t="shared" si="422"/>
        <v>15002.246171999999</v>
      </c>
      <c r="DA104" s="15">
        <f t="shared" si="423"/>
        <v>12710.715612</v>
      </c>
      <c r="DB104" s="15">
        <f t="shared" si="424"/>
        <v>11148.46485</v>
      </c>
      <c r="DC104" s="15">
        <f t="shared" si="425"/>
        <v>11304.796668000001</v>
      </c>
      <c r="DD104" s="16">
        <f t="shared" si="459"/>
        <v>11824.055736</v>
      </c>
      <c r="DE104" s="14">
        <f t="shared" si="460"/>
        <v>13995.054066000001</v>
      </c>
      <c r="DF104" s="15">
        <f t="shared" si="426"/>
        <v>13918.770554999999</v>
      </c>
      <c r="DG104" s="15">
        <f t="shared" si="427"/>
        <v>11984.999492999999</v>
      </c>
      <c r="DH104" s="15">
        <f t="shared" si="428"/>
        <v>10514.127135000001</v>
      </c>
      <c r="DI104" s="15">
        <f t="shared" si="429"/>
        <v>11887.085493</v>
      </c>
      <c r="DJ104" s="15">
        <f t="shared" si="430"/>
        <v>12896.286330000001</v>
      </c>
      <c r="DK104" s="15">
        <f t="shared" si="431"/>
        <v>15629.694765</v>
      </c>
      <c r="DL104" s="15">
        <f t="shared" si="432"/>
        <v>15002.246171999999</v>
      </c>
      <c r="DM104" s="15">
        <f t="shared" si="433"/>
        <v>12710.715612</v>
      </c>
      <c r="DN104" s="15">
        <f t="shared" si="434"/>
        <v>11148.46485</v>
      </c>
      <c r="DO104" s="15">
        <f t="shared" si="435"/>
        <v>11304.796668000001</v>
      </c>
      <c r="DP104" s="16">
        <f t="shared" si="436"/>
        <v>11824.055736</v>
      </c>
      <c r="DQ104" s="14">
        <f t="shared" si="333"/>
        <v>13995.054066000001</v>
      </c>
      <c r="DR104" s="15">
        <f t="shared" si="334"/>
        <v>13918.770554999999</v>
      </c>
      <c r="DS104" s="15">
        <f t="shared" si="335"/>
        <v>11984.999492999999</v>
      </c>
      <c r="DT104" s="15">
        <f t="shared" si="336"/>
        <v>10514.127135000001</v>
      </c>
      <c r="DU104" s="15">
        <f t="shared" si="337"/>
        <v>11887.085493</v>
      </c>
      <c r="DV104" s="15">
        <f t="shared" si="338"/>
        <v>12896.286330000001</v>
      </c>
      <c r="DW104" s="15">
        <f t="shared" si="339"/>
        <v>15629.694765</v>
      </c>
      <c r="DX104" s="15">
        <f t="shared" si="340"/>
        <v>15002.246171999999</v>
      </c>
      <c r="DY104" s="15">
        <f t="shared" si="341"/>
        <v>12710.715612</v>
      </c>
      <c r="DZ104" s="15">
        <f t="shared" si="444"/>
        <v>11148.46485</v>
      </c>
      <c r="EA104" s="15">
        <f t="shared" si="445"/>
        <v>11304.796668000001</v>
      </c>
      <c r="EB104" s="16">
        <f t="shared" si="446"/>
        <v>11824.055736</v>
      </c>
      <c r="EC104" s="14">
        <f t="shared" si="447"/>
        <v>13995.054066000001</v>
      </c>
      <c r="ED104" s="15">
        <f t="shared" si="448"/>
        <v>13918.770554999999</v>
      </c>
      <c r="EE104" s="15">
        <f t="shared" si="449"/>
        <v>11984.999492999999</v>
      </c>
      <c r="EF104" s="15">
        <f t="shared" si="450"/>
        <v>10514.127135000001</v>
      </c>
      <c r="EG104" s="15">
        <f t="shared" si="451"/>
        <v>11887.085493</v>
      </c>
      <c r="EH104" s="15">
        <f t="shared" si="452"/>
        <v>12896.286330000001</v>
      </c>
      <c r="EI104" s="15">
        <f t="shared" si="453"/>
        <v>15629.694765</v>
      </c>
      <c r="EJ104" s="15">
        <f t="shared" si="454"/>
        <v>15002.246171999999</v>
      </c>
      <c r="EK104" s="15">
        <f t="shared" si="455"/>
        <v>12710.715612</v>
      </c>
      <c r="EL104" s="15">
        <f t="shared" si="456"/>
        <v>11148.46485</v>
      </c>
      <c r="EM104" s="15">
        <f t="shared" si="457"/>
        <v>11304.796668000001</v>
      </c>
      <c r="EN104" s="16">
        <f t="shared" si="458"/>
        <v>11824.055736</v>
      </c>
      <c r="EO104" s="14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6"/>
      <c r="FC104" s="14"/>
      <c r="FD104" s="17"/>
      <c r="FE104" s="17"/>
      <c r="FF104" s="17"/>
      <c r="FG104" s="17"/>
      <c r="FH104" s="17"/>
      <c r="FI104" s="17"/>
      <c r="FJ104" s="17"/>
      <c r="FK104" s="17"/>
      <c r="FL104" s="17"/>
      <c r="FM104" s="17"/>
      <c r="FN104" s="17"/>
      <c r="FO104" s="14"/>
      <c r="FP104" s="17"/>
      <c r="FQ104" s="17"/>
      <c r="FR104" s="17"/>
      <c r="FS104" s="17"/>
      <c r="FT104" s="17"/>
      <c r="FU104" s="17"/>
      <c r="FV104" s="17"/>
      <c r="FW104" s="17"/>
      <c r="FX104" s="17"/>
      <c r="FY104" s="17"/>
      <c r="FZ104" s="17"/>
      <c r="GA104" s="14"/>
      <c r="GB104" s="17"/>
      <c r="GC104" s="17"/>
      <c r="GD104" s="17">
        <f t="shared" si="344"/>
        <v>11216.518292999999</v>
      </c>
      <c r="GE104" s="17">
        <f t="shared" si="345"/>
        <v>12401.317773000001</v>
      </c>
      <c r="GF104" s="17">
        <f t="shared" si="346"/>
        <v>14113.296291000001</v>
      </c>
      <c r="GG104" s="17">
        <f t="shared" si="347"/>
        <v>15629.694765</v>
      </c>
      <c r="GH104" s="17">
        <f t="shared" si="348"/>
        <v>15002.246171999999</v>
      </c>
      <c r="GI104" s="17">
        <f t="shared" si="349"/>
        <v>12710.715612</v>
      </c>
      <c r="GJ104" s="17">
        <f t="shared" si="350"/>
        <v>11148.46485</v>
      </c>
      <c r="GK104" s="17">
        <f t="shared" si="351"/>
        <v>11304.796668000001</v>
      </c>
      <c r="GL104" s="17">
        <f t="shared" si="352"/>
        <v>11824.055736</v>
      </c>
      <c r="GM104" s="14">
        <f t="shared" si="353"/>
        <v>13995.054066000001</v>
      </c>
      <c r="GN104" s="17">
        <f t="shared" si="354"/>
        <v>13918.770554999999</v>
      </c>
      <c r="GO104" s="17">
        <f t="shared" si="355"/>
        <v>11984.999492999999</v>
      </c>
      <c r="GP104" s="17">
        <f t="shared" si="356"/>
        <v>10514.127135000001</v>
      </c>
      <c r="GQ104" s="17">
        <f t="shared" si="357"/>
        <v>11887.085493</v>
      </c>
      <c r="GR104" s="17">
        <f t="shared" si="358"/>
        <v>12896.286330000001</v>
      </c>
      <c r="GS104" s="15">
        <f t="shared" si="359"/>
        <v>15629.694765</v>
      </c>
      <c r="GT104" s="12">
        <f t="shared" si="360"/>
        <v>15002.246171999999</v>
      </c>
      <c r="GU104" s="12">
        <f t="shared" si="361"/>
        <v>12710.715612</v>
      </c>
      <c r="GV104" s="12">
        <f t="shared" si="362"/>
        <v>11148.46485</v>
      </c>
      <c r="GW104" s="12">
        <f t="shared" si="363"/>
        <v>11304.796668000001</v>
      </c>
      <c r="GX104" s="12">
        <f t="shared" si="364"/>
        <v>11824.055736</v>
      </c>
      <c r="GY104" s="14">
        <f t="shared" si="365"/>
        <v>13995.054066000001</v>
      </c>
      <c r="GZ104" s="15">
        <f t="shared" si="366"/>
        <v>13918.770554999999</v>
      </c>
      <c r="HA104" s="15">
        <f t="shared" si="367"/>
        <v>11984.999492999999</v>
      </c>
      <c r="HB104" s="15">
        <f t="shared" si="368"/>
        <v>10514.127135000001</v>
      </c>
      <c r="HC104" s="15">
        <f t="shared" si="369"/>
        <v>11887.085493</v>
      </c>
      <c r="HD104" s="15">
        <f t="shared" si="370"/>
        <v>12896.286330000001</v>
      </c>
      <c r="HE104" s="15">
        <f t="shared" si="371"/>
        <v>15629.694765</v>
      </c>
      <c r="HF104" s="15">
        <f t="shared" si="372"/>
        <v>15002.246171999999</v>
      </c>
      <c r="HG104" s="15">
        <f t="shared" si="373"/>
        <v>12710.715612</v>
      </c>
      <c r="HH104" s="15">
        <f t="shared" si="374"/>
        <v>11148.46485</v>
      </c>
      <c r="HI104" s="15">
        <f t="shared" si="375"/>
        <v>11304.796668000001</v>
      </c>
      <c r="HJ104" s="16">
        <f t="shared" si="376"/>
        <v>11824.055736</v>
      </c>
      <c r="HK104" s="14">
        <f t="shared" si="377"/>
        <v>13995.054066000001</v>
      </c>
      <c r="HL104" s="15">
        <f t="shared" si="378"/>
        <v>13918.770554999999</v>
      </c>
      <c r="HM104" s="15">
        <f t="shared" si="379"/>
        <v>11984.999492999999</v>
      </c>
      <c r="HN104" s="15">
        <f t="shared" si="380"/>
        <v>10514.127135000001</v>
      </c>
      <c r="HO104" s="15">
        <f t="shared" si="381"/>
        <v>11887.085493</v>
      </c>
      <c r="HP104" s="15">
        <f t="shared" si="382"/>
        <v>12896.286330000001</v>
      </c>
      <c r="HQ104" s="15">
        <f t="shared" si="383"/>
        <v>15629.694765</v>
      </c>
      <c r="HR104" s="15">
        <f t="shared" si="384"/>
        <v>15002.246171999999</v>
      </c>
      <c r="HS104" s="15">
        <f t="shared" si="385"/>
        <v>12710.715612</v>
      </c>
      <c r="HT104" s="15">
        <f t="shared" si="386"/>
        <v>11148.46485</v>
      </c>
      <c r="HU104" s="15">
        <f t="shared" si="387"/>
        <v>11304.796668000001</v>
      </c>
      <c r="HV104" s="16">
        <f t="shared" si="388"/>
        <v>11824.055736</v>
      </c>
      <c r="HW104" s="14">
        <f t="shared" si="389"/>
        <v>13995.054066000001</v>
      </c>
      <c r="HX104" s="15">
        <f t="shared" si="390"/>
        <v>13918.770554999999</v>
      </c>
      <c r="HY104" s="15">
        <f t="shared" si="391"/>
        <v>11984.999492999999</v>
      </c>
      <c r="HZ104" s="15">
        <f t="shared" si="392"/>
        <v>10514.127135000001</v>
      </c>
      <c r="IA104" s="15">
        <f t="shared" si="393"/>
        <v>11887.085493</v>
      </c>
      <c r="IB104" s="15">
        <f t="shared" si="394"/>
        <v>12896.286330000001</v>
      </c>
      <c r="IC104" s="15">
        <f t="shared" si="395"/>
        <v>15629.694765</v>
      </c>
      <c r="ID104" s="15">
        <f t="shared" si="396"/>
        <v>15002.246171999999</v>
      </c>
      <c r="IE104" s="15">
        <f t="shared" si="397"/>
        <v>12710.715612</v>
      </c>
      <c r="IF104" s="15">
        <f t="shared" si="398"/>
        <v>11148.46485</v>
      </c>
      <c r="IG104" s="15">
        <f t="shared" si="399"/>
        <v>11304.796668000001</v>
      </c>
      <c r="IH104" s="16">
        <f t="shared" si="400"/>
        <v>11824.055736</v>
      </c>
      <c r="II104" s="14">
        <f t="shared" si="401"/>
        <v>13995.054066000001</v>
      </c>
      <c r="IJ104" s="15">
        <f t="shared" si="415"/>
        <v>13918.770554999999</v>
      </c>
      <c r="IK104" s="15">
        <f t="shared" si="465"/>
        <v>11984.999492999999</v>
      </c>
      <c r="IL104" s="15"/>
      <c r="IM104" s="15"/>
      <c r="IN104" s="15"/>
      <c r="IO104" s="15"/>
      <c r="IP104" s="15"/>
      <c r="IQ104" s="15"/>
      <c r="IR104" s="15"/>
      <c r="IS104" s="15"/>
      <c r="IT104" s="16"/>
      <c r="IU104" s="14"/>
      <c r="IV104" s="15"/>
      <c r="IW104" s="15"/>
      <c r="IX104" s="15"/>
      <c r="IY104" s="15"/>
      <c r="IZ104" s="15"/>
      <c r="JA104" s="15"/>
      <c r="JB104" s="15"/>
      <c r="JC104" s="15"/>
      <c r="JD104" s="15"/>
      <c r="JE104" s="15"/>
      <c r="JF104" s="16"/>
      <c r="JH104" s="17"/>
      <c r="JI104" s="14">
        <f t="shared" si="406"/>
        <v>0</v>
      </c>
      <c r="JJ104" s="15">
        <f t="shared" si="407"/>
        <v>0</v>
      </c>
      <c r="JK104" s="15">
        <f t="shared" si="408"/>
        <v>115351.10616</v>
      </c>
      <c r="JL104" s="15">
        <f t="shared" si="409"/>
        <v>152816.296875</v>
      </c>
      <c r="JM104" s="15">
        <f t="shared" si="410"/>
        <v>152816.296875</v>
      </c>
      <c r="JN104" s="15">
        <f t="shared" si="411"/>
        <v>152816.296875</v>
      </c>
      <c r="JO104" s="15">
        <f t="shared" si="412"/>
        <v>152816.296875</v>
      </c>
      <c r="JP104" s="15">
        <f t="shared" si="413"/>
        <v>39898.824114000003</v>
      </c>
      <c r="JQ104" s="15">
        <f t="shared" si="414"/>
        <v>0</v>
      </c>
      <c r="JR104" s="14"/>
    </row>
    <row r="105" spans="1:278" ht="12.75" customHeight="1" x14ac:dyDescent="0.25">
      <c r="A105" s="5" t="s">
        <v>281</v>
      </c>
      <c r="B105" s="3" t="s">
        <v>282</v>
      </c>
      <c r="C105" s="4">
        <v>45372</v>
      </c>
      <c r="D105">
        <f t="shared" si="461"/>
        <v>2024</v>
      </c>
      <c r="E105">
        <f t="shared" si="462"/>
        <v>3</v>
      </c>
      <c r="F105">
        <f t="shared" si="463"/>
        <v>2021</v>
      </c>
      <c r="G105">
        <f t="shared" si="464"/>
        <v>3</v>
      </c>
      <c r="H105">
        <f t="shared" si="402"/>
        <v>2024</v>
      </c>
      <c r="I105">
        <f t="shared" si="403"/>
        <v>4</v>
      </c>
      <c r="J105">
        <f t="shared" si="404"/>
        <v>2029</v>
      </c>
      <c r="K105">
        <f t="shared" si="405"/>
        <v>3</v>
      </c>
      <c r="M105" s="28">
        <f>IF(AND($D105=$M$4,$E105=M$5),VLOOKUP($A105,'Потребление ЭЭ_факт'!$A$5:$DH$154,47+'Потребление ЭЭ_факт'!AU$4-1,FALSE),IF(L105&lt;&gt;0,VLOOKUP($A105,'Потребление ЭЭ_факт'!$A$5:$DH$154,47+'Потребление ЭЭ_факт'!AU$4-1,FALSE),0))</f>
        <v>0</v>
      </c>
      <c r="N105" s="17">
        <f>IF(AND($D105=$M$4,$E105=N$5),VLOOKUP($A105,'Потребление ЭЭ_факт'!$A$5:$DH$154,47+'Потребление ЭЭ_факт'!AV$4-1,FALSE),IF(M105&lt;&gt;0,VLOOKUP($A105,'Потребление ЭЭ_факт'!$A$5:$DH$154,47+'Потребление ЭЭ_факт'!AV$4-1,FALSE),0))</f>
        <v>0</v>
      </c>
      <c r="O105" s="17">
        <f>IF(AND($D105=$M$4,$E105=O$5),VLOOKUP($A105,'Потребление ЭЭ_факт'!$A$5:$DH$154,47+'Потребление ЭЭ_факт'!AW$4-1,FALSE),IF(N105&lt;&gt;0,VLOOKUP($A105,'Потребление ЭЭ_факт'!$A$5:$DH$154,47+'Потребление ЭЭ_факт'!AW$4-1,FALSE),0))</f>
        <v>0</v>
      </c>
      <c r="P105" s="17">
        <f>IF(AND($D105=$M$4,$E105=P$5),VLOOKUP($A105,'Потребление ЭЭ_факт'!$A$5:$DH$154,47+'Потребление ЭЭ_факт'!AX$4-1,FALSE),IF(O105&lt;&gt;0,VLOOKUP($A105,'Потребление ЭЭ_факт'!$A$5:$DH$154,47+'Потребление ЭЭ_факт'!AX$4-1,FALSE),0))</f>
        <v>0</v>
      </c>
      <c r="Q105" s="17">
        <f>IF(AND($D105=$M$4,$E105=Q$5),VLOOKUP($A105,'Потребление ЭЭ_факт'!$A$5:$DH$154,47+'Потребление ЭЭ_факт'!AY$4-1,FALSE),IF(P105&lt;&gt;0,VLOOKUP($A105,'Потребление ЭЭ_факт'!$A$5:$DH$154,47+'Потребление ЭЭ_факт'!AY$4-1,FALSE),0))</f>
        <v>0</v>
      </c>
      <c r="R105" s="17">
        <f>IF(AND($D105=$M$4,$E105=R$5),VLOOKUP($A105,'Потребление ЭЭ_факт'!$A$5:$DH$154,47+'Потребление ЭЭ_факт'!AZ$4-1,FALSE),IF(Q105&lt;&gt;0,VLOOKUP($A105,'Потребление ЭЭ_факт'!$A$5:$DH$154,47+'Потребление ЭЭ_факт'!AZ$4-1,FALSE),0))</f>
        <v>0</v>
      </c>
      <c r="S105" s="17">
        <f>IF(AND($D105=$M$4,$E105=S$5),VLOOKUP($A105,'Потребление ЭЭ_факт'!$A$5:$DH$154,47+'Потребление ЭЭ_факт'!BA$4-1,FALSE),IF(R105&lt;&gt;0,VLOOKUP($A105,'Потребление ЭЭ_факт'!$A$5:$DH$154,47+'Потребление ЭЭ_факт'!BA$4-1,FALSE),0))</f>
        <v>0</v>
      </c>
      <c r="T105" s="17">
        <f>IF(AND($D105=$M$4,$E105=T$5),VLOOKUP($A105,'Потребление ЭЭ_факт'!$A$5:$DH$154,47+'Потребление ЭЭ_факт'!BB$4-1,FALSE),IF(S105&lt;&gt;0,VLOOKUP($A105,'Потребление ЭЭ_факт'!$A$5:$DH$154,47+'Потребление ЭЭ_факт'!BB$4-1,FALSE),0))</f>
        <v>0</v>
      </c>
      <c r="U105" s="17">
        <f>IF(AND($D105=$M$4,$E105=U$5),VLOOKUP($A105,'Потребление ЭЭ_факт'!$A$5:$DH$154,47+'Потребление ЭЭ_факт'!BC$4-1,FALSE),IF(T105&lt;&gt;0,VLOOKUP($A105,'Потребление ЭЭ_факт'!$A$5:$DH$154,47+'Потребление ЭЭ_факт'!BC$4-1,FALSE),0))</f>
        <v>0</v>
      </c>
      <c r="V105" s="17">
        <f>IF(AND($D105=$M$4,$E105=V$5),VLOOKUP($A105,'Потребление ЭЭ_факт'!$A$5:$DH$154,47+'Потребление ЭЭ_факт'!BD$4-1,FALSE),IF(U105&lt;&gt;0,VLOOKUP($A105,'Потребление ЭЭ_факт'!$A$5:$DH$154,47+'Потребление ЭЭ_факт'!BD$4-1,FALSE),0))</f>
        <v>0</v>
      </c>
      <c r="W105" s="17">
        <f>IF(AND($D105=$M$4,$E105=W$5),VLOOKUP($A105,'Потребление ЭЭ_факт'!$A$5:$DH$154,47+'Потребление ЭЭ_факт'!BE$4-1,FALSE),IF(V105&lt;&gt;0,VLOOKUP($A105,'Потребление ЭЭ_факт'!$A$5:$DH$154,47+'Потребление ЭЭ_факт'!BE$4-1,FALSE),0))</f>
        <v>0</v>
      </c>
      <c r="X105" s="17">
        <f>IF(AND($D105=$M$4,$E105=X$5),VLOOKUP($A105,'Потребление ЭЭ_факт'!$A$5:$DH$154,47+'Потребление ЭЭ_факт'!BF$4-1,FALSE),IF(W105&lt;&gt;0,VLOOKUP($A105,'Потребление ЭЭ_факт'!$A$5:$DH$154,47+'Потребление ЭЭ_факт'!BF$4-1,FALSE),0))</f>
        <v>0</v>
      </c>
      <c r="Y105" s="14">
        <f>IF(AND($D105=$Y$4,$E105=Y$5),VLOOKUP($A105,'Потребление ЭЭ_факт'!$A$5:$DH$154,47+'Потребление ЭЭ_факт'!BG$4+11,FALSE),IF(X105&lt;&gt;0,VLOOKUP($A105,'Потребление ЭЭ_факт'!$A$5:$DH$154,47+'Потребление ЭЭ_факт'!BG$4+11,FALSE),0))</f>
        <v>0</v>
      </c>
      <c r="Z105" s="17">
        <f>IF(AND($D105=$Y$4,$E105=Z$5),VLOOKUP($A105,'Потребление ЭЭ_факт'!$A$5:$DH$154,47+'Потребление ЭЭ_факт'!BH$4+11,FALSE),IF(Y105&lt;&gt;0,VLOOKUP($A105,'Потребление ЭЭ_факт'!$A$5:$DH$154,47+'Потребление ЭЭ_факт'!BH$4+11,FALSE),0))</f>
        <v>0</v>
      </c>
      <c r="AA105" s="17">
        <f>IF(AND($D105=$Y$4,$E105=AA$5),VLOOKUP($A105,'Потребление ЭЭ_факт'!$A$5:$DH$154,47+'Потребление ЭЭ_факт'!BI$4+11,FALSE),IF(Z105&lt;&gt;0,VLOOKUP($A105,'Потребление ЭЭ_факт'!$A$5:$DH$154,47+'Потребление ЭЭ_факт'!BI$4+11,FALSE),0))</f>
        <v>0</v>
      </c>
      <c r="AB105" s="17">
        <f>IF(AND($D105=$Y$4,$E105=AB$5),VLOOKUP($A105,'Потребление ЭЭ_факт'!$A$5:$DH$154,47+'Потребление ЭЭ_факт'!BJ$4+11,FALSE),IF(AA105&lt;&gt;0,VLOOKUP($A105,'Потребление ЭЭ_факт'!$A$5:$DH$154,47+'Потребление ЭЭ_факт'!BJ$4+11,FALSE),0))</f>
        <v>0</v>
      </c>
      <c r="AC105" s="17">
        <f>IF(AND($D105=$Y$4,$E105=AC$5),VLOOKUP($A105,'Потребление ЭЭ_факт'!$A$5:$DH$154,47+'Потребление ЭЭ_факт'!BK$4+11,FALSE),IF(AB105&lt;&gt;0,VLOOKUP($A105,'Потребление ЭЭ_факт'!$A$5:$DH$154,47+'Потребление ЭЭ_факт'!BK$4+11,FALSE),0))</f>
        <v>0</v>
      </c>
      <c r="AD105" s="17">
        <f>IF(AND($D105=$Y$4,$E105=AD$5),VLOOKUP($A105,'Потребление ЭЭ_факт'!$A$5:$DH$154,47+'Потребление ЭЭ_факт'!BL$4+11,FALSE),IF(AC105&lt;&gt;0,VLOOKUP($A105,'Потребление ЭЭ_факт'!$A$5:$DH$154,47+'Потребление ЭЭ_факт'!BL$4+11,FALSE),0))</f>
        <v>0</v>
      </c>
      <c r="AE105" s="17">
        <f>IF(AND($D105=$Y$4,$E105=AE$5),VLOOKUP($A105,'Потребление ЭЭ_факт'!$A$5:$DH$154,47+'Потребление ЭЭ_факт'!BM$4+11,FALSE),IF(AD105&lt;&gt;0,VLOOKUP($A105,'Потребление ЭЭ_факт'!$A$5:$DH$154,47+'Потребление ЭЭ_факт'!BM$4+11,FALSE),0))</f>
        <v>0</v>
      </c>
      <c r="AF105" s="17">
        <f>IF(AND($D105=$Y$4,$E105=AF$5),VLOOKUP($A105,'Потребление ЭЭ_факт'!$A$5:$DH$154,47+'Потребление ЭЭ_факт'!BN$4+11,FALSE),IF(AE105&lt;&gt;0,VLOOKUP($A105,'Потребление ЭЭ_факт'!$A$5:$DH$154,47+'Потребление ЭЭ_факт'!BN$4+11,FALSE),0))</f>
        <v>0</v>
      </c>
      <c r="AG105" s="17">
        <f>IF(AND($D105=$Y$4,$E105=AG$5),VLOOKUP($A105,'Потребление ЭЭ_факт'!$A$5:$DH$154,47+'Потребление ЭЭ_факт'!BO$4+11,FALSE),IF(AF105&lt;&gt;0,VLOOKUP($A105,'Потребление ЭЭ_факт'!$A$5:$DH$154,47+'Потребление ЭЭ_факт'!BO$4+11,FALSE),0))</f>
        <v>0</v>
      </c>
      <c r="AH105" s="17">
        <f>IF(AND($D105=$Y$4,$E105=AH$5),VLOOKUP($A105,'Потребление ЭЭ_факт'!$A$5:$DH$154,47+'Потребление ЭЭ_факт'!BP$4+11,FALSE),IF(AG105&lt;&gt;0,VLOOKUP($A105,'Потребление ЭЭ_факт'!$A$5:$DH$154,47+'Потребление ЭЭ_факт'!BP$4+11,FALSE),0))</f>
        <v>0</v>
      </c>
      <c r="AI105" s="17">
        <f>IF(AND($D105=$Y$4,$E105=AI$5),VLOOKUP($A105,'Потребление ЭЭ_факт'!$A$5:$DH$154,47+'Потребление ЭЭ_факт'!BQ$4+11,FALSE),IF(AH105&lt;&gt;0,VLOOKUP($A105,'Потребление ЭЭ_факт'!$A$5:$DH$154,47+'Потребление ЭЭ_факт'!BQ$4+11,FALSE),0))</f>
        <v>0</v>
      </c>
      <c r="AJ105" s="17">
        <f>IF(AND($D105=$Y$4,$E105=AJ$5),VLOOKUP($A105,'Потребление ЭЭ_факт'!$A$5:$DH$154,47+'Потребление ЭЭ_факт'!BR$4+11,FALSE),IF(AI105&lt;&gt;0,VLOOKUP($A105,'Потребление ЭЭ_факт'!$A$5:$DH$154,47+'Потребление ЭЭ_факт'!BR$4+11,FALSE),0))</f>
        <v>0</v>
      </c>
      <c r="AK105" s="14">
        <f>IF(AND($D105=$AK$4,$E105=AK$5),VLOOKUP($A105,'Потребление ЭЭ_факт'!$A$5:$DH$154,47+'Потребление ЭЭ_факт'!BS$4+23,FALSE),IF(AJ105&lt;&gt;0,VLOOKUP($A105,'Потребление ЭЭ_факт'!$A$5:$DH$154,47+'Потребление ЭЭ_факт'!BS$4+23,FALSE),0))</f>
        <v>0</v>
      </c>
      <c r="AL105" s="17">
        <f>IF(AND($D105=$AK$4,$E105=AL$5),VLOOKUP($A105,'Потребление ЭЭ_факт'!$A$5:$DH$154,47+'Потребление ЭЭ_факт'!BT$4+23,FALSE),IF(AK105&lt;&gt;0,VLOOKUP($A105,'Потребление ЭЭ_факт'!$A$5:$DH$154,47+'Потребление ЭЭ_факт'!BT$4+23,FALSE),0))</f>
        <v>0</v>
      </c>
      <c r="AM105" s="17">
        <f>IF(AND($D105=$AK$4,$E105=AM$5),VLOOKUP($A105,'Потребление ЭЭ_факт'!$A$5:$DH$154,47+'Потребление ЭЭ_факт'!BU$4+23,FALSE),IF(AL105&lt;&gt;0,VLOOKUP($A105,'Потребление ЭЭ_факт'!$A$5:$DH$154,47+'Потребление ЭЭ_факт'!BU$4+23,FALSE),0))</f>
        <v>0</v>
      </c>
      <c r="AN105" s="17">
        <f>IF(AND($D105=$AK$4,$E105=AN$5),VLOOKUP($A105,'Потребление ЭЭ_факт'!$A$5:$DH$154,47+'Потребление ЭЭ_факт'!BV$4+23,FALSE),IF(AM105&lt;&gt;0,VLOOKUP($A105,'Потребление ЭЭ_факт'!$A$5:$DH$154,47+'Потребление ЭЭ_факт'!BV$4+23,FALSE),0))</f>
        <v>0</v>
      </c>
      <c r="AO105" s="17">
        <f>IF(AND($D105=$AK$4,$E105=AO$5),VLOOKUP($A105,'Потребление ЭЭ_факт'!$A$5:$DH$154,47+'Потребление ЭЭ_факт'!BW$4+23,FALSE),IF(AN105&lt;&gt;0,VLOOKUP($A105,'Потребление ЭЭ_факт'!$A$5:$DH$154,47+'Потребление ЭЭ_факт'!BW$4+23,FALSE),0))</f>
        <v>0</v>
      </c>
      <c r="AP105" s="17">
        <f>IF(AND($D105=$AK$4,$E105=AP$5),VLOOKUP($A105,'Потребление ЭЭ_факт'!$A$5:$DH$154,47+'Потребление ЭЭ_факт'!BX$4+23,FALSE),IF(AO105&lt;&gt;0,VLOOKUP($A105,'Потребление ЭЭ_факт'!$A$5:$DH$154,47+'Потребление ЭЭ_факт'!BX$4+23,FALSE),0))</f>
        <v>0</v>
      </c>
      <c r="AQ105" s="17">
        <f>IF(AND($D105=$AK$4,$E105=AQ$5),VLOOKUP($A105,'Потребление ЭЭ_факт'!$A$5:$DH$154,47+'Потребление ЭЭ_факт'!BY$4+23,FALSE),IF(AP105&lt;&gt;0,VLOOKUP($A105,'Потребление ЭЭ_факт'!$A$5:$DH$154,47+'Потребление ЭЭ_факт'!BY$4+23,FALSE),0))</f>
        <v>0</v>
      </c>
      <c r="AR105" s="17">
        <f>IF(AND($D105=$AK$4,$E105=AR$5),VLOOKUP($A105,'Потребление ЭЭ_факт'!$A$5:$DH$154,47+'Потребление ЭЭ_факт'!BZ$4+23,FALSE),IF(AQ105&lt;&gt;0,VLOOKUP($A105,'Потребление ЭЭ_факт'!$A$5:$DH$154,47+'Потребление ЭЭ_факт'!BZ$4+23,FALSE),0))</f>
        <v>0</v>
      </c>
      <c r="AS105" s="17">
        <f>IF(AND($D105=$AK$4,$E105=AS$5),VLOOKUP($A105,'Потребление ЭЭ_факт'!$A$5:$DH$154,47+'Потребление ЭЭ_факт'!CA$4+23,FALSE),IF(AR105&lt;&gt;0,VLOOKUP($A105,'Потребление ЭЭ_факт'!$A$5:$DH$154,47+'Потребление ЭЭ_факт'!CA$4+23,FALSE),0))</f>
        <v>0</v>
      </c>
      <c r="AT105" s="17">
        <f>IF(AND($D105=$AK$4,$E105=AT$5),VLOOKUP($A105,'Потребление ЭЭ_факт'!$A$5:$DH$154,47+'Потребление ЭЭ_факт'!CB$4+23,FALSE),IF(AS105&lt;&gt;0,VLOOKUP($A105,'Потребление ЭЭ_факт'!$A$5:$DH$154,47+'Потребление ЭЭ_факт'!CB$4+23,FALSE),0))</f>
        <v>0</v>
      </c>
      <c r="AU105" s="17">
        <f>IF(AND($D105=$AK$4,$E105=AU$5),VLOOKUP($A105,'Потребление ЭЭ_факт'!$A$5:$DH$154,47+'Потребление ЭЭ_факт'!CC$4+23,FALSE),IF(AT105&lt;&gt;0,VLOOKUP($A105,'Потребление ЭЭ_факт'!$A$5:$DH$154,47+'Потребление ЭЭ_факт'!CC$4+23,FALSE),0))</f>
        <v>0</v>
      </c>
      <c r="AV105" s="17">
        <f>IF(AND($D105=$AK$4,$E105=AV$5),VLOOKUP($A105,'Потребление ЭЭ_факт'!$A$5:$DH$154,47+'Потребление ЭЭ_факт'!CD$4+23,FALSE),IF(AU105&lt;&gt;0,VLOOKUP($A105,'Потребление ЭЭ_факт'!$A$5:$DH$154,47+'Потребление ЭЭ_факт'!CD$4+23,FALSE),0))</f>
        <v>0</v>
      </c>
      <c r="AW105" s="14">
        <f>IF(AND($D105=$AW$4,$E105=AW$5),VLOOKUP($A105,'Потребление ЭЭ_факт'!$A$5:$DH$154,47+'Потребление ЭЭ_факт'!CE$4+35,FALSE),IF(AV105&lt;&gt;0,VLOOKUP($A105,'Потребление ЭЭ_факт'!$A$5:$DH$154,47+'Потребление ЭЭ_факт'!CE$4+35,FALSE),0))</f>
        <v>0</v>
      </c>
      <c r="AX105" s="17">
        <f>IF(AND($D105=$AW$4,$E105=AX$5),VLOOKUP($A105,'Потребление ЭЭ_факт'!$A$5:$DH$154,47+'Потребление ЭЭ_факт'!CF$4+35,FALSE),IF(AW105&lt;&gt;0,VLOOKUP($A105,'Потребление ЭЭ_факт'!$A$5:$DH$154,47+'Потребление ЭЭ_факт'!CF$4+35,FALSE),0))</f>
        <v>0</v>
      </c>
      <c r="AY105" s="17">
        <f>IF(AND($D105=$AW$4,$E105=AY$5),VLOOKUP($A105,'Потребление ЭЭ_факт'!$A$5:$DH$154,47+'Потребление ЭЭ_факт'!CG$4+35,FALSE),IF(AX105&lt;&gt;0,VLOOKUP($A105,'Потребление ЭЭ_факт'!$A$5:$DH$154,47+'Потребление ЭЭ_факт'!CG$4+35,FALSE),0))</f>
        <v>0</v>
      </c>
      <c r="AZ105" s="17">
        <f>IF(AND($D105=$AW$4,$E105=AZ$5),VLOOKUP($A105,'Потребление ЭЭ_факт'!$A$5:$DH$154,47+'Потребление ЭЭ_факт'!CH$4+35,FALSE),IF(AY105&lt;&gt;0,VLOOKUP($A105,'Потребление ЭЭ_факт'!$A$5:$DH$154,47+'Потребление ЭЭ_факт'!CH$4+35,FALSE),0))</f>
        <v>0</v>
      </c>
      <c r="BA105" s="17">
        <f>IF(AND($D105=$AW$4,$E105=BA$5),VLOOKUP($A105,'Потребление ЭЭ_факт'!$A$5:$DH$154,47+'Потребление ЭЭ_факт'!CI$4+35,FALSE),IF(AZ105&lt;&gt;0,VLOOKUP($A105,'Потребление ЭЭ_факт'!$A$5:$DH$154,47+'Потребление ЭЭ_факт'!CI$4+35,FALSE),0))</f>
        <v>0</v>
      </c>
      <c r="BB105" s="17">
        <f>IF(AND($D105=$AW$4,$E105=BB$5),VLOOKUP($A105,'Потребление ЭЭ_факт'!$A$5:$DH$154,47+'Потребление ЭЭ_факт'!CJ$4+35,FALSE),IF(BA105&lt;&gt;0,VLOOKUP($A105,'Потребление ЭЭ_факт'!$A$5:$DH$154,47+'Потребление ЭЭ_факт'!CJ$4+35,FALSE),0))</f>
        <v>0</v>
      </c>
      <c r="BC105" s="17">
        <f>IF(AND($D105=$AW$4,$E105=BC$5),VLOOKUP($A105,'Потребление ЭЭ_факт'!$A$5:$DH$154,47+'Потребление ЭЭ_факт'!CK$4+35,FALSE),IF(BB105&lt;&gt;0,VLOOKUP($A105,'Потребление ЭЭ_факт'!$A$5:$DH$154,47+'Потребление ЭЭ_факт'!CK$4+35,FALSE),0))</f>
        <v>0</v>
      </c>
      <c r="BD105" s="17">
        <f>IF(AND($D105=$AW$4,$E105=BD$5),VLOOKUP($A105,'Потребление ЭЭ_факт'!$A$5:$DH$154,47+'Потребление ЭЭ_факт'!CL$4+35,FALSE),IF(BC105&lt;&gt;0,VLOOKUP($A105,'Потребление ЭЭ_факт'!$A$5:$DH$154,47+'Потребление ЭЭ_факт'!CL$4+35,FALSE),0))</f>
        <v>0</v>
      </c>
      <c r="BE105" s="17">
        <f>IF(AND($D105=$AW$4,$E105=BE$5),VLOOKUP($A105,'Потребление ЭЭ_факт'!$A$5:$DH$154,47+'Потребление ЭЭ_факт'!CM$4+35,FALSE),IF(BD105&lt;&gt;0,VLOOKUP($A105,'Потребление ЭЭ_факт'!$A$5:$DH$154,47+'Потребление ЭЭ_факт'!CM$4+35,FALSE),0))</f>
        <v>0</v>
      </c>
      <c r="BF105" s="17">
        <f>IF(AND($D105=$AW$4,$E105=BF$5),VLOOKUP($A105,'Потребление ЭЭ_факт'!$A$5:$DH$154,47+'Потребление ЭЭ_факт'!CN$4+35,FALSE),IF(BE105&lt;&gt;0,VLOOKUP($A105,'Потребление ЭЭ_факт'!$A$5:$DH$154,47+'Потребление ЭЭ_факт'!CN$4+35,FALSE),0))</f>
        <v>0</v>
      </c>
      <c r="BG105" s="17">
        <f>IF(AND($D105=$AW$4,$E105=BG$5),VLOOKUP($A105,'Потребление ЭЭ_факт'!$A$5:$DH$154,47+'Потребление ЭЭ_факт'!CO$4+35,FALSE),IF(BF105&lt;&gt;0,VLOOKUP($A105,'Потребление ЭЭ_факт'!$A$5:$DH$154,47+'Потребление ЭЭ_факт'!CO$4+35,FALSE),0))</f>
        <v>0</v>
      </c>
      <c r="BH105" s="17">
        <f>IF(AND($D105=$AW$4,$E105=BH$5),VLOOKUP($A105,'Потребление ЭЭ_факт'!$A$5:$DH$154,47+'Потребление ЭЭ_факт'!CP$4+35,FALSE),IF(BG105&lt;&gt;0,VLOOKUP($A105,'Потребление ЭЭ_факт'!$A$5:$DH$154,47+'Потребление ЭЭ_факт'!CP$4+35,FALSE),0))</f>
        <v>0</v>
      </c>
      <c r="BI105" s="14">
        <f>IF(AND($D105=$BI$4,$E105=BI$5),VLOOKUP($A105,'Потребление ЭЭ_факт'!$A$5:$DH$154,47+'Потребление ЭЭ_факт'!CQ$4+47,FALSE),IF(BH105&lt;&gt;0,VLOOKUP($A105,'Потребление ЭЭ_факт'!$A$5:$DH$154,47+'Потребление ЭЭ_факт'!CQ$4+47,FALSE),0))</f>
        <v>0</v>
      </c>
      <c r="BJ105" s="17">
        <f>IF(AND($D105=$BI$4,$E105=BJ$5),VLOOKUP($A105,'Потребление ЭЭ_факт'!$A$5:$DH$154,47+'Потребление ЭЭ_факт'!CR$4+47,FALSE),IF(BI105&lt;&gt;0,VLOOKUP($A105,'Потребление ЭЭ_факт'!$A$5:$DH$154,47+'Потребление ЭЭ_факт'!CR$4+47,FALSE),0))</f>
        <v>0</v>
      </c>
      <c r="BK105" s="17">
        <f>IF(AND($D105=$BI$4,$E105=BK$5),VLOOKUP($A105,'Потребление ЭЭ_факт'!$A$5:$DH$154,47+'Потребление ЭЭ_факт'!CS$4+47,FALSE),IF(BJ105&lt;&gt;0,VLOOKUP($A105,'Потребление ЭЭ_факт'!$A$5:$DH$154,47+'Потребление ЭЭ_факт'!CS$4+47,FALSE),0))</f>
        <v>12706.52</v>
      </c>
      <c r="BL105" s="17">
        <f>IF(AND($D105=$BI$4,$E105=BL$5),VLOOKUP($A105,'Потребление ЭЭ_факт'!$A$5:$DH$154,47+'Потребление ЭЭ_факт'!CT$4+47,FALSE),IF(BK105&lt;&gt;0,VLOOKUP($A105,'Потребление ЭЭ_факт'!$A$5:$DH$154,47+'Потребление ЭЭ_факт'!CT$4+47,FALSE),0))</f>
        <v>15242.2</v>
      </c>
      <c r="BM105" s="17">
        <f>IF(AND($D105=$BI$4,$E105=BM$5),VLOOKUP($A105,'Потребление ЭЭ_факт'!$A$5:$DH$154,47+'Потребление ЭЭ_факт'!CU$4+47,FALSE),IF(BL105&lt;&gt;0,VLOOKUP($A105,'Потребление ЭЭ_факт'!$A$5:$DH$154,47+'Потребление ЭЭ_факт'!CU$4+47,FALSE),0))</f>
        <v>14129.96</v>
      </c>
      <c r="BN105" s="17">
        <f>IF(AND($D105=$BI$4,$E105=BN$5),VLOOKUP($A105,'Потребление ЭЭ_факт'!$A$5:$DH$154,47+'Потребление ЭЭ_факт'!CV$4+47,FALSE),IF(BM105&lt;&gt;0,VLOOKUP($A105,'Потребление ЭЭ_факт'!$A$5:$DH$154,47+'Потребление ЭЭ_факт'!CV$4+47,FALSE),0))</f>
        <v>17025</v>
      </c>
      <c r="BO105" s="17">
        <f>IF(AND($D105=$BI$4,$E105=BO$5),VLOOKUP($A105,'Потребление ЭЭ_факт'!$A$5:$DH$154,47+'Потребление ЭЭ_факт'!CW$4+47,FALSE),IF(BN105&lt;&gt;0,VLOOKUP($A105,'Потребление ЭЭ_факт'!$A$5:$DH$154,47+'Потребление ЭЭ_факт'!CW$4+47,FALSE),0))</f>
        <v>20150.04</v>
      </c>
      <c r="BP105" s="17">
        <f>IF(AND($D105=$BI$4,$E105=BP$5),VLOOKUP($A105,'Потребление ЭЭ_факт'!$A$5:$DH$154,47+'Потребление ЭЭ_факт'!CX$4+47,FALSE),IF(BO105&lt;&gt;0,VLOOKUP($A105,'Потребление ЭЭ_факт'!$A$5:$DH$154,47+'Потребление ЭЭ_факт'!CX$4+47,FALSE),0))</f>
        <v>19031.259999999998</v>
      </c>
      <c r="BQ105" s="17">
        <f>IF(AND($D105=$BI$4,$E105=BQ$5),VLOOKUP($A105,'Потребление ЭЭ_факт'!$A$5:$DH$154,47+'Потребление ЭЭ_факт'!CY$4+47,FALSE),IF(BP105&lt;&gt;0,VLOOKUP($A105,'Потребление ЭЭ_факт'!$A$5:$DH$154,47+'Потребление ЭЭ_факт'!CY$4+47,FALSE),0))</f>
        <v>16891.060000000001</v>
      </c>
      <c r="BR105" s="17">
        <f>IF(AND($D105=$BI$4,$E105=BR$5),VLOOKUP($A105,'Потребление ЭЭ_факт'!$A$5:$DH$154,47+'Потребление ЭЭ_факт'!CZ$4+47,FALSE),IF(BQ105&lt;&gt;0,VLOOKUP($A105,'Потребление ЭЭ_факт'!$A$5:$DH$154,47+'Потребление ЭЭ_факт'!CZ$4+47,FALSE),0))</f>
        <v>13962.88</v>
      </c>
      <c r="BS105" s="17">
        <f>IF(AND($D105=$BI$4,$E105=BS$5),VLOOKUP($A105,'Потребление ЭЭ_факт'!$A$5:$DH$154,47+'Потребление ЭЭ_факт'!DA$4+47,FALSE),IF(BR105&lt;&gt;0,VLOOKUP($A105,'Потребление ЭЭ_факт'!$A$5:$DH$154,47+'Потребление ЭЭ_факт'!DA$4+47,FALSE),0))</f>
        <v>12093.52</v>
      </c>
      <c r="BT105" s="17">
        <f>IF(AND($D105=$BI$4,$E105=BT$5),VLOOKUP($A105,'Потребление ЭЭ_факт'!$A$5:$DH$154,47+'Потребление ЭЭ_факт'!DB$4+47,FALSE),IF(BS105&lt;&gt;0,VLOOKUP($A105,'Потребление ЭЭ_факт'!$A$5:$DH$154,47+'Потребление ЭЭ_факт'!DB$4+47,FALSE),0))</f>
        <v>12808.82</v>
      </c>
      <c r="BU105" s="14">
        <f>IF(AND($D105=$BU$4,$E105=BU$5),VLOOKUP($A105,'Потребление ЭЭ_факт'!$A$5:$DH$154,59+'Потребление ЭЭ_факт'!DC$4+47,FALSE),IF(BT105&lt;&gt;0,VLOOKUP($A105,'Потребление ЭЭ_факт'!$A$5:$DH$154,47+'Потребление ЭЭ_факт'!DC$4+59,FALSE),0))</f>
        <v>12868.34</v>
      </c>
      <c r="BV105" s="17">
        <f>IF(AND($D105=$BU$4,$E105=BV$5),VLOOKUP($A105,'Потребление ЭЭ_факт'!$A$5:$DH$154,59+'Потребление ЭЭ_факт'!DD$4+47,FALSE),IF(BU105&lt;&gt;0,VLOOKUP($A105,'Потребление ЭЭ_факт'!$A$5:$DH$154,47+'Потребление ЭЭ_факт'!DD$4+59,FALSE),0))</f>
        <v>12628.72</v>
      </c>
      <c r="BW105" s="17">
        <f>IF(AND($D105=$BU$4,$E105=BW$5),VLOOKUP($A105,'Потребление ЭЭ_факт'!$A$5:$DH$154,59+'Потребление ЭЭ_факт'!DE$4+47,FALSE),IF(BV105&lt;&gt;0,VLOOKUP($A105,'Потребление ЭЭ_факт'!$A$5:$DH$154,47+'Потребление ЭЭ_факт'!DE$4+59,FALSE),0))</f>
        <v>13916.2</v>
      </c>
      <c r="BX105" s="17">
        <f>IF(AND($D105=$BU$4,$E105=BX$5),VLOOKUP($A105,'Потребление ЭЭ_факт'!$A$5:$DH$154,59+'Потребление ЭЭ_факт'!DF$4+47,FALSE),IF(BW105&lt;&gt;0,VLOOKUP($A105,'Потребление ЭЭ_факт'!$A$5:$DH$154,47+'Потребление ЭЭ_факт'!DF$4+59,FALSE),0))</f>
        <v>12963.44</v>
      </c>
      <c r="BY105" s="17">
        <f>IF(AND($D105=$BU$4,$E105=BY$5),VLOOKUP($A105,'Потребление ЭЭ_факт'!$A$5:$DH$154,59+'Потребление ЭЭ_факт'!DG$4+47,FALSE),IF(BX105&lt;&gt;0,VLOOKUP($A105,'Потребление ЭЭ_факт'!$A$5:$DH$154,47+'Потребление ЭЭ_факт'!DG$4+59,FALSE),0))</f>
        <v>14801.54</v>
      </c>
      <c r="BZ105" s="17">
        <f>IF(AND($D105=$BU$4,$E105=BZ$5),VLOOKUP($A105,'Потребление ЭЭ_факт'!$A$5:$DH$154,59+'Потребление ЭЭ_факт'!DH$4+47,FALSE),IF(BY105&lt;&gt;0,VLOOKUP($A105,'Потребление ЭЭ_факт'!$A$5:$DH$154,47+'Потребление ЭЭ_факт'!DH$4+59,FALSE),0))</f>
        <v>15876.38</v>
      </c>
      <c r="CA105" s="15">
        <f t="shared" si="301"/>
        <v>20150.04</v>
      </c>
      <c r="CB105" s="12">
        <f t="shared" si="302"/>
        <v>19031.259999999998</v>
      </c>
      <c r="CC105" s="12">
        <f t="shared" si="303"/>
        <v>16891.060000000001</v>
      </c>
      <c r="CD105" s="12">
        <f t="shared" si="304"/>
        <v>13962.88</v>
      </c>
      <c r="CE105" s="12">
        <f t="shared" si="305"/>
        <v>12093.52</v>
      </c>
      <c r="CF105" s="12">
        <f t="shared" si="306"/>
        <v>12808.82</v>
      </c>
      <c r="CG105" s="14">
        <f t="shared" si="307"/>
        <v>12868.34</v>
      </c>
      <c r="CH105" s="15">
        <f t="shared" si="308"/>
        <v>12628.72</v>
      </c>
      <c r="CI105" s="15">
        <f t="shared" si="309"/>
        <v>13916.2</v>
      </c>
      <c r="CJ105" s="15">
        <f t="shared" si="310"/>
        <v>12963.44</v>
      </c>
      <c r="CK105" s="15">
        <f t="shared" si="311"/>
        <v>14801.54</v>
      </c>
      <c r="CL105" s="15">
        <f t="shared" si="312"/>
        <v>15876.38</v>
      </c>
      <c r="CM105" s="15">
        <f t="shared" si="438"/>
        <v>20150.04</v>
      </c>
      <c r="CN105" s="15">
        <f t="shared" si="439"/>
        <v>19031.259999999998</v>
      </c>
      <c r="CO105" s="15">
        <f t="shared" si="440"/>
        <v>16891.060000000001</v>
      </c>
      <c r="CP105" s="15">
        <f t="shared" si="441"/>
        <v>13962.88</v>
      </c>
      <c r="CQ105" s="15">
        <f t="shared" si="442"/>
        <v>12093.52</v>
      </c>
      <c r="CR105" s="16">
        <f t="shared" si="443"/>
        <v>12808.82</v>
      </c>
      <c r="CS105" s="14">
        <f t="shared" si="437"/>
        <v>12868.34</v>
      </c>
      <c r="CT105" s="15">
        <f t="shared" si="416"/>
        <v>12628.72</v>
      </c>
      <c r="CU105" s="15">
        <f t="shared" si="417"/>
        <v>13916.2</v>
      </c>
      <c r="CV105" s="15">
        <f t="shared" si="418"/>
        <v>12963.44</v>
      </c>
      <c r="CW105" s="15">
        <f t="shared" si="419"/>
        <v>14801.54</v>
      </c>
      <c r="CX105" s="15">
        <f t="shared" si="420"/>
        <v>15876.38</v>
      </c>
      <c r="CY105" s="15">
        <f t="shared" si="421"/>
        <v>20150.04</v>
      </c>
      <c r="CZ105" s="15">
        <f t="shared" si="422"/>
        <v>19031.259999999998</v>
      </c>
      <c r="DA105" s="15">
        <f t="shared" si="423"/>
        <v>16891.060000000001</v>
      </c>
      <c r="DB105" s="15">
        <f t="shared" si="424"/>
        <v>13962.88</v>
      </c>
      <c r="DC105" s="15">
        <f t="shared" si="425"/>
        <v>12093.52</v>
      </c>
      <c r="DD105" s="16">
        <f t="shared" si="459"/>
        <v>12808.82</v>
      </c>
      <c r="DE105" s="14">
        <f t="shared" si="460"/>
        <v>12868.34</v>
      </c>
      <c r="DF105" s="15">
        <f t="shared" si="426"/>
        <v>12628.72</v>
      </c>
      <c r="DG105" s="15">
        <f t="shared" si="427"/>
        <v>13916.2</v>
      </c>
      <c r="DH105" s="15">
        <f t="shared" si="428"/>
        <v>12963.44</v>
      </c>
      <c r="DI105" s="15">
        <f t="shared" si="429"/>
        <v>14801.54</v>
      </c>
      <c r="DJ105" s="15">
        <f t="shared" si="430"/>
        <v>15876.38</v>
      </c>
      <c r="DK105" s="15">
        <f t="shared" si="431"/>
        <v>20150.04</v>
      </c>
      <c r="DL105" s="15">
        <f t="shared" si="432"/>
        <v>19031.259999999998</v>
      </c>
      <c r="DM105" s="15">
        <f t="shared" si="433"/>
        <v>16891.060000000001</v>
      </c>
      <c r="DN105" s="15">
        <f t="shared" si="434"/>
        <v>13962.88</v>
      </c>
      <c r="DO105" s="15">
        <f t="shared" si="435"/>
        <v>12093.52</v>
      </c>
      <c r="DP105" s="16">
        <f t="shared" si="436"/>
        <v>12808.82</v>
      </c>
      <c r="DQ105" s="14">
        <f t="shared" si="333"/>
        <v>12868.34</v>
      </c>
      <c r="DR105" s="15">
        <f t="shared" si="334"/>
        <v>12628.72</v>
      </c>
      <c r="DS105" s="15">
        <f t="shared" si="335"/>
        <v>13916.2</v>
      </c>
      <c r="DT105" s="15">
        <f t="shared" si="336"/>
        <v>12963.44</v>
      </c>
      <c r="DU105" s="15">
        <f t="shared" si="337"/>
        <v>14801.54</v>
      </c>
      <c r="DV105" s="15">
        <f t="shared" si="338"/>
        <v>15876.38</v>
      </c>
      <c r="DW105" s="15">
        <f t="shared" si="339"/>
        <v>20150.04</v>
      </c>
      <c r="DX105" s="15">
        <f t="shared" si="340"/>
        <v>19031.259999999998</v>
      </c>
      <c r="DY105" s="15">
        <f t="shared" si="341"/>
        <v>16891.060000000001</v>
      </c>
      <c r="DZ105" s="15">
        <f t="shared" si="444"/>
        <v>13962.88</v>
      </c>
      <c r="EA105" s="15">
        <f t="shared" si="445"/>
        <v>12093.52</v>
      </c>
      <c r="EB105" s="16">
        <f t="shared" si="446"/>
        <v>12808.82</v>
      </c>
      <c r="EC105" s="14">
        <f t="shared" si="447"/>
        <v>12868.34</v>
      </c>
      <c r="ED105" s="15">
        <f t="shared" si="448"/>
        <v>12628.72</v>
      </c>
      <c r="EE105" s="15">
        <f t="shared" si="449"/>
        <v>13916.2</v>
      </c>
      <c r="EF105" s="15">
        <f t="shared" si="450"/>
        <v>12963.44</v>
      </c>
      <c r="EG105" s="15">
        <f t="shared" si="451"/>
        <v>14801.54</v>
      </c>
      <c r="EH105" s="15">
        <f t="shared" si="452"/>
        <v>15876.38</v>
      </c>
      <c r="EI105" s="15">
        <f t="shared" si="453"/>
        <v>20150.04</v>
      </c>
      <c r="EJ105" s="15">
        <f t="shared" si="454"/>
        <v>19031.259999999998</v>
      </c>
      <c r="EK105" s="15">
        <f t="shared" si="455"/>
        <v>16891.060000000001</v>
      </c>
      <c r="EL105" s="15">
        <f t="shared" si="456"/>
        <v>13962.88</v>
      </c>
      <c r="EM105" s="15">
        <f t="shared" si="457"/>
        <v>12093.52</v>
      </c>
      <c r="EN105" s="16">
        <f t="shared" si="458"/>
        <v>12808.82</v>
      </c>
      <c r="EO105" s="14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6"/>
      <c r="FC105" s="14"/>
      <c r="FD105" s="17"/>
      <c r="FE105" s="17"/>
      <c r="FF105" s="17"/>
      <c r="FG105" s="17"/>
      <c r="FH105" s="17"/>
      <c r="FI105" s="17"/>
      <c r="FJ105" s="17"/>
      <c r="FK105" s="17"/>
      <c r="FL105" s="17"/>
      <c r="FM105" s="17"/>
      <c r="FN105" s="17"/>
      <c r="FO105" s="14"/>
      <c r="FP105" s="17"/>
      <c r="FQ105" s="17"/>
      <c r="FR105" s="17"/>
      <c r="FS105" s="17"/>
      <c r="FT105" s="17"/>
      <c r="FU105" s="17"/>
      <c r="FV105" s="17"/>
      <c r="FW105" s="17"/>
      <c r="FX105" s="17"/>
      <c r="FY105" s="17"/>
      <c r="FZ105" s="17"/>
      <c r="GA105" s="14"/>
      <c r="GB105" s="17"/>
      <c r="GC105" s="17"/>
      <c r="GD105" s="17">
        <f t="shared" si="344"/>
        <v>15242.2</v>
      </c>
      <c r="GE105" s="17">
        <f t="shared" si="345"/>
        <v>14129.96</v>
      </c>
      <c r="GF105" s="17">
        <f t="shared" si="346"/>
        <v>17025</v>
      </c>
      <c r="GG105" s="17">
        <f t="shared" si="347"/>
        <v>20150.04</v>
      </c>
      <c r="GH105" s="17">
        <f t="shared" si="348"/>
        <v>19031.259999999998</v>
      </c>
      <c r="GI105" s="17">
        <f t="shared" si="349"/>
        <v>16891.060000000001</v>
      </c>
      <c r="GJ105" s="17">
        <f t="shared" si="350"/>
        <v>13962.88</v>
      </c>
      <c r="GK105" s="17">
        <f t="shared" si="351"/>
        <v>12093.52</v>
      </c>
      <c r="GL105" s="17">
        <f t="shared" si="352"/>
        <v>12808.82</v>
      </c>
      <c r="GM105" s="14">
        <f t="shared" si="353"/>
        <v>12868.34</v>
      </c>
      <c r="GN105" s="17">
        <f t="shared" si="354"/>
        <v>12628.72</v>
      </c>
      <c r="GO105" s="17">
        <f t="shared" si="355"/>
        <v>13916.2</v>
      </c>
      <c r="GP105" s="17">
        <f t="shared" si="356"/>
        <v>12963.44</v>
      </c>
      <c r="GQ105" s="17">
        <f t="shared" si="357"/>
        <v>14801.54</v>
      </c>
      <c r="GR105" s="17">
        <f t="shared" si="358"/>
        <v>15876.38</v>
      </c>
      <c r="GS105" s="15">
        <f t="shared" si="359"/>
        <v>20150.04</v>
      </c>
      <c r="GT105" s="12">
        <f t="shared" si="360"/>
        <v>19031.259999999998</v>
      </c>
      <c r="GU105" s="12">
        <f t="shared" si="361"/>
        <v>16891.060000000001</v>
      </c>
      <c r="GV105" s="12">
        <f t="shared" si="362"/>
        <v>13962.88</v>
      </c>
      <c r="GW105" s="12">
        <f t="shared" si="363"/>
        <v>12093.52</v>
      </c>
      <c r="GX105" s="12">
        <f t="shared" si="364"/>
        <v>12808.82</v>
      </c>
      <c r="GY105" s="14">
        <f t="shared" si="365"/>
        <v>12868.34</v>
      </c>
      <c r="GZ105" s="15">
        <f t="shared" si="366"/>
        <v>12628.72</v>
      </c>
      <c r="HA105" s="15">
        <f t="shared" si="367"/>
        <v>13916.2</v>
      </c>
      <c r="HB105" s="15">
        <f t="shared" si="368"/>
        <v>12963.44</v>
      </c>
      <c r="HC105" s="15">
        <f t="shared" si="369"/>
        <v>14801.54</v>
      </c>
      <c r="HD105" s="15">
        <f t="shared" si="370"/>
        <v>15876.38</v>
      </c>
      <c r="HE105" s="15">
        <f t="shared" si="371"/>
        <v>20150.04</v>
      </c>
      <c r="HF105" s="15">
        <f t="shared" si="372"/>
        <v>19031.259999999998</v>
      </c>
      <c r="HG105" s="15">
        <f t="shared" si="373"/>
        <v>16891.060000000001</v>
      </c>
      <c r="HH105" s="15">
        <f t="shared" si="374"/>
        <v>13962.88</v>
      </c>
      <c r="HI105" s="15">
        <f t="shared" si="375"/>
        <v>12093.52</v>
      </c>
      <c r="HJ105" s="16">
        <f t="shared" si="376"/>
        <v>12808.82</v>
      </c>
      <c r="HK105" s="14">
        <f t="shared" si="377"/>
        <v>12868.34</v>
      </c>
      <c r="HL105" s="15">
        <f t="shared" si="378"/>
        <v>12628.72</v>
      </c>
      <c r="HM105" s="15">
        <f t="shared" si="379"/>
        <v>13916.2</v>
      </c>
      <c r="HN105" s="15">
        <f t="shared" si="380"/>
        <v>12963.44</v>
      </c>
      <c r="HO105" s="15">
        <f t="shared" si="381"/>
        <v>14801.54</v>
      </c>
      <c r="HP105" s="15">
        <f t="shared" si="382"/>
        <v>15876.38</v>
      </c>
      <c r="HQ105" s="15">
        <f t="shared" si="383"/>
        <v>20150.04</v>
      </c>
      <c r="HR105" s="15">
        <f t="shared" si="384"/>
        <v>19031.259999999998</v>
      </c>
      <c r="HS105" s="15">
        <f t="shared" si="385"/>
        <v>16891.060000000001</v>
      </c>
      <c r="HT105" s="15">
        <f t="shared" si="386"/>
        <v>13962.88</v>
      </c>
      <c r="HU105" s="15">
        <f t="shared" si="387"/>
        <v>12093.52</v>
      </c>
      <c r="HV105" s="16">
        <f t="shared" si="388"/>
        <v>12808.82</v>
      </c>
      <c r="HW105" s="14">
        <f t="shared" si="389"/>
        <v>12868.34</v>
      </c>
      <c r="HX105" s="15">
        <f t="shared" si="390"/>
        <v>12628.72</v>
      </c>
      <c r="HY105" s="15">
        <f t="shared" si="391"/>
        <v>13916.2</v>
      </c>
      <c r="HZ105" s="15">
        <f t="shared" si="392"/>
        <v>12963.44</v>
      </c>
      <c r="IA105" s="15">
        <f t="shared" si="393"/>
        <v>14801.54</v>
      </c>
      <c r="IB105" s="15">
        <f t="shared" si="394"/>
        <v>15876.38</v>
      </c>
      <c r="IC105" s="15">
        <f t="shared" si="395"/>
        <v>20150.04</v>
      </c>
      <c r="ID105" s="15">
        <f t="shared" si="396"/>
        <v>19031.259999999998</v>
      </c>
      <c r="IE105" s="15">
        <f t="shared" si="397"/>
        <v>16891.060000000001</v>
      </c>
      <c r="IF105" s="15">
        <f t="shared" si="398"/>
        <v>13962.88</v>
      </c>
      <c r="IG105" s="15">
        <f t="shared" si="399"/>
        <v>12093.52</v>
      </c>
      <c r="IH105" s="16">
        <f t="shared" si="400"/>
        <v>12808.82</v>
      </c>
      <c r="II105" s="14">
        <f t="shared" si="401"/>
        <v>12868.34</v>
      </c>
      <c r="IJ105" s="15">
        <f t="shared" si="415"/>
        <v>12628.72</v>
      </c>
      <c r="IK105" s="15">
        <f t="shared" si="465"/>
        <v>13916.2</v>
      </c>
      <c r="IL105" s="15"/>
      <c r="IM105" s="15"/>
      <c r="IN105" s="15"/>
      <c r="IO105" s="15"/>
      <c r="IP105" s="15"/>
      <c r="IQ105" s="15"/>
      <c r="IR105" s="15"/>
      <c r="IS105" s="15"/>
      <c r="IT105" s="16"/>
      <c r="IU105" s="14"/>
      <c r="IV105" s="15"/>
      <c r="IW105" s="15"/>
      <c r="IX105" s="15"/>
      <c r="IY105" s="15"/>
      <c r="IZ105" s="15"/>
      <c r="JA105" s="15"/>
      <c r="JB105" s="15"/>
      <c r="JC105" s="15"/>
      <c r="JD105" s="15"/>
      <c r="JE105" s="15"/>
      <c r="JF105" s="16"/>
      <c r="JH105" s="17"/>
      <c r="JI105" s="14">
        <f t="shared" si="406"/>
        <v>0</v>
      </c>
      <c r="JJ105" s="15">
        <f t="shared" si="407"/>
        <v>0</v>
      </c>
      <c r="JK105" s="15">
        <f t="shared" si="408"/>
        <v>141334.74000000002</v>
      </c>
      <c r="JL105" s="15">
        <f t="shared" si="409"/>
        <v>177992.2</v>
      </c>
      <c r="JM105" s="15">
        <f t="shared" si="410"/>
        <v>177992.2</v>
      </c>
      <c r="JN105" s="15">
        <f t="shared" si="411"/>
        <v>177992.2</v>
      </c>
      <c r="JO105" s="15">
        <f t="shared" si="412"/>
        <v>177992.2</v>
      </c>
      <c r="JP105" s="15">
        <f t="shared" si="413"/>
        <v>39413.259999999995</v>
      </c>
      <c r="JQ105" s="15">
        <f t="shared" si="414"/>
        <v>0</v>
      </c>
      <c r="JR105" s="14"/>
    </row>
    <row r="106" spans="1:278" ht="12.75" customHeight="1" x14ac:dyDescent="0.25">
      <c r="A106" s="5" t="s">
        <v>193</v>
      </c>
      <c r="B106" s="3" t="s">
        <v>194</v>
      </c>
      <c r="C106" s="4">
        <v>45379</v>
      </c>
      <c r="D106">
        <f t="shared" si="461"/>
        <v>2024</v>
      </c>
      <c r="E106">
        <f t="shared" si="462"/>
        <v>3</v>
      </c>
      <c r="F106">
        <f t="shared" si="463"/>
        <v>2021</v>
      </c>
      <c r="G106">
        <f t="shared" si="464"/>
        <v>3</v>
      </c>
      <c r="H106">
        <f t="shared" si="402"/>
        <v>2024</v>
      </c>
      <c r="I106">
        <f t="shared" si="403"/>
        <v>4</v>
      </c>
      <c r="J106">
        <f t="shared" si="404"/>
        <v>2029</v>
      </c>
      <c r="K106">
        <f t="shared" si="405"/>
        <v>3</v>
      </c>
      <c r="M106" s="28">
        <f>IF(AND($D106=$M$4,$E106=M$5),VLOOKUP($A106,'Потребление ЭЭ_факт'!$A$5:$DH$154,47+'Потребление ЭЭ_факт'!AU$4-1,FALSE),IF(L106&lt;&gt;0,VLOOKUP($A106,'Потребление ЭЭ_факт'!$A$5:$DH$154,47+'Потребление ЭЭ_факт'!AU$4-1,FALSE),0))</f>
        <v>0</v>
      </c>
      <c r="N106" s="17">
        <f>IF(AND($D106=$M$4,$E106=N$5),VLOOKUP($A106,'Потребление ЭЭ_факт'!$A$5:$DH$154,47+'Потребление ЭЭ_факт'!AV$4-1,FALSE),IF(M106&lt;&gt;0,VLOOKUP($A106,'Потребление ЭЭ_факт'!$A$5:$DH$154,47+'Потребление ЭЭ_факт'!AV$4-1,FALSE),0))</f>
        <v>0</v>
      </c>
      <c r="O106" s="17">
        <f>IF(AND($D106=$M$4,$E106=O$5),VLOOKUP($A106,'Потребление ЭЭ_факт'!$A$5:$DH$154,47+'Потребление ЭЭ_факт'!AW$4-1,FALSE),IF(N106&lt;&gt;0,VLOOKUP($A106,'Потребление ЭЭ_факт'!$A$5:$DH$154,47+'Потребление ЭЭ_факт'!AW$4-1,FALSE),0))</f>
        <v>0</v>
      </c>
      <c r="P106" s="17">
        <f>IF(AND($D106=$M$4,$E106=P$5),VLOOKUP($A106,'Потребление ЭЭ_факт'!$A$5:$DH$154,47+'Потребление ЭЭ_факт'!AX$4-1,FALSE),IF(O106&lt;&gt;0,VLOOKUP($A106,'Потребление ЭЭ_факт'!$A$5:$DH$154,47+'Потребление ЭЭ_факт'!AX$4-1,FALSE),0))</f>
        <v>0</v>
      </c>
      <c r="Q106" s="17">
        <f>IF(AND($D106=$M$4,$E106=Q$5),VLOOKUP($A106,'Потребление ЭЭ_факт'!$A$5:$DH$154,47+'Потребление ЭЭ_факт'!AY$4-1,FALSE),IF(P106&lt;&gt;0,VLOOKUP($A106,'Потребление ЭЭ_факт'!$A$5:$DH$154,47+'Потребление ЭЭ_факт'!AY$4-1,FALSE),0))</f>
        <v>0</v>
      </c>
      <c r="R106" s="17">
        <f>IF(AND($D106=$M$4,$E106=R$5),VLOOKUP($A106,'Потребление ЭЭ_факт'!$A$5:$DH$154,47+'Потребление ЭЭ_факт'!AZ$4-1,FALSE),IF(Q106&lt;&gt;0,VLOOKUP($A106,'Потребление ЭЭ_факт'!$A$5:$DH$154,47+'Потребление ЭЭ_факт'!AZ$4-1,FALSE),0))</f>
        <v>0</v>
      </c>
      <c r="S106" s="17">
        <f>IF(AND($D106=$M$4,$E106=S$5),VLOOKUP($A106,'Потребление ЭЭ_факт'!$A$5:$DH$154,47+'Потребление ЭЭ_факт'!BA$4-1,FALSE),IF(R106&lt;&gt;0,VLOOKUP($A106,'Потребление ЭЭ_факт'!$A$5:$DH$154,47+'Потребление ЭЭ_факт'!BA$4-1,FALSE),0))</f>
        <v>0</v>
      </c>
      <c r="T106" s="17">
        <f>IF(AND($D106=$M$4,$E106=T$5),VLOOKUP($A106,'Потребление ЭЭ_факт'!$A$5:$DH$154,47+'Потребление ЭЭ_факт'!BB$4-1,FALSE),IF(S106&lt;&gt;0,VLOOKUP($A106,'Потребление ЭЭ_факт'!$A$5:$DH$154,47+'Потребление ЭЭ_факт'!BB$4-1,FALSE),0))</f>
        <v>0</v>
      </c>
      <c r="U106" s="17">
        <f>IF(AND($D106=$M$4,$E106=U$5),VLOOKUP($A106,'Потребление ЭЭ_факт'!$A$5:$DH$154,47+'Потребление ЭЭ_факт'!BC$4-1,FALSE),IF(T106&lt;&gt;0,VLOOKUP($A106,'Потребление ЭЭ_факт'!$A$5:$DH$154,47+'Потребление ЭЭ_факт'!BC$4-1,FALSE),0))</f>
        <v>0</v>
      </c>
      <c r="V106" s="17">
        <f>IF(AND($D106=$M$4,$E106=V$5),VLOOKUP($A106,'Потребление ЭЭ_факт'!$A$5:$DH$154,47+'Потребление ЭЭ_факт'!BD$4-1,FALSE),IF(U106&lt;&gt;0,VLOOKUP($A106,'Потребление ЭЭ_факт'!$A$5:$DH$154,47+'Потребление ЭЭ_факт'!BD$4-1,FALSE),0))</f>
        <v>0</v>
      </c>
      <c r="W106" s="17">
        <f>IF(AND($D106=$M$4,$E106=W$5),VLOOKUP($A106,'Потребление ЭЭ_факт'!$A$5:$DH$154,47+'Потребление ЭЭ_факт'!BE$4-1,FALSE),IF(V106&lt;&gt;0,VLOOKUP($A106,'Потребление ЭЭ_факт'!$A$5:$DH$154,47+'Потребление ЭЭ_факт'!BE$4-1,FALSE),0))</f>
        <v>0</v>
      </c>
      <c r="X106" s="17">
        <f>IF(AND($D106=$M$4,$E106=X$5),VLOOKUP($A106,'Потребление ЭЭ_факт'!$A$5:$DH$154,47+'Потребление ЭЭ_факт'!BF$4-1,FALSE),IF(W106&lt;&gt;0,VLOOKUP($A106,'Потребление ЭЭ_факт'!$A$5:$DH$154,47+'Потребление ЭЭ_факт'!BF$4-1,FALSE),0))</f>
        <v>0</v>
      </c>
      <c r="Y106" s="14">
        <f>IF(AND($D106=$Y$4,$E106=Y$5),VLOOKUP($A106,'Потребление ЭЭ_факт'!$A$5:$DH$154,47+'Потребление ЭЭ_факт'!BG$4+11,FALSE),IF(X106&lt;&gt;0,VLOOKUP($A106,'Потребление ЭЭ_факт'!$A$5:$DH$154,47+'Потребление ЭЭ_факт'!BG$4+11,FALSE),0))</f>
        <v>0</v>
      </c>
      <c r="Z106" s="17">
        <f>IF(AND($D106=$Y$4,$E106=Z$5),VLOOKUP($A106,'Потребление ЭЭ_факт'!$A$5:$DH$154,47+'Потребление ЭЭ_факт'!BH$4+11,FALSE),IF(Y106&lt;&gt;0,VLOOKUP($A106,'Потребление ЭЭ_факт'!$A$5:$DH$154,47+'Потребление ЭЭ_факт'!BH$4+11,FALSE),0))</f>
        <v>0</v>
      </c>
      <c r="AA106" s="17">
        <f>IF(AND($D106=$Y$4,$E106=AA$5),VLOOKUP($A106,'Потребление ЭЭ_факт'!$A$5:$DH$154,47+'Потребление ЭЭ_факт'!BI$4+11,FALSE),IF(Z106&lt;&gt;0,VLOOKUP($A106,'Потребление ЭЭ_факт'!$A$5:$DH$154,47+'Потребление ЭЭ_факт'!BI$4+11,FALSE),0))</f>
        <v>0</v>
      </c>
      <c r="AB106" s="17">
        <f>IF(AND($D106=$Y$4,$E106=AB$5),VLOOKUP($A106,'Потребление ЭЭ_факт'!$A$5:$DH$154,47+'Потребление ЭЭ_факт'!BJ$4+11,FALSE),IF(AA106&lt;&gt;0,VLOOKUP($A106,'Потребление ЭЭ_факт'!$A$5:$DH$154,47+'Потребление ЭЭ_факт'!BJ$4+11,FALSE),0))</f>
        <v>0</v>
      </c>
      <c r="AC106" s="17">
        <f>IF(AND($D106=$Y$4,$E106=AC$5),VLOOKUP($A106,'Потребление ЭЭ_факт'!$A$5:$DH$154,47+'Потребление ЭЭ_факт'!BK$4+11,FALSE),IF(AB106&lt;&gt;0,VLOOKUP($A106,'Потребление ЭЭ_факт'!$A$5:$DH$154,47+'Потребление ЭЭ_факт'!BK$4+11,FALSE),0))</f>
        <v>0</v>
      </c>
      <c r="AD106" s="17">
        <f>IF(AND($D106=$Y$4,$E106=AD$5),VLOOKUP($A106,'Потребление ЭЭ_факт'!$A$5:$DH$154,47+'Потребление ЭЭ_факт'!BL$4+11,FALSE),IF(AC106&lt;&gt;0,VLOOKUP($A106,'Потребление ЭЭ_факт'!$A$5:$DH$154,47+'Потребление ЭЭ_факт'!BL$4+11,FALSE),0))</f>
        <v>0</v>
      </c>
      <c r="AE106" s="17">
        <f>IF(AND($D106=$Y$4,$E106=AE$5),VLOOKUP($A106,'Потребление ЭЭ_факт'!$A$5:$DH$154,47+'Потребление ЭЭ_факт'!BM$4+11,FALSE),IF(AD106&lt;&gt;0,VLOOKUP($A106,'Потребление ЭЭ_факт'!$A$5:$DH$154,47+'Потребление ЭЭ_факт'!BM$4+11,FALSE),0))</f>
        <v>0</v>
      </c>
      <c r="AF106" s="17">
        <f>IF(AND($D106=$Y$4,$E106=AF$5),VLOOKUP($A106,'Потребление ЭЭ_факт'!$A$5:$DH$154,47+'Потребление ЭЭ_факт'!BN$4+11,FALSE),IF(AE106&lt;&gt;0,VLOOKUP($A106,'Потребление ЭЭ_факт'!$A$5:$DH$154,47+'Потребление ЭЭ_факт'!BN$4+11,FALSE),0))</f>
        <v>0</v>
      </c>
      <c r="AG106" s="17">
        <f>IF(AND($D106=$Y$4,$E106=AG$5),VLOOKUP($A106,'Потребление ЭЭ_факт'!$A$5:$DH$154,47+'Потребление ЭЭ_факт'!BO$4+11,FALSE),IF(AF106&lt;&gt;0,VLOOKUP($A106,'Потребление ЭЭ_факт'!$A$5:$DH$154,47+'Потребление ЭЭ_факт'!BO$4+11,FALSE),0))</f>
        <v>0</v>
      </c>
      <c r="AH106" s="17">
        <f>IF(AND($D106=$Y$4,$E106=AH$5),VLOOKUP($A106,'Потребление ЭЭ_факт'!$A$5:$DH$154,47+'Потребление ЭЭ_факт'!BP$4+11,FALSE),IF(AG106&lt;&gt;0,VLOOKUP($A106,'Потребление ЭЭ_факт'!$A$5:$DH$154,47+'Потребление ЭЭ_факт'!BP$4+11,FALSE),0))</f>
        <v>0</v>
      </c>
      <c r="AI106" s="17">
        <f>IF(AND($D106=$Y$4,$E106=AI$5),VLOOKUP($A106,'Потребление ЭЭ_факт'!$A$5:$DH$154,47+'Потребление ЭЭ_факт'!BQ$4+11,FALSE),IF(AH106&lt;&gt;0,VLOOKUP($A106,'Потребление ЭЭ_факт'!$A$5:$DH$154,47+'Потребление ЭЭ_факт'!BQ$4+11,FALSE),0))</f>
        <v>0</v>
      </c>
      <c r="AJ106" s="17">
        <f>IF(AND($D106=$Y$4,$E106=AJ$5),VLOOKUP($A106,'Потребление ЭЭ_факт'!$A$5:$DH$154,47+'Потребление ЭЭ_факт'!BR$4+11,FALSE),IF(AI106&lt;&gt;0,VLOOKUP($A106,'Потребление ЭЭ_факт'!$A$5:$DH$154,47+'Потребление ЭЭ_факт'!BR$4+11,FALSE),0))</f>
        <v>0</v>
      </c>
      <c r="AK106" s="14">
        <f>IF(AND($D106=$AK$4,$E106=AK$5),VLOOKUP($A106,'Потребление ЭЭ_факт'!$A$5:$DH$154,47+'Потребление ЭЭ_факт'!BS$4+23,FALSE),IF(AJ106&lt;&gt;0,VLOOKUP($A106,'Потребление ЭЭ_факт'!$A$5:$DH$154,47+'Потребление ЭЭ_факт'!BS$4+23,FALSE),0))</f>
        <v>0</v>
      </c>
      <c r="AL106" s="17">
        <f>IF(AND($D106=$AK$4,$E106=AL$5),VLOOKUP($A106,'Потребление ЭЭ_факт'!$A$5:$DH$154,47+'Потребление ЭЭ_факт'!BT$4+23,FALSE),IF(AK106&lt;&gt;0,VLOOKUP($A106,'Потребление ЭЭ_факт'!$A$5:$DH$154,47+'Потребление ЭЭ_факт'!BT$4+23,FALSE),0))</f>
        <v>0</v>
      </c>
      <c r="AM106" s="17">
        <f>IF(AND($D106=$AK$4,$E106=AM$5),VLOOKUP($A106,'Потребление ЭЭ_факт'!$A$5:$DH$154,47+'Потребление ЭЭ_факт'!BU$4+23,FALSE),IF(AL106&lt;&gt;0,VLOOKUP($A106,'Потребление ЭЭ_факт'!$A$5:$DH$154,47+'Потребление ЭЭ_факт'!BU$4+23,FALSE),0))</f>
        <v>0</v>
      </c>
      <c r="AN106" s="17">
        <f>IF(AND($D106=$AK$4,$E106=AN$5),VLOOKUP($A106,'Потребление ЭЭ_факт'!$A$5:$DH$154,47+'Потребление ЭЭ_факт'!BV$4+23,FALSE),IF(AM106&lt;&gt;0,VLOOKUP($A106,'Потребление ЭЭ_факт'!$A$5:$DH$154,47+'Потребление ЭЭ_факт'!BV$4+23,FALSE),0))</f>
        <v>0</v>
      </c>
      <c r="AO106" s="17">
        <f>IF(AND($D106=$AK$4,$E106=AO$5),VLOOKUP($A106,'Потребление ЭЭ_факт'!$A$5:$DH$154,47+'Потребление ЭЭ_факт'!BW$4+23,FALSE),IF(AN106&lt;&gt;0,VLOOKUP($A106,'Потребление ЭЭ_факт'!$A$5:$DH$154,47+'Потребление ЭЭ_факт'!BW$4+23,FALSE),0))</f>
        <v>0</v>
      </c>
      <c r="AP106" s="17">
        <f>IF(AND($D106=$AK$4,$E106=AP$5),VLOOKUP($A106,'Потребление ЭЭ_факт'!$A$5:$DH$154,47+'Потребление ЭЭ_факт'!BX$4+23,FALSE),IF(AO106&lt;&gt;0,VLOOKUP($A106,'Потребление ЭЭ_факт'!$A$5:$DH$154,47+'Потребление ЭЭ_факт'!BX$4+23,FALSE),0))</f>
        <v>0</v>
      </c>
      <c r="AQ106" s="17">
        <f>IF(AND($D106=$AK$4,$E106=AQ$5),VLOOKUP($A106,'Потребление ЭЭ_факт'!$A$5:$DH$154,47+'Потребление ЭЭ_факт'!BY$4+23,FALSE),IF(AP106&lt;&gt;0,VLOOKUP($A106,'Потребление ЭЭ_факт'!$A$5:$DH$154,47+'Потребление ЭЭ_факт'!BY$4+23,FALSE),0))</f>
        <v>0</v>
      </c>
      <c r="AR106" s="17">
        <f>IF(AND($D106=$AK$4,$E106=AR$5),VLOOKUP($A106,'Потребление ЭЭ_факт'!$A$5:$DH$154,47+'Потребление ЭЭ_факт'!BZ$4+23,FALSE),IF(AQ106&lt;&gt;0,VLOOKUP($A106,'Потребление ЭЭ_факт'!$A$5:$DH$154,47+'Потребление ЭЭ_факт'!BZ$4+23,FALSE),0))</f>
        <v>0</v>
      </c>
      <c r="AS106" s="17">
        <f>IF(AND($D106=$AK$4,$E106=AS$5),VLOOKUP($A106,'Потребление ЭЭ_факт'!$A$5:$DH$154,47+'Потребление ЭЭ_факт'!CA$4+23,FALSE),IF(AR106&lt;&gt;0,VLOOKUP($A106,'Потребление ЭЭ_факт'!$A$5:$DH$154,47+'Потребление ЭЭ_факт'!CA$4+23,FALSE),0))</f>
        <v>0</v>
      </c>
      <c r="AT106" s="17">
        <f>IF(AND($D106=$AK$4,$E106=AT$5),VLOOKUP($A106,'Потребление ЭЭ_факт'!$A$5:$DH$154,47+'Потребление ЭЭ_факт'!CB$4+23,FALSE),IF(AS106&lt;&gt;0,VLOOKUP($A106,'Потребление ЭЭ_факт'!$A$5:$DH$154,47+'Потребление ЭЭ_факт'!CB$4+23,FALSE),0))</f>
        <v>0</v>
      </c>
      <c r="AU106" s="17">
        <f>IF(AND($D106=$AK$4,$E106=AU$5),VLOOKUP($A106,'Потребление ЭЭ_факт'!$A$5:$DH$154,47+'Потребление ЭЭ_факт'!CC$4+23,FALSE),IF(AT106&lt;&gt;0,VLOOKUP($A106,'Потребление ЭЭ_факт'!$A$5:$DH$154,47+'Потребление ЭЭ_факт'!CC$4+23,FALSE),0))</f>
        <v>0</v>
      </c>
      <c r="AV106" s="17">
        <f>IF(AND($D106=$AK$4,$E106=AV$5),VLOOKUP($A106,'Потребление ЭЭ_факт'!$A$5:$DH$154,47+'Потребление ЭЭ_факт'!CD$4+23,FALSE),IF(AU106&lt;&gt;0,VLOOKUP($A106,'Потребление ЭЭ_факт'!$A$5:$DH$154,47+'Потребление ЭЭ_факт'!CD$4+23,FALSE),0))</f>
        <v>0</v>
      </c>
      <c r="AW106" s="14">
        <f>IF(AND($D106=$AW$4,$E106=AW$5),VLOOKUP($A106,'Потребление ЭЭ_факт'!$A$5:$DH$154,47+'Потребление ЭЭ_факт'!CE$4+35,FALSE),IF(AV106&lt;&gt;0,VLOOKUP($A106,'Потребление ЭЭ_факт'!$A$5:$DH$154,47+'Потребление ЭЭ_факт'!CE$4+35,FALSE),0))</f>
        <v>0</v>
      </c>
      <c r="AX106" s="17">
        <f>IF(AND($D106=$AW$4,$E106=AX$5),VLOOKUP($A106,'Потребление ЭЭ_факт'!$A$5:$DH$154,47+'Потребление ЭЭ_факт'!CF$4+35,FALSE),IF(AW106&lt;&gt;0,VLOOKUP($A106,'Потребление ЭЭ_факт'!$A$5:$DH$154,47+'Потребление ЭЭ_факт'!CF$4+35,FALSE),0))</f>
        <v>0</v>
      </c>
      <c r="AY106" s="17">
        <f>IF(AND($D106=$AW$4,$E106=AY$5),VLOOKUP($A106,'Потребление ЭЭ_факт'!$A$5:$DH$154,47+'Потребление ЭЭ_факт'!CG$4+35,FALSE),IF(AX106&lt;&gt;0,VLOOKUP($A106,'Потребление ЭЭ_факт'!$A$5:$DH$154,47+'Потребление ЭЭ_факт'!CG$4+35,FALSE),0))</f>
        <v>0</v>
      </c>
      <c r="AZ106" s="17">
        <f>IF(AND($D106=$AW$4,$E106=AZ$5),VLOOKUP($A106,'Потребление ЭЭ_факт'!$A$5:$DH$154,47+'Потребление ЭЭ_факт'!CH$4+35,FALSE),IF(AY106&lt;&gt;0,VLOOKUP($A106,'Потребление ЭЭ_факт'!$A$5:$DH$154,47+'Потребление ЭЭ_факт'!CH$4+35,FALSE),0))</f>
        <v>0</v>
      </c>
      <c r="BA106" s="17">
        <f>IF(AND($D106=$AW$4,$E106=BA$5),VLOOKUP($A106,'Потребление ЭЭ_факт'!$A$5:$DH$154,47+'Потребление ЭЭ_факт'!CI$4+35,FALSE),IF(AZ106&lt;&gt;0,VLOOKUP($A106,'Потребление ЭЭ_факт'!$A$5:$DH$154,47+'Потребление ЭЭ_факт'!CI$4+35,FALSE),0))</f>
        <v>0</v>
      </c>
      <c r="BB106" s="17">
        <f>IF(AND($D106=$AW$4,$E106=BB$5),VLOOKUP($A106,'Потребление ЭЭ_факт'!$A$5:$DH$154,47+'Потребление ЭЭ_факт'!CJ$4+35,FALSE),IF(BA106&lt;&gt;0,VLOOKUP($A106,'Потребление ЭЭ_факт'!$A$5:$DH$154,47+'Потребление ЭЭ_факт'!CJ$4+35,FALSE),0))</f>
        <v>0</v>
      </c>
      <c r="BC106" s="17">
        <f>IF(AND($D106=$AW$4,$E106=BC$5),VLOOKUP($A106,'Потребление ЭЭ_факт'!$A$5:$DH$154,47+'Потребление ЭЭ_факт'!CK$4+35,FALSE),IF(BB106&lt;&gt;0,VLOOKUP($A106,'Потребление ЭЭ_факт'!$A$5:$DH$154,47+'Потребление ЭЭ_факт'!CK$4+35,FALSE),0))</f>
        <v>0</v>
      </c>
      <c r="BD106" s="17">
        <f>IF(AND($D106=$AW$4,$E106=BD$5),VLOOKUP($A106,'Потребление ЭЭ_факт'!$A$5:$DH$154,47+'Потребление ЭЭ_факт'!CL$4+35,FALSE),IF(BC106&lt;&gt;0,VLOOKUP($A106,'Потребление ЭЭ_факт'!$A$5:$DH$154,47+'Потребление ЭЭ_факт'!CL$4+35,FALSE),0))</f>
        <v>0</v>
      </c>
      <c r="BE106" s="17">
        <f>IF(AND($D106=$AW$4,$E106=BE$5),VLOOKUP($A106,'Потребление ЭЭ_факт'!$A$5:$DH$154,47+'Потребление ЭЭ_факт'!CM$4+35,FALSE),IF(BD106&lt;&gt;0,VLOOKUP($A106,'Потребление ЭЭ_факт'!$A$5:$DH$154,47+'Потребление ЭЭ_факт'!CM$4+35,FALSE),0))</f>
        <v>0</v>
      </c>
      <c r="BF106" s="17">
        <f>IF(AND($D106=$AW$4,$E106=BF$5),VLOOKUP($A106,'Потребление ЭЭ_факт'!$A$5:$DH$154,47+'Потребление ЭЭ_факт'!CN$4+35,FALSE),IF(BE106&lt;&gt;0,VLOOKUP($A106,'Потребление ЭЭ_факт'!$A$5:$DH$154,47+'Потребление ЭЭ_факт'!CN$4+35,FALSE),0))</f>
        <v>0</v>
      </c>
      <c r="BG106" s="17">
        <f>IF(AND($D106=$AW$4,$E106=BG$5),VLOOKUP($A106,'Потребление ЭЭ_факт'!$A$5:$DH$154,47+'Потребление ЭЭ_факт'!CO$4+35,FALSE),IF(BF106&lt;&gt;0,VLOOKUP($A106,'Потребление ЭЭ_факт'!$A$5:$DH$154,47+'Потребление ЭЭ_факт'!CO$4+35,FALSE),0))</f>
        <v>0</v>
      </c>
      <c r="BH106" s="17">
        <f>IF(AND($D106=$AW$4,$E106=BH$5),VLOOKUP($A106,'Потребление ЭЭ_факт'!$A$5:$DH$154,47+'Потребление ЭЭ_факт'!CP$4+35,FALSE),IF(BG106&lt;&gt;0,VLOOKUP($A106,'Потребление ЭЭ_факт'!$A$5:$DH$154,47+'Потребление ЭЭ_факт'!CP$4+35,FALSE),0))</f>
        <v>0</v>
      </c>
      <c r="BI106" s="14">
        <f>IF(AND($D106=$BI$4,$E106=BI$5),VLOOKUP($A106,'Потребление ЭЭ_факт'!$A$5:$DH$154,47+'Потребление ЭЭ_факт'!CQ$4+47,FALSE),IF(BH106&lt;&gt;0,VLOOKUP($A106,'Потребление ЭЭ_факт'!$A$5:$DH$154,47+'Потребление ЭЭ_факт'!CQ$4+47,FALSE),0))</f>
        <v>0</v>
      </c>
      <c r="BJ106" s="17">
        <f>IF(AND($D106=$BI$4,$E106=BJ$5),VLOOKUP($A106,'Потребление ЭЭ_факт'!$A$5:$DH$154,47+'Потребление ЭЭ_факт'!CR$4+47,FALSE),IF(BI106&lt;&gt;0,VLOOKUP($A106,'Потребление ЭЭ_факт'!$A$5:$DH$154,47+'Потребление ЭЭ_факт'!CR$4+47,FALSE),0))</f>
        <v>0</v>
      </c>
      <c r="BK106" s="17">
        <f>IF(AND($D106=$BI$4,$E106=BK$5),VLOOKUP($A106,'Потребление ЭЭ_факт'!$A$5:$DH$154,47+'Потребление ЭЭ_факт'!CS$4+47,FALSE),IF(BJ106&lt;&gt;0,VLOOKUP($A106,'Потребление ЭЭ_факт'!$A$5:$DH$154,47+'Потребление ЭЭ_факт'!CS$4+47,FALSE),0))</f>
        <v>9567.93</v>
      </c>
      <c r="BL106" s="17">
        <f>IF(AND($D106=$BI$4,$E106=BL$5),VLOOKUP($A106,'Потребление ЭЭ_факт'!$A$5:$DH$154,47+'Потребление ЭЭ_факт'!CT$4+47,FALSE),IF(BK106&lt;&gt;0,VLOOKUP($A106,'Потребление ЭЭ_факт'!$A$5:$DH$154,47+'Потребление ЭЭ_факт'!CT$4+47,FALSE),0))</f>
        <v>9300.8089285714268</v>
      </c>
      <c r="BM106" s="17">
        <f>IF(AND($D106=$BI$4,$E106=BM$5),VLOOKUP($A106,'Потребление ЭЭ_факт'!$A$5:$DH$154,47+'Потребление ЭЭ_факт'!CU$4+47,FALSE),IF(BL106&lt;&gt;0,VLOOKUP($A106,'Потребление ЭЭ_факт'!$A$5:$DH$154,47+'Потребление ЭЭ_факт'!CU$4+47,FALSE),0))</f>
        <v>10932.392608695651</v>
      </c>
      <c r="BN106" s="17">
        <f>IF(AND($D106=$BI$4,$E106=BN$5),VLOOKUP($A106,'Потребление ЭЭ_факт'!$A$5:$DH$154,47+'Потребление ЭЭ_факт'!CV$4+47,FALSE),IF(BM106&lt;&gt;0,VLOOKUP($A106,'Потребление ЭЭ_факт'!$A$5:$DH$154,47+'Потребление ЭЭ_факт'!CV$4+47,FALSE),0))</f>
        <v>12925.74</v>
      </c>
      <c r="BO106" s="17">
        <f>IF(AND($D106=$BI$4,$E106=BO$5),VLOOKUP($A106,'Потребление ЭЭ_факт'!$A$5:$DH$154,47+'Потребление ЭЭ_факт'!CW$4+47,FALSE),IF(BN106&lt;&gt;0,VLOOKUP($A106,'Потребление ЭЭ_факт'!$A$5:$DH$154,47+'Потребление ЭЭ_факт'!CW$4+47,FALSE),0))</f>
        <v>14334.96</v>
      </c>
      <c r="BP106" s="17">
        <f>IF(AND($D106=$BI$4,$E106=BP$5),VLOOKUP($A106,'Потребление ЭЭ_факт'!$A$5:$DH$154,47+'Потребление ЭЭ_факт'!CX$4+47,FALSE),IF(BO106&lt;&gt;0,VLOOKUP($A106,'Потребление ЭЭ_факт'!$A$5:$DH$154,47+'Потребление ЭЭ_факт'!CX$4+47,FALSE),0))</f>
        <v>13557.48</v>
      </c>
      <c r="BQ106" s="17">
        <f>IF(AND($D106=$BI$4,$E106=BQ$5),VLOOKUP($A106,'Потребление ЭЭ_факт'!$A$5:$DH$154,47+'Потребление ЭЭ_факт'!CY$4+47,FALSE),IF(BP106&lt;&gt;0,VLOOKUP($A106,'Потребление ЭЭ_факт'!$A$5:$DH$154,47+'Потребление ЭЭ_факт'!CY$4+47,FALSE),0))</f>
        <v>11703.96</v>
      </c>
      <c r="BR106" s="17">
        <f>IF(AND($D106=$BI$4,$E106=BR$5),VLOOKUP($A106,'Потребление ЭЭ_факт'!$A$5:$DH$154,47+'Потребление ЭЭ_факт'!CZ$4+47,FALSE),IF(BQ106&lt;&gt;0,VLOOKUP($A106,'Потребление ЭЭ_факт'!$A$5:$DH$154,47+'Потребление ЭЭ_факт'!CZ$4+47,FALSE),0))</f>
        <v>10322.07</v>
      </c>
      <c r="BS106" s="17">
        <f>IF(AND($D106=$BI$4,$E106=BS$5),VLOOKUP($A106,'Потребление ЭЭ_факт'!$A$5:$DH$154,47+'Потребление ЭЭ_факт'!DA$4+47,FALSE),IF(BR106&lt;&gt;0,VLOOKUP($A106,'Потребление ЭЭ_факт'!$A$5:$DH$154,47+'Потребление ЭЭ_факт'!DA$4+47,FALSE),0))</f>
        <v>10322.07</v>
      </c>
      <c r="BT106" s="17">
        <f>IF(AND($D106=$BI$4,$E106=BT$5),VLOOKUP($A106,'Потребление ЭЭ_факт'!$A$5:$DH$154,47+'Потребление ЭЭ_факт'!DB$4+47,FALSE),IF(BS106&lt;&gt;0,VLOOKUP($A106,'Потребление ЭЭ_факт'!$A$5:$DH$154,47+'Потребление ЭЭ_факт'!DB$4+47,FALSE),0))</f>
        <v>10262.73</v>
      </c>
      <c r="BU106" s="14">
        <f>IF(AND($D106=$BU$4,$E106=BU$5),VLOOKUP($A106,'Потребление ЭЭ_факт'!$A$5:$DH$154,59+'Потребление ЭЭ_факт'!DC$4+47,FALSE),IF(BT106&lt;&gt;0,VLOOKUP($A106,'Потребление ЭЭ_факт'!$A$5:$DH$154,47+'Потребление ЭЭ_факт'!DC$4+59,FALSE),0))</f>
        <v>10477.89</v>
      </c>
      <c r="BV106" s="17">
        <f>IF(AND($D106=$BU$4,$E106=BV$5),VLOOKUP($A106,'Потребление ЭЭ_факт'!$A$5:$DH$154,59+'Потребление ЭЭ_факт'!DD$4+47,FALSE),IF(BU106&lt;&gt;0,VLOOKUP($A106,'Потребление ЭЭ_факт'!$A$5:$DH$154,47+'Потребление ЭЭ_факт'!DD$4+59,FALSE),0))</f>
        <v>9253.2000000000007</v>
      </c>
      <c r="BW106" s="17">
        <f>IF(AND($D106=$BU$4,$E106=BW$5),VLOOKUP($A106,'Потребление ЭЭ_факт'!$A$5:$DH$154,59+'Потребление ЭЭ_факт'!DE$4+47,FALSE),IF(BV106&lt;&gt;0,VLOOKUP($A106,'Потребление ЭЭ_факт'!$A$5:$DH$154,47+'Потребление ЭЭ_факт'!DE$4+59,FALSE),0))</f>
        <v>9427.125</v>
      </c>
      <c r="BX106" s="17">
        <f>IF(AND($D106=$BU$4,$E106=BX$5),VLOOKUP($A106,'Потребление ЭЭ_факт'!$A$5:$DH$154,59+'Потребление ЭЭ_факт'!DF$4+47,FALSE),IF(BW106&lt;&gt;0,VLOOKUP($A106,'Потребление ЭЭ_факт'!$A$5:$DH$154,47+'Потребление ЭЭ_факт'!DF$4+59,FALSE),0))</f>
        <v>9295</v>
      </c>
      <c r="BY106" s="17">
        <f>IF(AND($D106=$BU$4,$E106=BY$5),VLOOKUP($A106,'Потребление ЭЭ_факт'!$A$5:$DH$154,59+'Потребление ЭЭ_факт'!DG$4+47,FALSE),IF(BX106&lt;&gt;0,VLOOKUP($A106,'Потребление ЭЭ_факт'!$A$5:$DH$154,47+'Потребление ЭЭ_факт'!DG$4+59,FALSE),0))</f>
        <v>10469.07</v>
      </c>
      <c r="BZ106" s="17">
        <f>IF(AND($D106=$BU$4,$E106=BZ$5),VLOOKUP($A106,'Потребление ЭЭ_факт'!$A$5:$DH$154,59+'Потребление ЭЭ_факт'!DH$4+47,FALSE),IF(BY106&lt;&gt;0,VLOOKUP($A106,'Потребление ЭЭ_факт'!$A$5:$DH$154,47+'Потребление ЭЭ_факт'!DH$4+59,FALSE),0))</f>
        <v>11827.59</v>
      </c>
      <c r="CA106" s="15">
        <f t="shared" si="301"/>
        <v>14334.96</v>
      </c>
      <c r="CB106" s="12">
        <f t="shared" si="302"/>
        <v>13557.48</v>
      </c>
      <c r="CC106" s="12">
        <f t="shared" si="303"/>
        <v>11703.96</v>
      </c>
      <c r="CD106" s="12">
        <f t="shared" si="304"/>
        <v>10322.07</v>
      </c>
      <c r="CE106" s="12">
        <f t="shared" si="305"/>
        <v>10322.07</v>
      </c>
      <c r="CF106" s="12">
        <f t="shared" si="306"/>
        <v>10262.73</v>
      </c>
      <c r="CG106" s="14">
        <f t="shared" si="307"/>
        <v>10477.89</v>
      </c>
      <c r="CH106" s="15">
        <f t="shared" si="308"/>
        <v>9253.2000000000007</v>
      </c>
      <c r="CI106" s="15">
        <f t="shared" si="309"/>
        <v>9427.125</v>
      </c>
      <c r="CJ106" s="15">
        <f t="shared" si="310"/>
        <v>9295</v>
      </c>
      <c r="CK106" s="15">
        <f t="shared" si="311"/>
        <v>10469.07</v>
      </c>
      <c r="CL106" s="15">
        <f t="shared" si="312"/>
        <v>11827.59</v>
      </c>
      <c r="CM106" s="15">
        <f t="shared" si="438"/>
        <v>14334.96</v>
      </c>
      <c r="CN106" s="15">
        <f t="shared" si="439"/>
        <v>13557.48</v>
      </c>
      <c r="CO106" s="15">
        <f t="shared" si="440"/>
        <v>11703.96</v>
      </c>
      <c r="CP106" s="15">
        <f t="shared" si="441"/>
        <v>10322.07</v>
      </c>
      <c r="CQ106" s="15">
        <f t="shared" si="442"/>
        <v>10322.07</v>
      </c>
      <c r="CR106" s="16">
        <f t="shared" si="443"/>
        <v>10262.73</v>
      </c>
      <c r="CS106" s="14">
        <f t="shared" si="437"/>
        <v>10477.89</v>
      </c>
      <c r="CT106" s="15">
        <f t="shared" si="416"/>
        <v>9253.2000000000007</v>
      </c>
      <c r="CU106" s="15">
        <f t="shared" si="417"/>
        <v>9427.125</v>
      </c>
      <c r="CV106" s="15">
        <f t="shared" si="418"/>
        <v>9295</v>
      </c>
      <c r="CW106" s="15">
        <f t="shared" si="419"/>
        <v>10469.07</v>
      </c>
      <c r="CX106" s="15">
        <f t="shared" si="420"/>
        <v>11827.59</v>
      </c>
      <c r="CY106" s="15">
        <f t="shared" si="421"/>
        <v>14334.96</v>
      </c>
      <c r="CZ106" s="15">
        <f t="shared" si="422"/>
        <v>13557.48</v>
      </c>
      <c r="DA106" s="15">
        <f t="shared" si="423"/>
        <v>11703.96</v>
      </c>
      <c r="DB106" s="15">
        <f t="shared" si="424"/>
        <v>10322.07</v>
      </c>
      <c r="DC106" s="15">
        <f t="shared" si="425"/>
        <v>10322.07</v>
      </c>
      <c r="DD106" s="16">
        <f t="shared" si="459"/>
        <v>10262.73</v>
      </c>
      <c r="DE106" s="14">
        <f t="shared" si="460"/>
        <v>10477.89</v>
      </c>
      <c r="DF106" s="15">
        <f t="shared" si="426"/>
        <v>9253.2000000000007</v>
      </c>
      <c r="DG106" s="15">
        <f t="shared" si="427"/>
        <v>9427.125</v>
      </c>
      <c r="DH106" s="15">
        <f t="shared" si="428"/>
        <v>9295</v>
      </c>
      <c r="DI106" s="15">
        <f t="shared" si="429"/>
        <v>10469.07</v>
      </c>
      <c r="DJ106" s="15">
        <f t="shared" si="430"/>
        <v>11827.59</v>
      </c>
      <c r="DK106" s="15">
        <f t="shared" si="431"/>
        <v>14334.96</v>
      </c>
      <c r="DL106" s="15">
        <f t="shared" si="432"/>
        <v>13557.48</v>
      </c>
      <c r="DM106" s="15">
        <f t="shared" si="433"/>
        <v>11703.96</v>
      </c>
      <c r="DN106" s="15">
        <f t="shared" si="434"/>
        <v>10322.07</v>
      </c>
      <c r="DO106" s="15">
        <f t="shared" si="435"/>
        <v>10322.07</v>
      </c>
      <c r="DP106" s="16">
        <f t="shared" si="436"/>
        <v>10262.73</v>
      </c>
      <c r="DQ106" s="14">
        <f t="shared" si="333"/>
        <v>10477.89</v>
      </c>
      <c r="DR106" s="15">
        <f t="shared" si="334"/>
        <v>9253.2000000000007</v>
      </c>
      <c r="DS106" s="15">
        <f t="shared" si="335"/>
        <v>9427.125</v>
      </c>
      <c r="DT106" s="15">
        <f t="shared" si="336"/>
        <v>9295</v>
      </c>
      <c r="DU106" s="15">
        <f t="shared" si="337"/>
        <v>10469.07</v>
      </c>
      <c r="DV106" s="15">
        <f t="shared" si="338"/>
        <v>11827.59</v>
      </c>
      <c r="DW106" s="15">
        <f t="shared" si="339"/>
        <v>14334.96</v>
      </c>
      <c r="DX106" s="15">
        <f t="shared" si="340"/>
        <v>13557.48</v>
      </c>
      <c r="DY106" s="15">
        <f t="shared" si="341"/>
        <v>11703.96</v>
      </c>
      <c r="DZ106" s="15">
        <f t="shared" si="444"/>
        <v>10322.07</v>
      </c>
      <c r="EA106" s="15">
        <f t="shared" si="445"/>
        <v>10322.07</v>
      </c>
      <c r="EB106" s="16">
        <f t="shared" si="446"/>
        <v>10262.73</v>
      </c>
      <c r="EC106" s="14">
        <f t="shared" si="447"/>
        <v>10477.89</v>
      </c>
      <c r="ED106" s="15">
        <f t="shared" si="448"/>
        <v>9253.2000000000007</v>
      </c>
      <c r="EE106" s="15">
        <f t="shared" si="449"/>
        <v>9427.125</v>
      </c>
      <c r="EF106" s="15">
        <f t="shared" si="450"/>
        <v>9295</v>
      </c>
      <c r="EG106" s="15">
        <f t="shared" si="451"/>
        <v>10469.07</v>
      </c>
      <c r="EH106" s="15">
        <f t="shared" si="452"/>
        <v>11827.59</v>
      </c>
      <c r="EI106" s="15">
        <f t="shared" si="453"/>
        <v>14334.96</v>
      </c>
      <c r="EJ106" s="15">
        <f t="shared" si="454"/>
        <v>13557.48</v>
      </c>
      <c r="EK106" s="15">
        <f t="shared" si="455"/>
        <v>11703.96</v>
      </c>
      <c r="EL106" s="15">
        <f t="shared" si="456"/>
        <v>10322.07</v>
      </c>
      <c r="EM106" s="15">
        <f t="shared" si="457"/>
        <v>10322.07</v>
      </c>
      <c r="EN106" s="16">
        <f t="shared" si="458"/>
        <v>10262.73</v>
      </c>
      <c r="EO106" s="14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6"/>
      <c r="FC106" s="14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4"/>
      <c r="FP106" s="17"/>
      <c r="FQ106" s="17"/>
      <c r="FR106" s="17"/>
      <c r="FS106" s="17"/>
      <c r="FT106" s="17"/>
      <c r="FU106" s="17"/>
      <c r="FV106" s="17"/>
      <c r="FW106" s="17"/>
      <c r="FX106" s="17"/>
      <c r="FY106" s="17"/>
      <c r="FZ106" s="17"/>
      <c r="GA106" s="14"/>
      <c r="GB106" s="17"/>
      <c r="GC106" s="17"/>
      <c r="GD106" s="17">
        <f t="shared" si="344"/>
        <v>9300.8089285714268</v>
      </c>
      <c r="GE106" s="17">
        <f t="shared" si="345"/>
        <v>10932.392608695651</v>
      </c>
      <c r="GF106" s="17">
        <f t="shared" si="346"/>
        <v>12925.74</v>
      </c>
      <c r="GG106" s="17">
        <f t="shared" si="347"/>
        <v>14334.96</v>
      </c>
      <c r="GH106" s="17">
        <f t="shared" si="348"/>
        <v>13557.48</v>
      </c>
      <c r="GI106" s="17">
        <f t="shared" si="349"/>
        <v>11703.96</v>
      </c>
      <c r="GJ106" s="17">
        <f t="shared" si="350"/>
        <v>10322.07</v>
      </c>
      <c r="GK106" s="17">
        <f t="shared" si="351"/>
        <v>10322.07</v>
      </c>
      <c r="GL106" s="17">
        <f t="shared" si="352"/>
        <v>10262.73</v>
      </c>
      <c r="GM106" s="14">
        <f t="shared" si="353"/>
        <v>10477.89</v>
      </c>
      <c r="GN106" s="17">
        <f t="shared" si="354"/>
        <v>9253.2000000000007</v>
      </c>
      <c r="GO106" s="17">
        <f t="shared" si="355"/>
        <v>9427.125</v>
      </c>
      <c r="GP106" s="17">
        <f t="shared" si="356"/>
        <v>9295</v>
      </c>
      <c r="GQ106" s="17">
        <f t="shared" si="357"/>
        <v>10469.07</v>
      </c>
      <c r="GR106" s="17">
        <f t="shared" si="358"/>
        <v>11827.59</v>
      </c>
      <c r="GS106" s="15">
        <f t="shared" si="359"/>
        <v>14334.96</v>
      </c>
      <c r="GT106" s="12">
        <f t="shared" si="360"/>
        <v>13557.48</v>
      </c>
      <c r="GU106" s="12">
        <f t="shared" si="361"/>
        <v>11703.96</v>
      </c>
      <c r="GV106" s="12">
        <f t="shared" si="362"/>
        <v>10322.07</v>
      </c>
      <c r="GW106" s="12">
        <f t="shared" si="363"/>
        <v>10322.07</v>
      </c>
      <c r="GX106" s="12">
        <f t="shared" si="364"/>
        <v>10262.73</v>
      </c>
      <c r="GY106" s="14">
        <f t="shared" si="365"/>
        <v>10477.89</v>
      </c>
      <c r="GZ106" s="15">
        <f t="shared" si="366"/>
        <v>9253.2000000000007</v>
      </c>
      <c r="HA106" s="15">
        <f t="shared" si="367"/>
        <v>9427.125</v>
      </c>
      <c r="HB106" s="15">
        <f t="shared" si="368"/>
        <v>9295</v>
      </c>
      <c r="HC106" s="15">
        <f t="shared" si="369"/>
        <v>10469.07</v>
      </c>
      <c r="HD106" s="15">
        <f t="shared" si="370"/>
        <v>11827.59</v>
      </c>
      <c r="HE106" s="15">
        <f t="shared" si="371"/>
        <v>14334.96</v>
      </c>
      <c r="HF106" s="15">
        <f t="shared" si="372"/>
        <v>13557.48</v>
      </c>
      <c r="HG106" s="15">
        <f t="shared" si="373"/>
        <v>11703.96</v>
      </c>
      <c r="HH106" s="15">
        <f t="shared" si="374"/>
        <v>10322.07</v>
      </c>
      <c r="HI106" s="15">
        <f t="shared" si="375"/>
        <v>10322.07</v>
      </c>
      <c r="HJ106" s="16">
        <f t="shared" si="376"/>
        <v>10262.73</v>
      </c>
      <c r="HK106" s="14">
        <f t="shared" si="377"/>
        <v>10477.89</v>
      </c>
      <c r="HL106" s="15">
        <f t="shared" si="378"/>
        <v>9253.2000000000007</v>
      </c>
      <c r="HM106" s="15">
        <f t="shared" si="379"/>
        <v>9427.125</v>
      </c>
      <c r="HN106" s="15">
        <f t="shared" si="380"/>
        <v>9295</v>
      </c>
      <c r="HO106" s="15">
        <f t="shared" si="381"/>
        <v>10469.07</v>
      </c>
      <c r="HP106" s="15">
        <f t="shared" si="382"/>
        <v>11827.59</v>
      </c>
      <c r="HQ106" s="15">
        <f t="shared" si="383"/>
        <v>14334.96</v>
      </c>
      <c r="HR106" s="15">
        <f t="shared" si="384"/>
        <v>13557.48</v>
      </c>
      <c r="HS106" s="15">
        <f t="shared" si="385"/>
        <v>11703.96</v>
      </c>
      <c r="HT106" s="15">
        <f t="shared" si="386"/>
        <v>10322.07</v>
      </c>
      <c r="HU106" s="15">
        <f t="shared" si="387"/>
        <v>10322.07</v>
      </c>
      <c r="HV106" s="16">
        <f t="shared" si="388"/>
        <v>10262.73</v>
      </c>
      <c r="HW106" s="14">
        <f t="shared" si="389"/>
        <v>10477.89</v>
      </c>
      <c r="HX106" s="15">
        <f t="shared" si="390"/>
        <v>9253.2000000000007</v>
      </c>
      <c r="HY106" s="15">
        <f t="shared" si="391"/>
        <v>9427.125</v>
      </c>
      <c r="HZ106" s="15">
        <f t="shared" si="392"/>
        <v>9295</v>
      </c>
      <c r="IA106" s="15">
        <f t="shared" si="393"/>
        <v>10469.07</v>
      </c>
      <c r="IB106" s="15">
        <f t="shared" si="394"/>
        <v>11827.59</v>
      </c>
      <c r="IC106" s="15">
        <f t="shared" si="395"/>
        <v>14334.96</v>
      </c>
      <c r="ID106" s="15">
        <f t="shared" si="396"/>
        <v>13557.48</v>
      </c>
      <c r="IE106" s="15">
        <f t="shared" si="397"/>
        <v>11703.96</v>
      </c>
      <c r="IF106" s="15">
        <f t="shared" si="398"/>
        <v>10322.07</v>
      </c>
      <c r="IG106" s="15">
        <f t="shared" si="399"/>
        <v>10322.07</v>
      </c>
      <c r="IH106" s="16">
        <f t="shared" si="400"/>
        <v>10262.73</v>
      </c>
      <c r="II106" s="14">
        <f t="shared" si="401"/>
        <v>10477.89</v>
      </c>
      <c r="IJ106" s="15">
        <f t="shared" si="415"/>
        <v>9253.2000000000007</v>
      </c>
      <c r="IK106" s="15">
        <f t="shared" si="465"/>
        <v>9427.125</v>
      </c>
      <c r="IL106" s="15"/>
      <c r="IM106" s="15"/>
      <c r="IN106" s="15"/>
      <c r="IO106" s="15"/>
      <c r="IP106" s="15"/>
      <c r="IQ106" s="15"/>
      <c r="IR106" s="15"/>
      <c r="IS106" s="15"/>
      <c r="IT106" s="16"/>
      <c r="IU106" s="14"/>
      <c r="IV106" s="15"/>
      <c r="IW106" s="15"/>
      <c r="IX106" s="15"/>
      <c r="IY106" s="15"/>
      <c r="IZ106" s="15"/>
      <c r="JA106" s="15"/>
      <c r="JB106" s="15"/>
      <c r="JC106" s="15"/>
      <c r="JD106" s="15"/>
      <c r="JE106" s="15"/>
      <c r="JF106" s="16"/>
      <c r="JH106" s="17"/>
      <c r="JI106" s="14">
        <f t="shared" si="406"/>
        <v>0</v>
      </c>
      <c r="JJ106" s="15">
        <f t="shared" si="407"/>
        <v>0</v>
      </c>
      <c r="JK106" s="15">
        <f t="shared" si="408"/>
        <v>103662.2115372671</v>
      </c>
      <c r="JL106" s="15">
        <f t="shared" si="409"/>
        <v>131253.14500000002</v>
      </c>
      <c r="JM106" s="15">
        <f t="shared" si="410"/>
        <v>131253.14500000002</v>
      </c>
      <c r="JN106" s="15">
        <f t="shared" si="411"/>
        <v>131253.14500000002</v>
      </c>
      <c r="JO106" s="15">
        <f t="shared" si="412"/>
        <v>131253.14500000002</v>
      </c>
      <c r="JP106" s="15">
        <f t="shared" si="413"/>
        <v>29158.215</v>
      </c>
      <c r="JQ106" s="15">
        <f t="shared" si="414"/>
        <v>0</v>
      </c>
      <c r="JR106" s="14"/>
    </row>
    <row r="107" spans="1:278" ht="12.75" customHeight="1" x14ac:dyDescent="0.25">
      <c r="A107" s="5" t="s">
        <v>245</v>
      </c>
      <c r="B107" s="3" t="s">
        <v>246</v>
      </c>
      <c r="C107" s="4">
        <v>45381</v>
      </c>
      <c r="D107">
        <f t="shared" si="461"/>
        <v>2024</v>
      </c>
      <c r="E107">
        <f t="shared" si="462"/>
        <v>3</v>
      </c>
      <c r="F107">
        <f t="shared" si="463"/>
        <v>2021</v>
      </c>
      <c r="G107">
        <f t="shared" si="464"/>
        <v>3</v>
      </c>
      <c r="H107">
        <f t="shared" si="402"/>
        <v>2024</v>
      </c>
      <c r="I107">
        <f t="shared" si="403"/>
        <v>4</v>
      </c>
      <c r="J107">
        <f t="shared" si="404"/>
        <v>2029</v>
      </c>
      <c r="K107">
        <f t="shared" si="405"/>
        <v>3</v>
      </c>
      <c r="M107" s="28">
        <f>IF(AND($D107=$M$4,$E107=M$5),VLOOKUP($A107,'Потребление ЭЭ_факт'!$A$5:$DH$154,47+'Потребление ЭЭ_факт'!AU$4-1,FALSE),IF(L107&lt;&gt;0,VLOOKUP($A107,'Потребление ЭЭ_факт'!$A$5:$DH$154,47+'Потребление ЭЭ_факт'!AU$4-1,FALSE),0))</f>
        <v>0</v>
      </c>
      <c r="N107" s="17">
        <f>IF(AND($D107=$M$4,$E107=N$5),VLOOKUP($A107,'Потребление ЭЭ_факт'!$A$5:$DH$154,47+'Потребление ЭЭ_факт'!AV$4-1,FALSE),IF(M107&lt;&gt;0,VLOOKUP($A107,'Потребление ЭЭ_факт'!$A$5:$DH$154,47+'Потребление ЭЭ_факт'!AV$4-1,FALSE),0))</f>
        <v>0</v>
      </c>
      <c r="O107" s="17">
        <f>IF(AND($D107=$M$4,$E107=O$5),VLOOKUP($A107,'Потребление ЭЭ_факт'!$A$5:$DH$154,47+'Потребление ЭЭ_факт'!AW$4-1,FALSE),IF(N107&lt;&gt;0,VLOOKUP($A107,'Потребление ЭЭ_факт'!$A$5:$DH$154,47+'Потребление ЭЭ_факт'!AW$4-1,FALSE),0))</f>
        <v>0</v>
      </c>
      <c r="P107" s="17">
        <f>IF(AND($D107=$M$4,$E107=P$5),VLOOKUP($A107,'Потребление ЭЭ_факт'!$A$5:$DH$154,47+'Потребление ЭЭ_факт'!AX$4-1,FALSE),IF(O107&lt;&gt;0,VLOOKUP($A107,'Потребление ЭЭ_факт'!$A$5:$DH$154,47+'Потребление ЭЭ_факт'!AX$4-1,FALSE),0))</f>
        <v>0</v>
      </c>
      <c r="Q107" s="17">
        <f>IF(AND($D107=$M$4,$E107=Q$5),VLOOKUP($A107,'Потребление ЭЭ_факт'!$A$5:$DH$154,47+'Потребление ЭЭ_факт'!AY$4-1,FALSE),IF(P107&lt;&gt;0,VLOOKUP($A107,'Потребление ЭЭ_факт'!$A$5:$DH$154,47+'Потребление ЭЭ_факт'!AY$4-1,FALSE),0))</f>
        <v>0</v>
      </c>
      <c r="R107" s="17">
        <f>IF(AND($D107=$M$4,$E107=R$5),VLOOKUP($A107,'Потребление ЭЭ_факт'!$A$5:$DH$154,47+'Потребление ЭЭ_факт'!AZ$4-1,FALSE),IF(Q107&lt;&gt;0,VLOOKUP($A107,'Потребление ЭЭ_факт'!$A$5:$DH$154,47+'Потребление ЭЭ_факт'!AZ$4-1,FALSE),0))</f>
        <v>0</v>
      </c>
      <c r="S107" s="17">
        <f>IF(AND($D107=$M$4,$E107=S$5),VLOOKUP($A107,'Потребление ЭЭ_факт'!$A$5:$DH$154,47+'Потребление ЭЭ_факт'!BA$4-1,FALSE),IF(R107&lt;&gt;0,VLOOKUP($A107,'Потребление ЭЭ_факт'!$A$5:$DH$154,47+'Потребление ЭЭ_факт'!BA$4-1,FALSE),0))</f>
        <v>0</v>
      </c>
      <c r="T107" s="17">
        <f>IF(AND($D107=$M$4,$E107=T$5),VLOOKUP($A107,'Потребление ЭЭ_факт'!$A$5:$DH$154,47+'Потребление ЭЭ_факт'!BB$4-1,FALSE),IF(S107&lt;&gt;0,VLOOKUP($A107,'Потребление ЭЭ_факт'!$A$5:$DH$154,47+'Потребление ЭЭ_факт'!BB$4-1,FALSE),0))</f>
        <v>0</v>
      </c>
      <c r="U107" s="17">
        <f>IF(AND($D107=$M$4,$E107=U$5),VLOOKUP($A107,'Потребление ЭЭ_факт'!$A$5:$DH$154,47+'Потребление ЭЭ_факт'!BC$4-1,FALSE),IF(T107&lt;&gt;0,VLOOKUP($A107,'Потребление ЭЭ_факт'!$A$5:$DH$154,47+'Потребление ЭЭ_факт'!BC$4-1,FALSE),0))</f>
        <v>0</v>
      </c>
      <c r="V107" s="17">
        <f>IF(AND($D107=$M$4,$E107=V$5),VLOOKUP($A107,'Потребление ЭЭ_факт'!$A$5:$DH$154,47+'Потребление ЭЭ_факт'!BD$4-1,FALSE),IF(U107&lt;&gt;0,VLOOKUP($A107,'Потребление ЭЭ_факт'!$A$5:$DH$154,47+'Потребление ЭЭ_факт'!BD$4-1,FALSE),0))</f>
        <v>0</v>
      </c>
      <c r="W107" s="17">
        <f>IF(AND($D107=$M$4,$E107=W$5),VLOOKUP($A107,'Потребление ЭЭ_факт'!$A$5:$DH$154,47+'Потребление ЭЭ_факт'!BE$4-1,FALSE),IF(V107&lt;&gt;0,VLOOKUP($A107,'Потребление ЭЭ_факт'!$A$5:$DH$154,47+'Потребление ЭЭ_факт'!BE$4-1,FALSE),0))</f>
        <v>0</v>
      </c>
      <c r="X107" s="17">
        <f>IF(AND($D107=$M$4,$E107=X$5),VLOOKUP($A107,'Потребление ЭЭ_факт'!$A$5:$DH$154,47+'Потребление ЭЭ_факт'!BF$4-1,FALSE),IF(W107&lt;&gt;0,VLOOKUP($A107,'Потребление ЭЭ_факт'!$A$5:$DH$154,47+'Потребление ЭЭ_факт'!BF$4-1,FALSE),0))</f>
        <v>0</v>
      </c>
      <c r="Y107" s="14">
        <f>IF(AND($D107=$Y$4,$E107=Y$5),VLOOKUP($A107,'Потребление ЭЭ_факт'!$A$5:$DH$154,47+'Потребление ЭЭ_факт'!BG$4+11,FALSE),IF(X107&lt;&gt;0,VLOOKUP($A107,'Потребление ЭЭ_факт'!$A$5:$DH$154,47+'Потребление ЭЭ_факт'!BG$4+11,FALSE),0))</f>
        <v>0</v>
      </c>
      <c r="Z107" s="17">
        <f>IF(AND($D107=$Y$4,$E107=Z$5),VLOOKUP($A107,'Потребление ЭЭ_факт'!$A$5:$DH$154,47+'Потребление ЭЭ_факт'!BH$4+11,FALSE),IF(Y107&lt;&gt;0,VLOOKUP($A107,'Потребление ЭЭ_факт'!$A$5:$DH$154,47+'Потребление ЭЭ_факт'!BH$4+11,FALSE),0))</f>
        <v>0</v>
      </c>
      <c r="AA107" s="17">
        <f>IF(AND($D107=$Y$4,$E107=AA$5),VLOOKUP($A107,'Потребление ЭЭ_факт'!$A$5:$DH$154,47+'Потребление ЭЭ_факт'!BI$4+11,FALSE),IF(Z107&lt;&gt;0,VLOOKUP($A107,'Потребление ЭЭ_факт'!$A$5:$DH$154,47+'Потребление ЭЭ_факт'!BI$4+11,FALSE),0))</f>
        <v>0</v>
      </c>
      <c r="AB107" s="17">
        <f>IF(AND($D107=$Y$4,$E107=AB$5),VLOOKUP($A107,'Потребление ЭЭ_факт'!$A$5:$DH$154,47+'Потребление ЭЭ_факт'!BJ$4+11,FALSE),IF(AA107&lt;&gt;0,VLOOKUP($A107,'Потребление ЭЭ_факт'!$A$5:$DH$154,47+'Потребление ЭЭ_факт'!BJ$4+11,FALSE),0))</f>
        <v>0</v>
      </c>
      <c r="AC107" s="17">
        <f>IF(AND($D107=$Y$4,$E107=AC$5),VLOOKUP($A107,'Потребление ЭЭ_факт'!$A$5:$DH$154,47+'Потребление ЭЭ_факт'!BK$4+11,FALSE),IF(AB107&lt;&gt;0,VLOOKUP($A107,'Потребление ЭЭ_факт'!$A$5:$DH$154,47+'Потребление ЭЭ_факт'!BK$4+11,FALSE),0))</f>
        <v>0</v>
      </c>
      <c r="AD107" s="17">
        <f>IF(AND($D107=$Y$4,$E107=AD$5),VLOOKUP($A107,'Потребление ЭЭ_факт'!$A$5:$DH$154,47+'Потребление ЭЭ_факт'!BL$4+11,FALSE),IF(AC107&lt;&gt;0,VLOOKUP($A107,'Потребление ЭЭ_факт'!$A$5:$DH$154,47+'Потребление ЭЭ_факт'!BL$4+11,FALSE),0))</f>
        <v>0</v>
      </c>
      <c r="AE107" s="17">
        <f>IF(AND($D107=$Y$4,$E107=AE$5),VLOOKUP($A107,'Потребление ЭЭ_факт'!$A$5:$DH$154,47+'Потребление ЭЭ_факт'!BM$4+11,FALSE),IF(AD107&lt;&gt;0,VLOOKUP($A107,'Потребление ЭЭ_факт'!$A$5:$DH$154,47+'Потребление ЭЭ_факт'!BM$4+11,FALSE),0))</f>
        <v>0</v>
      </c>
      <c r="AF107" s="17">
        <f>IF(AND($D107=$Y$4,$E107=AF$5),VLOOKUP($A107,'Потребление ЭЭ_факт'!$A$5:$DH$154,47+'Потребление ЭЭ_факт'!BN$4+11,FALSE),IF(AE107&lt;&gt;0,VLOOKUP($A107,'Потребление ЭЭ_факт'!$A$5:$DH$154,47+'Потребление ЭЭ_факт'!BN$4+11,FALSE),0))</f>
        <v>0</v>
      </c>
      <c r="AG107" s="17">
        <f>IF(AND($D107=$Y$4,$E107=AG$5),VLOOKUP($A107,'Потребление ЭЭ_факт'!$A$5:$DH$154,47+'Потребление ЭЭ_факт'!BO$4+11,FALSE),IF(AF107&lt;&gt;0,VLOOKUP($A107,'Потребление ЭЭ_факт'!$A$5:$DH$154,47+'Потребление ЭЭ_факт'!BO$4+11,FALSE),0))</f>
        <v>0</v>
      </c>
      <c r="AH107" s="17">
        <f>IF(AND($D107=$Y$4,$E107=AH$5),VLOOKUP($A107,'Потребление ЭЭ_факт'!$A$5:$DH$154,47+'Потребление ЭЭ_факт'!BP$4+11,FALSE),IF(AG107&lt;&gt;0,VLOOKUP($A107,'Потребление ЭЭ_факт'!$A$5:$DH$154,47+'Потребление ЭЭ_факт'!BP$4+11,FALSE),0))</f>
        <v>0</v>
      </c>
      <c r="AI107" s="17">
        <f>IF(AND($D107=$Y$4,$E107=AI$5),VLOOKUP($A107,'Потребление ЭЭ_факт'!$A$5:$DH$154,47+'Потребление ЭЭ_факт'!BQ$4+11,FALSE),IF(AH107&lt;&gt;0,VLOOKUP($A107,'Потребление ЭЭ_факт'!$A$5:$DH$154,47+'Потребление ЭЭ_факт'!BQ$4+11,FALSE),0))</f>
        <v>0</v>
      </c>
      <c r="AJ107" s="17">
        <f>IF(AND($D107=$Y$4,$E107=AJ$5),VLOOKUP($A107,'Потребление ЭЭ_факт'!$A$5:$DH$154,47+'Потребление ЭЭ_факт'!BR$4+11,FALSE),IF(AI107&lt;&gt;0,VLOOKUP($A107,'Потребление ЭЭ_факт'!$A$5:$DH$154,47+'Потребление ЭЭ_факт'!BR$4+11,FALSE),0))</f>
        <v>0</v>
      </c>
      <c r="AK107" s="14">
        <f>IF(AND($D107=$AK$4,$E107=AK$5),VLOOKUP($A107,'Потребление ЭЭ_факт'!$A$5:$DH$154,47+'Потребление ЭЭ_факт'!BS$4+23,FALSE),IF(AJ107&lt;&gt;0,VLOOKUP($A107,'Потребление ЭЭ_факт'!$A$5:$DH$154,47+'Потребление ЭЭ_факт'!BS$4+23,FALSE),0))</f>
        <v>0</v>
      </c>
      <c r="AL107" s="17">
        <f>IF(AND($D107=$AK$4,$E107=AL$5),VLOOKUP($A107,'Потребление ЭЭ_факт'!$A$5:$DH$154,47+'Потребление ЭЭ_факт'!BT$4+23,FALSE),IF(AK107&lt;&gt;0,VLOOKUP($A107,'Потребление ЭЭ_факт'!$A$5:$DH$154,47+'Потребление ЭЭ_факт'!BT$4+23,FALSE),0))</f>
        <v>0</v>
      </c>
      <c r="AM107" s="17">
        <f>IF(AND($D107=$AK$4,$E107=AM$5),VLOOKUP($A107,'Потребление ЭЭ_факт'!$A$5:$DH$154,47+'Потребление ЭЭ_факт'!BU$4+23,FALSE),IF(AL107&lt;&gt;0,VLOOKUP($A107,'Потребление ЭЭ_факт'!$A$5:$DH$154,47+'Потребление ЭЭ_факт'!BU$4+23,FALSE),0))</f>
        <v>0</v>
      </c>
      <c r="AN107" s="17">
        <f>IF(AND($D107=$AK$4,$E107=AN$5),VLOOKUP($A107,'Потребление ЭЭ_факт'!$A$5:$DH$154,47+'Потребление ЭЭ_факт'!BV$4+23,FALSE),IF(AM107&lt;&gt;0,VLOOKUP($A107,'Потребление ЭЭ_факт'!$A$5:$DH$154,47+'Потребление ЭЭ_факт'!BV$4+23,FALSE),0))</f>
        <v>0</v>
      </c>
      <c r="AO107" s="17">
        <f>IF(AND($D107=$AK$4,$E107=AO$5),VLOOKUP($A107,'Потребление ЭЭ_факт'!$A$5:$DH$154,47+'Потребление ЭЭ_факт'!BW$4+23,FALSE),IF(AN107&lt;&gt;0,VLOOKUP($A107,'Потребление ЭЭ_факт'!$A$5:$DH$154,47+'Потребление ЭЭ_факт'!BW$4+23,FALSE),0))</f>
        <v>0</v>
      </c>
      <c r="AP107" s="17">
        <f>IF(AND($D107=$AK$4,$E107=AP$5),VLOOKUP($A107,'Потребление ЭЭ_факт'!$A$5:$DH$154,47+'Потребление ЭЭ_факт'!BX$4+23,FALSE),IF(AO107&lt;&gt;0,VLOOKUP($A107,'Потребление ЭЭ_факт'!$A$5:$DH$154,47+'Потребление ЭЭ_факт'!BX$4+23,FALSE),0))</f>
        <v>0</v>
      </c>
      <c r="AQ107" s="17">
        <f>IF(AND($D107=$AK$4,$E107=AQ$5),VLOOKUP($A107,'Потребление ЭЭ_факт'!$A$5:$DH$154,47+'Потребление ЭЭ_факт'!BY$4+23,FALSE),IF(AP107&lt;&gt;0,VLOOKUP($A107,'Потребление ЭЭ_факт'!$A$5:$DH$154,47+'Потребление ЭЭ_факт'!BY$4+23,FALSE),0))</f>
        <v>0</v>
      </c>
      <c r="AR107" s="17">
        <f>IF(AND($D107=$AK$4,$E107=AR$5),VLOOKUP($A107,'Потребление ЭЭ_факт'!$A$5:$DH$154,47+'Потребление ЭЭ_факт'!BZ$4+23,FALSE),IF(AQ107&lt;&gt;0,VLOOKUP($A107,'Потребление ЭЭ_факт'!$A$5:$DH$154,47+'Потребление ЭЭ_факт'!BZ$4+23,FALSE),0))</f>
        <v>0</v>
      </c>
      <c r="AS107" s="17">
        <f>IF(AND($D107=$AK$4,$E107=AS$5),VLOOKUP($A107,'Потребление ЭЭ_факт'!$A$5:$DH$154,47+'Потребление ЭЭ_факт'!CA$4+23,FALSE),IF(AR107&lt;&gt;0,VLOOKUP($A107,'Потребление ЭЭ_факт'!$A$5:$DH$154,47+'Потребление ЭЭ_факт'!CA$4+23,FALSE),0))</f>
        <v>0</v>
      </c>
      <c r="AT107" s="17">
        <f>IF(AND($D107=$AK$4,$E107=AT$5),VLOOKUP($A107,'Потребление ЭЭ_факт'!$A$5:$DH$154,47+'Потребление ЭЭ_факт'!CB$4+23,FALSE),IF(AS107&lt;&gt;0,VLOOKUP($A107,'Потребление ЭЭ_факт'!$A$5:$DH$154,47+'Потребление ЭЭ_факт'!CB$4+23,FALSE),0))</f>
        <v>0</v>
      </c>
      <c r="AU107" s="17">
        <f>IF(AND($D107=$AK$4,$E107=AU$5),VLOOKUP($A107,'Потребление ЭЭ_факт'!$A$5:$DH$154,47+'Потребление ЭЭ_факт'!CC$4+23,FALSE),IF(AT107&lt;&gt;0,VLOOKUP($A107,'Потребление ЭЭ_факт'!$A$5:$DH$154,47+'Потребление ЭЭ_факт'!CC$4+23,FALSE),0))</f>
        <v>0</v>
      </c>
      <c r="AV107" s="17">
        <f>IF(AND($D107=$AK$4,$E107=AV$5),VLOOKUP($A107,'Потребление ЭЭ_факт'!$A$5:$DH$154,47+'Потребление ЭЭ_факт'!CD$4+23,FALSE),IF(AU107&lt;&gt;0,VLOOKUP($A107,'Потребление ЭЭ_факт'!$A$5:$DH$154,47+'Потребление ЭЭ_факт'!CD$4+23,FALSE),0))</f>
        <v>0</v>
      </c>
      <c r="AW107" s="14">
        <f>IF(AND($D107=$AW$4,$E107=AW$5),VLOOKUP($A107,'Потребление ЭЭ_факт'!$A$5:$DH$154,47+'Потребление ЭЭ_факт'!CE$4+35,FALSE),IF(AV107&lt;&gt;0,VLOOKUP($A107,'Потребление ЭЭ_факт'!$A$5:$DH$154,47+'Потребление ЭЭ_факт'!CE$4+35,FALSE),0))</f>
        <v>0</v>
      </c>
      <c r="AX107" s="17">
        <f>IF(AND($D107=$AW$4,$E107=AX$5),VLOOKUP($A107,'Потребление ЭЭ_факт'!$A$5:$DH$154,47+'Потребление ЭЭ_факт'!CF$4+35,FALSE),IF(AW107&lt;&gt;0,VLOOKUP($A107,'Потребление ЭЭ_факт'!$A$5:$DH$154,47+'Потребление ЭЭ_факт'!CF$4+35,FALSE),0))</f>
        <v>0</v>
      </c>
      <c r="AY107" s="17">
        <f>IF(AND($D107=$AW$4,$E107=AY$5),VLOOKUP($A107,'Потребление ЭЭ_факт'!$A$5:$DH$154,47+'Потребление ЭЭ_факт'!CG$4+35,FALSE),IF(AX107&lt;&gt;0,VLOOKUP($A107,'Потребление ЭЭ_факт'!$A$5:$DH$154,47+'Потребление ЭЭ_факт'!CG$4+35,FALSE),0))</f>
        <v>0</v>
      </c>
      <c r="AZ107" s="17">
        <f>IF(AND($D107=$AW$4,$E107=AZ$5),VLOOKUP($A107,'Потребление ЭЭ_факт'!$A$5:$DH$154,47+'Потребление ЭЭ_факт'!CH$4+35,FALSE),IF(AY107&lt;&gt;0,VLOOKUP($A107,'Потребление ЭЭ_факт'!$A$5:$DH$154,47+'Потребление ЭЭ_факт'!CH$4+35,FALSE),0))</f>
        <v>0</v>
      </c>
      <c r="BA107" s="17">
        <f>IF(AND($D107=$AW$4,$E107=BA$5),VLOOKUP($A107,'Потребление ЭЭ_факт'!$A$5:$DH$154,47+'Потребление ЭЭ_факт'!CI$4+35,FALSE),IF(AZ107&lt;&gt;0,VLOOKUP($A107,'Потребление ЭЭ_факт'!$A$5:$DH$154,47+'Потребление ЭЭ_факт'!CI$4+35,FALSE),0))</f>
        <v>0</v>
      </c>
      <c r="BB107" s="17">
        <f>IF(AND($D107=$AW$4,$E107=BB$5),VLOOKUP($A107,'Потребление ЭЭ_факт'!$A$5:$DH$154,47+'Потребление ЭЭ_факт'!CJ$4+35,FALSE),IF(BA107&lt;&gt;0,VLOOKUP($A107,'Потребление ЭЭ_факт'!$A$5:$DH$154,47+'Потребление ЭЭ_факт'!CJ$4+35,FALSE),0))</f>
        <v>0</v>
      </c>
      <c r="BC107" s="17">
        <f>IF(AND($D107=$AW$4,$E107=BC$5),VLOOKUP($A107,'Потребление ЭЭ_факт'!$A$5:$DH$154,47+'Потребление ЭЭ_факт'!CK$4+35,FALSE),IF(BB107&lt;&gt;0,VLOOKUP($A107,'Потребление ЭЭ_факт'!$A$5:$DH$154,47+'Потребление ЭЭ_факт'!CK$4+35,FALSE),0))</f>
        <v>0</v>
      </c>
      <c r="BD107" s="17">
        <f>IF(AND($D107=$AW$4,$E107=BD$5),VLOOKUP($A107,'Потребление ЭЭ_факт'!$A$5:$DH$154,47+'Потребление ЭЭ_факт'!CL$4+35,FALSE),IF(BC107&lt;&gt;0,VLOOKUP($A107,'Потребление ЭЭ_факт'!$A$5:$DH$154,47+'Потребление ЭЭ_факт'!CL$4+35,FALSE),0))</f>
        <v>0</v>
      </c>
      <c r="BE107" s="17">
        <f>IF(AND($D107=$AW$4,$E107=BE$5),VLOOKUP($A107,'Потребление ЭЭ_факт'!$A$5:$DH$154,47+'Потребление ЭЭ_факт'!CM$4+35,FALSE),IF(BD107&lt;&gt;0,VLOOKUP($A107,'Потребление ЭЭ_факт'!$A$5:$DH$154,47+'Потребление ЭЭ_факт'!CM$4+35,FALSE),0))</f>
        <v>0</v>
      </c>
      <c r="BF107" s="17">
        <f>IF(AND($D107=$AW$4,$E107=BF$5),VLOOKUP($A107,'Потребление ЭЭ_факт'!$A$5:$DH$154,47+'Потребление ЭЭ_факт'!CN$4+35,FALSE),IF(BE107&lt;&gt;0,VLOOKUP($A107,'Потребление ЭЭ_факт'!$A$5:$DH$154,47+'Потребление ЭЭ_факт'!CN$4+35,FALSE),0))</f>
        <v>0</v>
      </c>
      <c r="BG107" s="17">
        <f>IF(AND($D107=$AW$4,$E107=BG$5),VLOOKUP($A107,'Потребление ЭЭ_факт'!$A$5:$DH$154,47+'Потребление ЭЭ_факт'!CO$4+35,FALSE),IF(BF107&lt;&gt;0,VLOOKUP($A107,'Потребление ЭЭ_факт'!$A$5:$DH$154,47+'Потребление ЭЭ_факт'!CO$4+35,FALSE),0))</f>
        <v>0</v>
      </c>
      <c r="BH107" s="17">
        <f>IF(AND($D107=$AW$4,$E107=BH$5),VLOOKUP($A107,'Потребление ЭЭ_факт'!$A$5:$DH$154,47+'Потребление ЭЭ_факт'!CP$4+35,FALSE),IF(BG107&lt;&gt;0,VLOOKUP($A107,'Потребление ЭЭ_факт'!$A$5:$DH$154,47+'Потребление ЭЭ_факт'!CP$4+35,FALSE),0))</f>
        <v>0</v>
      </c>
      <c r="BI107" s="14">
        <f>IF(AND($D107=$BI$4,$E107=BI$5),VLOOKUP($A107,'Потребление ЭЭ_факт'!$A$5:$DH$154,47+'Потребление ЭЭ_факт'!CQ$4+47,FALSE),IF(BH107&lt;&gt;0,VLOOKUP($A107,'Потребление ЭЭ_факт'!$A$5:$DH$154,47+'Потребление ЭЭ_факт'!CQ$4+47,FALSE),0))</f>
        <v>0</v>
      </c>
      <c r="BJ107" s="17">
        <f>IF(AND($D107=$BI$4,$E107=BJ$5),VLOOKUP($A107,'Потребление ЭЭ_факт'!$A$5:$DH$154,47+'Потребление ЭЭ_факт'!CR$4+47,FALSE),IF(BI107&lt;&gt;0,VLOOKUP($A107,'Потребление ЭЭ_факт'!$A$5:$DH$154,47+'Потребление ЭЭ_факт'!CR$4+47,FALSE),0))</f>
        <v>0</v>
      </c>
      <c r="BK107" s="17">
        <f>IF(AND($D107=$BI$4,$E107=BK$5),VLOOKUP($A107,'Потребление ЭЭ_факт'!$A$5:$DH$154,47+'Потребление ЭЭ_факт'!CS$4+47,FALSE),IF(BJ107&lt;&gt;0,VLOOKUP($A107,'Потребление ЭЭ_факт'!$A$5:$DH$154,47+'Потребление ЭЭ_факт'!CS$4+47,FALSE),0))</f>
        <v>17331.580000000002</v>
      </c>
      <c r="BL107" s="17">
        <f>IF(AND($D107=$BI$4,$E107=BL$5),VLOOKUP($A107,'Потребление ЭЭ_факт'!$A$5:$DH$154,47+'Потребление ЭЭ_факт'!CT$4+47,FALSE),IF(BK107&lt;&gt;0,VLOOKUP($A107,'Потребление ЭЭ_факт'!$A$5:$DH$154,47+'Потребление ЭЭ_факт'!CT$4+47,FALSE),0))</f>
        <v>22001.588</v>
      </c>
      <c r="BM107" s="17">
        <f>IF(AND($D107=$BI$4,$E107=BM$5),VLOOKUP($A107,'Потребление ЭЭ_факт'!$A$5:$DH$154,47+'Потребление ЭЭ_факт'!CU$4+47,FALSE),IF(BL107&lt;&gt;0,VLOOKUP($A107,'Потребление ЭЭ_факт'!$A$5:$DH$154,47+'Потребление ЭЭ_факт'!CU$4+47,FALSE),0))</f>
        <v>22226.508000000002</v>
      </c>
      <c r="BN107" s="17">
        <f>IF(AND($D107=$BI$4,$E107=BN$5),VLOOKUP($A107,'Потребление ЭЭ_факт'!$A$5:$DH$154,47+'Потребление ЭЭ_факт'!CV$4+47,FALSE),IF(BM107&lt;&gt;0,VLOOKUP($A107,'Потребление ЭЭ_факт'!$A$5:$DH$154,47+'Потребление ЭЭ_факт'!CV$4+47,FALSE),0))</f>
        <v>25737.32</v>
      </c>
      <c r="BO107" s="17">
        <f>IF(AND($D107=$BI$4,$E107=BO$5),VLOOKUP($A107,'Потребление ЭЭ_факт'!$A$5:$DH$154,47+'Потребление ЭЭ_факт'!CW$4+47,FALSE),IF(BN107&lt;&gt;0,VLOOKUP($A107,'Потребление ЭЭ_факт'!$A$5:$DH$154,47+'Потребление ЭЭ_факт'!CW$4+47,FALSE),0))</f>
        <v>29116.871999999999</v>
      </c>
      <c r="BP107" s="17">
        <f>IF(AND($D107=$BI$4,$E107=BP$5),VLOOKUP($A107,'Потребление ЭЭ_факт'!$A$5:$DH$154,47+'Потребление ЭЭ_факт'!CX$4+47,FALSE),IF(BO107&lt;&gt;0,VLOOKUP($A107,'Потребление ЭЭ_факт'!$A$5:$DH$154,47+'Потребление ЭЭ_факт'!CX$4+47,FALSE),0))</f>
        <v>27375.828000000001</v>
      </c>
      <c r="BQ107" s="17">
        <f>IF(AND($D107=$BI$4,$E107=BQ$5),VLOOKUP($A107,'Потребление ЭЭ_факт'!$A$5:$DH$154,47+'Потребление ЭЭ_факт'!CY$4+47,FALSE),IF(BP107&lt;&gt;0,VLOOKUP($A107,'Потребление ЭЭ_факт'!$A$5:$DH$154,47+'Потребление ЭЭ_факт'!CY$4+47,FALSE),0))</f>
        <v>23273.171999999999</v>
      </c>
      <c r="BR107" s="17">
        <f>IF(AND($D107=$BI$4,$E107=BR$5),VLOOKUP($A107,'Потребление ЭЭ_факт'!$A$5:$DH$154,47+'Потребление ЭЭ_факт'!CZ$4+47,FALSE),IF(BQ107&lt;&gt;0,VLOOKUP($A107,'Потребление ЭЭ_факт'!$A$5:$DH$154,47+'Потребление ЭЭ_факт'!CZ$4+47,FALSE),0))</f>
        <v>20658.081913043479</v>
      </c>
      <c r="BS107" s="17">
        <f>IF(AND($D107=$BI$4,$E107=BS$5),VLOOKUP($A107,'Потребление ЭЭ_факт'!$A$5:$DH$154,47+'Потребление ЭЭ_факт'!DA$4+47,FALSE),IF(BR107&lt;&gt;0,VLOOKUP($A107,'Потребление ЭЭ_факт'!$A$5:$DH$154,47+'Потребление ЭЭ_факт'!DA$4+47,FALSE),0))</f>
        <v>20229.856</v>
      </c>
      <c r="BT107" s="17">
        <f>IF(AND($D107=$BI$4,$E107=BT$5),VLOOKUP($A107,'Потребление ЭЭ_факт'!$A$5:$DH$154,47+'Потребление ЭЭ_факт'!DB$4+47,FALSE),IF(BS107&lt;&gt;0,VLOOKUP($A107,'Потребление ЭЭ_факт'!$A$5:$DH$154,47+'Потребление ЭЭ_факт'!DB$4+47,FALSE),0))</f>
        <v>22839.135999999999</v>
      </c>
      <c r="BU107" s="14">
        <f>IF(AND($D107=$BU$4,$E107=BU$5),VLOOKUP($A107,'Потребление ЭЭ_факт'!$A$5:$DH$154,59+'Потребление ЭЭ_факт'!DC$4+47,FALSE),IF(BT107&lt;&gt;0,VLOOKUP($A107,'Потребление ЭЭ_факт'!$A$5:$DH$154,47+'Потребление ЭЭ_факт'!DC$4+59,FALSE),0))</f>
        <v>22410.22</v>
      </c>
      <c r="BV107" s="17">
        <f>IF(AND($D107=$BU$4,$E107=BV$5),VLOOKUP($A107,'Потребление ЭЭ_факт'!$A$5:$DH$154,59+'Потребление ЭЭ_факт'!DD$4+47,FALSE),IF(BU107&lt;&gt;0,VLOOKUP($A107,'Потребление ЭЭ_факт'!$A$5:$DH$154,47+'Потребление ЭЭ_факт'!DD$4+59,FALSE),0))</f>
        <v>20975.452000000001</v>
      </c>
      <c r="BW107" s="17">
        <f>IF(AND($D107=$BU$4,$E107=BW$5),VLOOKUP($A107,'Потребление ЭЭ_факт'!$A$5:$DH$154,59+'Потребление ЭЭ_факт'!DE$4+47,FALSE),IF(BV107&lt;&gt;0,VLOOKUP($A107,'Потребление ЭЭ_факт'!$A$5:$DH$154,47+'Потребление ЭЭ_факт'!DE$4+59,FALSE),0))</f>
        <v>21381.52</v>
      </c>
      <c r="BX107" s="17">
        <f>IF(AND($D107=$BU$4,$E107=BX$5),VLOOKUP($A107,'Потребление ЭЭ_факт'!$A$5:$DH$154,59+'Потребление ЭЭ_факт'!DF$4+47,FALSE),IF(BW107&lt;&gt;0,VLOOKUP($A107,'Потребление ЭЭ_факт'!$A$5:$DH$154,47+'Потребление ЭЭ_факт'!DF$4+59,FALSE),0))</f>
        <v>21429.988000000001</v>
      </c>
      <c r="BY107" s="17">
        <f>IF(AND($D107=$BU$4,$E107=BY$5),VLOOKUP($A107,'Потребление ЭЭ_факт'!$A$5:$DH$154,59+'Потребление ЭЭ_факт'!DG$4+47,FALSE),IF(BX107&lt;&gt;0,VLOOKUP($A107,'Потребление ЭЭ_факт'!$A$5:$DH$154,47+'Потребление ЭЭ_факт'!DG$4+59,FALSE),0))</f>
        <v>21503.972000000002</v>
      </c>
      <c r="BZ107" s="17">
        <f>IF(AND($D107=$BU$4,$E107=BZ$5),VLOOKUP($A107,'Потребление ЭЭ_факт'!$A$5:$DH$154,59+'Потребление ЭЭ_факт'!DH$4+47,FALSE),IF(BY107&lt;&gt;0,VLOOKUP($A107,'Потребление ЭЭ_факт'!$A$5:$DH$154,47+'Потребление ЭЭ_факт'!DH$4+59,FALSE),0))</f>
        <v>22509.423663157897</v>
      </c>
      <c r="CA107" s="15">
        <f t="shared" si="301"/>
        <v>29116.871999999999</v>
      </c>
      <c r="CB107" s="12">
        <f t="shared" si="302"/>
        <v>27375.828000000001</v>
      </c>
      <c r="CC107" s="12">
        <f t="shared" si="303"/>
        <v>23273.171999999999</v>
      </c>
      <c r="CD107" s="12">
        <f t="shared" si="304"/>
        <v>20658.081913043479</v>
      </c>
      <c r="CE107" s="12">
        <f t="shared" si="305"/>
        <v>20229.856</v>
      </c>
      <c r="CF107" s="12">
        <f t="shared" si="306"/>
        <v>22839.135999999999</v>
      </c>
      <c r="CG107" s="14">
        <f t="shared" si="307"/>
        <v>22410.22</v>
      </c>
      <c r="CH107" s="15">
        <f t="shared" si="308"/>
        <v>20975.452000000001</v>
      </c>
      <c r="CI107" s="15">
        <f t="shared" si="309"/>
        <v>21381.52</v>
      </c>
      <c r="CJ107" s="15">
        <f t="shared" si="310"/>
        <v>21429.988000000001</v>
      </c>
      <c r="CK107" s="15">
        <f t="shared" si="311"/>
        <v>21503.972000000002</v>
      </c>
      <c r="CL107" s="15">
        <f t="shared" si="312"/>
        <v>22509.423663157897</v>
      </c>
      <c r="CM107" s="15">
        <f t="shared" si="438"/>
        <v>29116.871999999999</v>
      </c>
      <c r="CN107" s="15">
        <f t="shared" si="439"/>
        <v>27375.828000000001</v>
      </c>
      <c r="CO107" s="15">
        <f t="shared" si="440"/>
        <v>23273.171999999999</v>
      </c>
      <c r="CP107" s="15">
        <f t="shared" si="441"/>
        <v>20658.081913043479</v>
      </c>
      <c r="CQ107" s="15">
        <f t="shared" si="442"/>
        <v>20229.856</v>
      </c>
      <c r="CR107" s="16">
        <f t="shared" si="443"/>
        <v>22839.135999999999</v>
      </c>
      <c r="CS107" s="14">
        <f t="shared" si="437"/>
        <v>22410.22</v>
      </c>
      <c r="CT107" s="15">
        <f t="shared" si="416"/>
        <v>20975.452000000001</v>
      </c>
      <c r="CU107" s="15">
        <f t="shared" si="417"/>
        <v>21381.52</v>
      </c>
      <c r="CV107" s="15">
        <f t="shared" si="418"/>
        <v>21429.988000000001</v>
      </c>
      <c r="CW107" s="15">
        <f t="shared" si="419"/>
        <v>21503.972000000002</v>
      </c>
      <c r="CX107" s="15">
        <f t="shared" si="420"/>
        <v>22509.423663157897</v>
      </c>
      <c r="CY107" s="15">
        <f t="shared" si="421"/>
        <v>29116.871999999999</v>
      </c>
      <c r="CZ107" s="15">
        <f t="shared" si="422"/>
        <v>27375.828000000001</v>
      </c>
      <c r="DA107" s="15">
        <f t="shared" si="423"/>
        <v>23273.171999999999</v>
      </c>
      <c r="DB107" s="15">
        <f t="shared" si="424"/>
        <v>20658.081913043479</v>
      </c>
      <c r="DC107" s="15">
        <f t="shared" si="425"/>
        <v>20229.856</v>
      </c>
      <c r="DD107" s="16">
        <f t="shared" si="459"/>
        <v>22839.135999999999</v>
      </c>
      <c r="DE107" s="14">
        <f t="shared" si="460"/>
        <v>22410.22</v>
      </c>
      <c r="DF107" s="15">
        <f t="shared" si="426"/>
        <v>20975.452000000001</v>
      </c>
      <c r="DG107" s="15">
        <f t="shared" si="427"/>
        <v>21381.52</v>
      </c>
      <c r="DH107" s="15">
        <f t="shared" si="428"/>
        <v>21429.988000000001</v>
      </c>
      <c r="DI107" s="15">
        <f t="shared" si="429"/>
        <v>21503.972000000002</v>
      </c>
      <c r="DJ107" s="15">
        <f t="shared" si="430"/>
        <v>22509.423663157897</v>
      </c>
      <c r="DK107" s="15">
        <f t="shared" si="431"/>
        <v>29116.871999999999</v>
      </c>
      <c r="DL107" s="15">
        <f t="shared" si="432"/>
        <v>27375.828000000001</v>
      </c>
      <c r="DM107" s="15">
        <f t="shared" si="433"/>
        <v>23273.171999999999</v>
      </c>
      <c r="DN107" s="15">
        <f t="shared" si="434"/>
        <v>20658.081913043479</v>
      </c>
      <c r="DO107" s="15">
        <f t="shared" si="435"/>
        <v>20229.856</v>
      </c>
      <c r="DP107" s="16">
        <f t="shared" si="436"/>
        <v>22839.135999999999</v>
      </c>
      <c r="DQ107" s="14">
        <f t="shared" si="333"/>
        <v>22410.22</v>
      </c>
      <c r="DR107" s="15">
        <f t="shared" si="334"/>
        <v>20975.452000000001</v>
      </c>
      <c r="DS107" s="15">
        <f t="shared" si="335"/>
        <v>21381.52</v>
      </c>
      <c r="DT107" s="15">
        <f t="shared" si="336"/>
        <v>21429.988000000001</v>
      </c>
      <c r="DU107" s="15">
        <f t="shared" si="337"/>
        <v>21503.972000000002</v>
      </c>
      <c r="DV107" s="15">
        <f t="shared" si="338"/>
        <v>22509.423663157897</v>
      </c>
      <c r="DW107" s="15">
        <f t="shared" si="339"/>
        <v>29116.871999999999</v>
      </c>
      <c r="DX107" s="15">
        <f t="shared" si="340"/>
        <v>27375.828000000001</v>
      </c>
      <c r="DY107" s="15">
        <f t="shared" si="341"/>
        <v>23273.171999999999</v>
      </c>
      <c r="DZ107" s="15">
        <f t="shared" si="444"/>
        <v>20658.081913043479</v>
      </c>
      <c r="EA107" s="15">
        <f t="shared" si="445"/>
        <v>20229.856</v>
      </c>
      <c r="EB107" s="16">
        <f t="shared" si="446"/>
        <v>22839.135999999999</v>
      </c>
      <c r="EC107" s="14">
        <f t="shared" si="447"/>
        <v>22410.22</v>
      </c>
      <c r="ED107" s="15">
        <f t="shared" si="448"/>
        <v>20975.452000000001</v>
      </c>
      <c r="EE107" s="15">
        <f t="shared" si="449"/>
        <v>21381.52</v>
      </c>
      <c r="EF107" s="15">
        <f t="shared" si="450"/>
        <v>21429.988000000001</v>
      </c>
      <c r="EG107" s="15">
        <f t="shared" si="451"/>
        <v>21503.972000000002</v>
      </c>
      <c r="EH107" s="15">
        <f t="shared" si="452"/>
        <v>22509.423663157897</v>
      </c>
      <c r="EI107" s="15">
        <f t="shared" si="453"/>
        <v>29116.871999999999</v>
      </c>
      <c r="EJ107" s="15">
        <f t="shared" si="454"/>
        <v>27375.828000000001</v>
      </c>
      <c r="EK107" s="15">
        <f t="shared" si="455"/>
        <v>23273.171999999999</v>
      </c>
      <c r="EL107" s="15">
        <f t="shared" si="456"/>
        <v>20658.081913043479</v>
      </c>
      <c r="EM107" s="15">
        <f t="shared" si="457"/>
        <v>20229.856</v>
      </c>
      <c r="EN107" s="16">
        <f t="shared" si="458"/>
        <v>22839.135999999999</v>
      </c>
      <c r="EO107" s="14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6"/>
      <c r="FC107" s="14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4"/>
      <c r="FP107" s="17"/>
      <c r="FQ107" s="17"/>
      <c r="FR107" s="17"/>
      <c r="FS107" s="17"/>
      <c r="FT107" s="17"/>
      <c r="FU107" s="17"/>
      <c r="FV107" s="17"/>
      <c r="FW107" s="17"/>
      <c r="FX107" s="17"/>
      <c r="FY107" s="17"/>
      <c r="FZ107" s="17"/>
      <c r="GA107" s="14"/>
      <c r="GB107" s="17"/>
      <c r="GC107" s="17"/>
      <c r="GD107" s="17">
        <f t="shared" si="344"/>
        <v>22001.588</v>
      </c>
      <c r="GE107" s="17">
        <f t="shared" si="345"/>
        <v>22226.508000000002</v>
      </c>
      <c r="GF107" s="17">
        <f t="shared" si="346"/>
        <v>25737.32</v>
      </c>
      <c r="GG107" s="17">
        <f t="shared" si="347"/>
        <v>29116.871999999999</v>
      </c>
      <c r="GH107" s="17">
        <f t="shared" si="348"/>
        <v>27375.828000000001</v>
      </c>
      <c r="GI107" s="17">
        <f t="shared" si="349"/>
        <v>23273.171999999999</v>
      </c>
      <c r="GJ107" s="17">
        <f t="shared" si="350"/>
        <v>20658.081913043479</v>
      </c>
      <c r="GK107" s="17">
        <f t="shared" si="351"/>
        <v>20229.856</v>
      </c>
      <c r="GL107" s="17">
        <f t="shared" si="352"/>
        <v>22839.135999999999</v>
      </c>
      <c r="GM107" s="14">
        <f t="shared" si="353"/>
        <v>22410.22</v>
      </c>
      <c r="GN107" s="17">
        <f t="shared" si="354"/>
        <v>20975.452000000001</v>
      </c>
      <c r="GO107" s="17">
        <f t="shared" si="355"/>
        <v>21381.52</v>
      </c>
      <c r="GP107" s="17">
        <f t="shared" si="356"/>
        <v>21429.988000000001</v>
      </c>
      <c r="GQ107" s="17">
        <f t="shared" si="357"/>
        <v>21503.972000000002</v>
      </c>
      <c r="GR107" s="17">
        <f t="shared" si="358"/>
        <v>22509.423663157897</v>
      </c>
      <c r="GS107" s="15">
        <f t="shared" si="359"/>
        <v>29116.871999999999</v>
      </c>
      <c r="GT107" s="12">
        <f t="shared" si="360"/>
        <v>27375.828000000001</v>
      </c>
      <c r="GU107" s="12">
        <f t="shared" si="361"/>
        <v>23273.171999999999</v>
      </c>
      <c r="GV107" s="12">
        <f t="shared" si="362"/>
        <v>20658.081913043479</v>
      </c>
      <c r="GW107" s="12">
        <f t="shared" si="363"/>
        <v>20229.856</v>
      </c>
      <c r="GX107" s="12">
        <f t="shared" si="364"/>
        <v>22839.135999999999</v>
      </c>
      <c r="GY107" s="14">
        <f t="shared" si="365"/>
        <v>22410.22</v>
      </c>
      <c r="GZ107" s="15">
        <f t="shared" si="366"/>
        <v>20975.452000000001</v>
      </c>
      <c r="HA107" s="15">
        <f t="shared" si="367"/>
        <v>21381.52</v>
      </c>
      <c r="HB107" s="15">
        <f t="shared" si="368"/>
        <v>21429.988000000001</v>
      </c>
      <c r="HC107" s="15">
        <f t="shared" si="369"/>
        <v>21503.972000000002</v>
      </c>
      <c r="HD107" s="15">
        <f t="shared" si="370"/>
        <v>22509.423663157897</v>
      </c>
      <c r="HE107" s="15">
        <f t="shared" si="371"/>
        <v>29116.871999999999</v>
      </c>
      <c r="HF107" s="15">
        <f t="shared" si="372"/>
        <v>27375.828000000001</v>
      </c>
      <c r="HG107" s="15">
        <f t="shared" si="373"/>
        <v>23273.171999999999</v>
      </c>
      <c r="HH107" s="15">
        <f t="shared" si="374"/>
        <v>20658.081913043479</v>
      </c>
      <c r="HI107" s="15">
        <f t="shared" si="375"/>
        <v>20229.856</v>
      </c>
      <c r="HJ107" s="16">
        <f t="shared" si="376"/>
        <v>22839.135999999999</v>
      </c>
      <c r="HK107" s="14">
        <f t="shared" si="377"/>
        <v>22410.22</v>
      </c>
      <c r="HL107" s="15">
        <f t="shared" si="378"/>
        <v>20975.452000000001</v>
      </c>
      <c r="HM107" s="15">
        <f t="shared" si="379"/>
        <v>21381.52</v>
      </c>
      <c r="HN107" s="15">
        <f t="shared" si="380"/>
        <v>21429.988000000001</v>
      </c>
      <c r="HO107" s="15">
        <f t="shared" si="381"/>
        <v>21503.972000000002</v>
      </c>
      <c r="HP107" s="15">
        <f t="shared" si="382"/>
        <v>22509.423663157897</v>
      </c>
      <c r="HQ107" s="15">
        <f t="shared" si="383"/>
        <v>29116.871999999999</v>
      </c>
      <c r="HR107" s="15">
        <f t="shared" si="384"/>
        <v>27375.828000000001</v>
      </c>
      <c r="HS107" s="15">
        <f t="shared" si="385"/>
        <v>23273.171999999999</v>
      </c>
      <c r="HT107" s="15">
        <f t="shared" si="386"/>
        <v>20658.081913043479</v>
      </c>
      <c r="HU107" s="15">
        <f t="shared" si="387"/>
        <v>20229.856</v>
      </c>
      <c r="HV107" s="16">
        <f t="shared" si="388"/>
        <v>22839.135999999999</v>
      </c>
      <c r="HW107" s="14">
        <f t="shared" si="389"/>
        <v>22410.22</v>
      </c>
      <c r="HX107" s="15">
        <f t="shared" si="390"/>
        <v>20975.452000000001</v>
      </c>
      <c r="HY107" s="15">
        <f t="shared" si="391"/>
        <v>21381.52</v>
      </c>
      <c r="HZ107" s="15">
        <f t="shared" si="392"/>
        <v>21429.988000000001</v>
      </c>
      <c r="IA107" s="15">
        <f t="shared" si="393"/>
        <v>21503.972000000002</v>
      </c>
      <c r="IB107" s="15">
        <f t="shared" si="394"/>
        <v>22509.423663157897</v>
      </c>
      <c r="IC107" s="15">
        <f t="shared" si="395"/>
        <v>29116.871999999999</v>
      </c>
      <c r="ID107" s="15">
        <f t="shared" si="396"/>
        <v>27375.828000000001</v>
      </c>
      <c r="IE107" s="15">
        <f t="shared" si="397"/>
        <v>23273.171999999999</v>
      </c>
      <c r="IF107" s="15">
        <f t="shared" si="398"/>
        <v>20658.081913043479</v>
      </c>
      <c r="IG107" s="15">
        <f t="shared" si="399"/>
        <v>20229.856</v>
      </c>
      <c r="IH107" s="16">
        <f t="shared" si="400"/>
        <v>22839.135999999999</v>
      </c>
      <c r="II107" s="14">
        <f t="shared" si="401"/>
        <v>22410.22</v>
      </c>
      <c r="IJ107" s="15">
        <f t="shared" si="415"/>
        <v>20975.452000000001</v>
      </c>
      <c r="IK107" s="15">
        <f t="shared" si="465"/>
        <v>21381.52</v>
      </c>
      <c r="IL107" s="15"/>
      <c r="IM107" s="15"/>
      <c r="IN107" s="15"/>
      <c r="IO107" s="15"/>
      <c r="IP107" s="15"/>
      <c r="IQ107" s="15"/>
      <c r="IR107" s="15"/>
      <c r="IS107" s="15"/>
      <c r="IT107" s="16"/>
      <c r="IU107" s="14"/>
      <c r="IV107" s="15"/>
      <c r="IW107" s="15"/>
      <c r="IX107" s="15"/>
      <c r="IY107" s="15"/>
      <c r="IZ107" s="15"/>
      <c r="JA107" s="15"/>
      <c r="JB107" s="15"/>
      <c r="JC107" s="15"/>
      <c r="JD107" s="15"/>
      <c r="JE107" s="15"/>
      <c r="JF107" s="16"/>
      <c r="JH107" s="17"/>
      <c r="JI107" s="14">
        <f t="shared" si="406"/>
        <v>0</v>
      </c>
      <c r="JJ107" s="15">
        <f t="shared" si="407"/>
        <v>0</v>
      </c>
      <c r="JK107" s="15">
        <f t="shared" si="408"/>
        <v>213458.36191304348</v>
      </c>
      <c r="JL107" s="15">
        <f t="shared" si="409"/>
        <v>273703.52157620137</v>
      </c>
      <c r="JM107" s="15">
        <f t="shared" si="410"/>
        <v>273703.52157620137</v>
      </c>
      <c r="JN107" s="15">
        <f t="shared" si="411"/>
        <v>273703.52157620137</v>
      </c>
      <c r="JO107" s="15">
        <f t="shared" si="412"/>
        <v>273703.52157620137</v>
      </c>
      <c r="JP107" s="15">
        <f t="shared" si="413"/>
        <v>64767.19200000001</v>
      </c>
      <c r="JQ107" s="15">
        <f t="shared" si="414"/>
        <v>0</v>
      </c>
      <c r="JR107" s="14"/>
    </row>
    <row r="108" spans="1:278" ht="12.75" customHeight="1" x14ac:dyDescent="0.25">
      <c r="A108" s="5" t="s">
        <v>117</v>
      </c>
      <c r="B108" s="3" t="s">
        <v>118</v>
      </c>
      <c r="C108" s="4">
        <v>45358</v>
      </c>
      <c r="D108">
        <f t="shared" si="461"/>
        <v>2024</v>
      </c>
      <c r="E108">
        <f t="shared" si="462"/>
        <v>3</v>
      </c>
      <c r="F108">
        <f t="shared" si="463"/>
        <v>2021</v>
      </c>
      <c r="G108">
        <f t="shared" si="464"/>
        <v>3</v>
      </c>
      <c r="H108">
        <f t="shared" si="402"/>
        <v>2024</v>
      </c>
      <c r="I108">
        <f t="shared" si="403"/>
        <v>4</v>
      </c>
      <c r="J108">
        <f t="shared" si="404"/>
        <v>2029</v>
      </c>
      <c r="K108">
        <f t="shared" si="405"/>
        <v>3</v>
      </c>
      <c r="M108" s="28">
        <f>IF(AND($D108=$M$4,$E108=M$5),VLOOKUP($A108,'Потребление ЭЭ_факт'!$A$5:$DH$154,47+'Потребление ЭЭ_факт'!AU$4-1,FALSE),IF(L108&lt;&gt;0,VLOOKUP($A108,'Потребление ЭЭ_факт'!$A$5:$DH$154,47+'Потребление ЭЭ_факт'!AU$4-1,FALSE),0))</f>
        <v>0</v>
      </c>
      <c r="N108" s="17">
        <f>IF(AND($D108=$M$4,$E108=N$5),VLOOKUP($A108,'Потребление ЭЭ_факт'!$A$5:$DH$154,47+'Потребление ЭЭ_факт'!AV$4-1,FALSE),IF(M108&lt;&gt;0,VLOOKUP($A108,'Потребление ЭЭ_факт'!$A$5:$DH$154,47+'Потребление ЭЭ_факт'!AV$4-1,FALSE),0))</f>
        <v>0</v>
      </c>
      <c r="O108" s="17">
        <f>IF(AND($D108=$M$4,$E108=O$5),VLOOKUP($A108,'Потребление ЭЭ_факт'!$A$5:$DH$154,47+'Потребление ЭЭ_факт'!AW$4-1,FALSE),IF(N108&lt;&gt;0,VLOOKUP($A108,'Потребление ЭЭ_факт'!$A$5:$DH$154,47+'Потребление ЭЭ_факт'!AW$4-1,FALSE),0))</f>
        <v>0</v>
      </c>
      <c r="P108" s="17">
        <f>IF(AND($D108=$M$4,$E108=P$5),VLOOKUP($A108,'Потребление ЭЭ_факт'!$A$5:$DH$154,47+'Потребление ЭЭ_факт'!AX$4-1,FALSE),IF(O108&lt;&gt;0,VLOOKUP($A108,'Потребление ЭЭ_факт'!$A$5:$DH$154,47+'Потребление ЭЭ_факт'!AX$4-1,FALSE),0))</f>
        <v>0</v>
      </c>
      <c r="Q108" s="17">
        <f>IF(AND($D108=$M$4,$E108=Q$5),VLOOKUP($A108,'Потребление ЭЭ_факт'!$A$5:$DH$154,47+'Потребление ЭЭ_факт'!AY$4-1,FALSE),IF(P108&lt;&gt;0,VLOOKUP($A108,'Потребление ЭЭ_факт'!$A$5:$DH$154,47+'Потребление ЭЭ_факт'!AY$4-1,FALSE),0))</f>
        <v>0</v>
      </c>
      <c r="R108" s="17">
        <f>IF(AND($D108=$M$4,$E108=R$5),VLOOKUP($A108,'Потребление ЭЭ_факт'!$A$5:$DH$154,47+'Потребление ЭЭ_факт'!AZ$4-1,FALSE),IF(Q108&lt;&gt;0,VLOOKUP($A108,'Потребление ЭЭ_факт'!$A$5:$DH$154,47+'Потребление ЭЭ_факт'!AZ$4-1,FALSE),0))</f>
        <v>0</v>
      </c>
      <c r="S108" s="17">
        <f>IF(AND($D108=$M$4,$E108=S$5),VLOOKUP($A108,'Потребление ЭЭ_факт'!$A$5:$DH$154,47+'Потребление ЭЭ_факт'!BA$4-1,FALSE),IF(R108&lt;&gt;0,VLOOKUP($A108,'Потребление ЭЭ_факт'!$A$5:$DH$154,47+'Потребление ЭЭ_факт'!BA$4-1,FALSE),0))</f>
        <v>0</v>
      </c>
      <c r="T108" s="17">
        <f>IF(AND($D108=$M$4,$E108=T$5),VLOOKUP($A108,'Потребление ЭЭ_факт'!$A$5:$DH$154,47+'Потребление ЭЭ_факт'!BB$4-1,FALSE),IF(S108&lt;&gt;0,VLOOKUP($A108,'Потребление ЭЭ_факт'!$A$5:$DH$154,47+'Потребление ЭЭ_факт'!BB$4-1,FALSE),0))</f>
        <v>0</v>
      </c>
      <c r="U108" s="17">
        <f>IF(AND($D108=$M$4,$E108=U$5),VLOOKUP($A108,'Потребление ЭЭ_факт'!$A$5:$DH$154,47+'Потребление ЭЭ_факт'!BC$4-1,FALSE),IF(T108&lt;&gt;0,VLOOKUP($A108,'Потребление ЭЭ_факт'!$A$5:$DH$154,47+'Потребление ЭЭ_факт'!BC$4-1,FALSE),0))</f>
        <v>0</v>
      </c>
      <c r="V108" s="17">
        <f>IF(AND($D108=$M$4,$E108=V$5),VLOOKUP($A108,'Потребление ЭЭ_факт'!$A$5:$DH$154,47+'Потребление ЭЭ_факт'!BD$4-1,FALSE),IF(U108&lt;&gt;0,VLOOKUP($A108,'Потребление ЭЭ_факт'!$A$5:$DH$154,47+'Потребление ЭЭ_факт'!BD$4-1,FALSE),0))</f>
        <v>0</v>
      </c>
      <c r="W108" s="17">
        <f>IF(AND($D108=$M$4,$E108=W$5),VLOOKUP($A108,'Потребление ЭЭ_факт'!$A$5:$DH$154,47+'Потребление ЭЭ_факт'!BE$4-1,FALSE),IF(V108&lt;&gt;0,VLOOKUP($A108,'Потребление ЭЭ_факт'!$A$5:$DH$154,47+'Потребление ЭЭ_факт'!BE$4-1,FALSE),0))</f>
        <v>0</v>
      </c>
      <c r="X108" s="17">
        <f>IF(AND($D108=$M$4,$E108=X$5),VLOOKUP($A108,'Потребление ЭЭ_факт'!$A$5:$DH$154,47+'Потребление ЭЭ_факт'!BF$4-1,FALSE),IF(W108&lt;&gt;0,VLOOKUP($A108,'Потребление ЭЭ_факт'!$A$5:$DH$154,47+'Потребление ЭЭ_факт'!BF$4-1,FALSE),0))</f>
        <v>0</v>
      </c>
      <c r="Y108" s="14">
        <f>IF(AND($D108=$Y$4,$E108=Y$5),VLOOKUP($A108,'Потребление ЭЭ_факт'!$A$5:$DH$154,47+'Потребление ЭЭ_факт'!BG$4+11,FALSE),IF(X108&lt;&gt;0,VLOOKUP($A108,'Потребление ЭЭ_факт'!$A$5:$DH$154,47+'Потребление ЭЭ_факт'!BG$4+11,FALSE),0))</f>
        <v>0</v>
      </c>
      <c r="Z108" s="17">
        <f>IF(AND($D108=$Y$4,$E108=Z$5),VLOOKUP($A108,'Потребление ЭЭ_факт'!$A$5:$DH$154,47+'Потребление ЭЭ_факт'!BH$4+11,FALSE),IF(Y108&lt;&gt;0,VLOOKUP($A108,'Потребление ЭЭ_факт'!$A$5:$DH$154,47+'Потребление ЭЭ_факт'!BH$4+11,FALSE),0))</f>
        <v>0</v>
      </c>
      <c r="AA108" s="17">
        <f>IF(AND($D108=$Y$4,$E108=AA$5),VLOOKUP($A108,'Потребление ЭЭ_факт'!$A$5:$DH$154,47+'Потребление ЭЭ_факт'!BI$4+11,FALSE),IF(Z108&lt;&gt;0,VLOOKUP($A108,'Потребление ЭЭ_факт'!$A$5:$DH$154,47+'Потребление ЭЭ_факт'!BI$4+11,FALSE),0))</f>
        <v>0</v>
      </c>
      <c r="AB108" s="17">
        <f>IF(AND($D108=$Y$4,$E108=AB$5),VLOOKUP($A108,'Потребление ЭЭ_факт'!$A$5:$DH$154,47+'Потребление ЭЭ_факт'!BJ$4+11,FALSE),IF(AA108&lt;&gt;0,VLOOKUP($A108,'Потребление ЭЭ_факт'!$A$5:$DH$154,47+'Потребление ЭЭ_факт'!BJ$4+11,FALSE),0))</f>
        <v>0</v>
      </c>
      <c r="AC108" s="17">
        <f>IF(AND($D108=$Y$4,$E108=AC$5),VLOOKUP($A108,'Потребление ЭЭ_факт'!$A$5:$DH$154,47+'Потребление ЭЭ_факт'!BK$4+11,FALSE),IF(AB108&lt;&gt;0,VLOOKUP($A108,'Потребление ЭЭ_факт'!$A$5:$DH$154,47+'Потребление ЭЭ_факт'!BK$4+11,FALSE),0))</f>
        <v>0</v>
      </c>
      <c r="AD108" s="17">
        <f>IF(AND($D108=$Y$4,$E108=AD$5),VLOOKUP($A108,'Потребление ЭЭ_факт'!$A$5:$DH$154,47+'Потребление ЭЭ_факт'!BL$4+11,FALSE),IF(AC108&lt;&gt;0,VLOOKUP($A108,'Потребление ЭЭ_факт'!$A$5:$DH$154,47+'Потребление ЭЭ_факт'!BL$4+11,FALSE),0))</f>
        <v>0</v>
      </c>
      <c r="AE108" s="17">
        <f>IF(AND($D108=$Y$4,$E108=AE$5),VLOOKUP($A108,'Потребление ЭЭ_факт'!$A$5:$DH$154,47+'Потребление ЭЭ_факт'!BM$4+11,FALSE),IF(AD108&lt;&gt;0,VLOOKUP($A108,'Потребление ЭЭ_факт'!$A$5:$DH$154,47+'Потребление ЭЭ_факт'!BM$4+11,FALSE),0))</f>
        <v>0</v>
      </c>
      <c r="AF108" s="17">
        <f>IF(AND($D108=$Y$4,$E108=AF$5),VLOOKUP($A108,'Потребление ЭЭ_факт'!$A$5:$DH$154,47+'Потребление ЭЭ_факт'!BN$4+11,FALSE),IF(AE108&lt;&gt;0,VLOOKUP($A108,'Потребление ЭЭ_факт'!$A$5:$DH$154,47+'Потребление ЭЭ_факт'!BN$4+11,FALSE),0))</f>
        <v>0</v>
      </c>
      <c r="AG108" s="17">
        <f>IF(AND($D108=$Y$4,$E108=AG$5),VLOOKUP($A108,'Потребление ЭЭ_факт'!$A$5:$DH$154,47+'Потребление ЭЭ_факт'!BO$4+11,FALSE),IF(AF108&lt;&gt;0,VLOOKUP($A108,'Потребление ЭЭ_факт'!$A$5:$DH$154,47+'Потребление ЭЭ_факт'!BO$4+11,FALSE),0))</f>
        <v>0</v>
      </c>
      <c r="AH108" s="17">
        <f>IF(AND($D108=$Y$4,$E108=AH$5),VLOOKUP($A108,'Потребление ЭЭ_факт'!$A$5:$DH$154,47+'Потребление ЭЭ_факт'!BP$4+11,FALSE),IF(AG108&lt;&gt;0,VLOOKUP($A108,'Потребление ЭЭ_факт'!$A$5:$DH$154,47+'Потребление ЭЭ_факт'!BP$4+11,FALSE),0))</f>
        <v>0</v>
      </c>
      <c r="AI108" s="17">
        <f>IF(AND($D108=$Y$4,$E108=AI$5),VLOOKUP($A108,'Потребление ЭЭ_факт'!$A$5:$DH$154,47+'Потребление ЭЭ_факт'!BQ$4+11,FALSE),IF(AH108&lt;&gt;0,VLOOKUP($A108,'Потребление ЭЭ_факт'!$A$5:$DH$154,47+'Потребление ЭЭ_факт'!BQ$4+11,FALSE),0))</f>
        <v>0</v>
      </c>
      <c r="AJ108" s="17">
        <f>IF(AND($D108=$Y$4,$E108=AJ$5),VLOOKUP($A108,'Потребление ЭЭ_факт'!$A$5:$DH$154,47+'Потребление ЭЭ_факт'!BR$4+11,FALSE),IF(AI108&lt;&gt;0,VLOOKUP($A108,'Потребление ЭЭ_факт'!$A$5:$DH$154,47+'Потребление ЭЭ_факт'!BR$4+11,FALSE),0))</f>
        <v>0</v>
      </c>
      <c r="AK108" s="14">
        <f>IF(AND($D108=$AK$4,$E108=AK$5),VLOOKUP($A108,'Потребление ЭЭ_факт'!$A$5:$DH$154,47+'Потребление ЭЭ_факт'!BS$4+23,FALSE),IF(AJ108&lt;&gt;0,VLOOKUP($A108,'Потребление ЭЭ_факт'!$A$5:$DH$154,47+'Потребление ЭЭ_факт'!BS$4+23,FALSE),0))</f>
        <v>0</v>
      </c>
      <c r="AL108" s="17">
        <f>IF(AND($D108=$AK$4,$E108=AL$5),VLOOKUP($A108,'Потребление ЭЭ_факт'!$A$5:$DH$154,47+'Потребление ЭЭ_факт'!BT$4+23,FALSE),IF(AK108&lt;&gt;0,VLOOKUP($A108,'Потребление ЭЭ_факт'!$A$5:$DH$154,47+'Потребление ЭЭ_факт'!BT$4+23,FALSE),0))</f>
        <v>0</v>
      </c>
      <c r="AM108" s="17">
        <f>IF(AND($D108=$AK$4,$E108=AM$5),VLOOKUP($A108,'Потребление ЭЭ_факт'!$A$5:$DH$154,47+'Потребление ЭЭ_факт'!BU$4+23,FALSE),IF(AL108&lt;&gt;0,VLOOKUP($A108,'Потребление ЭЭ_факт'!$A$5:$DH$154,47+'Потребление ЭЭ_факт'!BU$4+23,FALSE),0))</f>
        <v>0</v>
      </c>
      <c r="AN108" s="17">
        <f>IF(AND($D108=$AK$4,$E108=AN$5),VLOOKUP($A108,'Потребление ЭЭ_факт'!$A$5:$DH$154,47+'Потребление ЭЭ_факт'!BV$4+23,FALSE),IF(AM108&lt;&gt;0,VLOOKUP($A108,'Потребление ЭЭ_факт'!$A$5:$DH$154,47+'Потребление ЭЭ_факт'!BV$4+23,FALSE),0))</f>
        <v>0</v>
      </c>
      <c r="AO108" s="17">
        <f>IF(AND($D108=$AK$4,$E108=AO$5),VLOOKUP($A108,'Потребление ЭЭ_факт'!$A$5:$DH$154,47+'Потребление ЭЭ_факт'!BW$4+23,FALSE),IF(AN108&lt;&gt;0,VLOOKUP($A108,'Потребление ЭЭ_факт'!$A$5:$DH$154,47+'Потребление ЭЭ_факт'!BW$4+23,FALSE),0))</f>
        <v>0</v>
      </c>
      <c r="AP108" s="17">
        <f>IF(AND($D108=$AK$4,$E108=AP$5),VLOOKUP($A108,'Потребление ЭЭ_факт'!$A$5:$DH$154,47+'Потребление ЭЭ_факт'!BX$4+23,FALSE),IF(AO108&lt;&gt;0,VLOOKUP($A108,'Потребление ЭЭ_факт'!$A$5:$DH$154,47+'Потребление ЭЭ_факт'!BX$4+23,FALSE),0))</f>
        <v>0</v>
      </c>
      <c r="AQ108" s="17">
        <f>IF(AND($D108=$AK$4,$E108=AQ$5),VLOOKUP($A108,'Потребление ЭЭ_факт'!$A$5:$DH$154,47+'Потребление ЭЭ_факт'!BY$4+23,FALSE),IF(AP108&lt;&gt;0,VLOOKUP($A108,'Потребление ЭЭ_факт'!$A$5:$DH$154,47+'Потребление ЭЭ_факт'!BY$4+23,FALSE),0))</f>
        <v>0</v>
      </c>
      <c r="AR108" s="17">
        <f>IF(AND($D108=$AK$4,$E108=AR$5),VLOOKUP($A108,'Потребление ЭЭ_факт'!$A$5:$DH$154,47+'Потребление ЭЭ_факт'!BZ$4+23,FALSE),IF(AQ108&lt;&gt;0,VLOOKUP($A108,'Потребление ЭЭ_факт'!$A$5:$DH$154,47+'Потребление ЭЭ_факт'!BZ$4+23,FALSE),0))</f>
        <v>0</v>
      </c>
      <c r="AS108" s="17">
        <f>IF(AND($D108=$AK$4,$E108=AS$5),VLOOKUP($A108,'Потребление ЭЭ_факт'!$A$5:$DH$154,47+'Потребление ЭЭ_факт'!CA$4+23,FALSE),IF(AR108&lt;&gt;0,VLOOKUP($A108,'Потребление ЭЭ_факт'!$A$5:$DH$154,47+'Потребление ЭЭ_факт'!CA$4+23,FALSE),0))</f>
        <v>0</v>
      </c>
      <c r="AT108" s="17">
        <f>IF(AND($D108=$AK$4,$E108=AT$5),VLOOKUP($A108,'Потребление ЭЭ_факт'!$A$5:$DH$154,47+'Потребление ЭЭ_факт'!CB$4+23,FALSE),IF(AS108&lt;&gt;0,VLOOKUP($A108,'Потребление ЭЭ_факт'!$A$5:$DH$154,47+'Потребление ЭЭ_факт'!CB$4+23,FALSE),0))</f>
        <v>0</v>
      </c>
      <c r="AU108" s="17">
        <f>IF(AND($D108=$AK$4,$E108=AU$5),VLOOKUP($A108,'Потребление ЭЭ_факт'!$A$5:$DH$154,47+'Потребление ЭЭ_факт'!CC$4+23,FALSE),IF(AT108&lt;&gt;0,VLOOKUP($A108,'Потребление ЭЭ_факт'!$A$5:$DH$154,47+'Потребление ЭЭ_факт'!CC$4+23,FALSE),0))</f>
        <v>0</v>
      </c>
      <c r="AV108" s="17">
        <f>IF(AND($D108=$AK$4,$E108=AV$5),VLOOKUP($A108,'Потребление ЭЭ_факт'!$A$5:$DH$154,47+'Потребление ЭЭ_факт'!CD$4+23,FALSE),IF(AU108&lt;&gt;0,VLOOKUP($A108,'Потребление ЭЭ_факт'!$A$5:$DH$154,47+'Потребление ЭЭ_факт'!CD$4+23,FALSE),0))</f>
        <v>0</v>
      </c>
      <c r="AW108" s="14">
        <f>IF(AND($D108=$AW$4,$E108=AW$5),VLOOKUP($A108,'Потребление ЭЭ_факт'!$A$5:$DH$154,47+'Потребление ЭЭ_факт'!CE$4+35,FALSE),IF(AV108&lt;&gt;0,VLOOKUP($A108,'Потребление ЭЭ_факт'!$A$5:$DH$154,47+'Потребление ЭЭ_факт'!CE$4+35,FALSE),0))</f>
        <v>0</v>
      </c>
      <c r="AX108" s="17">
        <f>IF(AND($D108=$AW$4,$E108=AX$5),VLOOKUP($A108,'Потребление ЭЭ_факт'!$A$5:$DH$154,47+'Потребление ЭЭ_факт'!CF$4+35,FALSE),IF(AW108&lt;&gt;0,VLOOKUP($A108,'Потребление ЭЭ_факт'!$A$5:$DH$154,47+'Потребление ЭЭ_факт'!CF$4+35,FALSE),0))</f>
        <v>0</v>
      </c>
      <c r="AY108" s="17">
        <f>IF(AND($D108=$AW$4,$E108=AY$5),VLOOKUP($A108,'Потребление ЭЭ_факт'!$A$5:$DH$154,47+'Потребление ЭЭ_факт'!CG$4+35,FALSE),IF(AX108&lt;&gt;0,VLOOKUP($A108,'Потребление ЭЭ_факт'!$A$5:$DH$154,47+'Потребление ЭЭ_факт'!CG$4+35,FALSE),0))</f>
        <v>0</v>
      </c>
      <c r="AZ108" s="17">
        <f>IF(AND($D108=$AW$4,$E108=AZ$5),VLOOKUP($A108,'Потребление ЭЭ_факт'!$A$5:$DH$154,47+'Потребление ЭЭ_факт'!CH$4+35,FALSE),IF(AY108&lt;&gt;0,VLOOKUP($A108,'Потребление ЭЭ_факт'!$A$5:$DH$154,47+'Потребление ЭЭ_факт'!CH$4+35,FALSE),0))</f>
        <v>0</v>
      </c>
      <c r="BA108" s="17">
        <f>IF(AND($D108=$AW$4,$E108=BA$5),VLOOKUP($A108,'Потребление ЭЭ_факт'!$A$5:$DH$154,47+'Потребление ЭЭ_факт'!CI$4+35,FALSE),IF(AZ108&lt;&gt;0,VLOOKUP($A108,'Потребление ЭЭ_факт'!$A$5:$DH$154,47+'Потребление ЭЭ_факт'!CI$4+35,FALSE),0))</f>
        <v>0</v>
      </c>
      <c r="BB108" s="17">
        <f>IF(AND($D108=$AW$4,$E108=BB$5),VLOOKUP($A108,'Потребление ЭЭ_факт'!$A$5:$DH$154,47+'Потребление ЭЭ_факт'!CJ$4+35,FALSE),IF(BA108&lt;&gt;0,VLOOKUP($A108,'Потребление ЭЭ_факт'!$A$5:$DH$154,47+'Потребление ЭЭ_факт'!CJ$4+35,FALSE),0))</f>
        <v>0</v>
      </c>
      <c r="BC108" s="17">
        <f>IF(AND($D108=$AW$4,$E108=BC$5),VLOOKUP($A108,'Потребление ЭЭ_факт'!$A$5:$DH$154,47+'Потребление ЭЭ_факт'!CK$4+35,FALSE),IF(BB108&lt;&gt;0,VLOOKUP($A108,'Потребление ЭЭ_факт'!$A$5:$DH$154,47+'Потребление ЭЭ_факт'!CK$4+35,FALSE),0))</f>
        <v>0</v>
      </c>
      <c r="BD108" s="17">
        <f>IF(AND($D108=$AW$4,$E108=BD$5),VLOOKUP($A108,'Потребление ЭЭ_факт'!$A$5:$DH$154,47+'Потребление ЭЭ_факт'!CL$4+35,FALSE),IF(BC108&lt;&gt;0,VLOOKUP($A108,'Потребление ЭЭ_факт'!$A$5:$DH$154,47+'Потребление ЭЭ_факт'!CL$4+35,FALSE),0))</f>
        <v>0</v>
      </c>
      <c r="BE108" s="17">
        <f>IF(AND($D108=$AW$4,$E108=BE$5),VLOOKUP($A108,'Потребление ЭЭ_факт'!$A$5:$DH$154,47+'Потребление ЭЭ_факт'!CM$4+35,FALSE),IF(BD108&lt;&gt;0,VLOOKUP($A108,'Потребление ЭЭ_факт'!$A$5:$DH$154,47+'Потребление ЭЭ_факт'!CM$4+35,FALSE),0))</f>
        <v>0</v>
      </c>
      <c r="BF108" s="17">
        <f>IF(AND($D108=$AW$4,$E108=BF$5),VLOOKUP($A108,'Потребление ЭЭ_факт'!$A$5:$DH$154,47+'Потребление ЭЭ_факт'!CN$4+35,FALSE),IF(BE108&lt;&gt;0,VLOOKUP($A108,'Потребление ЭЭ_факт'!$A$5:$DH$154,47+'Потребление ЭЭ_факт'!CN$4+35,FALSE),0))</f>
        <v>0</v>
      </c>
      <c r="BG108" s="17">
        <f>IF(AND($D108=$AW$4,$E108=BG$5),VLOOKUP($A108,'Потребление ЭЭ_факт'!$A$5:$DH$154,47+'Потребление ЭЭ_факт'!CO$4+35,FALSE),IF(BF108&lt;&gt;0,VLOOKUP($A108,'Потребление ЭЭ_факт'!$A$5:$DH$154,47+'Потребление ЭЭ_факт'!CO$4+35,FALSE),0))</f>
        <v>0</v>
      </c>
      <c r="BH108" s="17">
        <f>IF(AND($D108=$AW$4,$E108=BH$5),VLOOKUP($A108,'Потребление ЭЭ_факт'!$A$5:$DH$154,47+'Потребление ЭЭ_факт'!CP$4+35,FALSE),IF(BG108&lt;&gt;0,VLOOKUP($A108,'Потребление ЭЭ_факт'!$A$5:$DH$154,47+'Потребление ЭЭ_факт'!CP$4+35,FALSE),0))</f>
        <v>0</v>
      </c>
      <c r="BI108" s="14">
        <f>IF(AND($D108=$BI$4,$E108=BI$5),VLOOKUP($A108,'Потребление ЭЭ_факт'!$A$5:$DH$154,47+'Потребление ЭЭ_факт'!CQ$4+47,FALSE),IF(BH108&lt;&gt;0,VLOOKUP($A108,'Потребление ЭЭ_факт'!$A$5:$DH$154,47+'Потребление ЭЭ_факт'!CQ$4+47,FALSE),0))</f>
        <v>0</v>
      </c>
      <c r="BJ108" s="17">
        <f>IF(AND($D108=$BI$4,$E108=BJ$5),VLOOKUP($A108,'Потребление ЭЭ_факт'!$A$5:$DH$154,47+'Потребление ЭЭ_факт'!CR$4+47,FALSE),IF(BI108&lt;&gt;0,VLOOKUP($A108,'Потребление ЭЭ_факт'!$A$5:$DH$154,47+'Потребление ЭЭ_факт'!CR$4+47,FALSE),0))</f>
        <v>0</v>
      </c>
      <c r="BK108" s="17">
        <f>IF(AND($D108=$BI$4,$E108=BK$5),VLOOKUP($A108,'Потребление ЭЭ_факт'!$A$5:$DH$154,47+'Потребление ЭЭ_факт'!CS$4+47,FALSE),IF(BJ108&lt;&gt;0,VLOOKUP($A108,'Потребление ЭЭ_факт'!$A$5:$DH$154,47+'Потребление ЭЭ_факт'!CS$4+47,FALSE),0))</f>
        <v>9702.0877142857134</v>
      </c>
      <c r="BL108" s="17">
        <f>IF(AND($D108=$BI$4,$E108=BL$5),VLOOKUP($A108,'Потребление ЭЭ_факт'!$A$5:$DH$154,47+'Потребление ЭЭ_факт'!CT$4+47,FALSE),IF(BK108&lt;&gt;0,VLOOKUP($A108,'Потребление ЭЭ_факт'!$A$5:$DH$154,47+'Потребление ЭЭ_факт'!CT$4+47,FALSE),0))</f>
        <v>7809.1870000000008</v>
      </c>
      <c r="BM108" s="17">
        <f>IF(AND($D108=$BI$4,$E108=BM$5),VLOOKUP($A108,'Потребление ЭЭ_факт'!$A$5:$DH$154,47+'Потребление ЭЭ_факт'!CU$4+47,FALSE),IF(BL108&lt;&gt;0,VLOOKUP($A108,'Потребление ЭЭ_факт'!$A$5:$DH$154,47+'Потребление ЭЭ_факт'!CU$4+47,FALSE),0))</f>
        <v>9037.8055428571442</v>
      </c>
      <c r="BN108" s="17">
        <f>IF(AND($D108=$BI$4,$E108=BN$5),VLOOKUP($A108,'Потребление ЭЭ_факт'!$A$5:$DH$154,47+'Потребление ЭЭ_факт'!CV$4+47,FALSE),IF(BM108&lt;&gt;0,VLOOKUP($A108,'Потребление ЭЭ_факт'!$A$5:$DH$154,47+'Потребление ЭЭ_факт'!CV$4+47,FALSE),0))</f>
        <v>9598.4067857142854</v>
      </c>
      <c r="BO108" s="17">
        <f>IF(AND($D108=$BI$4,$E108=BO$5),VLOOKUP($A108,'Потребление ЭЭ_факт'!$A$5:$DH$154,47+'Потребление ЭЭ_факт'!CW$4+47,FALSE),IF(BN108&lt;&gt;0,VLOOKUP($A108,'Потребление ЭЭ_факт'!$A$5:$DH$154,47+'Потребление ЭЭ_факт'!CW$4+47,FALSE),0))</f>
        <v>9341.3350000000009</v>
      </c>
      <c r="BP108" s="17">
        <f>IF(AND($D108=$BI$4,$E108=BP$5),VLOOKUP($A108,'Потребление ЭЭ_факт'!$A$5:$DH$154,47+'Потребление ЭЭ_факт'!CX$4+47,FALSE),IF(BO108&lt;&gt;0,VLOOKUP($A108,'Потребление ЭЭ_факт'!$A$5:$DH$154,47+'Потребление ЭЭ_факт'!CX$4+47,FALSE),0))</f>
        <v>10862.719000000001</v>
      </c>
      <c r="BQ108" s="17">
        <f>IF(AND($D108=$BI$4,$E108=BQ$5),VLOOKUP($A108,'Потребление ЭЭ_факт'!$A$5:$DH$154,47+'Потребление ЭЭ_факт'!CY$4+47,FALSE),IF(BP108&lt;&gt;0,VLOOKUP($A108,'Потребление ЭЭ_факт'!$A$5:$DH$154,47+'Потребление ЭЭ_факт'!CY$4+47,FALSE),0))</f>
        <v>8771.7929999999997</v>
      </c>
      <c r="BR108" s="17">
        <f>IF(AND($D108=$BI$4,$E108=BR$5),VLOOKUP($A108,'Потребление ЭЭ_факт'!$A$5:$DH$154,47+'Потребление ЭЭ_факт'!CZ$4+47,FALSE),IF(BQ108&lt;&gt;0,VLOOKUP($A108,'Потребление ЭЭ_факт'!$A$5:$DH$154,47+'Потребление ЭЭ_факт'!CZ$4+47,FALSE),0))</f>
        <v>9187.8986857142845</v>
      </c>
      <c r="BS108" s="17">
        <f>IF(AND($D108=$BI$4,$E108=BS$5),VLOOKUP($A108,'Потребление ЭЭ_факт'!$A$5:$DH$154,47+'Потребление ЭЭ_факт'!DA$4+47,FALSE),IF(BR108&lt;&gt;0,VLOOKUP($A108,'Потребление ЭЭ_факт'!$A$5:$DH$154,47+'Потребление ЭЭ_факт'!DA$4+47,FALSE),0))</f>
        <v>8137.5889285714275</v>
      </c>
      <c r="BT108" s="17">
        <f>IF(AND($D108=$BI$4,$E108=BT$5),VLOOKUP($A108,'Потребление ЭЭ_факт'!$A$5:$DH$154,47+'Потребление ЭЭ_факт'!DB$4+47,FALSE),IF(BS108&lt;&gt;0,VLOOKUP($A108,'Потребление ЭЭ_факт'!$A$5:$DH$154,47+'Потребление ЭЭ_факт'!DB$4+47,FALSE),0))</f>
        <v>7985.5410000000011</v>
      </c>
      <c r="BU108" s="14">
        <f>IF(AND($D108=$BU$4,$E108=BU$5),VLOOKUP($A108,'Потребление ЭЭ_факт'!$A$5:$DH$154,59+'Потребление ЭЭ_факт'!DC$4+47,FALSE),IF(BT108&lt;&gt;0,VLOOKUP($A108,'Потребление ЭЭ_факт'!$A$5:$DH$154,47+'Потребление ЭЭ_факт'!DC$4+59,FALSE),0))</f>
        <v>9287.819657142858</v>
      </c>
      <c r="BV108" s="17">
        <f>IF(AND($D108=$BU$4,$E108=BV$5),VLOOKUP($A108,'Потребление ЭЭ_факт'!$A$5:$DH$154,59+'Потребление ЭЭ_факт'!DD$4+47,FALSE),IF(BU108&lt;&gt;0,VLOOKUP($A108,'Потребление ЭЭ_факт'!$A$5:$DH$154,47+'Потребление ЭЭ_факт'!DD$4+59,FALSE),0))</f>
        <v>7606.4260000000004</v>
      </c>
      <c r="BW108" s="17">
        <f>IF(AND($D108=$BU$4,$E108=BW$5),VLOOKUP($A108,'Потребление ЭЭ_факт'!$A$5:$DH$154,59+'Потребление ЭЭ_факт'!DE$4+47,FALSE),IF(BV108&lt;&gt;0,VLOOKUP($A108,'Потребление ЭЭ_факт'!$A$5:$DH$154,47+'Потребление ЭЭ_факт'!DE$4+59,FALSE),0))</f>
        <v>7654.0419999999995</v>
      </c>
      <c r="BX108" s="17">
        <f>IF(AND($D108=$BU$4,$E108=BX$5),VLOOKUP($A108,'Потребление ЭЭ_факт'!$A$5:$DH$154,59+'Потребление ЭЭ_факт'!DF$4+47,FALSE),IF(BW108&lt;&gt;0,VLOOKUP($A108,'Потребление ЭЭ_факт'!$A$5:$DH$154,47+'Потребление ЭЭ_факт'!DF$4+59,FALSE),0))</f>
        <v>7653.875</v>
      </c>
      <c r="BY108" s="17">
        <f>IF(AND($D108=$BU$4,$E108=BY$5),VLOOKUP($A108,'Потребление ЭЭ_факт'!$A$5:$DH$154,59+'Потребление ЭЭ_факт'!DG$4+47,FALSE),IF(BX108&lt;&gt;0,VLOOKUP($A108,'Потребление ЭЭ_факт'!$A$5:$DH$154,47+'Потребление ЭЭ_факт'!DG$4+59,FALSE),0))</f>
        <v>9839.8709999999992</v>
      </c>
      <c r="BZ108" s="17">
        <f>IF(AND($D108=$BU$4,$E108=BZ$5),VLOOKUP($A108,'Потребление ЭЭ_факт'!$A$5:$DH$154,59+'Потребление ЭЭ_факт'!DH$4+47,FALSE),IF(BY108&lt;&gt;0,VLOOKUP($A108,'Потребление ЭЭ_факт'!$A$5:$DH$154,47+'Потребление ЭЭ_факт'!DH$4+59,FALSE),0))</f>
        <v>7117.9889999999996</v>
      </c>
      <c r="CA108" s="15">
        <f t="shared" si="301"/>
        <v>9341.3350000000009</v>
      </c>
      <c r="CB108" s="12">
        <f t="shared" si="302"/>
        <v>10862.719000000001</v>
      </c>
      <c r="CC108" s="12">
        <f t="shared" si="303"/>
        <v>8771.7929999999997</v>
      </c>
      <c r="CD108" s="12">
        <f t="shared" si="304"/>
        <v>9187.8986857142845</v>
      </c>
      <c r="CE108" s="12">
        <f t="shared" si="305"/>
        <v>8137.5889285714275</v>
      </c>
      <c r="CF108" s="12">
        <f t="shared" si="306"/>
        <v>7985.5410000000011</v>
      </c>
      <c r="CG108" s="14">
        <f t="shared" si="307"/>
        <v>9287.819657142858</v>
      </c>
      <c r="CH108" s="15">
        <f t="shared" si="308"/>
        <v>7606.4260000000004</v>
      </c>
      <c r="CI108" s="15">
        <f t="shared" si="309"/>
        <v>7654.0419999999995</v>
      </c>
      <c r="CJ108" s="15">
        <f t="shared" si="310"/>
        <v>7653.875</v>
      </c>
      <c r="CK108" s="15">
        <f t="shared" si="311"/>
        <v>9839.8709999999992</v>
      </c>
      <c r="CL108" s="15">
        <f t="shared" si="312"/>
        <v>7117.9889999999996</v>
      </c>
      <c r="CM108" s="15">
        <f t="shared" si="438"/>
        <v>9341.3350000000009</v>
      </c>
      <c r="CN108" s="15">
        <f t="shared" si="439"/>
        <v>10862.719000000001</v>
      </c>
      <c r="CO108" s="15">
        <f t="shared" si="440"/>
        <v>8771.7929999999997</v>
      </c>
      <c r="CP108" s="15">
        <f t="shared" si="441"/>
        <v>9187.8986857142845</v>
      </c>
      <c r="CQ108" s="15">
        <f t="shared" si="442"/>
        <v>8137.5889285714275</v>
      </c>
      <c r="CR108" s="16">
        <f t="shared" si="443"/>
        <v>7985.5410000000011</v>
      </c>
      <c r="CS108" s="14">
        <f t="shared" si="437"/>
        <v>9287.819657142858</v>
      </c>
      <c r="CT108" s="15">
        <f t="shared" si="416"/>
        <v>7606.4260000000004</v>
      </c>
      <c r="CU108" s="15">
        <f t="shared" si="417"/>
        <v>7654.0419999999995</v>
      </c>
      <c r="CV108" s="15">
        <f t="shared" si="418"/>
        <v>7653.875</v>
      </c>
      <c r="CW108" s="15">
        <f t="shared" si="419"/>
        <v>9839.8709999999992</v>
      </c>
      <c r="CX108" s="15">
        <f t="shared" si="420"/>
        <v>7117.9889999999996</v>
      </c>
      <c r="CY108" s="15">
        <f t="shared" si="421"/>
        <v>9341.3350000000009</v>
      </c>
      <c r="CZ108" s="15">
        <f t="shared" si="422"/>
        <v>10862.719000000001</v>
      </c>
      <c r="DA108" s="15">
        <f t="shared" si="423"/>
        <v>8771.7929999999997</v>
      </c>
      <c r="DB108" s="15">
        <f t="shared" si="424"/>
        <v>9187.8986857142845</v>
      </c>
      <c r="DC108" s="15">
        <f t="shared" si="425"/>
        <v>8137.5889285714275</v>
      </c>
      <c r="DD108" s="16">
        <f t="shared" si="459"/>
        <v>7985.5410000000011</v>
      </c>
      <c r="DE108" s="14">
        <f t="shared" si="460"/>
        <v>9287.819657142858</v>
      </c>
      <c r="DF108" s="15">
        <f t="shared" si="426"/>
        <v>7606.4260000000004</v>
      </c>
      <c r="DG108" s="15">
        <f t="shared" si="427"/>
        <v>7654.0419999999995</v>
      </c>
      <c r="DH108" s="15">
        <f t="shared" si="428"/>
        <v>7653.875</v>
      </c>
      <c r="DI108" s="15">
        <f t="shared" si="429"/>
        <v>9839.8709999999992</v>
      </c>
      <c r="DJ108" s="15">
        <f t="shared" si="430"/>
        <v>7117.9889999999996</v>
      </c>
      <c r="DK108" s="15">
        <f t="shared" si="431"/>
        <v>9341.3350000000009</v>
      </c>
      <c r="DL108" s="15">
        <f t="shared" si="432"/>
        <v>10862.719000000001</v>
      </c>
      <c r="DM108" s="15">
        <f t="shared" si="433"/>
        <v>8771.7929999999997</v>
      </c>
      <c r="DN108" s="15">
        <f t="shared" si="434"/>
        <v>9187.8986857142845</v>
      </c>
      <c r="DO108" s="15">
        <f t="shared" si="435"/>
        <v>8137.5889285714275</v>
      </c>
      <c r="DP108" s="16">
        <f t="shared" si="436"/>
        <v>7985.5410000000011</v>
      </c>
      <c r="DQ108" s="14">
        <f t="shared" si="333"/>
        <v>9287.819657142858</v>
      </c>
      <c r="DR108" s="15">
        <f t="shared" si="334"/>
        <v>7606.4260000000004</v>
      </c>
      <c r="DS108" s="15">
        <f t="shared" si="335"/>
        <v>7654.0419999999995</v>
      </c>
      <c r="DT108" s="15">
        <f t="shared" si="336"/>
        <v>7653.875</v>
      </c>
      <c r="DU108" s="15">
        <f t="shared" si="337"/>
        <v>9839.8709999999992</v>
      </c>
      <c r="DV108" s="15">
        <f t="shared" si="338"/>
        <v>7117.9889999999996</v>
      </c>
      <c r="DW108" s="15">
        <f t="shared" si="339"/>
        <v>9341.3350000000009</v>
      </c>
      <c r="DX108" s="15">
        <f t="shared" si="340"/>
        <v>10862.719000000001</v>
      </c>
      <c r="DY108" s="15">
        <f t="shared" si="341"/>
        <v>8771.7929999999997</v>
      </c>
      <c r="DZ108" s="15">
        <f t="shared" si="444"/>
        <v>9187.8986857142845</v>
      </c>
      <c r="EA108" s="15">
        <f t="shared" si="445"/>
        <v>8137.5889285714275</v>
      </c>
      <c r="EB108" s="16">
        <f t="shared" si="446"/>
        <v>7985.5410000000011</v>
      </c>
      <c r="EC108" s="14">
        <f t="shared" si="447"/>
        <v>9287.819657142858</v>
      </c>
      <c r="ED108" s="15">
        <f t="shared" si="448"/>
        <v>7606.4260000000004</v>
      </c>
      <c r="EE108" s="15">
        <f t="shared" si="449"/>
        <v>7654.0419999999995</v>
      </c>
      <c r="EF108" s="15">
        <f t="shared" si="450"/>
        <v>7653.875</v>
      </c>
      <c r="EG108" s="15">
        <f t="shared" si="451"/>
        <v>9839.8709999999992</v>
      </c>
      <c r="EH108" s="15">
        <f t="shared" si="452"/>
        <v>7117.9889999999996</v>
      </c>
      <c r="EI108" s="15">
        <f t="shared" si="453"/>
        <v>9341.3350000000009</v>
      </c>
      <c r="EJ108" s="15">
        <f t="shared" si="454"/>
        <v>10862.719000000001</v>
      </c>
      <c r="EK108" s="15">
        <f t="shared" si="455"/>
        <v>8771.7929999999997</v>
      </c>
      <c r="EL108" s="15">
        <f t="shared" si="456"/>
        <v>9187.8986857142845</v>
      </c>
      <c r="EM108" s="15">
        <f t="shared" si="457"/>
        <v>8137.5889285714275</v>
      </c>
      <c r="EN108" s="16">
        <f t="shared" si="458"/>
        <v>7985.5410000000011</v>
      </c>
      <c r="EO108" s="14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6"/>
      <c r="FC108" s="14"/>
      <c r="FD108" s="17"/>
      <c r="FE108" s="17"/>
      <c r="FF108" s="17"/>
      <c r="FG108" s="17"/>
      <c r="FH108" s="17"/>
      <c r="FI108" s="17"/>
      <c r="FJ108" s="17"/>
      <c r="FK108" s="17"/>
      <c r="FL108" s="17"/>
      <c r="FM108" s="17"/>
      <c r="FN108" s="17"/>
      <c r="FO108" s="14"/>
      <c r="FP108" s="17"/>
      <c r="FQ108" s="17"/>
      <c r="FR108" s="17"/>
      <c r="FS108" s="17"/>
      <c r="FT108" s="17"/>
      <c r="FU108" s="17"/>
      <c r="FV108" s="17"/>
      <c r="FW108" s="17"/>
      <c r="FX108" s="17"/>
      <c r="FY108" s="17"/>
      <c r="FZ108" s="17"/>
      <c r="GA108" s="14"/>
      <c r="GB108" s="17"/>
      <c r="GC108" s="17"/>
      <c r="GD108" s="17">
        <f t="shared" si="344"/>
        <v>7809.1870000000008</v>
      </c>
      <c r="GE108" s="17">
        <f t="shared" si="345"/>
        <v>9037.8055428571442</v>
      </c>
      <c r="GF108" s="17">
        <f t="shared" si="346"/>
        <v>9598.4067857142854</v>
      </c>
      <c r="GG108" s="17">
        <f t="shared" si="347"/>
        <v>9341.3350000000009</v>
      </c>
      <c r="GH108" s="17">
        <f t="shared" si="348"/>
        <v>10862.719000000001</v>
      </c>
      <c r="GI108" s="17">
        <f t="shared" si="349"/>
        <v>8771.7929999999997</v>
      </c>
      <c r="GJ108" s="17">
        <f t="shared" si="350"/>
        <v>9187.8986857142845</v>
      </c>
      <c r="GK108" s="17">
        <f t="shared" si="351"/>
        <v>8137.5889285714275</v>
      </c>
      <c r="GL108" s="17">
        <f t="shared" si="352"/>
        <v>7985.5410000000011</v>
      </c>
      <c r="GM108" s="14">
        <f t="shared" si="353"/>
        <v>9287.819657142858</v>
      </c>
      <c r="GN108" s="17">
        <f t="shared" si="354"/>
        <v>7606.4260000000004</v>
      </c>
      <c r="GO108" s="17">
        <f t="shared" si="355"/>
        <v>7654.0419999999995</v>
      </c>
      <c r="GP108" s="17">
        <f t="shared" si="356"/>
        <v>7653.875</v>
      </c>
      <c r="GQ108" s="17">
        <f t="shared" si="357"/>
        <v>9839.8709999999992</v>
      </c>
      <c r="GR108" s="17">
        <f t="shared" si="358"/>
        <v>7117.9889999999996</v>
      </c>
      <c r="GS108" s="15">
        <f t="shared" si="359"/>
        <v>9341.3350000000009</v>
      </c>
      <c r="GT108" s="12">
        <f t="shared" si="360"/>
        <v>10862.719000000001</v>
      </c>
      <c r="GU108" s="12">
        <f t="shared" si="361"/>
        <v>8771.7929999999997</v>
      </c>
      <c r="GV108" s="12">
        <f t="shared" si="362"/>
        <v>9187.8986857142845</v>
      </c>
      <c r="GW108" s="12">
        <f t="shared" si="363"/>
        <v>8137.5889285714275</v>
      </c>
      <c r="GX108" s="12">
        <f t="shared" si="364"/>
        <v>7985.5410000000011</v>
      </c>
      <c r="GY108" s="14">
        <f t="shared" si="365"/>
        <v>9287.819657142858</v>
      </c>
      <c r="GZ108" s="15">
        <f t="shared" si="366"/>
        <v>7606.4260000000004</v>
      </c>
      <c r="HA108" s="15">
        <f t="shared" si="367"/>
        <v>7654.0419999999995</v>
      </c>
      <c r="HB108" s="15">
        <f t="shared" si="368"/>
        <v>7653.875</v>
      </c>
      <c r="HC108" s="15">
        <f t="shared" si="369"/>
        <v>9839.8709999999992</v>
      </c>
      <c r="HD108" s="15">
        <f t="shared" si="370"/>
        <v>7117.9889999999996</v>
      </c>
      <c r="HE108" s="15">
        <f t="shared" si="371"/>
        <v>9341.3350000000009</v>
      </c>
      <c r="HF108" s="15">
        <f t="shared" si="372"/>
        <v>10862.719000000001</v>
      </c>
      <c r="HG108" s="15">
        <f t="shared" si="373"/>
        <v>8771.7929999999997</v>
      </c>
      <c r="HH108" s="15">
        <f t="shared" si="374"/>
        <v>9187.8986857142845</v>
      </c>
      <c r="HI108" s="15">
        <f t="shared" si="375"/>
        <v>8137.5889285714275</v>
      </c>
      <c r="HJ108" s="16">
        <f t="shared" si="376"/>
        <v>7985.5410000000011</v>
      </c>
      <c r="HK108" s="14">
        <f t="shared" si="377"/>
        <v>9287.819657142858</v>
      </c>
      <c r="HL108" s="15">
        <f t="shared" si="378"/>
        <v>7606.4260000000004</v>
      </c>
      <c r="HM108" s="15">
        <f t="shared" si="379"/>
        <v>7654.0419999999995</v>
      </c>
      <c r="HN108" s="15">
        <f t="shared" si="380"/>
        <v>7653.875</v>
      </c>
      <c r="HO108" s="15">
        <f t="shared" si="381"/>
        <v>9839.8709999999992</v>
      </c>
      <c r="HP108" s="15">
        <f t="shared" si="382"/>
        <v>7117.9889999999996</v>
      </c>
      <c r="HQ108" s="15">
        <f t="shared" si="383"/>
        <v>9341.3350000000009</v>
      </c>
      <c r="HR108" s="15">
        <f t="shared" si="384"/>
        <v>10862.719000000001</v>
      </c>
      <c r="HS108" s="15">
        <f t="shared" si="385"/>
        <v>8771.7929999999997</v>
      </c>
      <c r="HT108" s="15">
        <f t="shared" si="386"/>
        <v>9187.8986857142845</v>
      </c>
      <c r="HU108" s="15">
        <f t="shared" si="387"/>
        <v>8137.5889285714275</v>
      </c>
      <c r="HV108" s="16">
        <f t="shared" si="388"/>
        <v>7985.5410000000011</v>
      </c>
      <c r="HW108" s="14">
        <f t="shared" si="389"/>
        <v>9287.819657142858</v>
      </c>
      <c r="HX108" s="15">
        <f t="shared" si="390"/>
        <v>7606.4260000000004</v>
      </c>
      <c r="HY108" s="15">
        <f t="shared" si="391"/>
        <v>7654.0419999999995</v>
      </c>
      <c r="HZ108" s="15">
        <f t="shared" si="392"/>
        <v>7653.875</v>
      </c>
      <c r="IA108" s="15">
        <f t="shared" si="393"/>
        <v>9839.8709999999992</v>
      </c>
      <c r="IB108" s="15">
        <f t="shared" si="394"/>
        <v>7117.9889999999996</v>
      </c>
      <c r="IC108" s="15">
        <f t="shared" si="395"/>
        <v>9341.3350000000009</v>
      </c>
      <c r="ID108" s="15">
        <f t="shared" si="396"/>
        <v>10862.719000000001</v>
      </c>
      <c r="IE108" s="15">
        <f t="shared" si="397"/>
        <v>8771.7929999999997</v>
      </c>
      <c r="IF108" s="15">
        <f t="shared" si="398"/>
        <v>9187.8986857142845</v>
      </c>
      <c r="IG108" s="15">
        <f t="shared" si="399"/>
        <v>8137.5889285714275</v>
      </c>
      <c r="IH108" s="16">
        <f t="shared" si="400"/>
        <v>7985.5410000000011</v>
      </c>
      <c r="II108" s="14">
        <f t="shared" si="401"/>
        <v>9287.819657142858</v>
      </c>
      <c r="IJ108" s="15">
        <f t="shared" si="415"/>
        <v>7606.4260000000004</v>
      </c>
      <c r="IK108" s="15">
        <f t="shared" si="465"/>
        <v>7654.0419999999995</v>
      </c>
      <c r="IL108" s="15"/>
      <c r="IM108" s="15"/>
      <c r="IN108" s="15"/>
      <c r="IO108" s="15"/>
      <c r="IP108" s="15"/>
      <c r="IQ108" s="15"/>
      <c r="IR108" s="15"/>
      <c r="IS108" s="15"/>
      <c r="IT108" s="16"/>
      <c r="IU108" s="14"/>
      <c r="IV108" s="15"/>
      <c r="IW108" s="15"/>
      <c r="IX108" s="15"/>
      <c r="IY108" s="15"/>
      <c r="IZ108" s="15"/>
      <c r="JA108" s="15"/>
      <c r="JB108" s="15"/>
      <c r="JC108" s="15"/>
      <c r="JD108" s="15"/>
      <c r="JE108" s="15"/>
      <c r="JF108" s="16"/>
      <c r="JH108" s="17"/>
      <c r="JI108" s="14">
        <f t="shared" si="406"/>
        <v>0</v>
      </c>
      <c r="JJ108" s="15">
        <f t="shared" si="407"/>
        <v>0</v>
      </c>
      <c r="JK108" s="15">
        <f t="shared" si="408"/>
        <v>80732.274942857126</v>
      </c>
      <c r="JL108" s="15">
        <f t="shared" si="409"/>
        <v>103446.89827142857</v>
      </c>
      <c r="JM108" s="15">
        <f t="shared" si="410"/>
        <v>103446.89827142857</v>
      </c>
      <c r="JN108" s="15">
        <f t="shared" si="411"/>
        <v>103446.89827142857</v>
      </c>
      <c r="JO108" s="15">
        <f t="shared" si="412"/>
        <v>103446.89827142857</v>
      </c>
      <c r="JP108" s="15">
        <f t="shared" si="413"/>
        <v>24548.287657142857</v>
      </c>
      <c r="JQ108" s="15">
        <f t="shared" si="414"/>
        <v>0</v>
      </c>
      <c r="JR108" s="14"/>
    </row>
    <row r="109" spans="1:278" ht="12.75" customHeight="1" x14ac:dyDescent="0.25">
      <c r="A109" s="5" t="s">
        <v>289</v>
      </c>
      <c r="B109" s="3" t="s">
        <v>290</v>
      </c>
      <c r="C109" s="4">
        <v>45380</v>
      </c>
      <c r="D109">
        <f t="shared" si="461"/>
        <v>2024</v>
      </c>
      <c r="E109">
        <f t="shared" si="462"/>
        <v>3</v>
      </c>
      <c r="F109">
        <f t="shared" si="463"/>
        <v>2021</v>
      </c>
      <c r="G109">
        <f t="shared" si="464"/>
        <v>3</v>
      </c>
      <c r="H109">
        <f t="shared" si="402"/>
        <v>2024</v>
      </c>
      <c r="I109">
        <f t="shared" si="403"/>
        <v>4</v>
      </c>
      <c r="J109">
        <f t="shared" si="404"/>
        <v>2029</v>
      </c>
      <c r="K109">
        <f t="shared" si="405"/>
        <v>3</v>
      </c>
      <c r="M109" s="28">
        <f>IF(AND($D109=$M$4,$E109=M$5),VLOOKUP($A109,'Потребление ЭЭ_факт'!$A$5:$DH$154,47+'Потребление ЭЭ_факт'!AU$4-1,FALSE),IF(L109&lt;&gt;0,VLOOKUP($A109,'Потребление ЭЭ_факт'!$A$5:$DH$154,47+'Потребление ЭЭ_факт'!AU$4-1,FALSE),0))</f>
        <v>0</v>
      </c>
      <c r="N109" s="17">
        <f>IF(AND($D109=$M$4,$E109=N$5),VLOOKUP($A109,'Потребление ЭЭ_факт'!$A$5:$DH$154,47+'Потребление ЭЭ_факт'!AV$4-1,FALSE),IF(M109&lt;&gt;0,VLOOKUP($A109,'Потребление ЭЭ_факт'!$A$5:$DH$154,47+'Потребление ЭЭ_факт'!AV$4-1,FALSE),0))</f>
        <v>0</v>
      </c>
      <c r="O109" s="17">
        <f>IF(AND($D109=$M$4,$E109=O$5),VLOOKUP($A109,'Потребление ЭЭ_факт'!$A$5:$DH$154,47+'Потребление ЭЭ_факт'!AW$4-1,FALSE),IF(N109&lt;&gt;0,VLOOKUP($A109,'Потребление ЭЭ_факт'!$A$5:$DH$154,47+'Потребление ЭЭ_факт'!AW$4-1,FALSE),0))</f>
        <v>0</v>
      </c>
      <c r="P109" s="17">
        <f>IF(AND($D109=$M$4,$E109=P$5),VLOOKUP($A109,'Потребление ЭЭ_факт'!$A$5:$DH$154,47+'Потребление ЭЭ_факт'!AX$4-1,FALSE),IF(O109&lt;&gt;0,VLOOKUP($A109,'Потребление ЭЭ_факт'!$A$5:$DH$154,47+'Потребление ЭЭ_факт'!AX$4-1,FALSE),0))</f>
        <v>0</v>
      </c>
      <c r="Q109" s="17">
        <f>IF(AND($D109=$M$4,$E109=Q$5),VLOOKUP($A109,'Потребление ЭЭ_факт'!$A$5:$DH$154,47+'Потребление ЭЭ_факт'!AY$4-1,FALSE),IF(P109&lt;&gt;0,VLOOKUP($A109,'Потребление ЭЭ_факт'!$A$5:$DH$154,47+'Потребление ЭЭ_факт'!AY$4-1,FALSE),0))</f>
        <v>0</v>
      </c>
      <c r="R109" s="17">
        <f>IF(AND($D109=$M$4,$E109=R$5),VLOOKUP($A109,'Потребление ЭЭ_факт'!$A$5:$DH$154,47+'Потребление ЭЭ_факт'!AZ$4-1,FALSE),IF(Q109&lt;&gt;0,VLOOKUP($A109,'Потребление ЭЭ_факт'!$A$5:$DH$154,47+'Потребление ЭЭ_факт'!AZ$4-1,FALSE),0))</f>
        <v>0</v>
      </c>
      <c r="S109" s="17">
        <f>IF(AND($D109=$M$4,$E109=S$5),VLOOKUP($A109,'Потребление ЭЭ_факт'!$A$5:$DH$154,47+'Потребление ЭЭ_факт'!BA$4-1,FALSE),IF(R109&lt;&gt;0,VLOOKUP($A109,'Потребление ЭЭ_факт'!$A$5:$DH$154,47+'Потребление ЭЭ_факт'!BA$4-1,FALSE),0))</f>
        <v>0</v>
      </c>
      <c r="T109" s="17">
        <f>IF(AND($D109=$M$4,$E109=T$5),VLOOKUP($A109,'Потребление ЭЭ_факт'!$A$5:$DH$154,47+'Потребление ЭЭ_факт'!BB$4-1,FALSE),IF(S109&lt;&gt;0,VLOOKUP($A109,'Потребление ЭЭ_факт'!$A$5:$DH$154,47+'Потребление ЭЭ_факт'!BB$4-1,FALSE),0))</f>
        <v>0</v>
      </c>
      <c r="U109" s="17">
        <f>IF(AND($D109=$M$4,$E109=U$5),VLOOKUP($A109,'Потребление ЭЭ_факт'!$A$5:$DH$154,47+'Потребление ЭЭ_факт'!BC$4-1,FALSE),IF(T109&lt;&gt;0,VLOOKUP($A109,'Потребление ЭЭ_факт'!$A$5:$DH$154,47+'Потребление ЭЭ_факт'!BC$4-1,FALSE),0))</f>
        <v>0</v>
      </c>
      <c r="V109" s="17">
        <f>IF(AND($D109=$M$4,$E109=V$5),VLOOKUP($A109,'Потребление ЭЭ_факт'!$A$5:$DH$154,47+'Потребление ЭЭ_факт'!BD$4-1,FALSE),IF(U109&lt;&gt;0,VLOOKUP($A109,'Потребление ЭЭ_факт'!$A$5:$DH$154,47+'Потребление ЭЭ_факт'!BD$4-1,FALSE),0))</f>
        <v>0</v>
      </c>
      <c r="W109" s="17">
        <f>IF(AND($D109=$M$4,$E109=W$5),VLOOKUP($A109,'Потребление ЭЭ_факт'!$A$5:$DH$154,47+'Потребление ЭЭ_факт'!BE$4-1,FALSE),IF(V109&lt;&gt;0,VLOOKUP($A109,'Потребление ЭЭ_факт'!$A$5:$DH$154,47+'Потребление ЭЭ_факт'!BE$4-1,FALSE),0))</f>
        <v>0</v>
      </c>
      <c r="X109" s="17">
        <f>IF(AND($D109=$M$4,$E109=X$5),VLOOKUP($A109,'Потребление ЭЭ_факт'!$A$5:$DH$154,47+'Потребление ЭЭ_факт'!BF$4-1,FALSE),IF(W109&lt;&gt;0,VLOOKUP($A109,'Потребление ЭЭ_факт'!$A$5:$DH$154,47+'Потребление ЭЭ_факт'!BF$4-1,FALSE),0))</f>
        <v>0</v>
      </c>
      <c r="Y109" s="14">
        <f>IF(AND($D109=$Y$4,$E109=Y$5),VLOOKUP($A109,'Потребление ЭЭ_факт'!$A$5:$DH$154,47+'Потребление ЭЭ_факт'!BG$4+11,FALSE),IF(X109&lt;&gt;0,VLOOKUP($A109,'Потребление ЭЭ_факт'!$A$5:$DH$154,47+'Потребление ЭЭ_факт'!BG$4+11,FALSE),0))</f>
        <v>0</v>
      </c>
      <c r="Z109" s="17">
        <f>IF(AND($D109=$Y$4,$E109=Z$5),VLOOKUP($A109,'Потребление ЭЭ_факт'!$A$5:$DH$154,47+'Потребление ЭЭ_факт'!BH$4+11,FALSE),IF(Y109&lt;&gt;0,VLOOKUP($A109,'Потребление ЭЭ_факт'!$A$5:$DH$154,47+'Потребление ЭЭ_факт'!BH$4+11,FALSE),0))</f>
        <v>0</v>
      </c>
      <c r="AA109" s="17">
        <f>IF(AND($D109=$Y$4,$E109=AA$5),VLOOKUP($A109,'Потребление ЭЭ_факт'!$A$5:$DH$154,47+'Потребление ЭЭ_факт'!BI$4+11,FALSE),IF(Z109&lt;&gt;0,VLOOKUP($A109,'Потребление ЭЭ_факт'!$A$5:$DH$154,47+'Потребление ЭЭ_факт'!BI$4+11,FALSE),0))</f>
        <v>0</v>
      </c>
      <c r="AB109" s="17">
        <f>IF(AND($D109=$Y$4,$E109=AB$5),VLOOKUP($A109,'Потребление ЭЭ_факт'!$A$5:$DH$154,47+'Потребление ЭЭ_факт'!BJ$4+11,FALSE),IF(AA109&lt;&gt;0,VLOOKUP($A109,'Потребление ЭЭ_факт'!$A$5:$DH$154,47+'Потребление ЭЭ_факт'!BJ$4+11,FALSE),0))</f>
        <v>0</v>
      </c>
      <c r="AC109" s="17">
        <f>IF(AND($D109=$Y$4,$E109=AC$5),VLOOKUP($A109,'Потребление ЭЭ_факт'!$A$5:$DH$154,47+'Потребление ЭЭ_факт'!BK$4+11,FALSE),IF(AB109&lt;&gt;0,VLOOKUP($A109,'Потребление ЭЭ_факт'!$A$5:$DH$154,47+'Потребление ЭЭ_факт'!BK$4+11,FALSE),0))</f>
        <v>0</v>
      </c>
      <c r="AD109" s="17">
        <f>IF(AND($D109=$Y$4,$E109=AD$5),VLOOKUP($A109,'Потребление ЭЭ_факт'!$A$5:$DH$154,47+'Потребление ЭЭ_факт'!BL$4+11,FALSE),IF(AC109&lt;&gt;0,VLOOKUP($A109,'Потребление ЭЭ_факт'!$A$5:$DH$154,47+'Потребление ЭЭ_факт'!BL$4+11,FALSE),0))</f>
        <v>0</v>
      </c>
      <c r="AE109" s="17">
        <f>IF(AND($D109=$Y$4,$E109=AE$5),VLOOKUP($A109,'Потребление ЭЭ_факт'!$A$5:$DH$154,47+'Потребление ЭЭ_факт'!BM$4+11,FALSE),IF(AD109&lt;&gt;0,VLOOKUP($A109,'Потребление ЭЭ_факт'!$A$5:$DH$154,47+'Потребление ЭЭ_факт'!BM$4+11,FALSE),0))</f>
        <v>0</v>
      </c>
      <c r="AF109" s="17">
        <f>IF(AND($D109=$Y$4,$E109=AF$5),VLOOKUP($A109,'Потребление ЭЭ_факт'!$A$5:$DH$154,47+'Потребление ЭЭ_факт'!BN$4+11,FALSE),IF(AE109&lt;&gt;0,VLOOKUP($A109,'Потребление ЭЭ_факт'!$A$5:$DH$154,47+'Потребление ЭЭ_факт'!BN$4+11,FALSE),0))</f>
        <v>0</v>
      </c>
      <c r="AG109" s="17">
        <f>IF(AND($D109=$Y$4,$E109=AG$5),VLOOKUP($A109,'Потребление ЭЭ_факт'!$A$5:$DH$154,47+'Потребление ЭЭ_факт'!BO$4+11,FALSE),IF(AF109&lt;&gt;0,VLOOKUP($A109,'Потребление ЭЭ_факт'!$A$5:$DH$154,47+'Потребление ЭЭ_факт'!BO$4+11,FALSE),0))</f>
        <v>0</v>
      </c>
      <c r="AH109" s="17">
        <f>IF(AND($D109=$Y$4,$E109=AH$5),VLOOKUP($A109,'Потребление ЭЭ_факт'!$A$5:$DH$154,47+'Потребление ЭЭ_факт'!BP$4+11,FALSE),IF(AG109&lt;&gt;0,VLOOKUP($A109,'Потребление ЭЭ_факт'!$A$5:$DH$154,47+'Потребление ЭЭ_факт'!BP$4+11,FALSE),0))</f>
        <v>0</v>
      </c>
      <c r="AI109" s="17">
        <f>IF(AND($D109=$Y$4,$E109=AI$5),VLOOKUP($A109,'Потребление ЭЭ_факт'!$A$5:$DH$154,47+'Потребление ЭЭ_факт'!BQ$4+11,FALSE),IF(AH109&lt;&gt;0,VLOOKUP($A109,'Потребление ЭЭ_факт'!$A$5:$DH$154,47+'Потребление ЭЭ_факт'!BQ$4+11,FALSE),0))</f>
        <v>0</v>
      </c>
      <c r="AJ109" s="17">
        <f>IF(AND($D109=$Y$4,$E109=AJ$5),VLOOKUP($A109,'Потребление ЭЭ_факт'!$A$5:$DH$154,47+'Потребление ЭЭ_факт'!BR$4+11,FALSE),IF(AI109&lt;&gt;0,VLOOKUP($A109,'Потребление ЭЭ_факт'!$A$5:$DH$154,47+'Потребление ЭЭ_факт'!BR$4+11,FALSE),0))</f>
        <v>0</v>
      </c>
      <c r="AK109" s="14">
        <f>IF(AND($D109=$AK$4,$E109=AK$5),VLOOKUP($A109,'Потребление ЭЭ_факт'!$A$5:$DH$154,47+'Потребление ЭЭ_факт'!BS$4+23,FALSE),IF(AJ109&lt;&gt;0,VLOOKUP($A109,'Потребление ЭЭ_факт'!$A$5:$DH$154,47+'Потребление ЭЭ_факт'!BS$4+23,FALSE),0))</f>
        <v>0</v>
      </c>
      <c r="AL109" s="17">
        <f>IF(AND($D109=$AK$4,$E109=AL$5),VLOOKUP($A109,'Потребление ЭЭ_факт'!$A$5:$DH$154,47+'Потребление ЭЭ_факт'!BT$4+23,FALSE),IF(AK109&lt;&gt;0,VLOOKUP($A109,'Потребление ЭЭ_факт'!$A$5:$DH$154,47+'Потребление ЭЭ_факт'!BT$4+23,FALSE),0))</f>
        <v>0</v>
      </c>
      <c r="AM109" s="17">
        <f>IF(AND($D109=$AK$4,$E109=AM$5),VLOOKUP($A109,'Потребление ЭЭ_факт'!$A$5:$DH$154,47+'Потребление ЭЭ_факт'!BU$4+23,FALSE),IF(AL109&lt;&gt;0,VLOOKUP($A109,'Потребление ЭЭ_факт'!$A$5:$DH$154,47+'Потребление ЭЭ_факт'!BU$4+23,FALSE),0))</f>
        <v>0</v>
      </c>
      <c r="AN109" s="17">
        <f>IF(AND($D109=$AK$4,$E109=AN$5),VLOOKUP($A109,'Потребление ЭЭ_факт'!$A$5:$DH$154,47+'Потребление ЭЭ_факт'!BV$4+23,FALSE),IF(AM109&lt;&gt;0,VLOOKUP($A109,'Потребление ЭЭ_факт'!$A$5:$DH$154,47+'Потребление ЭЭ_факт'!BV$4+23,FALSE),0))</f>
        <v>0</v>
      </c>
      <c r="AO109" s="17">
        <f>IF(AND($D109=$AK$4,$E109=AO$5),VLOOKUP($A109,'Потребление ЭЭ_факт'!$A$5:$DH$154,47+'Потребление ЭЭ_факт'!BW$4+23,FALSE),IF(AN109&lt;&gt;0,VLOOKUP($A109,'Потребление ЭЭ_факт'!$A$5:$DH$154,47+'Потребление ЭЭ_факт'!BW$4+23,FALSE),0))</f>
        <v>0</v>
      </c>
      <c r="AP109" s="17">
        <f>IF(AND($D109=$AK$4,$E109=AP$5),VLOOKUP($A109,'Потребление ЭЭ_факт'!$A$5:$DH$154,47+'Потребление ЭЭ_факт'!BX$4+23,FALSE),IF(AO109&lt;&gt;0,VLOOKUP($A109,'Потребление ЭЭ_факт'!$A$5:$DH$154,47+'Потребление ЭЭ_факт'!BX$4+23,FALSE),0))</f>
        <v>0</v>
      </c>
      <c r="AQ109" s="17">
        <f>IF(AND($D109=$AK$4,$E109=AQ$5),VLOOKUP($A109,'Потребление ЭЭ_факт'!$A$5:$DH$154,47+'Потребление ЭЭ_факт'!BY$4+23,FALSE),IF(AP109&lt;&gt;0,VLOOKUP($A109,'Потребление ЭЭ_факт'!$A$5:$DH$154,47+'Потребление ЭЭ_факт'!BY$4+23,FALSE),0))</f>
        <v>0</v>
      </c>
      <c r="AR109" s="17">
        <f>IF(AND($D109=$AK$4,$E109=AR$5),VLOOKUP($A109,'Потребление ЭЭ_факт'!$A$5:$DH$154,47+'Потребление ЭЭ_факт'!BZ$4+23,FALSE),IF(AQ109&lt;&gt;0,VLOOKUP($A109,'Потребление ЭЭ_факт'!$A$5:$DH$154,47+'Потребление ЭЭ_факт'!BZ$4+23,FALSE),0))</f>
        <v>0</v>
      </c>
      <c r="AS109" s="17">
        <f>IF(AND($D109=$AK$4,$E109=AS$5),VLOOKUP($A109,'Потребление ЭЭ_факт'!$A$5:$DH$154,47+'Потребление ЭЭ_факт'!CA$4+23,FALSE),IF(AR109&lt;&gt;0,VLOOKUP($A109,'Потребление ЭЭ_факт'!$A$5:$DH$154,47+'Потребление ЭЭ_факт'!CA$4+23,FALSE),0))</f>
        <v>0</v>
      </c>
      <c r="AT109" s="17">
        <f>IF(AND($D109=$AK$4,$E109=AT$5),VLOOKUP($A109,'Потребление ЭЭ_факт'!$A$5:$DH$154,47+'Потребление ЭЭ_факт'!CB$4+23,FALSE),IF(AS109&lt;&gt;0,VLOOKUP($A109,'Потребление ЭЭ_факт'!$A$5:$DH$154,47+'Потребление ЭЭ_факт'!CB$4+23,FALSE),0))</f>
        <v>0</v>
      </c>
      <c r="AU109" s="17">
        <f>IF(AND($D109=$AK$4,$E109=AU$5),VLOOKUP($A109,'Потребление ЭЭ_факт'!$A$5:$DH$154,47+'Потребление ЭЭ_факт'!CC$4+23,FALSE),IF(AT109&lt;&gt;0,VLOOKUP($A109,'Потребление ЭЭ_факт'!$A$5:$DH$154,47+'Потребление ЭЭ_факт'!CC$4+23,FALSE),0))</f>
        <v>0</v>
      </c>
      <c r="AV109" s="17">
        <f>IF(AND($D109=$AK$4,$E109=AV$5),VLOOKUP($A109,'Потребление ЭЭ_факт'!$A$5:$DH$154,47+'Потребление ЭЭ_факт'!CD$4+23,FALSE),IF(AU109&lt;&gt;0,VLOOKUP($A109,'Потребление ЭЭ_факт'!$A$5:$DH$154,47+'Потребление ЭЭ_факт'!CD$4+23,FALSE),0))</f>
        <v>0</v>
      </c>
      <c r="AW109" s="14">
        <f>IF(AND($D109=$AW$4,$E109=AW$5),VLOOKUP($A109,'Потребление ЭЭ_факт'!$A$5:$DH$154,47+'Потребление ЭЭ_факт'!CE$4+35,FALSE),IF(AV109&lt;&gt;0,VLOOKUP($A109,'Потребление ЭЭ_факт'!$A$5:$DH$154,47+'Потребление ЭЭ_факт'!CE$4+35,FALSE),0))</f>
        <v>0</v>
      </c>
      <c r="AX109" s="17">
        <f>IF(AND($D109=$AW$4,$E109=AX$5),VLOOKUP($A109,'Потребление ЭЭ_факт'!$A$5:$DH$154,47+'Потребление ЭЭ_факт'!CF$4+35,FALSE),IF(AW109&lt;&gt;0,VLOOKUP($A109,'Потребление ЭЭ_факт'!$A$5:$DH$154,47+'Потребление ЭЭ_факт'!CF$4+35,FALSE),0))</f>
        <v>0</v>
      </c>
      <c r="AY109" s="17">
        <f>IF(AND($D109=$AW$4,$E109=AY$5),VLOOKUP($A109,'Потребление ЭЭ_факт'!$A$5:$DH$154,47+'Потребление ЭЭ_факт'!CG$4+35,FALSE),IF(AX109&lt;&gt;0,VLOOKUP($A109,'Потребление ЭЭ_факт'!$A$5:$DH$154,47+'Потребление ЭЭ_факт'!CG$4+35,FALSE),0))</f>
        <v>0</v>
      </c>
      <c r="AZ109" s="17">
        <f>IF(AND($D109=$AW$4,$E109=AZ$5),VLOOKUP($A109,'Потребление ЭЭ_факт'!$A$5:$DH$154,47+'Потребление ЭЭ_факт'!CH$4+35,FALSE),IF(AY109&lt;&gt;0,VLOOKUP($A109,'Потребление ЭЭ_факт'!$A$5:$DH$154,47+'Потребление ЭЭ_факт'!CH$4+35,FALSE),0))</f>
        <v>0</v>
      </c>
      <c r="BA109" s="17">
        <f>IF(AND($D109=$AW$4,$E109=BA$5),VLOOKUP($A109,'Потребление ЭЭ_факт'!$A$5:$DH$154,47+'Потребление ЭЭ_факт'!CI$4+35,FALSE),IF(AZ109&lt;&gt;0,VLOOKUP($A109,'Потребление ЭЭ_факт'!$A$5:$DH$154,47+'Потребление ЭЭ_факт'!CI$4+35,FALSE),0))</f>
        <v>0</v>
      </c>
      <c r="BB109" s="17">
        <f>IF(AND($D109=$AW$4,$E109=BB$5),VLOOKUP($A109,'Потребление ЭЭ_факт'!$A$5:$DH$154,47+'Потребление ЭЭ_факт'!CJ$4+35,FALSE),IF(BA109&lt;&gt;0,VLOOKUP($A109,'Потребление ЭЭ_факт'!$A$5:$DH$154,47+'Потребление ЭЭ_факт'!CJ$4+35,FALSE),0))</f>
        <v>0</v>
      </c>
      <c r="BC109" s="17">
        <f>IF(AND($D109=$AW$4,$E109=BC$5),VLOOKUP($A109,'Потребление ЭЭ_факт'!$A$5:$DH$154,47+'Потребление ЭЭ_факт'!CK$4+35,FALSE),IF(BB109&lt;&gt;0,VLOOKUP($A109,'Потребление ЭЭ_факт'!$A$5:$DH$154,47+'Потребление ЭЭ_факт'!CK$4+35,FALSE),0))</f>
        <v>0</v>
      </c>
      <c r="BD109" s="17">
        <f>IF(AND($D109=$AW$4,$E109=BD$5),VLOOKUP($A109,'Потребление ЭЭ_факт'!$A$5:$DH$154,47+'Потребление ЭЭ_факт'!CL$4+35,FALSE),IF(BC109&lt;&gt;0,VLOOKUP($A109,'Потребление ЭЭ_факт'!$A$5:$DH$154,47+'Потребление ЭЭ_факт'!CL$4+35,FALSE),0))</f>
        <v>0</v>
      </c>
      <c r="BE109" s="17">
        <f>IF(AND($D109=$AW$4,$E109=BE$5),VLOOKUP($A109,'Потребление ЭЭ_факт'!$A$5:$DH$154,47+'Потребление ЭЭ_факт'!CM$4+35,FALSE),IF(BD109&lt;&gt;0,VLOOKUP($A109,'Потребление ЭЭ_факт'!$A$5:$DH$154,47+'Потребление ЭЭ_факт'!CM$4+35,FALSE),0))</f>
        <v>0</v>
      </c>
      <c r="BF109" s="17">
        <f>IF(AND($D109=$AW$4,$E109=BF$5),VLOOKUP($A109,'Потребление ЭЭ_факт'!$A$5:$DH$154,47+'Потребление ЭЭ_факт'!CN$4+35,FALSE),IF(BE109&lt;&gt;0,VLOOKUP($A109,'Потребление ЭЭ_факт'!$A$5:$DH$154,47+'Потребление ЭЭ_факт'!CN$4+35,FALSE),0))</f>
        <v>0</v>
      </c>
      <c r="BG109" s="17">
        <f>IF(AND($D109=$AW$4,$E109=BG$5),VLOOKUP($A109,'Потребление ЭЭ_факт'!$A$5:$DH$154,47+'Потребление ЭЭ_факт'!CO$4+35,FALSE),IF(BF109&lt;&gt;0,VLOOKUP($A109,'Потребление ЭЭ_факт'!$A$5:$DH$154,47+'Потребление ЭЭ_факт'!CO$4+35,FALSE),0))</f>
        <v>0</v>
      </c>
      <c r="BH109" s="17">
        <f>IF(AND($D109=$AW$4,$E109=BH$5),VLOOKUP($A109,'Потребление ЭЭ_факт'!$A$5:$DH$154,47+'Потребление ЭЭ_факт'!CP$4+35,FALSE),IF(BG109&lt;&gt;0,VLOOKUP($A109,'Потребление ЭЭ_факт'!$A$5:$DH$154,47+'Потребление ЭЭ_факт'!CP$4+35,FALSE),0))</f>
        <v>0</v>
      </c>
      <c r="BI109" s="14">
        <f>IF(AND($D109=$BI$4,$E109=BI$5),VLOOKUP($A109,'Потребление ЭЭ_факт'!$A$5:$DH$154,47+'Потребление ЭЭ_факт'!CQ$4+47,FALSE),IF(BH109&lt;&gt;0,VLOOKUP($A109,'Потребление ЭЭ_факт'!$A$5:$DH$154,47+'Потребление ЭЭ_факт'!CQ$4+47,FALSE),0))</f>
        <v>0</v>
      </c>
      <c r="BJ109" s="17">
        <f>IF(AND($D109=$BI$4,$E109=BJ$5),VLOOKUP($A109,'Потребление ЭЭ_факт'!$A$5:$DH$154,47+'Потребление ЭЭ_факт'!CR$4+47,FALSE),IF(BI109&lt;&gt;0,VLOOKUP($A109,'Потребление ЭЭ_факт'!$A$5:$DH$154,47+'Потребление ЭЭ_факт'!CR$4+47,FALSE),0))</f>
        <v>0</v>
      </c>
      <c r="BK109" s="17">
        <f>IF(AND($D109=$BI$4,$E109=BK$5),VLOOKUP($A109,'Потребление ЭЭ_факт'!$A$5:$DH$154,47+'Потребление ЭЭ_факт'!CS$4+47,FALSE),IF(BJ109&lt;&gt;0,VLOOKUP($A109,'Потребление ЭЭ_факт'!$A$5:$DH$154,47+'Потребление ЭЭ_факт'!CS$4+47,FALSE),0))</f>
        <v>20338</v>
      </c>
      <c r="BL109" s="17">
        <f>IF(AND($D109=$BI$4,$E109=BL$5),VLOOKUP($A109,'Потребление ЭЭ_факт'!$A$5:$DH$154,47+'Потребление ЭЭ_факт'!CT$4+47,FALSE),IF(BK109&lt;&gt;0,VLOOKUP($A109,'Потребление ЭЭ_факт'!$A$5:$DH$154,47+'Потребление ЭЭ_факт'!CT$4+47,FALSE),0))</f>
        <v>10482</v>
      </c>
      <c r="BM109" s="17">
        <f>IF(AND($D109=$BI$4,$E109=BM$5),VLOOKUP($A109,'Потребление ЭЭ_факт'!$A$5:$DH$154,47+'Потребление ЭЭ_факт'!CU$4+47,FALSE),IF(BL109&lt;&gt;0,VLOOKUP($A109,'Потребление ЭЭ_факт'!$A$5:$DH$154,47+'Потребление ЭЭ_факт'!CU$4+47,FALSE),0))</f>
        <v>10482</v>
      </c>
      <c r="BN109" s="17">
        <f>IF(AND($D109=$BI$4,$E109=BN$5),VLOOKUP($A109,'Потребление ЭЭ_факт'!$A$5:$DH$154,47+'Потребление ЭЭ_факт'!CV$4+47,FALSE),IF(BM109&lt;&gt;0,VLOOKUP($A109,'Потребление ЭЭ_факт'!$A$5:$DH$154,47+'Потребление ЭЭ_факт'!CV$4+47,FALSE),0))</f>
        <v>5112.6515799999997</v>
      </c>
      <c r="BO109" s="17">
        <f>IF(AND($D109=$BI$4,$E109=BO$5),VLOOKUP($A109,'Потребление ЭЭ_факт'!$A$5:$DH$154,47+'Потребление ЭЭ_факт'!CW$4+47,FALSE),IF(BN109&lt;&gt;0,VLOOKUP($A109,'Потребление ЭЭ_факт'!$A$5:$DH$154,47+'Потребление ЭЭ_факт'!CW$4+47,FALSE),0))</f>
        <v>12286.49718</v>
      </c>
      <c r="BP109" s="17">
        <f>IF(AND($D109=$BI$4,$E109=BP$5),VLOOKUP($A109,'Потребление ЭЭ_факт'!$A$5:$DH$154,47+'Потребление ЭЭ_факт'!CX$4+47,FALSE),IF(BO109&lt;&gt;0,VLOOKUP($A109,'Потребление ЭЭ_факт'!$A$5:$DH$154,47+'Потребление ЭЭ_факт'!CX$4+47,FALSE),0))</f>
        <v>12634.311299999999</v>
      </c>
      <c r="BQ109" s="17">
        <f>IF(AND($D109=$BI$4,$E109=BQ$5),VLOOKUP($A109,'Потребление ЭЭ_факт'!$A$5:$DH$154,47+'Потребление ЭЭ_факт'!CY$4+47,FALSE),IF(BP109&lt;&gt;0,VLOOKUP($A109,'Потребление ЭЭ_факт'!$A$5:$DH$154,47+'Потребление ЭЭ_факт'!CY$4+47,FALSE),0))</f>
        <v>10830.84816</v>
      </c>
      <c r="BR109" s="17">
        <f>IF(AND($D109=$BI$4,$E109=BR$5),VLOOKUP($A109,'Потребление ЭЭ_факт'!$A$5:$DH$154,47+'Потребление ЭЭ_факт'!CZ$4+47,FALSE),IF(BQ109&lt;&gt;0,VLOOKUP($A109,'Потребление ЭЭ_факт'!$A$5:$DH$154,47+'Потребление ЭЭ_факт'!CZ$4+47,FALSE),0))</f>
        <v>9073.2750799999994</v>
      </c>
      <c r="BS109" s="17">
        <f>IF(AND($D109=$BI$4,$E109=BS$5),VLOOKUP($A109,'Потребление ЭЭ_факт'!$A$5:$DH$154,47+'Потребление ЭЭ_факт'!DA$4+47,FALSE),IF(BR109&lt;&gt;0,VLOOKUP($A109,'Потребление ЭЭ_факт'!$A$5:$DH$154,47+'Потребление ЭЭ_факт'!DA$4+47,FALSE),0))</f>
        <v>15919.13076</v>
      </c>
      <c r="BT109" s="17">
        <f>IF(AND($D109=$BI$4,$E109=BT$5),VLOOKUP($A109,'Потребление ЭЭ_факт'!$A$5:$DH$154,47+'Потребление ЭЭ_факт'!DB$4+47,FALSE),IF(BS109&lt;&gt;0,VLOOKUP($A109,'Потребление ЭЭ_факт'!$A$5:$DH$154,47+'Потребление ЭЭ_факт'!DB$4+47,FALSE),0))</f>
        <v>19518.628919999999</v>
      </c>
      <c r="BU109" s="14">
        <f>IF(AND($D109=$BU$4,$E109=BU$5),VLOOKUP($A109,'Потребление ЭЭ_факт'!$A$5:$DH$154,59+'Потребление ЭЭ_факт'!DC$4+47,FALSE),IF(BT109&lt;&gt;0,VLOOKUP($A109,'Потребление ЭЭ_факт'!$A$5:$DH$154,47+'Потребление ЭЭ_факт'!DC$4+59,FALSE),0))</f>
        <v>19076.333900000001</v>
      </c>
      <c r="BV109" s="17">
        <f>IF(AND($D109=$BU$4,$E109=BV$5),VLOOKUP($A109,'Потребление ЭЭ_факт'!$A$5:$DH$154,59+'Потребление ЭЭ_факт'!DD$4+47,FALSE),IF(BU109&lt;&gt;0,VLOOKUP($A109,'Потребление ЭЭ_факт'!$A$5:$DH$154,47+'Потребление ЭЭ_факт'!DD$4+59,FALSE),0))</f>
        <v>22121.888940000001</v>
      </c>
      <c r="BW109" s="17">
        <f>IF(AND($D109=$BU$4,$E109=BW$5),VLOOKUP($A109,'Потребление ЭЭ_факт'!$A$5:$DH$154,59+'Потребление ЭЭ_факт'!DE$4+47,FALSE),IF(BV109&lt;&gt;0,VLOOKUP($A109,'Потребление ЭЭ_факт'!$A$5:$DH$154,47+'Потребление ЭЭ_факт'!DE$4+59,FALSE),0))</f>
        <v>17621.214319999999</v>
      </c>
      <c r="BX109" s="17">
        <f>IF(AND($D109=$BU$4,$E109=BX$5),VLOOKUP($A109,'Потребление ЭЭ_факт'!$A$5:$DH$154,59+'Потребление ЭЭ_факт'!DF$4+47,FALSE),IF(BW109&lt;&gt;0,VLOOKUP($A109,'Потребление ЭЭ_факт'!$A$5:$DH$154,47+'Потребление ЭЭ_факт'!DF$4+59,FALSE),0))</f>
        <v>9155.7472799999996</v>
      </c>
      <c r="BY109" s="17">
        <f>IF(AND($D109=$BU$4,$E109=BY$5),VLOOKUP($A109,'Потребление ЭЭ_факт'!$A$5:$DH$154,59+'Потребление ЭЭ_факт'!DG$4+47,FALSE),IF(BX109&lt;&gt;0,VLOOKUP($A109,'Потребление ЭЭ_факт'!$A$5:$DH$154,47+'Потребление ЭЭ_факт'!DG$4+59,FALSE),0))</f>
        <v>9352.6293800000003</v>
      </c>
      <c r="BZ109" s="17">
        <f>IF(AND($D109=$BU$4,$E109=BZ$5),VLOOKUP($A109,'Потребление ЭЭ_факт'!$A$5:$DH$154,59+'Потребление ЭЭ_факт'!DH$4+47,FALSE),IF(BY109&lt;&gt;0,VLOOKUP($A109,'Потребление ЭЭ_факт'!$A$5:$DH$154,47+'Потребление ЭЭ_факт'!DH$4+59,FALSE),0))</f>
        <v>10420.885539999999</v>
      </c>
      <c r="CA109" s="15">
        <f t="shared" si="301"/>
        <v>12286.49718</v>
      </c>
      <c r="CB109" s="12">
        <f t="shared" si="302"/>
        <v>12634.311299999999</v>
      </c>
      <c r="CC109" s="12">
        <f t="shared" si="303"/>
        <v>10830.84816</v>
      </c>
      <c r="CD109" s="12">
        <f t="shared" si="304"/>
        <v>9073.2750799999994</v>
      </c>
      <c r="CE109" s="12">
        <f t="shared" si="305"/>
        <v>15919.13076</v>
      </c>
      <c r="CF109" s="12">
        <f t="shared" si="306"/>
        <v>19518.628919999999</v>
      </c>
      <c r="CG109" s="14">
        <f t="shared" si="307"/>
        <v>19076.333900000001</v>
      </c>
      <c r="CH109" s="15">
        <f t="shared" si="308"/>
        <v>22121.888940000001</v>
      </c>
      <c r="CI109" s="15">
        <f t="shared" si="309"/>
        <v>17621.214319999999</v>
      </c>
      <c r="CJ109" s="15">
        <f t="shared" si="310"/>
        <v>9155.7472799999996</v>
      </c>
      <c r="CK109" s="15">
        <f t="shared" si="311"/>
        <v>9352.6293800000003</v>
      </c>
      <c r="CL109" s="15">
        <f t="shared" si="312"/>
        <v>10420.885539999999</v>
      </c>
      <c r="CM109" s="15">
        <f t="shared" si="438"/>
        <v>12286.49718</v>
      </c>
      <c r="CN109" s="15">
        <f t="shared" si="439"/>
        <v>12634.311299999999</v>
      </c>
      <c r="CO109" s="15">
        <f t="shared" si="440"/>
        <v>10830.84816</v>
      </c>
      <c r="CP109" s="15">
        <f t="shared" si="441"/>
        <v>9073.2750799999994</v>
      </c>
      <c r="CQ109" s="15">
        <f t="shared" si="442"/>
        <v>15919.13076</v>
      </c>
      <c r="CR109" s="16">
        <f t="shared" si="443"/>
        <v>19518.628919999999</v>
      </c>
      <c r="CS109" s="14">
        <f t="shared" si="437"/>
        <v>19076.333900000001</v>
      </c>
      <c r="CT109" s="15">
        <f t="shared" si="416"/>
        <v>22121.888940000001</v>
      </c>
      <c r="CU109" s="15">
        <f t="shared" si="417"/>
        <v>17621.214319999999</v>
      </c>
      <c r="CV109" s="15">
        <f t="shared" si="418"/>
        <v>9155.7472799999996</v>
      </c>
      <c r="CW109" s="15">
        <f t="shared" si="419"/>
        <v>9352.6293800000003</v>
      </c>
      <c r="CX109" s="15">
        <f t="shared" si="420"/>
        <v>10420.885539999999</v>
      </c>
      <c r="CY109" s="15">
        <f t="shared" si="421"/>
        <v>12286.49718</v>
      </c>
      <c r="CZ109" s="15">
        <f t="shared" si="422"/>
        <v>12634.311299999999</v>
      </c>
      <c r="DA109" s="15">
        <f t="shared" si="423"/>
        <v>10830.84816</v>
      </c>
      <c r="DB109" s="15">
        <f t="shared" si="424"/>
        <v>9073.2750799999994</v>
      </c>
      <c r="DC109" s="15">
        <f t="shared" si="425"/>
        <v>15919.13076</v>
      </c>
      <c r="DD109" s="16">
        <f t="shared" si="459"/>
        <v>19518.628919999999</v>
      </c>
      <c r="DE109" s="14">
        <f t="shared" si="460"/>
        <v>19076.333900000001</v>
      </c>
      <c r="DF109" s="15">
        <f t="shared" si="426"/>
        <v>22121.888940000001</v>
      </c>
      <c r="DG109" s="15">
        <f t="shared" si="427"/>
        <v>17621.214319999999</v>
      </c>
      <c r="DH109" s="15">
        <f t="shared" si="428"/>
        <v>9155.7472799999996</v>
      </c>
      <c r="DI109" s="15">
        <f t="shared" si="429"/>
        <v>9352.6293800000003</v>
      </c>
      <c r="DJ109" s="15">
        <f t="shared" si="430"/>
        <v>10420.885539999999</v>
      </c>
      <c r="DK109" s="15">
        <f t="shared" si="431"/>
        <v>12286.49718</v>
      </c>
      <c r="DL109" s="15">
        <f t="shared" si="432"/>
        <v>12634.311299999999</v>
      </c>
      <c r="DM109" s="15">
        <f t="shared" si="433"/>
        <v>10830.84816</v>
      </c>
      <c r="DN109" s="15">
        <f t="shared" si="434"/>
        <v>9073.2750799999994</v>
      </c>
      <c r="DO109" s="15">
        <f t="shared" si="435"/>
        <v>15919.13076</v>
      </c>
      <c r="DP109" s="16">
        <f t="shared" si="436"/>
        <v>19518.628919999999</v>
      </c>
      <c r="DQ109" s="14">
        <f t="shared" si="333"/>
        <v>19076.333900000001</v>
      </c>
      <c r="DR109" s="15">
        <f t="shared" si="334"/>
        <v>22121.888940000001</v>
      </c>
      <c r="DS109" s="15">
        <f t="shared" si="335"/>
        <v>17621.214319999999</v>
      </c>
      <c r="DT109" s="15">
        <f t="shared" si="336"/>
        <v>9155.7472799999996</v>
      </c>
      <c r="DU109" s="15">
        <f t="shared" si="337"/>
        <v>9352.6293800000003</v>
      </c>
      <c r="DV109" s="15">
        <f t="shared" si="338"/>
        <v>10420.885539999999</v>
      </c>
      <c r="DW109" s="15">
        <f t="shared" si="339"/>
        <v>12286.49718</v>
      </c>
      <c r="DX109" s="15">
        <f t="shared" si="340"/>
        <v>12634.311299999999</v>
      </c>
      <c r="DY109" s="15">
        <f t="shared" si="341"/>
        <v>10830.84816</v>
      </c>
      <c r="DZ109" s="15">
        <f t="shared" si="444"/>
        <v>9073.2750799999994</v>
      </c>
      <c r="EA109" s="15">
        <f t="shared" si="445"/>
        <v>15919.13076</v>
      </c>
      <c r="EB109" s="16">
        <f t="shared" si="446"/>
        <v>19518.628919999999</v>
      </c>
      <c r="EC109" s="14">
        <f t="shared" si="447"/>
        <v>19076.333900000001</v>
      </c>
      <c r="ED109" s="15">
        <f t="shared" si="448"/>
        <v>22121.888940000001</v>
      </c>
      <c r="EE109" s="15">
        <f t="shared" si="449"/>
        <v>17621.214319999999</v>
      </c>
      <c r="EF109" s="15">
        <f t="shared" si="450"/>
        <v>9155.7472799999996</v>
      </c>
      <c r="EG109" s="15">
        <f t="shared" si="451"/>
        <v>9352.6293800000003</v>
      </c>
      <c r="EH109" s="15">
        <f t="shared" si="452"/>
        <v>10420.885539999999</v>
      </c>
      <c r="EI109" s="15">
        <f t="shared" si="453"/>
        <v>12286.49718</v>
      </c>
      <c r="EJ109" s="15">
        <f t="shared" si="454"/>
        <v>12634.311299999999</v>
      </c>
      <c r="EK109" s="15">
        <f t="shared" si="455"/>
        <v>10830.84816</v>
      </c>
      <c r="EL109" s="15">
        <f t="shared" si="456"/>
        <v>9073.2750799999994</v>
      </c>
      <c r="EM109" s="15">
        <f t="shared" si="457"/>
        <v>15919.13076</v>
      </c>
      <c r="EN109" s="16">
        <f t="shared" si="458"/>
        <v>19518.628919999999</v>
      </c>
      <c r="EO109" s="14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6"/>
      <c r="FC109" s="14"/>
      <c r="FD109" s="17"/>
      <c r="FE109" s="17"/>
      <c r="FF109" s="17"/>
      <c r="FG109" s="17"/>
      <c r="FH109" s="17"/>
      <c r="FI109" s="17"/>
      <c r="FJ109" s="17"/>
      <c r="FK109" s="17"/>
      <c r="FL109" s="17"/>
      <c r="FM109" s="17"/>
      <c r="FN109" s="17"/>
      <c r="FO109" s="14"/>
      <c r="FP109" s="17"/>
      <c r="FQ109" s="17"/>
      <c r="FR109" s="17"/>
      <c r="FS109" s="17"/>
      <c r="FT109" s="17"/>
      <c r="FU109" s="17"/>
      <c r="FV109" s="17"/>
      <c r="FW109" s="17"/>
      <c r="FX109" s="17"/>
      <c r="FY109" s="17"/>
      <c r="FZ109" s="17"/>
      <c r="GA109" s="14"/>
      <c r="GB109" s="17"/>
      <c r="GC109" s="17"/>
      <c r="GD109" s="17">
        <f t="shared" si="344"/>
        <v>10482</v>
      </c>
      <c r="GE109" s="17">
        <f t="shared" si="345"/>
        <v>10482</v>
      </c>
      <c r="GF109" s="17">
        <f t="shared" si="346"/>
        <v>5112.6515799999997</v>
      </c>
      <c r="GG109" s="17">
        <f t="shared" si="347"/>
        <v>12286.49718</v>
      </c>
      <c r="GH109" s="17">
        <f t="shared" si="348"/>
        <v>12634.311299999999</v>
      </c>
      <c r="GI109" s="17">
        <f t="shared" si="349"/>
        <v>10830.84816</v>
      </c>
      <c r="GJ109" s="17">
        <f t="shared" si="350"/>
        <v>9073.2750799999994</v>
      </c>
      <c r="GK109" s="17">
        <f t="shared" si="351"/>
        <v>15919.13076</v>
      </c>
      <c r="GL109" s="17">
        <f t="shared" si="352"/>
        <v>19518.628919999999</v>
      </c>
      <c r="GM109" s="14">
        <f t="shared" si="353"/>
        <v>19076.333900000001</v>
      </c>
      <c r="GN109" s="17">
        <f t="shared" si="354"/>
        <v>22121.888940000001</v>
      </c>
      <c r="GO109" s="17">
        <f t="shared" si="355"/>
        <v>17621.214319999999</v>
      </c>
      <c r="GP109" s="17">
        <f t="shared" si="356"/>
        <v>9155.7472799999996</v>
      </c>
      <c r="GQ109" s="17">
        <f t="shared" si="357"/>
        <v>9352.6293800000003</v>
      </c>
      <c r="GR109" s="17">
        <f t="shared" si="358"/>
        <v>10420.885539999999</v>
      </c>
      <c r="GS109" s="15">
        <f t="shared" si="359"/>
        <v>12286.49718</v>
      </c>
      <c r="GT109" s="12">
        <f t="shared" si="360"/>
        <v>12634.311299999999</v>
      </c>
      <c r="GU109" s="12">
        <f t="shared" si="361"/>
        <v>10830.84816</v>
      </c>
      <c r="GV109" s="12">
        <f t="shared" si="362"/>
        <v>9073.2750799999994</v>
      </c>
      <c r="GW109" s="12">
        <f t="shared" si="363"/>
        <v>15919.13076</v>
      </c>
      <c r="GX109" s="12">
        <f t="shared" si="364"/>
        <v>19518.628919999999</v>
      </c>
      <c r="GY109" s="14">
        <f t="shared" si="365"/>
        <v>19076.333900000001</v>
      </c>
      <c r="GZ109" s="15">
        <f t="shared" si="366"/>
        <v>22121.888940000001</v>
      </c>
      <c r="HA109" s="15">
        <f t="shared" si="367"/>
        <v>17621.214319999999</v>
      </c>
      <c r="HB109" s="15">
        <f t="shared" si="368"/>
        <v>9155.7472799999996</v>
      </c>
      <c r="HC109" s="15">
        <f t="shared" si="369"/>
        <v>9352.6293800000003</v>
      </c>
      <c r="HD109" s="15">
        <f t="shared" si="370"/>
        <v>10420.885539999999</v>
      </c>
      <c r="HE109" s="15">
        <f t="shared" si="371"/>
        <v>12286.49718</v>
      </c>
      <c r="HF109" s="15">
        <f t="shared" si="372"/>
        <v>12634.311299999999</v>
      </c>
      <c r="HG109" s="15">
        <f t="shared" si="373"/>
        <v>10830.84816</v>
      </c>
      <c r="HH109" s="15">
        <f t="shared" si="374"/>
        <v>9073.2750799999994</v>
      </c>
      <c r="HI109" s="15">
        <f t="shared" si="375"/>
        <v>15919.13076</v>
      </c>
      <c r="HJ109" s="16">
        <f t="shared" si="376"/>
        <v>19518.628919999999</v>
      </c>
      <c r="HK109" s="14">
        <f t="shared" si="377"/>
        <v>19076.333900000001</v>
      </c>
      <c r="HL109" s="15">
        <f t="shared" si="378"/>
        <v>22121.888940000001</v>
      </c>
      <c r="HM109" s="15">
        <f t="shared" si="379"/>
        <v>17621.214319999999</v>
      </c>
      <c r="HN109" s="15">
        <f t="shared" si="380"/>
        <v>9155.7472799999996</v>
      </c>
      <c r="HO109" s="15">
        <f t="shared" si="381"/>
        <v>9352.6293800000003</v>
      </c>
      <c r="HP109" s="15">
        <f t="shared" si="382"/>
        <v>10420.885539999999</v>
      </c>
      <c r="HQ109" s="15">
        <f t="shared" si="383"/>
        <v>12286.49718</v>
      </c>
      <c r="HR109" s="15">
        <f t="shared" si="384"/>
        <v>12634.311299999999</v>
      </c>
      <c r="HS109" s="15">
        <f t="shared" si="385"/>
        <v>10830.84816</v>
      </c>
      <c r="HT109" s="15">
        <f t="shared" si="386"/>
        <v>9073.2750799999994</v>
      </c>
      <c r="HU109" s="15">
        <f t="shared" si="387"/>
        <v>15919.13076</v>
      </c>
      <c r="HV109" s="16">
        <f t="shared" si="388"/>
        <v>19518.628919999999</v>
      </c>
      <c r="HW109" s="14">
        <f t="shared" si="389"/>
        <v>19076.333900000001</v>
      </c>
      <c r="HX109" s="15">
        <f t="shared" si="390"/>
        <v>22121.888940000001</v>
      </c>
      <c r="HY109" s="15">
        <f t="shared" si="391"/>
        <v>17621.214319999999</v>
      </c>
      <c r="HZ109" s="15">
        <f t="shared" si="392"/>
        <v>9155.7472799999996</v>
      </c>
      <c r="IA109" s="15">
        <f t="shared" si="393"/>
        <v>9352.6293800000003</v>
      </c>
      <c r="IB109" s="15">
        <f t="shared" si="394"/>
        <v>10420.885539999999</v>
      </c>
      <c r="IC109" s="15">
        <f t="shared" si="395"/>
        <v>12286.49718</v>
      </c>
      <c r="ID109" s="15">
        <f t="shared" si="396"/>
        <v>12634.311299999999</v>
      </c>
      <c r="IE109" s="15">
        <f t="shared" si="397"/>
        <v>10830.84816</v>
      </c>
      <c r="IF109" s="15">
        <f t="shared" si="398"/>
        <v>9073.2750799999994</v>
      </c>
      <c r="IG109" s="15">
        <f t="shared" si="399"/>
        <v>15919.13076</v>
      </c>
      <c r="IH109" s="16">
        <f t="shared" si="400"/>
        <v>19518.628919999999</v>
      </c>
      <c r="II109" s="14">
        <f t="shared" si="401"/>
        <v>19076.333900000001</v>
      </c>
      <c r="IJ109" s="15">
        <f t="shared" si="415"/>
        <v>22121.888940000001</v>
      </c>
      <c r="IK109" s="15">
        <f t="shared" si="465"/>
        <v>17621.214319999999</v>
      </c>
      <c r="IL109" s="15"/>
      <c r="IM109" s="15"/>
      <c r="IN109" s="15"/>
      <c r="IO109" s="15"/>
      <c r="IP109" s="15"/>
      <c r="IQ109" s="15"/>
      <c r="IR109" s="15"/>
      <c r="IS109" s="15"/>
      <c r="IT109" s="16"/>
      <c r="IU109" s="14"/>
      <c r="IV109" s="15"/>
      <c r="IW109" s="15"/>
      <c r="IX109" s="15"/>
      <c r="IY109" s="15"/>
      <c r="IZ109" s="15"/>
      <c r="JA109" s="15"/>
      <c r="JB109" s="15"/>
      <c r="JC109" s="15"/>
      <c r="JD109" s="15"/>
      <c r="JE109" s="15"/>
      <c r="JF109" s="16"/>
      <c r="JH109" s="17"/>
      <c r="JI109" s="14">
        <f t="shared" si="406"/>
        <v>0</v>
      </c>
      <c r="JJ109" s="15">
        <f t="shared" si="407"/>
        <v>0</v>
      </c>
      <c r="JK109" s="15">
        <f t="shared" si="408"/>
        <v>106339.34298</v>
      </c>
      <c r="JL109" s="15">
        <f t="shared" si="409"/>
        <v>168011.39075999998</v>
      </c>
      <c r="JM109" s="15">
        <f t="shared" si="410"/>
        <v>168011.39075999998</v>
      </c>
      <c r="JN109" s="15">
        <f t="shared" si="411"/>
        <v>168011.39075999998</v>
      </c>
      <c r="JO109" s="15">
        <f t="shared" si="412"/>
        <v>168011.39075999998</v>
      </c>
      <c r="JP109" s="15">
        <f t="shared" si="413"/>
        <v>58819.437160000001</v>
      </c>
      <c r="JQ109" s="15">
        <f t="shared" si="414"/>
        <v>0</v>
      </c>
      <c r="JR109" s="14"/>
    </row>
    <row r="110" spans="1:278" ht="12.75" customHeight="1" x14ac:dyDescent="0.25">
      <c r="A110" s="5" t="s">
        <v>121</v>
      </c>
      <c r="B110" s="3" t="s">
        <v>122</v>
      </c>
      <c r="C110" s="4">
        <v>45358</v>
      </c>
      <c r="D110">
        <f t="shared" si="461"/>
        <v>2024</v>
      </c>
      <c r="E110">
        <f t="shared" si="462"/>
        <v>3</v>
      </c>
      <c r="F110">
        <f t="shared" si="463"/>
        <v>2021</v>
      </c>
      <c r="G110">
        <f t="shared" si="464"/>
        <v>3</v>
      </c>
      <c r="H110">
        <f t="shared" si="402"/>
        <v>2024</v>
      </c>
      <c r="I110">
        <f t="shared" si="403"/>
        <v>4</v>
      </c>
      <c r="J110">
        <f t="shared" si="404"/>
        <v>2029</v>
      </c>
      <c r="K110">
        <f t="shared" si="405"/>
        <v>3</v>
      </c>
      <c r="M110" s="28">
        <f>IF(AND($D110=$M$4,$E110=M$5),VLOOKUP($A110,'Потребление ЭЭ_факт'!$A$5:$DH$154,47+'Потребление ЭЭ_факт'!AU$4-1,FALSE),IF(L110&lt;&gt;0,VLOOKUP($A110,'Потребление ЭЭ_факт'!$A$5:$DH$154,47+'Потребление ЭЭ_факт'!AU$4-1,FALSE),0))</f>
        <v>0</v>
      </c>
      <c r="N110" s="17">
        <f>IF(AND($D110=$M$4,$E110=N$5),VLOOKUP($A110,'Потребление ЭЭ_факт'!$A$5:$DH$154,47+'Потребление ЭЭ_факт'!AV$4-1,FALSE),IF(M110&lt;&gt;0,VLOOKUP($A110,'Потребление ЭЭ_факт'!$A$5:$DH$154,47+'Потребление ЭЭ_факт'!AV$4-1,FALSE),0))</f>
        <v>0</v>
      </c>
      <c r="O110" s="17">
        <f>IF(AND($D110=$M$4,$E110=O$5),VLOOKUP($A110,'Потребление ЭЭ_факт'!$A$5:$DH$154,47+'Потребление ЭЭ_факт'!AW$4-1,FALSE),IF(N110&lt;&gt;0,VLOOKUP($A110,'Потребление ЭЭ_факт'!$A$5:$DH$154,47+'Потребление ЭЭ_факт'!AW$4-1,FALSE),0))</f>
        <v>0</v>
      </c>
      <c r="P110" s="17">
        <f>IF(AND($D110=$M$4,$E110=P$5),VLOOKUP($A110,'Потребление ЭЭ_факт'!$A$5:$DH$154,47+'Потребление ЭЭ_факт'!AX$4-1,FALSE),IF(O110&lt;&gt;0,VLOOKUP($A110,'Потребление ЭЭ_факт'!$A$5:$DH$154,47+'Потребление ЭЭ_факт'!AX$4-1,FALSE),0))</f>
        <v>0</v>
      </c>
      <c r="Q110" s="17">
        <f>IF(AND($D110=$M$4,$E110=Q$5),VLOOKUP($A110,'Потребление ЭЭ_факт'!$A$5:$DH$154,47+'Потребление ЭЭ_факт'!AY$4-1,FALSE),IF(P110&lt;&gt;0,VLOOKUP($A110,'Потребление ЭЭ_факт'!$A$5:$DH$154,47+'Потребление ЭЭ_факт'!AY$4-1,FALSE),0))</f>
        <v>0</v>
      </c>
      <c r="R110" s="17">
        <f>IF(AND($D110=$M$4,$E110=R$5),VLOOKUP($A110,'Потребление ЭЭ_факт'!$A$5:$DH$154,47+'Потребление ЭЭ_факт'!AZ$4-1,FALSE),IF(Q110&lt;&gt;0,VLOOKUP($A110,'Потребление ЭЭ_факт'!$A$5:$DH$154,47+'Потребление ЭЭ_факт'!AZ$4-1,FALSE),0))</f>
        <v>0</v>
      </c>
      <c r="S110" s="17">
        <f>IF(AND($D110=$M$4,$E110=S$5),VLOOKUP($A110,'Потребление ЭЭ_факт'!$A$5:$DH$154,47+'Потребление ЭЭ_факт'!BA$4-1,FALSE),IF(R110&lt;&gt;0,VLOOKUP($A110,'Потребление ЭЭ_факт'!$A$5:$DH$154,47+'Потребление ЭЭ_факт'!BA$4-1,FALSE),0))</f>
        <v>0</v>
      </c>
      <c r="T110" s="17">
        <f>IF(AND($D110=$M$4,$E110=T$5),VLOOKUP($A110,'Потребление ЭЭ_факт'!$A$5:$DH$154,47+'Потребление ЭЭ_факт'!BB$4-1,FALSE),IF(S110&lt;&gt;0,VLOOKUP($A110,'Потребление ЭЭ_факт'!$A$5:$DH$154,47+'Потребление ЭЭ_факт'!BB$4-1,FALSE),0))</f>
        <v>0</v>
      </c>
      <c r="U110" s="17">
        <f>IF(AND($D110=$M$4,$E110=U$5),VLOOKUP($A110,'Потребление ЭЭ_факт'!$A$5:$DH$154,47+'Потребление ЭЭ_факт'!BC$4-1,FALSE),IF(T110&lt;&gt;0,VLOOKUP($A110,'Потребление ЭЭ_факт'!$A$5:$DH$154,47+'Потребление ЭЭ_факт'!BC$4-1,FALSE),0))</f>
        <v>0</v>
      </c>
      <c r="V110" s="17">
        <f>IF(AND($D110=$M$4,$E110=V$5),VLOOKUP($A110,'Потребление ЭЭ_факт'!$A$5:$DH$154,47+'Потребление ЭЭ_факт'!BD$4-1,FALSE),IF(U110&lt;&gt;0,VLOOKUP($A110,'Потребление ЭЭ_факт'!$A$5:$DH$154,47+'Потребление ЭЭ_факт'!BD$4-1,FALSE),0))</f>
        <v>0</v>
      </c>
      <c r="W110" s="17">
        <f>IF(AND($D110=$M$4,$E110=W$5),VLOOKUP($A110,'Потребление ЭЭ_факт'!$A$5:$DH$154,47+'Потребление ЭЭ_факт'!BE$4-1,FALSE),IF(V110&lt;&gt;0,VLOOKUP($A110,'Потребление ЭЭ_факт'!$A$5:$DH$154,47+'Потребление ЭЭ_факт'!BE$4-1,FALSE),0))</f>
        <v>0</v>
      </c>
      <c r="X110" s="17">
        <f>IF(AND($D110=$M$4,$E110=X$5),VLOOKUP($A110,'Потребление ЭЭ_факт'!$A$5:$DH$154,47+'Потребление ЭЭ_факт'!BF$4-1,FALSE),IF(W110&lt;&gt;0,VLOOKUP($A110,'Потребление ЭЭ_факт'!$A$5:$DH$154,47+'Потребление ЭЭ_факт'!BF$4-1,FALSE),0))</f>
        <v>0</v>
      </c>
      <c r="Y110" s="14">
        <f>IF(AND($D110=$Y$4,$E110=Y$5),VLOOKUP($A110,'Потребление ЭЭ_факт'!$A$5:$DH$154,47+'Потребление ЭЭ_факт'!BG$4+11,FALSE),IF(X110&lt;&gt;0,VLOOKUP($A110,'Потребление ЭЭ_факт'!$A$5:$DH$154,47+'Потребление ЭЭ_факт'!BG$4+11,FALSE),0))</f>
        <v>0</v>
      </c>
      <c r="Z110" s="17">
        <f>IF(AND($D110=$Y$4,$E110=Z$5),VLOOKUP($A110,'Потребление ЭЭ_факт'!$A$5:$DH$154,47+'Потребление ЭЭ_факт'!BH$4+11,FALSE),IF(Y110&lt;&gt;0,VLOOKUP($A110,'Потребление ЭЭ_факт'!$A$5:$DH$154,47+'Потребление ЭЭ_факт'!BH$4+11,FALSE),0))</f>
        <v>0</v>
      </c>
      <c r="AA110" s="17">
        <f>IF(AND($D110=$Y$4,$E110=AA$5),VLOOKUP($A110,'Потребление ЭЭ_факт'!$A$5:$DH$154,47+'Потребление ЭЭ_факт'!BI$4+11,FALSE),IF(Z110&lt;&gt;0,VLOOKUP($A110,'Потребление ЭЭ_факт'!$A$5:$DH$154,47+'Потребление ЭЭ_факт'!BI$4+11,FALSE),0))</f>
        <v>0</v>
      </c>
      <c r="AB110" s="17">
        <f>IF(AND($D110=$Y$4,$E110=AB$5),VLOOKUP($A110,'Потребление ЭЭ_факт'!$A$5:$DH$154,47+'Потребление ЭЭ_факт'!BJ$4+11,FALSE),IF(AA110&lt;&gt;0,VLOOKUP($A110,'Потребление ЭЭ_факт'!$A$5:$DH$154,47+'Потребление ЭЭ_факт'!BJ$4+11,FALSE),0))</f>
        <v>0</v>
      </c>
      <c r="AC110" s="17">
        <f>IF(AND($D110=$Y$4,$E110=AC$5),VLOOKUP($A110,'Потребление ЭЭ_факт'!$A$5:$DH$154,47+'Потребление ЭЭ_факт'!BK$4+11,FALSE),IF(AB110&lt;&gt;0,VLOOKUP($A110,'Потребление ЭЭ_факт'!$A$5:$DH$154,47+'Потребление ЭЭ_факт'!BK$4+11,FALSE),0))</f>
        <v>0</v>
      </c>
      <c r="AD110" s="17">
        <f>IF(AND($D110=$Y$4,$E110=AD$5),VLOOKUP($A110,'Потребление ЭЭ_факт'!$A$5:$DH$154,47+'Потребление ЭЭ_факт'!BL$4+11,FALSE),IF(AC110&lt;&gt;0,VLOOKUP($A110,'Потребление ЭЭ_факт'!$A$5:$DH$154,47+'Потребление ЭЭ_факт'!BL$4+11,FALSE),0))</f>
        <v>0</v>
      </c>
      <c r="AE110" s="17">
        <f>IF(AND($D110=$Y$4,$E110=AE$5),VLOOKUP($A110,'Потребление ЭЭ_факт'!$A$5:$DH$154,47+'Потребление ЭЭ_факт'!BM$4+11,FALSE),IF(AD110&lt;&gt;0,VLOOKUP($A110,'Потребление ЭЭ_факт'!$A$5:$DH$154,47+'Потребление ЭЭ_факт'!BM$4+11,FALSE),0))</f>
        <v>0</v>
      </c>
      <c r="AF110" s="17">
        <f>IF(AND($D110=$Y$4,$E110=AF$5),VLOOKUP($A110,'Потребление ЭЭ_факт'!$A$5:$DH$154,47+'Потребление ЭЭ_факт'!BN$4+11,FALSE),IF(AE110&lt;&gt;0,VLOOKUP($A110,'Потребление ЭЭ_факт'!$A$5:$DH$154,47+'Потребление ЭЭ_факт'!BN$4+11,FALSE),0))</f>
        <v>0</v>
      </c>
      <c r="AG110" s="17">
        <f>IF(AND($D110=$Y$4,$E110=AG$5),VLOOKUP($A110,'Потребление ЭЭ_факт'!$A$5:$DH$154,47+'Потребление ЭЭ_факт'!BO$4+11,FALSE),IF(AF110&lt;&gt;0,VLOOKUP($A110,'Потребление ЭЭ_факт'!$A$5:$DH$154,47+'Потребление ЭЭ_факт'!BO$4+11,FALSE),0))</f>
        <v>0</v>
      </c>
      <c r="AH110" s="17">
        <f>IF(AND($D110=$Y$4,$E110=AH$5),VLOOKUP($A110,'Потребление ЭЭ_факт'!$A$5:$DH$154,47+'Потребление ЭЭ_факт'!BP$4+11,FALSE),IF(AG110&lt;&gt;0,VLOOKUP($A110,'Потребление ЭЭ_факт'!$A$5:$DH$154,47+'Потребление ЭЭ_факт'!BP$4+11,FALSE),0))</f>
        <v>0</v>
      </c>
      <c r="AI110" s="17">
        <f>IF(AND($D110=$Y$4,$E110=AI$5),VLOOKUP($A110,'Потребление ЭЭ_факт'!$A$5:$DH$154,47+'Потребление ЭЭ_факт'!BQ$4+11,FALSE),IF(AH110&lt;&gt;0,VLOOKUP($A110,'Потребление ЭЭ_факт'!$A$5:$DH$154,47+'Потребление ЭЭ_факт'!BQ$4+11,FALSE),0))</f>
        <v>0</v>
      </c>
      <c r="AJ110" s="17">
        <f>IF(AND($D110=$Y$4,$E110=AJ$5),VLOOKUP($A110,'Потребление ЭЭ_факт'!$A$5:$DH$154,47+'Потребление ЭЭ_факт'!BR$4+11,FALSE),IF(AI110&lt;&gt;0,VLOOKUP($A110,'Потребление ЭЭ_факт'!$A$5:$DH$154,47+'Потребление ЭЭ_факт'!BR$4+11,FALSE),0))</f>
        <v>0</v>
      </c>
      <c r="AK110" s="14">
        <f>IF(AND($D110=$AK$4,$E110=AK$5),VLOOKUP($A110,'Потребление ЭЭ_факт'!$A$5:$DH$154,47+'Потребление ЭЭ_факт'!BS$4+23,FALSE),IF(AJ110&lt;&gt;0,VLOOKUP($A110,'Потребление ЭЭ_факт'!$A$5:$DH$154,47+'Потребление ЭЭ_факт'!BS$4+23,FALSE),0))</f>
        <v>0</v>
      </c>
      <c r="AL110" s="17">
        <f>IF(AND($D110=$AK$4,$E110=AL$5),VLOOKUP($A110,'Потребление ЭЭ_факт'!$A$5:$DH$154,47+'Потребление ЭЭ_факт'!BT$4+23,FALSE),IF(AK110&lt;&gt;0,VLOOKUP($A110,'Потребление ЭЭ_факт'!$A$5:$DH$154,47+'Потребление ЭЭ_факт'!BT$4+23,FALSE),0))</f>
        <v>0</v>
      </c>
      <c r="AM110" s="17">
        <f>IF(AND($D110=$AK$4,$E110=AM$5),VLOOKUP($A110,'Потребление ЭЭ_факт'!$A$5:$DH$154,47+'Потребление ЭЭ_факт'!BU$4+23,FALSE),IF(AL110&lt;&gt;0,VLOOKUP($A110,'Потребление ЭЭ_факт'!$A$5:$DH$154,47+'Потребление ЭЭ_факт'!BU$4+23,FALSE),0))</f>
        <v>0</v>
      </c>
      <c r="AN110" s="17">
        <f>IF(AND($D110=$AK$4,$E110=AN$5),VLOOKUP($A110,'Потребление ЭЭ_факт'!$A$5:$DH$154,47+'Потребление ЭЭ_факт'!BV$4+23,FALSE),IF(AM110&lt;&gt;0,VLOOKUP($A110,'Потребление ЭЭ_факт'!$A$5:$DH$154,47+'Потребление ЭЭ_факт'!BV$4+23,FALSE),0))</f>
        <v>0</v>
      </c>
      <c r="AO110" s="17">
        <f>IF(AND($D110=$AK$4,$E110=AO$5),VLOOKUP($A110,'Потребление ЭЭ_факт'!$A$5:$DH$154,47+'Потребление ЭЭ_факт'!BW$4+23,FALSE),IF(AN110&lt;&gt;0,VLOOKUP($A110,'Потребление ЭЭ_факт'!$A$5:$DH$154,47+'Потребление ЭЭ_факт'!BW$4+23,FALSE),0))</f>
        <v>0</v>
      </c>
      <c r="AP110" s="17">
        <f>IF(AND($D110=$AK$4,$E110=AP$5),VLOOKUP($A110,'Потребление ЭЭ_факт'!$A$5:$DH$154,47+'Потребление ЭЭ_факт'!BX$4+23,FALSE),IF(AO110&lt;&gt;0,VLOOKUP($A110,'Потребление ЭЭ_факт'!$A$5:$DH$154,47+'Потребление ЭЭ_факт'!BX$4+23,FALSE),0))</f>
        <v>0</v>
      </c>
      <c r="AQ110" s="17">
        <f>IF(AND($D110=$AK$4,$E110=AQ$5),VLOOKUP($A110,'Потребление ЭЭ_факт'!$A$5:$DH$154,47+'Потребление ЭЭ_факт'!BY$4+23,FALSE),IF(AP110&lt;&gt;0,VLOOKUP($A110,'Потребление ЭЭ_факт'!$A$5:$DH$154,47+'Потребление ЭЭ_факт'!BY$4+23,FALSE),0))</f>
        <v>0</v>
      </c>
      <c r="AR110" s="17">
        <f>IF(AND($D110=$AK$4,$E110=AR$5),VLOOKUP($A110,'Потребление ЭЭ_факт'!$A$5:$DH$154,47+'Потребление ЭЭ_факт'!BZ$4+23,FALSE),IF(AQ110&lt;&gt;0,VLOOKUP($A110,'Потребление ЭЭ_факт'!$A$5:$DH$154,47+'Потребление ЭЭ_факт'!BZ$4+23,FALSE),0))</f>
        <v>0</v>
      </c>
      <c r="AS110" s="17">
        <f>IF(AND($D110=$AK$4,$E110=AS$5),VLOOKUP($A110,'Потребление ЭЭ_факт'!$A$5:$DH$154,47+'Потребление ЭЭ_факт'!CA$4+23,FALSE),IF(AR110&lt;&gt;0,VLOOKUP($A110,'Потребление ЭЭ_факт'!$A$5:$DH$154,47+'Потребление ЭЭ_факт'!CA$4+23,FALSE),0))</f>
        <v>0</v>
      </c>
      <c r="AT110" s="17">
        <f>IF(AND($D110=$AK$4,$E110=AT$5),VLOOKUP($A110,'Потребление ЭЭ_факт'!$A$5:$DH$154,47+'Потребление ЭЭ_факт'!CB$4+23,FALSE),IF(AS110&lt;&gt;0,VLOOKUP($A110,'Потребление ЭЭ_факт'!$A$5:$DH$154,47+'Потребление ЭЭ_факт'!CB$4+23,FALSE),0))</f>
        <v>0</v>
      </c>
      <c r="AU110" s="17">
        <f>IF(AND($D110=$AK$4,$E110=AU$5),VLOOKUP($A110,'Потребление ЭЭ_факт'!$A$5:$DH$154,47+'Потребление ЭЭ_факт'!CC$4+23,FALSE),IF(AT110&lt;&gt;0,VLOOKUP($A110,'Потребление ЭЭ_факт'!$A$5:$DH$154,47+'Потребление ЭЭ_факт'!CC$4+23,FALSE),0))</f>
        <v>0</v>
      </c>
      <c r="AV110" s="17">
        <f>IF(AND($D110=$AK$4,$E110=AV$5),VLOOKUP($A110,'Потребление ЭЭ_факт'!$A$5:$DH$154,47+'Потребление ЭЭ_факт'!CD$4+23,FALSE),IF(AU110&lt;&gt;0,VLOOKUP($A110,'Потребление ЭЭ_факт'!$A$5:$DH$154,47+'Потребление ЭЭ_факт'!CD$4+23,FALSE),0))</f>
        <v>0</v>
      </c>
      <c r="AW110" s="14">
        <f>IF(AND($D110=$AW$4,$E110=AW$5),VLOOKUP($A110,'Потребление ЭЭ_факт'!$A$5:$DH$154,47+'Потребление ЭЭ_факт'!CE$4+35,FALSE),IF(AV110&lt;&gt;0,VLOOKUP($A110,'Потребление ЭЭ_факт'!$A$5:$DH$154,47+'Потребление ЭЭ_факт'!CE$4+35,FALSE),0))</f>
        <v>0</v>
      </c>
      <c r="AX110" s="17">
        <f>IF(AND($D110=$AW$4,$E110=AX$5),VLOOKUP($A110,'Потребление ЭЭ_факт'!$A$5:$DH$154,47+'Потребление ЭЭ_факт'!CF$4+35,FALSE),IF(AW110&lt;&gt;0,VLOOKUP($A110,'Потребление ЭЭ_факт'!$A$5:$DH$154,47+'Потребление ЭЭ_факт'!CF$4+35,FALSE),0))</f>
        <v>0</v>
      </c>
      <c r="AY110" s="17">
        <f>IF(AND($D110=$AW$4,$E110=AY$5),VLOOKUP($A110,'Потребление ЭЭ_факт'!$A$5:$DH$154,47+'Потребление ЭЭ_факт'!CG$4+35,FALSE),IF(AX110&lt;&gt;0,VLOOKUP($A110,'Потребление ЭЭ_факт'!$A$5:$DH$154,47+'Потребление ЭЭ_факт'!CG$4+35,FALSE),0))</f>
        <v>0</v>
      </c>
      <c r="AZ110" s="17">
        <f>IF(AND($D110=$AW$4,$E110=AZ$5),VLOOKUP($A110,'Потребление ЭЭ_факт'!$A$5:$DH$154,47+'Потребление ЭЭ_факт'!CH$4+35,FALSE),IF(AY110&lt;&gt;0,VLOOKUP($A110,'Потребление ЭЭ_факт'!$A$5:$DH$154,47+'Потребление ЭЭ_факт'!CH$4+35,FALSE),0))</f>
        <v>0</v>
      </c>
      <c r="BA110" s="17">
        <f>IF(AND($D110=$AW$4,$E110=BA$5),VLOOKUP($A110,'Потребление ЭЭ_факт'!$A$5:$DH$154,47+'Потребление ЭЭ_факт'!CI$4+35,FALSE),IF(AZ110&lt;&gt;0,VLOOKUP($A110,'Потребление ЭЭ_факт'!$A$5:$DH$154,47+'Потребление ЭЭ_факт'!CI$4+35,FALSE),0))</f>
        <v>0</v>
      </c>
      <c r="BB110" s="17">
        <f>IF(AND($D110=$AW$4,$E110=BB$5),VLOOKUP($A110,'Потребление ЭЭ_факт'!$A$5:$DH$154,47+'Потребление ЭЭ_факт'!CJ$4+35,FALSE),IF(BA110&lt;&gt;0,VLOOKUP($A110,'Потребление ЭЭ_факт'!$A$5:$DH$154,47+'Потребление ЭЭ_факт'!CJ$4+35,FALSE),0))</f>
        <v>0</v>
      </c>
      <c r="BC110" s="17">
        <f>IF(AND($D110=$AW$4,$E110=BC$5),VLOOKUP($A110,'Потребление ЭЭ_факт'!$A$5:$DH$154,47+'Потребление ЭЭ_факт'!CK$4+35,FALSE),IF(BB110&lt;&gt;0,VLOOKUP($A110,'Потребление ЭЭ_факт'!$A$5:$DH$154,47+'Потребление ЭЭ_факт'!CK$4+35,FALSE),0))</f>
        <v>0</v>
      </c>
      <c r="BD110" s="17">
        <f>IF(AND($D110=$AW$4,$E110=BD$5),VLOOKUP($A110,'Потребление ЭЭ_факт'!$A$5:$DH$154,47+'Потребление ЭЭ_факт'!CL$4+35,FALSE),IF(BC110&lt;&gt;0,VLOOKUP($A110,'Потребление ЭЭ_факт'!$A$5:$DH$154,47+'Потребление ЭЭ_факт'!CL$4+35,FALSE),0))</f>
        <v>0</v>
      </c>
      <c r="BE110" s="17">
        <f>IF(AND($D110=$AW$4,$E110=BE$5),VLOOKUP($A110,'Потребление ЭЭ_факт'!$A$5:$DH$154,47+'Потребление ЭЭ_факт'!CM$4+35,FALSE),IF(BD110&lt;&gt;0,VLOOKUP($A110,'Потребление ЭЭ_факт'!$A$5:$DH$154,47+'Потребление ЭЭ_факт'!CM$4+35,FALSE),0))</f>
        <v>0</v>
      </c>
      <c r="BF110" s="17">
        <f>IF(AND($D110=$AW$4,$E110=BF$5),VLOOKUP($A110,'Потребление ЭЭ_факт'!$A$5:$DH$154,47+'Потребление ЭЭ_факт'!CN$4+35,FALSE),IF(BE110&lt;&gt;0,VLOOKUP($A110,'Потребление ЭЭ_факт'!$A$5:$DH$154,47+'Потребление ЭЭ_факт'!CN$4+35,FALSE),0))</f>
        <v>0</v>
      </c>
      <c r="BG110" s="17">
        <f>IF(AND($D110=$AW$4,$E110=BG$5),VLOOKUP($A110,'Потребление ЭЭ_факт'!$A$5:$DH$154,47+'Потребление ЭЭ_факт'!CO$4+35,FALSE),IF(BF110&lt;&gt;0,VLOOKUP($A110,'Потребление ЭЭ_факт'!$A$5:$DH$154,47+'Потребление ЭЭ_факт'!CO$4+35,FALSE),0))</f>
        <v>0</v>
      </c>
      <c r="BH110" s="17">
        <f>IF(AND($D110=$AW$4,$E110=BH$5),VLOOKUP($A110,'Потребление ЭЭ_факт'!$A$5:$DH$154,47+'Потребление ЭЭ_факт'!CP$4+35,FALSE),IF(BG110&lt;&gt;0,VLOOKUP($A110,'Потребление ЭЭ_факт'!$A$5:$DH$154,47+'Потребление ЭЭ_факт'!CP$4+35,FALSE),0))</f>
        <v>0</v>
      </c>
      <c r="BI110" s="14">
        <f>IF(AND($D110=$BI$4,$E110=BI$5),VLOOKUP($A110,'Потребление ЭЭ_факт'!$A$5:$DH$154,47+'Потребление ЭЭ_факт'!CQ$4+47,FALSE),IF(BH110&lt;&gt;0,VLOOKUP($A110,'Потребление ЭЭ_факт'!$A$5:$DH$154,47+'Потребление ЭЭ_факт'!CQ$4+47,FALSE),0))</f>
        <v>0</v>
      </c>
      <c r="BJ110" s="17">
        <f>IF(AND($D110=$BI$4,$E110=BJ$5),VLOOKUP($A110,'Потребление ЭЭ_факт'!$A$5:$DH$154,47+'Потребление ЭЭ_факт'!CR$4+47,FALSE),IF(BI110&lt;&gt;0,VLOOKUP($A110,'Потребление ЭЭ_факт'!$A$5:$DH$154,47+'Потребление ЭЭ_факт'!CR$4+47,FALSE),0))</f>
        <v>0</v>
      </c>
      <c r="BK110" s="17">
        <f>IF(AND($D110=$BI$4,$E110=BK$5),VLOOKUP($A110,'Потребление ЭЭ_факт'!$A$5:$DH$154,47+'Потребление ЭЭ_факт'!CS$4+47,FALSE),IF(BJ110&lt;&gt;0,VLOOKUP($A110,'Потребление ЭЭ_факт'!$A$5:$DH$154,47+'Потребление ЭЭ_факт'!CS$4+47,FALSE),0))</f>
        <v>11850.230573999999</v>
      </c>
      <c r="BL110" s="17">
        <f>IF(AND($D110=$BI$4,$E110=BL$5),VLOOKUP($A110,'Потребление ЭЭ_факт'!$A$5:$DH$154,47+'Потребление ЭЭ_факт'!CT$4+47,FALSE),IF(BK110&lt;&gt;0,VLOOKUP($A110,'Потребление ЭЭ_факт'!$A$5:$DH$154,47+'Потребление ЭЭ_факт'!CT$4+47,FALSE),0))</f>
        <v>11459.776419</v>
      </c>
      <c r="BM110" s="17">
        <f>IF(AND($D110=$BI$4,$E110=BM$5),VLOOKUP($A110,'Потребление ЭЭ_факт'!$A$5:$DH$154,47+'Потребление ЭЭ_факт'!CU$4+47,FALSE),IF(BL110&lt;&gt;0,VLOOKUP($A110,'Потребление ЭЭ_факт'!$A$5:$DH$154,47+'Потребление ЭЭ_факт'!CU$4+47,FALSE),0))</f>
        <v>11717.503434</v>
      </c>
      <c r="BN110" s="17">
        <f>IF(AND($D110=$BI$4,$E110=BN$5),VLOOKUP($A110,'Потребление ЭЭ_факт'!$A$5:$DH$154,47+'Потребление ЭЭ_факт'!CV$4+47,FALSE),IF(BM110&lt;&gt;0,VLOOKUP($A110,'Потребление ЭЭ_факт'!$A$5:$DH$154,47+'Потребление ЭЭ_факт'!CV$4+47,FALSE),0))</f>
        <v>14064.819268499999</v>
      </c>
      <c r="BO110" s="17">
        <f>IF(AND($D110=$BI$4,$E110=BO$5),VLOOKUP($A110,'Потребление ЭЭ_факт'!$A$5:$DH$154,47+'Потребление ЭЭ_факт'!CW$4+47,FALSE),IF(BN110&lt;&gt;0,VLOOKUP($A110,'Потребление ЭЭ_факт'!$A$5:$DH$154,47+'Потребление ЭЭ_факт'!CW$4+47,FALSE),0))</f>
        <v>15163.02</v>
      </c>
      <c r="BP110" s="17">
        <f>IF(AND($D110=$BI$4,$E110=BP$5),VLOOKUP($A110,'Потребление ЭЭ_факт'!$A$5:$DH$154,47+'Потребление ЭЭ_факт'!CX$4+47,FALSE),IF(BO110&lt;&gt;0,VLOOKUP($A110,'Потребление ЭЭ_факт'!$A$5:$DH$154,47+'Потребление ЭЭ_факт'!CX$4+47,FALSE),0))</f>
        <v>14290.803891</v>
      </c>
      <c r="BQ110" s="17">
        <f>IF(AND($D110=$BI$4,$E110=BQ$5),VLOOKUP($A110,'Потребление ЭЭ_факт'!$A$5:$DH$154,47+'Потребление ЭЭ_факт'!CY$4+47,FALSE),IF(BP110&lt;&gt;0,VLOOKUP($A110,'Потребление ЭЭ_факт'!$A$5:$DH$154,47+'Потребление ЭЭ_факт'!CY$4+47,FALSE),0))</f>
        <v>13316.592744000001</v>
      </c>
      <c r="BR110" s="17">
        <f>IF(AND($D110=$BI$4,$E110=BR$5),VLOOKUP($A110,'Потребление ЭЭ_факт'!$A$5:$DH$154,47+'Потребление ЭЭ_факт'!CZ$4+47,FALSE),IF(BQ110&lt;&gt;0,VLOOKUP($A110,'Потребление ЭЭ_факт'!$A$5:$DH$154,47+'Потребление ЭЭ_факт'!CZ$4+47,FALSE),0))</f>
        <v>11994.291036000001</v>
      </c>
      <c r="BS110" s="17">
        <f>IF(AND($D110=$BI$4,$E110=BS$5),VLOOKUP($A110,'Потребление ЭЭ_факт'!$A$5:$DH$154,47+'Потребление ЭЭ_факт'!DA$4+47,FALSE),IF(BR110&lt;&gt;0,VLOOKUP($A110,'Потребление ЭЭ_факт'!$A$5:$DH$154,47+'Потребление ЭЭ_факт'!DA$4+47,FALSE),0))</f>
        <v>14712.667105500001</v>
      </c>
      <c r="BT110" s="17">
        <f>IF(AND($D110=$BI$4,$E110=BT$5),VLOOKUP($A110,'Потребление ЭЭ_факт'!$A$5:$DH$154,47+'Потребление ЭЭ_факт'!DB$4+47,FALSE),IF(BS110&lt;&gt;0,VLOOKUP($A110,'Потребление ЭЭ_факт'!$A$5:$DH$154,47+'Потребление ЭЭ_факт'!DB$4+47,FALSE),0))</f>
        <v>16843.952852999999</v>
      </c>
      <c r="BU110" s="14">
        <f>IF(AND($D110=$BU$4,$E110=BU$5),VLOOKUP($A110,'Потребление ЭЭ_факт'!$A$5:$DH$154,59+'Потребление ЭЭ_факт'!DC$4+47,FALSE),IF(BT110&lt;&gt;0,VLOOKUP($A110,'Потребление ЭЭ_факт'!$A$5:$DH$154,47+'Потребление ЭЭ_факт'!DC$4+59,FALSE),0))</f>
        <v>15934.256793</v>
      </c>
      <c r="BV110" s="17">
        <f>IF(AND($D110=$BU$4,$E110=BV$5),VLOOKUP($A110,'Потребление ЭЭ_факт'!$A$5:$DH$154,59+'Потребление ЭЭ_факт'!DD$4+47,FALSE),IF(BU110&lt;&gt;0,VLOOKUP($A110,'Потребление ЭЭ_факт'!$A$5:$DH$154,47+'Потребление ЭЭ_факт'!DD$4+59,FALSE),0))</f>
        <v>14334.318998999999</v>
      </c>
      <c r="BW110" s="17">
        <f>IF(AND($D110=$BU$4,$E110=BW$5),VLOOKUP($A110,'Потребление ЭЭ_факт'!$A$5:$DH$154,59+'Потребление ЭЭ_факт'!DE$4+47,FALSE),IF(BV110&lt;&gt;0,VLOOKUP($A110,'Потребление ЭЭ_факт'!$A$5:$DH$154,47+'Потребление ЭЭ_факт'!DE$4+59,FALSE),0))</f>
        <v>13901.622462000001</v>
      </c>
      <c r="BX110" s="17">
        <f>IF(AND($D110=$BU$4,$E110=BX$5),VLOOKUP($A110,'Потребление ЭЭ_факт'!$A$5:$DH$154,59+'Потребление ЭЭ_факт'!DF$4+47,FALSE),IF(BW110&lt;&gt;0,VLOOKUP($A110,'Потребление ЭЭ_факт'!$A$5:$DH$154,47+'Потребление ЭЭ_факт'!DF$4+59,FALSE),0))</f>
        <v>12040.048566000003</v>
      </c>
      <c r="BY110" s="17">
        <f>IF(AND($D110=$BU$4,$E110=BY$5),VLOOKUP($A110,'Потребление ЭЭ_факт'!$A$5:$DH$154,59+'Потребление ЭЭ_факт'!DG$4+47,FALSE),IF(BX110&lt;&gt;0,VLOOKUP($A110,'Потребление ЭЭ_факт'!$A$5:$DH$154,47+'Потребление ЭЭ_факт'!DG$4+59,FALSE),0))</f>
        <v>13143.274735499999</v>
      </c>
      <c r="BZ110" s="17">
        <f>IF(AND($D110=$BU$4,$E110=BZ$5),VLOOKUP($A110,'Потребление ЭЭ_факт'!$A$5:$DH$154,59+'Потребление ЭЭ_факт'!DH$4+47,FALSE),IF(BY110&lt;&gt;0,VLOOKUP($A110,'Потребление ЭЭ_факт'!$A$5:$DH$154,47+'Потребление ЭЭ_факт'!DH$4+59,FALSE),0))</f>
        <v>13625.819707500001</v>
      </c>
      <c r="CA110" s="15">
        <f t="shared" si="301"/>
        <v>15163.02</v>
      </c>
      <c r="CB110" s="12">
        <f t="shared" si="302"/>
        <v>14290.803891</v>
      </c>
      <c r="CC110" s="12">
        <f t="shared" si="303"/>
        <v>13316.592744000001</v>
      </c>
      <c r="CD110" s="12">
        <f t="shared" si="304"/>
        <v>11994.291036000001</v>
      </c>
      <c r="CE110" s="12">
        <f t="shared" si="305"/>
        <v>14712.667105500001</v>
      </c>
      <c r="CF110" s="12">
        <f t="shared" si="306"/>
        <v>16843.952852999999</v>
      </c>
      <c r="CG110" s="14">
        <f t="shared" si="307"/>
        <v>15934.256793</v>
      </c>
      <c r="CH110" s="15">
        <f t="shared" si="308"/>
        <v>14334.318998999999</v>
      </c>
      <c r="CI110" s="15">
        <f t="shared" si="309"/>
        <v>13901.622462000001</v>
      </c>
      <c r="CJ110" s="15">
        <f t="shared" si="310"/>
        <v>12040.048566000003</v>
      </c>
      <c r="CK110" s="15">
        <f t="shared" si="311"/>
        <v>13143.274735499999</v>
      </c>
      <c r="CL110" s="15">
        <f t="shared" si="312"/>
        <v>13625.819707500001</v>
      </c>
      <c r="CM110" s="15">
        <f t="shared" si="438"/>
        <v>15163.02</v>
      </c>
      <c r="CN110" s="15">
        <f t="shared" si="439"/>
        <v>14290.803891</v>
      </c>
      <c r="CO110" s="15">
        <f t="shared" si="440"/>
        <v>13316.592744000001</v>
      </c>
      <c r="CP110" s="15">
        <f t="shared" si="441"/>
        <v>11994.291036000001</v>
      </c>
      <c r="CQ110" s="15">
        <f t="shared" si="442"/>
        <v>14712.667105500001</v>
      </c>
      <c r="CR110" s="16">
        <f t="shared" si="443"/>
        <v>16843.952852999999</v>
      </c>
      <c r="CS110" s="14">
        <f t="shared" si="437"/>
        <v>15934.256793</v>
      </c>
      <c r="CT110" s="15">
        <f t="shared" si="416"/>
        <v>14334.318998999999</v>
      </c>
      <c r="CU110" s="15">
        <f t="shared" si="417"/>
        <v>13901.622462000001</v>
      </c>
      <c r="CV110" s="15">
        <f t="shared" si="418"/>
        <v>12040.048566000003</v>
      </c>
      <c r="CW110" s="15">
        <f t="shared" si="419"/>
        <v>13143.274735499999</v>
      </c>
      <c r="CX110" s="15">
        <f t="shared" si="420"/>
        <v>13625.819707500001</v>
      </c>
      <c r="CY110" s="15">
        <f t="shared" si="421"/>
        <v>15163.02</v>
      </c>
      <c r="CZ110" s="15">
        <f t="shared" si="422"/>
        <v>14290.803891</v>
      </c>
      <c r="DA110" s="15">
        <f t="shared" si="423"/>
        <v>13316.592744000001</v>
      </c>
      <c r="DB110" s="15">
        <f t="shared" si="424"/>
        <v>11994.291036000001</v>
      </c>
      <c r="DC110" s="15">
        <f t="shared" si="425"/>
        <v>14712.667105500001</v>
      </c>
      <c r="DD110" s="16">
        <f t="shared" si="459"/>
        <v>16843.952852999999</v>
      </c>
      <c r="DE110" s="14">
        <f t="shared" si="460"/>
        <v>15934.256793</v>
      </c>
      <c r="DF110" s="15">
        <f t="shared" si="426"/>
        <v>14334.318998999999</v>
      </c>
      <c r="DG110" s="15">
        <f t="shared" si="427"/>
        <v>13901.622462000001</v>
      </c>
      <c r="DH110" s="15">
        <f t="shared" si="428"/>
        <v>12040.048566000003</v>
      </c>
      <c r="DI110" s="15">
        <f t="shared" si="429"/>
        <v>13143.274735499999</v>
      </c>
      <c r="DJ110" s="15">
        <f t="shared" si="430"/>
        <v>13625.819707500001</v>
      </c>
      <c r="DK110" s="15">
        <f t="shared" si="431"/>
        <v>15163.02</v>
      </c>
      <c r="DL110" s="15">
        <f t="shared" si="432"/>
        <v>14290.803891</v>
      </c>
      <c r="DM110" s="15">
        <f t="shared" si="433"/>
        <v>13316.592744000001</v>
      </c>
      <c r="DN110" s="15">
        <f t="shared" si="434"/>
        <v>11994.291036000001</v>
      </c>
      <c r="DO110" s="15">
        <f t="shared" si="435"/>
        <v>14712.667105500001</v>
      </c>
      <c r="DP110" s="16">
        <f t="shared" si="436"/>
        <v>16843.952852999999</v>
      </c>
      <c r="DQ110" s="14">
        <f t="shared" si="333"/>
        <v>15934.256793</v>
      </c>
      <c r="DR110" s="15">
        <f t="shared" si="334"/>
        <v>14334.318998999999</v>
      </c>
      <c r="DS110" s="15">
        <f t="shared" si="335"/>
        <v>13901.622462000001</v>
      </c>
      <c r="DT110" s="15">
        <f t="shared" si="336"/>
        <v>12040.048566000003</v>
      </c>
      <c r="DU110" s="15">
        <f t="shared" si="337"/>
        <v>13143.274735499999</v>
      </c>
      <c r="DV110" s="15">
        <f t="shared" si="338"/>
        <v>13625.819707500001</v>
      </c>
      <c r="DW110" s="15">
        <f t="shared" si="339"/>
        <v>15163.02</v>
      </c>
      <c r="DX110" s="15">
        <f t="shared" si="340"/>
        <v>14290.803891</v>
      </c>
      <c r="DY110" s="15">
        <f t="shared" si="341"/>
        <v>13316.592744000001</v>
      </c>
      <c r="DZ110" s="15">
        <f t="shared" si="444"/>
        <v>11994.291036000001</v>
      </c>
      <c r="EA110" s="15">
        <f t="shared" si="445"/>
        <v>14712.667105500001</v>
      </c>
      <c r="EB110" s="16">
        <f t="shared" si="446"/>
        <v>16843.952852999999</v>
      </c>
      <c r="EC110" s="14">
        <f t="shared" si="447"/>
        <v>15934.256793</v>
      </c>
      <c r="ED110" s="15">
        <f t="shared" si="448"/>
        <v>14334.318998999999</v>
      </c>
      <c r="EE110" s="15">
        <f t="shared" si="449"/>
        <v>13901.622462000001</v>
      </c>
      <c r="EF110" s="15">
        <f t="shared" si="450"/>
        <v>12040.048566000003</v>
      </c>
      <c r="EG110" s="15">
        <f t="shared" si="451"/>
        <v>13143.274735499999</v>
      </c>
      <c r="EH110" s="15">
        <f t="shared" si="452"/>
        <v>13625.819707500001</v>
      </c>
      <c r="EI110" s="15">
        <f t="shared" si="453"/>
        <v>15163.02</v>
      </c>
      <c r="EJ110" s="15">
        <f t="shared" si="454"/>
        <v>14290.803891</v>
      </c>
      <c r="EK110" s="15">
        <f t="shared" si="455"/>
        <v>13316.592744000001</v>
      </c>
      <c r="EL110" s="15">
        <f t="shared" si="456"/>
        <v>11994.291036000001</v>
      </c>
      <c r="EM110" s="15">
        <f t="shared" si="457"/>
        <v>14712.667105500001</v>
      </c>
      <c r="EN110" s="16">
        <f t="shared" si="458"/>
        <v>16843.952852999999</v>
      </c>
      <c r="EO110" s="14"/>
      <c r="EP110" s="15"/>
      <c r="EQ110" s="15"/>
      <c r="ER110" s="15"/>
      <c r="ES110" s="15"/>
      <c r="ET110" s="15"/>
      <c r="EU110" s="15"/>
      <c r="EV110" s="15"/>
      <c r="EW110" s="15"/>
      <c r="EX110" s="15"/>
      <c r="EY110" s="15"/>
      <c r="EZ110" s="16"/>
      <c r="FC110" s="14"/>
      <c r="FD110" s="17"/>
      <c r="FE110" s="17"/>
      <c r="FF110" s="17"/>
      <c r="FG110" s="17"/>
      <c r="FH110" s="17"/>
      <c r="FI110" s="17"/>
      <c r="FJ110" s="17"/>
      <c r="FK110" s="17"/>
      <c r="FL110" s="17"/>
      <c r="FM110" s="17"/>
      <c r="FN110" s="17"/>
      <c r="FO110" s="14"/>
      <c r="FP110" s="17"/>
      <c r="FQ110" s="17"/>
      <c r="FR110" s="17"/>
      <c r="FS110" s="17"/>
      <c r="FT110" s="17"/>
      <c r="FU110" s="17"/>
      <c r="FV110" s="17"/>
      <c r="FW110" s="17"/>
      <c r="FX110" s="17"/>
      <c r="FY110" s="17"/>
      <c r="FZ110" s="17"/>
      <c r="GA110" s="14"/>
      <c r="GB110" s="17"/>
      <c r="GC110" s="17"/>
      <c r="GD110" s="17">
        <f t="shared" si="344"/>
        <v>11459.776419</v>
      </c>
      <c r="GE110" s="17">
        <f t="shared" si="345"/>
        <v>11717.503434</v>
      </c>
      <c r="GF110" s="17">
        <f t="shared" si="346"/>
        <v>14064.819268499999</v>
      </c>
      <c r="GG110" s="17">
        <f t="shared" si="347"/>
        <v>15163.02</v>
      </c>
      <c r="GH110" s="17">
        <f t="shared" si="348"/>
        <v>14290.803891</v>
      </c>
      <c r="GI110" s="17">
        <f t="shared" si="349"/>
        <v>13316.592744000001</v>
      </c>
      <c r="GJ110" s="17">
        <f t="shared" si="350"/>
        <v>11994.291036000001</v>
      </c>
      <c r="GK110" s="17">
        <f t="shared" si="351"/>
        <v>14712.667105500001</v>
      </c>
      <c r="GL110" s="17">
        <f t="shared" si="352"/>
        <v>16843.952852999999</v>
      </c>
      <c r="GM110" s="14">
        <f t="shared" si="353"/>
        <v>15934.256793</v>
      </c>
      <c r="GN110" s="17">
        <f t="shared" si="354"/>
        <v>14334.318998999999</v>
      </c>
      <c r="GO110" s="17">
        <f t="shared" si="355"/>
        <v>13901.622462000001</v>
      </c>
      <c r="GP110" s="17">
        <f t="shared" si="356"/>
        <v>12040.048566000003</v>
      </c>
      <c r="GQ110" s="17">
        <f t="shared" si="357"/>
        <v>13143.274735499999</v>
      </c>
      <c r="GR110" s="17">
        <f t="shared" si="358"/>
        <v>13625.819707500001</v>
      </c>
      <c r="GS110" s="15">
        <f t="shared" si="359"/>
        <v>15163.02</v>
      </c>
      <c r="GT110" s="12">
        <f t="shared" si="360"/>
        <v>14290.803891</v>
      </c>
      <c r="GU110" s="12">
        <f t="shared" si="361"/>
        <v>13316.592744000001</v>
      </c>
      <c r="GV110" s="12">
        <f t="shared" si="362"/>
        <v>11994.291036000001</v>
      </c>
      <c r="GW110" s="12">
        <f t="shared" si="363"/>
        <v>14712.667105500001</v>
      </c>
      <c r="GX110" s="12">
        <f t="shared" si="364"/>
        <v>16843.952852999999</v>
      </c>
      <c r="GY110" s="14">
        <f t="shared" si="365"/>
        <v>15934.256793</v>
      </c>
      <c r="GZ110" s="15">
        <f t="shared" si="366"/>
        <v>14334.318998999999</v>
      </c>
      <c r="HA110" s="15">
        <f t="shared" si="367"/>
        <v>13901.622462000001</v>
      </c>
      <c r="HB110" s="15">
        <f t="shared" si="368"/>
        <v>12040.048566000003</v>
      </c>
      <c r="HC110" s="15">
        <f t="shared" si="369"/>
        <v>13143.274735499999</v>
      </c>
      <c r="HD110" s="15">
        <f t="shared" si="370"/>
        <v>13625.819707500001</v>
      </c>
      <c r="HE110" s="15">
        <f t="shared" si="371"/>
        <v>15163.02</v>
      </c>
      <c r="HF110" s="15">
        <f t="shared" si="372"/>
        <v>14290.803891</v>
      </c>
      <c r="HG110" s="15">
        <f t="shared" si="373"/>
        <v>13316.592744000001</v>
      </c>
      <c r="HH110" s="15">
        <f t="shared" si="374"/>
        <v>11994.291036000001</v>
      </c>
      <c r="HI110" s="15">
        <f t="shared" si="375"/>
        <v>14712.667105500001</v>
      </c>
      <c r="HJ110" s="16">
        <f t="shared" si="376"/>
        <v>16843.952852999999</v>
      </c>
      <c r="HK110" s="14">
        <f t="shared" si="377"/>
        <v>15934.256793</v>
      </c>
      <c r="HL110" s="15">
        <f t="shared" si="378"/>
        <v>14334.318998999999</v>
      </c>
      <c r="HM110" s="15">
        <f t="shared" si="379"/>
        <v>13901.622462000001</v>
      </c>
      <c r="HN110" s="15">
        <f t="shared" si="380"/>
        <v>12040.048566000003</v>
      </c>
      <c r="HO110" s="15">
        <f t="shared" si="381"/>
        <v>13143.274735499999</v>
      </c>
      <c r="HP110" s="15">
        <f t="shared" si="382"/>
        <v>13625.819707500001</v>
      </c>
      <c r="HQ110" s="15">
        <f t="shared" si="383"/>
        <v>15163.02</v>
      </c>
      <c r="HR110" s="15">
        <f t="shared" si="384"/>
        <v>14290.803891</v>
      </c>
      <c r="HS110" s="15">
        <f t="shared" si="385"/>
        <v>13316.592744000001</v>
      </c>
      <c r="HT110" s="15">
        <f t="shared" si="386"/>
        <v>11994.291036000001</v>
      </c>
      <c r="HU110" s="15">
        <f t="shared" si="387"/>
        <v>14712.667105500001</v>
      </c>
      <c r="HV110" s="16">
        <f t="shared" si="388"/>
        <v>16843.952852999999</v>
      </c>
      <c r="HW110" s="14">
        <f t="shared" si="389"/>
        <v>15934.256793</v>
      </c>
      <c r="HX110" s="15">
        <f t="shared" si="390"/>
        <v>14334.318998999999</v>
      </c>
      <c r="HY110" s="15">
        <f t="shared" si="391"/>
        <v>13901.622462000001</v>
      </c>
      <c r="HZ110" s="15">
        <f t="shared" si="392"/>
        <v>12040.048566000003</v>
      </c>
      <c r="IA110" s="15">
        <f t="shared" si="393"/>
        <v>13143.274735499999</v>
      </c>
      <c r="IB110" s="15">
        <f t="shared" si="394"/>
        <v>13625.819707500001</v>
      </c>
      <c r="IC110" s="15">
        <f t="shared" si="395"/>
        <v>15163.02</v>
      </c>
      <c r="ID110" s="15">
        <f t="shared" si="396"/>
        <v>14290.803891</v>
      </c>
      <c r="IE110" s="15">
        <f t="shared" si="397"/>
        <v>13316.592744000001</v>
      </c>
      <c r="IF110" s="15">
        <f t="shared" si="398"/>
        <v>11994.291036000001</v>
      </c>
      <c r="IG110" s="15">
        <f t="shared" si="399"/>
        <v>14712.667105500001</v>
      </c>
      <c r="IH110" s="16">
        <f t="shared" si="400"/>
        <v>16843.952852999999</v>
      </c>
      <c r="II110" s="14">
        <f t="shared" si="401"/>
        <v>15934.256793</v>
      </c>
      <c r="IJ110" s="15">
        <f t="shared" si="415"/>
        <v>14334.318998999999</v>
      </c>
      <c r="IK110" s="15">
        <f t="shared" si="465"/>
        <v>13901.622462000001</v>
      </c>
      <c r="IL110" s="15"/>
      <c r="IM110" s="15"/>
      <c r="IN110" s="15"/>
      <c r="IO110" s="15"/>
      <c r="IP110" s="15"/>
      <c r="IQ110" s="15"/>
      <c r="IR110" s="15"/>
      <c r="IS110" s="15"/>
      <c r="IT110" s="16"/>
      <c r="IU110" s="14"/>
      <c r="IV110" s="15"/>
      <c r="IW110" s="15"/>
      <c r="IX110" s="15"/>
      <c r="IY110" s="15"/>
      <c r="IZ110" s="15"/>
      <c r="JA110" s="15"/>
      <c r="JB110" s="15"/>
      <c r="JC110" s="15"/>
      <c r="JD110" s="15"/>
      <c r="JE110" s="15"/>
      <c r="JF110" s="16"/>
      <c r="JH110" s="17"/>
      <c r="JI110" s="14">
        <f t="shared" si="406"/>
        <v>0</v>
      </c>
      <c r="JJ110" s="15">
        <f t="shared" si="407"/>
        <v>0</v>
      </c>
      <c r="JK110" s="15">
        <f t="shared" si="408"/>
        <v>123563.42675100001</v>
      </c>
      <c r="JL110" s="15">
        <f t="shared" si="409"/>
        <v>169300.66889250002</v>
      </c>
      <c r="JM110" s="15">
        <f t="shared" si="410"/>
        <v>169300.66889250002</v>
      </c>
      <c r="JN110" s="15">
        <f t="shared" si="411"/>
        <v>169300.66889250002</v>
      </c>
      <c r="JO110" s="15">
        <f t="shared" si="412"/>
        <v>169300.66889250002</v>
      </c>
      <c r="JP110" s="15">
        <f t="shared" si="413"/>
        <v>44170.198254000003</v>
      </c>
      <c r="JQ110" s="15">
        <f t="shared" si="414"/>
        <v>0</v>
      </c>
      <c r="JR110" s="14"/>
    </row>
    <row r="111" spans="1:278" ht="12.75" customHeight="1" x14ac:dyDescent="0.25">
      <c r="A111" s="5" t="s">
        <v>95</v>
      </c>
      <c r="B111" s="3" t="s">
        <v>96</v>
      </c>
      <c r="C111" s="4">
        <v>45380</v>
      </c>
      <c r="D111">
        <f t="shared" si="461"/>
        <v>2024</v>
      </c>
      <c r="E111">
        <f t="shared" si="462"/>
        <v>3</v>
      </c>
      <c r="F111">
        <f t="shared" si="463"/>
        <v>2021</v>
      </c>
      <c r="G111">
        <f t="shared" si="464"/>
        <v>3</v>
      </c>
      <c r="H111">
        <f t="shared" si="402"/>
        <v>2024</v>
      </c>
      <c r="I111">
        <f t="shared" si="403"/>
        <v>4</v>
      </c>
      <c r="J111">
        <f t="shared" si="404"/>
        <v>2029</v>
      </c>
      <c r="K111">
        <f t="shared" si="405"/>
        <v>3</v>
      </c>
      <c r="M111" s="28">
        <f>IF(AND($D111=$M$4,$E111=M$5),VLOOKUP($A111,'Потребление ЭЭ_факт'!$A$5:$DH$154,47+'Потребление ЭЭ_факт'!AU$4-1,FALSE),IF(L111&lt;&gt;0,VLOOKUP($A111,'Потребление ЭЭ_факт'!$A$5:$DH$154,47+'Потребление ЭЭ_факт'!AU$4-1,FALSE),0))</f>
        <v>0</v>
      </c>
      <c r="N111" s="17">
        <f>IF(AND($D111=$M$4,$E111=N$5),VLOOKUP($A111,'Потребление ЭЭ_факт'!$A$5:$DH$154,47+'Потребление ЭЭ_факт'!AV$4-1,FALSE),IF(M111&lt;&gt;0,VLOOKUP($A111,'Потребление ЭЭ_факт'!$A$5:$DH$154,47+'Потребление ЭЭ_факт'!AV$4-1,FALSE),0))</f>
        <v>0</v>
      </c>
      <c r="O111" s="17">
        <f>IF(AND($D111=$M$4,$E111=O$5),VLOOKUP($A111,'Потребление ЭЭ_факт'!$A$5:$DH$154,47+'Потребление ЭЭ_факт'!AW$4-1,FALSE),IF(N111&lt;&gt;0,VLOOKUP($A111,'Потребление ЭЭ_факт'!$A$5:$DH$154,47+'Потребление ЭЭ_факт'!AW$4-1,FALSE),0))</f>
        <v>0</v>
      </c>
      <c r="P111" s="17">
        <f>IF(AND($D111=$M$4,$E111=P$5),VLOOKUP($A111,'Потребление ЭЭ_факт'!$A$5:$DH$154,47+'Потребление ЭЭ_факт'!AX$4-1,FALSE),IF(O111&lt;&gt;0,VLOOKUP($A111,'Потребление ЭЭ_факт'!$A$5:$DH$154,47+'Потребление ЭЭ_факт'!AX$4-1,FALSE),0))</f>
        <v>0</v>
      </c>
      <c r="Q111" s="17">
        <f>IF(AND($D111=$M$4,$E111=Q$5),VLOOKUP($A111,'Потребление ЭЭ_факт'!$A$5:$DH$154,47+'Потребление ЭЭ_факт'!AY$4-1,FALSE),IF(P111&lt;&gt;0,VLOOKUP($A111,'Потребление ЭЭ_факт'!$A$5:$DH$154,47+'Потребление ЭЭ_факт'!AY$4-1,FALSE),0))</f>
        <v>0</v>
      </c>
      <c r="R111" s="17">
        <f>IF(AND($D111=$M$4,$E111=R$5),VLOOKUP($A111,'Потребление ЭЭ_факт'!$A$5:$DH$154,47+'Потребление ЭЭ_факт'!AZ$4-1,FALSE),IF(Q111&lt;&gt;0,VLOOKUP($A111,'Потребление ЭЭ_факт'!$A$5:$DH$154,47+'Потребление ЭЭ_факт'!AZ$4-1,FALSE),0))</f>
        <v>0</v>
      </c>
      <c r="S111" s="17">
        <f>IF(AND($D111=$M$4,$E111=S$5),VLOOKUP($A111,'Потребление ЭЭ_факт'!$A$5:$DH$154,47+'Потребление ЭЭ_факт'!BA$4-1,FALSE),IF(R111&lt;&gt;0,VLOOKUP($A111,'Потребление ЭЭ_факт'!$A$5:$DH$154,47+'Потребление ЭЭ_факт'!BA$4-1,FALSE),0))</f>
        <v>0</v>
      </c>
      <c r="T111" s="17">
        <f>IF(AND($D111=$M$4,$E111=T$5),VLOOKUP($A111,'Потребление ЭЭ_факт'!$A$5:$DH$154,47+'Потребление ЭЭ_факт'!BB$4-1,FALSE),IF(S111&lt;&gt;0,VLOOKUP($A111,'Потребление ЭЭ_факт'!$A$5:$DH$154,47+'Потребление ЭЭ_факт'!BB$4-1,FALSE),0))</f>
        <v>0</v>
      </c>
      <c r="U111" s="17">
        <f>IF(AND($D111=$M$4,$E111=U$5),VLOOKUP($A111,'Потребление ЭЭ_факт'!$A$5:$DH$154,47+'Потребление ЭЭ_факт'!BC$4-1,FALSE),IF(T111&lt;&gt;0,VLOOKUP($A111,'Потребление ЭЭ_факт'!$A$5:$DH$154,47+'Потребление ЭЭ_факт'!BC$4-1,FALSE),0))</f>
        <v>0</v>
      </c>
      <c r="V111" s="17">
        <f>IF(AND($D111=$M$4,$E111=V$5),VLOOKUP($A111,'Потребление ЭЭ_факт'!$A$5:$DH$154,47+'Потребление ЭЭ_факт'!BD$4-1,FALSE),IF(U111&lt;&gt;0,VLOOKUP($A111,'Потребление ЭЭ_факт'!$A$5:$DH$154,47+'Потребление ЭЭ_факт'!BD$4-1,FALSE),0))</f>
        <v>0</v>
      </c>
      <c r="W111" s="17">
        <f>IF(AND($D111=$M$4,$E111=W$5),VLOOKUP($A111,'Потребление ЭЭ_факт'!$A$5:$DH$154,47+'Потребление ЭЭ_факт'!BE$4-1,FALSE),IF(V111&lt;&gt;0,VLOOKUP($A111,'Потребление ЭЭ_факт'!$A$5:$DH$154,47+'Потребление ЭЭ_факт'!BE$4-1,FALSE),0))</f>
        <v>0</v>
      </c>
      <c r="X111" s="17">
        <f>IF(AND($D111=$M$4,$E111=X$5),VLOOKUP($A111,'Потребление ЭЭ_факт'!$A$5:$DH$154,47+'Потребление ЭЭ_факт'!BF$4-1,FALSE),IF(W111&lt;&gt;0,VLOOKUP($A111,'Потребление ЭЭ_факт'!$A$5:$DH$154,47+'Потребление ЭЭ_факт'!BF$4-1,FALSE),0))</f>
        <v>0</v>
      </c>
      <c r="Y111" s="14">
        <f>IF(AND($D111=$Y$4,$E111=Y$5),VLOOKUP($A111,'Потребление ЭЭ_факт'!$A$5:$DH$154,47+'Потребление ЭЭ_факт'!BG$4+11,FALSE),IF(X111&lt;&gt;0,VLOOKUP($A111,'Потребление ЭЭ_факт'!$A$5:$DH$154,47+'Потребление ЭЭ_факт'!BG$4+11,FALSE),0))</f>
        <v>0</v>
      </c>
      <c r="Z111" s="17">
        <f>IF(AND($D111=$Y$4,$E111=Z$5),VLOOKUP($A111,'Потребление ЭЭ_факт'!$A$5:$DH$154,47+'Потребление ЭЭ_факт'!BH$4+11,FALSE),IF(Y111&lt;&gt;0,VLOOKUP($A111,'Потребление ЭЭ_факт'!$A$5:$DH$154,47+'Потребление ЭЭ_факт'!BH$4+11,FALSE),0))</f>
        <v>0</v>
      </c>
      <c r="AA111" s="17">
        <f>IF(AND($D111=$Y$4,$E111=AA$5),VLOOKUP($A111,'Потребление ЭЭ_факт'!$A$5:$DH$154,47+'Потребление ЭЭ_факт'!BI$4+11,FALSE),IF(Z111&lt;&gt;0,VLOOKUP($A111,'Потребление ЭЭ_факт'!$A$5:$DH$154,47+'Потребление ЭЭ_факт'!BI$4+11,FALSE),0))</f>
        <v>0</v>
      </c>
      <c r="AB111" s="17">
        <f>IF(AND($D111=$Y$4,$E111=AB$5),VLOOKUP($A111,'Потребление ЭЭ_факт'!$A$5:$DH$154,47+'Потребление ЭЭ_факт'!BJ$4+11,FALSE),IF(AA111&lt;&gt;0,VLOOKUP($A111,'Потребление ЭЭ_факт'!$A$5:$DH$154,47+'Потребление ЭЭ_факт'!BJ$4+11,FALSE),0))</f>
        <v>0</v>
      </c>
      <c r="AC111" s="17">
        <f>IF(AND($D111=$Y$4,$E111=AC$5),VLOOKUP($A111,'Потребление ЭЭ_факт'!$A$5:$DH$154,47+'Потребление ЭЭ_факт'!BK$4+11,FALSE),IF(AB111&lt;&gt;0,VLOOKUP($A111,'Потребление ЭЭ_факт'!$A$5:$DH$154,47+'Потребление ЭЭ_факт'!BK$4+11,FALSE),0))</f>
        <v>0</v>
      </c>
      <c r="AD111" s="17">
        <f>IF(AND($D111=$Y$4,$E111=AD$5),VLOOKUP($A111,'Потребление ЭЭ_факт'!$A$5:$DH$154,47+'Потребление ЭЭ_факт'!BL$4+11,FALSE),IF(AC111&lt;&gt;0,VLOOKUP($A111,'Потребление ЭЭ_факт'!$A$5:$DH$154,47+'Потребление ЭЭ_факт'!BL$4+11,FALSE),0))</f>
        <v>0</v>
      </c>
      <c r="AE111" s="17">
        <f>IF(AND($D111=$Y$4,$E111=AE$5),VLOOKUP($A111,'Потребление ЭЭ_факт'!$A$5:$DH$154,47+'Потребление ЭЭ_факт'!BM$4+11,FALSE),IF(AD111&lt;&gt;0,VLOOKUP($A111,'Потребление ЭЭ_факт'!$A$5:$DH$154,47+'Потребление ЭЭ_факт'!BM$4+11,FALSE),0))</f>
        <v>0</v>
      </c>
      <c r="AF111" s="17">
        <f>IF(AND($D111=$Y$4,$E111=AF$5),VLOOKUP($A111,'Потребление ЭЭ_факт'!$A$5:$DH$154,47+'Потребление ЭЭ_факт'!BN$4+11,FALSE),IF(AE111&lt;&gt;0,VLOOKUP($A111,'Потребление ЭЭ_факт'!$A$5:$DH$154,47+'Потребление ЭЭ_факт'!BN$4+11,FALSE),0))</f>
        <v>0</v>
      </c>
      <c r="AG111" s="17">
        <f>IF(AND($D111=$Y$4,$E111=AG$5),VLOOKUP($A111,'Потребление ЭЭ_факт'!$A$5:$DH$154,47+'Потребление ЭЭ_факт'!BO$4+11,FALSE),IF(AF111&lt;&gt;0,VLOOKUP($A111,'Потребление ЭЭ_факт'!$A$5:$DH$154,47+'Потребление ЭЭ_факт'!BO$4+11,FALSE),0))</f>
        <v>0</v>
      </c>
      <c r="AH111" s="17">
        <f>IF(AND($D111=$Y$4,$E111=AH$5),VLOOKUP($A111,'Потребление ЭЭ_факт'!$A$5:$DH$154,47+'Потребление ЭЭ_факт'!BP$4+11,FALSE),IF(AG111&lt;&gt;0,VLOOKUP($A111,'Потребление ЭЭ_факт'!$A$5:$DH$154,47+'Потребление ЭЭ_факт'!BP$4+11,FALSE),0))</f>
        <v>0</v>
      </c>
      <c r="AI111" s="17">
        <f>IF(AND($D111=$Y$4,$E111=AI$5),VLOOKUP($A111,'Потребление ЭЭ_факт'!$A$5:$DH$154,47+'Потребление ЭЭ_факт'!BQ$4+11,FALSE),IF(AH111&lt;&gt;0,VLOOKUP($A111,'Потребление ЭЭ_факт'!$A$5:$DH$154,47+'Потребление ЭЭ_факт'!BQ$4+11,FALSE),0))</f>
        <v>0</v>
      </c>
      <c r="AJ111" s="17">
        <f>IF(AND($D111=$Y$4,$E111=AJ$5),VLOOKUP($A111,'Потребление ЭЭ_факт'!$A$5:$DH$154,47+'Потребление ЭЭ_факт'!BR$4+11,FALSE),IF(AI111&lt;&gt;0,VLOOKUP($A111,'Потребление ЭЭ_факт'!$A$5:$DH$154,47+'Потребление ЭЭ_факт'!BR$4+11,FALSE),0))</f>
        <v>0</v>
      </c>
      <c r="AK111" s="14">
        <f>IF(AND($D111=$AK$4,$E111=AK$5),VLOOKUP($A111,'Потребление ЭЭ_факт'!$A$5:$DH$154,47+'Потребление ЭЭ_факт'!BS$4+23,FALSE),IF(AJ111&lt;&gt;0,VLOOKUP($A111,'Потребление ЭЭ_факт'!$A$5:$DH$154,47+'Потребление ЭЭ_факт'!BS$4+23,FALSE),0))</f>
        <v>0</v>
      </c>
      <c r="AL111" s="17">
        <f>IF(AND($D111=$AK$4,$E111=AL$5),VLOOKUP($A111,'Потребление ЭЭ_факт'!$A$5:$DH$154,47+'Потребление ЭЭ_факт'!BT$4+23,FALSE),IF(AK111&lt;&gt;0,VLOOKUP($A111,'Потребление ЭЭ_факт'!$A$5:$DH$154,47+'Потребление ЭЭ_факт'!BT$4+23,FALSE),0))</f>
        <v>0</v>
      </c>
      <c r="AM111" s="17">
        <f>IF(AND($D111=$AK$4,$E111=AM$5),VLOOKUP($A111,'Потребление ЭЭ_факт'!$A$5:$DH$154,47+'Потребление ЭЭ_факт'!BU$4+23,FALSE),IF(AL111&lt;&gt;0,VLOOKUP($A111,'Потребление ЭЭ_факт'!$A$5:$DH$154,47+'Потребление ЭЭ_факт'!BU$4+23,FALSE),0))</f>
        <v>0</v>
      </c>
      <c r="AN111" s="17">
        <f>IF(AND($D111=$AK$4,$E111=AN$5),VLOOKUP($A111,'Потребление ЭЭ_факт'!$A$5:$DH$154,47+'Потребление ЭЭ_факт'!BV$4+23,FALSE),IF(AM111&lt;&gt;0,VLOOKUP($A111,'Потребление ЭЭ_факт'!$A$5:$DH$154,47+'Потребление ЭЭ_факт'!BV$4+23,FALSE),0))</f>
        <v>0</v>
      </c>
      <c r="AO111" s="17">
        <f>IF(AND($D111=$AK$4,$E111=AO$5),VLOOKUP($A111,'Потребление ЭЭ_факт'!$A$5:$DH$154,47+'Потребление ЭЭ_факт'!BW$4+23,FALSE),IF(AN111&lt;&gt;0,VLOOKUP($A111,'Потребление ЭЭ_факт'!$A$5:$DH$154,47+'Потребление ЭЭ_факт'!BW$4+23,FALSE),0))</f>
        <v>0</v>
      </c>
      <c r="AP111" s="17">
        <f>IF(AND($D111=$AK$4,$E111=AP$5),VLOOKUP($A111,'Потребление ЭЭ_факт'!$A$5:$DH$154,47+'Потребление ЭЭ_факт'!BX$4+23,FALSE),IF(AO111&lt;&gt;0,VLOOKUP($A111,'Потребление ЭЭ_факт'!$A$5:$DH$154,47+'Потребление ЭЭ_факт'!BX$4+23,FALSE),0))</f>
        <v>0</v>
      </c>
      <c r="AQ111" s="17">
        <f>IF(AND($D111=$AK$4,$E111=AQ$5),VLOOKUP($A111,'Потребление ЭЭ_факт'!$A$5:$DH$154,47+'Потребление ЭЭ_факт'!BY$4+23,FALSE),IF(AP111&lt;&gt;0,VLOOKUP($A111,'Потребление ЭЭ_факт'!$A$5:$DH$154,47+'Потребление ЭЭ_факт'!BY$4+23,FALSE),0))</f>
        <v>0</v>
      </c>
      <c r="AR111" s="17">
        <f>IF(AND($D111=$AK$4,$E111=AR$5),VLOOKUP($A111,'Потребление ЭЭ_факт'!$A$5:$DH$154,47+'Потребление ЭЭ_факт'!BZ$4+23,FALSE),IF(AQ111&lt;&gt;0,VLOOKUP($A111,'Потребление ЭЭ_факт'!$A$5:$DH$154,47+'Потребление ЭЭ_факт'!BZ$4+23,FALSE),0))</f>
        <v>0</v>
      </c>
      <c r="AS111" s="17">
        <f>IF(AND($D111=$AK$4,$E111=AS$5),VLOOKUP($A111,'Потребление ЭЭ_факт'!$A$5:$DH$154,47+'Потребление ЭЭ_факт'!CA$4+23,FALSE),IF(AR111&lt;&gt;0,VLOOKUP($A111,'Потребление ЭЭ_факт'!$A$5:$DH$154,47+'Потребление ЭЭ_факт'!CA$4+23,FALSE),0))</f>
        <v>0</v>
      </c>
      <c r="AT111" s="17">
        <f>IF(AND($D111=$AK$4,$E111=AT$5),VLOOKUP($A111,'Потребление ЭЭ_факт'!$A$5:$DH$154,47+'Потребление ЭЭ_факт'!CB$4+23,FALSE),IF(AS111&lt;&gt;0,VLOOKUP($A111,'Потребление ЭЭ_факт'!$A$5:$DH$154,47+'Потребление ЭЭ_факт'!CB$4+23,FALSE),0))</f>
        <v>0</v>
      </c>
      <c r="AU111" s="17">
        <f>IF(AND($D111=$AK$4,$E111=AU$5),VLOOKUP($A111,'Потребление ЭЭ_факт'!$A$5:$DH$154,47+'Потребление ЭЭ_факт'!CC$4+23,FALSE),IF(AT111&lt;&gt;0,VLOOKUP($A111,'Потребление ЭЭ_факт'!$A$5:$DH$154,47+'Потребление ЭЭ_факт'!CC$4+23,FALSE),0))</f>
        <v>0</v>
      </c>
      <c r="AV111" s="17">
        <f>IF(AND($D111=$AK$4,$E111=AV$5),VLOOKUP($A111,'Потребление ЭЭ_факт'!$A$5:$DH$154,47+'Потребление ЭЭ_факт'!CD$4+23,FALSE),IF(AU111&lt;&gt;0,VLOOKUP($A111,'Потребление ЭЭ_факт'!$A$5:$DH$154,47+'Потребление ЭЭ_факт'!CD$4+23,FALSE),0))</f>
        <v>0</v>
      </c>
      <c r="AW111" s="14">
        <f>IF(AND($D111=$AW$4,$E111=AW$5),VLOOKUP($A111,'Потребление ЭЭ_факт'!$A$5:$DH$154,47+'Потребление ЭЭ_факт'!CE$4+35,FALSE),IF(AV111&lt;&gt;0,VLOOKUP($A111,'Потребление ЭЭ_факт'!$A$5:$DH$154,47+'Потребление ЭЭ_факт'!CE$4+35,FALSE),0))</f>
        <v>0</v>
      </c>
      <c r="AX111" s="17">
        <f>IF(AND($D111=$AW$4,$E111=AX$5),VLOOKUP($A111,'Потребление ЭЭ_факт'!$A$5:$DH$154,47+'Потребление ЭЭ_факт'!CF$4+35,FALSE),IF(AW111&lt;&gt;0,VLOOKUP($A111,'Потребление ЭЭ_факт'!$A$5:$DH$154,47+'Потребление ЭЭ_факт'!CF$4+35,FALSE),0))</f>
        <v>0</v>
      </c>
      <c r="AY111" s="17">
        <f>IF(AND($D111=$AW$4,$E111=AY$5),VLOOKUP($A111,'Потребление ЭЭ_факт'!$A$5:$DH$154,47+'Потребление ЭЭ_факт'!CG$4+35,FALSE),IF(AX111&lt;&gt;0,VLOOKUP($A111,'Потребление ЭЭ_факт'!$A$5:$DH$154,47+'Потребление ЭЭ_факт'!CG$4+35,FALSE),0))</f>
        <v>0</v>
      </c>
      <c r="AZ111" s="17">
        <f>IF(AND($D111=$AW$4,$E111=AZ$5),VLOOKUP($A111,'Потребление ЭЭ_факт'!$A$5:$DH$154,47+'Потребление ЭЭ_факт'!CH$4+35,FALSE),IF(AY111&lt;&gt;0,VLOOKUP($A111,'Потребление ЭЭ_факт'!$A$5:$DH$154,47+'Потребление ЭЭ_факт'!CH$4+35,FALSE),0))</f>
        <v>0</v>
      </c>
      <c r="BA111" s="17">
        <f>IF(AND($D111=$AW$4,$E111=BA$5),VLOOKUP($A111,'Потребление ЭЭ_факт'!$A$5:$DH$154,47+'Потребление ЭЭ_факт'!CI$4+35,FALSE),IF(AZ111&lt;&gt;0,VLOOKUP($A111,'Потребление ЭЭ_факт'!$A$5:$DH$154,47+'Потребление ЭЭ_факт'!CI$4+35,FALSE),0))</f>
        <v>0</v>
      </c>
      <c r="BB111" s="17">
        <f>IF(AND($D111=$AW$4,$E111=BB$5),VLOOKUP($A111,'Потребление ЭЭ_факт'!$A$5:$DH$154,47+'Потребление ЭЭ_факт'!CJ$4+35,FALSE),IF(BA111&lt;&gt;0,VLOOKUP($A111,'Потребление ЭЭ_факт'!$A$5:$DH$154,47+'Потребление ЭЭ_факт'!CJ$4+35,FALSE),0))</f>
        <v>0</v>
      </c>
      <c r="BC111" s="17">
        <f>IF(AND($D111=$AW$4,$E111=BC$5),VLOOKUP($A111,'Потребление ЭЭ_факт'!$A$5:$DH$154,47+'Потребление ЭЭ_факт'!CK$4+35,FALSE),IF(BB111&lt;&gt;0,VLOOKUP($A111,'Потребление ЭЭ_факт'!$A$5:$DH$154,47+'Потребление ЭЭ_факт'!CK$4+35,FALSE),0))</f>
        <v>0</v>
      </c>
      <c r="BD111" s="17">
        <f>IF(AND($D111=$AW$4,$E111=BD$5),VLOOKUP($A111,'Потребление ЭЭ_факт'!$A$5:$DH$154,47+'Потребление ЭЭ_факт'!CL$4+35,FALSE),IF(BC111&lt;&gt;0,VLOOKUP($A111,'Потребление ЭЭ_факт'!$A$5:$DH$154,47+'Потребление ЭЭ_факт'!CL$4+35,FALSE),0))</f>
        <v>0</v>
      </c>
      <c r="BE111" s="17">
        <f>IF(AND($D111=$AW$4,$E111=BE$5),VLOOKUP($A111,'Потребление ЭЭ_факт'!$A$5:$DH$154,47+'Потребление ЭЭ_факт'!CM$4+35,FALSE),IF(BD111&lt;&gt;0,VLOOKUP($A111,'Потребление ЭЭ_факт'!$A$5:$DH$154,47+'Потребление ЭЭ_факт'!CM$4+35,FALSE),0))</f>
        <v>0</v>
      </c>
      <c r="BF111" s="17">
        <f>IF(AND($D111=$AW$4,$E111=BF$5),VLOOKUP($A111,'Потребление ЭЭ_факт'!$A$5:$DH$154,47+'Потребление ЭЭ_факт'!CN$4+35,FALSE),IF(BE111&lt;&gt;0,VLOOKUP($A111,'Потребление ЭЭ_факт'!$A$5:$DH$154,47+'Потребление ЭЭ_факт'!CN$4+35,FALSE),0))</f>
        <v>0</v>
      </c>
      <c r="BG111" s="17">
        <f>IF(AND($D111=$AW$4,$E111=BG$5),VLOOKUP($A111,'Потребление ЭЭ_факт'!$A$5:$DH$154,47+'Потребление ЭЭ_факт'!CO$4+35,FALSE),IF(BF111&lt;&gt;0,VLOOKUP($A111,'Потребление ЭЭ_факт'!$A$5:$DH$154,47+'Потребление ЭЭ_факт'!CO$4+35,FALSE),0))</f>
        <v>0</v>
      </c>
      <c r="BH111" s="17">
        <f>IF(AND($D111=$AW$4,$E111=BH$5),VLOOKUP($A111,'Потребление ЭЭ_факт'!$A$5:$DH$154,47+'Потребление ЭЭ_факт'!CP$4+35,FALSE),IF(BG111&lt;&gt;0,VLOOKUP($A111,'Потребление ЭЭ_факт'!$A$5:$DH$154,47+'Потребление ЭЭ_факт'!CP$4+35,FALSE),0))</f>
        <v>0</v>
      </c>
      <c r="BI111" s="14">
        <f>IF(AND($D111=$BI$4,$E111=BI$5),VLOOKUP($A111,'Потребление ЭЭ_факт'!$A$5:$DH$154,47+'Потребление ЭЭ_факт'!CQ$4+47,FALSE),IF(BH111&lt;&gt;0,VLOOKUP($A111,'Потребление ЭЭ_факт'!$A$5:$DH$154,47+'Потребление ЭЭ_факт'!CQ$4+47,FALSE),0))</f>
        <v>0</v>
      </c>
      <c r="BJ111" s="17">
        <f>IF(AND($D111=$BI$4,$E111=BJ$5),VLOOKUP($A111,'Потребление ЭЭ_факт'!$A$5:$DH$154,47+'Потребление ЭЭ_факт'!CR$4+47,FALSE),IF(BI111&lt;&gt;0,VLOOKUP($A111,'Потребление ЭЭ_факт'!$A$5:$DH$154,47+'Потребление ЭЭ_факт'!CR$4+47,FALSE),0))</f>
        <v>0</v>
      </c>
      <c r="BK111" s="17">
        <f>IF(AND($D111=$BI$4,$E111=BK$5),VLOOKUP($A111,'Потребление ЭЭ_факт'!$A$5:$DH$154,47+'Потребление ЭЭ_факт'!CS$4+47,FALSE),IF(BJ111&lt;&gt;0,VLOOKUP($A111,'Потребление ЭЭ_факт'!$A$5:$DH$154,47+'Потребление ЭЭ_факт'!CS$4+47,FALSE),0))</f>
        <v>13793.1</v>
      </c>
      <c r="BL111" s="17">
        <f>IF(AND($D111=$BI$4,$E111=BL$5),VLOOKUP($A111,'Потребление ЭЭ_факт'!$A$5:$DH$154,47+'Потребление ЭЭ_факт'!CT$4+47,FALSE),IF(BK111&lt;&gt;0,VLOOKUP($A111,'Потребление ЭЭ_факт'!$A$5:$DH$154,47+'Потребление ЭЭ_факт'!CT$4+47,FALSE),0))</f>
        <v>13524.15</v>
      </c>
      <c r="BM111" s="17">
        <f>IF(AND($D111=$BI$4,$E111=BM$5),VLOOKUP($A111,'Потребление ЭЭ_факт'!$A$5:$DH$154,47+'Потребление ЭЭ_факт'!CU$4+47,FALSE),IF(BL111&lt;&gt;0,VLOOKUP($A111,'Потребление ЭЭ_факт'!$A$5:$DH$154,47+'Потребление ЭЭ_факт'!CU$4+47,FALSE),0))</f>
        <v>13404.03</v>
      </c>
      <c r="BN111" s="17">
        <f>IF(AND($D111=$BI$4,$E111=BN$5),VLOOKUP($A111,'Потребление ЭЭ_факт'!$A$5:$DH$154,47+'Потребление ЭЭ_факт'!CV$4+47,FALSE),IF(BM111&lt;&gt;0,VLOOKUP($A111,'Потребление ЭЭ_факт'!$A$5:$DH$154,47+'Потребление ЭЭ_факт'!CV$4+47,FALSE),0))</f>
        <v>14414.355</v>
      </c>
      <c r="BO111" s="17">
        <f>IF(AND($D111=$BI$4,$E111=BO$5),VLOOKUP($A111,'Потребление ЭЭ_факт'!$A$5:$DH$154,47+'Потребление ЭЭ_факт'!CW$4+47,FALSE),IF(BN111&lt;&gt;0,VLOOKUP($A111,'Потребление ЭЭ_факт'!$A$5:$DH$154,47+'Потребление ЭЭ_факт'!CW$4+47,FALSE),0))</f>
        <v>17267.924999999999</v>
      </c>
      <c r="BP111" s="17">
        <f>IF(AND($D111=$BI$4,$E111=BP$5),VLOOKUP($A111,'Потребление ЭЭ_факт'!$A$5:$DH$154,47+'Потребление ЭЭ_факт'!CX$4+47,FALSE),IF(BO111&lt;&gt;0,VLOOKUP($A111,'Потребление ЭЭ_факт'!$A$5:$DH$154,47+'Потребление ЭЭ_факт'!CX$4+47,FALSE),0))</f>
        <v>15924.12</v>
      </c>
      <c r="BQ111" s="17">
        <f>IF(AND($D111=$BI$4,$E111=BQ$5),VLOOKUP($A111,'Потребление ЭЭ_факт'!$A$5:$DH$154,47+'Потребление ЭЭ_факт'!CY$4+47,FALSE),IF(BP111&lt;&gt;0,VLOOKUP($A111,'Потребление ЭЭ_факт'!$A$5:$DH$154,47+'Потребление ЭЭ_факт'!CY$4+47,FALSE),0))</f>
        <v>14123.64</v>
      </c>
      <c r="BR111" s="17">
        <f>IF(AND($D111=$BI$4,$E111=BR$5),VLOOKUP($A111,'Потребление ЭЭ_факт'!$A$5:$DH$154,47+'Потребление ЭЭ_факт'!CZ$4+47,FALSE),IF(BQ111&lt;&gt;0,VLOOKUP($A111,'Потребление ЭЭ_факт'!$A$5:$DH$154,47+'Потребление ЭЭ_факт'!CZ$4+47,FALSE),0))</f>
        <v>13235.325000000001</v>
      </c>
      <c r="BS111" s="17">
        <f>IF(AND($D111=$BI$4,$E111=BS$5),VLOOKUP($A111,'Потребление ЭЭ_факт'!$A$5:$DH$154,47+'Потребление ЭЭ_факт'!DA$4+47,FALSE),IF(BR111&lt;&gt;0,VLOOKUP($A111,'Потребление ЭЭ_факт'!$A$5:$DH$154,47+'Потребление ЭЭ_факт'!DA$4+47,FALSE),0))</f>
        <v>14642.084999999999</v>
      </c>
      <c r="BT111" s="17">
        <f>IF(AND($D111=$BI$4,$E111=BT$5),VLOOKUP($A111,'Потребление ЭЭ_факт'!$A$5:$DH$154,47+'Потребление ЭЭ_факт'!DB$4+47,FALSE),IF(BS111&lt;&gt;0,VLOOKUP($A111,'Потребление ЭЭ_факт'!$A$5:$DH$154,47+'Потребление ЭЭ_факт'!DB$4+47,FALSE),0))</f>
        <v>14553.39</v>
      </c>
      <c r="BU111" s="14">
        <f>IF(AND($D111=$BU$4,$E111=BU$5),VLOOKUP($A111,'Потребление ЭЭ_факт'!$A$5:$DH$154,59+'Потребление ЭЭ_факт'!DC$4+47,FALSE),IF(BT111&lt;&gt;0,VLOOKUP($A111,'Потребление ЭЭ_факт'!$A$5:$DH$154,47+'Потребление ЭЭ_факт'!DC$4+59,FALSE),0))</f>
        <v>14913</v>
      </c>
      <c r="BV111" s="17">
        <f>IF(AND($D111=$BU$4,$E111=BV$5),VLOOKUP($A111,'Потребление ЭЭ_факт'!$A$5:$DH$154,59+'Потребление ЭЭ_факт'!DD$4+47,FALSE),IF(BU111&lt;&gt;0,VLOOKUP($A111,'Потребление ЭЭ_факт'!$A$5:$DH$154,47+'Потребление ЭЭ_факт'!DD$4+59,FALSE),0))</f>
        <v>14840.88</v>
      </c>
      <c r="BW111" s="17">
        <f>IF(AND($D111=$BU$4,$E111=BW$5),VLOOKUP($A111,'Потребление ЭЭ_факт'!$A$5:$DH$154,59+'Потребление ЭЭ_факт'!DE$4+47,FALSE),IF(BV111&lt;&gt;0,VLOOKUP($A111,'Потребление ЭЭ_факт'!$A$5:$DH$154,47+'Потребление ЭЭ_факт'!DE$4+59,FALSE),0))</f>
        <v>13160.28</v>
      </c>
      <c r="BX111" s="17">
        <f>IF(AND($D111=$BU$4,$E111=BX$5),VLOOKUP($A111,'Потребление ЭЭ_факт'!$A$5:$DH$154,59+'Потребление ЭЭ_факт'!DF$4+47,FALSE),IF(BW111&lt;&gt;0,VLOOKUP($A111,'Потребление ЭЭ_факт'!$A$5:$DH$154,47+'Потребление ЭЭ_факт'!DF$4+59,FALSE),0))</f>
        <v>11901.18</v>
      </c>
      <c r="BY111" s="17">
        <f>IF(AND($D111=$BU$4,$E111=BY$5),VLOOKUP($A111,'Потребление ЭЭ_факт'!$A$5:$DH$154,59+'Потребление ЭЭ_факт'!DG$4+47,FALSE),IF(BX111&lt;&gt;0,VLOOKUP($A111,'Потребление ЭЭ_факт'!$A$5:$DH$154,47+'Потребление ЭЭ_факт'!DG$4+59,FALSE),0))</f>
        <v>11901.705</v>
      </c>
      <c r="BZ111" s="17">
        <f>IF(AND($D111=$BU$4,$E111=BZ$5),VLOOKUP($A111,'Потребление ЭЭ_факт'!$A$5:$DH$154,59+'Потребление ЭЭ_факт'!DH$4+47,FALSE),IF(BY111&lt;&gt;0,VLOOKUP($A111,'Потребление ЭЭ_факт'!$A$5:$DH$154,47+'Потребление ЭЭ_факт'!DH$4+59,FALSE),0))</f>
        <v>11989.545</v>
      </c>
      <c r="CA111" s="15">
        <f t="shared" si="301"/>
        <v>17267.924999999999</v>
      </c>
      <c r="CB111" s="12">
        <f t="shared" si="302"/>
        <v>15924.12</v>
      </c>
      <c r="CC111" s="12">
        <f t="shared" si="303"/>
        <v>14123.64</v>
      </c>
      <c r="CD111" s="12">
        <f t="shared" si="304"/>
        <v>13235.325000000001</v>
      </c>
      <c r="CE111" s="12">
        <f t="shared" si="305"/>
        <v>14642.084999999999</v>
      </c>
      <c r="CF111" s="12">
        <f t="shared" si="306"/>
        <v>14553.39</v>
      </c>
      <c r="CG111" s="14">
        <f t="shared" si="307"/>
        <v>14913</v>
      </c>
      <c r="CH111" s="15">
        <f t="shared" si="308"/>
        <v>14840.88</v>
      </c>
      <c r="CI111" s="15">
        <f t="shared" si="309"/>
        <v>13160.28</v>
      </c>
      <c r="CJ111" s="15">
        <f t="shared" si="310"/>
        <v>11901.18</v>
      </c>
      <c r="CK111" s="15">
        <f t="shared" si="311"/>
        <v>11901.705</v>
      </c>
      <c r="CL111" s="15">
        <f t="shared" si="312"/>
        <v>11989.545</v>
      </c>
      <c r="CM111" s="15">
        <f t="shared" si="438"/>
        <v>17267.924999999999</v>
      </c>
      <c r="CN111" s="15">
        <f t="shared" si="439"/>
        <v>15924.12</v>
      </c>
      <c r="CO111" s="15">
        <f t="shared" si="440"/>
        <v>14123.64</v>
      </c>
      <c r="CP111" s="15">
        <f t="shared" si="441"/>
        <v>13235.325000000001</v>
      </c>
      <c r="CQ111" s="15">
        <f t="shared" si="442"/>
        <v>14642.084999999999</v>
      </c>
      <c r="CR111" s="16">
        <f t="shared" si="443"/>
        <v>14553.39</v>
      </c>
      <c r="CS111" s="14">
        <f t="shared" si="437"/>
        <v>14913</v>
      </c>
      <c r="CT111" s="15">
        <f t="shared" si="416"/>
        <v>14840.88</v>
      </c>
      <c r="CU111" s="15">
        <f t="shared" si="417"/>
        <v>13160.28</v>
      </c>
      <c r="CV111" s="15">
        <f t="shared" si="418"/>
        <v>11901.18</v>
      </c>
      <c r="CW111" s="15">
        <f t="shared" si="419"/>
        <v>11901.705</v>
      </c>
      <c r="CX111" s="15">
        <f t="shared" si="420"/>
        <v>11989.545</v>
      </c>
      <c r="CY111" s="15">
        <f t="shared" si="421"/>
        <v>17267.924999999999</v>
      </c>
      <c r="CZ111" s="15">
        <f t="shared" si="422"/>
        <v>15924.12</v>
      </c>
      <c r="DA111" s="15">
        <f t="shared" si="423"/>
        <v>14123.64</v>
      </c>
      <c r="DB111" s="15">
        <f t="shared" si="424"/>
        <v>13235.325000000001</v>
      </c>
      <c r="DC111" s="15">
        <f t="shared" si="425"/>
        <v>14642.084999999999</v>
      </c>
      <c r="DD111" s="16">
        <f t="shared" si="459"/>
        <v>14553.39</v>
      </c>
      <c r="DE111" s="14">
        <f t="shared" si="460"/>
        <v>14913</v>
      </c>
      <c r="DF111" s="15">
        <f t="shared" si="426"/>
        <v>14840.88</v>
      </c>
      <c r="DG111" s="15">
        <f t="shared" si="427"/>
        <v>13160.28</v>
      </c>
      <c r="DH111" s="15">
        <f t="shared" si="428"/>
        <v>11901.18</v>
      </c>
      <c r="DI111" s="15">
        <f t="shared" si="429"/>
        <v>11901.705</v>
      </c>
      <c r="DJ111" s="15">
        <f t="shared" si="430"/>
        <v>11989.545</v>
      </c>
      <c r="DK111" s="15">
        <f t="shared" si="431"/>
        <v>17267.924999999999</v>
      </c>
      <c r="DL111" s="15">
        <f t="shared" si="432"/>
        <v>15924.12</v>
      </c>
      <c r="DM111" s="15">
        <f t="shared" si="433"/>
        <v>14123.64</v>
      </c>
      <c r="DN111" s="15">
        <f t="shared" si="434"/>
        <v>13235.325000000001</v>
      </c>
      <c r="DO111" s="15">
        <f t="shared" si="435"/>
        <v>14642.084999999999</v>
      </c>
      <c r="DP111" s="16">
        <f t="shared" si="436"/>
        <v>14553.39</v>
      </c>
      <c r="DQ111" s="14">
        <f t="shared" si="333"/>
        <v>14913</v>
      </c>
      <c r="DR111" s="15">
        <f t="shared" si="334"/>
        <v>14840.88</v>
      </c>
      <c r="DS111" s="15">
        <f t="shared" si="335"/>
        <v>13160.28</v>
      </c>
      <c r="DT111" s="15">
        <f t="shared" si="336"/>
        <v>11901.18</v>
      </c>
      <c r="DU111" s="15">
        <f t="shared" si="337"/>
        <v>11901.705</v>
      </c>
      <c r="DV111" s="15">
        <f t="shared" si="338"/>
        <v>11989.545</v>
      </c>
      <c r="DW111" s="15">
        <f t="shared" si="339"/>
        <v>17267.924999999999</v>
      </c>
      <c r="DX111" s="15">
        <f t="shared" si="340"/>
        <v>15924.12</v>
      </c>
      <c r="DY111" s="15">
        <f t="shared" si="341"/>
        <v>14123.64</v>
      </c>
      <c r="DZ111" s="15">
        <f t="shared" si="444"/>
        <v>13235.325000000001</v>
      </c>
      <c r="EA111" s="15">
        <f t="shared" si="445"/>
        <v>14642.084999999999</v>
      </c>
      <c r="EB111" s="16">
        <f t="shared" si="446"/>
        <v>14553.39</v>
      </c>
      <c r="EC111" s="14">
        <f t="shared" si="447"/>
        <v>14913</v>
      </c>
      <c r="ED111" s="15">
        <f t="shared" si="448"/>
        <v>14840.88</v>
      </c>
      <c r="EE111" s="15">
        <f t="shared" si="449"/>
        <v>13160.28</v>
      </c>
      <c r="EF111" s="15">
        <f t="shared" si="450"/>
        <v>11901.18</v>
      </c>
      <c r="EG111" s="15">
        <f t="shared" si="451"/>
        <v>11901.705</v>
      </c>
      <c r="EH111" s="15">
        <f t="shared" si="452"/>
        <v>11989.545</v>
      </c>
      <c r="EI111" s="15">
        <f t="shared" si="453"/>
        <v>17267.924999999999</v>
      </c>
      <c r="EJ111" s="15">
        <f t="shared" si="454"/>
        <v>15924.12</v>
      </c>
      <c r="EK111" s="15">
        <f t="shared" si="455"/>
        <v>14123.64</v>
      </c>
      <c r="EL111" s="15">
        <f t="shared" si="456"/>
        <v>13235.325000000001</v>
      </c>
      <c r="EM111" s="15">
        <f t="shared" si="457"/>
        <v>14642.084999999999</v>
      </c>
      <c r="EN111" s="16">
        <f t="shared" si="458"/>
        <v>14553.39</v>
      </c>
      <c r="EO111" s="14"/>
      <c r="EP111" s="15"/>
      <c r="EQ111" s="15"/>
      <c r="ER111" s="15"/>
      <c r="ES111" s="15"/>
      <c r="ET111" s="15"/>
      <c r="EU111" s="15"/>
      <c r="EV111" s="15"/>
      <c r="EW111" s="15"/>
      <c r="EX111" s="15"/>
      <c r="EY111" s="15"/>
      <c r="EZ111" s="16"/>
      <c r="FC111" s="14"/>
      <c r="FD111" s="17"/>
      <c r="FE111" s="17"/>
      <c r="FF111" s="17"/>
      <c r="FG111" s="17"/>
      <c r="FH111" s="17"/>
      <c r="FI111" s="17"/>
      <c r="FJ111" s="17"/>
      <c r="FK111" s="17"/>
      <c r="FL111" s="17"/>
      <c r="FM111" s="17"/>
      <c r="FN111" s="17"/>
      <c r="FO111" s="14"/>
      <c r="FP111" s="17"/>
      <c r="FQ111" s="17"/>
      <c r="FR111" s="17"/>
      <c r="FS111" s="17"/>
      <c r="FT111" s="17"/>
      <c r="FU111" s="17"/>
      <c r="FV111" s="17"/>
      <c r="FW111" s="17"/>
      <c r="FX111" s="17"/>
      <c r="FY111" s="17"/>
      <c r="FZ111" s="17"/>
      <c r="GA111" s="14"/>
      <c r="GB111" s="17"/>
      <c r="GC111" s="17"/>
      <c r="GD111" s="17">
        <f t="shared" si="344"/>
        <v>13524.15</v>
      </c>
      <c r="GE111" s="17">
        <f t="shared" si="345"/>
        <v>13404.03</v>
      </c>
      <c r="GF111" s="17">
        <f t="shared" si="346"/>
        <v>14414.355</v>
      </c>
      <c r="GG111" s="17">
        <f t="shared" si="347"/>
        <v>17267.924999999999</v>
      </c>
      <c r="GH111" s="17">
        <f t="shared" si="348"/>
        <v>15924.12</v>
      </c>
      <c r="GI111" s="17">
        <f t="shared" si="349"/>
        <v>14123.64</v>
      </c>
      <c r="GJ111" s="17">
        <f t="shared" si="350"/>
        <v>13235.325000000001</v>
      </c>
      <c r="GK111" s="17">
        <f t="shared" si="351"/>
        <v>14642.084999999999</v>
      </c>
      <c r="GL111" s="17">
        <f t="shared" si="352"/>
        <v>14553.39</v>
      </c>
      <c r="GM111" s="14">
        <f t="shared" si="353"/>
        <v>14913</v>
      </c>
      <c r="GN111" s="17">
        <f t="shared" si="354"/>
        <v>14840.88</v>
      </c>
      <c r="GO111" s="17">
        <f t="shared" si="355"/>
        <v>13160.28</v>
      </c>
      <c r="GP111" s="17">
        <f t="shared" si="356"/>
        <v>11901.18</v>
      </c>
      <c r="GQ111" s="17">
        <f t="shared" si="357"/>
        <v>11901.705</v>
      </c>
      <c r="GR111" s="17">
        <f t="shared" si="358"/>
        <v>11989.545</v>
      </c>
      <c r="GS111" s="15">
        <f t="shared" si="359"/>
        <v>17267.924999999999</v>
      </c>
      <c r="GT111" s="12">
        <f t="shared" si="360"/>
        <v>15924.12</v>
      </c>
      <c r="GU111" s="12">
        <f t="shared" si="361"/>
        <v>14123.64</v>
      </c>
      <c r="GV111" s="12">
        <f t="shared" si="362"/>
        <v>13235.325000000001</v>
      </c>
      <c r="GW111" s="12">
        <f t="shared" si="363"/>
        <v>14642.084999999999</v>
      </c>
      <c r="GX111" s="12">
        <f t="shared" si="364"/>
        <v>14553.39</v>
      </c>
      <c r="GY111" s="14">
        <f t="shared" si="365"/>
        <v>14913</v>
      </c>
      <c r="GZ111" s="15">
        <f t="shared" si="366"/>
        <v>14840.88</v>
      </c>
      <c r="HA111" s="15">
        <f t="shared" si="367"/>
        <v>13160.28</v>
      </c>
      <c r="HB111" s="15">
        <f t="shared" si="368"/>
        <v>11901.18</v>
      </c>
      <c r="HC111" s="15">
        <f t="shared" si="369"/>
        <v>11901.705</v>
      </c>
      <c r="HD111" s="15">
        <f t="shared" si="370"/>
        <v>11989.545</v>
      </c>
      <c r="HE111" s="15">
        <f t="shared" si="371"/>
        <v>17267.924999999999</v>
      </c>
      <c r="HF111" s="15">
        <f t="shared" si="372"/>
        <v>15924.12</v>
      </c>
      <c r="HG111" s="15">
        <f t="shared" si="373"/>
        <v>14123.64</v>
      </c>
      <c r="HH111" s="15">
        <f t="shared" si="374"/>
        <v>13235.325000000001</v>
      </c>
      <c r="HI111" s="15">
        <f t="shared" si="375"/>
        <v>14642.084999999999</v>
      </c>
      <c r="HJ111" s="16">
        <f t="shared" si="376"/>
        <v>14553.39</v>
      </c>
      <c r="HK111" s="14">
        <f t="shared" si="377"/>
        <v>14913</v>
      </c>
      <c r="HL111" s="15">
        <f t="shared" si="378"/>
        <v>14840.88</v>
      </c>
      <c r="HM111" s="15">
        <f t="shared" si="379"/>
        <v>13160.28</v>
      </c>
      <c r="HN111" s="15">
        <f t="shared" si="380"/>
        <v>11901.18</v>
      </c>
      <c r="HO111" s="15">
        <f t="shared" si="381"/>
        <v>11901.705</v>
      </c>
      <c r="HP111" s="15">
        <f t="shared" si="382"/>
        <v>11989.545</v>
      </c>
      <c r="HQ111" s="15">
        <f t="shared" si="383"/>
        <v>17267.924999999999</v>
      </c>
      <c r="HR111" s="15">
        <f t="shared" si="384"/>
        <v>15924.12</v>
      </c>
      <c r="HS111" s="15">
        <f t="shared" si="385"/>
        <v>14123.64</v>
      </c>
      <c r="HT111" s="15">
        <f t="shared" si="386"/>
        <v>13235.325000000001</v>
      </c>
      <c r="HU111" s="15">
        <f t="shared" si="387"/>
        <v>14642.084999999999</v>
      </c>
      <c r="HV111" s="16">
        <f t="shared" si="388"/>
        <v>14553.39</v>
      </c>
      <c r="HW111" s="14">
        <f t="shared" si="389"/>
        <v>14913</v>
      </c>
      <c r="HX111" s="15">
        <f t="shared" si="390"/>
        <v>14840.88</v>
      </c>
      <c r="HY111" s="15">
        <f t="shared" si="391"/>
        <v>13160.28</v>
      </c>
      <c r="HZ111" s="15">
        <f t="shared" si="392"/>
        <v>11901.18</v>
      </c>
      <c r="IA111" s="15">
        <f t="shared" si="393"/>
        <v>11901.705</v>
      </c>
      <c r="IB111" s="15">
        <f t="shared" si="394"/>
        <v>11989.545</v>
      </c>
      <c r="IC111" s="15">
        <f t="shared" si="395"/>
        <v>17267.924999999999</v>
      </c>
      <c r="ID111" s="15">
        <f t="shared" si="396"/>
        <v>15924.12</v>
      </c>
      <c r="IE111" s="15">
        <f t="shared" si="397"/>
        <v>14123.64</v>
      </c>
      <c r="IF111" s="15">
        <f t="shared" si="398"/>
        <v>13235.325000000001</v>
      </c>
      <c r="IG111" s="15">
        <f t="shared" si="399"/>
        <v>14642.084999999999</v>
      </c>
      <c r="IH111" s="16">
        <f t="shared" si="400"/>
        <v>14553.39</v>
      </c>
      <c r="II111" s="14">
        <f t="shared" si="401"/>
        <v>14913</v>
      </c>
      <c r="IJ111" s="15">
        <f t="shared" si="415"/>
        <v>14840.88</v>
      </c>
      <c r="IK111" s="15">
        <f t="shared" si="465"/>
        <v>13160.28</v>
      </c>
      <c r="IL111" s="15"/>
      <c r="IM111" s="15"/>
      <c r="IN111" s="15"/>
      <c r="IO111" s="15"/>
      <c r="IP111" s="15"/>
      <c r="IQ111" s="15"/>
      <c r="IR111" s="15"/>
      <c r="IS111" s="15"/>
      <c r="IT111" s="16"/>
      <c r="IU111" s="14"/>
      <c r="IV111" s="15"/>
      <c r="IW111" s="15"/>
      <c r="IX111" s="15"/>
      <c r="IY111" s="15"/>
      <c r="IZ111" s="15"/>
      <c r="JA111" s="15"/>
      <c r="JB111" s="15"/>
      <c r="JC111" s="15"/>
      <c r="JD111" s="15"/>
      <c r="JE111" s="15"/>
      <c r="JF111" s="16"/>
      <c r="JH111" s="17"/>
      <c r="JI111" s="14">
        <f t="shared" si="406"/>
        <v>0</v>
      </c>
      <c r="JJ111" s="15">
        <f t="shared" si="407"/>
        <v>0</v>
      </c>
      <c r="JK111" s="15">
        <f t="shared" si="408"/>
        <v>131089.02000000002</v>
      </c>
      <c r="JL111" s="15">
        <f t="shared" si="409"/>
        <v>168453.07500000001</v>
      </c>
      <c r="JM111" s="15">
        <f t="shared" si="410"/>
        <v>168453.07500000001</v>
      </c>
      <c r="JN111" s="15">
        <f t="shared" si="411"/>
        <v>168453.07500000001</v>
      </c>
      <c r="JO111" s="15">
        <f t="shared" si="412"/>
        <v>168453.07500000001</v>
      </c>
      <c r="JP111" s="15">
        <f t="shared" si="413"/>
        <v>42914.159999999996</v>
      </c>
      <c r="JQ111" s="15">
        <f t="shared" si="414"/>
        <v>0</v>
      </c>
      <c r="JR111" s="14"/>
    </row>
    <row r="112" spans="1:278" ht="12.75" customHeight="1" x14ac:dyDescent="0.25">
      <c r="A112" s="5" t="s">
        <v>133</v>
      </c>
      <c r="B112" s="3" t="s">
        <v>134</v>
      </c>
      <c r="C112" s="4">
        <v>45380</v>
      </c>
      <c r="D112">
        <f t="shared" si="461"/>
        <v>2024</v>
      </c>
      <c r="E112">
        <f t="shared" si="462"/>
        <v>3</v>
      </c>
      <c r="F112">
        <f t="shared" si="463"/>
        <v>2021</v>
      </c>
      <c r="G112">
        <f t="shared" si="464"/>
        <v>3</v>
      </c>
      <c r="H112">
        <f t="shared" si="402"/>
        <v>2024</v>
      </c>
      <c r="I112">
        <f t="shared" si="403"/>
        <v>4</v>
      </c>
      <c r="J112">
        <f t="shared" si="404"/>
        <v>2029</v>
      </c>
      <c r="K112">
        <f t="shared" si="405"/>
        <v>3</v>
      </c>
      <c r="M112" s="28">
        <f>IF(AND($D112=$M$4,$E112=M$5),VLOOKUP($A112,'Потребление ЭЭ_факт'!$A$5:$DH$154,47+'Потребление ЭЭ_факт'!AU$4-1,FALSE),IF(L112&lt;&gt;0,VLOOKUP($A112,'Потребление ЭЭ_факт'!$A$5:$DH$154,47+'Потребление ЭЭ_факт'!AU$4-1,FALSE),0))</f>
        <v>0</v>
      </c>
      <c r="N112" s="17">
        <f>IF(AND($D112=$M$4,$E112=N$5),VLOOKUP($A112,'Потребление ЭЭ_факт'!$A$5:$DH$154,47+'Потребление ЭЭ_факт'!AV$4-1,FALSE),IF(M112&lt;&gt;0,VLOOKUP($A112,'Потребление ЭЭ_факт'!$A$5:$DH$154,47+'Потребление ЭЭ_факт'!AV$4-1,FALSE),0))</f>
        <v>0</v>
      </c>
      <c r="O112" s="17">
        <f>IF(AND($D112=$M$4,$E112=O$5),VLOOKUP($A112,'Потребление ЭЭ_факт'!$A$5:$DH$154,47+'Потребление ЭЭ_факт'!AW$4-1,FALSE),IF(N112&lt;&gt;0,VLOOKUP($A112,'Потребление ЭЭ_факт'!$A$5:$DH$154,47+'Потребление ЭЭ_факт'!AW$4-1,FALSE),0))</f>
        <v>0</v>
      </c>
      <c r="P112" s="17">
        <f>IF(AND($D112=$M$4,$E112=P$5),VLOOKUP($A112,'Потребление ЭЭ_факт'!$A$5:$DH$154,47+'Потребление ЭЭ_факт'!AX$4-1,FALSE),IF(O112&lt;&gt;0,VLOOKUP($A112,'Потребление ЭЭ_факт'!$A$5:$DH$154,47+'Потребление ЭЭ_факт'!AX$4-1,FALSE),0))</f>
        <v>0</v>
      </c>
      <c r="Q112" s="17">
        <f>IF(AND($D112=$M$4,$E112=Q$5),VLOOKUP($A112,'Потребление ЭЭ_факт'!$A$5:$DH$154,47+'Потребление ЭЭ_факт'!AY$4-1,FALSE),IF(P112&lt;&gt;0,VLOOKUP($A112,'Потребление ЭЭ_факт'!$A$5:$DH$154,47+'Потребление ЭЭ_факт'!AY$4-1,FALSE),0))</f>
        <v>0</v>
      </c>
      <c r="R112" s="17">
        <f>IF(AND($D112=$M$4,$E112=R$5),VLOOKUP($A112,'Потребление ЭЭ_факт'!$A$5:$DH$154,47+'Потребление ЭЭ_факт'!AZ$4-1,FALSE),IF(Q112&lt;&gt;0,VLOOKUP($A112,'Потребление ЭЭ_факт'!$A$5:$DH$154,47+'Потребление ЭЭ_факт'!AZ$4-1,FALSE),0))</f>
        <v>0</v>
      </c>
      <c r="S112" s="17">
        <f>IF(AND($D112=$M$4,$E112=S$5),VLOOKUP($A112,'Потребление ЭЭ_факт'!$A$5:$DH$154,47+'Потребление ЭЭ_факт'!BA$4-1,FALSE),IF(R112&lt;&gt;0,VLOOKUP($A112,'Потребление ЭЭ_факт'!$A$5:$DH$154,47+'Потребление ЭЭ_факт'!BA$4-1,FALSE),0))</f>
        <v>0</v>
      </c>
      <c r="T112" s="17">
        <f>IF(AND($D112=$M$4,$E112=T$5),VLOOKUP($A112,'Потребление ЭЭ_факт'!$A$5:$DH$154,47+'Потребление ЭЭ_факт'!BB$4-1,FALSE),IF(S112&lt;&gt;0,VLOOKUP($A112,'Потребление ЭЭ_факт'!$A$5:$DH$154,47+'Потребление ЭЭ_факт'!BB$4-1,FALSE),0))</f>
        <v>0</v>
      </c>
      <c r="U112" s="17">
        <f>IF(AND($D112=$M$4,$E112=U$5),VLOOKUP($A112,'Потребление ЭЭ_факт'!$A$5:$DH$154,47+'Потребление ЭЭ_факт'!BC$4-1,FALSE),IF(T112&lt;&gt;0,VLOOKUP($A112,'Потребление ЭЭ_факт'!$A$5:$DH$154,47+'Потребление ЭЭ_факт'!BC$4-1,FALSE),0))</f>
        <v>0</v>
      </c>
      <c r="V112" s="17">
        <f>IF(AND($D112=$M$4,$E112=V$5),VLOOKUP($A112,'Потребление ЭЭ_факт'!$A$5:$DH$154,47+'Потребление ЭЭ_факт'!BD$4-1,FALSE),IF(U112&lt;&gt;0,VLOOKUP($A112,'Потребление ЭЭ_факт'!$A$5:$DH$154,47+'Потребление ЭЭ_факт'!BD$4-1,FALSE),0))</f>
        <v>0</v>
      </c>
      <c r="W112" s="17">
        <f>IF(AND($D112=$M$4,$E112=W$5),VLOOKUP($A112,'Потребление ЭЭ_факт'!$A$5:$DH$154,47+'Потребление ЭЭ_факт'!BE$4-1,FALSE),IF(V112&lt;&gt;0,VLOOKUP($A112,'Потребление ЭЭ_факт'!$A$5:$DH$154,47+'Потребление ЭЭ_факт'!BE$4-1,FALSE),0))</f>
        <v>0</v>
      </c>
      <c r="X112" s="17">
        <f>IF(AND($D112=$M$4,$E112=X$5),VLOOKUP($A112,'Потребление ЭЭ_факт'!$A$5:$DH$154,47+'Потребление ЭЭ_факт'!BF$4-1,FALSE),IF(W112&lt;&gt;0,VLOOKUP($A112,'Потребление ЭЭ_факт'!$A$5:$DH$154,47+'Потребление ЭЭ_факт'!BF$4-1,FALSE),0))</f>
        <v>0</v>
      </c>
      <c r="Y112" s="14">
        <f>IF(AND($D112=$Y$4,$E112=Y$5),VLOOKUP($A112,'Потребление ЭЭ_факт'!$A$5:$DH$154,47+'Потребление ЭЭ_факт'!BG$4+11,FALSE),IF(X112&lt;&gt;0,VLOOKUP($A112,'Потребление ЭЭ_факт'!$A$5:$DH$154,47+'Потребление ЭЭ_факт'!BG$4+11,FALSE),0))</f>
        <v>0</v>
      </c>
      <c r="Z112" s="17">
        <f>IF(AND($D112=$Y$4,$E112=Z$5),VLOOKUP($A112,'Потребление ЭЭ_факт'!$A$5:$DH$154,47+'Потребление ЭЭ_факт'!BH$4+11,FALSE),IF(Y112&lt;&gt;0,VLOOKUP($A112,'Потребление ЭЭ_факт'!$A$5:$DH$154,47+'Потребление ЭЭ_факт'!BH$4+11,FALSE),0))</f>
        <v>0</v>
      </c>
      <c r="AA112" s="17">
        <f>IF(AND($D112=$Y$4,$E112=AA$5),VLOOKUP($A112,'Потребление ЭЭ_факт'!$A$5:$DH$154,47+'Потребление ЭЭ_факт'!BI$4+11,FALSE),IF(Z112&lt;&gt;0,VLOOKUP($A112,'Потребление ЭЭ_факт'!$A$5:$DH$154,47+'Потребление ЭЭ_факт'!BI$4+11,FALSE),0))</f>
        <v>0</v>
      </c>
      <c r="AB112" s="17">
        <f>IF(AND($D112=$Y$4,$E112=AB$5),VLOOKUP($A112,'Потребление ЭЭ_факт'!$A$5:$DH$154,47+'Потребление ЭЭ_факт'!BJ$4+11,FALSE),IF(AA112&lt;&gt;0,VLOOKUP($A112,'Потребление ЭЭ_факт'!$A$5:$DH$154,47+'Потребление ЭЭ_факт'!BJ$4+11,FALSE),0))</f>
        <v>0</v>
      </c>
      <c r="AC112" s="17">
        <f>IF(AND($D112=$Y$4,$E112=AC$5),VLOOKUP($A112,'Потребление ЭЭ_факт'!$A$5:$DH$154,47+'Потребление ЭЭ_факт'!BK$4+11,FALSE),IF(AB112&lt;&gt;0,VLOOKUP($A112,'Потребление ЭЭ_факт'!$A$5:$DH$154,47+'Потребление ЭЭ_факт'!BK$4+11,FALSE),0))</f>
        <v>0</v>
      </c>
      <c r="AD112" s="17">
        <f>IF(AND($D112=$Y$4,$E112=AD$5),VLOOKUP($A112,'Потребление ЭЭ_факт'!$A$5:$DH$154,47+'Потребление ЭЭ_факт'!BL$4+11,FALSE),IF(AC112&lt;&gt;0,VLOOKUP($A112,'Потребление ЭЭ_факт'!$A$5:$DH$154,47+'Потребление ЭЭ_факт'!BL$4+11,FALSE),0))</f>
        <v>0</v>
      </c>
      <c r="AE112" s="17">
        <f>IF(AND($D112=$Y$4,$E112=AE$5),VLOOKUP($A112,'Потребление ЭЭ_факт'!$A$5:$DH$154,47+'Потребление ЭЭ_факт'!BM$4+11,FALSE),IF(AD112&lt;&gt;0,VLOOKUP($A112,'Потребление ЭЭ_факт'!$A$5:$DH$154,47+'Потребление ЭЭ_факт'!BM$4+11,FALSE),0))</f>
        <v>0</v>
      </c>
      <c r="AF112" s="17">
        <f>IF(AND($D112=$Y$4,$E112=AF$5),VLOOKUP($A112,'Потребление ЭЭ_факт'!$A$5:$DH$154,47+'Потребление ЭЭ_факт'!BN$4+11,FALSE),IF(AE112&lt;&gt;0,VLOOKUP($A112,'Потребление ЭЭ_факт'!$A$5:$DH$154,47+'Потребление ЭЭ_факт'!BN$4+11,FALSE),0))</f>
        <v>0</v>
      </c>
      <c r="AG112" s="17">
        <f>IF(AND($D112=$Y$4,$E112=AG$5),VLOOKUP($A112,'Потребление ЭЭ_факт'!$A$5:$DH$154,47+'Потребление ЭЭ_факт'!BO$4+11,FALSE),IF(AF112&lt;&gt;0,VLOOKUP($A112,'Потребление ЭЭ_факт'!$A$5:$DH$154,47+'Потребление ЭЭ_факт'!BO$4+11,FALSE),0))</f>
        <v>0</v>
      </c>
      <c r="AH112" s="17">
        <f>IF(AND($D112=$Y$4,$E112=AH$5),VLOOKUP($A112,'Потребление ЭЭ_факт'!$A$5:$DH$154,47+'Потребление ЭЭ_факт'!BP$4+11,FALSE),IF(AG112&lt;&gt;0,VLOOKUP($A112,'Потребление ЭЭ_факт'!$A$5:$DH$154,47+'Потребление ЭЭ_факт'!BP$4+11,FALSE),0))</f>
        <v>0</v>
      </c>
      <c r="AI112" s="17">
        <f>IF(AND($D112=$Y$4,$E112=AI$5),VLOOKUP($A112,'Потребление ЭЭ_факт'!$A$5:$DH$154,47+'Потребление ЭЭ_факт'!BQ$4+11,FALSE),IF(AH112&lt;&gt;0,VLOOKUP($A112,'Потребление ЭЭ_факт'!$A$5:$DH$154,47+'Потребление ЭЭ_факт'!BQ$4+11,FALSE),0))</f>
        <v>0</v>
      </c>
      <c r="AJ112" s="17">
        <f>IF(AND($D112=$Y$4,$E112=AJ$5),VLOOKUP($A112,'Потребление ЭЭ_факт'!$A$5:$DH$154,47+'Потребление ЭЭ_факт'!BR$4+11,FALSE),IF(AI112&lt;&gt;0,VLOOKUP($A112,'Потребление ЭЭ_факт'!$A$5:$DH$154,47+'Потребление ЭЭ_факт'!BR$4+11,FALSE),0))</f>
        <v>0</v>
      </c>
      <c r="AK112" s="14">
        <f>IF(AND($D112=$AK$4,$E112=AK$5),VLOOKUP($A112,'Потребление ЭЭ_факт'!$A$5:$DH$154,47+'Потребление ЭЭ_факт'!BS$4+23,FALSE),IF(AJ112&lt;&gt;0,VLOOKUP($A112,'Потребление ЭЭ_факт'!$A$5:$DH$154,47+'Потребление ЭЭ_факт'!BS$4+23,FALSE),0))</f>
        <v>0</v>
      </c>
      <c r="AL112" s="17">
        <f>IF(AND($D112=$AK$4,$E112=AL$5),VLOOKUP($A112,'Потребление ЭЭ_факт'!$A$5:$DH$154,47+'Потребление ЭЭ_факт'!BT$4+23,FALSE),IF(AK112&lt;&gt;0,VLOOKUP($A112,'Потребление ЭЭ_факт'!$A$5:$DH$154,47+'Потребление ЭЭ_факт'!BT$4+23,FALSE),0))</f>
        <v>0</v>
      </c>
      <c r="AM112" s="17">
        <f>IF(AND($D112=$AK$4,$E112=AM$5),VLOOKUP($A112,'Потребление ЭЭ_факт'!$A$5:$DH$154,47+'Потребление ЭЭ_факт'!BU$4+23,FALSE),IF(AL112&lt;&gt;0,VLOOKUP($A112,'Потребление ЭЭ_факт'!$A$5:$DH$154,47+'Потребление ЭЭ_факт'!BU$4+23,FALSE),0))</f>
        <v>0</v>
      </c>
      <c r="AN112" s="17">
        <f>IF(AND($D112=$AK$4,$E112=AN$5),VLOOKUP($A112,'Потребление ЭЭ_факт'!$A$5:$DH$154,47+'Потребление ЭЭ_факт'!BV$4+23,FALSE),IF(AM112&lt;&gt;0,VLOOKUP($A112,'Потребление ЭЭ_факт'!$A$5:$DH$154,47+'Потребление ЭЭ_факт'!BV$4+23,FALSE),0))</f>
        <v>0</v>
      </c>
      <c r="AO112" s="17">
        <f>IF(AND($D112=$AK$4,$E112=AO$5),VLOOKUP($A112,'Потребление ЭЭ_факт'!$A$5:$DH$154,47+'Потребление ЭЭ_факт'!BW$4+23,FALSE),IF(AN112&lt;&gt;0,VLOOKUP($A112,'Потребление ЭЭ_факт'!$A$5:$DH$154,47+'Потребление ЭЭ_факт'!BW$4+23,FALSE),0))</f>
        <v>0</v>
      </c>
      <c r="AP112" s="17">
        <f>IF(AND($D112=$AK$4,$E112=AP$5),VLOOKUP($A112,'Потребление ЭЭ_факт'!$A$5:$DH$154,47+'Потребление ЭЭ_факт'!BX$4+23,FALSE),IF(AO112&lt;&gt;0,VLOOKUP($A112,'Потребление ЭЭ_факт'!$A$5:$DH$154,47+'Потребление ЭЭ_факт'!BX$4+23,FALSE),0))</f>
        <v>0</v>
      </c>
      <c r="AQ112" s="17">
        <f>IF(AND($D112=$AK$4,$E112=AQ$5),VLOOKUP($A112,'Потребление ЭЭ_факт'!$A$5:$DH$154,47+'Потребление ЭЭ_факт'!BY$4+23,FALSE),IF(AP112&lt;&gt;0,VLOOKUP($A112,'Потребление ЭЭ_факт'!$A$5:$DH$154,47+'Потребление ЭЭ_факт'!BY$4+23,FALSE),0))</f>
        <v>0</v>
      </c>
      <c r="AR112" s="17">
        <f>IF(AND($D112=$AK$4,$E112=AR$5),VLOOKUP($A112,'Потребление ЭЭ_факт'!$A$5:$DH$154,47+'Потребление ЭЭ_факт'!BZ$4+23,FALSE),IF(AQ112&lt;&gt;0,VLOOKUP($A112,'Потребление ЭЭ_факт'!$A$5:$DH$154,47+'Потребление ЭЭ_факт'!BZ$4+23,FALSE),0))</f>
        <v>0</v>
      </c>
      <c r="AS112" s="17">
        <f>IF(AND($D112=$AK$4,$E112=AS$5),VLOOKUP($A112,'Потребление ЭЭ_факт'!$A$5:$DH$154,47+'Потребление ЭЭ_факт'!CA$4+23,FALSE),IF(AR112&lt;&gt;0,VLOOKUP($A112,'Потребление ЭЭ_факт'!$A$5:$DH$154,47+'Потребление ЭЭ_факт'!CA$4+23,FALSE),0))</f>
        <v>0</v>
      </c>
      <c r="AT112" s="17">
        <f>IF(AND($D112=$AK$4,$E112=AT$5),VLOOKUP($A112,'Потребление ЭЭ_факт'!$A$5:$DH$154,47+'Потребление ЭЭ_факт'!CB$4+23,FALSE),IF(AS112&lt;&gt;0,VLOOKUP($A112,'Потребление ЭЭ_факт'!$A$5:$DH$154,47+'Потребление ЭЭ_факт'!CB$4+23,FALSE),0))</f>
        <v>0</v>
      </c>
      <c r="AU112" s="17">
        <f>IF(AND($D112=$AK$4,$E112=AU$5),VLOOKUP($A112,'Потребление ЭЭ_факт'!$A$5:$DH$154,47+'Потребление ЭЭ_факт'!CC$4+23,FALSE),IF(AT112&lt;&gt;0,VLOOKUP($A112,'Потребление ЭЭ_факт'!$A$5:$DH$154,47+'Потребление ЭЭ_факт'!CC$4+23,FALSE),0))</f>
        <v>0</v>
      </c>
      <c r="AV112" s="17">
        <f>IF(AND($D112=$AK$4,$E112=AV$5),VLOOKUP($A112,'Потребление ЭЭ_факт'!$A$5:$DH$154,47+'Потребление ЭЭ_факт'!CD$4+23,FALSE),IF(AU112&lt;&gt;0,VLOOKUP($A112,'Потребление ЭЭ_факт'!$A$5:$DH$154,47+'Потребление ЭЭ_факт'!CD$4+23,FALSE),0))</f>
        <v>0</v>
      </c>
      <c r="AW112" s="14">
        <f>IF(AND($D112=$AW$4,$E112=AW$5),VLOOKUP($A112,'Потребление ЭЭ_факт'!$A$5:$DH$154,47+'Потребление ЭЭ_факт'!CE$4+35,FALSE),IF(AV112&lt;&gt;0,VLOOKUP($A112,'Потребление ЭЭ_факт'!$A$5:$DH$154,47+'Потребление ЭЭ_факт'!CE$4+35,FALSE),0))</f>
        <v>0</v>
      </c>
      <c r="AX112" s="17">
        <f>IF(AND($D112=$AW$4,$E112=AX$5),VLOOKUP($A112,'Потребление ЭЭ_факт'!$A$5:$DH$154,47+'Потребление ЭЭ_факт'!CF$4+35,FALSE),IF(AW112&lt;&gt;0,VLOOKUP($A112,'Потребление ЭЭ_факт'!$A$5:$DH$154,47+'Потребление ЭЭ_факт'!CF$4+35,FALSE),0))</f>
        <v>0</v>
      </c>
      <c r="AY112" s="17">
        <f>IF(AND($D112=$AW$4,$E112=AY$5),VLOOKUP($A112,'Потребление ЭЭ_факт'!$A$5:$DH$154,47+'Потребление ЭЭ_факт'!CG$4+35,FALSE),IF(AX112&lt;&gt;0,VLOOKUP($A112,'Потребление ЭЭ_факт'!$A$5:$DH$154,47+'Потребление ЭЭ_факт'!CG$4+35,FALSE),0))</f>
        <v>0</v>
      </c>
      <c r="AZ112" s="17">
        <f>IF(AND($D112=$AW$4,$E112=AZ$5),VLOOKUP($A112,'Потребление ЭЭ_факт'!$A$5:$DH$154,47+'Потребление ЭЭ_факт'!CH$4+35,FALSE),IF(AY112&lt;&gt;0,VLOOKUP($A112,'Потребление ЭЭ_факт'!$A$5:$DH$154,47+'Потребление ЭЭ_факт'!CH$4+35,FALSE),0))</f>
        <v>0</v>
      </c>
      <c r="BA112" s="17">
        <f>IF(AND($D112=$AW$4,$E112=BA$5),VLOOKUP($A112,'Потребление ЭЭ_факт'!$A$5:$DH$154,47+'Потребление ЭЭ_факт'!CI$4+35,FALSE),IF(AZ112&lt;&gt;0,VLOOKUP($A112,'Потребление ЭЭ_факт'!$A$5:$DH$154,47+'Потребление ЭЭ_факт'!CI$4+35,FALSE),0))</f>
        <v>0</v>
      </c>
      <c r="BB112" s="17">
        <f>IF(AND($D112=$AW$4,$E112=BB$5),VLOOKUP($A112,'Потребление ЭЭ_факт'!$A$5:$DH$154,47+'Потребление ЭЭ_факт'!CJ$4+35,FALSE),IF(BA112&lt;&gt;0,VLOOKUP($A112,'Потребление ЭЭ_факт'!$A$5:$DH$154,47+'Потребление ЭЭ_факт'!CJ$4+35,FALSE),0))</f>
        <v>0</v>
      </c>
      <c r="BC112" s="17">
        <f>IF(AND($D112=$AW$4,$E112=BC$5),VLOOKUP($A112,'Потребление ЭЭ_факт'!$A$5:$DH$154,47+'Потребление ЭЭ_факт'!CK$4+35,FALSE),IF(BB112&lt;&gt;0,VLOOKUP($A112,'Потребление ЭЭ_факт'!$A$5:$DH$154,47+'Потребление ЭЭ_факт'!CK$4+35,FALSE),0))</f>
        <v>0</v>
      </c>
      <c r="BD112" s="17">
        <f>IF(AND($D112=$AW$4,$E112=BD$5),VLOOKUP($A112,'Потребление ЭЭ_факт'!$A$5:$DH$154,47+'Потребление ЭЭ_факт'!CL$4+35,FALSE),IF(BC112&lt;&gt;0,VLOOKUP($A112,'Потребление ЭЭ_факт'!$A$5:$DH$154,47+'Потребление ЭЭ_факт'!CL$4+35,FALSE),0))</f>
        <v>0</v>
      </c>
      <c r="BE112" s="17">
        <f>IF(AND($D112=$AW$4,$E112=BE$5),VLOOKUP($A112,'Потребление ЭЭ_факт'!$A$5:$DH$154,47+'Потребление ЭЭ_факт'!CM$4+35,FALSE),IF(BD112&lt;&gt;0,VLOOKUP($A112,'Потребление ЭЭ_факт'!$A$5:$DH$154,47+'Потребление ЭЭ_факт'!CM$4+35,FALSE),0))</f>
        <v>0</v>
      </c>
      <c r="BF112" s="17">
        <f>IF(AND($D112=$AW$4,$E112=BF$5),VLOOKUP($A112,'Потребление ЭЭ_факт'!$A$5:$DH$154,47+'Потребление ЭЭ_факт'!CN$4+35,FALSE),IF(BE112&lt;&gt;0,VLOOKUP($A112,'Потребление ЭЭ_факт'!$A$5:$DH$154,47+'Потребление ЭЭ_факт'!CN$4+35,FALSE),0))</f>
        <v>0</v>
      </c>
      <c r="BG112" s="17">
        <f>IF(AND($D112=$AW$4,$E112=BG$5),VLOOKUP($A112,'Потребление ЭЭ_факт'!$A$5:$DH$154,47+'Потребление ЭЭ_факт'!CO$4+35,FALSE),IF(BF112&lt;&gt;0,VLOOKUP($A112,'Потребление ЭЭ_факт'!$A$5:$DH$154,47+'Потребление ЭЭ_факт'!CO$4+35,FALSE),0))</f>
        <v>0</v>
      </c>
      <c r="BH112" s="17">
        <f>IF(AND($D112=$AW$4,$E112=BH$5),VLOOKUP($A112,'Потребление ЭЭ_факт'!$A$5:$DH$154,47+'Потребление ЭЭ_факт'!CP$4+35,FALSE),IF(BG112&lt;&gt;0,VLOOKUP($A112,'Потребление ЭЭ_факт'!$A$5:$DH$154,47+'Потребление ЭЭ_факт'!CP$4+35,FALSE),0))</f>
        <v>0</v>
      </c>
      <c r="BI112" s="14">
        <f>IF(AND($D112=$BI$4,$E112=BI$5),VLOOKUP($A112,'Потребление ЭЭ_факт'!$A$5:$DH$154,47+'Потребление ЭЭ_факт'!CQ$4+47,FALSE),IF(BH112&lt;&gt;0,VLOOKUP($A112,'Потребление ЭЭ_факт'!$A$5:$DH$154,47+'Потребление ЭЭ_факт'!CQ$4+47,FALSE),0))</f>
        <v>0</v>
      </c>
      <c r="BJ112" s="17">
        <f>IF(AND($D112=$BI$4,$E112=BJ$5),VLOOKUP($A112,'Потребление ЭЭ_факт'!$A$5:$DH$154,47+'Потребление ЭЭ_факт'!CR$4+47,FALSE),IF(BI112&lt;&gt;0,VLOOKUP($A112,'Потребление ЭЭ_факт'!$A$5:$DH$154,47+'Потребление ЭЭ_факт'!CR$4+47,FALSE),0))</f>
        <v>0</v>
      </c>
      <c r="BK112" s="17">
        <f>IF(AND($D112=$BI$4,$E112=BK$5),VLOOKUP($A112,'Потребление ЭЭ_факт'!$A$5:$DH$154,47+'Потребление ЭЭ_факт'!CS$4+47,FALSE),IF(BJ112&lt;&gt;0,VLOOKUP($A112,'Потребление ЭЭ_факт'!$A$5:$DH$154,47+'Потребление ЭЭ_факт'!CS$4+47,FALSE),0))</f>
        <v>22306.2</v>
      </c>
      <c r="BL112" s="17">
        <f>IF(AND($D112=$BI$4,$E112=BL$5),VLOOKUP($A112,'Потребление ЭЭ_факт'!$A$5:$DH$154,47+'Потребление ЭЭ_факт'!CT$4+47,FALSE),IF(BK112&lt;&gt;0,VLOOKUP($A112,'Потребление ЭЭ_факт'!$A$5:$DH$154,47+'Потребление ЭЭ_факт'!CT$4+47,FALSE),0))</f>
        <v>18853.574999999997</v>
      </c>
      <c r="BM112" s="17">
        <f>IF(AND($D112=$BI$4,$E112=BM$5),VLOOKUP($A112,'Потребление ЭЭ_факт'!$A$5:$DH$154,47+'Потребление ЭЭ_факт'!CU$4+47,FALSE),IF(BL112&lt;&gt;0,VLOOKUP($A112,'Потребление ЭЭ_факт'!$A$5:$DH$154,47+'Потребление ЭЭ_факт'!CU$4+47,FALSE),0))</f>
        <v>12954.171428571428</v>
      </c>
      <c r="BN112" s="17">
        <f>IF(AND($D112=$BI$4,$E112=BN$5),VLOOKUP($A112,'Потребление ЭЭ_факт'!$A$5:$DH$154,47+'Потребление ЭЭ_факт'!CV$4+47,FALSE),IF(BM112&lt;&gt;0,VLOOKUP($A112,'Потребление ЭЭ_факт'!$A$5:$DH$154,47+'Потребление ЭЭ_факт'!CV$4+47,FALSE),0))</f>
        <v>11989.009285714286</v>
      </c>
      <c r="BO112" s="17">
        <f>IF(AND($D112=$BI$4,$E112=BO$5),VLOOKUP($A112,'Потребление ЭЭ_факт'!$A$5:$DH$154,47+'Потребление ЭЭ_факт'!CW$4+47,FALSE),IF(BN112&lt;&gt;0,VLOOKUP($A112,'Потребление ЭЭ_факт'!$A$5:$DH$154,47+'Потребление ЭЭ_факт'!CW$4+47,FALSE),0))</f>
        <v>13701.520714285713</v>
      </c>
      <c r="BP112" s="17">
        <f>IF(AND($D112=$BI$4,$E112=BP$5),VLOOKUP($A112,'Потребление ЭЭ_факт'!$A$5:$DH$154,47+'Потребление ЭЭ_факт'!CX$4+47,FALSE),IF(BO112&lt;&gt;0,VLOOKUP($A112,'Потребление ЭЭ_факт'!$A$5:$DH$154,47+'Потребление ЭЭ_факт'!CX$4+47,FALSE),0))</f>
        <v>13247.55</v>
      </c>
      <c r="BQ112" s="17">
        <f>IF(AND($D112=$BI$4,$E112=BQ$5),VLOOKUP($A112,'Потребление ЭЭ_факт'!$A$5:$DH$154,47+'Потребление ЭЭ_факт'!CY$4+47,FALSE),IF(BP112&lt;&gt;0,VLOOKUP($A112,'Потребление ЭЭ_факт'!$A$5:$DH$154,47+'Потребление ЭЭ_факт'!CY$4+47,FALSE),0))</f>
        <v>11769.81</v>
      </c>
      <c r="BR112" s="17">
        <f>IF(AND($D112=$BI$4,$E112=BR$5),VLOOKUP($A112,'Потребление ЭЭ_факт'!$A$5:$DH$154,47+'Потребление ЭЭ_факт'!CZ$4+47,FALSE),IF(BQ112&lt;&gt;0,VLOOKUP($A112,'Потребление ЭЭ_факт'!$A$5:$DH$154,47+'Потребление ЭЭ_факт'!CZ$4+47,FALSE),0))</f>
        <v>15893.97</v>
      </c>
      <c r="BS112" s="17">
        <f>IF(AND($D112=$BI$4,$E112=BS$5),VLOOKUP($A112,'Потребление ЭЭ_факт'!$A$5:$DH$154,47+'Потребление ЭЭ_факт'!DA$4+47,FALSE),IF(BR112&lt;&gt;0,VLOOKUP($A112,'Потребление ЭЭ_факт'!$A$5:$DH$154,47+'Потребление ЭЭ_факт'!DA$4+47,FALSE),0))</f>
        <v>18485.744999999999</v>
      </c>
      <c r="BT112" s="17">
        <f>IF(AND($D112=$BI$4,$E112=BT$5),VLOOKUP($A112,'Потребление ЭЭ_факт'!$A$5:$DH$154,47+'Потребление ЭЭ_факт'!DB$4+47,FALSE),IF(BS112&lt;&gt;0,VLOOKUP($A112,'Потребление ЭЭ_факт'!$A$5:$DH$154,47+'Потребление ЭЭ_факт'!DB$4+47,FALSE),0))</f>
        <v>24689.67</v>
      </c>
      <c r="BU112" s="14">
        <f>IF(AND($D112=$BU$4,$E112=BU$5),VLOOKUP($A112,'Потребление ЭЭ_факт'!$A$5:$DH$154,59+'Потребление ЭЭ_факт'!DC$4+47,FALSE),IF(BT112&lt;&gt;0,VLOOKUP($A112,'Потребление ЭЭ_факт'!$A$5:$DH$154,47+'Потребление ЭЭ_факт'!DC$4+59,FALSE),0))</f>
        <v>23497.455000000002</v>
      </c>
      <c r="BV112" s="17">
        <f>IF(AND($D112=$BU$4,$E112=BV$5),VLOOKUP($A112,'Потребление ЭЭ_факт'!$A$5:$DH$154,59+'Потребление ЭЭ_факт'!DD$4+47,FALSE),IF(BU112&lt;&gt;0,VLOOKUP($A112,'Потребление ЭЭ_факт'!$A$5:$DH$154,47+'Потребление ЭЭ_факт'!DD$4+59,FALSE),0))</f>
        <v>22890.06</v>
      </c>
      <c r="BW112" s="17">
        <f>IF(AND($D112=$BU$4,$E112=BW$5),VLOOKUP($A112,'Потребление ЭЭ_факт'!$A$5:$DH$154,59+'Потребление ЭЭ_факт'!DE$4+47,FALSE),IF(BV112&lt;&gt;0,VLOOKUP($A112,'Потребление ЭЭ_факт'!$A$5:$DH$154,47+'Потребление ЭЭ_факт'!DE$4+59,FALSE),0))</f>
        <v>21319.26</v>
      </c>
      <c r="BX112" s="17">
        <f>IF(AND($D112=$BU$4,$E112=BX$5),VLOOKUP($A112,'Потребление ЭЭ_факт'!$A$5:$DH$154,59+'Потребление ЭЭ_факт'!DF$4+47,FALSE),IF(BW112&lt;&gt;0,VLOOKUP($A112,'Потребление ЭЭ_факт'!$A$5:$DH$154,47+'Потребление ЭЭ_факт'!DF$4+59,FALSE),0))</f>
        <v>16397.73</v>
      </c>
      <c r="BY112" s="17">
        <f>IF(AND($D112=$BU$4,$E112=BY$5),VLOOKUP($A112,'Потребление ЭЭ_факт'!$A$5:$DH$154,59+'Потребление ЭЭ_факт'!DG$4+47,FALSE),IF(BX112&lt;&gt;0,VLOOKUP($A112,'Потребление ЭЭ_факт'!$A$5:$DH$154,47+'Потребление ЭЭ_факт'!DG$4+59,FALSE),0))</f>
        <v>12990.75</v>
      </c>
      <c r="BZ112" s="17">
        <f>IF(AND($D112=$BU$4,$E112=BZ$5),VLOOKUP($A112,'Потребление ЭЭ_факт'!$A$5:$DH$154,59+'Потребление ЭЭ_факт'!DH$4+47,FALSE),IF(BY112&lt;&gt;0,VLOOKUP($A112,'Потребление ЭЭ_факт'!$A$5:$DH$154,47+'Потребление ЭЭ_факт'!DH$4+59,FALSE),0))</f>
        <v>10678.545</v>
      </c>
      <c r="CA112" s="17">
        <f t="shared" si="301"/>
        <v>13701.520714285713</v>
      </c>
      <c r="CB112" s="17">
        <f t="shared" si="302"/>
        <v>13247.55</v>
      </c>
      <c r="CC112" s="17">
        <f t="shared" si="303"/>
        <v>11769.81</v>
      </c>
      <c r="CD112" s="17">
        <f t="shared" si="304"/>
        <v>15893.97</v>
      </c>
      <c r="CE112" s="17">
        <f t="shared" si="305"/>
        <v>18485.744999999999</v>
      </c>
      <c r="CF112" s="15">
        <f t="shared" si="306"/>
        <v>24689.67</v>
      </c>
      <c r="CG112" s="14">
        <f t="shared" si="307"/>
        <v>23497.455000000002</v>
      </c>
      <c r="CH112" s="15">
        <f t="shared" si="308"/>
        <v>22890.06</v>
      </c>
      <c r="CI112" s="15">
        <f t="shared" si="309"/>
        <v>21319.26</v>
      </c>
      <c r="CJ112" s="15">
        <f t="shared" si="310"/>
        <v>16397.73</v>
      </c>
      <c r="CK112" s="15">
        <f t="shared" si="311"/>
        <v>12990.75</v>
      </c>
      <c r="CL112" s="15">
        <f t="shared" si="312"/>
        <v>10678.545</v>
      </c>
      <c r="CM112" s="15">
        <f t="shared" si="438"/>
        <v>13701.520714285713</v>
      </c>
      <c r="CN112" s="15">
        <f t="shared" si="439"/>
        <v>13247.55</v>
      </c>
      <c r="CO112" s="15">
        <f t="shared" si="440"/>
        <v>11769.81</v>
      </c>
      <c r="CP112" s="15">
        <f t="shared" si="441"/>
        <v>15893.97</v>
      </c>
      <c r="CQ112" s="15">
        <f t="shared" si="442"/>
        <v>18485.744999999999</v>
      </c>
      <c r="CR112" s="16">
        <f t="shared" si="443"/>
        <v>24689.67</v>
      </c>
      <c r="CS112" s="14">
        <f t="shared" si="437"/>
        <v>23497.455000000002</v>
      </c>
      <c r="CT112" s="15">
        <f t="shared" si="416"/>
        <v>22890.06</v>
      </c>
      <c r="CU112" s="15">
        <f t="shared" si="417"/>
        <v>21319.26</v>
      </c>
      <c r="CV112" s="15">
        <f t="shared" si="418"/>
        <v>16397.73</v>
      </c>
      <c r="CW112" s="15">
        <f t="shared" si="419"/>
        <v>12990.75</v>
      </c>
      <c r="CX112" s="15">
        <f t="shared" si="420"/>
        <v>10678.545</v>
      </c>
      <c r="CY112" s="15">
        <f t="shared" si="421"/>
        <v>13701.520714285713</v>
      </c>
      <c r="CZ112" s="15">
        <f t="shared" si="422"/>
        <v>13247.55</v>
      </c>
      <c r="DA112" s="15">
        <f t="shared" si="423"/>
        <v>11769.81</v>
      </c>
      <c r="DB112" s="15">
        <f t="shared" si="424"/>
        <v>15893.97</v>
      </c>
      <c r="DC112" s="15">
        <f t="shared" si="425"/>
        <v>18485.744999999999</v>
      </c>
      <c r="DD112" s="16">
        <f t="shared" si="459"/>
        <v>24689.67</v>
      </c>
      <c r="DE112" s="14">
        <f t="shared" si="460"/>
        <v>23497.455000000002</v>
      </c>
      <c r="DF112" s="15">
        <f t="shared" si="426"/>
        <v>22890.06</v>
      </c>
      <c r="DG112" s="15">
        <f t="shared" si="427"/>
        <v>21319.26</v>
      </c>
      <c r="DH112" s="15">
        <f t="shared" si="428"/>
        <v>16397.73</v>
      </c>
      <c r="DI112" s="15">
        <f t="shared" si="429"/>
        <v>12990.75</v>
      </c>
      <c r="DJ112" s="15">
        <f t="shared" si="430"/>
        <v>10678.545</v>
      </c>
      <c r="DK112" s="15">
        <f t="shared" si="431"/>
        <v>13701.520714285713</v>
      </c>
      <c r="DL112" s="15">
        <f t="shared" si="432"/>
        <v>13247.55</v>
      </c>
      <c r="DM112" s="15">
        <f t="shared" si="433"/>
        <v>11769.81</v>
      </c>
      <c r="DN112" s="15">
        <f t="shared" si="434"/>
        <v>15893.97</v>
      </c>
      <c r="DO112" s="15">
        <f t="shared" si="435"/>
        <v>18485.744999999999</v>
      </c>
      <c r="DP112" s="16">
        <f t="shared" si="436"/>
        <v>24689.67</v>
      </c>
      <c r="DQ112" s="14">
        <f t="shared" si="333"/>
        <v>23497.455000000002</v>
      </c>
      <c r="DR112" s="15">
        <f t="shared" si="334"/>
        <v>22890.06</v>
      </c>
      <c r="DS112" s="15">
        <f t="shared" si="335"/>
        <v>21319.26</v>
      </c>
      <c r="DT112" s="15">
        <f t="shared" si="336"/>
        <v>16397.73</v>
      </c>
      <c r="DU112" s="15">
        <f t="shared" si="337"/>
        <v>12990.75</v>
      </c>
      <c r="DV112" s="15">
        <f t="shared" si="338"/>
        <v>10678.545</v>
      </c>
      <c r="DW112" s="15">
        <f t="shared" si="339"/>
        <v>13701.520714285713</v>
      </c>
      <c r="DX112" s="15">
        <f t="shared" si="340"/>
        <v>13247.55</v>
      </c>
      <c r="DY112" s="15">
        <f t="shared" si="341"/>
        <v>11769.81</v>
      </c>
      <c r="DZ112" s="15">
        <f t="shared" si="444"/>
        <v>15893.97</v>
      </c>
      <c r="EA112" s="15">
        <f t="shared" si="445"/>
        <v>18485.744999999999</v>
      </c>
      <c r="EB112" s="16">
        <f t="shared" si="446"/>
        <v>24689.67</v>
      </c>
      <c r="EC112" s="14">
        <f t="shared" si="447"/>
        <v>23497.455000000002</v>
      </c>
      <c r="ED112" s="15">
        <f t="shared" si="448"/>
        <v>22890.06</v>
      </c>
      <c r="EE112" s="15">
        <f t="shared" si="449"/>
        <v>21319.26</v>
      </c>
      <c r="EF112" s="15">
        <f t="shared" si="450"/>
        <v>16397.73</v>
      </c>
      <c r="EG112" s="15">
        <f t="shared" si="451"/>
        <v>12990.75</v>
      </c>
      <c r="EH112" s="15">
        <f t="shared" si="452"/>
        <v>10678.545</v>
      </c>
      <c r="EI112" s="15">
        <f t="shared" si="453"/>
        <v>13701.520714285713</v>
      </c>
      <c r="EJ112" s="15">
        <f t="shared" si="454"/>
        <v>13247.55</v>
      </c>
      <c r="EK112" s="15">
        <f t="shared" si="455"/>
        <v>11769.81</v>
      </c>
      <c r="EL112" s="15">
        <f t="shared" si="456"/>
        <v>15893.97</v>
      </c>
      <c r="EM112" s="15">
        <f t="shared" si="457"/>
        <v>18485.744999999999</v>
      </c>
      <c r="EN112" s="16">
        <f t="shared" si="458"/>
        <v>24689.67</v>
      </c>
      <c r="EO112" s="14"/>
      <c r="EP112" s="15"/>
      <c r="EQ112" s="15"/>
      <c r="ER112" s="15"/>
      <c r="ES112" s="15"/>
      <c r="ET112" s="15"/>
      <c r="EU112" s="15"/>
      <c r="EV112" s="15"/>
      <c r="EW112" s="15"/>
      <c r="EX112" s="15"/>
      <c r="EY112" s="15"/>
      <c r="EZ112" s="16"/>
      <c r="FC112" s="14"/>
      <c r="FD112" s="17"/>
      <c r="FE112" s="17"/>
      <c r="FF112" s="17"/>
      <c r="FG112" s="17"/>
      <c r="FH112" s="17"/>
      <c r="FI112" s="17"/>
      <c r="FJ112" s="17"/>
      <c r="FK112" s="17"/>
      <c r="FL112" s="17"/>
      <c r="FM112" s="17"/>
      <c r="FN112" s="17"/>
      <c r="FO112" s="14"/>
      <c r="FP112" s="17"/>
      <c r="FQ112" s="17"/>
      <c r="FR112" s="17"/>
      <c r="FS112" s="17"/>
      <c r="FT112" s="17"/>
      <c r="FU112" s="17"/>
      <c r="FV112" s="17"/>
      <c r="FW112" s="17"/>
      <c r="FX112" s="17"/>
      <c r="FY112" s="17"/>
      <c r="FZ112" s="17"/>
      <c r="GA112" s="14"/>
      <c r="GB112" s="17"/>
      <c r="GC112" s="17"/>
      <c r="GD112" s="17">
        <f t="shared" si="344"/>
        <v>18853.574999999997</v>
      </c>
      <c r="GE112" s="17">
        <f t="shared" si="345"/>
        <v>12954.171428571428</v>
      </c>
      <c r="GF112" s="17">
        <f t="shared" si="346"/>
        <v>11989.009285714286</v>
      </c>
      <c r="GG112" s="17">
        <f t="shared" si="347"/>
        <v>13701.520714285713</v>
      </c>
      <c r="GH112" s="17">
        <f t="shared" si="348"/>
        <v>13247.55</v>
      </c>
      <c r="GI112" s="17">
        <f t="shared" si="349"/>
        <v>11769.81</v>
      </c>
      <c r="GJ112" s="17">
        <f t="shared" si="350"/>
        <v>15893.97</v>
      </c>
      <c r="GK112" s="17">
        <f t="shared" si="351"/>
        <v>18485.744999999999</v>
      </c>
      <c r="GL112" s="17">
        <f t="shared" si="352"/>
        <v>24689.67</v>
      </c>
      <c r="GM112" s="14">
        <f t="shared" si="353"/>
        <v>23497.455000000002</v>
      </c>
      <c r="GN112" s="17">
        <f t="shared" si="354"/>
        <v>22890.06</v>
      </c>
      <c r="GO112" s="17">
        <f t="shared" si="355"/>
        <v>21319.26</v>
      </c>
      <c r="GP112" s="17">
        <f t="shared" si="356"/>
        <v>16397.73</v>
      </c>
      <c r="GQ112" s="17">
        <f t="shared" si="357"/>
        <v>12990.75</v>
      </c>
      <c r="GR112" s="17">
        <f t="shared" si="358"/>
        <v>10678.545</v>
      </c>
      <c r="GS112" s="17">
        <f t="shared" si="359"/>
        <v>13701.520714285713</v>
      </c>
      <c r="GT112" s="17">
        <f t="shared" si="360"/>
        <v>13247.55</v>
      </c>
      <c r="GU112" s="17">
        <f t="shared" si="361"/>
        <v>11769.81</v>
      </c>
      <c r="GV112" s="17">
        <f t="shared" si="362"/>
        <v>15893.97</v>
      </c>
      <c r="GW112" s="17">
        <f t="shared" si="363"/>
        <v>18485.744999999999</v>
      </c>
      <c r="GX112" s="15">
        <f t="shared" si="364"/>
        <v>24689.67</v>
      </c>
      <c r="GY112" s="14">
        <f t="shared" si="365"/>
        <v>23497.455000000002</v>
      </c>
      <c r="GZ112" s="15">
        <f t="shared" si="366"/>
        <v>22890.06</v>
      </c>
      <c r="HA112" s="15">
        <f t="shared" si="367"/>
        <v>21319.26</v>
      </c>
      <c r="HB112" s="15">
        <f t="shared" si="368"/>
        <v>16397.73</v>
      </c>
      <c r="HC112" s="15">
        <f t="shared" si="369"/>
        <v>12990.75</v>
      </c>
      <c r="HD112" s="15">
        <f t="shared" si="370"/>
        <v>10678.545</v>
      </c>
      <c r="HE112" s="15">
        <f t="shared" si="371"/>
        <v>13701.520714285713</v>
      </c>
      <c r="HF112" s="15">
        <f t="shared" si="372"/>
        <v>13247.55</v>
      </c>
      <c r="HG112" s="15">
        <f t="shared" si="373"/>
        <v>11769.81</v>
      </c>
      <c r="HH112" s="15">
        <f t="shared" si="374"/>
        <v>15893.97</v>
      </c>
      <c r="HI112" s="15">
        <f t="shared" si="375"/>
        <v>18485.744999999999</v>
      </c>
      <c r="HJ112" s="16">
        <f t="shared" si="376"/>
        <v>24689.67</v>
      </c>
      <c r="HK112" s="14">
        <f t="shared" si="377"/>
        <v>23497.455000000002</v>
      </c>
      <c r="HL112" s="15">
        <f t="shared" si="378"/>
        <v>22890.06</v>
      </c>
      <c r="HM112" s="15">
        <f t="shared" si="379"/>
        <v>21319.26</v>
      </c>
      <c r="HN112" s="15">
        <f t="shared" si="380"/>
        <v>16397.73</v>
      </c>
      <c r="HO112" s="15">
        <f t="shared" si="381"/>
        <v>12990.75</v>
      </c>
      <c r="HP112" s="15">
        <f t="shared" si="382"/>
        <v>10678.545</v>
      </c>
      <c r="HQ112" s="15">
        <f t="shared" si="383"/>
        <v>13701.520714285713</v>
      </c>
      <c r="HR112" s="15">
        <f t="shared" si="384"/>
        <v>13247.55</v>
      </c>
      <c r="HS112" s="15">
        <f t="shared" si="385"/>
        <v>11769.81</v>
      </c>
      <c r="HT112" s="15">
        <f t="shared" si="386"/>
        <v>15893.97</v>
      </c>
      <c r="HU112" s="15">
        <f t="shared" si="387"/>
        <v>18485.744999999999</v>
      </c>
      <c r="HV112" s="16">
        <f t="shared" si="388"/>
        <v>24689.67</v>
      </c>
      <c r="HW112" s="14">
        <f t="shared" si="389"/>
        <v>23497.455000000002</v>
      </c>
      <c r="HX112" s="15">
        <f t="shared" si="390"/>
        <v>22890.06</v>
      </c>
      <c r="HY112" s="15">
        <f t="shared" si="391"/>
        <v>21319.26</v>
      </c>
      <c r="HZ112" s="15">
        <f t="shared" si="392"/>
        <v>16397.73</v>
      </c>
      <c r="IA112" s="15">
        <f t="shared" si="393"/>
        <v>12990.75</v>
      </c>
      <c r="IB112" s="15">
        <f t="shared" si="394"/>
        <v>10678.545</v>
      </c>
      <c r="IC112" s="15">
        <f t="shared" si="395"/>
        <v>13701.520714285713</v>
      </c>
      <c r="ID112" s="15">
        <f t="shared" si="396"/>
        <v>13247.55</v>
      </c>
      <c r="IE112" s="15">
        <f t="shared" si="397"/>
        <v>11769.81</v>
      </c>
      <c r="IF112" s="15">
        <f t="shared" si="398"/>
        <v>15893.97</v>
      </c>
      <c r="IG112" s="15">
        <f t="shared" si="399"/>
        <v>18485.744999999999</v>
      </c>
      <c r="IH112" s="16">
        <f t="shared" si="400"/>
        <v>24689.67</v>
      </c>
      <c r="II112" s="14">
        <f t="shared" si="401"/>
        <v>23497.455000000002</v>
      </c>
      <c r="IJ112" s="15">
        <f t="shared" si="415"/>
        <v>22890.06</v>
      </c>
      <c r="IK112" s="15">
        <f t="shared" si="465"/>
        <v>21319.26</v>
      </c>
      <c r="IL112" s="15"/>
      <c r="IM112" s="15"/>
      <c r="IN112" s="15"/>
      <c r="IO112" s="15"/>
      <c r="IP112" s="15"/>
      <c r="IQ112" s="15"/>
      <c r="IR112" s="15"/>
      <c r="IS112" s="15"/>
      <c r="IT112" s="16"/>
      <c r="IU112" s="14"/>
      <c r="IV112" s="15"/>
      <c r="IW112" s="15"/>
      <c r="IX112" s="15"/>
      <c r="IY112" s="15"/>
      <c r="IZ112" s="15"/>
      <c r="JA112" s="15"/>
      <c r="JB112" s="15"/>
      <c r="JC112" s="15"/>
      <c r="JD112" s="15"/>
      <c r="JE112" s="15"/>
      <c r="JF112" s="16"/>
      <c r="JH112" s="17"/>
      <c r="JI112" s="14">
        <f t="shared" si="406"/>
        <v>0</v>
      </c>
      <c r="JJ112" s="15">
        <f t="shared" si="407"/>
        <v>0</v>
      </c>
      <c r="JK112" s="15">
        <f t="shared" si="408"/>
        <v>141585.02142857143</v>
      </c>
      <c r="JL112" s="15">
        <f t="shared" si="409"/>
        <v>205562.06571428571</v>
      </c>
      <c r="JM112" s="15">
        <f t="shared" si="410"/>
        <v>205562.06571428571</v>
      </c>
      <c r="JN112" s="15">
        <f t="shared" si="411"/>
        <v>205562.06571428571</v>
      </c>
      <c r="JO112" s="15">
        <f t="shared" si="412"/>
        <v>205562.06571428571</v>
      </c>
      <c r="JP112" s="15">
        <f t="shared" si="413"/>
        <v>67706.774999999994</v>
      </c>
      <c r="JQ112" s="15">
        <f t="shared" si="414"/>
        <v>0</v>
      </c>
      <c r="JR112" s="14"/>
    </row>
    <row r="113" spans="1:278" ht="12.75" customHeight="1" x14ac:dyDescent="0.25">
      <c r="A113" s="5" t="s">
        <v>81</v>
      </c>
      <c r="B113" s="3" t="s">
        <v>82</v>
      </c>
      <c r="C113" s="4">
        <v>45380</v>
      </c>
      <c r="D113">
        <f t="shared" si="461"/>
        <v>2024</v>
      </c>
      <c r="E113">
        <f t="shared" si="462"/>
        <v>3</v>
      </c>
      <c r="F113">
        <f t="shared" si="463"/>
        <v>2021</v>
      </c>
      <c r="G113">
        <f t="shared" si="464"/>
        <v>3</v>
      </c>
      <c r="H113">
        <f t="shared" si="402"/>
        <v>2024</v>
      </c>
      <c r="I113">
        <f t="shared" si="403"/>
        <v>4</v>
      </c>
      <c r="J113">
        <f t="shared" si="404"/>
        <v>2029</v>
      </c>
      <c r="K113">
        <f t="shared" si="405"/>
        <v>3</v>
      </c>
      <c r="M113" s="28">
        <f>IF(AND($D113=$M$4,$E113=M$5),VLOOKUP($A113,'Потребление ЭЭ_факт'!$A$5:$DH$154,47+'Потребление ЭЭ_факт'!AU$4-1,FALSE),IF(L113&lt;&gt;0,VLOOKUP($A113,'Потребление ЭЭ_факт'!$A$5:$DH$154,47+'Потребление ЭЭ_факт'!AU$4-1,FALSE),0))</f>
        <v>0</v>
      </c>
      <c r="N113" s="17">
        <f>IF(AND($D113=$M$4,$E113=N$5),VLOOKUP($A113,'Потребление ЭЭ_факт'!$A$5:$DH$154,47+'Потребление ЭЭ_факт'!AV$4-1,FALSE),IF(M113&lt;&gt;0,VLOOKUP($A113,'Потребление ЭЭ_факт'!$A$5:$DH$154,47+'Потребление ЭЭ_факт'!AV$4-1,FALSE),0))</f>
        <v>0</v>
      </c>
      <c r="O113" s="17">
        <f>IF(AND($D113=$M$4,$E113=O$5),VLOOKUP($A113,'Потребление ЭЭ_факт'!$A$5:$DH$154,47+'Потребление ЭЭ_факт'!AW$4-1,FALSE),IF(N113&lt;&gt;0,VLOOKUP($A113,'Потребление ЭЭ_факт'!$A$5:$DH$154,47+'Потребление ЭЭ_факт'!AW$4-1,FALSE),0))</f>
        <v>0</v>
      </c>
      <c r="P113" s="17">
        <f>IF(AND($D113=$M$4,$E113=P$5),VLOOKUP($A113,'Потребление ЭЭ_факт'!$A$5:$DH$154,47+'Потребление ЭЭ_факт'!AX$4-1,FALSE),IF(O113&lt;&gt;0,VLOOKUP($A113,'Потребление ЭЭ_факт'!$A$5:$DH$154,47+'Потребление ЭЭ_факт'!AX$4-1,FALSE),0))</f>
        <v>0</v>
      </c>
      <c r="Q113" s="17">
        <f>IF(AND($D113=$M$4,$E113=Q$5),VLOOKUP($A113,'Потребление ЭЭ_факт'!$A$5:$DH$154,47+'Потребление ЭЭ_факт'!AY$4-1,FALSE),IF(P113&lt;&gt;0,VLOOKUP($A113,'Потребление ЭЭ_факт'!$A$5:$DH$154,47+'Потребление ЭЭ_факт'!AY$4-1,FALSE),0))</f>
        <v>0</v>
      </c>
      <c r="R113" s="17">
        <f>IF(AND($D113=$M$4,$E113=R$5),VLOOKUP($A113,'Потребление ЭЭ_факт'!$A$5:$DH$154,47+'Потребление ЭЭ_факт'!AZ$4-1,FALSE),IF(Q113&lt;&gt;0,VLOOKUP($A113,'Потребление ЭЭ_факт'!$A$5:$DH$154,47+'Потребление ЭЭ_факт'!AZ$4-1,FALSE),0))</f>
        <v>0</v>
      </c>
      <c r="S113" s="17">
        <f>IF(AND($D113=$M$4,$E113=S$5),VLOOKUP($A113,'Потребление ЭЭ_факт'!$A$5:$DH$154,47+'Потребление ЭЭ_факт'!BA$4-1,FALSE),IF(R113&lt;&gt;0,VLOOKUP($A113,'Потребление ЭЭ_факт'!$A$5:$DH$154,47+'Потребление ЭЭ_факт'!BA$4-1,FALSE),0))</f>
        <v>0</v>
      </c>
      <c r="T113" s="17">
        <f>IF(AND($D113=$M$4,$E113=T$5),VLOOKUP($A113,'Потребление ЭЭ_факт'!$A$5:$DH$154,47+'Потребление ЭЭ_факт'!BB$4-1,FALSE),IF(S113&lt;&gt;0,VLOOKUP($A113,'Потребление ЭЭ_факт'!$A$5:$DH$154,47+'Потребление ЭЭ_факт'!BB$4-1,FALSE),0))</f>
        <v>0</v>
      </c>
      <c r="U113" s="17">
        <f>IF(AND($D113=$M$4,$E113=U$5),VLOOKUP($A113,'Потребление ЭЭ_факт'!$A$5:$DH$154,47+'Потребление ЭЭ_факт'!BC$4-1,FALSE),IF(T113&lt;&gt;0,VLOOKUP($A113,'Потребление ЭЭ_факт'!$A$5:$DH$154,47+'Потребление ЭЭ_факт'!BC$4-1,FALSE),0))</f>
        <v>0</v>
      </c>
      <c r="V113" s="17">
        <f>IF(AND($D113=$M$4,$E113=V$5),VLOOKUP($A113,'Потребление ЭЭ_факт'!$A$5:$DH$154,47+'Потребление ЭЭ_факт'!BD$4-1,FALSE),IF(U113&lt;&gt;0,VLOOKUP($A113,'Потребление ЭЭ_факт'!$A$5:$DH$154,47+'Потребление ЭЭ_факт'!BD$4-1,FALSE),0))</f>
        <v>0</v>
      </c>
      <c r="W113" s="17">
        <f>IF(AND($D113=$M$4,$E113=W$5),VLOOKUP($A113,'Потребление ЭЭ_факт'!$A$5:$DH$154,47+'Потребление ЭЭ_факт'!BE$4-1,FALSE),IF(V113&lt;&gt;0,VLOOKUP($A113,'Потребление ЭЭ_факт'!$A$5:$DH$154,47+'Потребление ЭЭ_факт'!BE$4-1,FALSE),0))</f>
        <v>0</v>
      </c>
      <c r="X113" s="17">
        <f>IF(AND($D113=$M$4,$E113=X$5),VLOOKUP($A113,'Потребление ЭЭ_факт'!$A$5:$DH$154,47+'Потребление ЭЭ_факт'!BF$4-1,FALSE),IF(W113&lt;&gt;0,VLOOKUP($A113,'Потребление ЭЭ_факт'!$A$5:$DH$154,47+'Потребление ЭЭ_факт'!BF$4-1,FALSE),0))</f>
        <v>0</v>
      </c>
      <c r="Y113" s="14">
        <f>IF(AND($D113=$Y$4,$E113=Y$5),VLOOKUP($A113,'Потребление ЭЭ_факт'!$A$5:$DH$154,47+'Потребление ЭЭ_факт'!BG$4+11,FALSE),IF(X113&lt;&gt;0,VLOOKUP($A113,'Потребление ЭЭ_факт'!$A$5:$DH$154,47+'Потребление ЭЭ_факт'!BG$4+11,FALSE),0))</f>
        <v>0</v>
      </c>
      <c r="Z113" s="17">
        <f>IF(AND($D113=$Y$4,$E113=Z$5),VLOOKUP($A113,'Потребление ЭЭ_факт'!$A$5:$DH$154,47+'Потребление ЭЭ_факт'!BH$4+11,FALSE),IF(Y113&lt;&gt;0,VLOOKUP($A113,'Потребление ЭЭ_факт'!$A$5:$DH$154,47+'Потребление ЭЭ_факт'!BH$4+11,FALSE),0))</f>
        <v>0</v>
      </c>
      <c r="AA113" s="17">
        <f>IF(AND($D113=$Y$4,$E113=AA$5),VLOOKUP($A113,'Потребление ЭЭ_факт'!$A$5:$DH$154,47+'Потребление ЭЭ_факт'!BI$4+11,FALSE),IF(Z113&lt;&gt;0,VLOOKUP($A113,'Потребление ЭЭ_факт'!$A$5:$DH$154,47+'Потребление ЭЭ_факт'!BI$4+11,FALSE),0))</f>
        <v>0</v>
      </c>
      <c r="AB113" s="17">
        <f>IF(AND($D113=$Y$4,$E113=AB$5),VLOOKUP($A113,'Потребление ЭЭ_факт'!$A$5:$DH$154,47+'Потребление ЭЭ_факт'!BJ$4+11,FALSE),IF(AA113&lt;&gt;0,VLOOKUP($A113,'Потребление ЭЭ_факт'!$A$5:$DH$154,47+'Потребление ЭЭ_факт'!BJ$4+11,FALSE),0))</f>
        <v>0</v>
      </c>
      <c r="AC113" s="17">
        <f>IF(AND($D113=$Y$4,$E113=AC$5),VLOOKUP($A113,'Потребление ЭЭ_факт'!$A$5:$DH$154,47+'Потребление ЭЭ_факт'!BK$4+11,FALSE),IF(AB113&lt;&gt;0,VLOOKUP($A113,'Потребление ЭЭ_факт'!$A$5:$DH$154,47+'Потребление ЭЭ_факт'!BK$4+11,FALSE),0))</f>
        <v>0</v>
      </c>
      <c r="AD113" s="17">
        <f>IF(AND($D113=$Y$4,$E113=AD$5),VLOOKUP($A113,'Потребление ЭЭ_факт'!$A$5:$DH$154,47+'Потребление ЭЭ_факт'!BL$4+11,FALSE),IF(AC113&lt;&gt;0,VLOOKUP($A113,'Потребление ЭЭ_факт'!$A$5:$DH$154,47+'Потребление ЭЭ_факт'!BL$4+11,FALSE),0))</f>
        <v>0</v>
      </c>
      <c r="AE113" s="17">
        <f>IF(AND($D113=$Y$4,$E113=AE$5),VLOOKUP($A113,'Потребление ЭЭ_факт'!$A$5:$DH$154,47+'Потребление ЭЭ_факт'!BM$4+11,FALSE),IF(AD113&lt;&gt;0,VLOOKUP($A113,'Потребление ЭЭ_факт'!$A$5:$DH$154,47+'Потребление ЭЭ_факт'!BM$4+11,FALSE),0))</f>
        <v>0</v>
      </c>
      <c r="AF113" s="17">
        <f>IF(AND($D113=$Y$4,$E113=AF$5),VLOOKUP($A113,'Потребление ЭЭ_факт'!$A$5:$DH$154,47+'Потребление ЭЭ_факт'!BN$4+11,FALSE),IF(AE113&lt;&gt;0,VLOOKUP($A113,'Потребление ЭЭ_факт'!$A$5:$DH$154,47+'Потребление ЭЭ_факт'!BN$4+11,FALSE),0))</f>
        <v>0</v>
      </c>
      <c r="AG113" s="17">
        <f>IF(AND($D113=$Y$4,$E113=AG$5),VLOOKUP($A113,'Потребление ЭЭ_факт'!$A$5:$DH$154,47+'Потребление ЭЭ_факт'!BO$4+11,FALSE),IF(AF113&lt;&gt;0,VLOOKUP($A113,'Потребление ЭЭ_факт'!$A$5:$DH$154,47+'Потребление ЭЭ_факт'!BO$4+11,FALSE),0))</f>
        <v>0</v>
      </c>
      <c r="AH113" s="17">
        <f>IF(AND($D113=$Y$4,$E113=AH$5),VLOOKUP($A113,'Потребление ЭЭ_факт'!$A$5:$DH$154,47+'Потребление ЭЭ_факт'!BP$4+11,FALSE),IF(AG113&lt;&gt;0,VLOOKUP($A113,'Потребление ЭЭ_факт'!$A$5:$DH$154,47+'Потребление ЭЭ_факт'!BP$4+11,FALSE),0))</f>
        <v>0</v>
      </c>
      <c r="AI113" s="17">
        <f>IF(AND($D113=$Y$4,$E113=AI$5),VLOOKUP($A113,'Потребление ЭЭ_факт'!$A$5:$DH$154,47+'Потребление ЭЭ_факт'!BQ$4+11,FALSE),IF(AH113&lt;&gt;0,VLOOKUP($A113,'Потребление ЭЭ_факт'!$A$5:$DH$154,47+'Потребление ЭЭ_факт'!BQ$4+11,FALSE),0))</f>
        <v>0</v>
      </c>
      <c r="AJ113" s="17">
        <f>IF(AND($D113=$Y$4,$E113=AJ$5),VLOOKUP($A113,'Потребление ЭЭ_факт'!$A$5:$DH$154,47+'Потребление ЭЭ_факт'!BR$4+11,FALSE),IF(AI113&lt;&gt;0,VLOOKUP($A113,'Потребление ЭЭ_факт'!$A$5:$DH$154,47+'Потребление ЭЭ_факт'!BR$4+11,FALSE),0))</f>
        <v>0</v>
      </c>
      <c r="AK113" s="14">
        <f>IF(AND($D113=$AK$4,$E113=AK$5),VLOOKUP($A113,'Потребление ЭЭ_факт'!$A$5:$DH$154,47+'Потребление ЭЭ_факт'!BS$4+23,FALSE),IF(AJ113&lt;&gt;0,VLOOKUP($A113,'Потребление ЭЭ_факт'!$A$5:$DH$154,47+'Потребление ЭЭ_факт'!BS$4+23,FALSE),0))</f>
        <v>0</v>
      </c>
      <c r="AL113" s="17">
        <f>IF(AND($D113=$AK$4,$E113=AL$5),VLOOKUP($A113,'Потребление ЭЭ_факт'!$A$5:$DH$154,47+'Потребление ЭЭ_факт'!BT$4+23,FALSE),IF(AK113&lt;&gt;0,VLOOKUP($A113,'Потребление ЭЭ_факт'!$A$5:$DH$154,47+'Потребление ЭЭ_факт'!BT$4+23,FALSE),0))</f>
        <v>0</v>
      </c>
      <c r="AM113" s="17">
        <f>IF(AND($D113=$AK$4,$E113=AM$5),VLOOKUP($A113,'Потребление ЭЭ_факт'!$A$5:$DH$154,47+'Потребление ЭЭ_факт'!BU$4+23,FALSE),IF(AL113&lt;&gt;0,VLOOKUP($A113,'Потребление ЭЭ_факт'!$A$5:$DH$154,47+'Потребление ЭЭ_факт'!BU$4+23,FALSE),0))</f>
        <v>0</v>
      </c>
      <c r="AN113" s="17">
        <f>IF(AND($D113=$AK$4,$E113=AN$5),VLOOKUP($A113,'Потребление ЭЭ_факт'!$A$5:$DH$154,47+'Потребление ЭЭ_факт'!BV$4+23,FALSE),IF(AM113&lt;&gt;0,VLOOKUP($A113,'Потребление ЭЭ_факт'!$A$5:$DH$154,47+'Потребление ЭЭ_факт'!BV$4+23,FALSE),0))</f>
        <v>0</v>
      </c>
      <c r="AO113" s="17">
        <f>IF(AND($D113=$AK$4,$E113=AO$5),VLOOKUP($A113,'Потребление ЭЭ_факт'!$A$5:$DH$154,47+'Потребление ЭЭ_факт'!BW$4+23,FALSE),IF(AN113&lt;&gt;0,VLOOKUP($A113,'Потребление ЭЭ_факт'!$A$5:$DH$154,47+'Потребление ЭЭ_факт'!BW$4+23,FALSE),0))</f>
        <v>0</v>
      </c>
      <c r="AP113" s="17">
        <f>IF(AND($D113=$AK$4,$E113=AP$5),VLOOKUP($A113,'Потребление ЭЭ_факт'!$A$5:$DH$154,47+'Потребление ЭЭ_факт'!BX$4+23,FALSE),IF(AO113&lt;&gt;0,VLOOKUP($A113,'Потребление ЭЭ_факт'!$A$5:$DH$154,47+'Потребление ЭЭ_факт'!BX$4+23,FALSE),0))</f>
        <v>0</v>
      </c>
      <c r="AQ113" s="17">
        <f>IF(AND($D113=$AK$4,$E113=AQ$5),VLOOKUP($A113,'Потребление ЭЭ_факт'!$A$5:$DH$154,47+'Потребление ЭЭ_факт'!BY$4+23,FALSE),IF(AP113&lt;&gt;0,VLOOKUP($A113,'Потребление ЭЭ_факт'!$A$5:$DH$154,47+'Потребление ЭЭ_факт'!BY$4+23,FALSE),0))</f>
        <v>0</v>
      </c>
      <c r="AR113" s="17">
        <f>IF(AND($D113=$AK$4,$E113=AR$5),VLOOKUP($A113,'Потребление ЭЭ_факт'!$A$5:$DH$154,47+'Потребление ЭЭ_факт'!BZ$4+23,FALSE),IF(AQ113&lt;&gt;0,VLOOKUP($A113,'Потребление ЭЭ_факт'!$A$5:$DH$154,47+'Потребление ЭЭ_факт'!BZ$4+23,FALSE),0))</f>
        <v>0</v>
      </c>
      <c r="AS113" s="17">
        <f>IF(AND($D113=$AK$4,$E113=AS$5),VLOOKUP($A113,'Потребление ЭЭ_факт'!$A$5:$DH$154,47+'Потребление ЭЭ_факт'!CA$4+23,FALSE),IF(AR113&lt;&gt;0,VLOOKUP($A113,'Потребление ЭЭ_факт'!$A$5:$DH$154,47+'Потребление ЭЭ_факт'!CA$4+23,FALSE),0))</f>
        <v>0</v>
      </c>
      <c r="AT113" s="17">
        <f>IF(AND($D113=$AK$4,$E113=AT$5),VLOOKUP($A113,'Потребление ЭЭ_факт'!$A$5:$DH$154,47+'Потребление ЭЭ_факт'!CB$4+23,FALSE),IF(AS113&lt;&gt;0,VLOOKUP($A113,'Потребление ЭЭ_факт'!$A$5:$DH$154,47+'Потребление ЭЭ_факт'!CB$4+23,FALSE),0))</f>
        <v>0</v>
      </c>
      <c r="AU113" s="17">
        <f>IF(AND($D113=$AK$4,$E113=AU$5),VLOOKUP($A113,'Потребление ЭЭ_факт'!$A$5:$DH$154,47+'Потребление ЭЭ_факт'!CC$4+23,FALSE),IF(AT113&lt;&gt;0,VLOOKUP($A113,'Потребление ЭЭ_факт'!$A$5:$DH$154,47+'Потребление ЭЭ_факт'!CC$4+23,FALSE),0))</f>
        <v>0</v>
      </c>
      <c r="AV113" s="17">
        <f>IF(AND($D113=$AK$4,$E113=AV$5),VLOOKUP($A113,'Потребление ЭЭ_факт'!$A$5:$DH$154,47+'Потребление ЭЭ_факт'!CD$4+23,FALSE),IF(AU113&lt;&gt;0,VLOOKUP($A113,'Потребление ЭЭ_факт'!$A$5:$DH$154,47+'Потребление ЭЭ_факт'!CD$4+23,FALSE),0))</f>
        <v>0</v>
      </c>
      <c r="AW113" s="14">
        <f>IF(AND($D113=$AW$4,$E113=AW$5),VLOOKUP($A113,'Потребление ЭЭ_факт'!$A$5:$DH$154,47+'Потребление ЭЭ_факт'!CE$4+35,FALSE),IF(AV113&lt;&gt;0,VLOOKUP($A113,'Потребление ЭЭ_факт'!$A$5:$DH$154,47+'Потребление ЭЭ_факт'!CE$4+35,FALSE),0))</f>
        <v>0</v>
      </c>
      <c r="AX113" s="17">
        <f>IF(AND($D113=$AW$4,$E113=AX$5),VLOOKUP($A113,'Потребление ЭЭ_факт'!$A$5:$DH$154,47+'Потребление ЭЭ_факт'!CF$4+35,FALSE),IF(AW113&lt;&gt;0,VLOOKUP($A113,'Потребление ЭЭ_факт'!$A$5:$DH$154,47+'Потребление ЭЭ_факт'!CF$4+35,FALSE),0))</f>
        <v>0</v>
      </c>
      <c r="AY113" s="17">
        <f>IF(AND($D113=$AW$4,$E113=AY$5),VLOOKUP($A113,'Потребление ЭЭ_факт'!$A$5:$DH$154,47+'Потребление ЭЭ_факт'!CG$4+35,FALSE),IF(AX113&lt;&gt;0,VLOOKUP($A113,'Потребление ЭЭ_факт'!$A$5:$DH$154,47+'Потребление ЭЭ_факт'!CG$4+35,FALSE),0))</f>
        <v>0</v>
      </c>
      <c r="AZ113" s="17">
        <f>IF(AND($D113=$AW$4,$E113=AZ$5),VLOOKUP($A113,'Потребление ЭЭ_факт'!$A$5:$DH$154,47+'Потребление ЭЭ_факт'!CH$4+35,FALSE),IF(AY113&lt;&gt;0,VLOOKUP($A113,'Потребление ЭЭ_факт'!$A$5:$DH$154,47+'Потребление ЭЭ_факт'!CH$4+35,FALSE),0))</f>
        <v>0</v>
      </c>
      <c r="BA113" s="17">
        <f>IF(AND($D113=$AW$4,$E113=BA$5),VLOOKUP($A113,'Потребление ЭЭ_факт'!$A$5:$DH$154,47+'Потребление ЭЭ_факт'!CI$4+35,FALSE),IF(AZ113&lt;&gt;0,VLOOKUP($A113,'Потребление ЭЭ_факт'!$A$5:$DH$154,47+'Потребление ЭЭ_факт'!CI$4+35,FALSE),0))</f>
        <v>0</v>
      </c>
      <c r="BB113" s="17">
        <f>IF(AND($D113=$AW$4,$E113=BB$5),VLOOKUP($A113,'Потребление ЭЭ_факт'!$A$5:$DH$154,47+'Потребление ЭЭ_факт'!CJ$4+35,FALSE),IF(BA113&lt;&gt;0,VLOOKUP($A113,'Потребление ЭЭ_факт'!$A$5:$DH$154,47+'Потребление ЭЭ_факт'!CJ$4+35,FALSE),0))</f>
        <v>0</v>
      </c>
      <c r="BC113" s="17">
        <f>IF(AND($D113=$AW$4,$E113=BC$5),VLOOKUP($A113,'Потребление ЭЭ_факт'!$A$5:$DH$154,47+'Потребление ЭЭ_факт'!CK$4+35,FALSE),IF(BB113&lt;&gt;0,VLOOKUP($A113,'Потребление ЭЭ_факт'!$A$5:$DH$154,47+'Потребление ЭЭ_факт'!CK$4+35,FALSE),0))</f>
        <v>0</v>
      </c>
      <c r="BD113" s="17">
        <f>IF(AND($D113=$AW$4,$E113=BD$5),VLOOKUP($A113,'Потребление ЭЭ_факт'!$A$5:$DH$154,47+'Потребление ЭЭ_факт'!CL$4+35,FALSE),IF(BC113&lt;&gt;0,VLOOKUP($A113,'Потребление ЭЭ_факт'!$A$5:$DH$154,47+'Потребление ЭЭ_факт'!CL$4+35,FALSE),0))</f>
        <v>0</v>
      </c>
      <c r="BE113" s="17">
        <f>IF(AND($D113=$AW$4,$E113=BE$5),VLOOKUP($A113,'Потребление ЭЭ_факт'!$A$5:$DH$154,47+'Потребление ЭЭ_факт'!CM$4+35,FALSE),IF(BD113&lt;&gt;0,VLOOKUP($A113,'Потребление ЭЭ_факт'!$A$5:$DH$154,47+'Потребление ЭЭ_факт'!CM$4+35,FALSE),0))</f>
        <v>0</v>
      </c>
      <c r="BF113" s="17">
        <f>IF(AND($D113=$AW$4,$E113=BF$5),VLOOKUP($A113,'Потребление ЭЭ_факт'!$A$5:$DH$154,47+'Потребление ЭЭ_факт'!CN$4+35,FALSE),IF(BE113&lt;&gt;0,VLOOKUP($A113,'Потребление ЭЭ_факт'!$A$5:$DH$154,47+'Потребление ЭЭ_факт'!CN$4+35,FALSE),0))</f>
        <v>0</v>
      </c>
      <c r="BG113" s="17">
        <f>IF(AND($D113=$AW$4,$E113=BG$5),VLOOKUP($A113,'Потребление ЭЭ_факт'!$A$5:$DH$154,47+'Потребление ЭЭ_факт'!CO$4+35,FALSE),IF(BF113&lt;&gt;0,VLOOKUP($A113,'Потребление ЭЭ_факт'!$A$5:$DH$154,47+'Потребление ЭЭ_факт'!CO$4+35,FALSE),0))</f>
        <v>0</v>
      </c>
      <c r="BH113" s="17">
        <f>IF(AND($D113=$AW$4,$E113=BH$5),VLOOKUP($A113,'Потребление ЭЭ_факт'!$A$5:$DH$154,47+'Потребление ЭЭ_факт'!CP$4+35,FALSE),IF(BG113&lt;&gt;0,VLOOKUP($A113,'Потребление ЭЭ_факт'!$A$5:$DH$154,47+'Потребление ЭЭ_факт'!CP$4+35,FALSE),0))</f>
        <v>0</v>
      </c>
      <c r="BI113" s="14">
        <f>IF(AND($D113=$BI$4,$E113=BI$5),VLOOKUP($A113,'Потребление ЭЭ_факт'!$A$5:$DH$154,47+'Потребление ЭЭ_факт'!CQ$4+47,FALSE),IF(BH113&lt;&gt;0,VLOOKUP($A113,'Потребление ЭЭ_факт'!$A$5:$DH$154,47+'Потребление ЭЭ_факт'!CQ$4+47,FALSE),0))</f>
        <v>0</v>
      </c>
      <c r="BJ113" s="17">
        <f>IF(AND($D113=$BI$4,$E113=BJ$5),VLOOKUP($A113,'Потребление ЭЭ_факт'!$A$5:$DH$154,47+'Потребление ЭЭ_факт'!CR$4+47,FALSE),IF(BI113&lt;&gt;0,VLOOKUP($A113,'Потребление ЭЭ_факт'!$A$5:$DH$154,47+'Потребление ЭЭ_факт'!CR$4+47,FALSE),0))</f>
        <v>0</v>
      </c>
      <c r="BK113" s="17">
        <f>IF(AND($D113=$BI$4,$E113=BK$5),VLOOKUP($A113,'Потребление ЭЭ_факт'!$A$5:$DH$154,47+'Потребление ЭЭ_факт'!CS$4+47,FALSE),IF(BJ113&lt;&gt;0,VLOOKUP($A113,'Потребление ЭЭ_факт'!$A$5:$DH$154,47+'Потребление ЭЭ_факт'!CS$4+47,FALSE),0))</f>
        <v>16067.34</v>
      </c>
      <c r="BL113" s="17">
        <f>IF(AND($D113=$BI$4,$E113=BL$5),VLOOKUP($A113,'Потребление ЭЭ_факт'!$A$5:$DH$154,47+'Потребление ЭЭ_факт'!CT$4+47,FALSE),IF(BK113&lt;&gt;0,VLOOKUP($A113,'Потребление ЭЭ_факт'!$A$5:$DH$154,47+'Потребление ЭЭ_факт'!CT$4+47,FALSE),0))</f>
        <v>15963.63</v>
      </c>
      <c r="BM113" s="17">
        <f>IF(AND($D113=$BI$4,$E113=BM$5),VLOOKUP($A113,'Потребление ЭЭ_факт'!$A$5:$DH$154,47+'Потребление ЭЭ_факт'!CU$4+47,FALSE),IF(BL113&lt;&gt;0,VLOOKUP($A113,'Потребление ЭЭ_факт'!$A$5:$DH$154,47+'Потребление ЭЭ_факт'!CU$4+47,FALSE),0))</f>
        <v>15394.53</v>
      </c>
      <c r="BN113" s="17">
        <f>IF(AND($D113=$BI$4,$E113=BN$5),VLOOKUP($A113,'Потребление ЭЭ_факт'!$A$5:$DH$154,47+'Потребление ЭЭ_факт'!CV$4+47,FALSE),IF(BM113&lt;&gt;0,VLOOKUP($A113,'Потребление ЭЭ_факт'!$A$5:$DH$154,47+'Потребление ЭЭ_факт'!CV$4+47,FALSE),0))</f>
        <v>16998.255000000001</v>
      </c>
      <c r="BO113" s="17">
        <f>IF(AND($D113=$BI$4,$E113=BO$5),VLOOKUP($A113,'Потребление ЭЭ_факт'!$A$5:$DH$154,47+'Потребление ЭЭ_факт'!CW$4+47,FALSE),IF(BN113&lt;&gt;0,VLOOKUP($A113,'Потребление ЭЭ_факт'!$A$5:$DH$154,47+'Потребление ЭЭ_факт'!CW$4+47,FALSE),0))</f>
        <v>18063.764999999999</v>
      </c>
      <c r="BP113" s="17">
        <f>IF(AND($D113=$BI$4,$E113=BP$5),VLOOKUP($A113,'Потребление ЭЭ_факт'!$A$5:$DH$154,47+'Потребление ЭЭ_факт'!CX$4+47,FALSE),IF(BO113&lt;&gt;0,VLOOKUP($A113,'Потребление ЭЭ_факт'!$A$5:$DH$154,47+'Потребление ЭЭ_факт'!CX$4+47,FALSE),0))</f>
        <v>17773.89</v>
      </c>
      <c r="BQ113" s="17">
        <f>IF(AND($D113=$BI$4,$E113=BQ$5),VLOOKUP($A113,'Потребление ЭЭ_факт'!$A$5:$DH$154,47+'Потребление ЭЭ_факт'!CY$4+47,FALSE),IF(BP113&lt;&gt;0,VLOOKUP($A113,'Потребление ЭЭ_факт'!$A$5:$DH$154,47+'Потребление ЭЭ_факт'!CY$4+47,FALSE),0))</f>
        <v>17166.735000000001</v>
      </c>
      <c r="BR113" s="17">
        <f>IF(AND($D113=$BI$4,$E113=BR$5),VLOOKUP($A113,'Потребление ЭЭ_факт'!$A$5:$DH$154,47+'Потребление ЭЭ_факт'!CZ$4+47,FALSE),IF(BQ113&lt;&gt;0,VLOOKUP($A113,'Потребление ЭЭ_факт'!$A$5:$DH$154,47+'Потребление ЭЭ_факт'!CZ$4+47,FALSE),0))</f>
        <v>16790.294999999998</v>
      </c>
      <c r="BS113" s="17">
        <f>IF(AND($D113=$BI$4,$E113=BS$5),VLOOKUP($A113,'Потребление ЭЭ_факт'!$A$5:$DH$154,47+'Потребление ЭЭ_факт'!DA$4+47,FALSE),IF(BR113&lt;&gt;0,VLOOKUP($A113,'Потребление ЭЭ_факт'!$A$5:$DH$154,47+'Потребление ЭЭ_факт'!DA$4+47,FALSE),0))</f>
        <v>15603.764999999999</v>
      </c>
      <c r="BT113" s="17">
        <f>IF(AND($D113=$BI$4,$E113=BT$5),VLOOKUP($A113,'Потребление ЭЭ_факт'!$A$5:$DH$154,47+'Потребление ЭЭ_факт'!DB$4+47,FALSE),IF(BS113&lt;&gt;0,VLOOKUP($A113,'Потребление ЭЭ_факт'!$A$5:$DH$154,47+'Потребление ЭЭ_факт'!DB$4+47,FALSE),0))</f>
        <v>15596.46</v>
      </c>
      <c r="BU113" s="14">
        <f>IF(AND($D113=$BU$4,$E113=BU$5),VLOOKUP($A113,'Потребление ЭЭ_факт'!$A$5:$DH$154,59+'Потребление ЭЭ_факт'!DC$4+47,FALSE),IF(BT113&lt;&gt;0,VLOOKUP($A113,'Потребление ЭЭ_факт'!$A$5:$DH$154,47+'Потребление ЭЭ_факт'!DC$4+59,FALSE),0))</f>
        <v>14930.655000000001</v>
      </c>
      <c r="BV113" s="17">
        <f>IF(AND($D113=$BU$4,$E113=BV$5),VLOOKUP($A113,'Потребление ЭЭ_факт'!$A$5:$DH$154,59+'Потребление ЭЭ_факт'!DD$4+47,FALSE),IF(BU113&lt;&gt;0,VLOOKUP($A113,'Потребление ЭЭ_факт'!$A$5:$DH$154,47+'Потребление ЭЭ_факт'!DD$4+59,FALSE),0))</f>
        <v>13462.905000000001</v>
      </c>
      <c r="BW113" s="17">
        <f>IF(AND($D113=$BU$4,$E113=BW$5),VLOOKUP($A113,'Потребление ЭЭ_факт'!$A$5:$DH$154,59+'Потребление ЭЭ_факт'!DE$4+47,FALSE),IF(BV113&lt;&gt;0,VLOOKUP($A113,'Потребление ЭЭ_факт'!$A$5:$DH$154,47+'Потребление ЭЭ_факт'!DE$4+59,FALSE),0))</f>
        <v>15376.14</v>
      </c>
      <c r="BX113" s="17">
        <f>IF(AND($D113=$BU$4,$E113=BX$5),VLOOKUP($A113,'Потребление ЭЭ_факт'!$A$5:$DH$154,59+'Потребление ЭЭ_факт'!DF$4+47,FALSE),IF(BW113&lt;&gt;0,VLOOKUP($A113,'Потребление ЭЭ_факт'!$A$5:$DH$154,47+'Потребление ЭЭ_факт'!DF$4+59,FALSE),0))</f>
        <v>16047.93</v>
      </c>
      <c r="BY113" s="17">
        <f>IF(AND($D113=$BU$4,$E113=BY$5),VLOOKUP($A113,'Потребление ЭЭ_факт'!$A$5:$DH$154,59+'Потребление ЭЭ_факт'!DG$4+47,FALSE),IF(BX113&lt;&gt;0,VLOOKUP($A113,'Потребление ЭЭ_факт'!$A$5:$DH$154,47+'Потребление ЭЭ_факт'!DG$4+59,FALSE),0))</f>
        <v>16982.535</v>
      </c>
      <c r="BZ113" s="17">
        <f>IF(AND($D113=$BU$4,$E113=BZ$5),VLOOKUP($A113,'Потребление ЭЭ_факт'!$A$5:$DH$154,59+'Потребление ЭЭ_факт'!DH$4+47,FALSE),IF(BY113&lt;&gt;0,VLOOKUP($A113,'Потребление ЭЭ_факт'!$A$5:$DH$154,47+'Потребление ЭЭ_факт'!DH$4+59,FALSE),0))</f>
        <v>17368.47</v>
      </c>
      <c r="CA113" s="17">
        <f t="shared" si="301"/>
        <v>18063.764999999999</v>
      </c>
      <c r="CB113" s="17">
        <f t="shared" si="302"/>
        <v>17773.89</v>
      </c>
      <c r="CC113" s="17">
        <f t="shared" si="303"/>
        <v>17166.735000000001</v>
      </c>
      <c r="CD113" s="17">
        <f t="shared" si="304"/>
        <v>16790.294999999998</v>
      </c>
      <c r="CE113" s="17">
        <f t="shared" si="305"/>
        <v>15603.764999999999</v>
      </c>
      <c r="CF113" s="15">
        <f t="shared" si="306"/>
        <v>15596.46</v>
      </c>
      <c r="CG113" s="14">
        <f t="shared" si="307"/>
        <v>14930.655000000001</v>
      </c>
      <c r="CH113" s="15">
        <f t="shared" si="308"/>
        <v>13462.905000000001</v>
      </c>
      <c r="CI113" s="15">
        <f t="shared" si="309"/>
        <v>15376.14</v>
      </c>
      <c r="CJ113" s="15">
        <f t="shared" si="310"/>
        <v>16047.93</v>
      </c>
      <c r="CK113" s="15">
        <f t="shared" si="311"/>
        <v>16982.535</v>
      </c>
      <c r="CL113" s="15">
        <f t="shared" si="312"/>
        <v>17368.47</v>
      </c>
      <c r="CM113" s="15">
        <f t="shared" si="438"/>
        <v>18063.764999999999</v>
      </c>
      <c r="CN113" s="15">
        <f t="shared" si="439"/>
        <v>17773.89</v>
      </c>
      <c r="CO113" s="15">
        <f t="shared" si="440"/>
        <v>17166.735000000001</v>
      </c>
      <c r="CP113" s="15">
        <f t="shared" si="441"/>
        <v>16790.294999999998</v>
      </c>
      <c r="CQ113" s="15">
        <f t="shared" si="442"/>
        <v>15603.764999999999</v>
      </c>
      <c r="CR113" s="16">
        <f t="shared" si="443"/>
        <v>15596.46</v>
      </c>
      <c r="CS113" s="14">
        <f t="shared" si="437"/>
        <v>14930.655000000001</v>
      </c>
      <c r="CT113" s="15">
        <f t="shared" si="416"/>
        <v>13462.905000000001</v>
      </c>
      <c r="CU113" s="15">
        <f t="shared" si="417"/>
        <v>15376.14</v>
      </c>
      <c r="CV113" s="15">
        <f t="shared" si="418"/>
        <v>16047.93</v>
      </c>
      <c r="CW113" s="15">
        <f t="shared" si="419"/>
        <v>16982.535</v>
      </c>
      <c r="CX113" s="15">
        <f t="shared" si="420"/>
        <v>17368.47</v>
      </c>
      <c r="CY113" s="15">
        <f t="shared" si="421"/>
        <v>18063.764999999999</v>
      </c>
      <c r="CZ113" s="15">
        <f t="shared" si="422"/>
        <v>17773.89</v>
      </c>
      <c r="DA113" s="15">
        <f t="shared" si="423"/>
        <v>17166.735000000001</v>
      </c>
      <c r="DB113" s="15">
        <f t="shared" si="424"/>
        <v>16790.294999999998</v>
      </c>
      <c r="DC113" s="15">
        <f t="shared" si="425"/>
        <v>15603.764999999999</v>
      </c>
      <c r="DD113" s="16">
        <f t="shared" si="459"/>
        <v>15596.46</v>
      </c>
      <c r="DE113" s="14">
        <f t="shared" si="460"/>
        <v>14930.655000000001</v>
      </c>
      <c r="DF113" s="15">
        <f t="shared" si="426"/>
        <v>13462.905000000001</v>
      </c>
      <c r="DG113" s="15">
        <f t="shared" si="427"/>
        <v>15376.14</v>
      </c>
      <c r="DH113" s="15">
        <f t="shared" si="428"/>
        <v>16047.93</v>
      </c>
      <c r="DI113" s="15">
        <f t="shared" si="429"/>
        <v>16982.535</v>
      </c>
      <c r="DJ113" s="15">
        <f t="shared" si="430"/>
        <v>17368.47</v>
      </c>
      <c r="DK113" s="15">
        <f t="shared" si="431"/>
        <v>18063.764999999999</v>
      </c>
      <c r="DL113" s="15">
        <f t="shared" si="432"/>
        <v>17773.89</v>
      </c>
      <c r="DM113" s="15">
        <f t="shared" si="433"/>
        <v>17166.735000000001</v>
      </c>
      <c r="DN113" s="15">
        <f t="shared" si="434"/>
        <v>16790.294999999998</v>
      </c>
      <c r="DO113" s="15">
        <f t="shared" si="435"/>
        <v>15603.764999999999</v>
      </c>
      <c r="DP113" s="16">
        <f t="shared" si="436"/>
        <v>15596.46</v>
      </c>
      <c r="DQ113" s="14">
        <f t="shared" si="333"/>
        <v>14930.655000000001</v>
      </c>
      <c r="DR113" s="15">
        <f t="shared" si="334"/>
        <v>13462.905000000001</v>
      </c>
      <c r="DS113" s="15">
        <f t="shared" si="335"/>
        <v>15376.14</v>
      </c>
      <c r="DT113" s="15">
        <f t="shared" si="336"/>
        <v>16047.93</v>
      </c>
      <c r="DU113" s="15">
        <f t="shared" si="337"/>
        <v>16982.535</v>
      </c>
      <c r="DV113" s="15">
        <f t="shared" si="338"/>
        <v>17368.47</v>
      </c>
      <c r="DW113" s="15">
        <f t="shared" si="339"/>
        <v>18063.764999999999</v>
      </c>
      <c r="DX113" s="15">
        <f t="shared" si="340"/>
        <v>17773.89</v>
      </c>
      <c r="DY113" s="15">
        <f t="shared" si="341"/>
        <v>17166.735000000001</v>
      </c>
      <c r="DZ113" s="15">
        <f t="shared" si="444"/>
        <v>16790.294999999998</v>
      </c>
      <c r="EA113" s="15">
        <f t="shared" si="445"/>
        <v>15603.764999999999</v>
      </c>
      <c r="EB113" s="16">
        <f t="shared" si="446"/>
        <v>15596.46</v>
      </c>
      <c r="EC113" s="14">
        <f t="shared" si="447"/>
        <v>14930.655000000001</v>
      </c>
      <c r="ED113" s="15">
        <f t="shared" si="448"/>
        <v>13462.905000000001</v>
      </c>
      <c r="EE113" s="15">
        <f t="shared" si="449"/>
        <v>15376.14</v>
      </c>
      <c r="EF113" s="15">
        <f t="shared" si="450"/>
        <v>16047.93</v>
      </c>
      <c r="EG113" s="15">
        <f t="shared" si="451"/>
        <v>16982.535</v>
      </c>
      <c r="EH113" s="15">
        <f t="shared" si="452"/>
        <v>17368.47</v>
      </c>
      <c r="EI113" s="15">
        <f t="shared" si="453"/>
        <v>18063.764999999999</v>
      </c>
      <c r="EJ113" s="15">
        <f t="shared" si="454"/>
        <v>17773.89</v>
      </c>
      <c r="EK113" s="15">
        <f t="shared" si="455"/>
        <v>17166.735000000001</v>
      </c>
      <c r="EL113" s="15">
        <f t="shared" si="456"/>
        <v>16790.294999999998</v>
      </c>
      <c r="EM113" s="15">
        <f t="shared" si="457"/>
        <v>15603.764999999999</v>
      </c>
      <c r="EN113" s="16">
        <f t="shared" si="458"/>
        <v>15596.46</v>
      </c>
      <c r="EO113" s="14"/>
      <c r="EP113" s="15"/>
      <c r="EQ113" s="15"/>
      <c r="ER113" s="15"/>
      <c r="ES113" s="15"/>
      <c r="ET113" s="15"/>
      <c r="EU113" s="15"/>
      <c r="EV113" s="15"/>
      <c r="EW113" s="15"/>
      <c r="EX113" s="15"/>
      <c r="EY113" s="15"/>
      <c r="EZ113" s="16"/>
      <c r="FC113" s="14"/>
      <c r="FD113" s="17"/>
      <c r="FE113" s="17"/>
      <c r="FF113" s="17"/>
      <c r="FG113" s="17"/>
      <c r="FH113" s="17"/>
      <c r="FI113" s="17"/>
      <c r="FJ113" s="17"/>
      <c r="FK113" s="17"/>
      <c r="FL113" s="17"/>
      <c r="FM113" s="17"/>
      <c r="FN113" s="17"/>
      <c r="FO113" s="14"/>
      <c r="FP113" s="17"/>
      <c r="FQ113" s="17"/>
      <c r="FR113" s="17"/>
      <c r="FS113" s="17"/>
      <c r="FT113" s="17"/>
      <c r="FU113" s="17"/>
      <c r="FV113" s="17"/>
      <c r="FW113" s="17"/>
      <c r="FX113" s="17"/>
      <c r="FY113" s="17"/>
      <c r="FZ113" s="17"/>
      <c r="GA113" s="14"/>
      <c r="GB113" s="17"/>
      <c r="GC113" s="17"/>
      <c r="GD113" s="17">
        <f t="shared" si="344"/>
        <v>15963.63</v>
      </c>
      <c r="GE113" s="17">
        <f t="shared" si="345"/>
        <v>15394.53</v>
      </c>
      <c r="GF113" s="17">
        <f t="shared" si="346"/>
        <v>16998.255000000001</v>
      </c>
      <c r="GG113" s="17">
        <f t="shared" si="347"/>
        <v>18063.764999999999</v>
      </c>
      <c r="GH113" s="17">
        <f t="shared" si="348"/>
        <v>17773.89</v>
      </c>
      <c r="GI113" s="17">
        <f t="shared" si="349"/>
        <v>17166.735000000001</v>
      </c>
      <c r="GJ113" s="17">
        <f t="shared" si="350"/>
        <v>16790.294999999998</v>
      </c>
      <c r="GK113" s="17">
        <f t="shared" si="351"/>
        <v>15603.764999999999</v>
      </c>
      <c r="GL113" s="17">
        <f t="shared" si="352"/>
        <v>15596.46</v>
      </c>
      <c r="GM113" s="14">
        <f t="shared" si="353"/>
        <v>14930.655000000001</v>
      </c>
      <c r="GN113" s="17">
        <f t="shared" si="354"/>
        <v>13462.905000000001</v>
      </c>
      <c r="GO113" s="17">
        <f t="shared" si="355"/>
        <v>15376.14</v>
      </c>
      <c r="GP113" s="17">
        <f t="shared" si="356"/>
        <v>16047.93</v>
      </c>
      <c r="GQ113" s="17">
        <f t="shared" si="357"/>
        <v>16982.535</v>
      </c>
      <c r="GR113" s="17">
        <f t="shared" si="358"/>
        <v>17368.47</v>
      </c>
      <c r="GS113" s="17">
        <f t="shared" si="359"/>
        <v>18063.764999999999</v>
      </c>
      <c r="GT113" s="17">
        <f t="shared" si="360"/>
        <v>17773.89</v>
      </c>
      <c r="GU113" s="17">
        <f t="shared" si="361"/>
        <v>17166.735000000001</v>
      </c>
      <c r="GV113" s="17">
        <f t="shared" si="362"/>
        <v>16790.294999999998</v>
      </c>
      <c r="GW113" s="17">
        <f t="shared" si="363"/>
        <v>15603.764999999999</v>
      </c>
      <c r="GX113" s="15">
        <f t="shared" si="364"/>
        <v>15596.46</v>
      </c>
      <c r="GY113" s="14">
        <f t="shared" si="365"/>
        <v>14930.655000000001</v>
      </c>
      <c r="GZ113" s="15">
        <f t="shared" si="366"/>
        <v>13462.905000000001</v>
      </c>
      <c r="HA113" s="15">
        <f t="shared" si="367"/>
        <v>15376.14</v>
      </c>
      <c r="HB113" s="15">
        <f t="shared" si="368"/>
        <v>16047.93</v>
      </c>
      <c r="HC113" s="15">
        <f t="shared" si="369"/>
        <v>16982.535</v>
      </c>
      <c r="HD113" s="15">
        <f t="shared" si="370"/>
        <v>17368.47</v>
      </c>
      <c r="HE113" s="15">
        <f t="shared" si="371"/>
        <v>18063.764999999999</v>
      </c>
      <c r="HF113" s="15">
        <f t="shared" si="372"/>
        <v>17773.89</v>
      </c>
      <c r="HG113" s="15">
        <f t="shared" si="373"/>
        <v>17166.735000000001</v>
      </c>
      <c r="HH113" s="15">
        <f t="shared" si="374"/>
        <v>16790.294999999998</v>
      </c>
      <c r="HI113" s="15">
        <f t="shared" si="375"/>
        <v>15603.764999999999</v>
      </c>
      <c r="HJ113" s="16">
        <f t="shared" si="376"/>
        <v>15596.46</v>
      </c>
      <c r="HK113" s="14">
        <f t="shared" si="377"/>
        <v>14930.655000000001</v>
      </c>
      <c r="HL113" s="15">
        <f t="shared" si="378"/>
        <v>13462.905000000001</v>
      </c>
      <c r="HM113" s="15">
        <f t="shared" si="379"/>
        <v>15376.14</v>
      </c>
      <c r="HN113" s="15">
        <f t="shared" si="380"/>
        <v>16047.93</v>
      </c>
      <c r="HO113" s="15">
        <f t="shared" si="381"/>
        <v>16982.535</v>
      </c>
      <c r="HP113" s="15">
        <f t="shared" si="382"/>
        <v>17368.47</v>
      </c>
      <c r="HQ113" s="15">
        <f t="shared" si="383"/>
        <v>18063.764999999999</v>
      </c>
      <c r="HR113" s="15">
        <f t="shared" si="384"/>
        <v>17773.89</v>
      </c>
      <c r="HS113" s="15">
        <f t="shared" si="385"/>
        <v>17166.735000000001</v>
      </c>
      <c r="HT113" s="15">
        <f t="shared" si="386"/>
        <v>16790.294999999998</v>
      </c>
      <c r="HU113" s="15">
        <f t="shared" si="387"/>
        <v>15603.764999999999</v>
      </c>
      <c r="HV113" s="16">
        <f t="shared" si="388"/>
        <v>15596.46</v>
      </c>
      <c r="HW113" s="14">
        <f t="shared" si="389"/>
        <v>14930.655000000001</v>
      </c>
      <c r="HX113" s="15">
        <f t="shared" si="390"/>
        <v>13462.905000000001</v>
      </c>
      <c r="HY113" s="15">
        <f t="shared" si="391"/>
        <v>15376.14</v>
      </c>
      <c r="HZ113" s="15">
        <f t="shared" si="392"/>
        <v>16047.93</v>
      </c>
      <c r="IA113" s="15">
        <f t="shared" si="393"/>
        <v>16982.535</v>
      </c>
      <c r="IB113" s="15">
        <f t="shared" si="394"/>
        <v>17368.47</v>
      </c>
      <c r="IC113" s="15">
        <f t="shared" si="395"/>
        <v>18063.764999999999</v>
      </c>
      <c r="ID113" s="15">
        <f t="shared" si="396"/>
        <v>17773.89</v>
      </c>
      <c r="IE113" s="15">
        <f t="shared" si="397"/>
        <v>17166.735000000001</v>
      </c>
      <c r="IF113" s="15">
        <f t="shared" si="398"/>
        <v>16790.294999999998</v>
      </c>
      <c r="IG113" s="15">
        <f t="shared" si="399"/>
        <v>15603.764999999999</v>
      </c>
      <c r="IH113" s="16">
        <f t="shared" si="400"/>
        <v>15596.46</v>
      </c>
      <c r="II113" s="14">
        <f t="shared" si="401"/>
        <v>14930.655000000001</v>
      </c>
      <c r="IJ113" s="15">
        <f t="shared" si="415"/>
        <v>13462.905000000001</v>
      </c>
      <c r="IK113" s="15">
        <f t="shared" si="465"/>
        <v>15376.14</v>
      </c>
      <c r="IL113" s="15"/>
      <c r="IM113" s="15"/>
      <c r="IN113" s="15"/>
      <c r="IO113" s="15"/>
      <c r="IP113" s="15"/>
      <c r="IQ113" s="15"/>
      <c r="IR113" s="15"/>
      <c r="IS113" s="15"/>
      <c r="IT113" s="16"/>
      <c r="IU113" s="14"/>
      <c r="IV113" s="15"/>
      <c r="IW113" s="15"/>
      <c r="IX113" s="15"/>
      <c r="IY113" s="15"/>
      <c r="IZ113" s="15"/>
      <c r="JA113" s="15"/>
      <c r="JB113" s="15"/>
      <c r="JC113" s="15"/>
      <c r="JD113" s="15"/>
      <c r="JE113" s="15"/>
      <c r="JF113" s="16"/>
      <c r="JH113" s="17"/>
      <c r="JI113" s="14">
        <f t="shared" si="406"/>
        <v>0</v>
      </c>
      <c r="JJ113" s="15">
        <f t="shared" si="407"/>
        <v>0</v>
      </c>
      <c r="JK113" s="15">
        <f t="shared" si="408"/>
        <v>149351.32499999998</v>
      </c>
      <c r="JL113" s="15">
        <f t="shared" si="409"/>
        <v>195163.54500000001</v>
      </c>
      <c r="JM113" s="15">
        <f t="shared" si="410"/>
        <v>195163.54500000001</v>
      </c>
      <c r="JN113" s="15">
        <f t="shared" si="411"/>
        <v>195163.54500000001</v>
      </c>
      <c r="JO113" s="15">
        <f t="shared" si="412"/>
        <v>195163.54500000001</v>
      </c>
      <c r="JP113" s="15">
        <f t="shared" si="413"/>
        <v>43769.7</v>
      </c>
      <c r="JQ113" s="15">
        <f t="shared" si="414"/>
        <v>0</v>
      </c>
      <c r="JR113" s="14"/>
    </row>
    <row r="114" spans="1:278" ht="12.75" customHeight="1" x14ac:dyDescent="0.25">
      <c r="A114" s="5" t="s">
        <v>185</v>
      </c>
      <c r="B114" s="3" t="s">
        <v>186</v>
      </c>
      <c r="C114" s="4">
        <v>45382</v>
      </c>
      <c r="D114">
        <f t="shared" si="461"/>
        <v>2024</v>
      </c>
      <c r="E114">
        <f t="shared" si="462"/>
        <v>3</v>
      </c>
      <c r="F114">
        <f t="shared" si="463"/>
        <v>2021</v>
      </c>
      <c r="G114">
        <f t="shared" si="464"/>
        <v>3</v>
      </c>
      <c r="H114">
        <f t="shared" si="402"/>
        <v>2024</v>
      </c>
      <c r="I114">
        <f t="shared" si="403"/>
        <v>4</v>
      </c>
      <c r="J114">
        <f t="shared" si="404"/>
        <v>2029</v>
      </c>
      <c r="K114">
        <f t="shared" si="405"/>
        <v>3</v>
      </c>
      <c r="M114" s="28">
        <f>IF(AND($D114=$M$4,$E114=M$5),VLOOKUP($A114,'Потребление ЭЭ_факт'!$A$5:$DH$154,47+'Потребление ЭЭ_факт'!AU$4-1,FALSE),IF(L114&lt;&gt;0,VLOOKUP($A114,'Потребление ЭЭ_факт'!$A$5:$DH$154,47+'Потребление ЭЭ_факт'!AU$4-1,FALSE),0))</f>
        <v>0</v>
      </c>
      <c r="N114" s="17">
        <f>IF(AND($D114=$M$4,$E114=N$5),VLOOKUP($A114,'Потребление ЭЭ_факт'!$A$5:$DH$154,47+'Потребление ЭЭ_факт'!AV$4-1,FALSE),IF(M114&lt;&gt;0,VLOOKUP($A114,'Потребление ЭЭ_факт'!$A$5:$DH$154,47+'Потребление ЭЭ_факт'!AV$4-1,FALSE),0))</f>
        <v>0</v>
      </c>
      <c r="O114" s="17">
        <f>IF(AND($D114=$M$4,$E114=O$5),VLOOKUP($A114,'Потребление ЭЭ_факт'!$A$5:$DH$154,47+'Потребление ЭЭ_факт'!AW$4-1,FALSE),IF(N114&lt;&gt;0,VLOOKUP($A114,'Потребление ЭЭ_факт'!$A$5:$DH$154,47+'Потребление ЭЭ_факт'!AW$4-1,FALSE),0))</f>
        <v>0</v>
      </c>
      <c r="P114" s="17">
        <f>IF(AND($D114=$M$4,$E114=P$5),VLOOKUP($A114,'Потребление ЭЭ_факт'!$A$5:$DH$154,47+'Потребление ЭЭ_факт'!AX$4-1,FALSE),IF(O114&lt;&gt;0,VLOOKUP($A114,'Потребление ЭЭ_факт'!$A$5:$DH$154,47+'Потребление ЭЭ_факт'!AX$4-1,FALSE),0))</f>
        <v>0</v>
      </c>
      <c r="Q114" s="17">
        <f>IF(AND($D114=$M$4,$E114=Q$5),VLOOKUP($A114,'Потребление ЭЭ_факт'!$A$5:$DH$154,47+'Потребление ЭЭ_факт'!AY$4-1,FALSE),IF(P114&lt;&gt;0,VLOOKUP($A114,'Потребление ЭЭ_факт'!$A$5:$DH$154,47+'Потребление ЭЭ_факт'!AY$4-1,FALSE),0))</f>
        <v>0</v>
      </c>
      <c r="R114" s="17">
        <f>IF(AND($D114=$M$4,$E114=R$5),VLOOKUP($A114,'Потребление ЭЭ_факт'!$A$5:$DH$154,47+'Потребление ЭЭ_факт'!AZ$4-1,FALSE),IF(Q114&lt;&gt;0,VLOOKUP($A114,'Потребление ЭЭ_факт'!$A$5:$DH$154,47+'Потребление ЭЭ_факт'!AZ$4-1,FALSE),0))</f>
        <v>0</v>
      </c>
      <c r="S114" s="17">
        <f>IF(AND($D114=$M$4,$E114=S$5),VLOOKUP($A114,'Потребление ЭЭ_факт'!$A$5:$DH$154,47+'Потребление ЭЭ_факт'!BA$4-1,FALSE),IF(R114&lt;&gt;0,VLOOKUP($A114,'Потребление ЭЭ_факт'!$A$5:$DH$154,47+'Потребление ЭЭ_факт'!BA$4-1,FALSE),0))</f>
        <v>0</v>
      </c>
      <c r="T114" s="17">
        <f>IF(AND($D114=$M$4,$E114=T$5),VLOOKUP($A114,'Потребление ЭЭ_факт'!$A$5:$DH$154,47+'Потребление ЭЭ_факт'!BB$4-1,FALSE),IF(S114&lt;&gt;0,VLOOKUP($A114,'Потребление ЭЭ_факт'!$A$5:$DH$154,47+'Потребление ЭЭ_факт'!BB$4-1,FALSE),0))</f>
        <v>0</v>
      </c>
      <c r="U114" s="17">
        <f>IF(AND($D114=$M$4,$E114=U$5),VLOOKUP($A114,'Потребление ЭЭ_факт'!$A$5:$DH$154,47+'Потребление ЭЭ_факт'!BC$4-1,FALSE),IF(T114&lt;&gt;0,VLOOKUP($A114,'Потребление ЭЭ_факт'!$A$5:$DH$154,47+'Потребление ЭЭ_факт'!BC$4-1,FALSE),0))</f>
        <v>0</v>
      </c>
      <c r="V114" s="17">
        <f>IF(AND($D114=$M$4,$E114=V$5),VLOOKUP($A114,'Потребление ЭЭ_факт'!$A$5:$DH$154,47+'Потребление ЭЭ_факт'!BD$4-1,FALSE),IF(U114&lt;&gt;0,VLOOKUP($A114,'Потребление ЭЭ_факт'!$A$5:$DH$154,47+'Потребление ЭЭ_факт'!BD$4-1,FALSE),0))</f>
        <v>0</v>
      </c>
      <c r="W114" s="17">
        <f>IF(AND($D114=$M$4,$E114=W$5),VLOOKUP($A114,'Потребление ЭЭ_факт'!$A$5:$DH$154,47+'Потребление ЭЭ_факт'!BE$4-1,FALSE),IF(V114&lt;&gt;0,VLOOKUP($A114,'Потребление ЭЭ_факт'!$A$5:$DH$154,47+'Потребление ЭЭ_факт'!BE$4-1,FALSE),0))</f>
        <v>0</v>
      </c>
      <c r="X114" s="17">
        <f>IF(AND($D114=$M$4,$E114=X$5),VLOOKUP($A114,'Потребление ЭЭ_факт'!$A$5:$DH$154,47+'Потребление ЭЭ_факт'!BF$4-1,FALSE),IF(W114&lt;&gt;0,VLOOKUP($A114,'Потребление ЭЭ_факт'!$A$5:$DH$154,47+'Потребление ЭЭ_факт'!BF$4-1,FALSE),0))</f>
        <v>0</v>
      </c>
      <c r="Y114" s="14">
        <f>IF(AND($D114=$Y$4,$E114=Y$5),VLOOKUP($A114,'Потребление ЭЭ_факт'!$A$5:$DH$154,47+'Потребление ЭЭ_факт'!BG$4+11,FALSE),IF(X114&lt;&gt;0,VLOOKUP($A114,'Потребление ЭЭ_факт'!$A$5:$DH$154,47+'Потребление ЭЭ_факт'!BG$4+11,FALSE),0))</f>
        <v>0</v>
      </c>
      <c r="Z114" s="17">
        <f>IF(AND($D114=$Y$4,$E114=Z$5),VLOOKUP($A114,'Потребление ЭЭ_факт'!$A$5:$DH$154,47+'Потребление ЭЭ_факт'!BH$4+11,FALSE),IF(Y114&lt;&gt;0,VLOOKUP($A114,'Потребление ЭЭ_факт'!$A$5:$DH$154,47+'Потребление ЭЭ_факт'!BH$4+11,FALSE),0))</f>
        <v>0</v>
      </c>
      <c r="AA114" s="17">
        <f>IF(AND($D114=$Y$4,$E114=AA$5),VLOOKUP($A114,'Потребление ЭЭ_факт'!$A$5:$DH$154,47+'Потребление ЭЭ_факт'!BI$4+11,FALSE),IF(Z114&lt;&gt;0,VLOOKUP($A114,'Потребление ЭЭ_факт'!$A$5:$DH$154,47+'Потребление ЭЭ_факт'!BI$4+11,FALSE),0))</f>
        <v>0</v>
      </c>
      <c r="AB114" s="17">
        <f>IF(AND($D114=$Y$4,$E114=AB$5),VLOOKUP($A114,'Потребление ЭЭ_факт'!$A$5:$DH$154,47+'Потребление ЭЭ_факт'!BJ$4+11,FALSE),IF(AA114&lt;&gt;0,VLOOKUP($A114,'Потребление ЭЭ_факт'!$A$5:$DH$154,47+'Потребление ЭЭ_факт'!BJ$4+11,FALSE),0))</f>
        <v>0</v>
      </c>
      <c r="AC114" s="17">
        <f>IF(AND($D114=$Y$4,$E114=AC$5),VLOOKUP($A114,'Потребление ЭЭ_факт'!$A$5:$DH$154,47+'Потребление ЭЭ_факт'!BK$4+11,FALSE),IF(AB114&lt;&gt;0,VLOOKUP($A114,'Потребление ЭЭ_факт'!$A$5:$DH$154,47+'Потребление ЭЭ_факт'!BK$4+11,FALSE),0))</f>
        <v>0</v>
      </c>
      <c r="AD114" s="17">
        <f>IF(AND($D114=$Y$4,$E114=AD$5),VLOOKUP($A114,'Потребление ЭЭ_факт'!$A$5:$DH$154,47+'Потребление ЭЭ_факт'!BL$4+11,FALSE),IF(AC114&lt;&gt;0,VLOOKUP($A114,'Потребление ЭЭ_факт'!$A$5:$DH$154,47+'Потребление ЭЭ_факт'!BL$4+11,FALSE),0))</f>
        <v>0</v>
      </c>
      <c r="AE114" s="17">
        <f>IF(AND($D114=$Y$4,$E114=AE$5),VLOOKUP($A114,'Потребление ЭЭ_факт'!$A$5:$DH$154,47+'Потребление ЭЭ_факт'!BM$4+11,FALSE),IF(AD114&lt;&gt;0,VLOOKUP($A114,'Потребление ЭЭ_факт'!$A$5:$DH$154,47+'Потребление ЭЭ_факт'!BM$4+11,FALSE),0))</f>
        <v>0</v>
      </c>
      <c r="AF114" s="17">
        <f>IF(AND($D114=$Y$4,$E114=AF$5),VLOOKUP($A114,'Потребление ЭЭ_факт'!$A$5:$DH$154,47+'Потребление ЭЭ_факт'!BN$4+11,FALSE),IF(AE114&lt;&gt;0,VLOOKUP($A114,'Потребление ЭЭ_факт'!$A$5:$DH$154,47+'Потребление ЭЭ_факт'!BN$4+11,FALSE),0))</f>
        <v>0</v>
      </c>
      <c r="AG114" s="17">
        <f>IF(AND($D114=$Y$4,$E114=AG$5),VLOOKUP($A114,'Потребление ЭЭ_факт'!$A$5:$DH$154,47+'Потребление ЭЭ_факт'!BO$4+11,FALSE),IF(AF114&lt;&gt;0,VLOOKUP($A114,'Потребление ЭЭ_факт'!$A$5:$DH$154,47+'Потребление ЭЭ_факт'!BO$4+11,FALSE),0))</f>
        <v>0</v>
      </c>
      <c r="AH114" s="17">
        <f>IF(AND($D114=$Y$4,$E114=AH$5),VLOOKUP($A114,'Потребление ЭЭ_факт'!$A$5:$DH$154,47+'Потребление ЭЭ_факт'!BP$4+11,FALSE),IF(AG114&lt;&gt;0,VLOOKUP($A114,'Потребление ЭЭ_факт'!$A$5:$DH$154,47+'Потребление ЭЭ_факт'!BP$4+11,FALSE),0))</f>
        <v>0</v>
      </c>
      <c r="AI114" s="17">
        <f>IF(AND($D114=$Y$4,$E114=AI$5),VLOOKUP($A114,'Потребление ЭЭ_факт'!$A$5:$DH$154,47+'Потребление ЭЭ_факт'!BQ$4+11,FALSE),IF(AH114&lt;&gt;0,VLOOKUP($A114,'Потребление ЭЭ_факт'!$A$5:$DH$154,47+'Потребление ЭЭ_факт'!BQ$4+11,FALSE),0))</f>
        <v>0</v>
      </c>
      <c r="AJ114" s="17">
        <f>IF(AND($D114=$Y$4,$E114=AJ$5),VLOOKUP($A114,'Потребление ЭЭ_факт'!$A$5:$DH$154,47+'Потребление ЭЭ_факт'!BR$4+11,FALSE),IF(AI114&lt;&gt;0,VLOOKUP($A114,'Потребление ЭЭ_факт'!$A$5:$DH$154,47+'Потребление ЭЭ_факт'!BR$4+11,FALSE),0))</f>
        <v>0</v>
      </c>
      <c r="AK114" s="14">
        <f>IF(AND($D114=$AK$4,$E114=AK$5),VLOOKUP($A114,'Потребление ЭЭ_факт'!$A$5:$DH$154,47+'Потребление ЭЭ_факт'!BS$4+23,FALSE),IF(AJ114&lt;&gt;0,VLOOKUP($A114,'Потребление ЭЭ_факт'!$A$5:$DH$154,47+'Потребление ЭЭ_факт'!BS$4+23,FALSE),0))</f>
        <v>0</v>
      </c>
      <c r="AL114" s="17">
        <f>IF(AND($D114=$AK$4,$E114=AL$5),VLOOKUP($A114,'Потребление ЭЭ_факт'!$A$5:$DH$154,47+'Потребление ЭЭ_факт'!BT$4+23,FALSE),IF(AK114&lt;&gt;0,VLOOKUP($A114,'Потребление ЭЭ_факт'!$A$5:$DH$154,47+'Потребление ЭЭ_факт'!BT$4+23,FALSE),0))</f>
        <v>0</v>
      </c>
      <c r="AM114" s="17">
        <f>IF(AND($D114=$AK$4,$E114=AM$5),VLOOKUP($A114,'Потребление ЭЭ_факт'!$A$5:$DH$154,47+'Потребление ЭЭ_факт'!BU$4+23,FALSE),IF(AL114&lt;&gt;0,VLOOKUP($A114,'Потребление ЭЭ_факт'!$A$5:$DH$154,47+'Потребление ЭЭ_факт'!BU$4+23,FALSE),0))</f>
        <v>0</v>
      </c>
      <c r="AN114" s="17">
        <f>IF(AND($D114=$AK$4,$E114=AN$5),VLOOKUP($A114,'Потребление ЭЭ_факт'!$A$5:$DH$154,47+'Потребление ЭЭ_факт'!BV$4+23,FALSE),IF(AM114&lt;&gt;0,VLOOKUP($A114,'Потребление ЭЭ_факт'!$A$5:$DH$154,47+'Потребление ЭЭ_факт'!BV$4+23,FALSE),0))</f>
        <v>0</v>
      </c>
      <c r="AO114" s="17">
        <f>IF(AND($D114=$AK$4,$E114=AO$5),VLOOKUP($A114,'Потребление ЭЭ_факт'!$A$5:$DH$154,47+'Потребление ЭЭ_факт'!BW$4+23,FALSE),IF(AN114&lt;&gt;0,VLOOKUP($A114,'Потребление ЭЭ_факт'!$A$5:$DH$154,47+'Потребление ЭЭ_факт'!BW$4+23,FALSE),0))</f>
        <v>0</v>
      </c>
      <c r="AP114" s="17">
        <f>IF(AND($D114=$AK$4,$E114=AP$5),VLOOKUP($A114,'Потребление ЭЭ_факт'!$A$5:$DH$154,47+'Потребление ЭЭ_факт'!BX$4+23,FALSE),IF(AO114&lt;&gt;0,VLOOKUP($A114,'Потребление ЭЭ_факт'!$A$5:$DH$154,47+'Потребление ЭЭ_факт'!BX$4+23,FALSE),0))</f>
        <v>0</v>
      </c>
      <c r="AQ114" s="17">
        <f>IF(AND($D114=$AK$4,$E114=AQ$5),VLOOKUP($A114,'Потребление ЭЭ_факт'!$A$5:$DH$154,47+'Потребление ЭЭ_факт'!BY$4+23,FALSE),IF(AP114&lt;&gt;0,VLOOKUP($A114,'Потребление ЭЭ_факт'!$A$5:$DH$154,47+'Потребление ЭЭ_факт'!BY$4+23,FALSE),0))</f>
        <v>0</v>
      </c>
      <c r="AR114" s="17">
        <f>IF(AND($D114=$AK$4,$E114=AR$5),VLOOKUP($A114,'Потребление ЭЭ_факт'!$A$5:$DH$154,47+'Потребление ЭЭ_факт'!BZ$4+23,FALSE),IF(AQ114&lt;&gt;0,VLOOKUP($A114,'Потребление ЭЭ_факт'!$A$5:$DH$154,47+'Потребление ЭЭ_факт'!BZ$4+23,FALSE),0))</f>
        <v>0</v>
      </c>
      <c r="AS114" s="17">
        <f>IF(AND($D114=$AK$4,$E114=AS$5),VLOOKUP($A114,'Потребление ЭЭ_факт'!$A$5:$DH$154,47+'Потребление ЭЭ_факт'!CA$4+23,FALSE),IF(AR114&lt;&gt;0,VLOOKUP($A114,'Потребление ЭЭ_факт'!$A$5:$DH$154,47+'Потребление ЭЭ_факт'!CA$4+23,FALSE),0))</f>
        <v>0</v>
      </c>
      <c r="AT114" s="17">
        <f>IF(AND($D114=$AK$4,$E114=AT$5),VLOOKUP($A114,'Потребление ЭЭ_факт'!$A$5:$DH$154,47+'Потребление ЭЭ_факт'!CB$4+23,FALSE),IF(AS114&lt;&gt;0,VLOOKUP($A114,'Потребление ЭЭ_факт'!$A$5:$DH$154,47+'Потребление ЭЭ_факт'!CB$4+23,FALSE),0))</f>
        <v>0</v>
      </c>
      <c r="AU114" s="17">
        <f>IF(AND($D114=$AK$4,$E114=AU$5),VLOOKUP($A114,'Потребление ЭЭ_факт'!$A$5:$DH$154,47+'Потребление ЭЭ_факт'!CC$4+23,FALSE),IF(AT114&lt;&gt;0,VLOOKUP($A114,'Потребление ЭЭ_факт'!$A$5:$DH$154,47+'Потребление ЭЭ_факт'!CC$4+23,FALSE),0))</f>
        <v>0</v>
      </c>
      <c r="AV114" s="17">
        <f>IF(AND($D114=$AK$4,$E114=AV$5),VLOOKUP($A114,'Потребление ЭЭ_факт'!$A$5:$DH$154,47+'Потребление ЭЭ_факт'!CD$4+23,FALSE),IF(AU114&lt;&gt;0,VLOOKUP($A114,'Потребление ЭЭ_факт'!$A$5:$DH$154,47+'Потребление ЭЭ_факт'!CD$4+23,FALSE),0))</f>
        <v>0</v>
      </c>
      <c r="AW114" s="14">
        <f>IF(AND($D114=$AW$4,$E114=AW$5),VLOOKUP($A114,'Потребление ЭЭ_факт'!$A$5:$DH$154,47+'Потребление ЭЭ_факт'!CE$4+35,FALSE),IF(AV114&lt;&gt;0,VLOOKUP($A114,'Потребление ЭЭ_факт'!$A$5:$DH$154,47+'Потребление ЭЭ_факт'!CE$4+35,FALSE),0))</f>
        <v>0</v>
      </c>
      <c r="AX114" s="17">
        <f>IF(AND($D114=$AW$4,$E114=AX$5),VLOOKUP($A114,'Потребление ЭЭ_факт'!$A$5:$DH$154,47+'Потребление ЭЭ_факт'!CF$4+35,FALSE),IF(AW114&lt;&gt;0,VLOOKUP($A114,'Потребление ЭЭ_факт'!$A$5:$DH$154,47+'Потребление ЭЭ_факт'!CF$4+35,FALSE),0))</f>
        <v>0</v>
      </c>
      <c r="AY114" s="17">
        <f>IF(AND($D114=$AW$4,$E114=AY$5),VLOOKUP($A114,'Потребление ЭЭ_факт'!$A$5:$DH$154,47+'Потребление ЭЭ_факт'!CG$4+35,FALSE),IF(AX114&lt;&gt;0,VLOOKUP($A114,'Потребление ЭЭ_факт'!$A$5:$DH$154,47+'Потребление ЭЭ_факт'!CG$4+35,FALSE),0))</f>
        <v>0</v>
      </c>
      <c r="AZ114" s="17">
        <f>IF(AND($D114=$AW$4,$E114=AZ$5),VLOOKUP($A114,'Потребление ЭЭ_факт'!$A$5:$DH$154,47+'Потребление ЭЭ_факт'!CH$4+35,FALSE),IF(AY114&lt;&gt;0,VLOOKUP($A114,'Потребление ЭЭ_факт'!$A$5:$DH$154,47+'Потребление ЭЭ_факт'!CH$4+35,FALSE),0))</f>
        <v>0</v>
      </c>
      <c r="BA114" s="17">
        <f>IF(AND($D114=$AW$4,$E114=BA$5),VLOOKUP($A114,'Потребление ЭЭ_факт'!$A$5:$DH$154,47+'Потребление ЭЭ_факт'!CI$4+35,FALSE),IF(AZ114&lt;&gt;0,VLOOKUP($A114,'Потребление ЭЭ_факт'!$A$5:$DH$154,47+'Потребление ЭЭ_факт'!CI$4+35,FALSE),0))</f>
        <v>0</v>
      </c>
      <c r="BB114" s="17">
        <f>IF(AND($D114=$AW$4,$E114=BB$5),VLOOKUP($A114,'Потребление ЭЭ_факт'!$A$5:$DH$154,47+'Потребление ЭЭ_факт'!CJ$4+35,FALSE),IF(BA114&lt;&gt;0,VLOOKUP($A114,'Потребление ЭЭ_факт'!$A$5:$DH$154,47+'Потребление ЭЭ_факт'!CJ$4+35,FALSE),0))</f>
        <v>0</v>
      </c>
      <c r="BC114" s="17">
        <f>IF(AND($D114=$AW$4,$E114=BC$5),VLOOKUP($A114,'Потребление ЭЭ_факт'!$A$5:$DH$154,47+'Потребление ЭЭ_факт'!CK$4+35,FALSE),IF(BB114&lt;&gt;0,VLOOKUP($A114,'Потребление ЭЭ_факт'!$A$5:$DH$154,47+'Потребление ЭЭ_факт'!CK$4+35,FALSE),0))</f>
        <v>0</v>
      </c>
      <c r="BD114" s="17">
        <f>IF(AND($D114=$AW$4,$E114=BD$5),VLOOKUP($A114,'Потребление ЭЭ_факт'!$A$5:$DH$154,47+'Потребление ЭЭ_факт'!CL$4+35,FALSE),IF(BC114&lt;&gt;0,VLOOKUP($A114,'Потребление ЭЭ_факт'!$A$5:$DH$154,47+'Потребление ЭЭ_факт'!CL$4+35,FALSE),0))</f>
        <v>0</v>
      </c>
      <c r="BE114" s="17">
        <f>IF(AND($D114=$AW$4,$E114=BE$5),VLOOKUP($A114,'Потребление ЭЭ_факт'!$A$5:$DH$154,47+'Потребление ЭЭ_факт'!CM$4+35,FALSE),IF(BD114&lt;&gt;0,VLOOKUP($A114,'Потребление ЭЭ_факт'!$A$5:$DH$154,47+'Потребление ЭЭ_факт'!CM$4+35,FALSE),0))</f>
        <v>0</v>
      </c>
      <c r="BF114" s="17">
        <f>IF(AND($D114=$AW$4,$E114=BF$5),VLOOKUP($A114,'Потребление ЭЭ_факт'!$A$5:$DH$154,47+'Потребление ЭЭ_факт'!CN$4+35,FALSE),IF(BE114&lt;&gt;0,VLOOKUP($A114,'Потребление ЭЭ_факт'!$A$5:$DH$154,47+'Потребление ЭЭ_факт'!CN$4+35,FALSE),0))</f>
        <v>0</v>
      </c>
      <c r="BG114" s="17">
        <f>IF(AND($D114=$AW$4,$E114=BG$5),VLOOKUP($A114,'Потребление ЭЭ_факт'!$A$5:$DH$154,47+'Потребление ЭЭ_факт'!CO$4+35,FALSE),IF(BF114&lt;&gt;0,VLOOKUP($A114,'Потребление ЭЭ_факт'!$A$5:$DH$154,47+'Потребление ЭЭ_факт'!CO$4+35,FALSE),0))</f>
        <v>0</v>
      </c>
      <c r="BH114" s="17">
        <f>IF(AND($D114=$AW$4,$E114=BH$5),VLOOKUP($A114,'Потребление ЭЭ_факт'!$A$5:$DH$154,47+'Потребление ЭЭ_факт'!CP$4+35,FALSE),IF(BG114&lt;&gt;0,VLOOKUP($A114,'Потребление ЭЭ_факт'!$A$5:$DH$154,47+'Потребление ЭЭ_факт'!CP$4+35,FALSE),0))</f>
        <v>0</v>
      </c>
      <c r="BI114" s="14">
        <f>IF(AND($D114=$BI$4,$E114=BI$5),VLOOKUP($A114,'Потребление ЭЭ_факт'!$A$5:$DH$154,47+'Потребление ЭЭ_факт'!CQ$4+47,FALSE),IF(BH114&lt;&gt;0,VLOOKUP($A114,'Потребление ЭЭ_факт'!$A$5:$DH$154,47+'Потребление ЭЭ_факт'!CQ$4+47,FALSE),0))</f>
        <v>0</v>
      </c>
      <c r="BJ114" s="17">
        <f>IF(AND($D114=$BI$4,$E114=BJ$5),VLOOKUP($A114,'Потребление ЭЭ_факт'!$A$5:$DH$154,47+'Потребление ЭЭ_факт'!CR$4+47,FALSE),IF(BI114&lt;&gt;0,VLOOKUP($A114,'Потребление ЭЭ_факт'!$A$5:$DH$154,47+'Потребление ЭЭ_факт'!CR$4+47,FALSE),0))</f>
        <v>0</v>
      </c>
      <c r="BK114" s="17">
        <f>IF(AND($D114=$BI$4,$E114=BK$5),VLOOKUP($A114,'Потребление ЭЭ_факт'!$A$5:$DH$154,47+'Потребление ЭЭ_факт'!CS$4+47,FALSE),IF(BJ114&lt;&gt;0,VLOOKUP($A114,'Потребление ЭЭ_факт'!$A$5:$DH$154,47+'Потребление ЭЭ_факт'!CS$4+47,FALSE),0))</f>
        <v>8703.6714620000002</v>
      </c>
      <c r="BL114" s="17">
        <f>IF(AND($D114=$BI$4,$E114=BL$5),VLOOKUP($A114,'Потребление ЭЭ_факт'!$A$5:$DH$154,47+'Потребление ЭЭ_факт'!CT$4+47,FALSE),IF(BK114&lt;&gt;0,VLOOKUP($A114,'Потребление ЭЭ_факт'!$A$5:$DH$154,47+'Потребление ЭЭ_факт'!CT$4+47,FALSE),0))</f>
        <v>8660.1118705714289</v>
      </c>
      <c r="BM114" s="17">
        <f>IF(AND($D114=$BI$4,$E114=BM$5),VLOOKUP($A114,'Потребление ЭЭ_факт'!$A$5:$DH$154,47+'Потребление ЭЭ_факт'!CU$4+47,FALSE),IF(BL114&lt;&gt;0,VLOOKUP($A114,'Потребление ЭЭ_факт'!$A$5:$DH$154,47+'Потребление ЭЭ_факт'!CU$4+47,FALSE),0))</f>
        <v>9566.7609017142859</v>
      </c>
      <c r="BN114" s="17">
        <f>IF(AND($D114=$BI$4,$E114=BN$5),VLOOKUP($A114,'Потребление ЭЭ_факт'!$A$5:$DH$154,47+'Потребление ЭЭ_факт'!CV$4+47,FALSE),IF(BM114&lt;&gt;0,VLOOKUP($A114,'Потребление ЭЭ_факт'!$A$5:$DH$154,47+'Потребление ЭЭ_факт'!CV$4+47,FALSE),0))</f>
        <v>10961.84172457143</v>
      </c>
      <c r="BO114" s="17">
        <f>IF(AND($D114=$BI$4,$E114=BO$5),VLOOKUP($A114,'Потребление ЭЭ_факт'!$A$5:$DH$154,47+'Потребление ЭЭ_факт'!CW$4+47,FALSE),IF(BN114&lt;&gt;0,VLOOKUP($A114,'Потребление ЭЭ_факт'!$A$5:$DH$154,47+'Потребление ЭЭ_факт'!CW$4+47,FALSE),0))</f>
        <v>13150.708059714287</v>
      </c>
      <c r="BP114" s="17">
        <f>IF(AND($D114=$BI$4,$E114=BP$5),VLOOKUP($A114,'Потребление ЭЭ_факт'!$A$5:$DH$154,47+'Потребление ЭЭ_факт'!CX$4+47,FALSE),IF(BO114&lt;&gt;0,VLOOKUP($A114,'Потребление ЭЭ_факт'!$A$5:$DH$154,47+'Потребление ЭЭ_факт'!CX$4+47,FALSE),0))</f>
        <v>12768.303416000001</v>
      </c>
      <c r="BQ114" s="17">
        <f>IF(AND($D114=$BI$4,$E114=BQ$5),VLOOKUP($A114,'Потребление ЭЭ_факт'!$A$5:$DH$154,47+'Потребление ЭЭ_факт'!CY$4+47,FALSE),IF(BP114&lt;&gt;0,VLOOKUP($A114,'Потребление ЭЭ_факт'!$A$5:$DH$154,47+'Потребление ЭЭ_факт'!CY$4+47,FALSE),0))</f>
        <v>11426.500114</v>
      </c>
      <c r="BR114" s="17">
        <f>IF(AND($D114=$BI$4,$E114=BR$5),VLOOKUP($A114,'Потребление ЭЭ_факт'!$A$5:$DH$154,47+'Потребление ЭЭ_факт'!CZ$4+47,FALSE),IF(BQ114&lt;&gt;0,VLOOKUP($A114,'Потребление ЭЭ_факт'!$A$5:$DH$154,47+'Потребление ЭЭ_факт'!CZ$4+47,FALSE),0))</f>
        <v>11426.500114</v>
      </c>
      <c r="BS114" s="17">
        <f>IF(AND($D114=$BI$4,$E114=BS$5),VLOOKUP($A114,'Потребление ЭЭ_факт'!$A$5:$DH$154,47+'Потребление ЭЭ_факт'!DA$4+47,FALSE),IF(BR114&lt;&gt;0,VLOOKUP($A114,'Потребление ЭЭ_факт'!$A$5:$DH$154,47+'Потребление ЭЭ_факт'!DA$4+47,FALSE),0))</f>
        <v>11427</v>
      </c>
      <c r="BT114" s="17">
        <f>IF(AND($D114=$BI$4,$E114=BT$5),VLOOKUP($A114,'Потребление ЭЭ_факт'!$A$5:$DH$154,47+'Потребление ЭЭ_факт'!DB$4+47,FALSE),IF(BS114&lt;&gt;0,VLOOKUP($A114,'Потребление ЭЭ_факт'!$A$5:$DH$154,47+'Потребление ЭЭ_факт'!DB$4+47,FALSE),0))</f>
        <v>11427</v>
      </c>
      <c r="BU114" s="14">
        <f>IF(AND($D114=$BU$4,$E114=BU$5),VLOOKUP($A114,'Потребление ЭЭ_факт'!$A$5:$DH$154,59+'Потребление ЭЭ_факт'!DC$4+47,FALSE),IF(BT114&lt;&gt;0,VLOOKUP($A114,'Потребление ЭЭ_факт'!$A$5:$DH$154,47+'Потребление ЭЭ_факт'!DC$4+59,FALSE),0))</f>
        <v>11427</v>
      </c>
      <c r="BV114" s="17">
        <f>IF(AND($D114=$BU$4,$E114=BV$5),VLOOKUP($A114,'Потребление ЭЭ_факт'!$A$5:$DH$154,59+'Потребление ЭЭ_факт'!DD$4+47,FALSE),IF(BU114&lt;&gt;0,VLOOKUP($A114,'Потребление ЭЭ_факт'!$A$5:$DH$154,47+'Потребление ЭЭ_факт'!DD$4+59,FALSE),0))</f>
        <v>17795.13</v>
      </c>
      <c r="BW114" s="17">
        <f>IF(AND($D114=$BU$4,$E114=BW$5),VLOOKUP($A114,'Потребление ЭЭ_факт'!$A$5:$DH$154,59+'Потребление ЭЭ_факт'!DE$4+47,FALSE),IF(BV114&lt;&gt;0,VLOOKUP($A114,'Потребление ЭЭ_факт'!$A$5:$DH$154,47+'Потребление ЭЭ_факт'!DE$4+59,FALSE),0))</f>
        <v>8975.3935560000009</v>
      </c>
      <c r="BX114" s="17">
        <f>IF(AND($D114=$BU$4,$E114=BX$5),VLOOKUP($A114,'Потребление ЭЭ_факт'!$A$5:$DH$154,59+'Потребление ЭЭ_факт'!DF$4+47,FALSE),IF(BW114&lt;&gt;0,VLOOKUP($A114,'Потребление ЭЭ_факт'!$A$5:$DH$154,47+'Потребление ЭЭ_факт'!DF$4+59,FALSE),0))</f>
        <v>8848.2698070000006</v>
      </c>
      <c r="BY114" s="17">
        <f>IF(AND($D114=$BU$4,$E114=BY$5),VLOOKUP($A114,'Потребление ЭЭ_факт'!$A$5:$DH$154,59+'Потребление ЭЭ_факт'!DG$4+47,FALSE),IF(BX114&lt;&gt;0,VLOOKUP($A114,'Потребление ЭЭ_факт'!$A$5:$DH$154,47+'Потребление ЭЭ_факт'!DG$4+59,FALSE),0))</f>
        <v>9505.9452440000005</v>
      </c>
      <c r="BZ114" s="17">
        <f>IF(AND($D114=$BU$4,$E114=BZ$5),VLOOKUP($A114,'Потребление ЭЭ_факт'!$A$5:$DH$154,59+'Потребление ЭЭ_факт'!DH$4+47,FALSE),IF(BY114&lt;&gt;0,VLOOKUP($A114,'Потребление ЭЭ_факт'!$A$5:$DH$154,47+'Потребление ЭЭ_факт'!DH$4+59,FALSE),0))</f>
        <v>10956.939992</v>
      </c>
      <c r="CA114" s="17">
        <f t="shared" si="301"/>
        <v>13150.708059714287</v>
      </c>
      <c r="CB114" s="17">
        <f t="shared" si="302"/>
        <v>12768.303416000001</v>
      </c>
      <c r="CC114" s="17">
        <f t="shared" si="303"/>
        <v>11426.500114</v>
      </c>
      <c r="CD114" s="17">
        <f t="shared" si="304"/>
        <v>11426.500114</v>
      </c>
      <c r="CE114" s="17">
        <f t="shared" si="305"/>
        <v>11427</v>
      </c>
      <c r="CF114" s="15">
        <f t="shared" si="306"/>
        <v>11427</v>
      </c>
      <c r="CG114" s="14">
        <f t="shared" si="307"/>
        <v>11427</v>
      </c>
      <c r="CH114" s="15">
        <f t="shared" si="308"/>
        <v>17795.13</v>
      </c>
      <c r="CI114" s="15">
        <f t="shared" si="309"/>
        <v>8975.3935560000009</v>
      </c>
      <c r="CJ114" s="15">
        <f t="shared" si="310"/>
        <v>8848.2698070000006</v>
      </c>
      <c r="CK114" s="15">
        <f t="shared" si="311"/>
        <v>9505.9452440000005</v>
      </c>
      <c r="CL114" s="15">
        <f t="shared" si="312"/>
        <v>10956.939992</v>
      </c>
      <c r="CM114" s="15">
        <f t="shared" si="438"/>
        <v>13150.708059714287</v>
      </c>
      <c r="CN114" s="15">
        <f t="shared" si="439"/>
        <v>12768.303416000001</v>
      </c>
      <c r="CO114" s="15">
        <f t="shared" si="440"/>
        <v>11426.500114</v>
      </c>
      <c r="CP114" s="15">
        <f t="shared" si="441"/>
        <v>11426.500114</v>
      </c>
      <c r="CQ114" s="15">
        <f t="shared" si="442"/>
        <v>11427</v>
      </c>
      <c r="CR114" s="16">
        <f t="shared" si="443"/>
        <v>11427</v>
      </c>
      <c r="CS114" s="14">
        <f t="shared" si="437"/>
        <v>11427</v>
      </c>
      <c r="CT114" s="15">
        <f t="shared" si="416"/>
        <v>17795.13</v>
      </c>
      <c r="CU114" s="15">
        <f t="shared" si="417"/>
        <v>8975.3935560000009</v>
      </c>
      <c r="CV114" s="15">
        <f t="shared" si="418"/>
        <v>8848.2698070000006</v>
      </c>
      <c r="CW114" s="15">
        <f t="shared" si="419"/>
        <v>9505.9452440000005</v>
      </c>
      <c r="CX114" s="15">
        <f t="shared" si="420"/>
        <v>10956.939992</v>
      </c>
      <c r="CY114" s="15">
        <f t="shared" si="421"/>
        <v>13150.708059714287</v>
      </c>
      <c r="CZ114" s="15">
        <f t="shared" si="422"/>
        <v>12768.303416000001</v>
      </c>
      <c r="DA114" s="15">
        <f t="shared" si="423"/>
        <v>11426.500114</v>
      </c>
      <c r="DB114" s="15">
        <f t="shared" si="424"/>
        <v>11426.500114</v>
      </c>
      <c r="DC114" s="15">
        <f t="shared" si="425"/>
        <v>11427</v>
      </c>
      <c r="DD114" s="16">
        <f t="shared" si="459"/>
        <v>11427</v>
      </c>
      <c r="DE114" s="14">
        <f t="shared" si="460"/>
        <v>11427</v>
      </c>
      <c r="DF114" s="15">
        <f t="shared" si="426"/>
        <v>17795.13</v>
      </c>
      <c r="DG114" s="15">
        <f t="shared" si="427"/>
        <v>8975.3935560000009</v>
      </c>
      <c r="DH114" s="15">
        <f t="shared" si="428"/>
        <v>8848.2698070000006</v>
      </c>
      <c r="DI114" s="15">
        <f t="shared" si="429"/>
        <v>9505.9452440000005</v>
      </c>
      <c r="DJ114" s="15">
        <f t="shared" si="430"/>
        <v>10956.939992</v>
      </c>
      <c r="DK114" s="15">
        <f t="shared" si="431"/>
        <v>13150.708059714287</v>
      </c>
      <c r="DL114" s="15">
        <f t="shared" si="432"/>
        <v>12768.303416000001</v>
      </c>
      <c r="DM114" s="15">
        <f t="shared" si="433"/>
        <v>11426.500114</v>
      </c>
      <c r="DN114" s="15">
        <f t="shared" si="434"/>
        <v>11426.500114</v>
      </c>
      <c r="DO114" s="15">
        <f t="shared" si="435"/>
        <v>11427</v>
      </c>
      <c r="DP114" s="16">
        <f t="shared" si="436"/>
        <v>11427</v>
      </c>
      <c r="DQ114" s="14">
        <f t="shared" si="333"/>
        <v>11427</v>
      </c>
      <c r="DR114" s="15">
        <f t="shared" si="334"/>
        <v>17795.13</v>
      </c>
      <c r="DS114" s="15">
        <f t="shared" si="335"/>
        <v>8975.3935560000009</v>
      </c>
      <c r="DT114" s="15">
        <f t="shared" si="336"/>
        <v>8848.2698070000006</v>
      </c>
      <c r="DU114" s="15">
        <f t="shared" si="337"/>
        <v>9505.9452440000005</v>
      </c>
      <c r="DV114" s="15">
        <f t="shared" si="338"/>
        <v>10956.939992</v>
      </c>
      <c r="DW114" s="15">
        <f t="shared" si="339"/>
        <v>13150.708059714287</v>
      </c>
      <c r="DX114" s="15">
        <f t="shared" si="340"/>
        <v>12768.303416000001</v>
      </c>
      <c r="DY114" s="15">
        <f t="shared" si="341"/>
        <v>11426.500114</v>
      </c>
      <c r="DZ114" s="15">
        <f t="shared" si="444"/>
        <v>11426.500114</v>
      </c>
      <c r="EA114" s="15">
        <f t="shared" si="445"/>
        <v>11427</v>
      </c>
      <c r="EB114" s="16">
        <f t="shared" si="446"/>
        <v>11427</v>
      </c>
      <c r="EC114" s="14">
        <f t="shared" si="447"/>
        <v>11427</v>
      </c>
      <c r="ED114" s="15">
        <f t="shared" si="448"/>
        <v>17795.13</v>
      </c>
      <c r="EE114" s="15">
        <f t="shared" si="449"/>
        <v>8975.3935560000009</v>
      </c>
      <c r="EF114" s="15">
        <f t="shared" si="450"/>
        <v>8848.2698070000006</v>
      </c>
      <c r="EG114" s="15">
        <f t="shared" si="451"/>
        <v>9505.9452440000005</v>
      </c>
      <c r="EH114" s="15">
        <f t="shared" si="452"/>
        <v>10956.939992</v>
      </c>
      <c r="EI114" s="15">
        <f t="shared" si="453"/>
        <v>13150.708059714287</v>
      </c>
      <c r="EJ114" s="15">
        <f t="shared" si="454"/>
        <v>12768.303416000001</v>
      </c>
      <c r="EK114" s="15">
        <f t="shared" si="455"/>
        <v>11426.500114</v>
      </c>
      <c r="EL114" s="15">
        <f t="shared" si="456"/>
        <v>11426.500114</v>
      </c>
      <c r="EM114" s="15">
        <f t="shared" si="457"/>
        <v>11427</v>
      </c>
      <c r="EN114" s="16">
        <f t="shared" si="458"/>
        <v>11427</v>
      </c>
      <c r="EO114" s="14"/>
      <c r="EP114" s="15"/>
      <c r="EQ114" s="15"/>
      <c r="ER114" s="15"/>
      <c r="ES114" s="15"/>
      <c r="ET114" s="15"/>
      <c r="EU114" s="15"/>
      <c r="EV114" s="15"/>
      <c r="EW114" s="15"/>
      <c r="EX114" s="15"/>
      <c r="EY114" s="15"/>
      <c r="EZ114" s="16"/>
      <c r="FC114" s="14"/>
      <c r="FD114" s="17"/>
      <c r="FE114" s="17"/>
      <c r="FF114" s="17"/>
      <c r="FG114" s="17"/>
      <c r="FH114" s="17"/>
      <c r="FI114" s="17"/>
      <c r="FJ114" s="17"/>
      <c r="FK114" s="17"/>
      <c r="FL114" s="17"/>
      <c r="FM114" s="17"/>
      <c r="FN114" s="17"/>
      <c r="FO114" s="14"/>
      <c r="FP114" s="17"/>
      <c r="FQ114" s="17"/>
      <c r="FR114" s="17"/>
      <c r="FS114" s="17"/>
      <c r="FT114" s="17"/>
      <c r="FU114" s="17"/>
      <c r="FV114" s="17"/>
      <c r="FW114" s="17"/>
      <c r="FX114" s="17"/>
      <c r="FY114" s="17"/>
      <c r="FZ114" s="17"/>
      <c r="GA114" s="14"/>
      <c r="GB114" s="17"/>
      <c r="GC114" s="17"/>
      <c r="GD114" s="17">
        <f t="shared" si="344"/>
        <v>8660.1118705714289</v>
      </c>
      <c r="GE114" s="17">
        <f t="shared" si="345"/>
        <v>9566.7609017142859</v>
      </c>
      <c r="GF114" s="17">
        <f t="shared" si="346"/>
        <v>10961.84172457143</v>
      </c>
      <c r="GG114" s="17">
        <f t="shared" si="347"/>
        <v>13150.708059714287</v>
      </c>
      <c r="GH114" s="17">
        <f t="shared" si="348"/>
        <v>12768.303416000001</v>
      </c>
      <c r="GI114" s="17">
        <f t="shared" si="349"/>
        <v>11426.500114</v>
      </c>
      <c r="GJ114" s="17">
        <f t="shared" si="350"/>
        <v>11426.500114</v>
      </c>
      <c r="GK114" s="17">
        <f t="shared" si="351"/>
        <v>11427</v>
      </c>
      <c r="GL114" s="17">
        <f t="shared" si="352"/>
        <v>11427</v>
      </c>
      <c r="GM114" s="14">
        <f t="shared" si="353"/>
        <v>11427</v>
      </c>
      <c r="GN114" s="17">
        <f t="shared" si="354"/>
        <v>17795.13</v>
      </c>
      <c r="GO114" s="17">
        <f t="shared" si="355"/>
        <v>8975.3935560000009</v>
      </c>
      <c r="GP114" s="17">
        <f t="shared" si="356"/>
        <v>8848.2698070000006</v>
      </c>
      <c r="GQ114" s="17">
        <f t="shared" si="357"/>
        <v>9505.9452440000005</v>
      </c>
      <c r="GR114" s="17">
        <f t="shared" si="358"/>
        <v>10956.939992</v>
      </c>
      <c r="GS114" s="17">
        <f t="shared" si="359"/>
        <v>13150.708059714287</v>
      </c>
      <c r="GT114" s="17">
        <f t="shared" si="360"/>
        <v>12768.303416000001</v>
      </c>
      <c r="GU114" s="17">
        <f t="shared" si="361"/>
        <v>11426.500114</v>
      </c>
      <c r="GV114" s="17">
        <f t="shared" si="362"/>
        <v>11426.500114</v>
      </c>
      <c r="GW114" s="17">
        <f t="shared" si="363"/>
        <v>11427</v>
      </c>
      <c r="GX114" s="15">
        <f t="shared" si="364"/>
        <v>11427</v>
      </c>
      <c r="GY114" s="14">
        <f t="shared" si="365"/>
        <v>11427</v>
      </c>
      <c r="GZ114" s="15">
        <f t="shared" si="366"/>
        <v>17795.13</v>
      </c>
      <c r="HA114" s="15">
        <f t="shared" si="367"/>
        <v>8975.3935560000009</v>
      </c>
      <c r="HB114" s="15">
        <f t="shared" si="368"/>
        <v>8848.2698070000006</v>
      </c>
      <c r="HC114" s="15">
        <f t="shared" si="369"/>
        <v>9505.9452440000005</v>
      </c>
      <c r="HD114" s="15">
        <f t="shared" si="370"/>
        <v>10956.939992</v>
      </c>
      <c r="HE114" s="15">
        <f t="shared" si="371"/>
        <v>13150.708059714287</v>
      </c>
      <c r="HF114" s="15">
        <f t="shared" si="372"/>
        <v>12768.303416000001</v>
      </c>
      <c r="HG114" s="15">
        <f t="shared" si="373"/>
        <v>11426.500114</v>
      </c>
      <c r="HH114" s="15">
        <f t="shared" si="374"/>
        <v>11426.500114</v>
      </c>
      <c r="HI114" s="15">
        <f t="shared" si="375"/>
        <v>11427</v>
      </c>
      <c r="HJ114" s="16">
        <f t="shared" si="376"/>
        <v>11427</v>
      </c>
      <c r="HK114" s="14">
        <f t="shared" si="377"/>
        <v>11427</v>
      </c>
      <c r="HL114" s="15">
        <f t="shared" si="378"/>
        <v>17795.13</v>
      </c>
      <c r="HM114" s="15">
        <f t="shared" si="379"/>
        <v>8975.3935560000009</v>
      </c>
      <c r="HN114" s="15">
        <f t="shared" si="380"/>
        <v>8848.2698070000006</v>
      </c>
      <c r="HO114" s="15">
        <f t="shared" si="381"/>
        <v>9505.9452440000005</v>
      </c>
      <c r="HP114" s="15">
        <f t="shared" si="382"/>
        <v>10956.939992</v>
      </c>
      <c r="HQ114" s="15">
        <f t="shared" si="383"/>
        <v>13150.708059714287</v>
      </c>
      <c r="HR114" s="15">
        <f t="shared" si="384"/>
        <v>12768.303416000001</v>
      </c>
      <c r="HS114" s="15">
        <f t="shared" si="385"/>
        <v>11426.500114</v>
      </c>
      <c r="HT114" s="15">
        <f t="shared" si="386"/>
        <v>11426.500114</v>
      </c>
      <c r="HU114" s="15">
        <f t="shared" si="387"/>
        <v>11427</v>
      </c>
      <c r="HV114" s="16">
        <f t="shared" si="388"/>
        <v>11427</v>
      </c>
      <c r="HW114" s="14">
        <f t="shared" si="389"/>
        <v>11427</v>
      </c>
      <c r="HX114" s="15">
        <f t="shared" si="390"/>
        <v>17795.13</v>
      </c>
      <c r="HY114" s="15">
        <f t="shared" si="391"/>
        <v>8975.3935560000009</v>
      </c>
      <c r="HZ114" s="15">
        <f t="shared" si="392"/>
        <v>8848.2698070000006</v>
      </c>
      <c r="IA114" s="15">
        <f t="shared" si="393"/>
        <v>9505.9452440000005</v>
      </c>
      <c r="IB114" s="15">
        <f t="shared" si="394"/>
        <v>10956.939992</v>
      </c>
      <c r="IC114" s="15">
        <f t="shared" si="395"/>
        <v>13150.708059714287</v>
      </c>
      <c r="ID114" s="15">
        <f t="shared" si="396"/>
        <v>12768.303416000001</v>
      </c>
      <c r="IE114" s="15">
        <f t="shared" si="397"/>
        <v>11426.500114</v>
      </c>
      <c r="IF114" s="15">
        <f t="shared" si="398"/>
        <v>11426.500114</v>
      </c>
      <c r="IG114" s="15">
        <f t="shared" si="399"/>
        <v>11427</v>
      </c>
      <c r="IH114" s="16">
        <f t="shared" si="400"/>
        <v>11427</v>
      </c>
      <c r="II114" s="14">
        <f t="shared" si="401"/>
        <v>11427</v>
      </c>
      <c r="IJ114" s="15">
        <f t="shared" si="415"/>
        <v>17795.13</v>
      </c>
      <c r="IK114" s="15">
        <f t="shared" si="465"/>
        <v>8975.3935560000009</v>
      </c>
      <c r="IL114" s="15"/>
      <c r="IM114" s="15"/>
      <c r="IN114" s="15"/>
      <c r="IO114" s="15"/>
      <c r="IP114" s="15"/>
      <c r="IQ114" s="15"/>
      <c r="IR114" s="15"/>
      <c r="IS114" s="15"/>
      <c r="IT114" s="16"/>
      <c r="IU114" s="14"/>
      <c r="IV114" s="15"/>
      <c r="IW114" s="15"/>
      <c r="IX114" s="15"/>
      <c r="IY114" s="15"/>
      <c r="IZ114" s="15"/>
      <c r="JA114" s="15"/>
      <c r="JB114" s="15"/>
      <c r="JC114" s="15"/>
      <c r="JD114" s="15"/>
      <c r="JE114" s="15"/>
      <c r="JF114" s="16"/>
      <c r="JH114" s="17"/>
      <c r="JI114" s="14">
        <f t="shared" si="406"/>
        <v>0</v>
      </c>
      <c r="JJ114" s="15">
        <f t="shared" si="407"/>
        <v>0</v>
      </c>
      <c r="JK114" s="15">
        <f t="shared" si="408"/>
        <v>100814.72620057143</v>
      </c>
      <c r="JL114" s="15">
        <f t="shared" si="409"/>
        <v>139134.6903027143</v>
      </c>
      <c r="JM114" s="15">
        <f t="shared" si="410"/>
        <v>139134.6903027143</v>
      </c>
      <c r="JN114" s="15">
        <f t="shared" si="411"/>
        <v>139134.6903027143</v>
      </c>
      <c r="JO114" s="15">
        <f t="shared" si="412"/>
        <v>139134.6903027143</v>
      </c>
      <c r="JP114" s="15">
        <f t="shared" si="413"/>
        <v>38197.523556</v>
      </c>
      <c r="JQ114" s="15">
        <f t="shared" si="414"/>
        <v>0</v>
      </c>
      <c r="JR114" s="14"/>
    </row>
    <row r="115" spans="1:278" ht="12.75" customHeight="1" x14ac:dyDescent="0.25">
      <c r="A115" s="5" t="s">
        <v>105</v>
      </c>
      <c r="B115" s="3" t="s">
        <v>106</v>
      </c>
      <c r="C115" s="4">
        <v>45380</v>
      </c>
      <c r="D115">
        <f t="shared" si="461"/>
        <v>2024</v>
      </c>
      <c r="E115">
        <f t="shared" si="462"/>
        <v>3</v>
      </c>
      <c r="F115">
        <f t="shared" si="463"/>
        <v>2021</v>
      </c>
      <c r="G115">
        <f t="shared" si="464"/>
        <v>3</v>
      </c>
      <c r="H115">
        <f t="shared" si="402"/>
        <v>2024</v>
      </c>
      <c r="I115">
        <f t="shared" si="403"/>
        <v>4</v>
      </c>
      <c r="J115">
        <f t="shared" si="404"/>
        <v>2029</v>
      </c>
      <c r="K115">
        <f t="shared" si="405"/>
        <v>3</v>
      </c>
      <c r="M115" s="28">
        <f>IF(AND($D115=$M$4,$E115=M$5),VLOOKUP($A115,'Потребление ЭЭ_факт'!$A$5:$DH$154,47+'Потребление ЭЭ_факт'!AU$4-1,FALSE),IF(L115&lt;&gt;0,VLOOKUP($A115,'Потребление ЭЭ_факт'!$A$5:$DH$154,47+'Потребление ЭЭ_факт'!AU$4-1,FALSE),0))</f>
        <v>0</v>
      </c>
      <c r="N115" s="17">
        <f>IF(AND($D115=$M$4,$E115=N$5),VLOOKUP($A115,'Потребление ЭЭ_факт'!$A$5:$DH$154,47+'Потребление ЭЭ_факт'!AV$4-1,FALSE),IF(M115&lt;&gt;0,VLOOKUP($A115,'Потребление ЭЭ_факт'!$A$5:$DH$154,47+'Потребление ЭЭ_факт'!AV$4-1,FALSE),0))</f>
        <v>0</v>
      </c>
      <c r="O115" s="17">
        <f>IF(AND($D115=$M$4,$E115=O$5),VLOOKUP($A115,'Потребление ЭЭ_факт'!$A$5:$DH$154,47+'Потребление ЭЭ_факт'!AW$4-1,FALSE),IF(N115&lt;&gt;0,VLOOKUP($A115,'Потребление ЭЭ_факт'!$A$5:$DH$154,47+'Потребление ЭЭ_факт'!AW$4-1,FALSE),0))</f>
        <v>0</v>
      </c>
      <c r="P115" s="17">
        <f>IF(AND($D115=$M$4,$E115=P$5),VLOOKUP($A115,'Потребление ЭЭ_факт'!$A$5:$DH$154,47+'Потребление ЭЭ_факт'!AX$4-1,FALSE),IF(O115&lt;&gt;0,VLOOKUP($A115,'Потребление ЭЭ_факт'!$A$5:$DH$154,47+'Потребление ЭЭ_факт'!AX$4-1,FALSE),0))</f>
        <v>0</v>
      </c>
      <c r="Q115" s="17">
        <f>IF(AND($D115=$M$4,$E115=Q$5),VLOOKUP($A115,'Потребление ЭЭ_факт'!$A$5:$DH$154,47+'Потребление ЭЭ_факт'!AY$4-1,FALSE),IF(P115&lt;&gt;0,VLOOKUP($A115,'Потребление ЭЭ_факт'!$A$5:$DH$154,47+'Потребление ЭЭ_факт'!AY$4-1,FALSE),0))</f>
        <v>0</v>
      </c>
      <c r="R115" s="17">
        <f>IF(AND($D115=$M$4,$E115=R$5),VLOOKUP($A115,'Потребление ЭЭ_факт'!$A$5:$DH$154,47+'Потребление ЭЭ_факт'!AZ$4-1,FALSE),IF(Q115&lt;&gt;0,VLOOKUP($A115,'Потребление ЭЭ_факт'!$A$5:$DH$154,47+'Потребление ЭЭ_факт'!AZ$4-1,FALSE),0))</f>
        <v>0</v>
      </c>
      <c r="S115" s="17">
        <f>IF(AND($D115=$M$4,$E115=S$5),VLOOKUP($A115,'Потребление ЭЭ_факт'!$A$5:$DH$154,47+'Потребление ЭЭ_факт'!BA$4-1,FALSE),IF(R115&lt;&gt;0,VLOOKUP($A115,'Потребление ЭЭ_факт'!$A$5:$DH$154,47+'Потребление ЭЭ_факт'!BA$4-1,FALSE),0))</f>
        <v>0</v>
      </c>
      <c r="T115" s="17">
        <f>IF(AND($D115=$M$4,$E115=T$5),VLOOKUP($A115,'Потребление ЭЭ_факт'!$A$5:$DH$154,47+'Потребление ЭЭ_факт'!BB$4-1,FALSE),IF(S115&lt;&gt;0,VLOOKUP($A115,'Потребление ЭЭ_факт'!$A$5:$DH$154,47+'Потребление ЭЭ_факт'!BB$4-1,FALSE),0))</f>
        <v>0</v>
      </c>
      <c r="U115" s="17">
        <f>IF(AND($D115=$M$4,$E115=U$5),VLOOKUP($A115,'Потребление ЭЭ_факт'!$A$5:$DH$154,47+'Потребление ЭЭ_факт'!BC$4-1,FALSE),IF(T115&lt;&gt;0,VLOOKUP($A115,'Потребление ЭЭ_факт'!$A$5:$DH$154,47+'Потребление ЭЭ_факт'!BC$4-1,FALSE),0))</f>
        <v>0</v>
      </c>
      <c r="V115" s="17">
        <f>IF(AND($D115=$M$4,$E115=V$5),VLOOKUP($A115,'Потребление ЭЭ_факт'!$A$5:$DH$154,47+'Потребление ЭЭ_факт'!BD$4-1,FALSE),IF(U115&lt;&gt;0,VLOOKUP($A115,'Потребление ЭЭ_факт'!$A$5:$DH$154,47+'Потребление ЭЭ_факт'!BD$4-1,FALSE),0))</f>
        <v>0</v>
      </c>
      <c r="W115" s="17">
        <f>IF(AND($D115=$M$4,$E115=W$5),VLOOKUP($A115,'Потребление ЭЭ_факт'!$A$5:$DH$154,47+'Потребление ЭЭ_факт'!BE$4-1,FALSE),IF(V115&lt;&gt;0,VLOOKUP($A115,'Потребление ЭЭ_факт'!$A$5:$DH$154,47+'Потребление ЭЭ_факт'!BE$4-1,FALSE),0))</f>
        <v>0</v>
      </c>
      <c r="X115" s="17">
        <f>IF(AND($D115=$M$4,$E115=X$5),VLOOKUP($A115,'Потребление ЭЭ_факт'!$A$5:$DH$154,47+'Потребление ЭЭ_факт'!BF$4-1,FALSE),IF(W115&lt;&gt;0,VLOOKUP($A115,'Потребление ЭЭ_факт'!$A$5:$DH$154,47+'Потребление ЭЭ_факт'!BF$4-1,FALSE),0))</f>
        <v>0</v>
      </c>
      <c r="Y115" s="14">
        <f>IF(AND($D115=$Y$4,$E115=Y$5),VLOOKUP($A115,'Потребление ЭЭ_факт'!$A$5:$DH$154,47+'Потребление ЭЭ_факт'!BG$4+11,FALSE),IF(X115&lt;&gt;0,VLOOKUP($A115,'Потребление ЭЭ_факт'!$A$5:$DH$154,47+'Потребление ЭЭ_факт'!BG$4+11,FALSE),0))</f>
        <v>0</v>
      </c>
      <c r="Z115" s="17">
        <f>IF(AND($D115=$Y$4,$E115=Z$5),VLOOKUP($A115,'Потребление ЭЭ_факт'!$A$5:$DH$154,47+'Потребление ЭЭ_факт'!BH$4+11,FALSE),IF(Y115&lt;&gt;0,VLOOKUP($A115,'Потребление ЭЭ_факт'!$A$5:$DH$154,47+'Потребление ЭЭ_факт'!BH$4+11,FALSE),0))</f>
        <v>0</v>
      </c>
      <c r="AA115" s="17">
        <f>IF(AND($D115=$Y$4,$E115=AA$5),VLOOKUP($A115,'Потребление ЭЭ_факт'!$A$5:$DH$154,47+'Потребление ЭЭ_факт'!BI$4+11,FALSE),IF(Z115&lt;&gt;0,VLOOKUP($A115,'Потребление ЭЭ_факт'!$A$5:$DH$154,47+'Потребление ЭЭ_факт'!BI$4+11,FALSE),0))</f>
        <v>0</v>
      </c>
      <c r="AB115" s="17">
        <f>IF(AND($D115=$Y$4,$E115=AB$5),VLOOKUP($A115,'Потребление ЭЭ_факт'!$A$5:$DH$154,47+'Потребление ЭЭ_факт'!BJ$4+11,FALSE),IF(AA115&lt;&gt;0,VLOOKUP($A115,'Потребление ЭЭ_факт'!$A$5:$DH$154,47+'Потребление ЭЭ_факт'!BJ$4+11,FALSE),0))</f>
        <v>0</v>
      </c>
      <c r="AC115" s="17">
        <f>IF(AND($D115=$Y$4,$E115=AC$5),VLOOKUP($A115,'Потребление ЭЭ_факт'!$A$5:$DH$154,47+'Потребление ЭЭ_факт'!BK$4+11,FALSE),IF(AB115&lt;&gt;0,VLOOKUP($A115,'Потребление ЭЭ_факт'!$A$5:$DH$154,47+'Потребление ЭЭ_факт'!BK$4+11,FALSE),0))</f>
        <v>0</v>
      </c>
      <c r="AD115" s="17">
        <f>IF(AND($D115=$Y$4,$E115=AD$5),VLOOKUP($A115,'Потребление ЭЭ_факт'!$A$5:$DH$154,47+'Потребление ЭЭ_факт'!BL$4+11,FALSE),IF(AC115&lt;&gt;0,VLOOKUP($A115,'Потребление ЭЭ_факт'!$A$5:$DH$154,47+'Потребление ЭЭ_факт'!BL$4+11,FALSE),0))</f>
        <v>0</v>
      </c>
      <c r="AE115" s="17">
        <f>IF(AND($D115=$Y$4,$E115=AE$5),VLOOKUP($A115,'Потребление ЭЭ_факт'!$A$5:$DH$154,47+'Потребление ЭЭ_факт'!BM$4+11,FALSE),IF(AD115&lt;&gt;0,VLOOKUP($A115,'Потребление ЭЭ_факт'!$A$5:$DH$154,47+'Потребление ЭЭ_факт'!BM$4+11,FALSE),0))</f>
        <v>0</v>
      </c>
      <c r="AF115" s="17">
        <f>IF(AND($D115=$Y$4,$E115=AF$5),VLOOKUP($A115,'Потребление ЭЭ_факт'!$A$5:$DH$154,47+'Потребление ЭЭ_факт'!BN$4+11,FALSE),IF(AE115&lt;&gt;0,VLOOKUP($A115,'Потребление ЭЭ_факт'!$A$5:$DH$154,47+'Потребление ЭЭ_факт'!BN$4+11,FALSE),0))</f>
        <v>0</v>
      </c>
      <c r="AG115" s="17">
        <f>IF(AND($D115=$Y$4,$E115=AG$5),VLOOKUP($A115,'Потребление ЭЭ_факт'!$A$5:$DH$154,47+'Потребление ЭЭ_факт'!BO$4+11,FALSE),IF(AF115&lt;&gt;0,VLOOKUP($A115,'Потребление ЭЭ_факт'!$A$5:$DH$154,47+'Потребление ЭЭ_факт'!BO$4+11,FALSE),0))</f>
        <v>0</v>
      </c>
      <c r="AH115" s="17">
        <f>IF(AND($D115=$Y$4,$E115=AH$5),VLOOKUP($A115,'Потребление ЭЭ_факт'!$A$5:$DH$154,47+'Потребление ЭЭ_факт'!BP$4+11,FALSE),IF(AG115&lt;&gt;0,VLOOKUP($A115,'Потребление ЭЭ_факт'!$A$5:$DH$154,47+'Потребление ЭЭ_факт'!BP$4+11,FALSE),0))</f>
        <v>0</v>
      </c>
      <c r="AI115" s="17">
        <f>IF(AND($D115=$Y$4,$E115=AI$5),VLOOKUP($A115,'Потребление ЭЭ_факт'!$A$5:$DH$154,47+'Потребление ЭЭ_факт'!BQ$4+11,FALSE),IF(AH115&lt;&gt;0,VLOOKUP($A115,'Потребление ЭЭ_факт'!$A$5:$DH$154,47+'Потребление ЭЭ_факт'!BQ$4+11,FALSE),0))</f>
        <v>0</v>
      </c>
      <c r="AJ115" s="17">
        <f>IF(AND($D115=$Y$4,$E115=AJ$5),VLOOKUP($A115,'Потребление ЭЭ_факт'!$A$5:$DH$154,47+'Потребление ЭЭ_факт'!BR$4+11,FALSE),IF(AI115&lt;&gt;0,VLOOKUP($A115,'Потребление ЭЭ_факт'!$A$5:$DH$154,47+'Потребление ЭЭ_факт'!BR$4+11,FALSE),0))</f>
        <v>0</v>
      </c>
      <c r="AK115" s="14">
        <f>IF(AND($D115=$AK$4,$E115=AK$5),VLOOKUP($A115,'Потребление ЭЭ_факт'!$A$5:$DH$154,47+'Потребление ЭЭ_факт'!BS$4+23,FALSE),IF(AJ115&lt;&gt;0,VLOOKUP($A115,'Потребление ЭЭ_факт'!$A$5:$DH$154,47+'Потребление ЭЭ_факт'!BS$4+23,FALSE),0))</f>
        <v>0</v>
      </c>
      <c r="AL115" s="17">
        <f>IF(AND($D115=$AK$4,$E115=AL$5),VLOOKUP($A115,'Потребление ЭЭ_факт'!$A$5:$DH$154,47+'Потребление ЭЭ_факт'!BT$4+23,FALSE),IF(AK115&lt;&gt;0,VLOOKUP($A115,'Потребление ЭЭ_факт'!$A$5:$DH$154,47+'Потребление ЭЭ_факт'!BT$4+23,FALSE),0))</f>
        <v>0</v>
      </c>
      <c r="AM115" s="17">
        <f>IF(AND($D115=$AK$4,$E115=AM$5),VLOOKUP($A115,'Потребление ЭЭ_факт'!$A$5:$DH$154,47+'Потребление ЭЭ_факт'!BU$4+23,FALSE),IF(AL115&lt;&gt;0,VLOOKUP($A115,'Потребление ЭЭ_факт'!$A$5:$DH$154,47+'Потребление ЭЭ_факт'!BU$4+23,FALSE),0))</f>
        <v>0</v>
      </c>
      <c r="AN115" s="17">
        <f>IF(AND($D115=$AK$4,$E115=AN$5),VLOOKUP($A115,'Потребление ЭЭ_факт'!$A$5:$DH$154,47+'Потребление ЭЭ_факт'!BV$4+23,FALSE),IF(AM115&lt;&gt;0,VLOOKUP($A115,'Потребление ЭЭ_факт'!$A$5:$DH$154,47+'Потребление ЭЭ_факт'!BV$4+23,FALSE),0))</f>
        <v>0</v>
      </c>
      <c r="AO115" s="17">
        <f>IF(AND($D115=$AK$4,$E115=AO$5),VLOOKUP($A115,'Потребление ЭЭ_факт'!$A$5:$DH$154,47+'Потребление ЭЭ_факт'!BW$4+23,FALSE),IF(AN115&lt;&gt;0,VLOOKUP($A115,'Потребление ЭЭ_факт'!$A$5:$DH$154,47+'Потребление ЭЭ_факт'!BW$4+23,FALSE),0))</f>
        <v>0</v>
      </c>
      <c r="AP115" s="17">
        <f>IF(AND($D115=$AK$4,$E115=AP$5),VLOOKUP($A115,'Потребление ЭЭ_факт'!$A$5:$DH$154,47+'Потребление ЭЭ_факт'!BX$4+23,FALSE),IF(AO115&lt;&gt;0,VLOOKUP($A115,'Потребление ЭЭ_факт'!$A$5:$DH$154,47+'Потребление ЭЭ_факт'!BX$4+23,FALSE),0))</f>
        <v>0</v>
      </c>
      <c r="AQ115" s="17">
        <f>IF(AND($D115=$AK$4,$E115=AQ$5),VLOOKUP($A115,'Потребление ЭЭ_факт'!$A$5:$DH$154,47+'Потребление ЭЭ_факт'!BY$4+23,FALSE),IF(AP115&lt;&gt;0,VLOOKUP($A115,'Потребление ЭЭ_факт'!$A$5:$DH$154,47+'Потребление ЭЭ_факт'!BY$4+23,FALSE),0))</f>
        <v>0</v>
      </c>
      <c r="AR115" s="17">
        <f>IF(AND($D115=$AK$4,$E115=AR$5),VLOOKUP($A115,'Потребление ЭЭ_факт'!$A$5:$DH$154,47+'Потребление ЭЭ_факт'!BZ$4+23,FALSE),IF(AQ115&lt;&gt;0,VLOOKUP($A115,'Потребление ЭЭ_факт'!$A$5:$DH$154,47+'Потребление ЭЭ_факт'!BZ$4+23,FALSE),0))</f>
        <v>0</v>
      </c>
      <c r="AS115" s="17">
        <f>IF(AND($D115=$AK$4,$E115=AS$5),VLOOKUP($A115,'Потребление ЭЭ_факт'!$A$5:$DH$154,47+'Потребление ЭЭ_факт'!CA$4+23,FALSE),IF(AR115&lt;&gt;0,VLOOKUP($A115,'Потребление ЭЭ_факт'!$A$5:$DH$154,47+'Потребление ЭЭ_факт'!CA$4+23,FALSE),0))</f>
        <v>0</v>
      </c>
      <c r="AT115" s="17">
        <f>IF(AND($D115=$AK$4,$E115=AT$5),VLOOKUP($A115,'Потребление ЭЭ_факт'!$A$5:$DH$154,47+'Потребление ЭЭ_факт'!CB$4+23,FALSE),IF(AS115&lt;&gt;0,VLOOKUP($A115,'Потребление ЭЭ_факт'!$A$5:$DH$154,47+'Потребление ЭЭ_факт'!CB$4+23,FALSE),0))</f>
        <v>0</v>
      </c>
      <c r="AU115" s="17">
        <f>IF(AND($D115=$AK$4,$E115=AU$5),VLOOKUP($A115,'Потребление ЭЭ_факт'!$A$5:$DH$154,47+'Потребление ЭЭ_факт'!CC$4+23,FALSE),IF(AT115&lt;&gt;0,VLOOKUP($A115,'Потребление ЭЭ_факт'!$A$5:$DH$154,47+'Потребление ЭЭ_факт'!CC$4+23,FALSE),0))</f>
        <v>0</v>
      </c>
      <c r="AV115" s="17">
        <f>IF(AND($D115=$AK$4,$E115=AV$5),VLOOKUP($A115,'Потребление ЭЭ_факт'!$A$5:$DH$154,47+'Потребление ЭЭ_факт'!CD$4+23,FALSE),IF(AU115&lt;&gt;0,VLOOKUP($A115,'Потребление ЭЭ_факт'!$A$5:$DH$154,47+'Потребление ЭЭ_факт'!CD$4+23,FALSE),0))</f>
        <v>0</v>
      </c>
      <c r="AW115" s="14">
        <f>IF(AND($D115=$AW$4,$E115=AW$5),VLOOKUP($A115,'Потребление ЭЭ_факт'!$A$5:$DH$154,47+'Потребление ЭЭ_факт'!CE$4+35,FALSE),IF(AV115&lt;&gt;0,VLOOKUP($A115,'Потребление ЭЭ_факт'!$A$5:$DH$154,47+'Потребление ЭЭ_факт'!CE$4+35,FALSE),0))</f>
        <v>0</v>
      </c>
      <c r="AX115" s="17">
        <f>IF(AND($D115=$AW$4,$E115=AX$5),VLOOKUP($A115,'Потребление ЭЭ_факт'!$A$5:$DH$154,47+'Потребление ЭЭ_факт'!CF$4+35,FALSE),IF(AW115&lt;&gt;0,VLOOKUP($A115,'Потребление ЭЭ_факт'!$A$5:$DH$154,47+'Потребление ЭЭ_факт'!CF$4+35,FALSE),0))</f>
        <v>0</v>
      </c>
      <c r="AY115" s="17">
        <f>IF(AND($D115=$AW$4,$E115=AY$5),VLOOKUP($A115,'Потребление ЭЭ_факт'!$A$5:$DH$154,47+'Потребление ЭЭ_факт'!CG$4+35,FALSE),IF(AX115&lt;&gt;0,VLOOKUP($A115,'Потребление ЭЭ_факт'!$A$5:$DH$154,47+'Потребление ЭЭ_факт'!CG$4+35,FALSE),0))</f>
        <v>0</v>
      </c>
      <c r="AZ115" s="17">
        <f>IF(AND($D115=$AW$4,$E115=AZ$5),VLOOKUP($A115,'Потребление ЭЭ_факт'!$A$5:$DH$154,47+'Потребление ЭЭ_факт'!CH$4+35,FALSE),IF(AY115&lt;&gt;0,VLOOKUP($A115,'Потребление ЭЭ_факт'!$A$5:$DH$154,47+'Потребление ЭЭ_факт'!CH$4+35,FALSE),0))</f>
        <v>0</v>
      </c>
      <c r="BA115" s="17">
        <f>IF(AND($D115=$AW$4,$E115=BA$5),VLOOKUP($A115,'Потребление ЭЭ_факт'!$A$5:$DH$154,47+'Потребление ЭЭ_факт'!CI$4+35,FALSE),IF(AZ115&lt;&gt;0,VLOOKUP($A115,'Потребление ЭЭ_факт'!$A$5:$DH$154,47+'Потребление ЭЭ_факт'!CI$4+35,FALSE),0))</f>
        <v>0</v>
      </c>
      <c r="BB115" s="17">
        <f>IF(AND($D115=$AW$4,$E115=BB$5),VLOOKUP($A115,'Потребление ЭЭ_факт'!$A$5:$DH$154,47+'Потребление ЭЭ_факт'!CJ$4+35,FALSE),IF(BA115&lt;&gt;0,VLOOKUP($A115,'Потребление ЭЭ_факт'!$A$5:$DH$154,47+'Потребление ЭЭ_факт'!CJ$4+35,FALSE),0))</f>
        <v>0</v>
      </c>
      <c r="BC115" s="17">
        <f>IF(AND($D115=$AW$4,$E115=BC$5),VLOOKUP($A115,'Потребление ЭЭ_факт'!$A$5:$DH$154,47+'Потребление ЭЭ_факт'!CK$4+35,FALSE),IF(BB115&lt;&gt;0,VLOOKUP($A115,'Потребление ЭЭ_факт'!$A$5:$DH$154,47+'Потребление ЭЭ_факт'!CK$4+35,FALSE),0))</f>
        <v>0</v>
      </c>
      <c r="BD115" s="17">
        <f>IF(AND($D115=$AW$4,$E115=BD$5),VLOOKUP($A115,'Потребление ЭЭ_факт'!$A$5:$DH$154,47+'Потребление ЭЭ_факт'!CL$4+35,FALSE),IF(BC115&lt;&gt;0,VLOOKUP($A115,'Потребление ЭЭ_факт'!$A$5:$DH$154,47+'Потребление ЭЭ_факт'!CL$4+35,FALSE),0))</f>
        <v>0</v>
      </c>
      <c r="BE115" s="17">
        <f>IF(AND($D115=$AW$4,$E115=BE$5),VLOOKUP($A115,'Потребление ЭЭ_факт'!$A$5:$DH$154,47+'Потребление ЭЭ_факт'!CM$4+35,FALSE),IF(BD115&lt;&gt;0,VLOOKUP($A115,'Потребление ЭЭ_факт'!$A$5:$DH$154,47+'Потребление ЭЭ_факт'!CM$4+35,FALSE),0))</f>
        <v>0</v>
      </c>
      <c r="BF115" s="17">
        <f>IF(AND($D115=$AW$4,$E115=BF$5),VLOOKUP($A115,'Потребление ЭЭ_факт'!$A$5:$DH$154,47+'Потребление ЭЭ_факт'!CN$4+35,FALSE),IF(BE115&lt;&gt;0,VLOOKUP($A115,'Потребление ЭЭ_факт'!$A$5:$DH$154,47+'Потребление ЭЭ_факт'!CN$4+35,FALSE),0))</f>
        <v>0</v>
      </c>
      <c r="BG115" s="17">
        <f>IF(AND($D115=$AW$4,$E115=BG$5),VLOOKUP($A115,'Потребление ЭЭ_факт'!$A$5:$DH$154,47+'Потребление ЭЭ_факт'!CO$4+35,FALSE),IF(BF115&lt;&gt;0,VLOOKUP($A115,'Потребление ЭЭ_факт'!$A$5:$DH$154,47+'Потребление ЭЭ_факт'!CO$4+35,FALSE),0))</f>
        <v>0</v>
      </c>
      <c r="BH115" s="17">
        <f>IF(AND($D115=$AW$4,$E115=BH$5),VLOOKUP($A115,'Потребление ЭЭ_факт'!$A$5:$DH$154,47+'Потребление ЭЭ_факт'!CP$4+35,FALSE),IF(BG115&lt;&gt;0,VLOOKUP($A115,'Потребление ЭЭ_факт'!$A$5:$DH$154,47+'Потребление ЭЭ_факт'!CP$4+35,FALSE),0))</f>
        <v>0</v>
      </c>
      <c r="BI115" s="14">
        <f>IF(AND($D115=$BI$4,$E115=BI$5),VLOOKUP($A115,'Потребление ЭЭ_факт'!$A$5:$DH$154,47+'Потребление ЭЭ_факт'!CQ$4+47,FALSE),IF(BH115&lt;&gt;0,VLOOKUP($A115,'Потребление ЭЭ_факт'!$A$5:$DH$154,47+'Потребление ЭЭ_факт'!CQ$4+47,FALSE),0))</f>
        <v>0</v>
      </c>
      <c r="BJ115" s="17">
        <f>IF(AND($D115=$BI$4,$E115=BJ$5),VLOOKUP($A115,'Потребление ЭЭ_факт'!$A$5:$DH$154,47+'Потребление ЭЭ_факт'!CR$4+47,FALSE),IF(BI115&lt;&gt;0,VLOOKUP($A115,'Потребление ЭЭ_факт'!$A$5:$DH$154,47+'Потребление ЭЭ_факт'!CR$4+47,FALSE),0))</f>
        <v>0</v>
      </c>
      <c r="BK115" s="17">
        <f>IF(AND($D115=$BI$4,$E115=BK$5),VLOOKUP($A115,'Потребление ЭЭ_факт'!$A$5:$DH$154,47+'Потребление ЭЭ_факт'!CS$4+47,FALSE),IF(BJ115&lt;&gt;0,VLOOKUP($A115,'Потребление ЭЭ_факт'!$A$5:$DH$154,47+'Потребление ЭЭ_факт'!CS$4+47,FALSE),0))</f>
        <v>11264.686</v>
      </c>
      <c r="BL115" s="17">
        <f>IF(AND($D115=$BI$4,$E115=BL$5),VLOOKUP($A115,'Потребление ЭЭ_факт'!$A$5:$DH$154,47+'Потребление ЭЭ_факт'!CT$4+47,FALSE),IF(BK115&lt;&gt;0,VLOOKUP($A115,'Потребление ЭЭ_факт'!$A$5:$DH$154,47+'Потребление ЭЭ_факт'!CT$4+47,FALSE),0))</f>
        <v>15065.468857142858</v>
      </c>
      <c r="BM115" s="17">
        <f>IF(AND($D115=$BI$4,$E115=BM$5),VLOOKUP($A115,'Потребление ЭЭ_факт'!$A$5:$DH$154,47+'Потребление ЭЭ_факт'!CU$4+47,FALSE),IF(BL115&lt;&gt;0,VLOOKUP($A115,'Потребление ЭЭ_факт'!$A$5:$DH$154,47+'Потребление ЭЭ_факт'!CU$4+47,FALSE),0))</f>
        <v>15842.562571428571</v>
      </c>
      <c r="BN115" s="17">
        <f>IF(AND($D115=$BI$4,$E115=BN$5),VLOOKUP($A115,'Потребление ЭЭ_факт'!$A$5:$DH$154,47+'Потребление ЭЭ_факт'!CV$4+47,FALSE),IF(BM115&lt;&gt;0,VLOOKUP($A115,'Потребление ЭЭ_факт'!$A$5:$DH$154,47+'Потребление ЭЭ_факт'!CV$4+47,FALSE),0))</f>
        <v>20223.771142857142</v>
      </c>
      <c r="BO115" s="17">
        <f>IF(AND($D115=$BI$4,$E115=BO$5),VLOOKUP($A115,'Потребление ЭЭ_факт'!$A$5:$DH$154,47+'Потребление ЭЭ_факт'!CW$4+47,FALSE),IF(BN115&lt;&gt;0,VLOOKUP($A115,'Потребление ЭЭ_факт'!$A$5:$DH$154,47+'Потребление ЭЭ_факт'!CW$4+47,FALSE),0))</f>
        <v>22320.007142857143</v>
      </c>
      <c r="BP115" s="17">
        <f>IF(AND($D115=$BI$4,$E115=BP$5),VLOOKUP($A115,'Потребление ЭЭ_факт'!$A$5:$DH$154,47+'Потребление ЭЭ_факт'!CX$4+47,FALSE),IF(BO115&lt;&gt;0,VLOOKUP($A115,'Потребление ЭЭ_факт'!$A$5:$DH$154,47+'Потребление ЭЭ_факт'!CX$4+47,FALSE),0))</f>
        <v>20424.550285714286</v>
      </c>
      <c r="BQ115" s="17">
        <f>IF(AND($D115=$BI$4,$E115=BQ$5),VLOOKUP($A115,'Потребление ЭЭ_факт'!$A$5:$DH$154,47+'Потребление ЭЭ_факт'!CY$4+47,FALSE),IF(BP115&lt;&gt;0,VLOOKUP($A115,'Потребление ЭЭ_факт'!$A$5:$DH$154,47+'Потребление ЭЭ_факт'!CY$4+47,FALSE),0))</f>
        <v>18936.377142857142</v>
      </c>
      <c r="BR115" s="17">
        <f>IF(AND($D115=$BI$4,$E115=BR$5),VLOOKUP($A115,'Потребление ЭЭ_факт'!$A$5:$DH$154,47+'Потребление ЭЭ_факт'!CZ$4+47,FALSE),IF(BQ115&lt;&gt;0,VLOOKUP($A115,'Потребление ЭЭ_факт'!$A$5:$DH$154,47+'Потребление ЭЭ_факт'!CZ$4+47,FALSE),0))</f>
        <v>16208.712000000001</v>
      </c>
      <c r="BS115" s="17">
        <f>IF(AND($D115=$BI$4,$E115=BS$5),VLOOKUP($A115,'Потребление ЭЭ_факт'!$A$5:$DH$154,47+'Потребление ЭЭ_факт'!DA$4+47,FALSE),IF(BR115&lt;&gt;0,VLOOKUP($A115,'Потребление ЭЭ_факт'!$A$5:$DH$154,47+'Потребление ЭЭ_факт'!DA$4+47,FALSE),0))</f>
        <v>14674.034571428572</v>
      </c>
      <c r="BT115" s="17">
        <f>IF(AND($D115=$BI$4,$E115=BT$5),VLOOKUP($A115,'Потребление ЭЭ_факт'!$A$5:$DH$154,47+'Потребление ЭЭ_факт'!DB$4+47,FALSE),IF(BS115&lt;&gt;0,VLOOKUP($A115,'Потребление ЭЭ_факт'!$A$5:$DH$154,47+'Потребление ЭЭ_факт'!DB$4+47,FALSE),0))</f>
        <v>16369.364000000001</v>
      </c>
      <c r="BU115" s="14">
        <f>IF(AND($D115=$BU$4,$E115=BU$5),VLOOKUP($A115,'Потребление ЭЭ_факт'!$A$5:$DH$154,59+'Потребление ЭЭ_факт'!DC$4+47,FALSE),IF(BT115&lt;&gt;0,VLOOKUP($A115,'Потребление ЭЭ_факт'!$A$5:$DH$154,47+'Потребление ЭЭ_факт'!DC$4+59,FALSE),0))</f>
        <v>17621.791142857142</v>
      </c>
      <c r="BV115" s="17">
        <f>IF(AND($D115=$BU$4,$E115=BV$5),VLOOKUP($A115,'Потребление ЭЭ_факт'!$A$5:$DH$154,59+'Потребление ЭЭ_факт'!DD$4+47,FALSE),IF(BU115&lt;&gt;0,VLOOKUP($A115,'Потребление ЭЭ_факт'!$A$5:$DH$154,47+'Потребление ЭЭ_факт'!DD$4+59,FALSE),0))</f>
        <v>15594.302571428572</v>
      </c>
      <c r="BW115" s="17">
        <f>IF(AND($D115=$BU$4,$E115=BW$5),VLOOKUP($A115,'Потребление ЭЭ_факт'!$A$5:$DH$154,59+'Потребление ЭЭ_факт'!DE$4+47,FALSE),IF(BV115&lt;&gt;0,VLOOKUP($A115,'Потребление ЭЭ_факт'!$A$5:$DH$154,47+'Потребление ЭЭ_факт'!DE$4+59,FALSE),0))</f>
        <v>16026.672571428569</v>
      </c>
      <c r="BX115" s="17">
        <f>IF(AND($D115=$BU$4,$E115=BX$5),VLOOKUP($A115,'Потребление ЭЭ_факт'!$A$5:$DH$154,59+'Потребление ЭЭ_факт'!DF$4+47,FALSE),IF(BW115&lt;&gt;0,VLOOKUP($A115,'Потребление ЭЭ_факт'!$A$5:$DH$154,47+'Потребление ЭЭ_факт'!DF$4+59,FALSE),0))</f>
        <v>15215.92457142857</v>
      </c>
      <c r="BY115" s="17">
        <f>IF(AND($D115=$BU$4,$E115=BY$5),VLOOKUP($A115,'Потребление ЭЭ_факт'!$A$5:$DH$154,59+'Потребление ЭЭ_факт'!DG$4+47,FALSE),IF(BX115&lt;&gt;0,VLOOKUP($A115,'Потребление ЭЭ_факт'!$A$5:$DH$154,47+'Потребление ЭЭ_факт'!DG$4+59,FALSE),0))</f>
        <v>16976.282857142854</v>
      </c>
      <c r="BZ115" s="17">
        <f>IF(AND($D115=$BU$4,$E115=BZ$5),VLOOKUP($A115,'Потребление ЭЭ_факт'!$A$5:$DH$154,59+'Потребление ЭЭ_факт'!DH$4+47,FALSE),IF(BY115&lt;&gt;0,VLOOKUP($A115,'Потребление ЭЭ_факт'!$A$5:$DH$154,47+'Потребление ЭЭ_факт'!DH$4+59,FALSE),0))</f>
        <v>19191.122285714286</v>
      </c>
      <c r="CA115" s="17">
        <f t="shared" si="301"/>
        <v>22320.007142857143</v>
      </c>
      <c r="CB115" s="17">
        <f t="shared" si="302"/>
        <v>20424.550285714286</v>
      </c>
      <c r="CC115" s="17">
        <f t="shared" si="303"/>
        <v>18936.377142857142</v>
      </c>
      <c r="CD115" s="17">
        <f t="shared" si="304"/>
        <v>16208.712000000001</v>
      </c>
      <c r="CE115" s="17">
        <f t="shared" si="305"/>
        <v>14674.034571428572</v>
      </c>
      <c r="CF115" s="15">
        <f t="shared" si="306"/>
        <v>16369.364000000001</v>
      </c>
      <c r="CG115" s="14">
        <f t="shared" si="307"/>
        <v>17621.791142857142</v>
      </c>
      <c r="CH115" s="15">
        <f t="shared" si="308"/>
        <v>15594.302571428572</v>
      </c>
      <c r="CI115" s="15">
        <f t="shared" si="309"/>
        <v>16026.672571428569</v>
      </c>
      <c r="CJ115" s="15">
        <f t="shared" si="310"/>
        <v>15215.92457142857</v>
      </c>
      <c r="CK115" s="15">
        <f t="shared" si="311"/>
        <v>16976.282857142854</v>
      </c>
      <c r="CL115" s="15">
        <f t="shared" si="312"/>
        <v>19191.122285714286</v>
      </c>
      <c r="CM115" s="15">
        <f t="shared" si="438"/>
        <v>22320.007142857143</v>
      </c>
      <c r="CN115" s="15">
        <f t="shared" si="439"/>
        <v>20424.550285714286</v>
      </c>
      <c r="CO115" s="15">
        <f t="shared" si="440"/>
        <v>18936.377142857142</v>
      </c>
      <c r="CP115" s="15">
        <f t="shared" si="441"/>
        <v>16208.712000000001</v>
      </c>
      <c r="CQ115" s="15">
        <f t="shared" si="442"/>
        <v>14674.034571428572</v>
      </c>
      <c r="CR115" s="16">
        <f t="shared" si="443"/>
        <v>16369.364000000001</v>
      </c>
      <c r="CS115" s="14">
        <f t="shared" si="437"/>
        <v>17621.791142857142</v>
      </c>
      <c r="CT115" s="15">
        <f t="shared" si="416"/>
        <v>15594.302571428572</v>
      </c>
      <c r="CU115" s="15">
        <f t="shared" si="417"/>
        <v>16026.672571428569</v>
      </c>
      <c r="CV115" s="15">
        <f t="shared" si="418"/>
        <v>15215.92457142857</v>
      </c>
      <c r="CW115" s="15">
        <f t="shared" si="419"/>
        <v>16976.282857142854</v>
      </c>
      <c r="CX115" s="15">
        <f t="shared" si="420"/>
        <v>19191.122285714286</v>
      </c>
      <c r="CY115" s="15">
        <f t="shared" si="421"/>
        <v>22320.007142857143</v>
      </c>
      <c r="CZ115" s="15">
        <f t="shared" si="422"/>
        <v>20424.550285714286</v>
      </c>
      <c r="DA115" s="15">
        <f t="shared" si="423"/>
        <v>18936.377142857142</v>
      </c>
      <c r="DB115" s="15">
        <f t="shared" si="424"/>
        <v>16208.712000000001</v>
      </c>
      <c r="DC115" s="15">
        <f t="shared" si="425"/>
        <v>14674.034571428572</v>
      </c>
      <c r="DD115" s="16">
        <f t="shared" si="459"/>
        <v>16369.364000000001</v>
      </c>
      <c r="DE115" s="14">
        <f t="shared" si="460"/>
        <v>17621.791142857142</v>
      </c>
      <c r="DF115" s="15">
        <f t="shared" si="426"/>
        <v>15594.302571428572</v>
      </c>
      <c r="DG115" s="15">
        <f t="shared" si="427"/>
        <v>16026.672571428569</v>
      </c>
      <c r="DH115" s="15">
        <f t="shared" si="428"/>
        <v>15215.92457142857</v>
      </c>
      <c r="DI115" s="15">
        <f t="shared" si="429"/>
        <v>16976.282857142854</v>
      </c>
      <c r="DJ115" s="15">
        <f t="shared" si="430"/>
        <v>19191.122285714286</v>
      </c>
      <c r="DK115" s="15">
        <f t="shared" si="431"/>
        <v>22320.007142857143</v>
      </c>
      <c r="DL115" s="15">
        <f t="shared" si="432"/>
        <v>20424.550285714286</v>
      </c>
      <c r="DM115" s="15">
        <f t="shared" si="433"/>
        <v>18936.377142857142</v>
      </c>
      <c r="DN115" s="15">
        <f t="shared" si="434"/>
        <v>16208.712000000001</v>
      </c>
      <c r="DO115" s="15">
        <f t="shared" si="435"/>
        <v>14674.034571428572</v>
      </c>
      <c r="DP115" s="16">
        <f t="shared" si="436"/>
        <v>16369.364000000001</v>
      </c>
      <c r="DQ115" s="14">
        <f t="shared" si="333"/>
        <v>17621.791142857142</v>
      </c>
      <c r="DR115" s="15">
        <f t="shared" si="334"/>
        <v>15594.302571428572</v>
      </c>
      <c r="DS115" s="15">
        <f t="shared" si="335"/>
        <v>16026.672571428569</v>
      </c>
      <c r="DT115" s="15">
        <f t="shared" si="336"/>
        <v>15215.92457142857</v>
      </c>
      <c r="DU115" s="15">
        <f t="shared" si="337"/>
        <v>16976.282857142854</v>
      </c>
      <c r="DV115" s="15">
        <f t="shared" si="338"/>
        <v>19191.122285714286</v>
      </c>
      <c r="DW115" s="15">
        <f t="shared" si="339"/>
        <v>22320.007142857143</v>
      </c>
      <c r="DX115" s="15">
        <f t="shared" si="340"/>
        <v>20424.550285714286</v>
      </c>
      <c r="DY115" s="15">
        <f t="shared" si="341"/>
        <v>18936.377142857142</v>
      </c>
      <c r="DZ115" s="15">
        <f t="shared" si="444"/>
        <v>16208.712000000001</v>
      </c>
      <c r="EA115" s="15">
        <f t="shared" si="445"/>
        <v>14674.034571428572</v>
      </c>
      <c r="EB115" s="16">
        <f t="shared" si="446"/>
        <v>16369.364000000001</v>
      </c>
      <c r="EC115" s="14">
        <f t="shared" si="447"/>
        <v>17621.791142857142</v>
      </c>
      <c r="ED115" s="15">
        <f t="shared" si="448"/>
        <v>15594.302571428572</v>
      </c>
      <c r="EE115" s="15">
        <f t="shared" si="449"/>
        <v>16026.672571428569</v>
      </c>
      <c r="EF115" s="15">
        <f t="shared" si="450"/>
        <v>15215.92457142857</v>
      </c>
      <c r="EG115" s="15">
        <f t="shared" si="451"/>
        <v>16976.282857142854</v>
      </c>
      <c r="EH115" s="15">
        <f t="shared" si="452"/>
        <v>19191.122285714286</v>
      </c>
      <c r="EI115" s="15">
        <f t="shared" si="453"/>
        <v>22320.007142857143</v>
      </c>
      <c r="EJ115" s="15">
        <f t="shared" si="454"/>
        <v>20424.550285714286</v>
      </c>
      <c r="EK115" s="15">
        <f t="shared" si="455"/>
        <v>18936.377142857142</v>
      </c>
      <c r="EL115" s="15">
        <f t="shared" si="456"/>
        <v>16208.712000000001</v>
      </c>
      <c r="EM115" s="15">
        <f t="shared" si="457"/>
        <v>14674.034571428572</v>
      </c>
      <c r="EN115" s="16">
        <f t="shared" si="458"/>
        <v>16369.364000000001</v>
      </c>
      <c r="EO115" s="14"/>
      <c r="EP115" s="15"/>
      <c r="EQ115" s="15"/>
      <c r="ER115" s="15"/>
      <c r="ES115" s="15"/>
      <c r="ET115" s="15"/>
      <c r="EU115" s="15"/>
      <c r="EV115" s="15"/>
      <c r="EW115" s="15"/>
      <c r="EX115" s="15"/>
      <c r="EY115" s="15"/>
      <c r="EZ115" s="16"/>
      <c r="FC115" s="14"/>
      <c r="FD115" s="17"/>
      <c r="FE115" s="17"/>
      <c r="FF115" s="17"/>
      <c r="FG115" s="17"/>
      <c r="FH115" s="17"/>
      <c r="FI115" s="17"/>
      <c r="FJ115" s="17"/>
      <c r="FK115" s="17"/>
      <c r="FL115" s="17"/>
      <c r="FM115" s="17"/>
      <c r="FN115" s="17"/>
      <c r="FO115" s="14"/>
      <c r="FP115" s="17"/>
      <c r="FQ115" s="17"/>
      <c r="FR115" s="17"/>
      <c r="FS115" s="17"/>
      <c r="FT115" s="17"/>
      <c r="FU115" s="17"/>
      <c r="FV115" s="17"/>
      <c r="FW115" s="17"/>
      <c r="FX115" s="17"/>
      <c r="FY115" s="17"/>
      <c r="FZ115" s="17"/>
      <c r="GA115" s="14"/>
      <c r="GB115" s="17"/>
      <c r="GC115" s="17"/>
      <c r="GD115" s="17">
        <f t="shared" si="344"/>
        <v>15065.468857142858</v>
      </c>
      <c r="GE115" s="17">
        <f t="shared" si="345"/>
        <v>15842.562571428571</v>
      </c>
      <c r="GF115" s="17">
        <f t="shared" si="346"/>
        <v>20223.771142857142</v>
      </c>
      <c r="GG115" s="17">
        <f t="shared" si="347"/>
        <v>22320.007142857143</v>
      </c>
      <c r="GH115" s="17">
        <f t="shared" si="348"/>
        <v>20424.550285714286</v>
      </c>
      <c r="GI115" s="17">
        <f t="shared" si="349"/>
        <v>18936.377142857142</v>
      </c>
      <c r="GJ115" s="17">
        <f t="shared" si="350"/>
        <v>16208.712000000001</v>
      </c>
      <c r="GK115" s="17">
        <f t="shared" si="351"/>
        <v>14674.034571428572</v>
      </c>
      <c r="GL115" s="17">
        <f t="shared" si="352"/>
        <v>16369.364000000001</v>
      </c>
      <c r="GM115" s="14">
        <f t="shared" si="353"/>
        <v>17621.791142857142</v>
      </c>
      <c r="GN115" s="17">
        <f t="shared" si="354"/>
        <v>15594.302571428572</v>
      </c>
      <c r="GO115" s="17">
        <f t="shared" si="355"/>
        <v>16026.672571428569</v>
      </c>
      <c r="GP115" s="17">
        <f t="shared" si="356"/>
        <v>15215.92457142857</v>
      </c>
      <c r="GQ115" s="17">
        <f t="shared" si="357"/>
        <v>16976.282857142854</v>
      </c>
      <c r="GR115" s="17">
        <f t="shared" si="358"/>
        <v>19191.122285714286</v>
      </c>
      <c r="GS115" s="17">
        <f t="shared" si="359"/>
        <v>22320.007142857143</v>
      </c>
      <c r="GT115" s="17">
        <f t="shared" si="360"/>
        <v>20424.550285714286</v>
      </c>
      <c r="GU115" s="17">
        <f t="shared" si="361"/>
        <v>18936.377142857142</v>
      </c>
      <c r="GV115" s="17">
        <f t="shared" si="362"/>
        <v>16208.712000000001</v>
      </c>
      <c r="GW115" s="17">
        <f t="shared" si="363"/>
        <v>14674.034571428572</v>
      </c>
      <c r="GX115" s="15">
        <f t="shared" si="364"/>
        <v>16369.364000000001</v>
      </c>
      <c r="GY115" s="14">
        <f t="shared" si="365"/>
        <v>17621.791142857142</v>
      </c>
      <c r="GZ115" s="15">
        <f t="shared" si="366"/>
        <v>15594.302571428572</v>
      </c>
      <c r="HA115" s="15">
        <f t="shared" si="367"/>
        <v>16026.672571428569</v>
      </c>
      <c r="HB115" s="15">
        <f t="shared" si="368"/>
        <v>15215.92457142857</v>
      </c>
      <c r="HC115" s="15">
        <f t="shared" si="369"/>
        <v>16976.282857142854</v>
      </c>
      <c r="HD115" s="15">
        <f t="shared" si="370"/>
        <v>19191.122285714286</v>
      </c>
      <c r="HE115" s="15">
        <f t="shared" si="371"/>
        <v>22320.007142857143</v>
      </c>
      <c r="HF115" s="15">
        <f t="shared" si="372"/>
        <v>20424.550285714286</v>
      </c>
      <c r="HG115" s="15">
        <f t="shared" si="373"/>
        <v>18936.377142857142</v>
      </c>
      <c r="HH115" s="15">
        <f t="shared" si="374"/>
        <v>16208.712000000001</v>
      </c>
      <c r="HI115" s="15">
        <f t="shared" si="375"/>
        <v>14674.034571428572</v>
      </c>
      <c r="HJ115" s="16">
        <f t="shared" si="376"/>
        <v>16369.364000000001</v>
      </c>
      <c r="HK115" s="14">
        <f t="shared" si="377"/>
        <v>17621.791142857142</v>
      </c>
      <c r="HL115" s="15">
        <f t="shared" si="378"/>
        <v>15594.302571428572</v>
      </c>
      <c r="HM115" s="15">
        <f t="shared" si="379"/>
        <v>16026.672571428569</v>
      </c>
      <c r="HN115" s="15">
        <f t="shared" si="380"/>
        <v>15215.92457142857</v>
      </c>
      <c r="HO115" s="15">
        <f t="shared" si="381"/>
        <v>16976.282857142854</v>
      </c>
      <c r="HP115" s="15">
        <f t="shared" si="382"/>
        <v>19191.122285714286</v>
      </c>
      <c r="HQ115" s="15">
        <f t="shared" si="383"/>
        <v>22320.007142857143</v>
      </c>
      <c r="HR115" s="15">
        <f t="shared" si="384"/>
        <v>20424.550285714286</v>
      </c>
      <c r="HS115" s="15">
        <f t="shared" si="385"/>
        <v>18936.377142857142</v>
      </c>
      <c r="HT115" s="15">
        <f t="shared" si="386"/>
        <v>16208.712000000001</v>
      </c>
      <c r="HU115" s="15">
        <f t="shared" si="387"/>
        <v>14674.034571428572</v>
      </c>
      <c r="HV115" s="16">
        <f t="shared" si="388"/>
        <v>16369.364000000001</v>
      </c>
      <c r="HW115" s="14">
        <f t="shared" si="389"/>
        <v>17621.791142857142</v>
      </c>
      <c r="HX115" s="15">
        <f t="shared" si="390"/>
        <v>15594.302571428572</v>
      </c>
      <c r="HY115" s="15">
        <f t="shared" si="391"/>
        <v>16026.672571428569</v>
      </c>
      <c r="HZ115" s="15">
        <f t="shared" si="392"/>
        <v>15215.92457142857</v>
      </c>
      <c r="IA115" s="15">
        <f t="shared" si="393"/>
        <v>16976.282857142854</v>
      </c>
      <c r="IB115" s="15">
        <f t="shared" si="394"/>
        <v>19191.122285714286</v>
      </c>
      <c r="IC115" s="15">
        <f t="shared" si="395"/>
        <v>22320.007142857143</v>
      </c>
      <c r="ID115" s="15">
        <f t="shared" si="396"/>
        <v>20424.550285714286</v>
      </c>
      <c r="IE115" s="15">
        <f t="shared" si="397"/>
        <v>18936.377142857142</v>
      </c>
      <c r="IF115" s="15">
        <f t="shared" si="398"/>
        <v>16208.712000000001</v>
      </c>
      <c r="IG115" s="15">
        <f t="shared" si="399"/>
        <v>14674.034571428572</v>
      </c>
      <c r="IH115" s="16">
        <f t="shared" si="400"/>
        <v>16369.364000000001</v>
      </c>
      <c r="II115" s="14">
        <f t="shared" si="401"/>
        <v>17621.791142857142</v>
      </c>
      <c r="IJ115" s="15">
        <f t="shared" si="415"/>
        <v>15594.302571428572</v>
      </c>
      <c r="IK115" s="15">
        <f t="shared" si="465"/>
        <v>16026.672571428569</v>
      </c>
      <c r="IL115" s="15"/>
      <c r="IM115" s="15"/>
      <c r="IN115" s="15"/>
      <c r="IO115" s="15"/>
      <c r="IP115" s="15"/>
      <c r="IQ115" s="15"/>
      <c r="IR115" s="15"/>
      <c r="IS115" s="15"/>
      <c r="IT115" s="16"/>
      <c r="IU115" s="14"/>
      <c r="IV115" s="15"/>
      <c r="IW115" s="15"/>
      <c r="IX115" s="15"/>
      <c r="IY115" s="15"/>
      <c r="IZ115" s="15"/>
      <c r="JA115" s="15"/>
      <c r="JB115" s="15"/>
      <c r="JC115" s="15"/>
      <c r="JD115" s="15"/>
      <c r="JE115" s="15"/>
      <c r="JF115" s="16"/>
      <c r="JH115" s="17"/>
      <c r="JI115" s="14">
        <f t="shared" si="406"/>
        <v>0</v>
      </c>
      <c r="JJ115" s="15">
        <f t="shared" si="407"/>
        <v>0</v>
      </c>
      <c r="JK115" s="15">
        <f t="shared" si="408"/>
        <v>160064.84771428572</v>
      </c>
      <c r="JL115" s="15">
        <f t="shared" si="409"/>
        <v>209559.14114285714</v>
      </c>
      <c r="JM115" s="15">
        <f t="shared" si="410"/>
        <v>209559.14114285714</v>
      </c>
      <c r="JN115" s="15">
        <f t="shared" si="411"/>
        <v>209559.14114285714</v>
      </c>
      <c r="JO115" s="15">
        <f t="shared" si="412"/>
        <v>209559.14114285714</v>
      </c>
      <c r="JP115" s="15">
        <f t="shared" si="413"/>
        <v>49242.766285714286</v>
      </c>
      <c r="JQ115" s="15">
        <f t="shared" si="414"/>
        <v>0</v>
      </c>
      <c r="JR115" s="14"/>
    </row>
    <row r="116" spans="1:278" ht="12.75" customHeight="1" x14ac:dyDescent="0.25">
      <c r="A116" s="5" t="s">
        <v>237</v>
      </c>
      <c r="B116" s="3" t="s">
        <v>238</v>
      </c>
      <c r="C116" s="4">
        <v>45373</v>
      </c>
      <c r="D116">
        <f t="shared" si="461"/>
        <v>2024</v>
      </c>
      <c r="E116">
        <f t="shared" si="462"/>
        <v>3</v>
      </c>
      <c r="F116">
        <f t="shared" si="463"/>
        <v>2021</v>
      </c>
      <c r="G116">
        <f t="shared" si="464"/>
        <v>3</v>
      </c>
      <c r="H116">
        <f t="shared" si="402"/>
        <v>2024</v>
      </c>
      <c r="I116">
        <f t="shared" si="403"/>
        <v>4</v>
      </c>
      <c r="J116">
        <f t="shared" si="404"/>
        <v>2029</v>
      </c>
      <c r="K116">
        <f t="shared" si="405"/>
        <v>3</v>
      </c>
      <c r="M116" s="28">
        <f>IF(AND($D116=$M$4,$E116=M$5),VLOOKUP($A116,'Потребление ЭЭ_факт'!$A$5:$DH$154,47+'Потребление ЭЭ_факт'!AU$4-1,FALSE),IF(L116&lt;&gt;0,VLOOKUP($A116,'Потребление ЭЭ_факт'!$A$5:$DH$154,47+'Потребление ЭЭ_факт'!AU$4-1,FALSE),0))</f>
        <v>0</v>
      </c>
      <c r="N116" s="17">
        <f>IF(AND($D116=$M$4,$E116=N$5),VLOOKUP($A116,'Потребление ЭЭ_факт'!$A$5:$DH$154,47+'Потребление ЭЭ_факт'!AV$4-1,FALSE),IF(M116&lt;&gt;0,VLOOKUP($A116,'Потребление ЭЭ_факт'!$A$5:$DH$154,47+'Потребление ЭЭ_факт'!AV$4-1,FALSE),0))</f>
        <v>0</v>
      </c>
      <c r="O116" s="17">
        <f>IF(AND($D116=$M$4,$E116=O$5),VLOOKUP($A116,'Потребление ЭЭ_факт'!$A$5:$DH$154,47+'Потребление ЭЭ_факт'!AW$4-1,FALSE),IF(N116&lt;&gt;0,VLOOKUP($A116,'Потребление ЭЭ_факт'!$A$5:$DH$154,47+'Потребление ЭЭ_факт'!AW$4-1,FALSE),0))</f>
        <v>0</v>
      </c>
      <c r="P116" s="17">
        <f>IF(AND($D116=$M$4,$E116=P$5),VLOOKUP($A116,'Потребление ЭЭ_факт'!$A$5:$DH$154,47+'Потребление ЭЭ_факт'!AX$4-1,FALSE),IF(O116&lt;&gt;0,VLOOKUP($A116,'Потребление ЭЭ_факт'!$A$5:$DH$154,47+'Потребление ЭЭ_факт'!AX$4-1,FALSE),0))</f>
        <v>0</v>
      </c>
      <c r="Q116" s="17">
        <f>IF(AND($D116=$M$4,$E116=Q$5),VLOOKUP($A116,'Потребление ЭЭ_факт'!$A$5:$DH$154,47+'Потребление ЭЭ_факт'!AY$4-1,FALSE),IF(P116&lt;&gt;0,VLOOKUP($A116,'Потребление ЭЭ_факт'!$A$5:$DH$154,47+'Потребление ЭЭ_факт'!AY$4-1,FALSE),0))</f>
        <v>0</v>
      </c>
      <c r="R116" s="17">
        <f>IF(AND($D116=$M$4,$E116=R$5),VLOOKUP($A116,'Потребление ЭЭ_факт'!$A$5:$DH$154,47+'Потребление ЭЭ_факт'!AZ$4-1,FALSE),IF(Q116&lt;&gt;0,VLOOKUP($A116,'Потребление ЭЭ_факт'!$A$5:$DH$154,47+'Потребление ЭЭ_факт'!AZ$4-1,FALSE),0))</f>
        <v>0</v>
      </c>
      <c r="S116" s="17">
        <f>IF(AND($D116=$M$4,$E116=S$5),VLOOKUP($A116,'Потребление ЭЭ_факт'!$A$5:$DH$154,47+'Потребление ЭЭ_факт'!BA$4-1,FALSE),IF(R116&lt;&gt;0,VLOOKUP($A116,'Потребление ЭЭ_факт'!$A$5:$DH$154,47+'Потребление ЭЭ_факт'!BA$4-1,FALSE),0))</f>
        <v>0</v>
      </c>
      <c r="T116" s="17">
        <f>IF(AND($D116=$M$4,$E116=T$5),VLOOKUP($A116,'Потребление ЭЭ_факт'!$A$5:$DH$154,47+'Потребление ЭЭ_факт'!BB$4-1,FALSE),IF(S116&lt;&gt;0,VLOOKUP($A116,'Потребление ЭЭ_факт'!$A$5:$DH$154,47+'Потребление ЭЭ_факт'!BB$4-1,FALSE),0))</f>
        <v>0</v>
      </c>
      <c r="U116" s="17">
        <f>IF(AND($D116=$M$4,$E116=U$5),VLOOKUP($A116,'Потребление ЭЭ_факт'!$A$5:$DH$154,47+'Потребление ЭЭ_факт'!BC$4-1,FALSE),IF(T116&lt;&gt;0,VLOOKUP($A116,'Потребление ЭЭ_факт'!$A$5:$DH$154,47+'Потребление ЭЭ_факт'!BC$4-1,FALSE),0))</f>
        <v>0</v>
      </c>
      <c r="V116" s="17">
        <f>IF(AND($D116=$M$4,$E116=V$5),VLOOKUP($A116,'Потребление ЭЭ_факт'!$A$5:$DH$154,47+'Потребление ЭЭ_факт'!BD$4-1,FALSE),IF(U116&lt;&gt;0,VLOOKUP($A116,'Потребление ЭЭ_факт'!$A$5:$DH$154,47+'Потребление ЭЭ_факт'!BD$4-1,FALSE),0))</f>
        <v>0</v>
      </c>
      <c r="W116" s="17">
        <f>IF(AND($D116=$M$4,$E116=W$5),VLOOKUP($A116,'Потребление ЭЭ_факт'!$A$5:$DH$154,47+'Потребление ЭЭ_факт'!BE$4-1,FALSE),IF(V116&lt;&gt;0,VLOOKUP($A116,'Потребление ЭЭ_факт'!$A$5:$DH$154,47+'Потребление ЭЭ_факт'!BE$4-1,FALSE),0))</f>
        <v>0</v>
      </c>
      <c r="X116" s="17">
        <f>IF(AND($D116=$M$4,$E116=X$5),VLOOKUP($A116,'Потребление ЭЭ_факт'!$A$5:$DH$154,47+'Потребление ЭЭ_факт'!BF$4-1,FALSE),IF(W116&lt;&gt;0,VLOOKUP($A116,'Потребление ЭЭ_факт'!$A$5:$DH$154,47+'Потребление ЭЭ_факт'!BF$4-1,FALSE),0))</f>
        <v>0</v>
      </c>
      <c r="Y116" s="14">
        <f>IF(AND($D116=$Y$4,$E116=Y$5),VLOOKUP($A116,'Потребление ЭЭ_факт'!$A$5:$DH$154,47+'Потребление ЭЭ_факт'!BG$4+11,FALSE),IF(X116&lt;&gt;0,VLOOKUP($A116,'Потребление ЭЭ_факт'!$A$5:$DH$154,47+'Потребление ЭЭ_факт'!BG$4+11,FALSE),0))</f>
        <v>0</v>
      </c>
      <c r="Z116" s="17">
        <f>IF(AND($D116=$Y$4,$E116=Z$5),VLOOKUP($A116,'Потребление ЭЭ_факт'!$A$5:$DH$154,47+'Потребление ЭЭ_факт'!BH$4+11,FALSE),IF(Y116&lt;&gt;0,VLOOKUP($A116,'Потребление ЭЭ_факт'!$A$5:$DH$154,47+'Потребление ЭЭ_факт'!BH$4+11,FALSE),0))</f>
        <v>0</v>
      </c>
      <c r="AA116" s="17">
        <f>IF(AND($D116=$Y$4,$E116=AA$5),VLOOKUP($A116,'Потребление ЭЭ_факт'!$A$5:$DH$154,47+'Потребление ЭЭ_факт'!BI$4+11,FALSE),IF(Z116&lt;&gt;0,VLOOKUP($A116,'Потребление ЭЭ_факт'!$A$5:$DH$154,47+'Потребление ЭЭ_факт'!BI$4+11,FALSE),0))</f>
        <v>0</v>
      </c>
      <c r="AB116" s="17">
        <f>IF(AND($D116=$Y$4,$E116=AB$5),VLOOKUP($A116,'Потребление ЭЭ_факт'!$A$5:$DH$154,47+'Потребление ЭЭ_факт'!BJ$4+11,FALSE),IF(AA116&lt;&gt;0,VLOOKUP($A116,'Потребление ЭЭ_факт'!$A$5:$DH$154,47+'Потребление ЭЭ_факт'!BJ$4+11,FALSE),0))</f>
        <v>0</v>
      </c>
      <c r="AC116" s="17">
        <f>IF(AND($D116=$Y$4,$E116=AC$5),VLOOKUP($A116,'Потребление ЭЭ_факт'!$A$5:$DH$154,47+'Потребление ЭЭ_факт'!BK$4+11,FALSE),IF(AB116&lt;&gt;0,VLOOKUP($A116,'Потребление ЭЭ_факт'!$A$5:$DH$154,47+'Потребление ЭЭ_факт'!BK$4+11,FALSE),0))</f>
        <v>0</v>
      </c>
      <c r="AD116" s="17">
        <f>IF(AND($D116=$Y$4,$E116=AD$5),VLOOKUP($A116,'Потребление ЭЭ_факт'!$A$5:$DH$154,47+'Потребление ЭЭ_факт'!BL$4+11,FALSE),IF(AC116&lt;&gt;0,VLOOKUP($A116,'Потребление ЭЭ_факт'!$A$5:$DH$154,47+'Потребление ЭЭ_факт'!BL$4+11,FALSE),0))</f>
        <v>0</v>
      </c>
      <c r="AE116" s="17">
        <f>IF(AND($D116=$Y$4,$E116=AE$5),VLOOKUP($A116,'Потребление ЭЭ_факт'!$A$5:$DH$154,47+'Потребление ЭЭ_факт'!BM$4+11,FALSE),IF(AD116&lt;&gt;0,VLOOKUP($A116,'Потребление ЭЭ_факт'!$A$5:$DH$154,47+'Потребление ЭЭ_факт'!BM$4+11,FALSE),0))</f>
        <v>0</v>
      </c>
      <c r="AF116" s="17">
        <f>IF(AND($D116=$Y$4,$E116=AF$5),VLOOKUP($A116,'Потребление ЭЭ_факт'!$A$5:$DH$154,47+'Потребление ЭЭ_факт'!BN$4+11,FALSE),IF(AE116&lt;&gt;0,VLOOKUP($A116,'Потребление ЭЭ_факт'!$A$5:$DH$154,47+'Потребление ЭЭ_факт'!BN$4+11,FALSE),0))</f>
        <v>0</v>
      </c>
      <c r="AG116" s="17">
        <f>IF(AND($D116=$Y$4,$E116=AG$5),VLOOKUP($A116,'Потребление ЭЭ_факт'!$A$5:$DH$154,47+'Потребление ЭЭ_факт'!BO$4+11,FALSE),IF(AF116&lt;&gt;0,VLOOKUP($A116,'Потребление ЭЭ_факт'!$A$5:$DH$154,47+'Потребление ЭЭ_факт'!BO$4+11,FALSE),0))</f>
        <v>0</v>
      </c>
      <c r="AH116" s="17">
        <f>IF(AND($D116=$Y$4,$E116=AH$5),VLOOKUP($A116,'Потребление ЭЭ_факт'!$A$5:$DH$154,47+'Потребление ЭЭ_факт'!BP$4+11,FALSE),IF(AG116&lt;&gt;0,VLOOKUP($A116,'Потребление ЭЭ_факт'!$A$5:$DH$154,47+'Потребление ЭЭ_факт'!BP$4+11,FALSE),0))</f>
        <v>0</v>
      </c>
      <c r="AI116" s="17">
        <f>IF(AND($D116=$Y$4,$E116=AI$5),VLOOKUP($A116,'Потребление ЭЭ_факт'!$A$5:$DH$154,47+'Потребление ЭЭ_факт'!BQ$4+11,FALSE),IF(AH116&lt;&gt;0,VLOOKUP($A116,'Потребление ЭЭ_факт'!$A$5:$DH$154,47+'Потребление ЭЭ_факт'!BQ$4+11,FALSE),0))</f>
        <v>0</v>
      </c>
      <c r="AJ116" s="17">
        <f>IF(AND($D116=$Y$4,$E116=AJ$5),VLOOKUP($A116,'Потребление ЭЭ_факт'!$A$5:$DH$154,47+'Потребление ЭЭ_факт'!BR$4+11,FALSE),IF(AI116&lt;&gt;0,VLOOKUP($A116,'Потребление ЭЭ_факт'!$A$5:$DH$154,47+'Потребление ЭЭ_факт'!BR$4+11,FALSE),0))</f>
        <v>0</v>
      </c>
      <c r="AK116" s="14">
        <f>IF(AND($D116=$AK$4,$E116=AK$5),VLOOKUP($A116,'Потребление ЭЭ_факт'!$A$5:$DH$154,47+'Потребление ЭЭ_факт'!BS$4+23,FALSE),IF(AJ116&lt;&gt;0,VLOOKUP($A116,'Потребление ЭЭ_факт'!$A$5:$DH$154,47+'Потребление ЭЭ_факт'!BS$4+23,FALSE),0))</f>
        <v>0</v>
      </c>
      <c r="AL116" s="17">
        <f>IF(AND($D116=$AK$4,$E116=AL$5),VLOOKUP($A116,'Потребление ЭЭ_факт'!$A$5:$DH$154,47+'Потребление ЭЭ_факт'!BT$4+23,FALSE),IF(AK116&lt;&gt;0,VLOOKUP($A116,'Потребление ЭЭ_факт'!$A$5:$DH$154,47+'Потребление ЭЭ_факт'!BT$4+23,FALSE),0))</f>
        <v>0</v>
      </c>
      <c r="AM116" s="17">
        <f>IF(AND($D116=$AK$4,$E116=AM$5),VLOOKUP($A116,'Потребление ЭЭ_факт'!$A$5:$DH$154,47+'Потребление ЭЭ_факт'!BU$4+23,FALSE),IF(AL116&lt;&gt;0,VLOOKUP($A116,'Потребление ЭЭ_факт'!$A$5:$DH$154,47+'Потребление ЭЭ_факт'!BU$4+23,FALSE),0))</f>
        <v>0</v>
      </c>
      <c r="AN116" s="17">
        <f>IF(AND($D116=$AK$4,$E116=AN$5),VLOOKUP($A116,'Потребление ЭЭ_факт'!$A$5:$DH$154,47+'Потребление ЭЭ_факт'!BV$4+23,FALSE),IF(AM116&lt;&gt;0,VLOOKUP($A116,'Потребление ЭЭ_факт'!$A$5:$DH$154,47+'Потребление ЭЭ_факт'!BV$4+23,FALSE),0))</f>
        <v>0</v>
      </c>
      <c r="AO116" s="17">
        <f>IF(AND($D116=$AK$4,$E116=AO$5),VLOOKUP($A116,'Потребление ЭЭ_факт'!$A$5:$DH$154,47+'Потребление ЭЭ_факт'!BW$4+23,FALSE),IF(AN116&lt;&gt;0,VLOOKUP($A116,'Потребление ЭЭ_факт'!$A$5:$DH$154,47+'Потребление ЭЭ_факт'!BW$4+23,FALSE),0))</f>
        <v>0</v>
      </c>
      <c r="AP116" s="17">
        <f>IF(AND($D116=$AK$4,$E116=AP$5),VLOOKUP($A116,'Потребление ЭЭ_факт'!$A$5:$DH$154,47+'Потребление ЭЭ_факт'!BX$4+23,FALSE),IF(AO116&lt;&gt;0,VLOOKUP($A116,'Потребление ЭЭ_факт'!$A$5:$DH$154,47+'Потребление ЭЭ_факт'!BX$4+23,FALSE),0))</f>
        <v>0</v>
      </c>
      <c r="AQ116" s="17">
        <f>IF(AND($D116=$AK$4,$E116=AQ$5),VLOOKUP($A116,'Потребление ЭЭ_факт'!$A$5:$DH$154,47+'Потребление ЭЭ_факт'!BY$4+23,FALSE),IF(AP116&lt;&gt;0,VLOOKUP($A116,'Потребление ЭЭ_факт'!$A$5:$DH$154,47+'Потребление ЭЭ_факт'!BY$4+23,FALSE),0))</f>
        <v>0</v>
      </c>
      <c r="AR116" s="17">
        <f>IF(AND($D116=$AK$4,$E116=AR$5),VLOOKUP($A116,'Потребление ЭЭ_факт'!$A$5:$DH$154,47+'Потребление ЭЭ_факт'!BZ$4+23,FALSE),IF(AQ116&lt;&gt;0,VLOOKUP($A116,'Потребление ЭЭ_факт'!$A$5:$DH$154,47+'Потребление ЭЭ_факт'!BZ$4+23,FALSE),0))</f>
        <v>0</v>
      </c>
      <c r="AS116" s="17">
        <f>IF(AND($D116=$AK$4,$E116=AS$5),VLOOKUP($A116,'Потребление ЭЭ_факт'!$A$5:$DH$154,47+'Потребление ЭЭ_факт'!CA$4+23,FALSE),IF(AR116&lt;&gt;0,VLOOKUP($A116,'Потребление ЭЭ_факт'!$A$5:$DH$154,47+'Потребление ЭЭ_факт'!CA$4+23,FALSE),0))</f>
        <v>0</v>
      </c>
      <c r="AT116" s="17">
        <f>IF(AND($D116=$AK$4,$E116=AT$5),VLOOKUP($A116,'Потребление ЭЭ_факт'!$A$5:$DH$154,47+'Потребление ЭЭ_факт'!CB$4+23,FALSE),IF(AS116&lt;&gt;0,VLOOKUP($A116,'Потребление ЭЭ_факт'!$A$5:$DH$154,47+'Потребление ЭЭ_факт'!CB$4+23,FALSE),0))</f>
        <v>0</v>
      </c>
      <c r="AU116" s="17">
        <f>IF(AND($D116=$AK$4,$E116=AU$5),VLOOKUP($A116,'Потребление ЭЭ_факт'!$A$5:$DH$154,47+'Потребление ЭЭ_факт'!CC$4+23,FALSE),IF(AT116&lt;&gt;0,VLOOKUP($A116,'Потребление ЭЭ_факт'!$A$5:$DH$154,47+'Потребление ЭЭ_факт'!CC$4+23,FALSE),0))</f>
        <v>0</v>
      </c>
      <c r="AV116" s="17">
        <f>IF(AND($D116=$AK$4,$E116=AV$5),VLOOKUP($A116,'Потребление ЭЭ_факт'!$A$5:$DH$154,47+'Потребление ЭЭ_факт'!CD$4+23,FALSE),IF(AU116&lt;&gt;0,VLOOKUP($A116,'Потребление ЭЭ_факт'!$A$5:$DH$154,47+'Потребление ЭЭ_факт'!CD$4+23,FALSE),0))</f>
        <v>0</v>
      </c>
      <c r="AW116" s="14">
        <f>IF(AND($D116=$AW$4,$E116=AW$5),VLOOKUP($A116,'Потребление ЭЭ_факт'!$A$5:$DH$154,47+'Потребление ЭЭ_факт'!CE$4+35,FALSE),IF(AV116&lt;&gt;0,VLOOKUP($A116,'Потребление ЭЭ_факт'!$A$5:$DH$154,47+'Потребление ЭЭ_факт'!CE$4+35,FALSE),0))</f>
        <v>0</v>
      </c>
      <c r="AX116" s="17">
        <f>IF(AND($D116=$AW$4,$E116=AX$5),VLOOKUP($A116,'Потребление ЭЭ_факт'!$A$5:$DH$154,47+'Потребление ЭЭ_факт'!CF$4+35,FALSE),IF(AW116&lt;&gt;0,VLOOKUP($A116,'Потребление ЭЭ_факт'!$A$5:$DH$154,47+'Потребление ЭЭ_факт'!CF$4+35,FALSE),0))</f>
        <v>0</v>
      </c>
      <c r="AY116" s="17">
        <f>IF(AND($D116=$AW$4,$E116=AY$5),VLOOKUP($A116,'Потребление ЭЭ_факт'!$A$5:$DH$154,47+'Потребление ЭЭ_факт'!CG$4+35,FALSE),IF(AX116&lt;&gt;0,VLOOKUP($A116,'Потребление ЭЭ_факт'!$A$5:$DH$154,47+'Потребление ЭЭ_факт'!CG$4+35,FALSE),0))</f>
        <v>0</v>
      </c>
      <c r="AZ116" s="17">
        <f>IF(AND($D116=$AW$4,$E116=AZ$5),VLOOKUP($A116,'Потребление ЭЭ_факт'!$A$5:$DH$154,47+'Потребление ЭЭ_факт'!CH$4+35,FALSE),IF(AY116&lt;&gt;0,VLOOKUP($A116,'Потребление ЭЭ_факт'!$A$5:$DH$154,47+'Потребление ЭЭ_факт'!CH$4+35,FALSE),0))</f>
        <v>0</v>
      </c>
      <c r="BA116" s="17">
        <f>IF(AND($D116=$AW$4,$E116=BA$5),VLOOKUP($A116,'Потребление ЭЭ_факт'!$A$5:$DH$154,47+'Потребление ЭЭ_факт'!CI$4+35,FALSE),IF(AZ116&lt;&gt;0,VLOOKUP($A116,'Потребление ЭЭ_факт'!$A$5:$DH$154,47+'Потребление ЭЭ_факт'!CI$4+35,FALSE),0))</f>
        <v>0</v>
      </c>
      <c r="BB116" s="17">
        <f>IF(AND($D116=$AW$4,$E116=BB$5),VLOOKUP($A116,'Потребление ЭЭ_факт'!$A$5:$DH$154,47+'Потребление ЭЭ_факт'!CJ$4+35,FALSE),IF(BA116&lt;&gt;0,VLOOKUP($A116,'Потребление ЭЭ_факт'!$A$5:$DH$154,47+'Потребление ЭЭ_факт'!CJ$4+35,FALSE),0))</f>
        <v>0</v>
      </c>
      <c r="BC116" s="17">
        <f>IF(AND($D116=$AW$4,$E116=BC$5),VLOOKUP($A116,'Потребление ЭЭ_факт'!$A$5:$DH$154,47+'Потребление ЭЭ_факт'!CK$4+35,FALSE),IF(BB116&lt;&gt;0,VLOOKUP($A116,'Потребление ЭЭ_факт'!$A$5:$DH$154,47+'Потребление ЭЭ_факт'!CK$4+35,FALSE),0))</f>
        <v>0</v>
      </c>
      <c r="BD116" s="17">
        <f>IF(AND($D116=$AW$4,$E116=BD$5),VLOOKUP($A116,'Потребление ЭЭ_факт'!$A$5:$DH$154,47+'Потребление ЭЭ_факт'!CL$4+35,FALSE),IF(BC116&lt;&gt;0,VLOOKUP($A116,'Потребление ЭЭ_факт'!$A$5:$DH$154,47+'Потребление ЭЭ_факт'!CL$4+35,FALSE),0))</f>
        <v>0</v>
      </c>
      <c r="BE116" s="17">
        <f>IF(AND($D116=$AW$4,$E116=BE$5),VLOOKUP($A116,'Потребление ЭЭ_факт'!$A$5:$DH$154,47+'Потребление ЭЭ_факт'!CM$4+35,FALSE),IF(BD116&lt;&gt;0,VLOOKUP($A116,'Потребление ЭЭ_факт'!$A$5:$DH$154,47+'Потребление ЭЭ_факт'!CM$4+35,FALSE),0))</f>
        <v>0</v>
      </c>
      <c r="BF116" s="17">
        <f>IF(AND($D116=$AW$4,$E116=BF$5),VLOOKUP($A116,'Потребление ЭЭ_факт'!$A$5:$DH$154,47+'Потребление ЭЭ_факт'!CN$4+35,FALSE),IF(BE116&lt;&gt;0,VLOOKUP($A116,'Потребление ЭЭ_факт'!$A$5:$DH$154,47+'Потребление ЭЭ_факт'!CN$4+35,FALSE),0))</f>
        <v>0</v>
      </c>
      <c r="BG116" s="17">
        <f>IF(AND($D116=$AW$4,$E116=BG$5),VLOOKUP($A116,'Потребление ЭЭ_факт'!$A$5:$DH$154,47+'Потребление ЭЭ_факт'!CO$4+35,FALSE),IF(BF116&lt;&gt;0,VLOOKUP($A116,'Потребление ЭЭ_факт'!$A$5:$DH$154,47+'Потребление ЭЭ_факт'!CO$4+35,FALSE),0))</f>
        <v>0</v>
      </c>
      <c r="BH116" s="17">
        <f>IF(AND($D116=$AW$4,$E116=BH$5),VLOOKUP($A116,'Потребление ЭЭ_факт'!$A$5:$DH$154,47+'Потребление ЭЭ_факт'!CP$4+35,FALSE),IF(BG116&lt;&gt;0,VLOOKUP($A116,'Потребление ЭЭ_факт'!$A$5:$DH$154,47+'Потребление ЭЭ_факт'!CP$4+35,FALSE),0))</f>
        <v>0</v>
      </c>
      <c r="BI116" s="14">
        <f>IF(AND($D116=$BI$4,$E116=BI$5),VLOOKUP($A116,'Потребление ЭЭ_факт'!$A$5:$DH$154,47+'Потребление ЭЭ_факт'!CQ$4+47,FALSE),IF(BH116&lt;&gt;0,VLOOKUP($A116,'Потребление ЭЭ_факт'!$A$5:$DH$154,47+'Потребление ЭЭ_факт'!CQ$4+47,FALSE),0))</f>
        <v>0</v>
      </c>
      <c r="BJ116" s="17">
        <f>IF(AND($D116=$BI$4,$E116=BJ$5),VLOOKUP($A116,'Потребление ЭЭ_факт'!$A$5:$DH$154,47+'Потребление ЭЭ_факт'!CR$4+47,FALSE),IF(BI116&lt;&gt;0,VLOOKUP($A116,'Потребление ЭЭ_факт'!$A$5:$DH$154,47+'Потребление ЭЭ_факт'!CR$4+47,FALSE),0))</f>
        <v>0</v>
      </c>
      <c r="BK116" s="17">
        <f>IF(AND($D116=$BI$4,$E116=BK$5),VLOOKUP($A116,'Потребление ЭЭ_факт'!$A$5:$DH$154,47+'Потребление ЭЭ_факт'!CS$4+47,FALSE),IF(BJ116&lt;&gt;0,VLOOKUP($A116,'Потребление ЭЭ_факт'!$A$5:$DH$154,47+'Потребление ЭЭ_факт'!CS$4+47,FALSE),0))</f>
        <v>10897.28438337931</v>
      </c>
      <c r="BL116" s="17">
        <f>IF(AND($D116=$BI$4,$E116=BL$5),VLOOKUP($A116,'Потребление ЭЭ_факт'!$A$5:$DH$154,47+'Потребление ЭЭ_факт'!CT$4+47,FALSE),IF(BK116&lt;&gt;0,VLOOKUP($A116,'Потребление ЭЭ_факт'!$A$5:$DH$154,47+'Потребление ЭЭ_факт'!CT$4+47,FALSE),0))</f>
        <v>10545.759080689655</v>
      </c>
      <c r="BM116" s="17">
        <f>IF(AND($D116=$BI$4,$E116=BM$5),VLOOKUP($A116,'Потребление ЭЭ_факт'!$A$5:$DH$154,47+'Потребление ЭЭ_факт'!CU$4+47,FALSE),IF(BL116&lt;&gt;0,VLOOKUP($A116,'Потребление ЭЭ_факт'!$A$5:$DH$154,47+'Потребление ЭЭ_факт'!CU$4+47,FALSE),0))</f>
        <v>10897.28438337931</v>
      </c>
      <c r="BN116" s="17">
        <f>IF(AND($D116=$BI$4,$E116=BN$5),VLOOKUP($A116,'Потребление ЭЭ_факт'!$A$5:$DH$154,47+'Потребление ЭЭ_факт'!CV$4+47,FALSE),IF(BM116&lt;&gt;0,VLOOKUP($A116,'Потребление ЭЭ_факт'!$A$5:$DH$154,47+'Потребление ЭЭ_факт'!CV$4+47,FALSE),0))</f>
        <v>10967.589443917241</v>
      </c>
      <c r="BO116" s="17">
        <f>IF(AND($D116=$BI$4,$E116=BO$5),VLOOKUP($A116,'Потребление ЭЭ_факт'!$A$5:$DH$154,47+'Потребление ЭЭ_факт'!CW$4+47,FALSE),IF(BN116&lt;&gt;0,VLOOKUP($A116,'Потребление ЭЭ_факт'!$A$5:$DH$154,47+'Потребление ЭЭ_факт'!CW$4+47,FALSE),0))</f>
        <v>12064.348388308967</v>
      </c>
      <c r="BP116" s="17">
        <f>IF(AND($D116=$BI$4,$E116=BP$5),VLOOKUP($A116,'Потребление ЭЭ_факт'!$A$5:$DH$154,47+'Потребление ЭЭ_факт'!CX$4+47,FALSE),IF(BO116&lt;&gt;0,VLOOKUP($A116,'Потребление ЭЭ_факт'!$A$5:$DH$154,47+'Потребление ЭЭ_факт'!CX$4+47,FALSE),0))</f>
        <v>12064.348388308967</v>
      </c>
      <c r="BQ116" s="17">
        <f>IF(AND($D116=$BI$4,$E116=BQ$5),VLOOKUP($A116,'Потребление ЭЭ_факт'!$A$5:$DH$154,47+'Потребление ЭЭ_факт'!CY$4+47,FALSE),IF(BP116&lt;&gt;0,VLOOKUP($A116,'Потребление ЭЭ_факт'!$A$5:$DH$154,47+'Потребление ЭЭ_факт'!CY$4+47,FALSE),0))</f>
        <v>11324.920583864223</v>
      </c>
      <c r="BR116" s="17">
        <f>IF(AND($D116=$BI$4,$E116=BR$5),VLOOKUP($A116,'Потребление ЭЭ_факт'!$A$5:$DH$154,47+'Потребление ЭЭ_факт'!CZ$4+47,FALSE),IF(BQ116&lt;&gt;0,VLOOKUP($A116,'Потребление ЭЭ_факт'!$A$5:$DH$154,47+'Потребление ЭЭ_факт'!CZ$4+47,FALSE),0))</f>
        <v>10176.015597095391</v>
      </c>
      <c r="BS116" s="17">
        <f>IF(AND($D116=$BI$4,$E116=BS$5),VLOOKUP($A116,'Потребление ЭЭ_факт'!$A$5:$DH$154,47+'Потребление ЭЭ_факт'!DA$4+47,FALSE),IF(BR116&lt;&gt;0,VLOOKUP($A116,'Потребление ЭЭ_факт'!$A$5:$DH$154,47+'Потребление ЭЭ_факт'!DA$4+47,FALSE),0))</f>
        <v>9847.7570294471516</v>
      </c>
      <c r="BT116" s="17">
        <f>IF(AND($D116=$BI$4,$E116=BT$5),VLOOKUP($A116,'Потребление ЭЭ_факт'!$A$5:$DH$154,47+'Потребление ЭЭ_факт'!DB$4+47,FALSE),IF(BS116&lt;&gt;0,VLOOKUP($A116,'Потребление ЭЭ_факт'!$A$5:$DH$154,47+'Потребление ЭЭ_факт'!DB$4+47,FALSE),0))</f>
        <v>9070.08</v>
      </c>
      <c r="BU116" s="14">
        <f>IF(AND($D116=$BU$4,$E116=BU$5),VLOOKUP($A116,'Потребление ЭЭ_факт'!$A$5:$DH$154,59+'Потребление ЭЭ_факт'!DC$4+47,FALSE),IF(BT116&lt;&gt;0,VLOOKUP($A116,'Потребление ЭЭ_факт'!$A$5:$DH$154,47+'Потребление ЭЭ_факт'!DC$4+59,FALSE),0))</f>
        <v>9844.3799999999992</v>
      </c>
      <c r="BV116" s="17">
        <f>IF(AND($D116=$BU$4,$E116=BV$5),VLOOKUP($A116,'Потребление ЭЭ_факт'!$A$5:$DH$154,59+'Потребление ЭЭ_факт'!DD$4+47,FALSE),IF(BU116&lt;&gt;0,VLOOKUP($A116,'Потребление ЭЭ_факт'!$A$5:$DH$154,47+'Потребление ЭЭ_факт'!DD$4+59,FALSE),0))</f>
        <v>8826.9599999999991</v>
      </c>
      <c r="BW116" s="17">
        <f>IF(AND($D116=$BU$4,$E116=BW$5),VLOOKUP($A116,'Потребление ЭЭ_факт'!$A$5:$DH$154,59+'Потребление ЭЭ_факт'!DE$4+47,FALSE),IF(BV116&lt;&gt;0,VLOOKUP($A116,'Потребление ЭЭ_факт'!$A$5:$DH$154,47+'Потребление ЭЭ_факт'!DE$4+59,FALSE),0))</f>
        <v>9871.02</v>
      </c>
      <c r="BX116" s="17">
        <f>IF(AND($D116=$BU$4,$E116=BX$5),VLOOKUP($A116,'Потребление ЭЭ_факт'!$A$5:$DH$154,59+'Потребление ЭЭ_факт'!DF$4+47,FALSE),IF(BW116&lt;&gt;0,VLOOKUP($A116,'Потребление ЭЭ_факт'!$A$5:$DH$154,47+'Потребление ЭЭ_факт'!DF$4+59,FALSE),0))</f>
        <v>9234.09</v>
      </c>
      <c r="BY116" s="17">
        <f>IF(AND($D116=$BU$4,$E116=BY$5),VLOOKUP($A116,'Потребление ЭЭ_факт'!$A$5:$DH$154,59+'Потребление ЭЭ_факт'!DG$4+47,FALSE),IF(BX116&lt;&gt;0,VLOOKUP($A116,'Потребление ЭЭ_факт'!$A$5:$DH$154,47+'Потребление ЭЭ_факт'!DG$4+59,FALSE),0))</f>
        <v>10536.78</v>
      </c>
      <c r="BZ116" s="17">
        <f>IF(AND($D116=$BU$4,$E116=BZ$5),VLOOKUP($A116,'Потребление ЭЭ_факт'!$A$5:$DH$154,59+'Потребление ЭЭ_факт'!DH$4+47,FALSE),IF(BY116&lt;&gt;0,VLOOKUP($A116,'Потребление ЭЭ_факт'!$A$5:$DH$154,47+'Потребление ЭЭ_факт'!DH$4+59,FALSE),0))</f>
        <v>11951.827105263157</v>
      </c>
      <c r="CA116" s="17">
        <f t="shared" si="301"/>
        <v>12064.348388308967</v>
      </c>
      <c r="CB116" s="17">
        <f t="shared" si="302"/>
        <v>12064.348388308967</v>
      </c>
      <c r="CC116" s="17">
        <f t="shared" si="303"/>
        <v>11324.920583864223</v>
      </c>
      <c r="CD116" s="17">
        <f t="shared" si="304"/>
        <v>10176.015597095391</v>
      </c>
      <c r="CE116" s="17">
        <f t="shared" si="305"/>
        <v>9847.7570294471516</v>
      </c>
      <c r="CF116" s="15">
        <f t="shared" si="306"/>
        <v>9070.08</v>
      </c>
      <c r="CG116" s="14">
        <f t="shared" si="307"/>
        <v>9844.3799999999992</v>
      </c>
      <c r="CH116" s="15">
        <f t="shared" si="308"/>
        <v>8826.9599999999991</v>
      </c>
      <c r="CI116" s="15">
        <f t="shared" si="309"/>
        <v>9871.02</v>
      </c>
      <c r="CJ116" s="15">
        <f t="shared" si="310"/>
        <v>9234.09</v>
      </c>
      <c r="CK116" s="15">
        <f t="shared" si="311"/>
        <v>10536.78</v>
      </c>
      <c r="CL116" s="15">
        <f t="shared" si="312"/>
        <v>11951.827105263157</v>
      </c>
      <c r="CM116" s="15">
        <f t="shared" si="438"/>
        <v>12064.348388308967</v>
      </c>
      <c r="CN116" s="15">
        <f t="shared" si="439"/>
        <v>12064.348388308967</v>
      </c>
      <c r="CO116" s="15">
        <f t="shared" si="440"/>
        <v>11324.920583864223</v>
      </c>
      <c r="CP116" s="15">
        <f t="shared" si="441"/>
        <v>10176.015597095391</v>
      </c>
      <c r="CQ116" s="15">
        <f t="shared" si="442"/>
        <v>9847.7570294471516</v>
      </c>
      <c r="CR116" s="16">
        <f t="shared" si="443"/>
        <v>9070.08</v>
      </c>
      <c r="CS116" s="14">
        <f t="shared" si="437"/>
        <v>9844.3799999999992</v>
      </c>
      <c r="CT116" s="15">
        <f t="shared" si="416"/>
        <v>8826.9599999999991</v>
      </c>
      <c r="CU116" s="15">
        <f t="shared" si="417"/>
        <v>9871.02</v>
      </c>
      <c r="CV116" s="15">
        <f t="shared" si="418"/>
        <v>9234.09</v>
      </c>
      <c r="CW116" s="15">
        <f t="shared" si="419"/>
        <v>10536.78</v>
      </c>
      <c r="CX116" s="15">
        <f t="shared" si="420"/>
        <v>11951.827105263157</v>
      </c>
      <c r="CY116" s="15">
        <f t="shared" si="421"/>
        <v>12064.348388308967</v>
      </c>
      <c r="CZ116" s="15">
        <f t="shared" si="422"/>
        <v>12064.348388308967</v>
      </c>
      <c r="DA116" s="15">
        <f t="shared" si="423"/>
        <v>11324.920583864223</v>
      </c>
      <c r="DB116" s="15">
        <f t="shared" si="424"/>
        <v>10176.015597095391</v>
      </c>
      <c r="DC116" s="15">
        <f t="shared" si="425"/>
        <v>9847.7570294471516</v>
      </c>
      <c r="DD116" s="16">
        <f t="shared" si="459"/>
        <v>9070.08</v>
      </c>
      <c r="DE116" s="14">
        <f t="shared" si="460"/>
        <v>9844.3799999999992</v>
      </c>
      <c r="DF116" s="15">
        <f t="shared" si="426"/>
        <v>8826.9599999999991</v>
      </c>
      <c r="DG116" s="15">
        <f t="shared" si="427"/>
        <v>9871.02</v>
      </c>
      <c r="DH116" s="15">
        <f t="shared" si="428"/>
        <v>9234.09</v>
      </c>
      <c r="DI116" s="15">
        <f t="shared" si="429"/>
        <v>10536.78</v>
      </c>
      <c r="DJ116" s="15">
        <f t="shared" si="430"/>
        <v>11951.827105263157</v>
      </c>
      <c r="DK116" s="15">
        <f t="shared" si="431"/>
        <v>12064.348388308967</v>
      </c>
      <c r="DL116" s="15">
        <f t="shared" si="432"/>
        <v>12064.348388308967</v>
      </c>
      <c r="DM116" s="15">
        <f t="shared" si="433"/>
        <v>11324.920583864223</v>
      </c>
      <c r="DN116" s="15">
        <f t="shared" si="434"/>
        <v>10176.015597095391</v>
      </c>
      <c r="DO116" s="15">
        <f t="shared" si="435"/>
        <v>9847.7570294471516</v>
      </c>
      <c r="DP116" s="16">
        <f t="shared" si="436"/>
        <v>9070.08</v>
      </c>
      <c r="DQ116" s="14">
        <f t="shared" si="333"/>
        <v>9844.3799999999992</v>
      </c>
      <c r="DR116" s="15">
        <f t="shared" si="334"/>
        <v>8826.9599999999991</v>
      </c>
      <c r="DS116" s="15">
        <f t="shared" si="335"/>
        <v>9871.02</v>
      </c>
      <c r="DT116" s="15">
        <f t="shared" si="336"/>
        <v>9234.09</v>
      </c>
      <c r="DU116" s="15">
        <f t="shared" si="337"/>
        <v>10536.78</v>
      </c>
      <c r="DV116" s="15">
        <f t="shared" si="338"/>
        <v>11951.827105263157</v>
      </c>
      <c r="DW116" s="15">
        <f t="shared" si="339"/>
        <v>12064.348388308967</v>
      </c>
      <c r="DX116" s="15">
        <f t="shared" si="340"/>
        <v>12064.348388308967</v>
      </c>
      <c r="DY116" s="15">
        <f t="shared" si="341"/>
        <v>11324.920583864223</v>
      </c>
      <c r="DZ116" s="15">
        <f t="shared" si="444"/>
        <v>10176.015597095391</v>
      </c>
      <c r="EA116" s="15">
        <f t="shared" si="445"/>
        <v>9847.7570294471516</v>
      </c>
      <c r="EB116" s="16">
        <f t="shared" si="446"/>
        <v>9070.08</v>
      </c>
      <c r="EC116" s="14">
        <f t="shared" si="447"/>
        <v>9844.3799999999992</v>
      </c>
      <c r="ED116" s="15">
        <f t="shared" si="448"/>
        <v>8826.9599999999991</v>
      </c>
      <c r="EE116" s="15">
        <f t="shared" si="449"/>
        <v>9871.02</v>
      </c>
      <c r="EF116" s="15">
        <f t="shared" si="450"/>
        <v>9234.09</v>
      </c>
      <c r="EG116" s="15">
        <f t="shared" si="451"/>
        <v>10536.78</v>
      </c>
      <c r="EH116" s="15">
        <f t="shared" si="452"/>
        <v>11951.827105263157</v>
      </c>
      <c r="EI116" s="15">
        <f t="shared" si="453"/>
        <v>12064.348388308967</v>
      </c>
      <c r="EJ116" s="15">
        <f t="shared" si="454"/>
        <v>12064.348388308967</v>
      </c>
      <c r="EK116" s="15">
        <f t="shared" si="455"/>
        <v>11324.920583864223</v>
      </c>
      <c r="EL116" s="15">
        <f t="shared" si="456"/>
        <v>10176.015597095391</v>
      </c>
      <c r="EM116" s="15">
        <f t="shared" si="457"/>
        <v>9847.7570294471516</v>
      </c>
      <c r="EN116" s="16">
        <f t="shared" si="458"/>
        <v>9070.08</v>
      </c>
      <c r="EO116" s="14"/>
      <c r="EP116" s="15"/>
      <c r="EQ116" s="15"/>
      <c r="ER116" s="15"/>
      <c r="ES116" s="15"/>
      <c r="ET116" s="15"/>
      <c r="EU116" s="15"/>
      <c r="EV116" s="15"/>
      <c r="EW116" s="15"/>
      <c r="EX116" s="15"/>
      <c r="EY116" s="15"/>
      <c r="EZ116" s="16"/>
      <c r="FC116" s="14"/>
      <c r="FD116" s="17"/>
      <c r="FE116" s="17"/>
      <c r="FF116" s="17"/>
      <c r="FG116" s="17"/>
      <c r="FH116" s="17"/>
      <c r="FI116" s="17"/>
      <c r="FJ116" s="17"/>
      <c r="FK116" s="17"/>
      <c r="FL116" s="17"/>
      <c r="FM116" s="17"/>
      <c r="FN116" s="17"/>
      <c r="FO116" s="14"/>
      <c r="FP116" s="17"/>
      <c r="FQ116" s="17"/>
      <c r="FR116" s="17"/>
      <c r="FS116" s="17"/>
      <c r="FT116" s="17"/>
      <c r="FU116" s="17"/>
      <c r="FV116" s="17"/>
      <c r="FW116" s="17"/>
      <c r="FX116" s="17"/>
      <c r="FY116" s="17"/>
      <c r="FZ116" s="17"/>
      <c r="GA116" s="14"/>
      <c r="GB116" s="17"/>
      <c r="GC116" s="17"/>
      <c r="GD116" s="17">
        <f t="shared" si="344"/>
        <v>10545.759080689655</v>
      </c>
      <c r="GE116" s="17">
        <f t="shared" si="345"/>
        <v>10897.28438337931</v>
      </c>
      <c r="GF116" s="17">
        <f t="shared" si="346"/>
        <v>10967.589443917241</v>
      </c>
      <c r="GG116" s="17">
        <f t="shared" si="347"/>
        <v>12064.348388308967</v>
      </c>
      <c r="GH116" s="17">
        <f t="shared" si="348"/>
        <v>12064.348388308967</v>
      </c>
      <c r="GI116" s="17">
        <f t="shared" si="349"/>
        <v>11324.920583864223</v>
      </c>
      <c r="GJ116" s="17">
        <f t="shared" si="350"/>
        <v>10176.015597095391</v>
      </c>
      <c r="GK116" s="17">
        <f t="shared" si="351"/>
        <v>9847.7570294471516</v>
      </c>
      <c r="GL116" s="17">
        <f t="shared" si="352"/>
        <v>9070.08</v>
      </c>
      <c r="GM116" s="14">
        <f t="shared" si="353"/>
        <v>9844.3799999999992</v>
      </c>
      <c r="GN116" s="17">
        <f t="shared" si="354"/>
        <v>8826.9599999999991</v>
      </c>
      <c r="GO116" s="17">
        <f t="shared" si="355"/>
        <v>9871.02</v>
      </c>
      <c r="GP116" s="17">
        <f t="shared" si="356"/>
        <v>9234.09</v>
      </c>
      <c r="GQ116" s="17">
        <f t="shared" si="357"/>
        <v>10536.78</v>
      </c>
      <c r="GR116" s="17">
        <f t="shared" si="358"/>
        <v>11951.827105263157</v>
      </c>
      <c r="GS116" s="17">
        <f t="shared" si="359"/>
        <v>12064.348388308967</v>
      </c>
      <c r="GT116" s="17">
        <f t="shared" si="360"/>
        <v>12064.348388308967</v>
      </c>
      <c r="GU116" s="17">
        <f t="shared" si="361"/>
        <v>11324.920583864223</v>
      </c>
      <c r="GV116" s="17">
        <f t="shared" si="362"/>
        <v>10176.015597095391</v>
      </c>
      <c r="GW116" s="17">
        <f t="shared" si="363"/>
        <v>9847.7570294471516</v>
      </c>
      <c r="GX116" s="15">
        <f t="shared" si="364"/>
        <v>9070.08</v>
      </c>
      <c r="GY116" s="14">
        <f t="shared" si="365"/>
        <v>9844.3799999999992</v>
      </c>
      <c r="GZ116" s="15">
        <f t="shared" si="366"/>
        <v>8826.9599999999991</v>
      </c>
      <c r="HA116" s="15">
        <f t="shared" si="367"/>
        <v>9871.02</v>
      </c>
      <c r="HB116" s="15">
        <f t="shared" si="368"/>
        <v>9234.09</v>
      </c>
      <c r="HC116" s="15">
        <f t="shared" si="369"/>
        <v>10536.78</v>
      </c>
      <c r="HD116" s="15">
        <f t="shared" si="370"/>
        <v>11951.827105263157</v>
      </c>
      <c r="HE116" s="15">
        <f t="shared" si="371"/>
        <v>12064.348388308967</v>
      </c>
      <c r="HF116" s="15">
        <f t="shared" si="372"/>
        <v>12064.348388308967</v>
      </c>
      <c r="HG116" s="15">
        <f t="shared" si="373"/>
        <v>11324.920583864223</v>
      </c>
      <c r="HH116" s="15">
        <f t="shared" si="374"/>
        <v>10176.015597095391</v>
      </c>
      <c r="HI116" s="15">
        <f t="shared" si="375"/>
        <v>9847.7570294471516</v>
      </c>
      <c r="HJ116" s="16">
        <f t="shared" si="376"/>
        <v>9070.08</v>
      </c>
      <c r="HK116" s="14">
        <f t="shared" si="377"/>
        <v>9844.3799999999992</v>
      </c>
      <c r="HL116" s="15">
        <f t="shared" si="378"/>
        <v>8826.9599999999991</v>
      </c>
      <c r="HM116" s="15">
        <f t="shared" si="379"/>
        <v>9871.02</v>
      </c>
      <c r="HN116" s="15">
        <f t="shared" si="380"/>
        <v>9234.09</v>
      </c>
      <c r="HO116" s="15">
        <f t="shared" si="381"/>
        <v>10536.78</v>
      </c>
      <c r="HP116" s="15">
        <f t="shared" si="382"/>
        <v>11951.827105263157</v>
      </c>
      <c r="HQ116" s="15">
        <f t="shared" si="383"/>
        <v>12064.348388308967</v>
      </c>
      <c r="HR116" s="15">
        <f t="shared" si="384"/>
        <v>12064.348388308967</v>
      </c>
      <c r="HS116" s="15">
        <f t="shared" si="385"/>
        <v>11324.920583864223</v>
      </c>
      <c r="HT116" s="15">
        <f t="shared" si="386"/>
        <v>10176.015597095391</v>
      </c>
      <c r="HU116" s="15">
        <f t="shared" si="387"/>
        <v>9847.7570294471516</v>
      </c>
      <c r="HV116" s="16">
        <f t="shared" si="388"/>
        <v>9070.08</v>
      </c>
      <c r="HW116" s="14">
        <f t="shared" si="389"/>
        <v>9844.3799999999992</v>
      </c>
      <c r="HX116" s="15">
        <f t="shared" si="390"/>
        <v>8826.9599999999991</v>
      </c>
      <c r="HY116" s="15">
        <f t="shared" si="391"/>
        <v>9871.02</v>
      </c>
      <c r="HZ116" s="15">
        <f t="shared" si="392"/>
        <v>9234.09</v>
      </c>
      <c r="IA116" s="15">
        <f t="shared" si="393"/>
        <v>10536.78</v>
      </c>
      <c r="IB116" s="15">
        <f t="shared" si="394"/>
        <v>11951.827105263157</v>
      </c>
      <c r="IC116" s="15">
        <f t="shared" si="395"/>
        <v>12064.348388308967</v>
      </c>
      <c r="ID116" s="15">
        <f t="shared" si="396"/>
        <v>12064.348388308967</v>
      </c>
      <c r="IE116" s="15">
        <f t="shared" si="397"/>
        <v>11324.920583864223</v>
      </c>
      <c r="IF116" s="15">
        <f t="shared" si="398"/>
        <v>10176.015597095391</v>
      </c>
      <c r="IG116" s="15">
        <f t="shared" si="399"/>
        <v>9847.7570294471516</v>
      </c>
      <c r="IH116" s="16">
        <f t="shared" si="400"/>
        <v>9070.08</v>
      </c>
      <c r="II116" s="14">
        <f t="shared" si="401"/>
        <v>9844.3799999999992</v>
      </c>
      <c r="IJ116" s="15">
        <f t="shared" si="415"/>
        <v>8826.9599999999991</v>
      </c>
      <c r="IK116" s="15">
        <f t="shared" si="465"/>
        <v>9871.02</v>
      </c>
      <c r="IL116" s="15"/>
      <c r="IM116" s="15"/>
      <c r="IN116" s="15"/>
      <c r="IO116" s="15"/>
      <c r="IP116" s="15"/>
      <c r="IQ116" s="15"/>
      <c r="IR116" s="15"/>
      <c r="IS116" s="15"/>
      <c r="IT116" s="16"/>
      <c r="IU116" s="14"/>
      <c r="IV116" s="15"/>
      <c r="IW116" s="15"/>
      <c r="IX116" s="15"/>
      <c r="IY116" s="15"/>
      <c r="IZ116" s="15"/>
      <c r="JA116" s="15"/>
      <c r="JB116" s="15"/>
      <c r="JC116" s="15"/>
      <c r="JD116" s="15"/>
      <c r="JE116" s="15"/>
      <c r="JF116" s="16"/>
      <c r="JH116" s="17"/>
      <c r="JI116" s="14">
        <f t="shared" si="406"/>
        <v>0</v>
      </c>
      <c r="JJ116" s="15">
        <f t="shared" si="407"/>
        <v>0</v>
      </c>
      <c r="JK116" s="15">
        <f t="shared" si="408"/>
        <v>96958.102895010903</v>
      </c>
      <c r="JL116" s="15">
        <f t="shared" si="409"/>
        <v>124812.52709228786</v>
      </c>
      <c r="JM116" s="15">
        <f t="shared" si="410"/>
        <v>124812.52709228786</v>
      </c>
      <c r="JN116" s="15">
        <f t="shared" si="411"/>
        <v>124812.52709228786</v>
      </c>
      <c r="JO116" s="15">
        <f t="shared" si="412"/>
        <v>124812.52709228786</v>
      </c>
      <c r="JP116" s="15">
        <f t="shared" si="413"/>
        <v>28542.359999999997</v>
      </c>
      <c r="JQ116" s="15">
        <f t="shared" si="414"/>
        <v>0</v>
      </c>
      <c r="JR116" s="14"/>
    </row>
    <row r="117" spans="1:278" ht="12.75" customHeight="1" x14ac:dyDescent="0.25">
      <c r="A117" s="5" t="s">
        <v>11</v>
      </c>
      <c r="B117" s="3" t="s">
        <v>12</v>
      </c>
      <c r="C117" s="4">
        <v>45366</v>
      </c>
      <c r="D117">
        <f t="shared" si="461"/>
        <v>2024</v>
      </c>
      <c r="E117">
        <f t="shared" si="462"/>
        <v>3</v>
      </c>
      <c r="F117">
        <f t="shared" si="463"/>
        <v>2021</v>
      </c>
      <c r="G117">
        <f t="shared" si="464"/>
        <v>3</v>
      </c>
      <c r="H117">
        <f t="shared" si="402"/>
        <v>2024</v>
      </c>
      <c r="I117">
        <f t="shared" si="403"/>
        <v>4</v>
      </c>
      <c r="J117">
        <f t="shared" si="404"/>
        <v>2029</v>
      </c>
      <c r="K117">
        <f t="shared" si="405"/>
        <v>3</v>
      </c>
      <c r="M117" s="28">
        <f>IF(AND($D117=$M$4,$E117=M$5),VLOOKUP($A117,'Потребление ЭЭ_факт'!$A$5:$DH$154,47+'Потребление ЭЭ_факт'!AU$4-1,FALSE),IF(L117&lt;&gt;0,VLOOKUP($A117,'Потребление ЭЭ_факт'!$A$5:$DH$154,47+'Потребление ЭЭ_факт'!AU$4-1,FALSE),0))</f>
        <v>0</v>
      </c>
      <c r="N117" s="17">
        <f>IF(AND($D117=$M$4,$E117=N$5),VLOOKUP($A117,'Потребление ЭЭ_факт'!$A$5:$DH$154,47+'Потребление ЭЭ_факт'!AV$4-1,FALSE),IF(M117&lt;&gt;0,VLOOKUP($A117,'Потребление ЭЭ_факт'!$A$5:$DH$154,47+'Потребление ЭЭ_факт'!AV$4-1,FALSE),0))</f>
        <v>0</v>
      </c>
      <c r="O117" s="17">
        <f>IF(AND($D117=$M$4,$E117=O$5),VLOOKUP($A117,'Потребление ЭЭ_факт'!$A$5:$DH$154,47+'Потребление ЭЭ_факт'!AW$4-1,FALSE),IF(N117&lt;&gt;0,VLOOKUP($A117,'Потребление ЭЭ_факт'!$A$5:$DH$154,47+'Потребление ЭЭ_факт'!AW$4-1,FALSE),0))</f>
        <v>0</v>
      </c>
      <c r="P117" s="17">
        <f>IF(AND($D117=$M$4,$E117=P$5),VLOOKUP($A117,'Потребление ЭЭ_факт'!$A$5:$DH$154,47+'Потребление ЭЭ_факт'!AX$4-1,FALSE),IF(O117&lt;&gt;0,VLOOKUP($A117,'Потребление ЭЭ_факт'!$A$5:$DH$154,47+'Потребление ЭЭ_факт'!AX$4-1,FALSE),0))</f>
        <v>0</v>
      </c>
      <c r="Q117" s="17">
        <f>IF(AND($D117=$M$4,$E117=Q$5),VLOOKUP($A117,'Потребление ЭЭ_факт'!$A$5:$DH$154,47+'Потребление ЭЭ_факт'!AY$4-1,FALSE),IF(P117&lt;&gt;0,VLOOKUP($A117,'Потребление ЭЭ_факт'!$A$5:$DH$154,47+'Потребление ЭЭ_факт'!AY$4-1,FALSE),0))</f>
        <v>0</v>
      </c>
      <c r="R117" s="17">
        <f>IF(AND($D117=$M$4,$E117=R$5),VLOOKUP($A117,'Потребление ЭЭ_факт'!$A$5:$DH$154,47+'Потребление ЭЭ_факт'!AZ$4-1,FALSE),IF(Q117&lt;&gt;0,VLOOKUP($A117,'Потребление ЭЭ_факт'!$A$5:$DH$154,47+'Потребление ЭЭ_факт'!AZ$4-1,FALSE),0))</f>
        <v>0</v>
      </c>
      <c r="S117" s="17">
        <f>IF(AND($D117=$M$4,$E117=S$5),VLOOKUP($A117,'Потребление ЭЭ_факт'!$A$5:$DH$154,47+'Потребление ЭЭ_факт'!BA$4-1,FALSE),IF(R117&lt;&gt;0,VLOOKUP($A117,'Потребление ЭЭ_факт'!$A$5:$DH$154,47+'Потребление ЭЭ_факт'!BA$4-1,FALSE),0))</f>
        <v>0</v>
      </c>
      <c r="T117" s="17">
        <f>IF(AND($D117=$M$4,$E117=T$5),VLOOKUP($A117,'Потребление ЭЭ_факт'!$A$5:$DH$154,47+'Потребление ЭЭ_факт'!BB$4-1,FALSE),IF(S117&lt;&gt;0,VLOOKUP($A117,'Потребление ЭЭ_факт'!$A$5:$DH$154,47+'Потребление ЭЭ_факт'!BB$4-1,FALSE),0))</f>
        <v>0</v>
      </c>
      <c r="U117" s="17">
        <f>IF(AND($D117=$M$4,$E117=U$5),VLOOKUP($A117,'Потребление ЭЭ_факт'!$A$5:$DH$154,47+'Потребление ЭЭ_факт'!BC$4-1,FALSE),IF(T117&lt;&gt;0,VLOOKUP($A117,'Потребление ЭЭ_факт'!$A$5:$DH$154,47+'Потребление ЭЭ_факт'!BC$4-1,FALSE),0))</f>
        <v>0</v>
      </c>
      <c r="V117" s="17">
        <f>IF(AND($D117=$M$4,$E117=V$5),VLOOKUP($A117,'Потребление ЭЭ_факт'!$A$5:$DH$154,47+'Потребление ЭЭ_факт'!BD$4-1,FALSE),IF(U117&lt;&gt;0,VLOOKUP($A117,'Потребление ЭЭ_факт'!$A$5:$DH$154,47+'Потребление ЭЭ_факт'!BD$4-1,FALSE),0))</f>
        <v>0</v>
      </c>
      <c r="W117" s="17">
        <f>IF(AND($D117=$M$4,$E117=W$5),VLOOKUP($A117,'Потребление ЭЭ_факт'!$A$5:$DH$154,47+'Потребление ЭЭ_факт'!BE$4-1,FALSE),IF(V117&lt;&gt;0,VLOOKUP($A117,'Потребление ЭЭ_факт'!$A$5:$DH$154,47+'Потребление ЭЭ_факт'!BE$4-1,FALSE),0))</f>
        <v>0</v>
      </c>
      <c r="X117" s="17">
        <f>IF(AND($D117=$M$4,$E117=X$5),VLOOKUP($A117,'Потребление ЭЭ_факт'!$A$5:$DH$154,47+'Потребление ЭЭ_факт'!BF$4-1,FALSE),IF(W117&lt;&gt;0,VLOOKUP($A117,'Потребление ЭЭ_факт'!$A$5:$DH$154,47+'Потребление ЭЭ_факт'!BF$4-1,FALSE),0))</f>
        <v>0</v>
      </c>
      <c r="Y117" s="14">
        <f>IF(AND($D117=$Y$4,$E117=Y$5),VLOOKUP($A117,'Потребление ЭЭ_факт'!$A$5:$DH$154,47+'Потребление ЭЭ_факт'!BG$4+11,FALSE),IF(X117&lt;&gt;0,VLOOKUP($A117,'Потребление ЭЭ_факт'!$A$5:$DH$154,47+'Потребление ЭЭ_факт'!BG$4+11,FALSE),0))</f>
        <v>0</v>
      </c>
      <c r="Z117" s="17">
        <f>IF(AND($D117=$Y$4,$E117=Z$5),VLOOKUP($A117,'Потребление ЭЭ_факт'!$A$5:$DH$154,47+'Потребление ЭЭ_факт'!BH$4+11,FALSE),IF(Y117&lt;&gt;0,VLOOKUP($A117,'Потребление ЭЭ_факт'!$A$5:$DH$154,47+'Потребление ЭЭ_факт'!BH$4+11,FALSE),0))</f>
        <v>0</v>
      </c>
      <c r="AA117" s="17">
        <f>IF(AND($D117=$Y$4,$E117=AA$5),VLOOKUP($A117,'Потребление ЭЭ_факт'!$A$5:$DH$154,47+'Потребление ЭЭ_факт'!BI$4+11,FALSE),IF(Z117&lt;&gt;0,VLOOKUP($A117,'Потребление ЭЭ_факт'!$A$5:$DH$154,47+'Потребление ЭЭ_факт'!BI$4+11,FALSE),0))</f>
        <v>0</v>
      </c>
      <c r="AB117" s="17">
        <f>IF(AND($D117=$Y$4,$E117=AB$5),VLOOKUP($A117,'Потребление ЭЭ_факт'!$A$5:$DH$154,47+'Потребление ЭЭ_факт'!BJ$4+11,FALSE),IF(AA117&lt;&gt;0,VLOOKUP($A117,'Потребление ЭЭ_факт'!$A$5:$DH$154,47+'Потребление ЭЭ_факт'!BJ$4+11,FALSE),0))</f>
        <v>0</v>
      </c>
      <c r="AC117" s="17">
        <f>IF(AND($D117=$Y$4,$E117=AC$5),VLOOKUP($A117,'Потребление ЭЭ_факт'!$A$5:$DH$154,47+'Потребление ЭЭ_факт'!BK$4+11,FALSE),IF(AB117&lt;&gt;0,VLOOKUP($A117,'Потребление ЭЭ_факт'!$A$5:$DH$154,47+'Потребление ЭЭ_факт'!BK$4+11,FALSE),0))</f>
        <v>0</v>
      </c>
      <c r="AD117" s="17">
        <f>IF(AND($D117=$Y$4,$E117=AD$5),VLOOKUP($A117,'Потребление ЭЭ_факт'!$A$5:$DH$154,47+'Потребление ЭЭ_факт'!BL$4+11,FALSE),IF(AC117&lt;&gt;0,VLOOKUP($A117,'Потребление ЭЭ_факт'!$A$5:$DH$154,47+'Потребление ЭЭ_факт'!BL$4+11,FALSE),0))</f>
        <v>0</v>
      </c>
      <c r="AE117" s="17">
        <f>IF(AND($D117=$Y$4,$E117=AE$5),VLOOKUP($A117,'Потребление ЭЭ_факт'!$A$5:$DH$154,47+'Потребление ЭЭ_факт'!BM$4+11,FALSE),IF(AD117&lt;&gt;0,VLOOKUP($A117,'Потребление ЭЭ_факт'!$A$5:$DH$154,47+'Потребление ЭЭ_факт'!BM$4+11,FALSE),0))</f>
        <v>0</v>
      </c>
      <c r="AF117" s="17">
        <f>IF(AND($D117=$Y$4,$E117=AF$5),VLOOKUP($A117,'Потребление ЭЭ_факт'!$A$5:$DH$154,47+'Потребление ЭЭ_факт'!BN$4+11,FALSE),IF(AE117&lt;&gt;0,VLOOKUP($A117,'Потребление ЭЭ_факт'!$A$5:$DH$154,47+'Потребление ЭЭ_факт'!BN$4+11,FALSE),0))</f>
        <v>0</v>
      </c>
      <c r="AG117" s="17">
        <f>IF(AND($D117=$Y$4,$E117=AG$5),VLOOKUP($A117,'Потребление ЭЭ_факт'!$A$5:$DH$154,47+'Потребление ЭЭ_факт'!BO$4+11,FALSE),IF(AF117&lt;&gt;0,VLOOKUP($A117,'Потребление ЭЭ_факт'!$A$5:$DH$154,47+'Потребление ЭЭ_факт'!BO$4+11,FALSE),0))</f>
        <v>0</v>
      </c>
      <c r="AH117" s="17">
        <f>IF(AND($D117=$Y$4,$E117=AH$5),VLOOKUP($A117,'Потребление ЭЭ_факт'!$A$5:$DH$154,47+'Потребление ЭЭ_факт'!BP$4+11,FALSE),IF(AG117&lt;&gt;0,VLOOKUP($A117,'Потребление ЭЭ_факт'!$A$5:$DH$154,47+'Потребление ЭЭ_факт'!BP$4+11,FALSE),0))</f>
        <v>0</v>
      </c>
      <c r="AI117" s="17">
        <f>IF(AND($D117=$Y$4,$E117=AI$5),VLOOKUP($A117,'Потребление ЭЭ_факт'!$A$5:$DH$154,47+'Потребление ЭЭ_факт'!BQ$4+11,FALSE),IF(AH117&lt;&gt;0,VLOOKUP($A117,'Потребление ЭЭ_факт'!$A$5:$DH$154,47+'Потребление ЭЭ_факт'!BQ$4+11,FALSE),0))</f>
        <v>0</v>
      </c>
      <c r="AJ117" s="17">
        <f>IF(AND($D117=$Y$4,$E117=AJ$5),VLOOKUP($A117,'Потребление ЭЭ_факт'!$A$5:$DH$154,47+'Потребление ЭЭ_факт'!BR$4+11,FALSE),IF(AI117&lt;&gt;0,VLOOKUP($A117,'Потребление ЭЭ_факт'!$A$5:$DH$154,47+'Потребление ЭЭ_факт'!BR$4+11,FALSE),0))</f>
        <v>0</v>
      </c>
      <c r="AK117" s="14">
        <f>IF(AND($D117=$AK$4,$E117=AK$5),VLOOKUP($A117,'Потребление ЭЭ_факт'!$A$5:$DH$154,47+'Потребление ЭЭ_факт'!BS$4+23,FALSE),IF(AJ117&lt;&gt;0,VLOOKUP($A117,'Потребление ЭЭ_факт'!$A$5:$DH$154,47+'Потребление ЭЭ_факт'!BS$4+23,FALSE),0))</f>
        <v>0</v>
      </c>
      <c r="AL117" s="17">
        <f>IF(AND($D117=$AK$4,$E117=AL$5),VLOOKUP($A117,'Потребление ЭЭ_факт'!$A$5:$DH$154,47+'Потребление ЭЭ_факт'!BT$4+23,FALSE),IF(AK117&lt;&gt;0,VLOOKUP($A117,'Потребление ЭЭ_факт'!$A$5:$DH$154,47+'Потребление ЭЭ_факт'!BT$4+23,FALSE),0))</f>
        <v>0</v>
      </c>
      <c r="AM117" s="17">
        <f>IF(AND($D117=$AK$4,$E117=AM$5),VLOOKUP($A117,'Потребление ЭЭ_факт'!$A$5:$DH$154,47+'Потребление ЭЭ_факт'!BU$4+23,FALSE),IF(AL117&lt;&gt;0,VLOOKUP($A117,'Потребление ЭЭ_факт'!$A$5:$DH$154,47+'Потребление ЭЭ_факт'!BU$4+23,FALSE),0))</f>
        <v>0</v>
      </c>
      <c r="AN117" s="17">
        <f>IF(AND($D117=$AK$4,$E117=AN$5),VLOOKUP($A117,'Потребление ЭЭ_факт'!$A$5:$DH$154,47+'Потребление ЭЭ_факт'!BV$4+23,FALSE),IF(AM117&lt;&gt;0,VLOOKUP($A117,'Потребление ЭЭ_факт'!$A$5:$DH$154,47+'Потребление ЭЭ_факт'!BV$4+23,FALSE),0))</f>
        <v>0</v>
      </c>
      <c r="AO117" s="17">
        <f>IF(AND($D117=$AK$4,$E117=AO$5),VLOOKUP($A117,'Потребление ЭЭ_факт'!$A$5:$DH$154,47+'Потребление ЭЭ_факт'!BW$4+23,FALSE),IF(AN117&lt;&gt;0,VLOOKUP($A117,'Потребление ЭЭ_факт'!$A$5:$DH$154,47+'Потребление ЭЭ_факт'!BW$4+23,FALSE),0))</f>
        <v>0</v>
      </c>
      <c r="AP117" s="17">
        <f>IF(AND($D117=$AK$4,$E117=AP$5),VLOOKUP($A117,'Потребление ЭЭ_факт'!$A$5:$DH$154,47+'Потребление ЭЭ_факт'!BX$4+23,FALSE),IF(AO117&lt;&gt;0,VLOOKUP($A117,'Потребление ЭЭ_факт'!$A$5:$DH$154,47+'Потребление ЭЭ_факт'!BX$4+23,FALSE),0))</f>
        <v>0</v>
      </c>
      <c r="AQ117" s="17">
        <f>IF(AND($D117=$AK$4,$E117=AQ$5),VLOOKUP($A117,'Потребление ЭЭ_факт'!$A$5:$DH$154,47+'Потребление ЭЭ_факт'!BY$4+23,FALSE),IF(AP117&lt;&gt;0,VLOOKUP($A117,'Потребление ЭЭ_факт'!$A$5:$DH$154,47+'Потребление ЭЭ_факт'!BY$4+23,FALSE),0))</f>
        <v>0</v>
      </c>
      <c r="AR117" s="17">
        <f>IF(AND($D117=$AK$4,$E117=AR$5),VLOOKUP($A117,'Потребление ЭЭ_факт'!$A$5:$DH$154,47+'Потребление ЭЭ_факт'!BZ$4+23,FALSE),IF(AQ117&lt;&gt;0,VLOOKUP($A117,'Потребление ЭЭ_факт'!$A$5:$DH$154,47+'Потребление ЭЭ_факт'!BZ$4+23,FALSE),0))</f>
        <v>0</v>
      </c>
      <c r="AS117" s="17">
        <f>IF(AND($D117=$AK$4,$E117=AS$5),VLOOKUP($A117,'Потребление ЭЭ_факт'!$A$5:$DH$154,47+'Потребление ЭЭ_факт'!CA$4+23,FALSE),IF(AR117&lt;&gt;0,VLOOKUP($A117,'Потребление ЭЭ_факт'!$A$5:$DH$154,47+'Потребление ЭЭ_факт'!CA$4+23,FALSE),0))</f>
        <v>0</v>
      </c>
      <c r="AT117" s="17">
        <f>IF(AND($D117=$AK$4,$E117=AT$5),VLOOKUP($A117,'Потребление ЭЭ_факт'!$A$5:$DH$154,47+'Потребление ЭЭ_факт'!CB$4+23,FALSE),IF(AS117&lt;&gt;0,VLOOKUP($A117,'Потребление ЭЭ_факт'!$A$5:$DH$154,47+'Потребление ЭЭ_факт'!CB$4+23,FALSE),0))</f>
        <v>0</v>
      </c>
      <c r="AU117" s="17">
        <f>IF(AND($D117=$AK$4,$E117=AU$5),VLOOKUP($A117,'Потребление ЭЭ_факт'!$A$5:$DH$154,47+'Потребление ЭЭ_факт'!CC$4+23,FALSE),IF(AT117&lt;&gt;0,VLOOKUP($A117,'Потребление ЭЭ_факт'!$A$5:$DH$154,47+'Потребление ЭЭ_факт'!CC$4+23,FALSE),0))</f>
        <v>0</v>
      </c>
      <c r="AV117" s="17">
        <f>IF(AND($D117=$AK$4,$E117=AV$5),VLOOKUP($A117,'Потребление ЭЭ_факт'!$A$5:$DH$154,47+'Потребление ЭЭ_факт'!CD$4+23,FALSE),IF(AU117&lt;&gt;0,VLOOKUP($A117,'Потребление ЭЭ_факт'!$A$5:$DH$154,47+'Потребление ЭЭ_факт'!CD$4+23,FALSE),0))</f>
        <v>0</v>
      </c>
      <c r="AW117" s="14">
        <f>IF(AND($D117=$AW$4,$E117=AW$5),VLOOKUP($A117,'Потребление ЭЭ_факт'!$A$5:$DH$154,47+'Потребление ЭЭ_факт'!CE$4+35,FALSE),IF(AV117&lt;&gt;0,VLOOKUP($A117,'Потребление ЭЭ_факт'!$A$5:$DH$154,47+'Потребление ЭЭ_факт'!CE$4+35,FALSE),0))</f>
        <v>0</v>
      </c>
      <c r="AX117" s="17">
        <f>IF(AND($D117=$AW$4,$E117=AX$5),VLOOKUP($A117,'Потребление ЭЭ_факт'!$A$5:$DH$154,47+'Потребление ЭЭ_факт'!CF$4+35,FALSE),IF(AW117&lt;&gt;0,VLOOKUP($A117,'Потребление ЭЭ_факт'!$A$5:$DH$154,47+'Потребление ЭЭ_факт'!CF$4+35,FALSE),0))</f>
        <v>0</v>
      </c>
      <c r="AY117" s="17">
        <f>IF(AND($D117=$AW$4,$E117=AY$5),VLOOKUP($A117,'Потребление ЭЭ_факт'!$A$5:$DH$154,47+'Потребление ЭЭ_факт'!CG$4+35,FALSE),IF(AX117&lt;&gt;0,VLOOKUP($A117,'Потребление ЭЭ_факт'!$A$5:$DH$154,47+'Потребление ЭЭ_факт'!CG$4+35,FALSE),0))</f>
        <v>0</v>
      </c>
      <c r="AZ117" s="17">
        <f>IF(AND($D117=$AW$4,$E117=AZ$5),VLOOKUP($A117,'Потребление ЭЭ_факт'!$A$5:$DH$154,47+'Потребление ЭЭ_факт'!CH$4+35,FALSE),IF(AY117&lt;&gt;0,VLOOKUP($A117,'Потребление ЭЭ_факт'!$A$5:$DH$154,47+'Потребление ЭЭ_факт'!CH$4+35,FALSE),0))</f>
        <v>0</v>
      </c>
      <c r="BA117" s="17">
        <f>IF(AND($D117=$AW$4,$E117=BA$5),VLOOKUP($A117,'Потребление ЭЭ_факт'!$A$5:$DH$154,47+'Потребление ЭЭ_факт'!CI$4+35,FALSE),IF(AZ117&lt;&gt;0,VLOOKUP($A117,'Потребление ЭЭ_факт'!$A$5:$DH$154,47+'Потребление ЭЭ_факт'!CI$4+35,FALSE),0))</f>
        <v>0</v>
      </c>
      <c r="BB117" s="17">
        <f>IF(AND($D117=$AW$4,$E117=BB$5),VLOOKUP($A117,'Потребление ЭЭ_факт'!$A$5:$DH$154,47+'Потребление ЭЭ_факт'!CJ$4+35,FALSE),IF(BA117&lt;&gt;0,VLOOKUP($A117,'Потребление ЭЭ_факт'!$A$5:$DH$154,47+'Потребление ЭЭ_факт'!CJ$4+35,FALSE),0))</f>
        <v>0</v>
      </c>
      <c r="BC117" s="17">
        <f>IF(AND($D117=$AW$4,$E117=BC$5),VLOOKUP($A117,'Потребление ЭЭ_факт'!$A$5:$DH$154,47+'Потребление ЭЭ_факт'!CK$4+35,FALSE),IF(BB117&lt;&gt;0,VLOOKUP($A117,'Потребление ЭЭ_факт'!$A$5:$DH$154,47+'Потребление ЭЭ_факт'!CK$4+35,FALSE),0))</f>
        <v>0</v>
      </c>
      <c r="BD117" s="17">
        <f>IF(AND($D117=$AW$4,$E117=BD$5),VLOOKUP($A117,'Потребление ЭЭ_факт'!$A$5:$DH$154,47+'Потребление ЭЭ_факт'!CL$4+35,FALSE),IF(BC117&lt;&gt;0,VLOOKUP($A117,'Потребление ЭЭ_факт'!$A$5:$DH$154,47+'Потребление ЭЭ_факт'!CL$4+35,FALSE),0))</f>
        <v>0</v>
      </c>
      <c r="BE117" s="17">
        <f>IF(AND($D117=$AW$4,$E117=BE$5),VLOOKUP($A117,'Потребление ЭЭ_факт'!$A$5:$DH$154,47+'Потребление ЭЭ_факт'!CM$4+35,FALSE),IF(BD117&lt;&gt;0,VLOOKUP($A117,'Потребление ЭЭ_факт'!$A$5:$DH$154,47+'Потребление ЭЭ_факт'!CM$4+35,FALSE),0))</f>
        <v>0</v>
      </c>
      <c r="BF117" s="17">
        <f>IF(AND($D117=$AW$4,$E117=BF$5),VLOOKUP($A117,'Потребление ЭЭ_факт'!$A$5:$DH$154,47+'Потребление ЭЭ_факт'!CN$4+35,FALSE),IF(BE117&lt;&gt;0,VLOOKUP($A117,'Потребление ЭЭ_факт'!$A$5:$DH$154,47+'Потребление ЭЭ_факт'!CN$4+35,FALSE),0))</f>
        <v>0</v>
      </c>
      <c r="BG117" s="17">
        <f>IF(AND($D117=$AW$4,$E117=BG$5),VLOOKUP($A117,'Потребление ЭЭ_факт'!$A$5:$DH$154,47+'Потребление ЭЭ_факт'!CO$4+35,FALSE),IF(BF117&lt;&gt;0,VLOOKUP($A117,'Потребление ЭЭ_факт'!$A$5:$DH$154,47+'Потребление ЭЭ_факт'!CO$4+35,FALSE),0))</f>
        <v>0</v>
      </c>
      <c r="BH117" s="17">
        <f>IF(AND($D117=$AW$4,$E117=BH$5),VLOOKUP($A117,'Потребление ЭЭ_факт'!$A$5:$DH$154,47+'Потребление ЭЭ_факт'!CP$4+35,FALSE),IF(BG117&lt;&gt;0,VLOOKUP($A117,'Потребление ЭЭ_факт'!$A$5:$DH$154,47+'Потребление ЭЭ_факт'!CP$4+35,FALSE),0))</f>
        <v>0</v>
      </c>
      <c r="BI117" s="14">
        <f>IF(AND($D117=$BI$4,$E117=BI$5),VLOOKUP($A117,'Потребление ЭЭ_факт'!$A$5:$DH$154,47+'Потребление ЭЭ_факт'!CQ$4+47,FALSE),IF(BH117&lt;&gt;0,VLOOKUP($A117,'Потребление ЭЭ_факт'!$A$5:$DH$154,47+'Потребление ЭЭ_факт'!CQ$4+47,FALSE),0))</f>
        <v>0</v>
      </c>
      <c r="BJ117" s="17">
        <f>IF(AND($D117=$BI$4,$E117=BJ$5),VLOOKUP($A117,'Потребление ЭЭ_факт'!$A$5:$DH$154,47+'Потребление ЭЭ_факт'!CR$4+47,FALSE),IF(BI117&lt;&gt;0,VLOOKUP($A117,'Потребление ЭЭ_факт'!$A$5:$DH$154,47+'Потребление ЭЭ_факт'!CR$4+47,FALSE),0))</f>
        <v>0</v>
      </c>
      <c r="BK117" s="17">
        <f>IF(AND($D117=$BI$4,$E117=BK$5),VLOOKUP($A117,'Потребление ЭЭ_факт'!$A$5:$DH$154,47+'Потребление ЭЭ_факт'!CS$4+47,FALSE),IF(BJ117&lt;&gt;0,VLOOKUP($A117,'Потребление ЭЭ_факт'!$A$5:$DH$154,47+'Потребление ЭЭ_факт'!CS$4+47,FALSE),0))</f>
        <v>9676.2912857142837</v>
      </c>
      <c r="BL117" s="17">
        <f>IF(AND($D117=$BI$4,$E117=BL$5),VLOOKUP($A117,'Потребление ЭЭ_факт'!$A$5:$DH$154,47+'Потребление ЭЭ_факт'!CT$4+47,FALSE),IF(BK117&lt;&gt;0,VLOOKUP($A117,'Потребление ЭЭ_факт'!$A$5:$DH$154,47+'Потребление ЭЭ_факт'!CT$4+47,FALSE),0))</f>
        <v>7966.8150000000005</v>
      </c>
      <c r="BM117" s="17">
        <f>IF(AND($D117=$BI$4,$E117=BM$5),VLOOKUP($A117,'Потребление ЭЭ_факт'!$A$5:$DH$154,47+'Потребление ЭЭ_факт'!CU$4+47,FALSE),IF(BL117&lt;&gt;0,VLOOKUP($A117,'Потребление ЭЭ_факт'!$A$5:$DH$154,47+'Потребление ЭЭ_факт'!CU$4+47,FALSE),0))</f>
        <v>8492.7732857142855</v>
      </c>
      <c r="BN117" s="17">
        <f>IF(AND($D117=$BI$4,$E117=BN$5),VLOOKUP($A117,'Потребление ЭЭ_факт'!$A$5:$DH$154,47+'Потребление ЭЭ_факт'!CV$4+47,FALSE),IF(BM117&lt;&gt;0,VLOOKUP($A117,'Потребление ЭЭ_факт'!$A$5:$DH$154,47+'Потребление ЭЭ_факт'!CV$4+47,FALSE),0))</f>
        <v>10180.446428571428</v>
      </c>
      <c r="BO117" s="17">
        <f>IF(AND($D117=$BI$4,$E117=BO$5),VLOOKUP($A117,'Потребление ЭЭ_факт'!$A$5:$DH$154,47+'Потребление ЭЭ_факт'!CW$4+47,FALSE),IF(BN117&lt;&gt;0,VLOOKUP($A117,'Потребление ЭЭ_факт'!$A$5:$DH$154,47+'Потребление ЭЭ_факт'!CW$4+47,FALSE),0))</f>
        <v>9624.5850000000009</v>
      </c>
      <c r="BP117" s="17">
        <f>IF(AND($D117=$BI$4,$E117=BP$5),VLOOKUP($A117,'Потребление ЭЭ_факт'!$A$5:$DH$154,47+'Потребление ЭЭ_факт'!CX$4+47,FALSE),IF(BO117&lt;&gt;0,VLOOKUP($A117,'Потребление ЭЭ_факт'!$A$5:$DH$154,47+'Потребление ЭЭ_факт'!CX$4+47,FALSE),0))</f>
        <v>10316.085000000001</v>
      </c>
      <c r="BQ117" s="17">
        <f>IF(AND($D117=$BI$4,$E117=BQ$5),VLOOKUP($A117,'Потребление ЭЭ_факт'!$A$5:$DH$154,47+'Потребление ЭЭ_факт'!CY$4+47,FALSE),IF(BP117&lt;&gt;0,VLOOKUP($A117,'Потребление ЭЭ_факт'!$A$5:$DH$154,47+'Потребление ЭЭ_факт'!CY$4+47,FALSE),0))</f>
        <v>8245.244999999999</v>
      </c>
      <c r="BR117" s="17">
        <f>IF(AND($D117=$BI$4,$E117=BR$5),VLOOKUP($A117,'Потребление ЭЭ_факт'!$A$5:$DH$154,47+'Потребление ЭЭ_факт'!CZ$4+47,FALSE),IF(BQ117&lt;&gt;0,VLOOKUP($A117,'Потребление ЭЭ_факт'!$A$5:$DH$154,47+'Потребление ЭЭ_факт'!CZ$4+47,FALSE),0))</f>
        <v>9920.8414285714298</v>
      </c>
      <c r="BS117" s="17">
        <f>IF(AND($D117=$BI$4,$E117=BS$5),VLOOKUP($A117,'Потребление ЭЭ_факт'!$A$5:$DH$154,47+'Потребление ЭЭ_факт'!DA$4+47,FALSE),IF(BR117&lt;&gt;0,VLOOKUP($A117,'Потребление ЭЭ_факт'!$A$5:$DH$154,47+'Потребление ЭЭ_факт'!DA$4+47,FALSE),0))</f>
        <v>9464.0625</v>
      </c>
      <c r="BT117" s="17">
        <f>IF(AND($D117=$BI$4,$E117=BT$5),VLOOKUP($A117,'Потребление ЭЭ_факт'!$A$5:$DH$154,47+'Потребление ЭЭ_факт'!DB$4+47,FALSE),IF(BS117&lt;&gt;0,VLOOKUP($A117,'Потребление ЭЭ_факт'!$A$5:$DH$154,47+'Потребление ЭЭ_факт'!DB$4+47,FALSE),0))</f>
        <v>9126.33</v>
      </c>
      <c r="BU117" s="14">
        <f>IF(AND($D117=$BU$4,$E117=BU$5),VLOOKUP($A117,'Потребление ЭЭ_факт'!$A$5:$DH$154,59+'Потребление ЭЭ_факт'!DC$4+47,FALSE),IF(BT117&lt;&gt;0,VLOOKUP($A117,'Потребление ЭЭ_факт'!$A$5:$DH$154,47+'Потребление ЭЭ_факт'!DC$4+59,FALSE),0))</f>
        <v>9581.5508571428581</v>
      </c>
      <c r="BV117" s="17">
        <f>IF(AND($D117=$BU$4,$E117=BV$5),VLOOKUP($A117,'Потребление ЭЭ_факт'!$A$5:$DH$154,59+'Потребление ЭЭ_факт'!DD$4+47,FALSE),IF(BU117&lt;&gt;0,VLOOKUP($A117,'Потребление ЭЭ_факт'!$A$5:$DH$154,47+'Потребление ЭЭ_факт'!DD$4+59,FALSE),0))</f>
        <v>9882.66</v>
      </c>
      <c r="BW117" s="17">
        <f>IF(AND($D117=$BU$4,$E117=BW$5),VLOOKUP($A117,'Потребление ЭЭ_факт'!$A$5:$DH$154,59+'Потребление ЭЭ_факт'!DE$4+47,FALSE),IF(BV117&lt;&gt;0,VLOOKUP($A117,'Потребление ЭЭ_факт'!$A$5:$DH$154,47+'Потребление ЭЭ_факт'!DE$4+59,FALSE),0))</f>
        <v>8670.7799999999988</v>
      </c>
      <c r="BX117" s="17">
        <f>IF(AND($D117=$BU$4,$E117=BX$5),VLOOKUP($A117,'Потребление ЭЭ_факт'!$A$5:$DH$154,59+'Потребление ЭЭ_факт'!DF$4+47,FALSE),IF(BW117&lt;&gt;0,VLOOKUP($A117,'Потребление ЭЭ_факт'!$A$5:$DH$154,47+'Потребление ЭЭ_факт'!DF$4+59,FALSE),0))</f>
        <v>8234.7450000000008</v>
      </c>
      <c r="BY117" s="17">
        <f>IF(AND($D117=$BU$4,$E117=BY$5),VLOOKUP($A117,'Потребление ЭЭ_факт'!$A$5:$DH$154,59+'Потребление ЭЭ_факт'!DG$4+47,FALSE),IF(BX117&lt;&gt;0,VLOOKUP($A117,'Потребление ЭЭ_факт'!$A$5:$DH$154,47+'Потребление ЭЭ_факт'!DG$4+59,FALSE),0))</f>
        <v>10406.4</v>
      </c>
      <c r="BZ117" s="17">
        <f>IF(AND($D117=$BU$4,$E117=BZ$5),VLOOKUP($A117,'Потребление ЭЭ_факт'!$A$5:$DH$154,59+'Потребление ЭЭ_факт'!DH$4+47,FALSE),IF(BY117&lt;&gt;0,VLOOKUP($A117,'Потребление ЭЭ_факт'!$A$5:$DH$154,47+'Потребление ЭЭ_факт'!DH$4+59,FALSE),0))</f>
        <v>8772.7650000000012</v>
      </c>
      <c r="CA117" s="17">
        <f t="shared" si="301"/>
        <v>9624.5850000000009</v>
      </c>
      <c r="CB117" s="17">
        <f t="shared" si="302"/>
        <v>10316.085000000001</v>
      </c>
      <c r="CC117" s="17">
        <f t="shared" si="303"/>
        <v>8245.244999999999</v>
      </c>
      <c r="CD117" s="17">
        <f t="shared" si="304"/>
        <v>9920.8414285714298</v>
      </c>
      <c r="CE117" s="17">
        <f t="shared" si="305"/>
        <v>9464.0625</v>
      </c>
      <c r="CF117" s="15">
        <f t="shared" si="306"/>
        <v>9126.33</v>
      </c>
      <c r="CG117" s="14">
        <f t="shared" si="307"/>
        <v>9581.5508571428581</v>
      </c>
      <c r="CH117" s="15">
        <f t="shared" si="308"/>
        <v>9882.66</v>
      </c>
      <c r="CI117" s="15">
        <f t="shared" si="309"/>
        <v>8670.7799999999988</v>
      </c>
      <c r="CJ117" s="15">
        <f t="shared" si="310"/>
        <v>8234.7450000000008</v>
      </c>
      <c r="CK117" s="15">
        <f t="shared" si="311"/>
        <v>10406.4</v>
      </c>
      <c r="CL117" s="15">
        <f t="shared" si="312"/>
        <v>8772.7650000000012</v>
      </c>
      <c r="CM117" s="15">
        <f t="shared" si="438"/>
        <v>9624.5850000000009</v>
      </c>
      <c r="CN117" s="15">
        <f t="shared" si="439"/>
        <v>10316.085000000001</v>
      </c>
      <c r="CO117" s="15">
        <f t="shared" si="440"/>
        <v>8245.244999999999</v>
      </c>
      <c r="CP117" s="15">
        <f t="shared" si="441"/>
        <v>9920.8414285714298</v>
      </c>
      <c r="CQ117" s="15">
        <f t="shared" si="442"/>
        <v>9464.0625</v>
      </c>
      <c r="CR117" s="16">
        <f t="shared" si="443"/>
        <v>9126.33</v>
      </c>
      <c r="CS117" s="14">
        <f t="shared" si="437"/>
        <v>9581.5508571428581</v>
      </c>
      <c r="CT117" s="15">
        <f t="shared" si="416"/>
        <v>9882.66</v>
      </c>
      <c r="CU117" s="15">
        <f t="shared" si="417"/>
        <v>8670.7799999999988</v>
      </c>
      <c r="CV117" s="15">
        <f t="shared" si="418"/>
        <v>8234.7450000000008</v>
      </c>
      <c r="CW117" s="15">
        <f t="shared" si="419"/>
        <v>10406.4</v>
      </c>
      <c r="CX117" s="15">
        <f t="shared" si="420"/>
        <v>8772.7650000000012</v>
      </c>
      <c r="CY117" s="15">
        <f t="shared" si="421"/>
        <v>9624.5850000000009</v>
      </c>
      <c r="CZ117" s="15">
        <f t="shared" si="422"/>
        <v>10316.085000000001</v>
      </c>
      <c r="DA117" s="15">
        <f t="shared" si="423"/>
        <v>8245.244999999999</v>
      </c>
      <c r="DB117" s="15">
        <f t="shared" si="424"/>
        <v>9920.8414285714298</v>
      </c>
      <c r="DC117" s="15">
        <f t="shared" si="425"/>
        <v>9464.0625</v>
      </c>
      <c r="DD117" s="16">
        <f t="shared" si="459"/>
        <v>9126.33</v>
      </c>
      <c r="DE117" s="14">
        <f t="shared" si="460"/>
        <v>9581.5508571428581</v>
      </c>
      <c r="DF117" s="15">
        <f t="shared" si="426"/>
        <v>9882.66</v>
      </c>
      <c r="DG117" s="15">
        <f t="shared" si="427"/>
        <v>8670.7799999999988</v>
      </c>
      <c r="DH117" s="15">
        <f t="shared" si="428"/>
        <v>8234.7450000000008</v>
      </c>
      <c r="DI117" s="15">
        <f t="shared" si="429"/>
        <v>10406.4</v>
      </c>
      <c r="DJ117" s="15">
        <f t="shared" si="430"/>
        <v>8772.7650000000012</v>
      </c>
      <c r="DK117" s="15">
        <f t="shared" si="431"/>
        <v>9624.5850000000009</v>
      </c>
      <c r="DL117" s="15">
        <f t="shared" si="432"/>
        <v>10316.085000000001</v>
      </c>
      <c r="DM117" s="15">
        <f t="shared" si="433"/>
        <v>8245.244999999999</v>
      </c>
      <c r="DN117" s="15">
        <f t="shared" si="434"/>
        <v>9920.8414285714298</v>
      </c>
      <c r="DO117" s="15">
        <f t="shared" si="435"/>
        <v>9464.0625</v>
      </c>
      <c r="DP117" s="16">
        <f t="shared" si="436"/>
        <v>9126.33</v>
      </c>
      <c r="DQ117" s="14">
        <f t="shared" si="333"/>
        <v>9581.5508571428581</v>
      </c>
      <c r="DR117" s="15">
        <f t="shared" si="334"/>
        <v>9882.66</v>
      </c>
      <c r="DS117" s="15">
        <f t="shared" si="335"/>
        <v>8670.7799999999988</v>
      </c>
      <c r="DT117" s="15">
        <f t="shared" si="336"/>
        <v>8234.7450000000008</v>
      </c>
      <c r="DU117" s="15">
        <f t="shared" si="337"/>
        <v>10406.4</v>
      </c>
      <c r="DV117" s="15">
        <f t="shared" si="338"/>
        <v>8772.7650000000012</v>
      </c>
      <c r="DW117" s="15">
        <f t="shared" si="339"/>
        <v>9624.5850000000009</v>
      </c>
      <c r="DX117" s="15">
        <f t="shared" si="340"/>
        <v>10316.085000000001</v>
      </c>
      <c r="DY117" s="15">
        <f t="shared" si="341"/>
        <v>8245.244999999999</v>
      </c>
      <c r="DZ117" s="15">
        <f t="shared" si="444"/>
        <v>9920.8414285714298</v>
      </c>
      <c r="EA117" s="15">
        <f t="shared" si="445"/>
        <v>9464.0625</v>
      </c>
      <c r="EB117" s="16">
        <f t="shared" si="446"/>
        <v>9126.33</v>
      </c>
      <c r="EC117" s="14">
        <f t="shared" si="447"/>
        <v>9581.5508571428581</v>
      </c>
      <c r="ED117" s="15">
        <f t="shared" si="448"/>
        <v>9882.66</v>
      </c>
      <c r="EE117" s="15">
        <f t="shared" si="449"/>
        <v>8670.7799999999988</v>
      </c>
      <c r="EF117" s="15">
        <f t="shared" si="450"/>
        <v>8234.7450000000008</v>
      </c>
      <c r="EG117" s="15">
        <f t="shared" si="451"/>
        <v>10406.4</v>
      </c>
      <c r="EH117" s="15">
        <f t="shared" si="452"/>
        <v>8772.7650000000012</v>
      </c>
      <c r="EI117" s="15">
        <f t="shared" si="453"/>
        <v>9624.5850000000009</v>
      </c>
      <c r="EJ117" s="15">
        <f t="shared" si="454"/>
        <v>10316.085000000001</v>
      </c>
      <c r="EK117" s="15">
        <f t="shared" si="455"/>
        <v>8245.244999999999</v>
      </c>
      <c r="EL117" s="15">
        <f t="shared" si="456"/>
        <v>9920.8414285714298</v>
      </c>
      <c r="EM117" s="15">
        <f t="shared" si="457"/>
        <v>9464.0625</v>
      </c>
      <c r="EN117" s="16">
        <f t="shared" si="458"/>
        <v>9126.33</v>
      </c>
      <c r="EO117" s="14"/>
      <c r="EP117" s="15"/>
      <c r="EQ117" s="15"/>
      <c r="ER117" s="15"/>
      <c r="ES117" s="15"/>
      <c r="ET117" s="15"/>
      <c r="EU117" s="15"/>
      <c r="EV117" s="15"/>
      <c r="EW117" s="15"/>
      <c r="EX117" s="15"/>
      <c r="EY117" s="15"/>
      <c r="EZ117" s="16"/>
      <c r="FC117" s="14"/>
      <c r="FD117" s="17"/>
      <c r="FE117" s="17"/>
      <c r="FF117" s="17"/>
      <c r="FG117" s="17"/>
      <c r="FH117" s="17"/>
      <c r="FI117" s="17"/>
      <c r="FJ117" s="17"/>
      <c r="FK117" s="17"/>
      <c r="FL117" s="17"/>
      <c r="FM117" s="17"/>
      <c r="FN117" s="17"/>
      <c r="FO117" s="14"/>
      <c r="FP117" s="17"/>
      <c r="FQ117" s="17"/>
      <c r="FR117" s="17"/>
      <c r="FS117" s="17"/>
      <c r="FT117" s="17"/>
      <c r="FU117" s="17"/>
      <c r="FV117" s="17"/>
      <c r="FW117" s="17"/>
      <c r="FX117" s="17"/>
      <c r="FY117" s="17"/>
      <c r="FZ117" s="17"/>
      <c r="GA117" s="14"/>
      <c r="GB117" s="17"/>
      <c r="GC117" s="17"/>
      <c r="GD117" s="17">
        <f t="shared" si="344"/>
        <v>7966.8150000000005</v>
      </c>
      <c r="GE117" s="17">
        <f t="shared" si="345"/>
        <v>8492.7732857142855</v>
      </c>
      <c r="GF117" s="17">
        <f t="shared" si="346"/>
        <v>10180.446428571428</v>
      </c>
      <c r="GG117" s="17">
        <f t="shared" si="347"/>
        <v>9624.5850000000009</v>
      </c>
      <c r="GH117" s="17">
        <f t="shared" si="348"/>
        <v>10316.085000000001</v>
      </c>
      <c r="GI117" s="17">
        <f t="shared" si="349"/>
        <v>8245.244999999999</v>
      </c>
      <c r="GJ117" s="17">
        <f t="shared" si="350"/>
        <v>9920.8414285714298</v>
      </c>
      <c r="GK117" s="17">
        <f t="shared" si="351"/>
        <v>9464.0625</v>
      </c>
      <c r="GL117" s="17">
        <f t="shared" si="352"/>
        <v>9126.33</v>
      </c>
      <c r="GM117" s="14">
        <f t="shared" si="353"/>
        <v>9581.5508571428581</v>
      </c>
      <c r="GN117" s="17">
        <f t="shared" si="354"/>
        <v>9882.66</v>
      </c>
      <c r="GO117" s="17">
        <f t="shared" si="355"/>
        <v>8670.7799999999988</v>
      </c>
      <c r="GP117" s="17">
        <f t="shared" si="356"/>
        <v>8234.7450000000008</v>
      </c>
      <c r="GQ117" s="17">
        <f t="shared" si="357"/>
        <v>10406.4</v>
      </c>
      <c r="GR117" s="17">
        <f t="shared" si="358"/>
        <v>8772.7650000000012</v>
      </c>
      <c r="GS117" s="17">
        <f t="shared" si="359"/>
        <v>9624.5850000000009</v>
      </c>
      <c r="GT117" s="17">
        <f t="shared" si="360"/>
        <v>10316.085000000001</v>
      </c>
      <c r="GU117" s="17">
        <f t="shared" si="361"/>
        <v>8245.244999999999</v>
      </c>
      <c r="GV117" s="17">
        <f t="shared" si="362"/>
        <v>9920.8414285714298</v>
      </c>
      <c r="GW117" s="17">
        <f t="shared" si="363"/>
        <v>9464.0625</v>
      </c>
      <c r="GX117" s="15">
        <f t="shared" si="364"/>
        <v>9126.33</v>
      </c>
      <c r="GY117" s="14">
        <f t="shared" si="365"/>
        <v>9581.5508571428581</v>
      </c>
      <c r="GZ117" s="15">
        <f t="shared" si="366"/>
        <v>9882.66</v>
      </c>
      <c r="HA117" s="15">
        <f t="shared" si="367"/>
        <v>8670.7799999999988</v>
      </c>
      <c r="HB117" s="15">
        <f t="shared" si="368"/>
        <v>8234.7450000000008</v>
      </c>
      <c r="HC117" s="15">
        <f t="shared" si="369"/>
        <v>10406.4</v>
      </c>
      <c r="HD117" s="15">
        <f t="shared" si="370"/>
        <v>8772.7650000000012</v>
      </c>
      <c r="HE117" s="15">
        <f t="shared" si="371"/>
        <v>9624.5850000000009</v>
      </c>
      <c r="HF117" s="15">
        <f t="shared" si="372"/>
        <v>10316.085000000001</v>
      </c>
      <c r="HG117" s="15">
        <f t="shared" si="373"/>
        <v>8245.244999999999</v>
      </c>
      <c r="HH117" s="15">
        <f t="shared" si="374"/>
        <v>9920.8414285714298</v>
      </c>
      <c r="HI117" s="15">
        <f t="shared" si="375"/>
        <v>9464.0625</v>
      </c>
      <c r="HJ117" s="16">
        <f t="shared" si="376"/>
        <v>9126.33</v>
      </c>
      <c r="HK117" s="14">
        <f t="shared" si="377"/>
        <v>9581.5508571428581</v>
      </c>
      <c r="HL117" s="15">
        <f t="shared" si="378"/>
        <v>9882.66</v>
      </c>
      <c r="HM117" s="15">
        <f t="shared" si="379"/>
        <v>8670.7799999999988</v>
      </c>
      <c r="HN117" s="15">
        <f t="shared" si="380"/>
        <v>8234.7450000000008</v>
      </c>
      <c r="HO117" s="15">
        <f t="shared" si="381"/>
        <v>10406.4</v>
      </c>
      <c r="HP117" s="15">
        <f t="shared" si="382"/>
        <v>8772.7650000000012</v>
      </c>
      <c r="HQ117" s="15">
        <f t="shared" si="383"/>
        <v>9624.5850000000009</v>
      </c>
      <c r="HR117" s="15">
        <f t="shared" si="384"/>
        <v>10316.085000000001</v>
      </c>
      <c r="HS117" s="15">
        <f t="shared" si="385"/>
        <v>8245.244999999999</v>
      </c>
      <c r="HT117" s="15">
        <f t="shared" si="386"/>
        <v>9920.8414285714298</v>
      </c>
      <c r="HU117" s="15">
        <f t="shared" si="387"/>
        <v>9464.0625</v>
      </c>
      <c r="HV117" s="16">
        <f t="shared" si="388"/>
        <v>9126.33</v>
      </c>
      <c r="HW117" s="14">
        <f t="shared" si="389"/>
        <v>9581.5508571428581</v>
      </c>
      <c r="HX117" s="15">
        <f t="shared" si="390"/>
        <v>9882.66</v>
      </c>
      <c r="HY117" s="15">
        <f t="shared" si="391"/>
        <v>8670.7799999999988</v>
      </c>
      <c r="HZ117" s="15">
        <f t="shared" si="392"/>
        <v>8234.7450000000008</v>
      </c>
      <c r="IA117" s="15">
        <f t="shared" si="393"/>
        <v>10406.4</v>
      </c>
      <c r="IB117" s="15">
        <f t="shared" si="394"/>
        <v>8772.7650000000012</v>
      </c>
      <c r="IC117" s="15">
        <f t="shared" si="395"/>
        <v>9624.5850000000009</v>
      </c>
      <c r="ID117" s="15">
        <f t="shared" si="396"/>
        <v>10316.085000000001</v>
      </c>
      <c r="IE117" s="15">
        <f t="shared" si="397"/>
        <v>8245.244999999999</v>
      </c>
      <c r="IF117" s="15">
        <f t="shared" si="398"/>
        <v>9920.8414285714298</v>
      </c>
      <c r="IG117" s="15">
        <f t="shared" si="399"/>
        <v>9464.0625</v>
      </c>
      <c r="IH117" s="16">
        <f t="shared" si="400"/>
        <v>9126.33</v>
      </c>
      <c r="II117" s="14">
        <f t="shared" si="401"/>
        <v>9581.5508571428581</v>
      </c>
      <c r="IJ117" s="15">
        <f t="shared" si="415"/>
        <v>9882.66</v>
      </c>
      <c r="IK117" s="15">
        <f t="shared" si="465"/>
        <v>8670.7799999999988</v>
      </c>
      <c r="IL117" s="15"/>
      <c r="IM117" s="15"/>
      <c r="IN117" s="15"/>
      <c r="IO117" s="15"/>
      <c r="IP117" s="15"/>
      <c r="IQ117" s="15"/>
      <c r="IR117" s="15"/>
      <c r="IS117" s="15"/>
      <c r="IT117" s="16"/>
      <c r="IU117" s="14"/>
      <c r="IV117" s="15"/>
      <c r="IW117" s="15"/>
      <c r="IX117" s="15"/>
      <c r="IY117" s="15"/>
      <c r="IZ117" s="15"/>
      <c r="JA117" s="15"/>
      <c r="JB117" s="15"/>
      <c r="JC117" s="15"/>
      <c r="JD117" s="15"/>
      <c r="JE117" s="15"/>
      <c r="JF117" s="16"/>
      <c r="JH117" s="17"/>
      <c r="JI117" s="14">
        <f t="shared" si="406"/>
        <v>0</v>
      </c>
      <c r="JJ117" s="15">
        <f t="shared" si="407"/>
        <v>0</v>
      </c>
      <c r="JK117" s="15">
        <f t="shared" si="408"/>
        <v>83337.183642857141</v>
      </c>
      <c r="JL117" s="15">
        <f t="shared" si="409"/>
        <v>112246.04978571428</v>
      </c>
      <c r="JM117" s="15">
        <f t="shared" si="410"/>
        <v>112246.04978571428</v>
      </c>
      <c r="JN117" s="15">
        <f t="shared" si="411"/>
        <v>112246.04978571428</v>
      </c>
      <c r="JO117" s="15">
        <f t="shared" si="412"/>
        <v>112246.04978571428</v>
      </c>
      <c r="JP117" s="15">
        <f t="shared" si="413"/>
        <v>28134.990857142857</v>
      </c>
      <c r="JQ117" s="15">
        <f t="shared" si="414"/>
        <v>0</v>
      </c>
      <c r="JR117" s="14"/>
    </row>
    <row r="118" spans="1:278" ht="12.75" customHeight="1" x14ac:dyDescent="0.25">
      <c r="A118" s="5" t="s">
        <v>37</v>
      </c>
      <c r="B118" s="3" t="s">
        <v>38</v>
      </c>
      <c r="C118" s="4">
        <v>45394</v>
      </c>
      <c r="D118">
        <f t="shared" si="461"/>
        <v>2024</v>
      </c>
      <c r="E118">
        <f t="shared" si="462"/>
        <v>4</v>
      </c>
      <c r="F118">
        <f t="shared" si="463"/>
        <v>2021</v>
      </c>
      <c r="G118">
        <f t="shared" si="464"/>
        <v>4</v>
      </c>
      <c r="H118">
        <f t="shared" si="402"/>
        <v>2024</v>
      </c>
      <c r="I118">
        <f t="shared" si="403"/>
        <v>5</v>
      </c>
      <c r="J118">
        <f t="shared" si="404"/>
        <v>2029</v>
      </c>
      <c r="K118">
        <f t="shared" si="405"/>
        <v>4</v>
      </c>
      <c r="M118" s="28">
        <f>IF(AND($D118=$M$4,$E118=M$5),VLOOKUP($A118,'Потребление ЭЭ_факт'!$A$5:$DH$154,47+'Потребление ЭЭ_факт'!AU$4-1,FALSE),IF(L118&lt;&gt;0,VLOOKUP($A118,'Потребление ЭЭ_факт'!$A$5:$DH$154,47+'Потребление ЭЭ_факт'!AU$4-1,FALSE),0))</f>
        <v>0</v>
      </c>
      <c r="N118" s="17">
        <f>IF(AND($D118=$M$4,$E118=N$5),VLOOKUP($A118,'Потребление ЭЭ_факт'!$A$5:$DH$154,47+'Потребление ЭЭ_факт'!AV$4-1,FALSE),IF(M118&lt;&gt;0,VLOOKUP($A118,'Потребление ЭЭ_факт'!$A$5:$DH$154,47+'Потребление ЭЭ_факт'!AV$4-1,FALSE),0))</f>
        <v>0</v>
      </c>
      <c r="O118" s="17">
        <f>IF(AND($D118=$M$4,$E118=O$5),VLOOKUP($A118,'Потребление ЭЭ_факт'!$A$5:$DH$154,47+'Потребление ЭЭ_факт'!AW$4-1,FALSE),IF(N118&lt;&gt;0,VLOOKUP($A118,'Потребление ЭЭ_факт'!$A$5:$DH$154,47+'Потребление ЭЭ_факт'!AW$4-1,FALSE),0))</f>
        <v>0</v>
      </c>
      <c r="P118" s="17">
        <f>IF(AND($D118=$M$4,$E118=P$5),VLOOKUP($A118,'Потребление ЭЭ_факт'!$A$5:$DH$154,47+'Потребление ЭЭ_факт'!AX$4-1,FALSE),IF(O118&lt;&gt;0,VLOOKUP($A118,'Потребление ЭЭ_факт'!$A$5:$DH$154,47+'Потребление ЭЭ_факт'!AX$4-1,FALSE),0))</f>
        <v>0</v>
      </c>
      <c r="Q118" s="17">
        <f>IF(AND($D118=$M$4,$E118=Q$5),VLOOKUP($A118,'Потребление ЭЭ_факт'!$A$5:$DH$154,47+'Потребление ЭЭ_факт'!AY$4-1,FALSE),IF(P118&lt;&gt;0,VLOOKUP($A118,'Потребление ЭЭ_факт'!$A$5:$DH$154,47+'Потребление ЭЭ_факт'!AY$4-1,FALSE),0))</f>
        <v>0</v>
      </c>
      <c r="R118" s="17">
        <f>IF(AND($D118=$M$4,$E118=R$5),VLOOKUP($A118,'Потребление ЭЭ_факт'!$A$5:$DH$154,47+'Потребление ЭЭ_факт'!AZ$4-1,FALSE),IF(Q118&lt;&gt;0,VLOOKUP($A118,'Потребление ЭЭ_факт'!$A$5:$DH$154,47+'Потребление ЭЭ_факт'!AZ$4-1,FALSE),0))</f>
        <v>0</v>
      </c>
      <c r="S118" s="17">
        <f>IF(AND($D118=$M$4,$E118=S$5),VLOOKUP($A118,'Потребление ЭЭ_факт'!$A$5:$DH$154,47+'Потребление ЭЭ_факт'!BA$4-1,FALSE),IF(R118&lt;&gt;0,VLOOKUP($A118,'Потребление ЭЭ_факт'!$A$5:$DH$154,47+'Потребление ЭЭ_факт'!BA$4-1,FALSE),0))</f>
        <v>0</v>
      </c>
      <c r="T118" s="17">
        <f>IF(AND($D118=$M$4,$E118=T$5),VLOOKUP($A118,'Потребление ЭЭ_факт'!$A$5:$DH$154,47+'Потребление ЭЭ_факт'!BB$4-1,FALSE),IF(S118&lt;&gt;0,VLOOKUP($A118,'Потребление ЭЭ_факт'!$A$5:$DH$154,47+'Потребление ЭЭ_факт'!BB$4-1,FALSE),0))</f>
        <v>0</v>
      </c>
      <c r="U118" s="17">
        <f>IF(AND($D118=$M$4,$E118=U$5),VLOOKUP($A118,'Потребление ЭЭ_факт'!$A$5:$DH$154,47+'Потребление ЭЭ_факт'!BC$4-1,FALSE),IF(T118&lt;&gt;0,VLOOKUP($A118,'Потребление ЭЭ_факт'!$A$5:$DH$154,47+'Потребление ЭЭ_факт'!BC$4-1,FALSE),0))</f>
        <v>0</v>
      </c>
      <c r="V118" s="17">
        <f>IF(AND($D118=$M$4,$E118=V$5),VLOOKUP($A118,'Потребление ЭЭ_факт'!$A$5:$DH$154,47+'Потребление ЭЭ_факт'!BD$4-1,FALSE),IF(U118&lt;&gt;0,VLOOKUP($A118,'Потребление ЭЭ_факт'!$A$5:$DH$154,47+'Потребление ЭЭ_факт'!BD$4-1,FALSE),0))</f>
        <v>0</v>
      </c>
      <c r="W118" s="17">
        <f>IF(AND($D118=$M$4,$E118=W$5),VLOOKUP($A118,'Потребление ЭЭ_факт'!$A$5:$DH$154,47+'Потребление ЭЭ_факт'!BE$4-1,FALSE),IF(V118&lt;&gt;0,VLOOKUP($A118,'Потребление ЭЭ_факт'!$A$5:$DH$154,47+'Потребление ЭЭ_факт'!BE$4-1,FALSE),0))</f>
        <v>0</v>
      </c>
      <c r="X118" s="17">
        <f>IF(AND($D118=$M$4,$E118=X$5),VLOOKUP($A118,'Потребление ЭЭ_факт'!$A$5:$DH$154,47+'Потребление ЭЭ_факт'!BF$4-1,FALSE),IF(W118&lt;&gt;0,VLOOKUP($A118,'Потребление ЭЭ_факт'!$A$5:$DH$154,47+'Потребление ЭЭ_факт'!BF$4-1,FALSE),0))</f>
        <v>0</v>
      </c>
      <c r="Y118" s="14">
        <f>IF(AND($D118=$Y$4,$E118=Y$5),VLOOKUP($A118,'Потребление ЭЭ_факт'!$A$5:$DH$154,47+'Потребление ЭЭ_факт'!BG$4+11,FALSE),IF(X118&lt;&gt;0,VLOOKUP($A118,'Потребление ЭЭ_факт'!$A$5:$DH$154,47+'Потребление ЭЭ_факт'!BG$4+11,FALSE),0))</f>
        <v>0</v>
      </c>
      <c r="Z118" s="17">
        <f>IF(AND($D118=$Y$4,$E118=Z$5),VLOOKUP($A118,'Потребление ЭЭ_факт'!$A$5:$DH$154,47+'Потребление ЭЭ_факт'!BH$4+11,FALSE),IF(Y118&lt;&gt;0,VLOOKUP($A118,'Потребление ЭЭ_факт'!$A$5:$DH$154,47+'Потребление ЭЭ_факт'!BH$4+11,FALSE),0))</f>
        <v>0</v>
      </c>
      <c r="AA118" s="17">
        <f>IF(AND($D118=$Y$4,$E118=AA$5),VLOOKUP($A118,'Потребление ЭЭ_факт'!$A$5:$DH$154,47+'Потребление ЭЭ_факт'!BI$4+11,FALSE),IF(Z118&lt;&gt;0,VLOOKUP($A118,'Потребление ЭЭ_факт'!$A$5:$DH$154,47+'Потребление ЭЭ_факт'!BI$4+11,FALSE),0))</f>
        <v>0</v>
      </c>
      <c r="AB118" s="17">
        <f>IF(AND($D118=$Y$4,$E118=AB$5),VLOOKUP($A118,'Потребление ЭЭ_факт'!$A$5:$DH$154,47+'Потребление ЭЭ_факт'!BJ$4+11,FALSE),IF(AA118&lt;&gt;0,VLOOKUP($A118,'Потребление ЭЭ_факт'!$A$5:$DH$154,47+'Потребление ЭЭ_факт'!BJ$4+11,FALSE),0))</f>
        <v>0</v>
      </c>
      <c r="AC118" s="17">
        <f>IF(AND($D118=$Y$4,$E118=AC$5),VLOOKUP($A118,'Потребление ЭЭ_факт'!$A$5:$DH$154,47+'Потребление ЭЭ_факт'!BK$4+11,FALSE),IF(AB118&lt;&gt;0,VLOOKUP($A118,'Потребление ЭЭ_факт'!$A$5:$DH$154,47+'Потребление ЭЭ_факт'!BK$4+11,FALSE),0))</f>
        <v>0</v>
      </c>
      <c r="AD118" s="17">
        <f>IF(AND($D118=$Y$4,$E118=AD$5),VLOOKUP($A118,'Потребление ЭЭ_факт'!$A$5:$DH$154,47+'Потребление ЭЭ_факт'!BL$4+11,FALSE),IF(AC118&lt;&gt;0,VLOOKUP($A118,'Потребление ЭЭ_факт'!$A$5:$DH$154,47+'Потребление ЭЭ_факт'!BL$4+11,FALSE),0))</f>
        <v>0</v>
      </c>
      <c r="AE118" s="17">
        <f>IF(AND($D118=$Y$4,$E118=AE$5),VLOOKUP($A118,'Потребление ЭЭ_факт'!$A$5:$DH$154,47+'Потребление ЭЭ_факт'!BM$4+11,FALSE),IF(AD118&lt;&gt;0,VLOOKUP($A118,'Потребление ЭЭ_факт'!$A$5:$DH$154,47+'Потребление ЭЭ_факт'!BM$4+11,FALSE),0))</f>
        <v>0</v>
      </c>
      <c r="AF118" s="17">
        <f>IF(AND($D118=$Y$4,$E118=AF$5),VLOOKUP($A118,'Потребление ЭЭ_факт'!$A$5:$DH$154,47+'Потребление ЭЭ_факт'!BN$4+11,FALSE),IF(AE118&lt;&gt;0,VLOOKUP($A118,'Потребление ЭЭ_факт'!$A$5:$DH$154,47+'Потребление ЭЭ_факт'!BN$4+11,FALSE),0))</f>
        <v>0</v>
      </c>
      <c r="AG118" s="17">
        <f>IF(AND($D118=$Y$4,$E118=AG$5),VLOOKUP($A118,'Потребление ЭЭ_факт'!$A$5:$DH$154,47+'Потребление ЭЭ_факт'!BO$4+11,FALSE),IF(AF118&lt;&gt;0,VLOOKUP($A118,'Потребление ЭЭ_факт'!$A$5:$DH$154,47+'Потребление ЭЭ_факт'!BO$4+11,FALSE),0))</f>
        <v>0</v>
      </c>
      <c r="AH118" s="17">
        <f>IF(AND($D118=$Y$4,$E118=AH$5),VLOOKUP($A118,'Потребление ЭЭ_факт'!$A$5:$DH$154,47+'Потребление ЭЭ_факт'!BP$4+11,FALSE),IF(AG118&lt;&gt;0,VLOOKUP($A118,'Потребление ЭЭ_факт'!$A$5:$DH$154,47+'Потребление ЭЭ_факт'!BP$4+11,FALSE),0))</f>
        <v>0</v>
      </c>
      <c r="AI118" s="17">
        <f>IF(AND($D118=$Y$4,$E118=AI$5),VLOOKUP($A118,'Потребление ЭЭ_факт'!$A$5:$DH$154,47+'Потребление ЭЭ_факт'!BQ$4+11,FALSE),IF(AH118&lt;&gt;0,VLOOKUP($A118,'Потребление ЭЭ_факт'!$A$5:$DH$154,47+'Потребление ЭЭ_факт'!BQ$4+11,FALSE),0))</f>
        <v>0</v>
      </c>
      <c r="AJ118" s="17">
        <f>IF(AND($D118=$Y$4,$E118=AJ$5),VLOOKUP($A118,'Потребление ЭЭ_факт'!$A$5:$DH$154,47+'Потребление ЭЭ_факт'!BR$4+11,FALSE),IF(AI118&lt;&gt;0,VLOOKUP($A118,'Потребление ЭЭ_факт'!$A$5:$DH$154,47+'Потребление ЭЭ_факт'!BR$4+11,FALSE),0))</f>
        <v>0</v>
      </c>
      <c r="AK118" s="14">
        <f>IF(AND($D118=$AK$4,$E118=AK$5),VLOOKUP($A118,'Потребление ЭЭ_факт'!$A$5:$DH$154,47+'Потребление ЭЭ_факт'!BS$4+23,FALSE),IF(AJ118&lt;&gt;0,VLOOKUP($A118,'Потребление ЭЭ_факт'!$A$5:$DH$154,47+'Потребление ЭЭ_факт'!BS$4+23,FALSE),0))</f>
        <v>0</v>
      </c>
      <c r="AL118" s="17">
        <f>IF(AND($D118=$AK$4,$E118=AL$5),VLOOKUP($A118,'Потребление ЭЭ_факт'!$A$5:$DH$154,47+'Потребление ЭЭ_факт'!BT$4+23,FALSE),IF(AK118&lt;&gt;0,VLOOKUP($A118,'Потребление ЭЭ_факт'!$A$5:$DH$154,47+'Потребление ЭЭ_факт'!BT$4+23,FALSE),0))</f>
        <v>0</v>
      </c>
      <c r="AM118" s="17">
        <f>IF(AND($D118=$AK$4,$E118=AM$5),VLOOKUP($A118,'Потребление ЭЭ_факт'!$A$5:$DH$154,47+'Потребление ЭЭ_факт'!BU$4+23,FALSE),IF(AL118&lt;&gt;0,VLOOKUP($A118,'Потребление ЭЭ_факт'!$A$5:$DH$154,47+'Потребление ЭЭ_факт'!BU$4+23,FALSE),0))</f>
        <v>0</v>
      </c>
      <c r="AN118" s="17">
        <f>IF(AND($D118=$AK$4,$E118=AN$5),VLOOKUP($A118,'Потребление ЭЭ_факт'!$A$5:$DH$154,47+'Потребление ЭЭ_факт'!BV$4+23,FALSE),IF(AM118&lt;&gt;0,VLOOKUP($A118,'Потребление ЭЭ_факт'!$A$5:$DH$154,47+'Потребление ЭЭ_факт'!BV$4+23,FALSE),0))</f>
        <v>0</v>
      </c>
      <c r="AO118" s="17">
        <f>IF(AND($D118=$AK$4,$E118=AO$5),VLOOKUP($A118,'Потребление ЭЭ_факт'!$A$5:$DH$154,47+'Потребление ЭЭ_факт'!BW$4+23,FALSE),IF(AN118&lt;&gt;0,VLOOKUP($A118,'Потребление ЭЭ_факт'!$A$5:$DH$154,47+'Потребление ЭЭ_факт'!BW$4+23,FALSE),0))</f>
        <v>0</v>
      </c>
      <c r="AP118" s="17">
        <f>IF(AND($D118=$AK$4,$E118=AP$5),VLOOKUP($A118,'Потребление ЭЭ_факт'!$A$5:$DH$154,47+'Потребление ЭЭ_факт'!BX$4+23,FALSE),IF(AO118&lt;&gt;0,VLOOKUP($A118,'Потребление ЭЭ_факт'!$A$5:$DH$154,47+'Потребление ЭЭ_факт'!BX$4+23,FALSE),0))</f>
        <v>0</v>
      </c>
      <c r="AQ118" s="17">
        <f>IF(AND($D118=$AK$4,$E118=AQ$5),VLOOKUP($A118,'Потребление ЭЭ_факт'!$A$5:$DH$154,47+'Потребление ЭЭ_факт'!BY$4+23,FALSE),IF(AP118&lt;&gt;0,VLOOKUP($A118,'Потребление ЭЭ_факт'!$A$5:$DH$154,47+'Потребление ЭЭ_факт'!BY$4+23,FALSE),0))</f>
        <v>0</v>
      </c>
      <c r="AR118" s="17">
        <f>IF(AND($D118=$AK$4,$E118=AR$5),VLOOKUP($A118,'Потребление ЭЭ_факт'!$A$5:$DH$154,47+'Потребление ЭЭ_факт'!BZ$4+23,FALSE),IF(AQ118&lt;&gt;0,VLOOKUP($A118,'Потребление ЭЭ_факт'!$A$5:$DH$154,47+'Потребление ЭЭ_факт'!BZ$4+23,FALSE),0))</f>
        <v>0</v>
      </c>
      <c r="AS118" s="17">
        <f>IF(AND($D118=$AK$4,$E118=AS$5),VLOOKUP($A118,'Потребление ЭЭ_факт'!$A$5:$DH$154,47+'Потребление ЭЭ_факт'!CA$4+23,FALSE),IF(AR118&lt;&gt;0,VLOOKUP($A118,'Потребление ЭЭ_факт'!$A$5:$DH$154,47+'Потребление ЭЭ_факт'!CA$4+23,FALSE),0))</f>
        <v>0</v>
      </c>
      <c r="AT118" s="17">
        <f>IF(AND($D118=$AK$4,$E118=AT$5),VLOOKUP($A118,'Потребление ЭЭ_факт'!$A$5:$DH$154,47+'Потребление ЭЭ_факт'!CB$4+23,FALSE),IF(AS118&lt;&gt;0,VLOOKUP($A118,'Потребление ЭЭ_факт'!$A$5:$DH$154,47+'Потребление ЭЭ_факт'!CB$4+23,FALSE),0))</f>
        <v>0</v>
      </c>
      <c r="AU118" s="17">
        <f>IF(AND($D118=$AK$4,$E118=AU$5),VLOOKUP($A118,'Потребление ЭЭ_факт'!$A$5:$DH$154,47+'Потребление ЭЭ_факт'!CC$4+23,FALSE),IF(AT118&lt;&gt;0,VLOOKUP($A118,'Потребление ЭЭ_факт'!$A$5:$DH$154,47+'Потребление ЭЭ_факт'!CC$4+23,FALSE),0))</f>
        <v>0</v>
      </c>
      <c r="AV118" s="17">
        <f>IF(AND($D118=$AK$4,$E118=AV$5),VLOOKUP($A118,'Потребление ЭЭ_факт'!$A$5:$DH$154,47+'Потребление ЭЭ_факт'!CD$4+23,FALSE),IF(AU118&lt;&gt;0,VLOOKUP($A118,'Потребление ЭЭ_факт'!$A$5:$DH$154,47+'Потребление ЭЭ_факт'!CD$4+23,FALSE),0))</f>
        <v>0</v>
      </c>
      <c r="AW118" s="14">
        <f>IF(AND($D118=$AW$4,$E118=AW$5),VLOOKUP($A118,'Потребление ЭЭ_факт'!$A$5:$DH$154,47+'Потребление ЭЭ_факт'!CE$4+35,FALSE),IF(AV118&lt;&gt;0,VLOOKUP($A118,'Потребление ЭЭ_факт'!$A$5:$DH$154,47+'Потребление ЭЭ_факт'!CE$4+35,FALSE),0))</f>
        <v>0</v>
      </c>
      <c r="AX118" s="17">
        <f>IF(AND($D118=$AW$4,$E118=AX$5),VLOOKUP($A118,'Потребление ЭЭ_факт'!$A$5:$DH$154,47+'Потребление ЭЭ_факт'!CF$4+35,FALSE),IF(AW118&lt;&gt;0,VLOOKUP($A118,'Потребление ЭЭ_факт'!$A$5:$DH$154,47+'Потребление ЭЭ_факт'!CF$4+35,FALSE),0))</f>
        <v>0</v>
      </c>
      <c r="AY118" s="17">
        <f>IF(AND($D118=$AW$4,$E118=AY$5),VLOOKUP($A118,'Потребление ЭЭ_факт'!$A$5:$DH$154,47+'Потребление ЭЭ_факт'!CG$4+35,FALSE),IF(AX118&lt;&gt;0,VLOOKUP($A118,'Потребление ЭЭ_факт'!$A$5:$DH$154,47+'Потребление ЭЭ_факт'!CG$4+35,FALSE),0))</f>
        <v>0</v>
      </c>
      <c r="AZ118" s="17">
        <f>IF(AND($D118=$AW$4,$E118=AZ$5),VLOOKUP($A118,'Потребление ЭЭ_факт'!$A$5:$DH$154,47+'Потребление ЭЭ_факт'!CH$4+35,FALSE),IF(AY118&lt;&gt;0,VLOOKUP($A118,'Потребление ЭЭ_факт'!$A$5:$DH$154,47+'Потребление ЭЭ_факт'!CH$4+35,FALSE),0))</f>
        <v>0</v>
      </c>
      <c r="BA118" s="17">
        <f>IF(AND($D118=$AW$4,$E118=BA$5),VLOOKUP($A118,'Потребление ЭЭ_факт'!$A$5:$DH$154,47+'Потребление ЭЭ_факт'!CI$4+35,FALSE),IF(AZ118&lt;&gt;0,VLOOKUP($A118,'Потребление ЭЭ_факт'!$A$5:$DH$154,47+'Потребление ЭЭ_факт'!CI$4+35,FALSE),0))</f>
        <v>0</v>
      </c>
      <c r="BB118" s="17">
        <f>IF(AND($D118=$AW$4,$E118=BB$5),VLOOKUP($A118,'Потребление ЭЭ_факт'!$A$5:$DH$154,47+'Потребление ЭЭ_факт'!CJ$4+35,FALSE),IF(BA118&lt;&gt;0,VLOOKUP($A118,'Потребление ЭЭ_факт'!$A$5:$DH$154,47+'Потребление ЭЭ_факт'!CJ$4+35,FALSE),0))</f>
        <v>0</v>
      </c>
      <c r="BC118" s="17">
        <f>IF(AND($D118=$AW$4,$E118=BC$5),VLOOKUP($A118,'Потребление ЭЭ_факт'!$A$5:$DH$154,47+'Потребление ЭЭ_факт'!CK$4+35,FALSE),IF(BB118&lt;&gt;0,VLOOKUP($A118,'Потребление ЭЭ_факт'!$A$5:$DH$154,47+'Потребление ЭЭ_факт'!CK$4+35,FALSE),0))</f>
        <v>0</v>
      </c>
      <c r="BD118" s="17">
        <f>IF(AND($D118=$AW$4,$E118=BD$5),VLOOKUP($A118,'Потребление ЭЭ_факт'!$A$5:$DH$154,47+'Потребление ЭЭ_факт'!CL$4+35,FALSE),IF(BC118&lt;&gt;0,VLOOKUP($A118,'Потребление ЭЭ_факт'!$A$5:$DH$154,47+'Потребление ЭЭ_факт'!CL$4+35,FALSE),0))</f>
        <v>0</v>
      </c>
      <c r="BE118" s="17">
        <f>IF(AND($D118=$AW$4,$E118=BE$5),VLOOKUP($A118,'Потребление ЭЭ_факт'!$A$5:$DH$154,47+'Потребление ЭЭ_факт'!CM$4+35,FALSE),IF(BD118&lt;&gt;0,VLOOKUP($A118,'Потребление ЭЭ_факт'!$A$5:$DH$154,47+'Потребление ЭЭ_факт'!CM$4+35,FALSE),0))</f>
        <v>0</v>
      </c>
      <c r="BF118" s="17">
        <f>IF(AND($D118=$AW$4,$E118=BF$5),VLOOKUP($A118,'Потребление ЭЭ_факт'!$A$5:$DH$154,47+'Потребление ЭЭ_факт'!CN$4+35,FALSE),IF(BE118&lt;&gt;0,VLOOKUP($A118,'Потребление ЭЭ_факт'!$A$5:$DH$154,47+'Потребление ЭЭ_факт'!CN$4+35,FALSE),0))</f>
        <v>0</v>
      </c>
      <c r="BG118" s="17">
        <f>IF(AND($D118=$AW$4,$E118=BG$5),VLOOKUP($A118,'Потребление ЭЭ_факт'!$A$5:$DH$154,47+'Потребление ЭЭ_факт'!CO$4+35,FALSE),IF(BF118&lt;&gt;0,VLOOKUP($A118,'Потребление ЭЭ_факт'!$A$5:$DH$154,47+'Потребление ЭЭ_факт'!CO$4+35,FALSE),0))</f>
        <v>0</v>
      </c>
      <c r="BH118" s="17">
        <f>IF(AND($D118=$AW$4,$E118=BH$5),VLOOKUP($A118,'Потребление ЭЭ_факт'!$A$5:$DH$154,47+'Потребление ЭЭ_факт'!CP$4+35,FALSE),IF(BG118&lt;&gt;0,VLOOKUP($A118,'Потребление ЭЭ_факт'!$A$5:$DH$154,47+'Потребление ЭЭ_факт'!CP$4+35,FALSE),0))</f>
        <v>0</v>
      </c>
      <c r="BI118" s="14">
        <f>IF(AND($D118=$BI$4,$E118=BI$5),VLOOKUP($A118,'Потребление ЭЭ_факт'!$A$5:$DH$154,47+'Потребление ЭЭ_факт'!CQ$4+47,FALSE),IF(BH118&lt;&gt;0,VLOOKUP($A118,'Потребление ЭЭ_факт'!$A$5:$DH$154,47+'Потребление ЭЭ_факт'!CQ$4+47,FALSE),0))</f>
        <v>0</v>
      </c>
      <c r="BJ118" s="17">
        <f>IF(AND($D118=$BI$4,$E118=BJ$5),VLOOKUP($A118,'Потребление ЭЭ_факт'!$A$5:$DH$154,47+'Потребление ЭЭ_факт'!CR$4+47,FALSE),IF(BI118&lt;&gt;0,VLOOKUP($A118,'Потребление ЭЭ_факт'!$A$5:$DH$154,47+'Потребление ЭЭ_факт'!CR$4+47,FALSE),0))</f>
        <v>0</v>
      </c>
      <c r="BK118" s="17">
        <f>IF(AND($D118=$BI$4,$E118=BK$5),VLOOKUP($A118,'Потребление ЭЭ_факт'!$A$5:$DH$154,47+'Потребление ЭЭ_факт'!CS$4+47,FALSE),IF(BJ118&lt;&gt;0,VLOOKUP($A118,'Потребление ЭЭ_факт'!$A$5:$DH$154,47+'Потребление ЭЭ_факт'!CS$4+47,FALSE),0))</f>
        <v>0</v>
      </c>
      <c r="BL118" s="17">
        <f>IF(AND($D118=$BI$4,$E118=BL$5),VLOOKUP($A118,'Потребление ЭЭ_факт'!$A$5:$DH$154,47+'Потребление ЭЭ_факт'!CT$4+47,FALSE),IF(BK118&lt;&gt;0,VLOOKUP($A118,'Потребление ЭЭ_факт'!$A$5:$DH$154,47+'Потребление ЭЭ_факт'!CT$4+47,FALSE),0))</f>
        <v>9558.5005619998992</v>
      </c>
      <c r="BM118" s="17">
        <f>IF(AND($D118=$BI$4,$E118=BM$5),VLOOKUP($A118,'Потребление ЭЭ_факт'!$A$5:$DH$154,47+'Потребление ЭЭ_факт'!CU$4+47,FALSE),IF(BL118&lt;&gt;0,VLOOKUP($A118,'Потребление ЭЭ_факт'!$A$5:$DH$154,47+'Потребление ЭЭ_факт'!CU$4+47,FALSE),0))</f>
        <v>11211.679920000024</v>
      </c>
      <c r="BN118" s="17">
        <f>IF(AND($D118=$BI$4,$E118=BN$5),VLOOKUP($A118,'Потребление ЭЭ_факт'!$A$5:$DH$154,47+'Потребление ЭЭ_факт'!CV$4+47,FALSE),IF(BM118&lt;&gt;0,VLOOKUP($A118,'Потребление ЭЭ_факт'!$A$5:$DH$154,47+'Потребление ЭЭ_факт'!CV$4+47,FALSE),0))</f>
        <v>13434.809955000019</v>
      </c>
      <c r="BO118" s="17">
        <f>IF(AND($D118=$BI$4,$E118=BO$5),VLOOKUP($A118,'Потребление ЭЭ_факт'!$A$5:$DH$154,47+'Потребление ЭЭ_факт'!CW$4+47,FALSE),IF(BN118&lt;&gt;0,VLOOKUP($A118,'Потребление ЭЭ_факт'!$A$5:$DH$154,47+'Потребление ЭЭ_факт'!CW$4+47,FALSE),0))</f>
        <v>13746.450777000136</v>
      </c>
      <c r="BP118" s="17">
        <f>IF(AND($D118=$BI$4,$E118=BP$5),VLOOKUP($A118,'Потребление ЭЭ_факт'!$A$5:$DH$154,47+'Потребление ЭЭ_факт'!CX$4+47,FALSE),IF(BO118&lt;&gt;0,VLOOKUP($A118,'Потребление ЭЭ_факт'!$A$5:$DH$154,47+'Потребление ЭЭ_факт'!CX$4+47,FALSE),0))</f>
        <v>12442.916607000006</v>
      </c>
      <c r="BQ118" s="17">
        <f>IF(AND($D118=$BI$4,$E118=BQ$5),VLOOKUP($A118,'Потребление ЭЭ_факт'!$A$5:$DH$154,47+'Потребление ЭЭ_факт'!CY$4+47,FALSE),IF(BP118&lt;&gt;0,VLOOKUP($A118,'Потребление ЭЭ_факт'!$A$5:$DH$154,47+'Потребление ЭЭ_факт'!CY$4+47,FALSE),0))</f>
        <v>10850.263310999944</v>
      </c>
      <c r="BR118" s="17">
        <f>IF(AND($D118=$BI$4,$E118=BR$5),VLOOKUP($A118,'Потребление ЭЭ_факт'!$A$5:$DH$154,47+'Потребление ЭЭ_факт'!CZ$4+47,FALSE),IF(BQ118&lt;&gt;0,VLOOKUP($A118,'Потребление ЭЭ_факт'!$A$5:$DH$154,47+'Потребление ЭЭ_факт'!CZ$4+47,FALSE),0))</f>
        <v>10982.749487999972</v>
      </c>
      <c r="BS118" s="17">
        <f>IF(AND($D118=$BI$4,$E118=BS$5),VLOOKUP($A118,'Потребление ЭЭ_факт'!$A$5:$DH$154,47+'Потребление ЭЭ_факт'!DA$4+47,FALSE),IF(BR118&lt;&gt;0,VLOOKUP($A118,'Потребление ЭЭ_факт'!$A$5:$DH$154,47+'Потребление ЭЭ_факт'!DA$4+47,FALSE),0))</f>
        <v>10421.780855999896</v>
      </c>
      <c r="BT118" s="17">
        <f>IF(AND($D118=$BI$4,$E118=BT$5),VLOOKUP($A118,'Потребление ЭЭ_факт'!$A$5:$DH$154,47+'Потребление ЭЭ_факт'!DB$4+47,FALSE),IF(BS118&lt;&gt;0,VLOOKUP($A118,'Потребление ЭЭ_факт'!$A$5:$DH$154,47+'Потребление ЭЭ_факт'!DB$4+47,FALSE),0))</f>
        <v>10985.146881000037</v>
      </c>
      <c r="BU118" s="14">
        <f>IF(AND($D118=$BU$4,$E118=BU$5),VLOOKUP($A118,'Потребление ЭЭ_факт'!$A$5:$DH$154,59+'Потребление ЭЭ_факт'!DC$4+47,FALSE),IF(BT118&lt;&gt;0,VLOOKUP($A118,'Потребление ЭЭ_факт'!$A$5:$DH$154,47+'Потребление ЭЭ_факт'!DC$4+59,FALSE),0))</f>
        <v>10546.045035000061</v>
      </c>
      <c r="BV118" s="17">
        <f>IF(AND($D118=$BU$4,$E118=BV$5),VLOOKUP($A118,'Потребление ЭЭ_факт'!$A$5:$DH$154,59+'Потребление ЭЭ_факт'!DD$4+47,FALSE),IF(BU118&lt;&gt;0,VLOOKUP($A118,'Потребление ЭЭ_факт'!$A$5:$DH$154,47+'Потребление ЭЭ_факт'!DD$4+59,FALSE),0))</f>
        <v>9235.8006960000785</v>
      </c>
      <c r="BW118" s="17">
        <f>IF(AND($D118=$BU$4,$E118=BW$5),VLOOKUP($A118,'Потребление ЭЭ_факт'!$A$5:$DH$154,59+'Потребление ЭЭ_факт'!DE$4+47,FALSE),IF(BV118&lt;&gt;0,VLOOKUP($A118,'Потребление ЭЭ_факт'!$A$5:$DH$154,47+'Потребление ЭЭ_факт'!DE$4+59,FALSE),0))</f>
        <v>10628.809079999846</v>
      </c>
      <c r="BX118" s="17">
        <f>IF(AND($D118=$BU$4,$E118=BX$5),VLOOKUP($A118,'Потребление ЭЭ_факт'!$A$5:$DH$154,59+'Потребление ЭЭ_факт'!DF$4+47,FALSE),IF(BW118&lt;&gt;0,VLOOKUP($A118,'Потребление ЭЭ_факт'!$A$5:$DH$154,47+'Потребление ЭЭ_факт'!DF$4+59,FALSE),0))</f>
        <v>10436.512914000123</v>
      </c>
      <c r="BY118" s="17">
        <f>IF(AND($D118=$BU$4,$E118=BY$5),VLOOKUP($A118,'Потребление ЭЭ_факт'!$A$5:$DH$154,59+'Потребление ЭЭ_факт'!DG$4+47,FALSE),IF(BX118&lt;&gt;0,VLOOKUP($A118,'Потребление ЭЭ_факт'!$A$5:$DH$154,47+'Потребление ЭЭ_факт'!DG$4+59,FALSE),0))</f>
        <v>11078.807415000047</v>
      </c>
      <c r="BZ118" s="17">
        <f>IF(AND($D118=$BU$4,$E118=BZ$5),VLOOKUP($A118,'Потребление ЭЭ_факт'!$A$5:$DH$154,59+'Потребление ЭЭ_факт'!DH$4+47,FALSE),IF(BY118&lt;&gt;0,VLOOKUP($A118,'Потребление ЭЭ_факт'!$A$5:$DH$154,47+'Потребление ЭЭ_факт'!DH$4+59,FALSE),0))</f>
        <v>11774.024711999955</v>
      </c>
      <c r="CA118" s="17">
        <f t="shared" si="301"/>
        <v>13746.450777000136</v>
      </c>
      <c r="CB118" s="17">
        <f t="shared" si="302"/>
        <v>12442.916607000006</v>
      </c>
      <c r="CC118" s="17">
        <f t="shared" si="303"/>
        <v>10850.263310999944</v>
      </c>
      <c r="CD118" s="17">
        <f t="shared" si="304"/>
        <v>10982.749487999972</v>
      </c>
      <c r="CE118" s="17">
        <f t="shared" si="305"/>
        <v>10421.780855999896</v>
      </c>
      <c r="CF118" s="15">
        <f t="shared" si="306"/>
        <v>10985.146881000037</v>
      </c>
      <c r="CG118" s="14">
        <f t="shared" si="307"/>
        <v>10546.045035000061</v>
      </c>
      <c r="CH118" s="15">
        <f t="shared" si="308"/>
        <v>9235.8006960000785</v>
      </c>
      <c r="CI118" s="15">
        <f t="shared" si="309"/>
        <v>10628.809079999846</v>
      </c>
      <c r="CJ118" s="15">
        <f t="shared" si="310"/>
        <v>10436.512914000123</v>
      </c>
      <c r="CK118" s="15">
        <f t="shared" si="311"/>
        <v>11078.807415000047</v>
      </c>
      <c r="CL118" s="15">
        <f t="shared" si="312"/>
        <v>11774.024711999955</v>
      </c>
      <c r="CM118" s="15">
        <f t="shared" si="438"/>
        <v>13746.450777000136</v>
      </c>
      <c r="CN118" s="15">
        <f t="shared" si="439"/>
        <v>12442.916607000006</v>
      </c>
      <c r="CO118" s="15">
        <f t="shared" si="440"/>
        <v>10850.263310999944</v>
      </c>
      <c r="CP118" s="15">
        <f t="shared" si="441"/>
        <v>10982.749487999972</v>
      </c>
      <c r="CQ118" s="15">
        <f t="shared" si="442"/>
        <v>10421.780855999896</v>
      </c>
      <c r="CR118" s="16">
        <f t="shared" si="443"/>
        <v>10985.146881000037</v>
      </c>
      <c r="CS118" s="14">
        <f t="shared" si="437"/>
        <v>10546.045035000061</v>
      </c>
      <c r="CT118" s="15">
        <f t="shared" si="416"/>
        <v>9235.8006960000785</v>
      </c>
      <c r="CU118" s="15">
        <f t="shared" si="417"/>
        <v>10628.809079999846</v>
      </c>
      <c r="CV118" s="15">
        <f t="shared" si="418"/>
        <v>10436.512914000123</v>
      </c>
      <c r="CW118" s="15">
        <f t="shared" si="419"/>
        <v>11078.807415000047</v>
      </c>
      <c r="CX118" s="15">
        <f t="shared" si="420"/>
        <v>11774.024711999955</v>
      </c>
      <c r="CY118" s="15">
        <f t="shared" si="421"/>
        <v>13746.450777000136</v>
      </c>
      <c r="CZ118" s="15">
        <f t="shared" si="422"/>
        <v>12442.916607000006</v>
      </c>
      <c r="DA118" s="15">
        <f t="shared" si="423"/>
        <v>10850.263310999944</v>
      </c>
      <c r="DB118" s="15">
        <f t="shared" si="424"/>
        <v>10982.749487999972</v>
      </c>
      <c r="DC118" s="15">
        <f t="shared" si="425"/>
        <v>10421.780855999896</v>
      </c>
      <c r="DD118" s="16">
        <f t="shared" si="459"/>
        <v>10985.146881000037</v>
      </c>
      <c r="DE118" s="14">
        <f t="shared" si="460"/>
        <v>10546.045035000061</v>
      </c>
      <c r="DF118" s="15">
        <f t="shared" si="426"/>
        <v>9235.8006960000785</v>
      </c>
      <c r="DG118" s="15">
        <f t="shared" si="427"/>
        <v>10628.809079999846</v>
      </c>
      <c r="DH118" s="15">
        <f t="shared" si="428"/>
        <v>10436.512914000123</v>
      </c>
      <c r="DI118" s="15">
        <f t="shared" si="429"/>
        <v>11078.807415000047</v>
      </c>
      <c r="DJ118" s="15">
        <f t="shared" si="430"/>
        <v>11774.024711999955</v>
      </c>
      <c r="DK118" s="15">
        <f t="shared" si="431"/>
        <v>13746.450777000136</v>
      </c>
      <c r="DL118" s="15">
        <f t="shared" si="432"/>
        <v>12442.916607000006</v>
      </c>
      <c r="DM118" s="15">
        <f t="shared" si="433"/>
        <v>10850.263310999944</v>
      </c>
      <c r="DN118" s="15">
        <f t="shared" si="434"/>
        <v>10982.749487999972</v>
      </c>
      <c r="DO118" s="15">
        <f t="shared" si="435"/>
        <v>10421.780855999896</v>
      </c>
      <c r="DP118" s="16">
        <f t="shared" si="436"/>
        <v>10985.146881000037</v>
      </c>
      <c r="DQ118" s="14">
        <f t="shared" si="333"/>
        <v>10546.045035000061</v>
      </c>
      <c r="DR118" s="15">
        <f t="shared" si="334"/>
        <v>9235.8006960000785</v>
      </c>
      <c r="DS118" s="15">
        <f t="shared" si="335"/>
        <v>10628.809079999846</v>
      </c>
      <c r="DT118" s="15">
        <f t="shared" si="336"/>
        <v>10436.512914000123</v>
      </c>
      <c r="DU118" s="15">
        <f t="shared" si="337"/>
        <v>11078.807415000047</v>
      </c>
      <c r="DV118" s="15">
        <f t="shared" si="338"/>
        <v>11774.024711999955</v>
      </c>
      <c r="DW118" s="15">
        <f t="shared" si="339"/>
        <v>13746.450777000136</v>
      </c>
      <c r="DX118" s="15">
        <f t="shared" si="340"/>
        <v>12442.916607000006</v>
      </c>
      <c r="DY118" s="15">
        <f t="shared" si="341"/>
        <v>10850.263310999944</v>
      </c>
      <c r="DZ118" s="15">
        <f t="shared" si="444"/>
        <v>10982.749487999972</v>
      </c>
      <c r="EA118" s="15">
        <f t="shared" si="445"/>
        <v>10421.780855999896</v>
      </c>
      <c r="EB118" s="16">
        <f t="shared" si="446"/>
        <v>10985.146881000037</v>
      </c>
      <c r="EC118" s="14">
        <f t="shared" si="447"/>
        <v>10546.045035000061</v>
      </c>
      <c r="ED118" s="15">
        <f t="shared" si="448"/>
        <v>9235.8006960000785</v>
      </c>
      <c r="EE118" s="15">
        <f t="shared" si="449"/>
        <v>10628.809079999846</v>
      </c>
      <c r="EF118" s="15">
        <f t="shared" si="450"/>
        <v>10436.512914000123</v>
      </c>
      <c r="EG118" s="15">
        <f t="shared" si="451"/>
        <v>11078.807415000047</v>
      </c>
      <c r="EH118" s="15">
        <f t="shared" si="452"/>
        <v>11774.024711999955</v>
      </c>
      <c r="EI118" s="15">
        <f t="shared" si="453"/>
        <v>13746.450777000136</v>
      </c>
      <c r="EJ118" s="15">
        <f t="shared" si="454"/>
        <v>12442.916607000006</v>
      </c>
      <c r="EK118" s="15">
        <f t="shared" si="455"/>
        <v>10850.263310999944</v>
      </c>
      <c r="EL118" s="15">
        <f t="shared" si="456"/>
        <v>10982.749487999972</v>
      </c>
      <c r="EM118" s="15">
        <f t="shared" si="457"/>
        <v>10421.780855999896</v>
      </c>
      <c r="EN118" s="16">
        <f t="shared" si="458"/>
        <v>10985.146881000037</v>
      </c>
      <c r="EO118" s="14"/>
      <c r="EP118" s="15"/>
      <c r="EQ118" s="15"/>
      <c r="ER118" s="15"/>
      <c r="ES118" s="15"/>
      <c r="ET118" s="15"/>
      <c r="EU118" s="15"/>
      <c r="EV118" s="15"/>
      <c r="EW118" s="15"/>
      <c r="EX118" s="15"/>
      <c r="EY118" s="15"/>
      <c r="EZ118" s="16"/>
      <c r="FC118" s="14"/>
      <c r="FD118" s="17"/>
      <c r="FE118" s="17"/>
      <c r="FF118" s="17"/>
      <c r="FG118" s="17"/>
      <c r="FH118" s="17"/>
      <c r="FI118" s="17"/>
      <c r="FJ118" s="17"/>
      <c r="FK118" s="17"/>
      <c r="FL118" s="17"/>
      <c r="FM118" s="17"/>
      <c r="FN118" s="17"/>
      <c r="FO118" s="14"/>
      <c r="FP118" s="17"/>
      <c r="FQ118" s="17"/>
      <c r="FR118" s="17"/>
      <c r="FS118" s="17"/>
      <c r="FT118" s="17"/>
      <c r="FU118" s="17"/>
      <c r="FV118" s="17"/>
      <c r="FW118" s="17"/>
      <c r="FX118" s="17"/>
      <c r="FY118" s="17"/>
      <c r="FZ118" s="17"/>
      <c r="GA118" s="14"/>
      <c r="GB118" s="17"/>
      <c r="GC118" s="17"/>
      <c r="GD118" s="17"/>
      <c r="GE118" s="17">
        <f t="shared" si="345"/>
        <v>11211.679920000024</v>
      </c>
      <c r="GF118" s="17">
        <f t="shared" si="346"/>
        <v>13434.809955000019</v>
      </c>
      <c r="GG118" s="17">
        <f t="shared" si="347"/>
        <v>13746.450777000136</v>
      </c>
      <c r="GH118" s="17">
        <f t="shared" si="348"/>
        <v>12442.916607000006</v>
      </c>
      <c r="GI118" s="17">
        <f t="shared" si="349"/>
        <v>10850.263310999944</v>
      </c>
      <c r="GJ118" s="17">
        <f t="shared" si="350"/>
        <v>10982.749487999972</v>
      </c>
      <c r="GK118" s="17">
        <f t="shared" si="351"/>
        <v>10421.780855999896</v>
      </c>
      <c r="GL118" s="17">
        <f t="shared" si="352"/>
        <v>10985.146881000037</v>
      </c>
      <c r="GM118" s="14">
        <f t="shared" si="353"/>
        <v>10546.045035000061</v>
      </c>
      <c r="GN118" s="17">
        <f t="shared" si="354"/>
        <v>9235.8006960000785</v>
      </c>
      <c r="GO118" s="17">
        <f t="shared" si="355"/>
        <v>10628.809079999846</v>
      </c>
      <c r="GP118" s="17">
        <f t="shared" si="356"/>
        <v>10436.512914000123</v>
      </c>
      <c r="GQ118" s="17">
        <f t="shared" si="357"/>
        <v>11078.807415000047</v>
      </c>
      <c r="GR118" s="17">
        <f t="shared" si="358"/>
        <v>11774.024711999955</v>
      </c>
      <c r="GS118" s="17">
        <f t="shared" si="359"/>
        <v>13746.450777000136</v>
      </c>
      <c r="GT118" s="17">
        <f t="shared" si="360"/>
        <v>12442.916607000006</v>
      </c>
      <c r="GU118" s="17">
        <f t="shared" si="361"/>
        <v>10850.263310999944</v>
      </c>
      <c r="GV118" s="17">
        <f t="shared" si="362"/>
        <v>10982.749487999972</v>
      </c>
      <c r="GW118" s="17">
        <f t="shared" si="363"/>
        <v>10421.780855999896</v>
      </c>
      <c r="GX118" s="15">
        <f t="shared" si="364"/>
        <v>10985.146881000037</v>
      </c>
      <c r="GY118" s="14">
        <f t="shared" si="365"/>
        <v>10546.045035000061</v>
      </c>
      <c r="GZ118" s="15">
        <f t="shared" si="366"/>
        <v>9235.8006960000785</v>
      </c>
      <c r="HA118" s="15">
        <f t="shared" si="367"/>
        <v>10628.809079999846</v>
      </c>
      <c r="HB118" s="15">
        <f t="shared" si="368"/>
        <v>10436.512914000123</v>
      </c>
      <c r="HC118" s="15">
        <f t="shared" si="369"/>
        <v>11078.807415000047</v>
      </c>
      <c r="HD118" s="15">
        <f t="shared" si="370"/>
        <v>11774.024711999955</v>
      </c>
      <c r="HE118" s="15">
        <f t="shared" si="371"/>
        <v>13746.450777000136</v>
      </c>
      <c r="HF118" s="15">
        <f t="shared" si="372"/>
        <v>12442.916607000006</v>
      </c>
      <c r="HG118" s="15">
        <f t="shared" si="373"/>
        <v>10850.263310999944</v>
      </c>
      <c r="HH118" s="15">
        <f t="shared" si="374"/>
        <v>10982.749487999972</v>
      </c>
      <c r="HI118" s="15">
        <f t="shared" si="375"/>
        <v>10421.780855999896</v>
      </c>
      <c r="HJ118" s="16">
        <f t="shared" si="376"/>
        <v>10985.146881000037</v>
      </c>
      <c r="HK118" s="14">
        <f t="shared" si="377"/>
        <v>10546.045035000061</v>
      </c>
      <c r="HL118" s="15">
        <f t="shared" si="378"/>
        <v>9235.8006960000785</v>
      </c>
      <c r="HM118" s="15">
        <f t="shared" si="379"/>
        <v>10628.809079999846</v>
      </c>
      <c r="HN118" s="15">
        <f t="shared" si="380"/>
        <v>10436.512914000123</v>
      </c>
      <c r="HO118" s="15">
        <f t="shared" si="381"/>
        <v>11078.807415000047</v>
      </c>
      <c r="HP118" s="15">
        <f t="shared" si="382"/>
        <v>11774.024711999955</v>
      </c>
      <c r="HQ118" s="15">
        <f t="shared" si="383"/>
        <v>13746.450777000136</v>
      </c>
      <c r="HR118" s="15">
        <f t="shared" si="384"/>
        <v>12442.916607000006</v>
      </c>
      <c r="HS118" s="15">
        <f t="shared" si="385"/>
        <v>10850.263310999944</v>
      </c>
      <c r="HT118" s="15">
        <f t="shared" si="386"/>
        <v>10982.749487999972</v>
      </c>
      <c r="HU118" s="15">
        <f t="shared" si="387"/>
        <v>10421.780855999896</v>
      </c>
      <c r="HV118" s="16">
        <f t="shared" si="388"/>
        <v>10985.146881000037</v>
      </c>
      <c r="HW118" s="14">
        <f t="shared" si="389"/>
        <v>10546.045035000061</v>
      </c>
      <c r="HX118" s="15">
        <f t="shared" si="390"/>
        <v>9235.8006960000785</v>
      </c>
      <c r="HY118" s="15">
        <f t="shared" si="391"/>
        <v>10628.809079999846</v>
      </c>
      <c r="HZ118" s="15">
        <f t="shared" si="392"/>
        <v>10436.512914000123</v>
      </c>
      <c r="IA118" s="15">
        <f t="shared" si="393"/>
        <v>11078.807415000047</v>
      </c>
      <c r="IB118" s="15">
        <f t="shared" si="394"/>
        <v>11774.024711999955</v>
      </c>
      <c r="IC118" s="15">
        <f t="shared" si="395"/>
        <v>13746.450777000136</v>
      </c>
      <c r="ID118" s="15">
        <f t="shared" si="396"/>
        <v>12442.916607000006</v>
      </c>
      <c r="IE118" s="15">
        <f t="shared" si="397"/>
        <v>10850.263310999944</v>
      </c>
      <c r="IF118" s="15">
        <f t="shared" si="398"/>
        <v>10982.749487999972</v>
      </c>
      <c r="IG118" s="15">
        <f t="shared" si="399"/>
        <v>10421.780855999896</v>
      </c>
      <c r="IH118" s="16">
        <f t="shared" si="400"/>
        <v>10985.146881000037</v>
      </c>
      <c r="II118" s="14">
        <f t="shared" si="401"/>
        <v>10546.045035000061</v>
      </c>
      <c r="IJ118" s="15">
        <f t="shared" si="415"/>
        <v>9235.8006960000785</v>
      </c>
      <c r="IK118" s="15">
        <f t="shared" si="465"/>
        <v>10628.809079999846</v>
      </c>
      <c r="IL118" s="15">
        <f t="shared" ref="IL118:IL132" si="466">DT118</f>
        <v>10436.512914000123</v>
      </c>
      <c r="IM118" s="15"/>
      <c r="IN118" s="15"/>
      <c r="IO118" s="15"/>
      <c r="IP118" s="15"/>
      <c r="IQ118" s="15"/>
      <c r="IR118" s="15"/>
      <c r="IS118" s="15"/>
      <c r="IT118" s="16"/>
      <c r="IU118" s="14"/>
      <c r="IV118" s="15"/>
      <c r="IW118" s="15"/>
      <c r="IX118" s="15"/>
      <c r="IY118" s="15"/>
      <c r="IZ118" s="15"/>
      <c r="JA118" s="15"/>
      <c r="JB118" s="15"/>
      <c r="JC118" s="15"/>
      <c r="JD118" s="15"/>
      <c r="JE118" s="15"/>
      <c r="JF118" s="16"/>
      <c r="JH118" s="17"/>
      <c r="JI118" s="14">
        <f t="shared" si="406"/>
        <v>0</v>
      </c>
      <c r="JJ118" s="15">
        <f t="shared" si="407"/>
        <v>0</v>
      </c>
      <c r="JK118" s="15">
        <f t="shared" si="408"/>
        <v>94075.797795000035</v>
      </c>
      <c r="JL118" s="15">
        <f t="shared" si="409"/>
        <v>133129.30777200009</v>
      </c>
      <c r="JM118" s="15">
        <f t="shared" si="410"/>
        <v>133129.30777200009</v>
      </c>
      <c r="JN118" s="15">
        <f t="shared" si="411"/>
        <v>133129.30777200009</v>
      </c>
      <c r="JO118" s="15">
        <f t="shared" si="412"/>
        <v>133129.30777200009</v>
      </c>
      <c r="JP118" s="15">
        <f t="shared" si="413"/>
        <v>40847.167725000108</v>
      </c>
      <c r="JQ118" s="15">
        <f t="shared" si="414"/>
        <v>0</v>
      </c>
      <c r="JR118" s="14"/>
    </row>
    <row r="119" spans="1:278" ht="12.75" customHeight="1" x14ac:dyDescent="0.25">
      <c r="A119" s="5" t="s">
        <v>275</v>
      </c>
      <c r="B119" s="3" t="s">
        <v>276</v>
      </c>
      <c r="C119" s="4">
        <v>45401</v>
      </c>
      <c r="D119">
        <f t="shared" si="461"/>
        <v>2024</v>
      </c>
      <c r="E119">
        <f t="shared" si="462"/>
        <v>4</v>
      </c>
      <c r="F119">
        <f t="shared" si="463"/>
        <v>2021</v>
      </c>
      <c r="G119">
        <f t="shared" si="464"/>
        <v>4</v>
      </c>
      <c r="H119">
        <f t="shared" si="402"/>
        <v>2024</v>
      </c>
      <c r="I119">
        <f t="shared" si="403"/>
        <v>5</v>
      </c>
      <c r="J119">
        <f t="shared" si="404"/>
        <v>2029</v>
      </c>
      <c r="K119">
        <f t="shared" si="405"/>
        <v>4</v>
      </c>
      <c r="M119" s="28">
        <f>IF(AND($D119=$M$4,$E119=M$5),VLOOKUP($A119,'Потребление ЭЭ_факт'!$A$5:$DH$154,47+'Потребление ЭЭ_факт'!AU$4-1,FALSE),IF(L119&lt;&gt;0,VLOOKUP($A119,'Потребление ЭЭ_факт'!$A$5:$DH$154,47+'Потребление ЭЭ_факт'!AU$4-1,FALSE),0))</f>
        <v>0</v>
      </c>
      <c r="N119" s="17">
        <f>IF(AND($D119=$M$4,$E119=N$5),VLOOKUP($A119,'Потребление ЭЭ_факт'!$A$5:$DH$154,47+'Потребление ЭЭ_факт'!AV$4-1,FALSE),IF(M119&lt;&gt;0,VLOOKUP($A119,'Потребление ЭЭ_факт'!$A$5:$DH$154,47+'Потребление ЭЭ_факт'!AV$4-1,FALSE),0))</f>
        <v>0</v>
      </c>
      <c r="O119" s="17">
        <f>IF(AND($D119=$M$4,$E119=O$5),VLOOKUP($A119,'Потребление ЭЭ_факт'!$A$5:$DH$154,47+'Потребление ЭЭ_факт'!AW$4-1,FALSE),IF(N119&lt;&gt;0,VLOOKUP($A119,'Потребление ЭЭ_факт'!$A$5:$DH$154,47+'Потребление ЭЭ_факт'!AW$4-1,FALSE),0))</f>
        <v>0</v>
      </c>
      <c r="P119" s="17">
        <f>IF(AND($D119=$M$4,$E119=P$5),VLOOKUP($A119,'Потребление ЭЭ_факт'!$A$5:$DH$154,47+'Потребление ЭЭ_факт'!AX$4-1,FALSE),IF(O119&lt;&gt;0,VLOOKUP($A119,'Потребление ЭЭ_факт'!$A$5:$DH$154,47+'Потребление ЭЭ_факт'!AX$4-1,FALSE),0))</f>
        <v>0</v>
      </c>
      <c r="Q119" s="17">
        <f>IF(AND($D119=$M$4,$E119=Q$5),VLOOKUP($A119,'Потребление ЭЭ_факт'!$A$5:$DH$154,47+'Потребление ЭЭ_факт'!AY$4-1,FALSE),IF(P119&lt;&gt;0,VLOOKUP($A119,'Потребление ЭЭ_факт'!$A$5:$DH$154,47+'Потребление ЭЭ_факт'!AY$4-1,FALSE),0))</f>
        <v>0</v>
      </c>
      <c r="R119" s="17">
        <f>IF(AND($D119=$M$4,$E119=R$5),VLOOKUP($A119,'Потребление ЭЭ_факт'!$A$5:$DH$154,47+'Потребление ЭЭ_факт'!AZ$4-1,FALSE),IF(Q119&lt;&gt;0,VLOOKUP($A119,'Потребление ЭЭ_факт'!$A$5:$DH$154,47+'Потребление ЭЭ_факт'!AZ$4-1,FALSE),0))</f>
        <v>0</v>
      </c>
      <c r="S119" s="17">
        <f>IF(AND($D119=$M$4,$E119=S$5),VLOOKUP($A119,'Потребление ЭЭ_факт'!$A$5:$DH$154,47+'Потребление ЭЭ_факт'!BA$4-1,FALSE),IF(R119&lt;&gt;0,VLOOKUP($A119,'Потребление ЭЭ_факт'!$A$5:$DH$154,47+'Потребление ЭЭ_факт'!BA$4-1,FALSE),0))</f>
        <v>0</v>
      </c>
      <c r="T119" s="17">
        <f>IF(AND($D119=$M$4,$E119=T$5),VLOOKUP($A119,'Потребление ЭЭ_факт'!$A$5:$DH$154,47+'Потребление ЭЭ_факт'!BB$4-1,FALSE),IF(S119&lt;&gt;0,VLOOKUP($A119,'Потребление ЭЭ_факт'!$A$5:$DH$154,47+'Потребление ЭЭ_факт'!BB$4-1,FALSE),0))</f>
        <v>0</v>
      </c>
      <c r="U119" s="17">
        <f>IF(AND($D119=$M$4,$E119=U$5),VLOOKUP($A119,'Потребление ЭЭ_факт'!$A$5:$DH$154,47+'Потребление ЭЭ_факт'!BC$4-1,FALSE),IF(T119&lt;&gt;0,VLOOKUP($A119,'Потребление ЭЭ_факт'!$A$5:$DH$154,47+'Потребление ЭЭ_факт'!BC$4-1,FALSE),0))</f>
        <v>0</v>
      </c>
      <c r="V119" s="17">
        <f>IF(AND($D119=$M$4,$E119=V$5),VLOOKUP($A119,'Потребление ЭЭ_факт'!$A$5:$DH$154,47+'Потребление ЭЭ_факт'!BD$4-1,FALSE),IF(U119&lt;&gt;0,VLOOKUP($A119,'Потребление ЭЭ_факт'!$A$5:$DH$154,47+'Потребление ЭЭ_факт'!BD$4-1,FALSE),0))</f>
        <v>0</v>
      </c>
      <c r="W119" s="17">
        <f>IF(AND($D119=$M$4,$E119=W$5),VLOOKUP($A119,'Потребление ЭЭ_факт'!$A$5:$DH$154,47+'Потребление ЭЭ_факт'!BE$4-1,FALSE),IF(V119&lt;&gt;0,VLOOKUP($A119,'Потребление ЭЭ_факт'!$A$5:$DH$154,47+'Потребление ЭЭ_факт'!BE$4-1,FALSE),0))</f>
        <v>0</v>
      </c>
      <c r="X119" s="17">
        <f>IF(AND($D119=$M$4,$E119=X$5),VLOOKUP($A119,'Потребление ЭЭ_факт'!$A$5:$DH$154,47+'Потребление ЭЭ_факт'!BF$4-1,FALSE),IF(W119&lt;&gt;0,VLOOKUP($A119,'Потребление ЭЭ_факт'!$A$5:$DH$154,47+'Потребление ЭЭ_факт'!BF$4-1,FALSE),0))</f>
        <v>0</v>
      </c>
      <c r="Y119" s="14">
        <f>IF(AND($D119=$Y$4,$E119=Y$5),VLOOKUP($A119,'Потребление ЭЭ_факт'!$A$5:$DH$154,47+'Потребление ЭЭ_факт'!BG$4+11,FALSE),IF(X119&lt;&gt;0,VLOOKUP($A119,'Потребление ЭЭ_факт'!$A$5:$DH$154,47+'Потребление ЭЭ_факт'!BG$4+11,FALSE),0))</f>
        <v>0</v>
      </c>
      <c r="Z119" s="17">
        <f>IF(AND($D119=$Y$4,$E119=Z$5),VLOOKUP($A119,'Потребление ЭЭ_факт'!$A$5:$DH$154,47+'Потребление ЭЭ_факт'!BH$4+11,FALSE),IF(Y119&lt;&gt;0,VLOOKUP($A119,'Потребление ЭЭ_факт'!$A$5:$DH$154,47+'Потребление ЭЭ_факт'!BH$4+11,FALSE),0))</f>
        <v>0</v>
      </c>
      <c r="AA119" s="17">
        <f>IF(AND($D119=$Y$4,$E119=AA$5),VLOOKUP($A119,'Потребление ЭЭ_факт'!$A$5:$DH$154,47+'Потребление ЭЭ_факт'!BI$4+11,FALSE),IF(Z119&lt;&gt;0,VLOOKUP($A119,'Потребление ЭЭ_факт'!$A$5:$DH$154,47+'Потребление ЭЭ_факт'!BI$4+11,FALSE),0))</f>
        <v>0</v>
      </c>
      <c r="AB119" s="17">
        <f>IF(AND($D119=$Y$4,$E119=AB$5),VLOOKUP($A119,'Потребление ЭЭ_факт'!$A$5:$DH$154,47+'Потребление ЭЭ_факт'!BJ$4+11,FALSE),IF(AA119&lt;&gt;0,VLOOKUP($A119,'Потребление ЭЭ_факт'!$A$5:$DH$154,47+'Потребление ЭЭ_факт'!BJ$4+11,FALSE),0))</f>
        <v>0</v>
      </c>
      <c r="AC119" s="17">
        <f>IF(AND($D119=$Y$4,$E119=AC$5),VLOOKUP($A119,'Потребление ЭЭ_факт'!$A$5:$DH$154,47+'Потребление ЭЭ_факт'!BK$4+11,FALSE),IF(AB119&lt;&gt;0,VLOOKUP($A119,'Потребление ЭЭ_факт'!$A$5:$DH$154,47+'Потребление ЭЭ_факт'!BK$4+11,FALSE),0))</f>
        <v>0</v>
      </c>
      <c r="AD119" s="17">
        <f>IF(AND($D119=$Y$4,$E119=AD$5),VLOOKUP($A119,'Потребление ЭЭ_факт'!$A$5:$DH$154,47+'Потребление ЭЭ_факт'!BL$4+11,FALSE),IF(AC119&lt;&gt;0,VLOOKUP($A119,'Потребление ЭЭ_факт'!$A$5:$DH$154,47+'Потребление ЭЭ_факт'!BL$4+11,FALSE),0))</f>
        <v>0</v>
      </c>
      <c r="AE119" s="17">
        <f>IF(AND($D119=$Y$4,$E119=AE$5),VLOOKUP($A119,'Потребление ЭЭ_факт'!$A$5:$DH$154,47+'Потребление ЭЭ_факт'!BM$4+11,FALSE),IF(AD119&lt;&gt;0,VLOOKUP($A119,'Потребление ЭЭ_факт'!$A$5:$DH$154,47+'Потребление ЭЭ_факт'!BM$4+11,FALSE),0))</f>
        <v>0</v>
      </c>
      <c r="AF119" s="17">
        <f>IF(AND($D119=$Y$4,$E119=AF$5),VLOOKUP($A119,'Потребление ЭЭ_факт'!$A$5:$DH$154,47+'Потребление ЭЭ_факт'!BN$4+11,FALSE),IF(AE119&lt;&gt;0,VLOOKUP($A119,'Потребление ЭЭ_факт'!$A$5:$DH$154,47+'Потребление ЭЭ_факт'!BN$4+11,FALSE),0))</f>
        <v>0</v>
      </c>
      <c r="AG119" s="17">
        <f>IF(AND($D119=$Y$4,$E119=AG$5),VLOOKUP($A119,'Потребление ЭЭ_факт'!$A$5:$DH$154,47+'Потребление ЭЭ_факт'!BO$4+11,FALSE),IF(AF119&lt;&gt;0,VLOOKUP($A119,'Потребление ЭЭ_факт'!$A$5:$DH$154,47+'Потребление ЭЭ_факт'!BO$4+11,FALSE),0))</f>
        <v>0</v>
      </c>
      <c r="AH119" s="17">
        <f>IF(AND($D119=$Y$4,$E119=AH$5),VLOOKUP($A119,'Потребление ЭЭ_факт'!$A$5:$DH$154,47+'Потребление ЭЭ_факт'!BP$4+11,FALSE),IF(AG119&lt;&gt;0,VLOOKUP($A119,'Потребление ЭЭ_факт'!$A$5:$DH$154,47+'Потребление ЭЭ_факт'!BP$4+11,FALSE),0))</f>
        <v>0</v>
      </c>
      <c r="AI119" s="17">
        <f>IF(AND($D119=$Y$4,$E119=AI$5),VLOOKUP($A119,'Потребление ЭЭ_факт'!$A$5:$DH$154,47+'Потребление ЭЭ_факт'!BQ$4+11,FALSE),IF(AH119&lt;&gt;0,VLOOKUP($A119,'Потребление ЭЭ_факт'!$A$5:$DH$154,47+'Потребление ЭЭ_факт'!BQ$4+11,FALSE),0))</f>
        <v>0</v>
      </c>
      <c r="AJ119" s="17">
        <f>IF(AND($D119=$Y$4,$E119=AJ$5),VLOOKUP($A119,'Потребление ЭЭ_факт'!$A$5:$DH$154,47+'Потребление ЭЭ_факт'!BR$4+11,FALSE),IF(AI119&lt;&gt;0,VLOOKUP($A119,'Потребление ЭЭ_факт'!$A$5:$DH$154,47+'Потребление ЭЭ_факт'!BR$4+11,FALSE),0))</f>
        <v>0</v>
      </c>
      <c r="AK119" s="14">
        <f>IF(AND($D119=$AK$4,$E119=AK$5),VLOOKUP($A119,'Потребление ЭЭ_факт'!$A$5:$DH$154,47+'Потребление ЭЭ_факт'!BS$4+23,FALSE),IF(AJ119&lt;&gt;0,VLOOKUP($A119,'Потребление ЭЭ_факт'!$A$5:$DH$154,47+'Потребление ЭЭ_факт'!BS$4+23,FALSE),0))</f>
        <v>0</v>
      </c>
      <c r="AL119" s="17">
        <f>IF(AND($D119=$AK$4,$E119=AL$5),VLOOKUP($A119,'Потребление ЭЭ_факт'!$A$5:$DH$154,47+'Потребление ЭЭ_факт'!BT$4+23,FALSE),IF(AK119&lt;&gt;0,VLOOKUP($A119,'Потребление ЭЭ_факт'!$A$5:$DH$154,47+'Потребление ЭЭ_факт'!BT$4+23,FALSE),0))</f>
        <v>0</v>
      </c>
      <c r="AM119" s="17">
        <f>IF(AND($D119=$AK$4,$E119=AM$5),VLOOKUP($A119,'Потребление ЭЭ_факт'!$A$5:$DH$154,47+'Потребление ЭЭ_факт'!BU$4+23,FALSE),IF(AL119&lt;&gt;0,VLOOKUP($A119,'Потребление ЭЭ_факт'!$A$5:$DH$154,47+'Потребление ЭЭ_факт'!BU$4+23,FALSE),0))</f>
        <v>0</v>
      </c>
      <c r="AN119" s="17">
        <f>IF(AND($D119=$AK$4,$E119=AN$5),VLOOKUP($A119,'Потребление ЭЭ_факт'!$A$5:$DH$154,47+'Потребление ЭЭ_факт'!BV$4+23,FALSE),IF(AM119&lt;&gt;0,VLOOKUP($A119,'Потребление ЭЭ_факт'!$A$5:$DH$154,47+'Потребление ЭЭ_факт'!BV$4+23,FALSE),0))</f>
        <v>0</v>
      </c>
      <c r="AO119" s="17">
        <f>IF(AND($D119=$AK$4,$E119=AO$5),VLOOKUP($A119,'Потребление ЭЭ_факт'!$A$5:$DH$154,47+'Потребление ЭЭ_факт'!BW$4+23,FALSE),IF(AN119&lt;&gt;0,VLOOKUP($A119,'Потребление ЭЭ_факт'!$A$5:$DH$154,47+'Потребление ЭЭ_факт'!BW$4+23,FALSE),0))</f>
        <v>0</v>
      </c>
      <c r="AP119" s="17">
        <f>IF(AND($D119=$AK$4,$E119=AP$5),VLOOKUP($A119,'Потребление ЭЭ_факт'!$A$5:$DH$154,47+'Потребление ЭЭ_факт'!BX$4+23,FALSE),IF(AO119&lt;&gt;0,VLOOKUP($A119,'Потребление ЭЭ_факт'!$A$5:$DH$154,47+'Потребление ЭЭ_факт'!BX$4+23,FALSE),0))</f>
        <v>0</v>
      </c>
      <c r="AQ119" s="17">
        <f>IF(AND($D119=$AK$4,$E119=AQ$5),VLOOKUP($A119,'Потребление ЭЭ_факт'!$A$5:$DH$154,47+'Потребление ЭЭ_факт'!BY$4+23,FALSE),IF(AP119&lt;&gt;0,VLOOKUP($A119,'Потребление ЭЭ_факт'!$A$5:$DH$154,47+'Потребление ЭЭ_факт'!BY$4+23,FALSE),0))</f>
        <v>0</v>
      </c>
      <c r="AR119" s="17">
        <f>IF(AND($D119=$AK$4,$E119=AR$5),VLOOKUP($A119,'Потребление ЭЭ_факт'!$A$5:$DH$154,47+'Потребление ЭЭ_факт'!BZ$4+23,FALSE),IF(AQ119&lt;&gt;0,VLOOKUP($A119,'Потребление ЭЭ_факт'!$A$5:$DH$154,47+'Потребление ЭЭ_факт'!BZ$4+23,FALSE),0))</f>
        <v>0</v>
      </c>
      <c r="AS119" s="17">
        <f>IF(AND($D119=$AK$4,$E119=AS$5),VLOOKUP($A119,'Потребление ЭЭ_факт'!$A$5:$DH$154,47+'Потребление ЭЭ_факт'!CA$4+23,FALSE),IF(AR119&lt;&gt;0,VLOOKUP($A119,'Потребление ЭЭ_факт'!$A$5:$DH$154,47+'Потребление ЭЭ_факт'!CA$4+23,FALSE),0))</f>
        <v>0</v>
      </c>
      <c r="AT119" s="17">
        <f>IF(AND($D119=$AK$4,$E119=AT$5),VLOOKUP($A119,'Потребление ЭЭ_факт'!$A$5:$DH$154,47+'Потребление ЭЭ_факт'!CB$4+23,FALSE),IF(AS119&lt;&gt;0,VLOOKUP($A119,'Потребление ЭЭ_факт'!$A$5:$DH$154,47+'Потребление ЭЭ_факт'!CB$4+23,FALSE),0))</f>
        <v>0</v>
      </c>
      <c r="AU119" s="17">
        <f>IF(AND($D119=$AK$4,$E119=AU$5),VLOOKUP($A119,'Потребление ЭЭ_факт'!$A$5:$DH$154,47+'Потребление ЭЭ_факт'!CC$4+23,FALSE),IF(AT119&lt;&gt;0,VLOOKUP($A119,'Потребление ЭЭ_факт'!$A$5:$DH$154,47+'Потребление ЭЭ_факт'!CC$4+23,FALSE),0))</f>
        <v>0</v>
      </c>
      <c r="AV119" s="17">
        <f>IF(AND($D119=$AK$4,$E119=AV$5),VLOOKUP($A119,'Потребление ЭЭ_факт'!$A$5:$DH$154,47+'Потребление ЭЭ_факт'!CD$4+23,FALSE),IF(AU119&lt;&gt;0,VLOOKUP($A119,'Потребление ЭЭ_факт'!$A$5:$DH$154,47+'Потребление ЭЭ_факт'!CD$4+23,FALSE),0))</f>
        <v>0</v>
      </c>
      <c r="AW119" s="14">
        <f>IF(AND($D119=$AW$4,$E119=AW$5),VLOOKUP($A119,'Потребление ЭЭ_факт'!$A$5:$DH$154,47+'Потребление ЭЭ_факт'!CE$4+35,FALSE),IF(AV119&lt;&gt;0,VLOOKUP($A119,'Потребление ЭЭ_факт'!$A$5:$DH$154,47+'Потребление ЭЭ_факт'!CE$4+35,FALSE),0))</f>
        <v>0</v>
      </c>
      <c r="AX119" s="17">
        <f>IF(AND($D119=$AW$4,$E119=AX$5),VLOOKUP($A119,'Потребление ЭЭ_факт'!$A$5:$DH$154,47+'Потребление ЭЭ_факт'!CF$4+35,FALSE),IF(AW119&lt;&gt;0,VLOOKUP($A119,'Потребление ЭЭ_факт'!$A$5:$DH$154,47+'Потребление ЭЭ_факт'!CF$4+35,FALSE),0))</f>
        <v>0</v>
      </c>
      <c r="AY119" s="17">
        <f>IF(AND($D119=$AW$4,$E119=AY$5),VLOOKUP($A119,'Потребление ЭЭ_факт'!$A$5:$DH$154,47+'Потребление ЭЭ_факт'!CG$4+35,FALSE),IF(AX119&lt;&gt;0,VLOOKUP($A119,'Потребление ЭЭ_факт'!$A$5:$DH$154,47+'Потребление ЭЭ_факт'!CG$4+35,FALSE),0))</f>
        <v>0</v>
      </c>
      <c r="AZ119" s="17">
        <f>IF(AND($D119=$AW$4,$E119=AZ$5),VLOOKUP($A119,'Потребление ЭЭ_факт'!$A$5:$DH$154,47+'Потребление ЭЭ_факт'!CH$4+35,FALSE),IF(AY119&lt;&gt;0,VLOOKUP($A119,'Потребление ЭЭ_факт'!$A$5:$DH$154,47+'Потребление ЭЭ_факт'!CH$4+35,FALSE),0))</f>
        <v>0</v>
      </c>
      <c r="BA119" s="17">
        <f>IF(AND($D119=$AW$4,$E119=BA$5),VLOOKUP($A119,'Потребление ЭЭ_факт'!$A$5:$DH$154,47+'Потребление ЭЭ_факт'!CI$4+35,FALSE),IF(AZ119&lt;&gt;0,VLOOKUP($A119,'Потребление ЭЭ_факт'!$A$5:$DH$154,47+'Потребление ЭЭ_факт'!CI$4+35,FALSE),0))</f>
        <v>0</v>
      </c>
      <c r="BB119" s="17">
        <f>IF(AND($D119=$AW$4,$E119=BB$5),VLOOKUP($A119,'Потребление ЭЭ_факт'!$A$5:$DH$154,47+'Потребление ЭЭ_факт'!CJ$4+35,FALSE),IF(BA119&lt;&gt;0,VLOOKUP($A119,'Потребление ЭЭ_факт'!$A$5:$DH$154,47+'Потребление ЭЭ_факт'!CJ$4+35,FALSE),0))</f>
        <v>0</v>
      </c>
      <c r="BC119" s="17">
        <f>IF(AND($D119=$AW$4,$E119=BC$5),VLOOKUP($A119,'Потребление ЭЭ_факт'!$A$5:$DH$154,47+'Потребление ЭЭ_факт'!CK$4+35,FALSE),IF(BB119&lt;&gt;0,VLOOKUP($A119,'Потребление ЭЭ_факт'!$A$5:$DH$154,47+'Потребление ЭЭ_факт'!CK$4+35,FALSE),0))</f>
        <v>0</v>
      </c>
      <c r="BD119" s="17">
        <f>IF(AND($D119=$AW$4,$E119=BD$5),VLOOKUP($A119,'Потребление ЭЭ_факт'!$A$5:$DH$154,47+'Потребление ЭЭ_факт'!CL$4+35,FALSE),IF(BC119&lt;&gt;0,VLOOKUP($A119,'Потребление ЭЭ_факт'!$A$5:$DH$154,47+'Потребление ЭЭ_факт'!CL$4+35,FALSE),0))</f>
        <v>0</v>
      </c>
      <c r="BE119" s="17">
        <f>IF(AND($D119=$AW$4,$E119=BE$5),VLOOKUP($A119,'Потребление ЭЭ_факт'!$A$5:$DH$154,47+'Потребление ЭЭ_факт'!CM$4+35,FALSE),IF(BD119&lt;&gt;0,VLOOKUP($A119,'Потребление ЭЭ_факт'!$A$5:$DH$154,47+'Потребление ЭЭ_факт'!CM$4+35,FALSE),0))</f>
        <v>0</v>
      </c>
      <c r="BF119" s="17">
        <f>IF(AND($D119=$AW$4,$E119=BF$5),VLOOKUP($A119,'Потребление ЭЭ_факт'!$A$5:$DH$154,47+'Потребление ЭЭ_факт'!CN$4+35,FALSE),IF(BE119&lt;&gt;0,VLOOKUP($A119,'Потребление ЭЭ_факт'!$A$5:$DH$154,47+'Потребление ЭЭ_факт'!CN$4+35,FALSE),0))</f>
        <v>0</v>
      </c>
      <c r="BG119" s="17">
        <f>IF(AND($D119=$AW$4,$E119=BG$5),VLOOKUP($A119,'Потребление ЭЭ_факт'!$A$5:$DH$154,47+'Потребление ЭЭ_факт'!CO$4+35,FALSE),IF(BF119&lt;&gt;0,VLOOKUP($A119,'Потребление ЭЭ_факт'!$A$5:$DH$154,47+'Потребление ЭЭ_факт'!CO$4+35,FALSE),0))</f>
        <v>0</v>
      </c>
      <c r="BH119" s="17">
        <f>IF(AND($D119=$AW$4,$E119=BH$5),VLOOKUP($A119,'Потребление ЭЭ_факт'!$A$5:$DH$154,47+'Потребление ЭЭ_факт'!CP$4+35,FALSE),IF(BG119&lt;&gt;0,VLOOKUP($A119,'Потребление ЭЭ_факт'!$A$5:$DH$154,47+'Потребление ЭЭ_факт'!CP$4+35,FALSE),0))</f>
        <v>0</v>
      </c>
      <c r="BI119" s="14">
        <f>IF(AND($D119=$BI$4,$E119=BI$5),VLOOKUP($A119,'Потребление ЭЭ_факт'!$A$5:$DH$154,47+'Потребление ЭЭ_факт'!CQ$4+47,FALSE),IF(BH119&lt;&gt;0,VLOOKUP($A119,'Потребление ЭЭ_факт'!$A$5:$DH$154,47+'Потребление ЭЭ_факт'!CQ$4+47,FALSE),0))</f>
        <v>0</v>
      </c>
      <c r="BJ119" s="17">
        <f>IF(AND($D119=$BI$4,$E119=BJ$5),VLOOKUP($A119,'Потребление ЭЭ_факт'!$A$5:$DH$154,47+'Потребление ЭЭ_факт'!CR$4+47,FALSE),IF(BI119&lt;&gt;0,VLOOKUP($A119,'Потребление ЭЭ_факт'!$A$5:$DH$154,47+'Потребление ЭЭ_факт'!CR$4+47,FALSE),0))</f>
        <v>0</v>
      </c>
      <c r="BK119" s="17">
        <f>IF(AND($D119=$BI$4,$E119=BK$5),VLOOKUP($A119,'Потребление ЭЭ_факт'!$A$5:$DH$154,47+'Потребление ЭЭ_факт'!CS$4+47,FALSE),IF(BJ119&lt;&gt;0,VLOOKUP($A119,'Потребление ЭЭ_факт'!$A$5:$DH$154,47+'Потребление ЭЭ_факт'!CS$4+47,FALSE),0))</f>
        <v>0</v>
      </c>
      <c r="BL119" s="17">
        <f>IF(AND($D119=$BI$4,$E119=BL$5),VLOOKUP($A119,'Потребление ЭЭ_факт'!$A$5:$DH$154,47+'Потребление ЭЭ_факт'!CT$4+47,FALSE),IF(BK119&lt;&gt;0,VLOOKUP($A119,'Потребление ЭЭ_факт'!$A$5:$DH$154,47+'Потребление ЭЭ_факт'!CT$4+47,FALSE),0))</f>
        <v>9217.219999999943</v>
      </c>
      <c r="BM119" s="17">
        <f>IF(AND($D119=$BI$4,$E119=BM$5),VLOOKUP($A119,'Потребление ЭЭ_факт'!$A$5:$DH$154,47+'Потребление ЭЭ_факт'!CU$4+47,FALSE),IF(BL119&lt;&gt;0,VLOOKUP($A119,'Потребление ЭЭ_факт'!$A$5:$DH$154,47+'Потребление ЭЭ_факт'!CU$4+47,FALSE),0))</f>
        <v>11166.560000000027</v>
      </c>
      <c r="BN119" s="17">
        <f>IF(AND($D119=$BI$4,$E119=BN$5),VLOOKUP($A119,'Потребление ЭЭ_факт'!$A$5:$DH$154,47+'Потребление ЭЭ_факт'!CV$4+47,FALSE),IF(BM119&lt;&gt;0,VLOOKUP($A119,'Потребление ЭЭ_факт'!$A$5:$DH$154,47+'Потребление ЭЭ_факт'!CV$4+47,FALSE),0))</f>
        <v>12580.920000000042</v>
      </c>
      <c r="BO119" s="17">
        <f>IF(AND($D119=$BI$4,$E119=BO$5),VLOOKUP($A119,'Потребление ЭЭ_факт'!$A$5:$DH$154,47+'Потребление ЭЭ_факт'!CW$4+47,FALSE),IF(BN119&lt;&gt;0,VLOOKUP($A119,'Потребление ЭЭ_факт'!$A$5:$DH$154,47+'Потребление ЭЭ_факт'!CW$4+47,FALSE),0))</f>
        <v>12930.659999999916</v>
      </c>
      <c r="BP119" s="17">
        <f>IF(AND($D119=$BI$4,$E119=BP$5),VLOOKUP($A119,'Потребление ЭЭ_факт'!$A$5:$DH$154,47+'Потребление ЭЭ_факт'!CX$4+47,FALSE),IF(BO119&lt;&gt;0,VLOOKUP($A119,'Потребление ЭЭ_факт'!$A$5:$DH$154,47+'Потребление ЭЭ_факт'!CX$4+47,FALSE),0))</f>
        <v>12311.959999999963</v>
      </c>
      <c r="BQ119" s="17">
        <f>IF(AND($D119=$BI$4,$E119=BQ$5),VLOOKUP($A119,'Потребление ЭЭ_факт'!$A$5:$DH$154,47+'Потребление ЭЭ_факт'!CY$4+47,FALSE),IF(BP119&lt;&gt;0,VLOOKUP($A119,'Потребление ЭЭ_факт'!$A$5:$DH$154,47+'Потребление ЭЭ_факт'!CY$4+47,FALSE),0))</f>
        <v>10229.520000000048</v>
      </c>
      <c r="BR119" s="17">
        <f>IF(AND($D119=$BI$4,$E119=BR$5),VLOOKUP($A119,'Потребление ЭЭ_факт'!$A$5:$DH$154,47+'Потребление ЭЭ_факт'!CZ$4+47,FALSE),IF(BQ119&lt;&gt;0,VLOOKUP($A119,'Потребление ЭЭ_факт'!$A$5:$DH$154,47+'Потребление ЭЭ_факт'!CZ$4+47,FALSE),0))</f>
        <v>9084.2200000000594</v>
      </c>
      <c r="BS119" s="17">
        <f>IF(AND($D119=$BI$4,$E119=BS$5),VLOOKUP($A119,'Потребление ЭЭ_факт'!$A$5:$DH$154,47+'Потребление ЭЭ_факт'!DA$4+47,FALSE),IF(BR119&lt;&gt;0,VLOOKUP($A119,'Потребление ЭЭ_факт'!$A$5:$DH$154,47+'Потребление ЭЭ_факт'!DA$4+47,FALSE),0))</f>
        <v>8215.0599999999395</v>
      </c>
      <c r="BT119" s="17">
        <f>IF(AND($D119=$BI$4,$E119=BT$5),VLOOKUP($A119,'Потребление ЭЭ_факт'!$A$5:$DH$154,47+'Потребление ЭЭ_факт'!DB$4+47,FALSE),IF(BS119&lt;&gt;0,VLOOKUP($A119,'Потребление ЭЭ_факт'!$A$5:$DH$154,47+'Потребление ЭЭ_факт'!DB$4+47,FALSE),0))</f>
        <v>8501.5200000000186</v>
      </c>
      <c r="BU119" s="14">
        <f>IF(AND($D119=$BU$4,$E119=BU$5),VLOOKUP($A119,'Потребление ЭЭ_факт'!$A$5:$DH$154,59+'Потребление ЭЭ_факт'!DC$4+47,FALSE),IF(BT119&lt;&gt;0,VLOOKUP($A119,'Потребление ЭЭ_факт'!$A$5:$DH$154,47+'Потребление ЭЭ_факт'!DC$4+59,FALSE),0))</f>
        <v>8468.3999999999651</v>
      </c>
      <c r="BV119" s="17">
        <f>IF(AND($D119=$BU$4,$E119=BV$5),VLOOKUP($A119,'Потребление ЭЭ_факт'!$A$5:$DH$154,59+'Потребление ЭЭ_факт'!DD$4+47,FALSE),IF(BU119&lt;&gt;0,VLOOKUP($A119,'Потребление ЭЭ_факт'!$A$5:$DH$154,47+'Потребление ЭЭ_факт'!DD$4+59,FALSE),0))</f>
        <v>7494.7200000000885</v>
      </c>
      <c r="BW119" s="17">
        <f>IF(AND($D119=$BU$4,$E119=BW$5),VLOOKUP($A119,'Потребление ЭЭ_факт'!$A$5:$DH$154,59+'Потребление ЭЭ_факт'!DE$4+47,FALSE),IF(BV119&lt;&gt;0,VLOOKUP($A119,'Потребление ЭЭ_факт'!$A$5:$DH$154,47+'Потребление ЭЭ_факт'!DE$4+59,FALSE),0))</f>
        <v>8577.9599999998754</v>
      </c>
      <c r="BX119" s="17">
        <f>IF(AND($D119=$BU$4,$E119=BX$5),VLOOKUP($A119,'Потребление ЭЭ_факт'!$A$5:$DH$154,59+'Потребление ЭЭ_факт'!DF$4+47,FALSE),IF(BW119&lt;&gt;0,VLOOKUP($A119,'Потребление ЭЭ_факт'!$A$5:$DH$154,47+'Потребление ЭЭ_факт'!DF$4+59,FALSE),0))</f>
        <v>9947.3000000001048</v>
      </c>
      <c r="BY119" s="17">
        <f>IF(AND($D119=$BU$4,$E119=BY$5),VLOOKUP($A119,'Потребление ЭЭ_факт'!$A$5:$DH$154,59+'Потребление ЭЭ_факт'!DG$4+47,FALSE),IF(BX119&lt;&gt;0,VLOOKUP($A119,'Потребление ЭЭ_факт'!$A$5:$DH$154,47+'Потребление ЭЭ_факт'!DG$4+59,FALSE),0))</f>
        <v>10533.499999999913</v>
      </c>
      <c r="BZ119" s="17">
        <f>IF(AND($D119=$BU$4,$E119=BZ$5),VLOOKUP($A119,'Потребление ЭЭ_факт'!$A$5:$DH$154,59+'Потребление ЭЭ_факт'!DH$4+47,FALSE),IF(BY119&lt;&gt;0,VLOOKUP($A119,'Потребление ЭЭ_факт'!$A$5:$DH$154,47+'Потребление ЭЭ_факт'!DH$4+59,FALSE),0))</f>
        <v>10521.560000000027</v>
      </c>
      <c r="CA119" s="17">
        <f t="shared" si="301"/>
        <v>12930.659999999916</v>
      </c>
      <c r="CB119" s="17">
        <f t="shared" si="302"/>
        <v>12311.959999999963</v>
      </c>
      <c r="CC119" s="17">
        <f t="shared" si="303"/>
        <v>10229.520000000048</v>
      </c>
      <c r="CD119" s="17">
        <f t="shared" si="304"/>
        <v>9084.2200000000594</v>
      </c>
      <c r="CE119" s="17">
        <f t="shared" si="305"/>
        <v>8215.0599999999395</v>
      </c>
      <c r="CF119" s="15">
        <f t="shared" si="306"/>
        <v>8501.5200000000186</v>
      </c>
      <c r="CG119" s="14">
        <f t="shared" si="307"/>
        <v>8468.3999999999651</v>
      </c>
      <c r="CH119" s="15">
        <f t="shared" si="308"/>
        <v>7494.7200000000885</v>
      </c>
      <c r="CI119" s="15">
        <f t="shared" si="309"/>
        <v>8577.9599999998754</v>
      </c>
      <c r="CJ119" s="15">
        <f t="shared" si="310"/>
        <v>9947.3000000001048</v>
      </c>
      <c r="CK119" s="15">
        <f t="shared" si="311"/>
        <v>10533.499999999913</v>
      </c>
      <c r="CL119" s="15">
        <f t="shared" si="312"/>
        <v>10521.560000000027</v>
      </c>
      <c r="CM119" s="15">
        <f t="shared" si="438"/>
        <v>12930.659999999916</v>
      </c>
      <c r="CN119" s="15">
        <f t="shared" si="439"/>
        <v>12311.959999999963</v>
      </c>
      <c r="CO119" s="15">
        <f t="shared" si="440"/>
        <v>10229.520000000048</v>
      </c>
      <c r="CP119" s="15">
        <f t="shared" si="441"/>
        <v>9084.2200000000594</v>
      </c>
      <c r="CQ119" s="15">
        <f t="shared" si="442"/>
        <v>8215.0599999999395</v>
      </c>
      <c r="CR119" s="16">
        <f t="shared" si="443"/>
        <v>8501.5200000000186</v>
      </c>
      <c r="CS119" s="14">
        <f t="shared" si="437"/>
        <v>8468.3999999999651</v>
      </c>
      <c r="CT119" s="15">
        <f t="shared" si="416"/>
        <v>7494.7200000000885</v>
      </c>
      <c r="CU119" s="15">
        <f t="shared" si="417"/>
        <v>8577.9599999998754</v>
      </c>
      <c r="CV119" s="15">
        <f t="shared" si="418"/>
        <v>9947.3000000001048</v>
      </c>
      <c r="CW119" s="15">
        <f t="shared" si="419"/>
        <v>10533.499999999913</v>
      </c>
      <c r="CX119" s="15">
        <f t="shared" si="420"/>
        <v>10521.560000000027</v>
      </c>
      <c r="CY119" s="15">
        <f t="shared" si="421"/>
        <v>12930.659999999916</v>
      </c>
      <c r="CZ119" s="15">
        <f t="shared" si="422"/>
        <v>12311.959999999963</v>
      </c>
      <c r="DA119" s="15">
        <f t="shared" si="423"/>
        <v>10229.520000000048</v>
      </c>
      <c r="DB119" s="15">
        <f t="shared" si="424"/>
        <v>9084.2200000000594</v>
      </c>
      <c r="DC119" s="15">
        <f t="shared" si="425"/>
        <v>8215.0599999999395</v>
      </c>
      <c r="DD119" s="16">
        <f t="shared" si="459"/>
        <v>8501.5200000000186</v>
      </c>
      <c r="DE119" s="14">
        <f t="shared" si="460"/>
        <v>8468.3999999999651</v>
      </c>
      <c r="DF119" s="15">
        <f t="shared" si="426"/>
        <v>7494.7200000000885</v>
      </c>
      <c r="DG119" s="15">
        <f t="shared" si="427"/>
        <v>8577.9599999998754</v>
      </c>
      <c r="DH119" s="15">
        <f t="shared" si="428"/>
        <v>9947.3000000001048</v>
      </c>
      <c r="DI119" s="15">
        <f t="shared" si="429"/>
        <v>10533.499999999913</v>
      </c>
      <c r="DJ119" s="15">
        <f t="shared" si="430"/>
        <v>10521.560000000027</v>
      </c>
      <c r="DK119" s="15">
        <f t="shared" si="431"/>
        <v>12930.659999999916</v>
      </c>
      <c r="DL119" s="15">
        <f t="shared" si="432"/>
        <v>12311.959999999963</v>
      </c>
      <c r="DM119" s="15">
        <f t="shared" si="433"/>
        <v>10229.520000000048</v>
      </c>
      <c r="DN119" s="15">
        <f t="shared" si="434"/>
        <v>9084.2200000000594</v>
      </c>
      <c r="DO119" s="15">
        <f t="shared" si="435"/>
        <v>8215.0599999999395</v>
      </c>
      <c r="DP119" s="16">
        <f t="shared" si="436"/>
        <v>8501.5200000000186</v>
      </c>
      <c r="DQ119" s="14">
        <f t="shared" si="333"/>
        <v>8468.3999999999651</v>
      </c>
      <c r="DR119" s="15">
        <f t="shared" si="334"/>
        <v>7494.7200000000885</v>
      </c>
      <c r="DS119" s="15">
        <f t="shared" si="335"/>
        <v>8577.9599999998754</v>
      </c>
      <c r="DT119" s="15">
        <f t="shared" si="336"/>
        <v>9947.3000000001048</v>
      </c>
      <c r="DU119" s="15">
        <f t="shared" si="337"/>
        <v>10533.499999999913</v>
      </c>
      <c r="DV119" s="15">
        <f t="shared" si="338"/>
        <v>10521.560000000027</v>
      </c>
      <c r="DW119" s="15">
        <f t="shared" si="339"/>
        <v>12930.659999999916</v>
      </c>
      <c r="DX119" s="15">
        <f t="shared" si="340"/>
        <v>12311.959999999963</v>
      </c>
      <c r="DY119" s="15">
        <f t="shared" si="341"/>
        <v>10229.520000000048</v>
      </c>
      <c r="DZ119" s="15">
        <f t="shared" si="444"/>
        <v>9084.2200000000594</v>
      </c>
      <c r="EA119" s="15">
        <f t="shared" si="445"/>
        <v>8215.0599999999395</v>
      </c>
      <c r="EB119" s="16">
        <f t="shared" si="446"/>
        <v>8501.5200000000186</v>
      </c>
      <c r="EC119" s="14">
        <f t="shared" si="447"/>
        <v>8468.3999999999651</v>
      </c>
      <c r="ED119" s="15">
        <f t="shared" si="448"/>
        <v>7494.7200000000885</v>
      </c>
      <c r="EE119" s="15">
        <f t="shared" si="449"/>
        <v>8577.9599999998754</v>
      </c>
      <c r="EF119" s="15">
        <f t="shared" si="450"/>
        <v>9947.3000000001048</v>
      </c>
      <c r="EG119" s="15">
        <f t="shared" si="451"/>
        <v>10533.499999999913</v>
      </c>
      <c r="EH119" s="15">
        <f t="shared" si="452"/>
        <v>10521.560000000027</v>
      </c>
      <c r="EI119" s="15">
        <f t="shared" si="453"/>
        <v>12930.659999999916</v>
      </c>
      <c r="EJ119" s="15">
        <f t="shared" si="454"/>
        <v>12311.959999999963</v>
      </c>
      <c r="EK119" s="15">
        <f t="shared" si="455"/>
        <v>10229.520000000048</v>
      </c>
      <c r="EL119" s="15">
        <f t="shared" si="456"/>
        <v>9084.2200000000594</v>
      </c>
      <c r="EM119" s="15">
        <f t="shared" si="457"/>
        <v>8215.0599999999395</v>
      </c>
      <c r="EN119" s="16">
        <f t="shared" si="458"/>
        <v>8501.5200000000186</v>
      </c>
      <c r="EO119" s="14"/>
      <c r="EP119" s="15"/>
      <c r="EQ119" s="15"/>
      <c r="ER119" s="15"/>
      <c r="ES119" s="15"/>
      <c r="ET119" s="15"/>
      <c r="EU119" s="15"/>
      <c r="EV119" s="15"/>
      <c r="EW119" s="15"/>
      <c r="EX119" s="15"/>
      <c r="EY119" s="15"/>
      <c r="EZ119" s="16"/>
      <c r="FC119" s="14"/>
      <c r="FD119" s="17"/>
      <c r="FE119" s="17"/>
      <c r="FF119" s="17"/>
      <c r="FG119" s="17"/>
      <c r="FH119" s="17"/>
      <c r="FI119" s="17"/>
      <c r="FJ119" s="17"/>
      <c r="FK119" s="17"/>
      <c r="FL119" s="17"/>
      <c r="FM119" s="17"/>
      <c r="FN119" s="17"/>
      <c r="FO119" s="14"/>
      <c r="FP119" s="17"/>
      <c r="FQ119" s="17"/>
      <c r="FR119" s="17"/>
      <c r="FS119" s="17"/>
      <c r="FT119" s="17"/>
      <c r="FU119" s="17"/>
      <c r="FV119" s="17"/>
      <c r="FW119" s="17"/>
      <c r="FX119" s="17"/>
      <c r="FY119" s="17"/>
      <c r="FZ119" s="17"/>
      <c r="GA119" s="14"/>
      <c r="GB119" s="17"/>
      <c r="GC119" s="17"/>
      <c r="GD119" s="17"/>
      <c r="GE119" s="17">
        <f t="shared" si="345"/>
        <v>11166.560000000027</v>
      </c>
      <c r="GF119" s="17">
        <f t="shared" si="346"/>
        <v>12580.920000000042</v>
      </c>
      <c r="GG119" s="17">
        <f t="shared" si="347"/>
        <v>12930.659999999916</v>
      </c>
      <c r="GH119" s="17">
        <f t="shared" si="348"/>
        <v>12311.959999999963</v>
      </c>
      <c r="GI119" s="17">
        <f t="shared" si="349"/>
        <v>10229.520000000048</v>
      </c>
      <c r="GJ119" s="17">
        <f t="shared" si="350"/>
        <v>9084.2200000000594</v>
      </c>
      <c r="GK119" s="17">
        <f t="shared" si="351"/>
        <v>8215.0599999999395</v>
      </c>
      <c r="GL119" s="17">
        <f t="shared" si="352"/>
        <v>8501.5200000000186</v>
      </c>
      <c r="GM119" s="14">
        <f t="shared" si="353"/>
        <v>8468.3999999999651</v>
      </c>
      <c r="GN119" s="17">
        <f t="shared" si="354"/>
        <v>7494.7200000000885</v>
      </c>
      <c r="GO119" s="17">
        <f t="shared" si="355"/>
        <v>8577.9599999998754</v>
      </c>
      <c r="GP119" s="17">
        <f t="shared" si="356"/>
        <v>9947.3000000001048</v>
      </c>
      <c r="GQ119" s="17">
        <f t="shared" si="357"/>
        <v>10533.499999999913</v>
      </c>
      <c r="GR119" s="17">
        <f t="shared" si="358"/>
        <v>10521.560000000027</v>
      </c>
      <c r="GS119" s="17">
        <f t="shared" si="359"/>
        <v>12930.659999999916</v>
      </c>
      <c r="GT119" s="17">
        <f t="shared" si="360"/>
        <v>12311.959999999963</v>
      </c>
      <c r="GU119" s="17">
        <f t="shared" si="361"/>
        <v>10229.520000000048</v>
      </c>
      <c r="GV119" s="17">
        <f t="shared" si="362"/>
        <v>9084.2200000000594</v>
      </c>
      <c r="GW119" s="17">
        <f t="shared" si="363"/>
        <v>8215.0599999999395</v>
      </c>
      <c r="GX119" s="15">
        <f t="shared" si="364"/>
        <v>8501.5200000000186</v>
      </c>
      <c r="GY119" s="14">
        <f t="shared" si="365"/>
        <v>8468.3999999999651</v>
      </c>
      <c r="GZ119" s="15">
        <f t="shared" si="366"/>
        <v>7494.7200000000885</v>
      </c>
      <c r="HA119" s="15">
        <f t="shared" si="367"/>
        <v>8577.9599999998754</v>
      </c>
      <c r="HB119" s="15">
        <f t="shared" si="368"/>
        <v>9947.3000000001048</v>
      </c>
      <c r="HC119" s="15">
        <f t="shared" si="369"/>
        <v>10533.499999999913</v>
      </c>
      <c r="HD119" s="15">
        <f t="shared" si="370"/>
        <v>10521.560000000027</v>
      </c>
      <c r="HE119" s="15">
        <f t="shared" si="371"/>
        <v>12930.659999999916</v>
      </c>
      <c r="HF119" s="15">
        <f t="shared" si="372"/>
        <v>12311.959999999963</v>
      </c>
      <c r="HG119" s="15">
        <f t="shared" si="373"/>
        <v>10229.520000000048</v>
      </c>
      <c r="HH119" s="15">
        <f t="shared" si="374"/>
        <v>9084.2200000000594</v>
      </c>
      <c r="HI119" s="15">
        <f t="shared" si="375"/>
        <v>8215.0599999999395</v>
      </c>
      <c r="HJ119" s="16">
        <f t="shared" si="376"/>
        <v>8501.5200000000186</v>
      </c>
      <c r="HK119" s="14">
        <f t="shared" si="377"/>
        <v>8468.3999999999651</v>
      </c>
      <c r="HL119" s="15">
        <f t="shared" si="378"/>
        <v>7494.7200000000885</v>
      </c>
      <c r="HM119" s="15">
        <f t="shared" si="379"/>
        <v>8577.9599999998754</v>
      </c>
      <c r="HN119" s="15">
        <f t="shared" si="380"/>
        <v>9947.3000000001048</v>
      </c>
      <c r="HO119" s="15">
        <f t="shared" si="381"/>
        <v>10533.499999999913</v>
      </c>
      <c r="HP119" s="15">
        <f t="shared" si="382"/>
        <v>10521.560000000027</v>
      </c>
      <c r="HQ119" s="15">
        <f t="shared" si="383"/>
        <v>12930.659999999916</v>
      </c>
      <c r="HR119" s="15">
        <f t="shared" si="384"/>
        <v>12311.959999999963</v>
      </c>
      <c r="HS119" s="15">
        <f t="shared" si="385"/>
        <v>10229.520000000048</v>
      </c>
      <c r="HT119" s="15">
        <f t="shared" si="386"/>
        <v>9084.2200000000594</v>
      </c>
      <c r="HU119" s="15">
        <f t="shared" si="387"/>
        <v>8215.0599999999395</v>
      </c>
      <c r="HV119" s="16">
        <f t="shared" si="388"/>
        <v>8501.5200000000186</v>
      </c>
      <c r="HW119" s="14">
        <f t="shared" si="389"/>
        <v>8468.3999999999651</v>
      </c>
      <c r="HX119" s="15">
        <f t="shared" si="390"/>
        <v>7494.7200000000885</v>
      </c>
      <c r="HY119" s="15">
        <f t="shared" si="391"/>
        <v>8577.9599999998754</v>
      </c>
      <c r="HZ119" s="15">
        <f t="shared" si="392"/>
        <v>9947.3000000001048</v>
      </c>
      <c r="IA119" s="15">
        <f t="shared" si="393"/>
        <v>10533.499999999913</v>
      </c>
      <c r="IB119" s="15">
        <f t="shared" si="394"/>
        <v>10521.560000000027</v>
      </c>
      <c r="IC119" s="15">
        <f t="shared" si="395"/>
        <v>12930.659999999916</v>
      </c>
      <c r="ID119" s="15">
        <f t="shared" si="396"/>
        <v>12311.959999999963</v>
      </c>
      <c r="IE119" s="15">
        <f t="shared" si="397"/>
        <v>10229.520000000048</v>
      </c>
      <c r="IF119" s="15">
        <f t="shared" si="398"/>
        <v>9084.2200000000594</v>
      </c>
      <c r="IG119" s="15">
        <f t="shared" si="399"/>
        <v>8215.0599999999395</v>
      </c>
      <c r="IH119" s="16">
        <f t="shared" si="400"/>
        <v>8501.5200000000186</v>
      </c>
      <c r="II119" s="14">
        <f t="shared" si="401"/>
        <v>8468.3999999999651</v>
      </c>
      <c r="IJ119" s="15">
        <f t="shared" si="415"/>
        <v>7494.7200000000885</v>
      </c>
      <c r="IK119" s="15">
        <f t="shared" si="465"/>
        <v>8577.9599999998754</v>
      </c>
      <c r="IL119" s="15">
        <f t="shared" si="466"/>
        <v>9947.3000000001048</v>
      </c>
      <c r="IM119" s="15"/>
      <c r="IN119" s="15"/>
      <c r="IO119" s="15"/>
      <c r="IP119" s="15"/>
      <c r="IQ119" s="15"/>
      <c r="IR119" s="15"/>
      <c r="IS119" s="15"/>
      <c r="IT119" s="16"/>
      <c r="IU119" s="14"/>
      <c r="IV119" s="15"/>
      <c r="IW119" s="15"/>
      <c r="IX119" s="15"/>
      <c r="IY119" s="15"/>
      <c r="IZ119" s="15"/>
      <c r="JA119" s="15"/>
      <c r="JB119" s="15"/>
      <c r="JC119" s="15"/>
      <c r="JD119" s="15"/>
      <c r="JE119" s="15"/>
      <c r="JF119" s="16"/>
      <c r="JH119" s="17"/>
      <c r="JI119" s="14">
        <f t="shared" si="406"/>
        <v>0</v>
      </c>
      <c r="JJ119" s="15">
        <f t="shared" si="407"/>
        <v>0</v>
      </c>
      <c r="JK119" s="15">
        <f t="shared" si="408"/>
        <v>85020.420000000013</v>
      </c>
      <c r="JL119" s="15">
        <f t="shared" si="409"/>
        <v>116816.37999999992</v>
      </c>
      <c r="JM119" s="15">
        <f t="shared" si="410"/>
        <v>116816.37999999992</v>
      </c>
      <c r="JN119" s="15">
        <f t="shared" si="411"/>
        <v>116816.37999999992</v>
      </c>
      <c r="JO119" s="15">
        <f t="shared" si="412"/>
        <v>116816.37999999992</v>
      </c>
      <c r="JP119" s="15">
        <f t="shared" si="413"/>
        <v>34488.380000000034</v>
      </c>
      <c r="JQ119" s="15">
        <f t="shared" si="414"/>
        <v>0</v>
      </c>
      <c r="JR119" s="14"/>
    </row>
    <row r="120" spans="1:278" ht="12.75" customHeight="1" x14ac:dyDescent="0.25">
      <c r="A120" s="5" t="s">
        <v>5</v>
      </c>
      <c r="B120" s="3" t="s">
        <v>6</v>
      </c>
      <c r="C120" s="4">
        <v>45394</v>
      </c>
      <c r="D120">
        <f t="shared" si="461"/>
        <v>2024</v>
      </c>
      <c r="E120">
        <f t="shared" si="462"/>
        <v>4</v>
      </c>
      <c r="F120">
        <f t="shared" si="463"/>
        <v>2021</v>
      </c>
      <c r="G120">
        <f t="shared" si="464"/>
        <v>4</v>
      </c>
      <c r="H120">
        <f t="shared" si="402"/>
        <v>2024</v>
      </c>
      <c r="I120">
        <f t="shared" si="403"/>
        <v>5</v>
      </c>
      <c r="J120">
        <f t="shared" si="404"/>
        <v>2029</v>
      </c>
      <c r="K120">
        <f t="shared" si="405"/>
        <v>4</v>
      </c>
      <c r="M120" s="28">
        <f>IF(AND($D120=$M$4,$E120=M$5),VLOOKUP($A120,'Потребление ЭЭ_факт'!$A$5:$DH$154,47+'Потребление ЭЭ_факт'!AU$4-1,FALSE),IF(L120&lt;&gt;0,VLOOKUP($A120,'Потребление ЭЭ_факт'!$A$5:$DH$154,47+'Потребление ЭЭ_факт'!AU$4-1,FALSE),0))</f>
        <v>0</v>
      </c>
      <c r="N120" s="17">
        <f>IF(AND($D120=$M$4,$E120=N$5),VLOOKUP($A120,'Потребление ЭЭ_факт'!$A$5:$DH$154,47+'Потребление ЭЭ_факт'!AV$4-1,FALSE),IF(M120&lt;&gt;0,VLOOKUP($A120,'Потребление ЭЭ_факт'!$A$5:$DH$154,47+'Потребление ЭЭ_факт'!AV$4-1,FALSE),0))</f>
        <v>0</v>
      </c>
      <c r="O120" s="17">
        <f>IF(AND($D120=$M$4,$E120=O$5),VLOOKUP($A120,'Потребление ЭЭ_факт'!$A$5:$DH$154,47+'Потребление ЭЭ_факт'!AW$4-1,FALSE),IF(N120&lt;&gt;0,VLOOKUP($A120,'Потребление ЭЭ_факт'!$A$5:$DH$154,47+'Потребление ЭЭ_факт'!AW$4-1,FALSE),0))</f>
        <v>0</v>
      </c>
      <c r="P120" s="17">
        <f>IF(AND($D120=$M$4,$E120=P$5),VLOOKUP($A120,'Потребление ЭЭ_факт'!$A$5:$DH$154,47+'Потребление ЭЭ_факт'!AX$4-1,FALSE),IF(O120&lt;&gt;0,VLOOKUP($A120,'Потребление ЭЭ_факт'!$A$5:$DH$154,47+'Потребление ЭЭ_факт'!AX$4-1,FALSE),0))</f>
        <v>0</v>
      </c>
      <c r="Q120" s="17">
        <f>IF(AND($D120=$M$4,$E120=Q$5),VLOOKUP($A120,'Потребление ЭЭ_факт'!$A$5:$DH$154,47+'Потребление ЭЭ_факт'!AY$4-1,FALSE),IF(P120&lt;&gt;0,VLOOKUP($A120,'Потребление ЭЭ_факт'!$A$5:$DH$154,47+'Потребление ЭЭ_факт'!AY$4-1,FALSE),0))</f>
        <v>0</v>
      </c>
      <c r="R120" s="17">
        <f>IF(AND($D120=$M$4,$E120=R$5),VLOOKUP($A120,'Потребление ЭЭ_факт'!$A$5:$DH$154,47+'Потребление ЭЭ_факт'!AZ$4-1,FALSE),IF(Q120&lt;&gt;0,VLOOKUP($A120,'Потребление ЭЭ_факт'!$A$5:$DH$154,47+'Потребление ЭЭ_факт'!AZ$4-1,FALSE),0))</f>
        <v>0</v>
      </c>
      <c r="S120" s="17">
        <f>IF(AND($D120=$M$4,$E120=S$5),VLOOKUP($A120,'Потребление ЭЭ_факт'!$A$5:$DH$154,47+'Потребление ЭЭ_факт'!BA$4-1,FALSE),IF(R120&lt;&gt;0,VLOOKUP($A120,'Потребление ЭЭ_факт'!$A$5:$DH$154,47+'Потребление ЭЭ_факт'!BA$4-1,FALSE),0))</f>
        <v>0</v>
      </c>
      <c r="T120" s="17">
        <f>IF(AND($D120=$M$4,$E120=T$5),VLOOKUP($A120,'Потребление ЭЭ_факт'!$A$5:$DH$154,47+'Потребление ЭЭ_факт'!BB$4-1,FALSE),IF(S120&lt;&gt;0,VLOOKUP($A120,'Потребление ЭЭ_факт'!$A$5:$DH$154,47+'Потребление ЭЭ_факт'!BB$4-1,FALSE),0))</f>
        <v>0</v>
      </c>
      <c r="U120" s="17">
        <f>IF(AND($D120=$M$4,$E120=U$5),VLOOKUP($A120,'Потребление ЭЭ_факт'!$A$5:$DH$154,47+'Потребление ЭЭ_факт'!BC$4-1,FALSE),IF(T120&lt;&gt;0,VLOOKUP($A120,'Потребление ЭЭ_факт'!$A$5:$DH$154,47+'Потребление ЭЭ_факт'!BC$4-1,FALSE),0))</f>
        <v>0</v>
      </c>
      <c r="V120" s="17">
        <f>IF(AND($D120=$M$4,$E120=V$5),VLOOKUP($A120,'Потребление ЭЭ_факт'!$A$5:$DH$154,47+'Потребление ЭЭ_факт'!BD$4-1,FALSE),IF(U120&lt;&gt;0,VLOOKUP($A120,'Потребление ЭЭ_факт'!$A$5:$DH$154,47+'Потребление ЭЭ_факт'!BD$4-1,FALSE),0))</f>
        <v>0</v>
      </c>
      <c r="W120" s="17">
        <f>IF(AND($D120=$M$4,$E120=W$5),VLOOKUP($A120,'Потребление ЭЭ_факт'!$A$5:$DH$154,47+'Потребление ЭЭ_факт'!BE$4-1,FALSE),IF(V120&lt;&gt;0,VLOOKUP($A120,'Потребление ЭЭ_факт'!$A$5:$DH$154,47+'Потребление ЭЭ_факт'!BE$4-1,FALSE),0))</f>
        <v>0</v>
      </c>
      <c r="X120" s="17">
        <f>IF(AND($D120=$M$4,$E120=X$5),VLOOKUP($A120,'Потребление ЭЭ_факт'!$A$5:$DH$154,47+'Потребление ЭЭ_факт'!BF$4-1,FALSE),IF(W120&lt;&gt;0,VLOOKUP($A120,'Потребление ЭЭ_факт'!$A$5:$DH$154,47+'Потребление ЭЭ_факт'!BF$4-1,FALSE),0))</f>
        <v>0</v>
      </c>
      <c r="Y120" s="14">
        <f>IF(AND($D120=$Y$4,$E120=Y$5),VLOOKUP($A120,'Потребление ЭЭ_факт'!$A$5:$DH$154,47+'Потребление ЭЭ_факт'!BG$4+11,FALSE),IF(X120&lt;&gt;0,VLOOKUP($A120,'Потребление ЭЭ_факт'!$A$5:$DH$154,47+'Потребление ЭЭ_факт'!BG$4+11,FALSE),0))</f>
        <v>0</v>
      </c>
      <c r="Z120" s="17">
        <f>IF(AND($D120=$Y$4,$E120=Z$5),VLOOKUP($A120,'Потребление ЭЭ_факт'!$A$5:$DH$154,47+'Потребление ЭЭ_факт'!BH$4+11,FALSE),IF(Y120&lt;&gt;0,VLOOKUP($A120,'Потребление ЭЭ_факт'!$A$5:$DH$154,47+'Потребление ЭЭ_факт'!BH$4+11,FALSE),0))</f>
        <v>0</v>
      </c>
      <c r="AA120" s="17">
        <f>IF(AND($D120=$Y$4,$E120=AA$5),VLOOKUP($A120,'Потребление ЭЭ_факт'!$A$5:$DH$154,47+'Потребление ЭЭ_факт'!BI$4+11,FALSE),IF(Z120&lt;&gt;0,VLOOKUP($A120,'Потребление ЭЭ_факт'!$A$5:$DH$154,47+'Потребление ЭЭ_факт'!BI$4+11,FALSE),0))</f>
        <v>0</v>
      </c>
      <c r="AB120" s="17">
        <f>IF(AND($D120=$Y$4,$E120=AB$5),VLOOKUP($A120,'Потребление ЭЭ_факт'!$A$5:$DH$154,47+'Потребление ЭЭ_факт'!BJ$4+11,FALSE),IF(AA120&lt;&gt;0,VLOOKUP($A120,'Потребление ЭЭ_факт'!$A$5:$DH$154,47+'Потребление ЭЭ_факт'!BJ$4+11,FALSE),0))</f>
        <v>0</v>
      </c>
      <c r="AC120" s="17">
        <f>IF(AND($D120=$Y$4,$E120=AC$5),VLOOKUP($A120,'Потребление ЭЭ_факт'!$A$5:$DH$154,47+'Потребление ЭЭ_факт'!BK$4+11,FALSE),IF(AB120&lt;&gt;0,VLOOKUP($A120,'Потребление ЭЭ_факт'!$A$5:$DH$154,47+'Потребление ЭЭ_факт'!BK$4+11,FALSE),0))</f>
        <v>0</v>
      </c>
      <c r="AD120" s="17">
        <f>IF(AND($D120=$Y$4,$E120=AD$5),VLOOKUP($A120,'Потребление ЭЭ_факт'!$A$5:$DH$154,47+'Потребление ЭЭ_факт'!BL$4+11,FALSE),IF(AC120&lt;&gt;0,VLOOKUP($A120,'Потребление ЭЭ_факт'!$A$5:$DH$154,47+'Потребление ЭЭ_факт'!BL$4+11,FALSE),0))</f>
        <v>0</v>
      </c>
      <c r="AE120" s="17">
        <f>IF(AND($D120=$Y$4,$E120=AE$5),VLOOKUP($A120,'Потребление ЭЭ_факт'!$A$5:$DH$154,47+'Потребление ЭЭ_факт'!BM$4+11,FALSE),IF(AD120&lt;&gt;0,VLOOKUP($A120,'Потребление ЭЭ_факт'!$A$5:$DH$154,47+'Потребление ЭЭ_факт'!BM$4+11,FALSE),0))</f>
        <v>0</v>
      </c>
      <c r="AF120" s="17">
        <f>IF(AND($D120=$Y$4,$E120=AF$5),VLOOKUP($A120,'Потребление ЭЭ_факт'!$A$5:$DH$154,47+'Потребление ЭЭ_факт'!BN$4+11,FALSE),IF(AE120&lt;&gt;0,VLOOKUP($A120,'Потребление ЭЭ_факт'!$A$5:$DH$154,47+'Потребление ЭЭ_факт'!BN$4+11,FALSE),0))</f>
        <v>0</v>
      </c>
      <c r="AG120" s="17">
        <f>IF(AND($D120=$Y$4,$E120=AG$5),VLOOKUP($A120,'Потребление ЭЭ_факт'!$A$5:$DH$154,47+'Потребление ЭЭ_факт'!BO$4+11,FALSE),IF(AF120&lt;&gt;0,VLOOKUP($A120,'Потребление ЭЭ_факт'!$A$5:$DH$154,47+'Потребление ЭЭ_факт'!BO$4+11,FALSE),0))</f>
        <v>0</v>
      </c>
      <c r="AH120" s="17">
        <f>IF(AND($D120=$Y$4,$E120=AH$5),VLOOKUP($A120,'Потребление ЭЭ_факт'!$A$5:$DH$154,47+'Потребление ЭЭ_факт'!BP$4+11,FALSE),IF(AG120&lt;&gt;0,VLOOKUP($A120,'Потребление ЭЭ_факт'!$A$5:$DH$154,47+'Потребление ЭЭ_факт'!BP$4+11,FALSE),0))</f>
        <v>0</v>
      </c>
      <c r="AI120" s="17">
        <f>IF(AND($D120=$Y$4,$E120=AI$5),VLOOKUP($A120,'Потребление ЭЭ_факт'!$A$5:$DH$154,47+'Потребление ЭЭ_факт'!BQ$4+11,FALSE),IF(AH120&lt;&gt;0,VLOOKUP($A120,'Потребление ЭЭ_факт'!$A$5:$DH$154,47+'Потребление ЭЭ_факт'!BQ$4+11,FALSE),0))</f>
        <v>0</v>
      </c>
      <c r="AJ120" s="17">
        <f>IF(AND($D120=$Y$4,$E120=AJ$5),VLOOKUP($A120,'Потребление ЭЭ_факт'!$A$5:$DH$154,47+'Потребление ЭЭ_факт'!BR$4+11,FALSE),IF(AI120&lt;&gt;0,VLOOKUP($A120,'Потребление ЭЭ_факт'!$A$5:$DH$154,47+'Потребление ЭЭ_факт'!BR$4+11,FALSE),0))</f>
        <v>0</v>
      </c>
      <c r="AK120" s="14">
        <f>IF(AND($D120=$AK$4,$E120=AK$5),VLOOKUP($A120,'Потребление ЭЭ_факт'!$A$5:$DH$154,47+'Потребление ЭЭ_факт'!BS$4+23,FALSE),IF(AJ120&lt;&gt;0,VLOOKUP($A120,'Потребление ЭЭ_факт'!$A$5:$DH$154,47+'Потребление ЭЭ_факт'!BS$4+23,FALSE),0))</f>
        <v>0</v>
      </c>
      <c r="AL120" s="17">
        <f>IF(AND($D120=$AK$4,$E120=AL$5),VLOOKUP($A120,'Потребление ЭЭ_факт'!$A$5:$DH$154,47+'Потребление ЭЭ_факт'!BT$4+23,FALSE),IF(AK120&lt;&gt;0,VLOOKUP($A120,'Потребление ЭЭ_факт'!$A$5:$DH$154,47+'Потребление ЭЭ_факт'!BT$4+23,FALSE),0))</f>
        <v>0</v>
      </c>
      <c r="AM120" s="17">
        <f>IF(AND($D120=$AK$4,$E120=AM$5),VLOOKUP($A120,'Потребление ЭЭ_факт'!$A$5:$DH$154,47+'Потребление ЭЭ_факт'!BU$4+23,FALSE),IF(AL120&lt;&gt;0,VLOOKUP($A120,'Потребление ЭЭ_факт'!$A$5:$DH$154,47+'Потребление ЭЭ_факт'!BU$4+23,FALSE),0))</f>
        <v>0</v>
      </c>
      <c r="AN120" s="17">
        <f>IF(AND($D120=$AK$4,$E120=AN$5),VLOOKUP($A120,'Потребление ЭЭ_факт'!$A$5:$DH$154,47+'Потребление ЭЭ_факт'!BV$4+23,FALSE),IF(AM120&lt;&gt;0,VLOOKUP($A120,'Потребление ЭЭ_факт'!$A$5:$DH$154,47+'Потребление ЭЭ_факт'!BV$4+23,FALSE),0))</f>
        <v>0</v>
      </c>
      <c r="AO120" s="17">
        <f>IF(AND($D120=$AK$4,$E120=AO$5),VLOOKUP($A120,'Потребление ЭЭ_факт'!$A$5:$DH$154,47+'Потребление ЭЭ_факт'!BW$4+23,FALSE),IF(AN120&lt;&gt;0,VLOOKUP($A120,'Потребление ЭЭ_факт'!$A$5:$DH$154,47+'Потребление ЭЭ_факт'!BW$4+23,FALSE),0))</f>
        <v>0</v>
      </c>
      <c r="AP120" s="17">
        <f>IF(AND($D120=$AK$4,$E120=AP$5),VLOOKUP($A120,'Потребление ЭЭ_факт'!$A$5:$DH$154,47+'Потребление ЭЭ_факт'!BX$4+23,FALSE),IF(AO120&lt;&gt;0,VLOOKUP($A120,'Потребление ЭЭ_факт'!$A$5:$DH$154,47+'Потребление ЭЭ_факт'!BX$4+23,FALSE),0))</f>
        <v>0</v>
      </c>
      <c r="AQ120" s="17">
        <f>IF(AND($D120=$AK$4,$E120=AQ$5),VLOOKUP($A120,'Потребление ЭЭ_факт'!$A$5:$DH$154,47+'Потребление ЭЭ_факт'!BY$4+23,FALSE),IF(AP120&lt;&gt;0,VLOOKUP($A120,'Потребление ЭЭ_факт'!$A$5:$DH$154,47+'Потребление ЭЭ_факт'!BY$4+23,FALSE),0))</f>
        <v>0</v>
      </c>
      <c r="AR120" s="17">
        <f>IF(AND($D120=$AK$4,$E120=AR$5),VLOOKUP($A120,'Потребление ЭЭ_факт'!$A$5:$DH$154,47+'Потребление ЭЭ_факт'!BZ$4+23,FALSE),IF(AQ120&lt;&gt;0,VLOOKUP($A120,'Потребление ЭЭ_факт'!$A$5:$DH$154,47+'Потребление ЭЭ_факт'!BZ$4+23,FALSE),0))</f>
        <v>0</v>
      </c>
      <c r="AS120" s="17">
        <f>IF(AND($D120=$AK$4,$E120=AS$5),VLOOKUP($A120,'Потребление ЭЭ_факт'!$A$5:$DH$154,47+'Потребление ЭЭ_факт'!CA$4+23,FALSE),IF(AR120&lt;&gt;0,VLOOKUP($A120,'Потребление ЭЭ_факт'!$A$5:$DH$154,47+'Потребление ЭЭ_факт'!CA$4+23,FALSE),0))</f>
        <v>0</v>
      </c>
      <c r="AT120" s="17">
        <f>IF(AND($D120=$AK$4,$E120=AT$5),VLOOKUP($A120,'Потребление ЭЭ_факт'!$A$5:$DH$154,47+'Потребление ЭЭ_факт'!CB$4+23,FALSE),IF(AS120&lt;&gt;0,VLOOKUP($A120,'Потребление ЭЭ_факт'!$A$5:$DH$154,47+'Потребление ЭЭ_факт'!CB$4+23,FALSE),0))</f>
        <v>0</v>
      </c>
      <c r="AU120" s="17">
        <f>IF(AND($D120=$AK$4,$E120=AU$5),VLOOKUP($A120,'Потребление ЭЭ_факт'!$A$5:$DH$154,47+'Потребление ЭЭ_факт'!CC$4+23,FALSE),IF(AT120&lt;&gt;0,VLOOKUP($A120,'Потребление ЭЭ_факт'!$A$5:$DH$154,47+'Потребление ЭЭ_факт'!CC$4+23,FALSE),0))</f>
        <v>0</v>
      </c>
      <c r="AV120" s="17">
        <f>IF(AND($D120=$AK$4,$E120=AV$5),VLOOKUP($A120,'Потребление ЭЭ_факт'!$A$5:$DH$154,47+'Потребление ЭЭ_факт'!CD$4+23,FALSE),IF(AU120&lt;&gt;0,VLOOKUP($A120,'Потребление ЭЭ_факт'!$A$5:$DH$154,47+'Потребление ЭЭ_факт'!CD$4+23,FALSE),0))</f>
        <v>0</v>
      </c>
      <c r="AW120" s="14">
        <f>IF(AND($D120=$AW$4,$E120=AW$5),VLOOKUP($A120,'Потребление ЭЭ_факт'!$A$5:$DH$154,47+'Потребление ЭЭ_факт'!CE$4+35,FALSE),IF(AV120&lt;&gt;0,VLOOKUP($A120,'Потребление ЭЭ_факт'!$A$5:$DH$154,47+'Потребление ЭЭ_факт'!CE$4+35,FALSE),0))</f>
        <v>0</v>
      </c>
      <c r="AX120" s="17">
        <f>IF(AND($D120=$AW$4,$E120=AX$5),VLOOKUP($A120,'Потребление ЭЭ_факт'!$A$5:$DH$154,47+'Потребление ЭЭ_факт'!CF$4+35,FALSE),IF(AW120&lt;&gt;0,VLOOKUP($A120,'Потребление ЭЭ_факт'!$A$5:$DH$154,47+'Потребление ЭЭ_факт'!CF$4+35,FALSE),0))</f>
        <v>0</v>
      </c>
      <c r="AY120" s="17">
        <f>IF(AND($D120=$AW$4,$E120=AY$5),VLOOKUP($A120,'Потребление ЭЭ_факт'!$A$5:$DH$154,47+'Потребление ЭЭ_факт'!CG$4+35,FALSE),IF(AX120&lt;&gt;0,VLOOKUP($A120,'Потребление ЭЭ_факт'!$A$5:$DH$154,47+'Потребление ЭЭ_факт'!CG$4+35,FALSE),0))</f>
        <v>0</v>
      </c>
      <c r="AZ120" s="17">
        <f>IF(AND($D120=$AW$4,$E120=AZ$5),VLOOKUP($A120,'Потребление ЭЭ_факт'!$A$5:$DH$154,47+'Потребление ЭЭ_факт'!CH$4+35,FALSE),IF(AY120&lt;&gt;0,VLOOKUP($A120,'Потребление ЭЭ_факт'!$A$5:$DH$154,47+'Потребление ЭЭ_факт'!CH$4+35,FALSE),0))</f>
        <v>0</v>
      </c>
      <c r="BA120" s="17">
        <f>IF(AND($D120=$AW$4,$E120=BA$5),VLOOKUP($A120,'Потребление ЭЭ_факт'!$A$5:$DH$154,47+'Потребление ЭЭ_факт'!CI$4+35,FALSE),IF(AZ120&lt;&gt;0,VLOOKUP($A120,'Потребление ЭЭ_факт'!$A$5:$DH$154,47+'Потребление ЭЭ_факт'!CI$4+35,FALSE),0))</f>
        <v>0</v>
      </c>
      <c r="BB120" s="17">
        <f>IF(AND($D120=$AW$4,$E120=BB$5),VLOOKUP($A120,'Потребление ЭЭ_факт'!$A$5:$DH$154,47+'Потребление ЭЭ_факт'!CJ$4+35,FALSE),IF(BA120&lt;&gt;0,VLOOKUP($A120,'Потребление ЭЭ_факт'!$A$5:$DH$154,47+'Потребление ЭЭ_факт'!CJ$4+35,FALSE),0))</f>
        <v>0</v>
      </c>
      <c r="BC120" s="17">
        <f>IF(AND($D120=$AW$4,$E120=BC$5),VLOOKUP($A120,'Потребление ЭЭ_факт'!$A$5:$DH$154,47+'Потребление ЭЭ_факт'!CK$4+35,FALSE),IF(BB120&lt;&gt;0,VLOOKUP($A120,'Потребление ЭЭ_факт'!$A$5:$DH$154,47+'Потребление ЭЭ_факт'!CK$4+35,FALSE),0))</f>
        <v>0</v>
      </c>
      <c r="BD120" s="17">
        <f>IF(AND($D120=$AW$4,$E120=BD$5),VLOOKUP($A120,'Потребление ЭЭ_факт'!$A$5:$DH$154,47+'Потребление ЭЭ_факт'!CL$4+35,FALSE),IF(BC120&lt;&gt;0,VLOOKUP($A120,'Потребление ЭЭ_факт'!$A$5:$DH$154,47+'Потребление ЭЭ_факт'!CL$4+35,FALSE),0))</f>
        <v>0</v>
      </c>
      <c r="BE120" s="17">
        <f>IF(AND($D120=$AW$4,$E120=BE$5),VLOOKUP($A120,'Потребление ЭЭ_факт'!$A$5:$DH$154,47+'Потребление ЭЭ_факт'!CM$4+35,FALSE),IF(BD120&lt;&gt;0,VLOOKUP($A120,'Потребление ЭЭ_факт'!$A$5:$DH$154,47+'Потребление ЭЭ_факт'!CM$4+35,FALSE),0))</f>
        <v>0</v>
      </c>
      <c r="BF120" s="17">
        <f>IF(AND($D120=$AW$4,$E120=BF$5),VLOOKUP($A120,'Потребление ЭЭ_факт'!$A$5:$DH$154,47+'Потребление ЭЭ_факт'!CN$4+35,FALSE),IF(BE120&lt;&gt;0,VLOOKUP($A120,'Потребление ЭЭ_факт'!$A$5:$DH$154,47+'Потребление ЭЭ_факт'!CN$4+35,FALSE),0))</f>
        <v>0</v>
      </c>
      <c r="BG120" s="17">
        <f>IF(AND($D120=$AW$4,$E120=BG$5),VLOOKUP($A120,'Потребление ЭЭ_факт'!$A$5:$DH$154,47+'Потребление ЭЭ_факт'!CO$4+35,FALSE),IF(BF120&lt;&gt;0,VLOOKUP($A120,'Потребление ЭЭ_факт'!$A$5:$DH$154,47+'Потребление ЭЭ_факт'!CO$4+35,FALSE),0))</f>
        <v>0</v>
      </c>
      <c r="BH120" s="17">
        <f>IF(AND($D120=$AW$4,$E120=BH$5),VLOOKUP($A120,'Потребление ЭЭ_факт'!$A$5:$DH$154,47+'Потребление ЭЭ_факт'!CP$4+35,FALSE),IF(BG120&lt;&gt;0,VLOOKUP($A120,'Потребление ЭЭ_факт'!$A$5:$DH$154,47+'Потребление ЭЭ_факт'!CP$4+35,FALSE),0))</f>
        <v>0</v>
      </c>
      <c r="BI120" s="14">
        <f>IF(AND($D120=$BI$4,$E120=BI$5),VLOOKUP($A120,'Потребление ЭЭ_факт'!$A$5:$DH$154,47+'Потребление ЭЭ_факт'!CQ$4+47,FALSE),IF(BH120&lt;&gt;0,VLOOKUP($A120,'Потребление ЭЭ_факт'!$A$5:$DH$154,47+'Потребление ЭЭ_факт'!CQ$4+47,FALSE),0))</f>
        <v>0</v>
      </c>
      <c r="BJ120" s="17">
        <f>IF(AND($D120=$BI$4,$E120=BJ$5),VLOOKUP($A120,'Потребление ЭЭ_факт'!$A$5:$DH$154,47+'Потребление ЭЭ_факт'!CR$4+47,FALSE),IF(BI120&lt;&gt;0,VLOOKUP($A120,'Потребление ЭЭ_факт'!$A$5:$DH$154,47+'Потребление ЭЭ_факт'!CR$4+47,FALSE),0))</f>
        <v>0</v>
      </c>
      <c r="BK120" s="17">
        <f>IF(AND($D120=$BI$4,$E120=BK$5),VLOOKUP($A120,'Потребление ЭЭ_факт'!$A$5:$DH$154,47+'Потребление ЭЭ_факт'!CS$4+47,FALSE),IF(BJ120&lt;&gt;0,VLOOKUP($A120,'Потребление ЭЭ_факт'!$A$5:$DH$154,47+'Потребление ЭЭ_факт'!CS$4+47,FALSE),0))</f>
        <v>0</v>
      </c>
      <c r="BL120" s="17">
        <f>IF(AND($D120=$BI$4,$E120=BL$5),VLOOKUP($A120,'Потребление ЭЭ_факт'!$A$5:$DH$154,47+'Потребление ЭЭ_факт'!CT$4+47,FALSE),IF(BK120&lt;&gt;0,VLOOKUP($A120,'Потребление ЭЭ_факт'!$A$5:$DH$154,47+'Потребление ЭЭ_факт'!CT$4+47,FALSE),0))</f>
        <v>9844.7898839999998</v>
      </c>
      <c r="BM120" s="17">
        <f>IF(AND($D120=$BI$4,$E120=BM$5),VLOOKUP($A120,'Потребление ЭЭ_факт'!$A$5:$DH$154,47+'Потребление ЭЭ_факт'!CU$4+47,FALSE),IF(BL120&lt;&gt;0,VLOOKUP($A120,'Потребление ЭЭ_факт'!$A$5:$DH$154,47+'Потребление ЭЭ_факт'!CU$4+47,FALSE),0))</f>
        <v>12400.960224</v>
      </c>
      <c r="BN120" s="17">
        <f>IF(AND($D120=$BI$4,$E120=BN$5),VLOOKUP($A120,'Потребление ЭЭ_факт'!$A$5:$DH$154,47+'Потребление ЭЭ_факт'!CV$4+47,FALSE),IF(BM120&lt;&gt;0,VLOOKUP($A120,'Потребление ЭЭ_факт'!$A$5:$DH$154,47+'Потребление ЭЭ_факт'!CV$4+47,FALSE),0))</f>
        <v>15235.164858</v>
      </c>
      <c r="BO120" s="17">
        <f>IF(AND($D120=$BI$4,$E120=BO$5),VLOOKUP($A120,'Потребление ЭЭ_факт'!$A$5:$DH$154,47+'Потребление ЭЭ_факт'!CW$4+47,FALSE),IF(BN120&lt;&gt;0,VLOOKUP($A120,'Потребление ЭЭ_факт'!$A$5:$DH$154,47+'Потребление ЭЭ_факт'!CW$4+47,FALSE),0))</f>
        <v>16477.383897</v>
      </c>
      <c r="BP120" s="17">
        <f>IF(AND($D120=$BI$4,$E120=BP$5),VLOOKUP($A120,'Потребление ЭЭ_факт'!$A$5:$DH$154,47+'Потребление ЭЭ_факт'!CX$4+47,FALSE),IF(BO120&lt;&gt;0,VLOOKUP($A120,'Потребление ЭЭ_факт'!$A$5:$DH$154,47+'Потребление ЭЭ_факт'!CX$4+47,FALSE),0))</f>
        <v>14067.906171000001</v>
      </c>
      <c r="BQ120" s="17">
        <f>IF(AND($D120=$BI$4,$E120=BQ$5),VLOOKUP($A120,'Потребление ЭЭ_факт'!$A$5:$DH$154,47+'Потребление ЭЭ_факт'!CY$4+47,FALSE),IF(BP120&lt;&gt;0,VLOOKUP($A120,'Потребление ЭЭ_факт'!$A$5:$DH$154,47+'Потребление ЭЭ_факт'!CY$4+47,FALSE),0))</f>
        <v>14451.864036000001</v>
      </c>
      <c r="BR120" s="17">
        <f>IF(AND($D120=$BI$4,$E120=BR$5),VLOOKUP($A120,'Потребление ЭЭ_факт'!$A$5:$DH$154,47+'Потребление ЭЭ_факт'!CZ$4+47,FALSE),IF(BQ120&lt;&gt;0,VLOOKUP($A120,'Потребление ЭЭ_факт'!$A$5:$DH$154,47+'Потребление ЭЭ_факт'!CZ$4+47,FALSE),0))</f>
        <v>13421.687250000001</v>
      </c>
      <c r="BS120" s="17">
        <f>IF(AND($D120=$BI$4,$E120=BS$5),VLOOKUP($A120,'Потребление ЭЭ_факт'!$A$5:$DH$154,47+'Потребление ЭЭ_факт'!DA$4+47,FALSE),IF(BR120&lt;&gt;0,VLOOKUP($A120,'Потребление ЭЭ_факт'!$A$5:$DH$154,47+'Потребление ЭЭ_факт'!DA$4+47,FALSE),0))</f>
        <v>12981.650288999999</v>
      </c>
      <c r="BT120" s="17">
        <f>IF(AND($D120=$BI$4,$E120=BT$5),VLOOKUP($A120,'Потребление ЭЭ_факт'!$A$5:$DH$154,47+'Потребление ЭЭ_факт'!DB$4+47,FALSE),IF(BS120&lt;&gt;0,VLOOKUP($A120,'Потребление ЭЭ_факт'!$A$5:$DH$154,47+'Потребление ЭЭ_факт'!DB$4+47,FALSE),0))</f>
        <v>13473.083505000001</v>
      </c>
      <c r="BU120" s="14">
        <f>IF(AND($D120=$BU$4,$E120=BU$5),VLOOKUP($A120,'Потребление ЭЭ_факт'!$A$5:$DH$154,59+'Потребление ЭЭ_факт'!DC$4+47,FALSE),IF(BT120&lt;&gt;0,VLOOKUP($A120,'Потребление ЭЭ_факт'!$A$5:$DH$154,47+'Потребление ЭЭ_факт'!DC$4+59,FALSE),0))</f>
        <v>13165.303518000001</v>
      </c>
      <c r="BV120" s="17">
        <f>IF(AND($D120=$BU$4,$E120=BV$5),VLOOKUP($A120,'Потребление ЭЭ_факт'!$A$5:$DH$154,59+'Потребление ЭЭ_факт'!DD$4+47,FALSE),IF(BU120&lt;&gt;0,VLOOKUP($A120,'Потребление ЭЭ_факт'!$A$5:$DH$154,47+'Потребление ЭЭ_факт'!DD$4+59,FALSE),0))</f>
        <v>10896.718197</v>
      </c>
      <c r="BW120" s="17">
        <f>IF(AND($D120=$BU$4,$E120=BW$5),VLOOKUP($A120,'Потребление ЭЭ_факт'!$A$5:$DH$154,59+'Потребление ЭЭ_факт'!DE$4+47,FALSE),IF(BV120&lt;&gt;0,VLOOKUP($A120,'Потребление ЭЭ_факт'!$A$5:$DH$154,47+'Потребление ЭЭ_факт'!DE$4+59,FALSE),0))</f>
        <v>12058.017216</v>
      </c>
      <c r="BX120" s="17">
        <f>IF(AND($D120=$BU$4,$E120=BX$5),VLOOKUP($A120,'Потребление ЭЭ_факт'!$A$5:$DH$154,59+'Потребление ЭЭ_факт'!DF$4+47,FALSE),IF(BW120&lt;&gt;0,VLOOKUP($A120,'Потребление ЭЭ_факт'!$A$5:$DH$154,47+'Потребление ЭЭ_факт'!DF$4+59,FALSE),0))</f>
        <v>11407.023297</v>
      </c>
      <c r="BY120" s="17">
        <f>IF(AND($D120=$BU$4,$E120=BY$5),VLOOKUP($A120,'Потребление ЭЭ_факт'!$A$5:$DH$154,59+'Потребление ЭЭ_факт'!DG$4+47,FALSE),IF(BX120&lt;&gt;0,VLOOKUP($A120,'Потребление ЭЭ_факт'!$A$5:$DH$154,47+'Потребление ЭЭ_факт'!DG$4+59,FALSE),0))</f>
        <v>12761.319534</v>
      </c>
      <c r="BZ120" s="17">
        <f>IF(AND($D120=$BU$4,$E120=BZ$5),VLOOKUP($A120,'Потребление ЭЭ_факт'!$A$5:$DH$154,59+'Потребление ЭЭ_факт'!DH$4+47,FALSE),IF(BY120&lt;&gt;0,VLOOKUP($A120,'Потребление ЭЭ_факт'!$A$5:$DH$154,47+'Потребление ЭЭ_факт'!DH$4+59,FALSE),0))</f>
        <v>15095.552627999999</v>
      </c>
      <c r="CA120" s="17">
        <f t="shared" si="301"/>
        <v>16477.383897</v>
      </c>
      <c r="CB120" s="17">
        <f t="shared" si="302"/>
        <v>14067.906171000001</v>
      </c>
      <c r="CC120" s="17">
        <f t="shared" si="303"/>
        <v>14451.864036000001</v>
      </c>
      <c r="CD120" s="17">
        <f t="shared" si="304"/>
        <v>13421.687250000001</v>
      </c>
      <c r="CE120" s="17">
        <f t="shared" si="305"/>
        <v>12981.650288999999</v>
      </c>
      <c r="CF120" s="15">
        <f t="shared" si="306"/>
        <v>13473.083505000001</v>
      </c>
      <c r="CG120" s="14">
        <f t="shared" si="307"/>
        <v>13165.303518000001</v>
      </c>
      <c r="CH120" s="15">
        <f t="shared" si="308"/>
        <v>10896.718197</v>
      </c>
      <c r="CI120" s="15">
        <f t="shared" si="309"/>
        <v>12058.017216</v>
      </c>
      <c r="CJ120" s="15">
        <f t="shared" si="310"/>
        <v>11407.023297</v>
      </c>
      <c r="CK120" s="15">
        <f t="shared" si="311"/>
        <v>12761.319534</v>
      </c>
      <c r="CL120" s="15">
        <f t="shared" si="312"/>
        <v>15095.552627999999</v>
      </c>
      <c r="CM120" s="15">
        <f t="shared" si="438"/>
        <v>16477.383897</v>
      </c>
      <c r="CN120" s="15">
        <f t="shared" si="439"/>
        <v>14067.906171000001</v>
      </c>
      <c r="CO120" s="15">
        <f t="shared" si="440"/>
        <v>14451.864036000001</v>
      </c>
      <c r="CP120" s="15">
        <f t="shared" si="441"/>
        <v>13421.687250000001</v>
      </c>
      <c r="CQ120" s="15">
        <f t="shared" si="442"/>
        <v>12981.650288999999</v>
      </c>
      <c r="CR120" s="16">
        <f t="shared" si="443"/>
        <v>13473.083505000001</v>
      </c>
      <c r="CS120" s="14">
        <f t="shared" si="437"/>
        <v>13165.303518000001</v>
      </c>
      <c r="CT120" s="15">
        <f t="shared" si="416"/>
        <v>10896.718197</v>
      </c>
      <c r="CU120" s="15">
        <f t="shared" si="417"/>
        <v>12058.017216</v>
      </c>
      <c r="CV120" s="15">
        <f t="shared" si="418"/>
        <v>11407.023297</v>
      </c>
      <c r="CW120" s="15">
        <f t="shared" si="419"/>
        <v>12761.319534</v>
      </c>
      <c r="CX120" s="15">
        <f t="shared" si="420"/>
        <v>15095.552627999999</v>
      </c>
      <c r="CY120" s="15">
        <f t="shared" si="421"/>
        <v>16477.383897</v>
      </c>
      <c r="CZ120" s="15">
        <f t="shared" si="422"/>
        <v>14067.906171000001</v>
      </c>
      <c r="DA120" s="15">
        <f t="shared" si="423"/>
        <v>14451.864036000001</v>
      </c>
      <c r="DB120" s="15">
        <f t="shared" si="424"/>
        <v>13421.687250000001</v>
      </c>
      <c r="DC120" s="15">
        <f t="shared" si="425"/>
        <v>12981.650288999999</v>
      </c>
      <c r="DD120" s="16">
        <f t="shared" si="459"/>
        <v>13473.083505000001</v>
      </c>
      <c r="DE120" s="14">
        <f t="shared" si="460"/>
        <v>13165.303518000001</v>
      </c>
      <c r="DF120" s="15">
        <f t="shared" si="426"/>
        <v>10896.718197</v>
      </c>
      <c r="DG120" s="15">
        <f t="shared" si="427"/>
        <v>12058.017216</v>
      </c>
      <c r="DH120" s="15">
        <f t="shared" si="428"/>
        <v>11407.023297</v>
      </c>
      <c r="DI120" s="15">
        <f t="shared" si="429"/>
        <v>12761.319534</v>
      </c>
      <c r="DJ120" s="15">
        <f t="shared" si="430"/>
        <v>15095.552627999999</v>
      </c>
      <c r="DK120" s="15">
        <f t="shared" si="431"/>
        <v>16477.383897</v>
      </c>
      <c r="DL120" s="15">
        <f t="shared" si="432"/>
        <v>14067.906171000001</v>
      </c>
      <c r="DM120" s="15">
        <f t="shared" si="433"/>
        <v>14451.864036000001</v>
      </c>
      <c r="DN120" s="15">
        <f t="shared" si="434"/>
        <v>13421.687250000001</v>
      </c>
      <c r="DO120" s="15">
        <f t="shared" si="435"/>
        <v>12981.650288999999</v>
      </c>
      <c r="DP120" s="16">
        <f t="shared" si="436"/>
        <v>13473.083505000001</v>
      </c>
      <c r="DQ120" s="14">
        <f t="shared" si="333"/>
        <v>13165.303518000001</v>
      </c>
      <c r="DR120" s="15">
        <f t="shared" si="334"/>
        <v>10896.718197</v>
      </c>
      <c r="DS120" s="15">
        <f t="shared" si="335"/>
        <v>12058.017216</v>
      </c>
      <c r="DT120" s="15">
        <f t="shared" si="336"/>
        <v>11407.023297</v>
      </c>
      <c r="DU120" s="15">
        <f t="shared" si="337"/>
        <v>12761.319534</v>
      </c>
      <c r="DV120" s="15">
        <f t="shared" si="338"/>
        <v>15095.552627999999</v>
      </c>
      <c r="DW120" s="15">
        <f t="shared" si="339"/>
        <v>16477.383897</v>
      </c>
      <c r="DX120" s="15">
        <f t="shared" si="340"/>
        <v>14067.906171000001</v>
      </c>
      <c r="DY120" s="15">
        <f t="shared" si="341"/>
        <v>14451.864036000001</v>
      </c>
      <c r="DZ120" s="15">
        <f t="shared" si="444"/>
        <v>13421.687250000001</v>
      </c>
      <c r="EA120" s="15">
        <f t="shared" si="445"/>
        <v>12981.650288999999</v>
      </c>
      <c r="EB120" s="16">
        <f t="shared" si="446"/>
        <v>13473.083505000001</v>
      </c>
      <c r="EC120" s="14">
        <f t="shared" si="447"/>
        <v>13165.303518000001</v>
      </c>
      <c r="ED120" s="15">
        <f t="shared" si="448"/>
        <v>10896.718197</v>
      </c>
      <c r="EE120" s="15">
        <f t="shared" si="449"/>
        <v>12058.017216</v>
      </c>
      <c r="EF120" s="15">
        <f t="shared" si="450"/>
        <v>11407.023297</v>
      </c>
      <c r="EG120" s="15">
        <f t="shared" si="451"/>
        <v>12761.319534</v>
      </c>
      <c r="EH120" s="15">
        <f t="shared" si="452"/>
        <v>15095.552627999999</v>
      </c>
      <c r="EI120" s="15">
        <f t="shared" si="453"/>
        <v>16477.383897</v>
      </c>
      <c r="EJ120" s="15">
        <f t="shared" si="454"/>
        <v>14067.906171000001</v>
      </c>
      <c r="EK120" s="15">
        <f t="shared" si="455"/>
        <v>14451.864036000001</v>
      </c>
      <c r="EL120" s="15">
        <f t="shared" si="456"/>
        <v>13421.687250000001</v>
      </c>
      <c r="EM120" s="15">
        <f t="shared" si="457"/>
        <v>12981.650288999999</v>
      </c>
      <c r="EN120" s="16">
        <f t="shared" si="458"/>
        <v>13473.083505000001</v>
      </c>
      <c r="EO120" s="14"/>
      <c r="EP120" s="15"/>
      <c r="EQ120" s="15"/>
      <c r="ER120" s="15"/>
      <c r="ES120" s="15"/>
      <c r="ET120" s="15"/>
      <c r="EU120" s="15"/>
      <c r="EV120" s="15"/>
      <c r="EW120" s="15"/>
      <c r="EX120" s="15"/>
      <c r="EY120" s="15"/>
      <c r="EZ120" s="16"/>
      <c r="FC120" s="14"/>
      <c r="FD120" s="17"/>
      <c r="FE120" s="17"/>
      <c r="FF120" s="17"/>
      <c r="FG120" s="17"/>
      <c r="FH120" s="17"/>
      <c r="FI120" s="17"/>
      <c r="FJ120" s="17"/>
      <c r="FK120" s="17"/>
      <c r="FL120" s="17"/>
      <c r="FM120" s="17"/>
      <c r="FN120" s="17"/>
      <c r="FO120" s="14"/>
      <c r="FP120" s="17"/>
      <c r="FQ120" s="17"/>
      <c r="FR120" s="17"/>
      <c r="FS120" s="17"/>
      <c r="FT120" s="17"/>
      <c r="FU120" s="17"/>
      <c r="FV120" s="17"/>
      <c r="FW120" s="17"/>
      <c r="FX120" s="17"/>
      <c r="FY120" s="17"/>
      <c r="FZ120" s="17"/>
      <c r="GA120" s="14"/>
      <c r="GB120" s="17"/>
      <c r="GC120" s="17"/>
      <c r="GD120" s="17"/>
      <c r="GE120" s="17">
        <f t="shared" si="345"/>
        <v>12400.960224</v>
      </c>
      <c r="GF120" s="17">
        <f t="shared" si="346"/>
        <v>15235.164858</v>
      </c>
      <c r="GG120" s="17">
        <f t="shared" si="347"/>
        <v>16477.383897</v>
      </c>
      <c r="GH120" s="17">
        <f t="shared" si="348"/>
        <v>14067.906171000001</v>
      </c>
      <c r="GI120" s="17">
        <f t="shared" si="349"/>
        <v>14451.864036000001</v>
      </c>
      <c r="GJ120" s="17">
        <f t="shared" si="350"/>
        <v>13421.687250000001</v>
      </c>
      <c r="GK120" s="17">
        <f t="shared" si="351"/>
        <v>12981.650288999999</v>
      </c>
      <c r="GL120" s="17">
        <f t="shared" si="352"/>
        <v>13473.083505000001</v>
      </c>
      <c r="GM120" s="14">
        <f t="shared" si="353"/>
        <v>13165.303518000001</v>
      </c>
      <c r="GN120" s="17">
        <f t="shared" si="354"/>
        <v>10896.718197</v>
      </c>
      <c r="GO120" s="17">
        <f t="shared" si="355"/>
        <v>12058.017216</v>
      </c>
      <c r="GP120" s="17">
        <f t="shared" si="356"/>
        <v>11407.023297</v>
      </c>
      <c r="GQ120" s="17">
        <f t="shared" si="357"/>
        <v>12761.319534</v>
      </c>
      <c r="GR120" s="17">
        <f t="shared" si="358"/>
        <v>15095.552627999999</v>
      </c>
      <c r="GS120" s="17">
        <f t="shared" si="359"/>
        <v>16477.383897</v>
      </c>
      <c r="GT120" s="17">
        <f t="shared" si="360"/>
        <v>14067.906171000001</v>
      </c>
      <c r="GU120" s="17">
        <f t="shared" si="361"/>
        <v>14451.864036000001</v>
      </c>
      <c r="GV120" s="17">
        <f t="shared" si="362"/>
        <v>13421.687250000001</v>
      </c>
      <c r="GW120" s="17">
        <f t="shared" si="363"/>
        <v>12981.650288999999</v>
      </c>
      <c r="GX120" s="15">
        <f t="shared" si="364"/>
        <v>13473.083505000001</v>
      </c>
      <c r="GY120" s="14">
        <f t="shared" si="365"/>
        <v>13165.303518000001</v>
      </c>
      <c r="GZ120" s="15">
        <f t="shared" si="366"/>
        <v>10896.718197</v>
      </c>
      <c r="HA120" s="15">
        <f t="shared" si="367"/>
        <v>12058.017216</v>
      </c>
      <c r="HB120" s="15">
        <f t="shared" si="368"/>
        <v>11407.023297</v>
      </c>
      <c r="HC120" s="15">
        <f t="shared" si="369"/>
        <v>12761.319534</v>
      </c>
      <c r="HD120" s="15">
        <f t="shared" si="370"/>
        <v>15095.552627999999</v>
      </c>
      <c r="HE120" s="15">
        <f t="shared" si="371"/>
        <v>16477.383897</v>
      </c>
      <c r="HF120" s="15">
        <f t="shared" si="372"/>
        <v>14067.906171000001</v>
      </c>
      <c r="HG120" s="15">
        <f t="shared" si="373"/>
        <v>14451.864036000001</v>
      </c>
      <c r="HH120" s="15">
        <f t="shared" si="374"/>
        <v>13421.687250000001</v>
      </c>
      <c r="HI120" s="15">
        <f t="shared" si="375"/>
        <v>12981.650288999999</v>
      </c>
      <c r="HJ120" s="16">
        <f t="shared" si="376"/>
        <v>13473.083505000001</v>
      </c>
      <c r="HK120" s="14">
        <f t="shared" si="377"/>
        <v>13165.303518000001</v>
      </c>
      <c r="HL120" s="15">
        <f t="shared" si="378"/>
        <v>10896.718197</v>
      </c>
      <c r="HM120" s="15">
        <f t="shared" si="379"/>
        <v>12058.017216</v>
      </c>
      <c r="HN120" s="15">
        <f t="shared" si="380"/>
        <v>11407.023297</v>
      </c>
      <c r="HO120" s="15">
        <f t="shared" si="381"/>
        <v>12761.319534</v>
      </c>
      <c r="HP120" s="15">
        <f t="shared" si="382"/>
        <v>15095.552627999999</v>
      </c>
      <c r="HQ120" s="15">
        <f t="shared" si="383"/>
        <v>16477.383897</v>
      </c>
      <c r="HR120" s="15">
        <f t="shared" si="384"/>
        <v>14067.906171000001</v>
      </c>
      <c r="HS120" s="15">
        <f t="shared" si="385"/>
        <v>14451.864036000001</v>
      </c>
      <c r="HT120" s="15">
        <f t="shared" si="386"/>
        <v>13421.687250000001</v>
      </c>
      <c r="HU120" s="15">
        <f t="shared" si="387"/>
        <v>12981.650288999999</v>
      </c>
      <c r="HV120" s="16">
        <f t="shared" si="388"/>
        <v>13473.083505000001</v>
      </c>
      <c r="HW120" s="14">
        <f t="shared" si="389"/>
        <v>13165.303518000001</v>
      </c>
      <c r="HX120" s="15">
        <f t="shared" si="390"/>
        <v>10896.718197</v>
      </c>
      <c r="HY120" s="15">
        <f t="shared" si="391"/>
        <v>12058.017216</v>
      </c>
      <c r="HZ120" s="15">
        <f t="shared" si="392"/>
        <v>11407.023297</v>
      </c>
      <c r="IA120" s="15">
        <f t="shared" si="393"/>
        <v>12761.319534</v>
      </c>
      <c r="IB120" s="15">
        <f t="shared" si="394"/>
        <v>15095.552627999999</v>
      </c>
      <c r="IC120" s="15">
        <f t="shared" si="395"/>
        <v>16477.383897</v>
      </c>
      <c r="ID120" s="15">
        <f t="shared" si="396"/>
        <v>14067.906171000001</v>
      </c>
      <c r="IE120" s="15">
        <f t="shared" si="397"/>
        <v>14451.864036000001</v>
      </c>
      <c r="IF120" s="15">
        <f t="shared" si="398"/>
        <v>13421.687250000001</v>
      </c>
      <c r="IG120" s="15">
        <f t="shared" si="399"/>
        <v>12981.650288999999</v>
      </c>
      <c r="IH120" s="16">
        <f t="shared" si="400"/>
        <v>13473.083505000001</v>
      </c>
      <c r="II120" s="14">
        <f t="shared" si="401"/>
        <v>13165.303518000001</v>
      </c>
      <c r="IJ120" s="15">
        <f t="shared" si="415"/>
        <v>10896.718197</v>
      </c>
      <c r="IK120" s="15">
        <f t="shared" si="465"/>
        <v>12058.017216</v>
      </c>
      <c r="IL120" s="15">
        <f t="shared" si="466"/>
        <v>11407.023297</v>
      </c>
      <c r="IM120" s="15"/>
      <c r="IN120" s="15"/>
      <c r="IO120" s="15"/>
      <c r="IP120" s="15"/>
      <c r="IQ120" s="15"/>
      <c r="IR120" s="15"/>
      <c r="IS120" s="15"/>
      <c r="IT120" s="16"/>
      <c r="IU120" s="14"/>
      <c r="IV120" s="15"/>
      <c r="IW120" s="15"/>
      <c r="IX120" s="15"/>
      <c r="IY120" s="15"/>
      <c r="IZ120" s="15"/>
      <c r="JA120" s="15"/>
      <c r="JB120" s="15"/>
      <c r="JC120" s="15"/>
      <c r="JD120" s="15"/>
      <c r="JE120" s="15"/>
      <c r="JF120" s="16"/>
      <c r="JH120" s="17"/>
      <c r="JI120" s="14">
        <f t="shared" si="406"/>
        <v>0</v>
      </c>
      <c r="JJ120" s="15">
        <f t="shared" si="407"/>
        <v>0</v>
      </c>
      <c r="JK120" s="15">
        <f t="shared" si="408"/>
        <v>112509.70023</v>
      </c>
      <c r="JL120" s="15">
        <f t="shared" si="409"/>
        <v>160257.50953799998</v>
      </c>
      <c r="JM120" s="15">
        <f t="shared" si="410"/>
        <v>160257.50953799998</v>
      </c>
      <c r="JN120" s="15">
        <f t="shared" si="411"/>
        <v>160257.50953799998</v>
      </c>
      <c r="JO120" s="15">
        <f t="shared" si="412"/>
        <v>160257.50953799998</v>
      </c>
      <c r="JP120" s="15">
        <f t="shared" si="413"/>
        <v>47527.062228000003</v>
      </c>
      <c r="JQ120" s="15">
        <f t="shared" si="414"/>
        <v>0</v>
      </c>
      <c r="JR120" s="14"/>
    </row>
    <row r="121" spans="1:278" ht="12.75" customHeight="1" x14ac:dyDescent="0.25">
      <c r="A121" s="5" t="s">
        <v>51</v>
      </c>
      <c r="B121" s="3" t="s">
        <v>52</v>
      </c>
      <c r="C121" s="4">
        <v>45405</v>
      </c>
      <c r="D121">
        <f t="shared" si="461"/>
        <v>2024</v>
      </c>
      <c r="E121">
        <f t="shared" si="462"/>
        <v>4</v>
      </c>
      <c r="F121">
        <f t="shared" si="463"/>
        <v>2021</v>
      </c>
      <c r="G121">
        <f t="shared" si="464"/>
        <v>4</v>
      </c>
      <c r="H121">
        <f t="shared" si="402"/>
        <v>2024</v>
      </c>
      <c r="I121">
        <f t="shared" si="403"/>
        <v>5</v>
      </c>
      <c r="J121">
        <f t="shared" si="404"/>
        <v>2029</v>
      </c>
      <c r="K121">
        <f t="shared" si="405"/>
        <v>4</v>
      </c>
      <c r="M121" s="28">
        <f>IF(AND($D121=$M$4,$E121=M$5),VLOOKUP($A121,'Потребление ЭЭ_факт'!$A$5:$DH$154,47+'Потребление ЭЭ_факт'!AU$4-1,FALSE),IF(L121&lt;&gt;0,VLOOKUP($A121,'Потребление ЭЭ_факт'!$A$5:$DH$154,47+'Потребление ЭЭ_факт'!AU$4-1,FALSE),0))</f>
        <v>0</v>
      </c>
      <c r="N121" s="17">
        <f>IF(AND($D121=$M$4,$E121=N$5),VLOOKUP($A121,'Потребление ЭЭ_факт'!$A$5:$DH$154,47+'Потребление ЭЭ_факт'!AV$4-1,FALSE),IF(M121&lt;&gt;0,VLOOKUP($A121,'Потребление ЭЭ_факт'!$A$5:$DH$154,47+'Потребление ЭЭ_факт'!AV$4-1,FALSE),0))</f>
        <v>0</v>
      </c>
      <c r="O121" s="17">
        <f>IF(AND($D121=$M$4,$E121=O$5),VLOOKUP($A121,'Потребление ЭЭ_факт'!$A$5:$DH$154,47+'Потребление ЭЭ_факт'!AW$4-1,FALSE),IF(N121&lt;&gt;0,VLOOKUP($A121,'Потребление ЭЭ_факт'!$A$5:$DH$154,47+'Потребление ЭЭ_факт'!AW$4-1,FALSE),0))</f>
        <v>0</v>
      </c>
      <c r="P121" s="17">
        <f>IF(AND($D121=$M$4,$E121=P$5),VLOOKUP($A121,'Потребление ЭЭ_факт'!$A$5:$DH$154,47+'Потребление ЭЭ_факт'!AX$4-1,FALSE),IF(O121&lt;&gt;0,VLOOKUP($A121,'Потребление ЭЭ_факт'!$A$5:$DH$154,47+'Потребление ЭЭ_факт'!AX$4-1,FALSE),0))</f>
        <v>0</v>
      </c>
      <c r="Q121" s="17">
        <f>IF(AND($D121=$M$4,$E121=Q$5),VLOOKUP($A121,'Потребление ЭЭ_факт'!$A$5:$DH$154,47+'Потребление ЭЭ_факт'!AY$4-1,FALSE),IF(P121&lt;&gt;0,VLOOKUP($A121,'Потребление ЭЭ_факт'!$A$5:$DH$154,47+'Потребление ЭЭ_факт'!AY$4-1,FALSE),0))</f>
        <v>0</v>
      </c>
      <c r="R121" s="17">
        <f>IF(AND($D121=$M$4,$E121=R$5),VLOOKUP($A121,'Потребление ЭЭ_факт'!$A$5:$DH$154,47+'Потребление ЭЭ_факт'!AZ$4-1,FALSE),IF(Q121&lt;&gt;0,VLOOKUP($A121,'Потребление ЭЭ_факт'!$A$5:$DH$154,47+'Потребление ЭЭ_факт'!AZ$4-1,FALSE),0))</f>
        <v>0</v>
      </c>
      <c r="S121" s="17">
        <f>IF(AND($D121=$M$4,$E121=S$5),VLOOKUP($A121,'Потребление ЭЭ_факт'!$A$5:$DH$154,47+'Потребление ЭЭ_факт'!BA$4-1,FALSE),IF(R121&lt;&gt;0,VLOOKUP($A121,'Потребление ЭЭ_факт'!$A$5:$DH$154,47+'Потребление ЭЭ_факт'!BA$4-1,FALSE),0))</f>
        <v>0</v>
      </c>
      <c r="T121" s="17">
        <f>IF(AND($D121=$M$4,$E121=T$5),VLOOKUP($A121,'Потребление ЭЭ_факт'!$A$5:$DH$154,47+'Потребление ЭЭ_факт'!BB$4-1,FALSE),IF(S121&lt;&gt;0,VLOOKUP($A121,'Потребление ЭЭ_факт'!$A$5:$DH$154,47+'Потребление ЭЭ_факт'!BB$4-1,FALSE),0))</f>
        <v>0</v>
      </c>
      <c r="U121" s="17">
        <f>IF(AND($D121=$M$4,$E121=U$5),VLOOKUP($A121,'Потребление ЭЭ_факт'!$A$5:$DH$154,47+'Потребление ЭЭ_факт'!BC$4-1,FALSE),IF(T121&lt;&gt;0,VLOOKUP($A121,'Потребление ЭЭ_факт'!$A$5:$DH$154,47+'Потребление ЭЭ_факт'!BC$4-1,FALSE),0))</f>
        <v>0</v>
      </c>
      <c r="V121" s="17">
        <f>IF(AND($D121=$M$4,$E121=V$5),VLOOKUP($A121,'Потребление ЭЭ_факт'!$A$5:$DH$154,47+'Потребление ЭЭ_факт'!BD$4-1,FALSE),IF(U121&lt;&gt;0,VLOOKUP($A121,'Потребление ЭЭ_факт'!$A$5:$DH$154,47+'Потребление ЭЭ_факт'!BD$4-1,FALSE),0))</f>
        <v>0</v>
      </c>
      <c r="W121" s="17">
        <f>IF(AND($D121=$M$4,$E121=W$5),VLOOKUP($A121,'Потребление ЭЭ_факт'!$A$5:$DH$154,47+'Потребление ЭЭ_факт'!BE$4-1,FALSE),IF(V121&lt;&gt;0,VLOOKUP($A121,'Потребление ЭЭ_факт'!$A$5:$DH$154,47+'Потребление ЭЭ_факт'!BE$4-1,FALSE),0))</f>
        <v>0</v>
      </c>
      <c r="X121" s="17">
        <f>IF(AND($D121=$M$4,$E121=X$5),VLOOKUP($A121,'Потребление ЭЭ_факт'!$A$5:$DH$154,47+'Потребление ЭЭ_факт'!BF$4-1,FALSE),IF(W121&lt;&gt;0,VLOOKUP($A121,'Потребление ЭЭ_факт'!$A$5:$DH$154,47+'Потребление ЭЭ_факт'!BF$4-1,FALSE),0))</f>
        <v>0</v>
      </c>
      <c r="Y121" s="14">
        <f>IF(AND($D121=$Y$4,$E121=Y$5),VLOOKUP($A121,'Потребление ЭЭ_факт'!$A$5:$DH$154,47+'Потребление ЭЭ_факт'!BG$4+11,FALSE),IF(X121&lt;&gt;0,VLOOKUP($A121,'Потребление ЭЭ_факт'!$A$5:$DH$154,47+'Потребление ЭЭ_факт'!BG$4+11,FALSE),0))</f>
        <v>0</v>
      </c>
      <c r="Z121" s="17">
        <f>IF(AND($D121=$Y$4,$E121=Z$5),VLOOKUP($A121,'Потребление ЭЭ_факт'!$A$5:$DH$154,47+'Потребление ЭЭ_факт'!BH$4+11,FALSE),IF(Y121&lt;&gt;0,VLOOKUP($A121,'Потребление ЭЭ_факт'!$A$5:$DH$154,47+'Потребление ЭЭ_факт'!BH$4+11,FALSE),0))</f>
        <v>0</v>
      </c>
      <c r="AA121" s="17">
        <f>IF(AND($D121=$Y$4,$E121=AA$5),VLOOKUP($A121,'Потребление ЭЭ_факт'!$A$5:$DH$154,47+'Потребление ЭЭ_факт'!BI$4+11,FALSE),IF(Z121&lt;&gt;0,VLOOKUP($A121,'Потребление ЭЭ_факт'!$A$5:$DH$154,47+'Потребление ЭЭ_факт'!BI$4+11,FALSE),0))</f>
        <v>0</v>
      </c>
      <c r="AB121" s="17">
        <f>IF(AND($D121=$Y$4,$E121=AB$5),VLOOKUP($A121,'Потребление ЭЭ_факт'!$A$5:$DH$154,47+'Потребление ЭЭ_факт'!BJ$4+11,FALSE),IF(AA121&lt;&gt;0,VLOOKUP($A121,'Потребление ЭЭ_факт'!$A$5:$DH$154,47+'Потребление ЭЭ_факт'!BJ$4+11,FALSE),0))</f>
        <v>0</v>
      </c>
      <c r="AC121" s="17">
        <f>IF(AND($D121=$Y$4,$E121=AC$5),VLOOKUP($A121,'Потребление ЭЭ_факт'!$A$5:$DH$154,47+'Потребление ЭЭ_факт'!BK$4+11,FALSE),IF(AB121&lt;&gt;0,VLOOKUP($A121,'Потребление ЭЭ_факт'!$A$5:$DH$154,47+'Потребление ЭЭ_факт'!BK$4+11,FALSE),0))</f>
        <v>0</v>
      </c>
      <c r="AD121" s="17">
        <f>IF(AND($D121=$Y$4,$E121=AD$5),VLOOKUP($A121,'Потребление ЭЭ_факт'!$A$5:$DH$154,47+'Потребление ЭЭ_факт'!BL$4+11,FALSE),IF(AC121&lt;&gt;0,VLOOKUP($A121,'Потребление ЭЭ_факт'!$A$5:$DH$154,47+'Потребление ЭЭ_факт'!BL$4+11,FALSE),0))</f>
        <v>0</v>
      </c>
      <c r="AE121" s="17">
        <f>IF(AND($D121=$Y$4,$E121=AE$5),VLOOKUP($A121,'Потребление ЭЭ_факт'!$A$5:$DH$154,47+'Потребление ЭЭ_факт'!BM$4+11,FALSE),IF(AD121&lt;&gt;0,VLOOKUP($A121,'Потребление ЭЭ_факт'!$A$5:$DH$154,47+'Потребление ЭЭ_факт'!BM$4+11,FALSE),0))</f>
        <v>0</v>
      </c>
      <c r="AF121" s="17">
        <f>IF(AND($D121=$Y$4,$E121=AF$5),VLOOKUP($A121,'Потребление ЭЭ_факт'!$A$5:$DH$154,47+'Потребление ЭЭ_факт'!BN$4+11,FALSE),IF(AE121&lt;&gt;0,VLOOKUP($A121,'Потребление ЭЭ_факт'!$A$5:$DH$154,47+'Потребление ЭЭ_факт'!BN$4+11,FALSE),0))</f>
        <v>0</v>
      </c>
      <c r="AG121" s="17">
        <f>IF(AND($D121=$Y$4,$E121=AG$5),VLOOKUP($A121,'Потребление ЭЭ_факт'!$A$5:$DH$154,47+'Потребление ЭЭ_факт'!BO$4+11,FALSE),IF(AF121&lt;&gt;0,VLOOKUP($A121,'Потребление ЭЭ_факт'!$A$5:$DH$154,47+'Потребление ЭЭ_факт'!BO$4+11,FALSE),0))</f>
        <v>0</v>
      </c>
      <c r="AH121" s="17">
        <f>IF(AND($D121=$Y$4,$E121=AH$5),VLOOKUP($A121,'Потребление ЭЭ_факт'!$A$5:$DH$154,47+'Потребление ЭЭ_факт'!BP$4+11,FALSE),IF(AG121&lt;&gt;0,VLOOKUP($A121,'Потребление ЭЭ_факт'!$A$5:$DH$154,47+'Потребление ЭЭ_факт'!BP$4+11,FALSE),0))</f>
        <v>0</v>
      </c>
      <c r="AI121" s="17">
        <f>IF(AND($D121=$Y$4,$E121=AI$5),VLOOKUP($A121,'Потребление ЭЭ_факт'!$A$5:$DH$154,47+'Потребление ЭЭ_факт'!BQ$4+11,FALSE),IF(AH121&lt;&gt;0,VLOOKUP($A121,'Потребление ЭЭ_факт'!$A$5:$DH$154,47+'Потребление ЭЭ_факт'!BQ$4+11,FALSE),0))</f>
        <v>0</v>
      </c>
      <c r="AJ121" s="17">
        <f>IF(AND($D121=$Y$4,$E121=AJ$5),VLOOKUP($A121,'Потребление ЭЭ_факт'!$A$5:$DH$154,47+'Потребление ЭЭ_факт'!BR$4+11,FALSE),IF(AI121&lt;&gt;0,VLOOKUP($A121,'Потребление ЭЭ_факт'!$A$5:$DH$154,47+'Потребление ЭЭ_факт'!BR$4+11,FALSE),0))</f>
        <v>0</v>
      </c>
      <c r="AK121" s="14">
        <f>IF(AND($D121=$AK$4,$E121=AK$5),VLOOKUP($A121,'Потребление ЭЭ_факт'!$A$5:$DH$154,47+'Потребление ЭЭ_факт'!BS$4+23,FALSE),IF(AJ121&lt;&gt;0,VLOOKUP($A121,'Потребление ЭЭ_факт'!$A$5:$DH$154,47+'Потребление ЭЭ_факт'!BS$4+23,FALSE),0))</f>
        <v>0</v>
      </c>
      <c r="AL121" s="17">
        <f>IF(AND($D121=$AK$4,$E121=AL$5),VLOOKUP($A121,'Потребление ЭЭ_факт'!$A$5:$DH$154,47+'Потребление ЭЭ_факт'!BT$4+23,FALSE),IF(AK121&lt;&gt;0,VLOOKUP($A121,'Потребление ЭЭ_факт'!$A$5:$DH$154,47+'Потребление ЭЭ_факт'!BT$4+23,FALSE),0))</f>
        <v>0</v>
      </c>
      <c r="AM121" s="17">
        <f>IF(AND($D121=$AK$4,$E121=AM$5),VLOOKUP($A121,'Потребление ЭЭ_факт'!$A$5:$DH$154,47+'Потребление ЭЭ_факт'!BU$4+23,FALSE),IF(AL121&lt;&gt;0,VLOOKUP($A121,'Потребление ЭЭ_факт'!$A$5:$DH$154,47+'Потребление ЭЭ_факт'!BU$4+23,FALSE),0))</f>
        <v>0</v>
      </c>
      <c r="AN121" s="17">
        <f>IF(AND($D121=$AK$4,$E121=AN$5),VLOOKUP($A121,'Потребление ЭЭ_факт'!$A$5:$DH$154,47+'Потребление ЭЭ_факт'!BV$4+23,FALSE),IF(AM121&lt;&gt;0,VLOOKUP($A121,'Потребление ЭЭ_факт'!$A$5:$DH$154,47+'Потребление ЭЭ_факт'!BV$4+23,FALSE),0))</f>
        <v>0</v>
      </c>
      <c r="AO121" s="17">
        <f>IF(AND($D121=$AK$4,$E121=AO$5),VLOOKUP($A121,'Потребление ЭЭ_факт'!$A$5:$DH$154,47+'Потребление ЭЭ_факт'!BW$4+23,FALSE),IF(AN121&lt;&gt;0,VLOOKUP($A121,'Потребление ЭЭ_факт'!$A$5:$DH$154,47+'Потребление ЭЭ_факт'!BW$4+23,FALSE),0))</f>
        <v>0</v>
      </c>
      <c r="AP121" s="17">
        <f>IF(AND($D121=$AK$4,$E121=AP$5),VLOOKUP($A121,'Потребление ЭЭ_факт'!$A$5:$DH$154,47+'Потребление ЭЭ_факт'!BX$4+23,FALSE),IF(AO121&lt;&gt;0,VLOOKUP($A121,'Потребление ЭЭ_факт'!$A$5:$DH$154,47+'Потребление ЭЭ_факт'!BX$4+23,FALSE),0))</f>
        <v>0</v>
      </c>
      <c r="AQ121" s="17">
        <f>IF(AND($D121=$AK$4,$E121=AQ$5),VLOOKUP($A121,'Потребление ЭЭ_факт'!$A$5:$DH$154,47+'Потребление ЭЭ_факт'!BY$4+23,FALSE),IF(AP121&lt;&gt;0,VLOOKUP($A121,'Потребление ЭЭ_факт'!$A$5:$DH$154,47+'Потребление ЭЭ_факт'!BY$4+23,FALSE),0))</f>
        <v>0</v>
      </c>
      <c r="AR121" s="17">
        <f>IF(AND($D121=$AK$4,$E121=AR$5),VLOOKUP($A121,'Потребление ЭЭ_факт'!$A$5:$DH$154,47+'Потребление ЭЭ_факт'!BZ$4+23,FALSE),IF(AQ121&lt;&gt;0,VLOOKUP($A121,'Потребление ЭЭ_факт'!$A$5:$DH$154,47+'Потребление ЭЭ_факт'!BZ$4+23,FALSE),0))</f>
        <v>0</v>
      </c>
      <c r="AS121" s="17">
        <f>IF(AND($D121=$AK$4,$E121=AS$5),VLOOKUP($A121,'Потребление ЭЭ_факт'!$A$5:$DH$154,47+'Потребление ЭЭ_факт'!CA$4+23,FALSE),IF(AR121&lt;&gt;0,VLOOKUP($A121,'Потребление ЭЭ_факт'!$A$5:$DH$154,47+'Потребление ЭЭ_факт'!CA$4+23,FALSE),0))</f>
        <v>0</v>
      </c>
      <c r="AT121" s="17">
        <f>IF(AND($D121=$AK$4,$E121=AT$5),VLOOKUP($A121,'Потребление ЭЭ_факт'!$A$5:$DH$154,47+'Потребление ЭЭ_факт'!CB$4+23,FALSE),IF(AS121&lt;&gt;0,VLOOKUP($A121,'Потребление ЭЭ_факт'!$A$5:$DH$154,47+'Потребление ЭЭ_факт'!CB$4+23,FALSE),0))</f>
        <v>0</v>
      </c>
      <c r="AU121" s="17">
        <f>IF(AND($D121=$AK$4,$E121=AU$5),VLOOKUP($A121,'Потребление ЭЭ_факт'!$A$5:$DH$154,47+'Потребление ЭЭ_факт'!CC$4+23,FALSE),IF(AT121&lt;&gt;0,VLOOKUP($A121,'Потребление ЭЭ_факт'!$A$5:$DH$154,47+'Потребление ЭЭ_факт'!CC$4+23,FALSE),0))</f>
        <v>0</v>
      </c>
      <c r="AV121" s="17">
        <f>IF(AND($D121=$AK$4,$E121=AV$5),VLOOKUP($A121,'Потребление ЭЭ_факт'!$A$5:$DH$154,47+'Потребление ЭЭ_факт'!CD$4+23,FALSE),IF(AU121&lt;&gt;0,VLOOKUP($A121,'Потребление ЭЭ_факт'!$A$5:$DH$154,47+'Потребление ЭЭ_факт'!CD$4+23,FALSE),0))</f>
        <v>0</v>
      </c>
      <c r="AW121" s="14">
        <f>IF(AND($D121=$AW$4,$E121=AW$5),VLOOKUP($A121,'Потребление ЭЭ_факт'!$A$5:$DH$154,47+'Потребление ЭЭ_факт'!CE$4+35,FALSE),IF(AV121&lt;&gt;0,VLOOKUP($A121,'Потребление ЭЭ_факт'!$A$5:$DH$154,47+'Потребление ЭЭ_факт'!CE$4+35,FALSE),0))</f>
        <v>0</v>
      </c>
      <c r="AX121" s="17">
        <f>IF(AND($D121=$AW$4,$E121=AX$5),VLOOKUP($A121,'Потребление ЭЭ_факт'!$A$5:$DH$154,47+'Потребление ЭЭ_факт'!CF$4+35,FALSE),IF(AW121&lt;&gt;0,VLOOKUP($A121,'Потребление ЭЭ_факт'!$A$5:$DH$154,47+'Потребление ЭЭ_факт'!CF$4+35,FALSE),0))</f>
        <v>0</v>
      </c>
      <c r="AY121" s="17">
        <f>IF(AND($D121=$AW$4,$E121=AY$5),VLOOKUP($A121,'Потребление ЭЭ_факт'!$A$5:$DH$154,47+'Потребление ЭЭ_факт'!CG$4+35,FALSE),IF(AX121&lt;&gt;0,VLOOKUP($A121,'Потребление ЭЭ_факт'!$A$5:$DH$154,47+'Потребление ЭЭ_факт'!CG$4+35,FALSE),0))</f>
        <v>0</v>
      </c>
      <c r="AZ121" s="17">
        <f>IF(AND($D121=$AW$4,$E121=AZ$5),VLOOKUP($A121,'Потребление ЭЭ_факт'!$A$5:$DH$154,47+'Потребление ЭЭ_факт'!CH$4+35,FALSE),IF(AY121&lt;&gt;0,VLOOKUP($A121,'Потребление ЭЭ_факт'!$A$5:$DH$154,47+'Потребление ЭЭ_факт'!CH$4+35,FALSE),0))</f>
        <v>0</v>
      </c>
      <c r="BA121" s="17">
        <f>IF(AND($D121=$AW$4,$E121=BA$5),VLOOKUP($A121,'Потребление ЭЭ_факт'!$A$5:$DH$154,47+'Потребление ЭЭ_факт'!CI$4+35,FALSE),IF(AZ121&lt;&gt;0,VLOOKUP($A121,'Потребление ЭЭ_факт'!$A$5:$DH$154,47+'Потребление ЭЭ_факт'!CI$4+35,FALSE),0))</f>
        <v>0</v>
      </c>
      <c r="BB121" s="17">
        <f>IF(AND($D121=$AW$4,$E121=BB$5),VLOOKUP($A121,'Потребление ЭЭ_факт'!$A$5:$DH$154,47+'Потребление ЭЭ_факт'!CJ$4+35,FALSE),IF(BA121&lt;&gt;0,VLOOKUP($A121,'Потребление ЭЭ_факт'!$A$5:$DH$154,47+'Потребление ЭЭ_факт'!CJ$4+35,FALSE),0))</f>
        <v>0</v>
      </c>
      <c r="BC121" s="17">
        <f>IF(AND($D121=$AW$4,$E121=BC$5),VLOOKUP($A121,'Потребление ЭЭ_факт'!$A$5:$DH$154,47+'Потребление ЭЭ_факт'!CK$4+35,FALSE),IF(BB121&lt;&gt;0,VLOOKUP($A121,'Потребление ЭЭ_факт'!$A$5:$DH$154,47+'Потребление ЭЭ_факт'!CK$4+35,FALSE),0))</f>
        <v>0</v>
      </c>
      <c r="BD121" s="17">
        <f>IF(AND($D121=$AW$4,$E121=BD$5),VLOOKUP($A121,'Потребление ЭЭ_факт'!$A$5:$DH$154,47+'Потребление ЭЭ_факт'!CL$4+35,FALSE),IF(BC121&lt;&gt;0,VLOOKUP($A121,'Потребление ЭЭ_факт'!$A$5:$DH$154,47+'Потребление ЭЭ_факт'!CL$4+35,FALSE),0))</f>
        <v>0</v>
      </c>
      <c r="BE121" s="17">
        <f>IF(AND($D121=$AW$4,$E121=BE$5),VLOOKUP($A121,'Потребление ЭЭ_факт'!$A$5:$DH$154,47+'Потребление ЭЭ_факт'!CM$4+35,FALSE),IF(BD121&lt;&gt;0,VLOOKUP($A121,'Потребление ЭЭ_факт'!$A$5:$DH$154,47+'Потребление ЭЭ_факт'!CM$4+35,FALSE),0))</f>
        <v>0</v>
      </c>
      <c r="BF121" s="17">
        <f>IF(AND($D121=$AW$4,$E121=BF$5),VLOOKUP($A121,'Потребление ЭЭ_факт'!$A$5:$DH$154,47+'Потребление ЭЭ_факт'!CN$4+35,FALSE),IF(BE121&lt;&gt;0,VLOOKUP($A121,'Потребление ЭЭ_факт'!$A$5:$DH$154,47+'Потребление ЭЭ_факт'!CN$4+35,FALSE),0))</f>
        <v>0</v>
      </c>
      <c r="BG121" s="17">
        <f>IF(AND($D121=$AW$4,$E121=BG$5),VLOOKUP($A121,'Потребление ЭЭ_факт'!$A$5:$DH$154,47+'Потребление ЭЭ_факт'!CO$4+35,FALSE),IF(BF121&lt;&gt;0,VLOOKUP($A121,'Потребление ЭЭ_факт'!$A$5:$DH$154,47+'Потребление ЭЭ_факт'!CO$4+35,FALSE),0))</f>
        <v>0</v>
      </c>
      <c r="BH121" s="17">
        <f>IF(AND($D121=$AW$4,$E121=BH$5),VLOOKUP($A121,'Потребление ЭЭ_факт'!$A$5:$DH$154,47+'Потребление ЭЭ_факт'!CP$4+35,FALSE),IF(BG121&lt;&gt;0,VLOOKUP($A121,'Потребление ЭЭ_факт'!$A$5:$DH$154,47+'Потребление ЭЭ_факт'!CP$4+35,FALSE),0))</f>
        <v>0</v>
      </c>
      <c r="BI121" s="14">
        <f>IF(AND($D121=$BI$4,$E121=BI$5),VLOOKUP($A121,'Потребление ЭЭ_факт'!$A$5:$DH$154,47+'Потребление ЭЭ_факт'!CQ$4+47,FALSE),IF(BH121&lt;&gt;0,VLOOKUP($A121,'Потребление ЭЭ_факт'!$A$5:$DH$154,47+'Потребление ЭЭ_факт'!CQ$4+47,FALSE),0))</f>
        <v>0</v>
      </c>
      <c r="BJ121" s="17">
        <f>IF(AND($D121=$BI$4,$E121=BJ$5),VLOOKUP($A121,'Потребление ЭЭ_факт'!$A$5:$DH$154,47+'Потребление ЭЭ_факт'!CR$4+47,FALSE),IF(BI121&lt;&gt;0,VLOOKUP($A121,'Потребление ЭЭ_факт'!$A$5:$DH$154,47+'Потребление ЭЭ_факт'!CR$4+47,FALSE),0))</f>
        <v>0</v>
      </c>
      <c r="BK121" s="17">
        <f>IF(AND($D121=$BI$4,$E121=BK$5),VLOOKUP($A121,'Потребление ЭЭ_факт'!$A$5:$DH$154,47+'Потребление ЭЭ_факт'!CS$4+47,FALSE),IF(BJ121&lt;&gt;0,VLOOKUP($A121,'Потребление ЭЭ_факт'!$A$5:$DH$154,47+'Потребление ЭЭ_факт'!CS$4+47,FALSE),0))</f>
        <v>0</v>
      </c>
      <c r="BL121" s="17">
        <f>IF(AND($D121=$BI$4,$E121=BL$5),VLOOKUP($A121,'Потребление ЭЭ_факт'!$A$5:$DH$154,47+'Потребление ЭЭ_факт'!CT$4+47,FALSE),IF(BK121&lt;&gt;0,VLOOKUP($A121,'Потребление ЭЭ_факт'!$A$5:$DH$154,47+'Потребление ЭЭ_факт'!CT$4+47,FALSE),0))</f>
        <v>8191.5450000000001</v>
      </c>
      <c r="BM121" s="17">
        <f>IF(AND($D121=$BI$4,$E121=BM$5),VLOOKUP($A121,'Потребление ЭЭ_факт'!$A$5:$DH$154,47+'Потребление ЭЭ_факт'!CU$4+47,FALSE),IF(BL121&lt;&gt;0,VLOOKUP($A121,'Потребление ЭЭ_факт'!$A$5:$DH$154,47+'Потребление ЭЭ_факт'!CU$4+47,FALSE),0))</f>
        <v>8620.3709999999992</v>
      </c>
      <c r="BN121" s="17">
        <f>IF(AND($D121=$BI$4,$E121=BN$5),VLOOKUP($A121,'Потребление ЭЭ_факт'!$A$5:$DH$154,47+'Потребление ЭЭ_факт'!CV$4+47,FALSE),IF(BM121&lt;&gt;0,VLOOKUP($A121,'Потребление ЭЭ_факт'!$A$5:$DH$154,47+'Потребление ЭЭ_факт'!CV$4+47,FALSE),0))</f>
        <v>10083.189</v>
      </c>
      <c r="BO121" s="17">
        <f>IF(AND($D121=$BI$4,$E121=BO$5),VLOOKUP($A121,'Потребление ЭЭ_факт'!$A$5:$DH$154,47+'Потребление ЭЭ_факт'!CW$4+47,FALSE),IF(BN121&lt;&gt;0,VLOOKUP($A121,'Потребление ЭЭ_факт'!$A$5:$DH$154,47+'Потребление ЭЭ_факт'!CW$4+47,FALSE),0))</f>
        <v>11524.446</v>
      </c>
      <c r="BP121" s="17">
        <f>IF(AND($D121=$BI$4,$E121=BP$5),VLOOKUP($A121,'Потребление ЭЭ_факт'!$A$5:$DH$154,47+'Потребление ЭЭ_факт'!CX$4+47,FALSE),IF(BO121&lt;&gt;0,VLOOKUP($A121,'Потребление ЭЭ_факт'!$A$5:$DH$154,47+'Потребление ЭЭ_факт'!CX$4+47,FALSE),0))</f>
        <v>10560.227999999999</v>
      </c>
      <c r="BQ121" s="17">
        <f>IF(AND($D121=$BI$4,$E121=BQ$5),VLOOKUP($A121,'Потребление ЭЭ_факт'!$A$5:$DH$154,47+'Потребление ЭЭ_факт'!CY$4+47,FALSE),IF(BP121&lt;&gt;0,VLOOKUP($A121,'Потребление ЭЭ_факт'!$A$5:$DH$154,47+'Потребление ЭЭ_факт'!CY$4+47,FALSE),0))</f>
        <v>9424.5300000000007</v>
      </c>
      <c r="BR121" s="17">
        <f>IF(AND($D121=$BI$4,$E121=BR$5),VLOOKUP($A121,'Потребление ЭЭ_факт'!$A$5:$DH$154,47+'Потребление ЭЭ_факт'!CZ$4+47,FALSE),IF(BQ121&lt;&gt;0,VLOOKUP($A121,'Потребление ЭЭ_факт'!$A$5:$DH$154,47+'Потребление ЭЭ_факт'!CZ$4+47,FALSE),0))</f>
        <v>9011.6579999999994</v>
      </c>
      <c r="BS121" s="17">
        <f>IF(AND($D121=$BI$4,$E121=BS$5),VLOOKUP($A121,'Потребление ЭЭ_факт'!$A$5:$DH$154,47+'Потребление ЭЭ_факт'!DA$4+47,FALSE),IF(BR121&lt;&gt;0,VLOOKUP($A121,'Потребление ЭЭ_факт'!$A$5:$DH$154,47+'Потребление ЭЭ_факт'!DA$4+47,FALSE),0))</f>
        <v>8422.482</v>
      </c>
      <c r="BT121" s="17">
        <f>IF(AND($D121=$BI$4,$E121=BT$5),VLOOKUP($A121,'Потребление ЭЭ_факт'!$A$5:$DH$154,47+'Потребление ЭЭ_факт'!DB$4+47,FALSE),IF(BS121&lt;&gt;0,VLOOKUP($A121,'Потребление ЭЭ_факт'!$A$5:$DH$154,47+'Потребление ЭЭ_факт'!DB$4+47,FALSE),0))</f>
        <v>9127.098</v>
      </c>
      <c r="BU121" s="14">
        <f>IF(AND($D121=$BU$4,$E121=BU$5),VLOOKUP($A121,'Потребление ЭЭ_факт'!$A$5:$DH$154,59+'Потребление ЭЭ_факт'!DC$4+47,FALSE),IF(BT121&lt;&gt;0,VLOOKUP($A121,'Потребление ЭЭ_факт'!$A$5:$DH$154,47+'Потребление ЭЭ_факт'!DC$4+59,FALSE),0))</f>
        <v>9023.4120000000003</v>
      </c>
      <c r="BV121" s="17">
        <f>IF(AND($D121=$BU$4,$E121=BV$5),VLOOKUP($A121,'Потребление ЭЭ_факт'!$A$5:$DH$154,59+'Потребление ЭЭ_факт'!DD$4+47,FALSE),IF(BU121&lt;&gt;0,VLOOKUP($A121,'Потребление ЭЭ_факт'!$A$5:$DH$154,47+'Потребление ЭЭ_факт'!DD$4+59,FALSE),0))</f>
        <v>8388.4920000000002</v>
      </c>
      <c r="BW121" s="17">
        <f>IF(AND($D121=$BU$4,$E121=BW$5),VLOOKUP($A121,'Потребление ЭЭ_факт'!$A$5:$DH$154,59+'Потребление ЭЭ_факт'!DE$4+47,FALSE),IF(BV121&lt;&gt;0,VLOOKUP($A121,'Потребление ЭЭ_факт'!$A$5:$DH$154,47+'Потребление ЭЭ_факт'!DE$4+59,FALSE),0))</f>
        <v>8396.8590000000004</v>
      </c>
      <c r="BX121" s="17">
        <f>IF(AND($D121=$BU$4,$E121=BX$5),VLOOKUP($A121,'Потребление ЭЭ_факт'!$A$5:$DH$154,59+'Потребление ЭЭ_факт'!DF$4+47,FALSE),IF(BW121&lt;&gt;0,VLOOKUP($A121,'Потребление ЭЭ_факт'!$A$5:$DH$154,47+'Потребление ЭЭ_факт'!DF$4+59,FALSE),0))</f>
        <v>9313.9169999999995</v>
      </c>
      <c r="BY121" s="17">
        <f>IF(AND($D121=$BU$4,$E121=BY$5),VLOOKUP($A121,'Потребление ЭЭ_факт'!$A$5:$DH$154,59+'Потребление ЭЭ_факт'!DG$4+47,FALSE),IF(BX121&lt;&gt;0,VLOOKUP($A121,'Потребление ЭЭ_факт'!$A$5:$DH$154,47+'Потребление ЭЭ_факт'!DG$4+59,FALSE),0))</f>
        <v>9404.2109999999993</v>
      </c>
      <c r="BZ121" s="17">
        <f>IF(AND($D121=$BU$4,$E121=BZ$5),VLOOKUP($A121,'Потребление ЭЭ_факт'!$A$5:$DH$154,59+'Потребление ЭЭ_факт'!DH$4+47,FALSE),IF(BY121&lt;&gt;0,VLOOKUP($A121,'Потребление ЭЭ_факт'!$A$5:$DH$154,47+'Потребление ЭЭ_факт'!DH$4+59,FALSE),0))</f>
        <v>10229.73</v>
      </c>
      <c r="CA121" s="17">
        <f t="shared" si="301"/>
        <v>11524.446</v>
      </c>
      <c r="CB121" s="17">
        <f t="shared" si="302"/>
        <v>10560.227999999999</v>
      </c>
      <c r="CC121" s="17">
        <f t="shared" si="303"/>
        <v>9424.5300000000007</v>
      </c>
      <c r="CD121" s="17">
        <f t="shared" si="304"/>
        <v>9011.6579999999994</v>
      </c>
      <c r="CE121" s="17">
        <f t="shared" si="305"/>
        <v>8422.482</v>
      </c>
      <c r="CF121" s="15">
        <f t="shared" si="306"/>
        <v>9127.098</v>
      </c>
      <c r="CG121" s="14">
        <f t="shared" si="307"/>
        <v>9023.4120000000003</v>
      </c>
      <c r="CH121" s="15">
        <f t="shared" si="308"/>
        <v>8388.4920000000002</v>
      </c>
      <c r="CI121" s="15">
        <f t="shared" si="309"/>
        <v>8396.8590000000004</v>
      </c>
      <c r="CJ121" s="15">
        <f t="shared" si="310"/>
        <v>9313.9169999999995</v>
      </c>
      <c r="CK121" s="15">
        <f t="shared" si="311"/>
        <v>9404.2109999999993</v>
      </c>
      <c r="CL121" s="15">
        <f t="shared" si="312"/>
        <v>10229.73</v>
      </c>
      <c r="CM121" s="15">
        <f t="shared" si="438"/>
        <v>11524.446</v>
      </c>
      <c r="CN121" s="15">
        <f t="shared" si="439"/>
        <v>10560.227999999999</v>
      </c>
      <c r="CO121" s="15">
        <f t="shared" si="440"/>
        <v>9424.5300000000007</v>
      </c>
      <c r="CP121" s="15">
        <f t="shared" si="441"/>
        <v>9011.6579999999994</v>
      </c>
      <c r="CQ121" s="15">
        <f t="shared" si="442"/>
        <v>8422.482</v>
      </c>
      <c r="CR121" s="16">
        <f t="shared" si="443"/>
        <v>9127.098</v>
      </c>
      <c r="CS121" s="14">
        <f t="shared" si="437"/>
        <v>9023.4120000000003</v>
      </c>
      <c r="CT121" s="15">
        <f t="shared" si="416"/>
        <v>8388.4920000000002</v>
      </c>
      <c r="CU121" s="15">
        <f t="shared" si="417"/>
        <v>8396.8590000000004</v>
      </c>
      <c r="CV121" s="15">
        <f t="shared" si="418"/>
        <v>9313.9169999999995</v>
      </c>
      <c r="CW121" s="15">
        <f t="shared" si="419"/>
        <v>9404.2109999999993</v>
      </c>
      <c r="CX121" s="15">
        <f t="shared" si="420"/>
        <v>10229.73</v>
      </c>
      <c r="CY121" s="15">
        <f t="shared" si="421"/>
        <v>11524.446</v>
      </c>
      <c r="CZ121" s="15">
        <f t="shared" si="422"/>
        <v>10560.227999999999</v>
      </c>
      <c r="DA121" s="15">
        <f t="shared" si="423"/>
        <v>9424.5300000000007</v>
      </c>
      <c r="DB121" s="15">
        <f t="shared" si="424"/>
        <v>9011.6579999999994</v>
      </c>
      <c r="DC121" s="15">
        <f t="shared" si="425"/>
        <v>8422.482</v>
      </c>
      <c r="DD121" s="16">
        <f t="shared" si="459"/>
        <v>9127.098</v>
      </c>
      <c r="DE121" s="14">
        <f t="shared" si="460"/>
        <v>9023.4120000000003</v>
      </c>
      <c r="DF121" s="15">
        <f t="shared" si="426"/>
        <v>8388.4920000000002</v>
      </c>
      <c r="DG121" s="15">
        <f t="shared" si="427"/>
        <v>8396.8590000000004</v>
      </c>
      <c r="DH121" s="15">
        <f t="shared" si="428"/>
        <v>9313.9169999999995</v>
      </c>
      <c r="DI121" s="15">
        <f t="shared" si="429"/>
        <v>9404.2109999999993</v>
      </c>
      <c r="DJ121" s="15">
        <f t="shared" si="430"/>
        <v>10229.73</v>
      </c>
      <c r="DK121" s="15">
        <f t="shared" si="431"/>
        <v>11524.446</v>
      </c>
      <c r="DL121" s="15">
        <f t="shared" si="432"/>
        <v>10560.227999999999</v>
      </c>
      <c r="DM121" s="15">
        <f t="shared" si="433"/>
        <v>9424.5300000000007</v>
      </c>
      <c r="DN121" s="15">
        <f t="shared" si="434"/>
        <v>9011.6579999999994</v>
      </c>
      <c r="DO121" s="15">
        <f t="shared" si="435"/>
        <v>8422.482</v>
      </c>
      <c r="DP121" s="16">
        <f t="shared" si="436"/>
        <v>9127.098</v>
      </c>
      <c r="DQ121" s="14">
        <f t="shared" si="333"/>
        <v>9023.4120000000003</v>
      </c>
      <c r="DR121" s="15">
        <f t="shared" si="334"/>
        <v>8388.4920000000002</v>
      </c>
      <c r="DS121" s="15">
        <f t="shared" si="335"/>
        <v>8396.8590000000004</v>
      </c>
      <c r="DT121" s="15">
        <f t="shared" si="336"/>
        <v>9313.9169999999995</v>
      </c>
      <c r="DU121" s="15">
        <f t="shared" si="337"/>
        <v>9404.2109999999993</v>
      </c>
      <c r="DV121" s="15">
        <f t="shared" si="338"/>
        <v>10229.73</v>
      </c>
      <c r="DW121" s="15">
        <f t="shared" si="339"/>
        <v>11524.446</v>
      </c>
      <c r="DX121" s="15">
        <f t="shared" si="340"/>
        <v>10560.227999999999</v>
      </c>
      <c r="DY121" s="15">
        <f t="shared" si="341"/>
        <v>9424.5300000000007</v>
      </c>
      <c r="DZ121" s="15">
        <f t="shared" si="444"/>
        <v>9011.6579999999994</v>
      </c>
      <c r="EA121" s="15">
        <f t="shared" si="445"/>
        <v>8422.482</v>
      </c>
      <c r="EB121" s="16">
        <f t="shared" si="446"/>
        <v>9127.098</v>
      </c>
      <c r="EC121" s="14">
        <f t="shared" si="447"/>
        <v>9023.4120000000003</v>
      </c>
      <c r="ED121" s="15">
        <f t="shared" si="448"/>
        <v>8388.4920000000002</v>
      </c>
      <c r="EE121" s="15">
        <f t="shared" si="449"/>
        <v>8396.8590000000004</v>
      </c>
      <c r="EF121" s="15">
        <f t="shared" si="450"/>
        <v>9313.9169999999995</v>
      </c>
      <c r="EG121" s="15">
        <f t="shared" si="451"/>
        <v>9404.2109999999993</v>
      </c>
      <c r="EH121" s="15">
        <f t="shared" si="452"/>
        <v>10229.73</v>
      </c>
      <c r="EI121" s="15">
        <f t="shared" si="453"/>
        <v>11524.446</v>
      </c>
      <c r="EJ121" s="15">
        <f t="shared" si="454"/>
        <v>10560.227999999999</v>
      </c>
      <c r="EK121" s="15">
        <f t="shared" si="455"/>
        <v>9424.5300000000007</v>
      </c>
      <c r="EL121" s="15">
        <f t="shared" si="456"/>
        <v>9011.6579999999994</v>
      </c>
      <c r="EM121" s="15">
        <f t="shared" si="457"/>
        <v>8422.482</v>
      </c>
      <c r="EN121" s="16">
        <f t="shared" si="458"/>
        <v>9127.098</v>
      </c>
      <c r="EO121" s="14"/>
      <c r="EP121" s="15"/>
      <c r="EQ121" s="15"/>
      <c r="ER121" s="15"/>
      <c r="ES121" s="15"/>
      <c r="ET121" s="15"/>
      <c r="EU121" s="15"/>
      <c r="EV121" s="15"/>
      <c r="EW121" s="15"/>
      <c r="EX121" s="15"/>
      <c r="EY121" s="15"/>
      <c r="EZ121" s="16"/>
      <c r="FC121" s="14"/>
      <c r="FD121" s="17"/>
      <c r="FE121" s="17"/>
      <c r="FF121" s="17"/>
      <c r="FG121" s="17"/>
      <c r="FH121" s="17"/>
      <c r="FI121" s="17"/>
      <c r="FJ121" s="17"/>
      <c r="FK121" s="17"/>
      <c r="FL121" s="17"/>
      <c r="FM121" s="17"/>
      <c r="FN121" s="17"/>
      <c r="FO121" s="14"/>
      <c r="FP121" s="17"/>
      <c r="FQ121" s="17"/>
      <c r="FR121" s="17"/>
      <c r="FS121" s="17"/>
      <c r="FT121" s="17"/>
      <c r="FU121" s="17"/>
      <c r="FV121" s="17"/>
      <c r="FW121" s="17"/>
      <c r="FX121" s="17"/>
      <c r="FY121" s="17"/>
      <c r="FZ121" s="17"/>
      <c r="GA121" s="14"/>
      <c r="GB121" s="17"/>
      <c r="GC121" s="17"/>
      <c r="GD121" s="17"/>
      <c r="GE121" s="17">
        <f t="shared" si="345"/>
        <v>8620.3709999999992</v>
      </c>
      <c r="GF121" s="17">
        <f t="shared" si="346"/>
        <v>10083.189</v>
      </c>
      <c r="GG121" s="17">
        <f t="shared" si="347"/>
        <v>11524.446</v>
      </c>
      <c r="GH121" s="17">
        <f t="shared" si="348"/>
        <v>10560.227999999999</v>
      </c>
      <c r="GI121" s="17">
        <f t="shared" si="349"/>
        <v>9424.5300000000007</v>
      </c>
      <c r="GJ121" s="17">
        <f t="shared" si="350"/>
        <v>9011.6579999999994</v>
      </c>
      <c r="GK121" s="17">
        <f t="shared" si="351"/>
        <v>8422.482</v>
      </c>
      <c r="GL121" s="17">
        <f t="shared" si="352"/>
        <v>9127.098</v>
      </c>
      <c r="GM121" s="14">
        <f t="shared" si="353"/>
        <v>9023.4120000000003</v>
      </c>
      <c r="GN121" s="17">
        <f t="shared" si="354"/>
        <v>8388.4920000000002</v>
      </c>
      <c r="GO121" s="17">
        <f t="shared" si="355"/>
        <v>8396.8590000000004</v>
      </c>
      <c r="GP121" s="17">
        <f t="shared" si="356"/>
        <v>9313.9169999999995</v>
      </c>
      <c r="GQ121" s="17">
        <f t="shared" si="357"/>
        <v>9404.2109999999993</v>
      </c>
      <c r="GR121" s="17">
        <f t="shared" si="358"/>
        <v>10229.73</v>
      </c>
      <c r="GS121" s="17">
        <f t="shared" si="359"/>
        <v>11524.446</v>
      </c>
      <c r="GT121" s="17">
        <f t="shared" si="360"/>
        <v>10560.227999999999</v>
      </c>
      <c r="GU121" s="17">
        <f t="shared" si="361"/>
        <v>9424.5300000000007</v>
      </c>
      <c r="GV121" s="17">
        <f t="shared" si="362"/>
        <v>9011.6579999999994</v>
      </c>
      <c r="GW121" s="17">
        <f t="shared" si="363"/>
        <v>8422.482</v>
      </c>
      <c r="GX121" s="15">
        <f t="shared" si="364"/>
        <v>9127.098</v>
      </c>
      <c r="GY121" s="14">
        <f t="shared" si="365"/>
        <v>9023.4120000000003</v>
      </c>
      <c r="GZ121" s="15">
        <f t="shared" si="366"/>
        <v>8388.4920000000002</v>
      </c>
      <c r="HA121" s="15">
        <f t="shared" si="367"/>
        <v>8396.8590000000004</v>
      </c>
      <c r="HB121" s="15">
        <f t="shared" si="368"/>
        <v>9313.9169999999995</v>
      </c>
      <c r="HC121" s="15">
        <f t="shared" si="369"/>
        <v>9404.2109999999993</v>
      </c>
      <c r="HD121" s="15">
        <f t="shared" si="370"/>
        <v>10229.73</v>
      </c>
      <c r="HE121" s="15">
        <f t="shared" si="371"/>
        <v>11524.446</v>
      </c>
      <c r="HF121" s="15">
        <f t="shared" si="372"/>
        <v>10560.227999999999</v>
      </c>
      <c r="HG121" s="15">
        <f t="shared" si="373"/>
        <v>9424.5300000000007</v>
      </c>
      <c r="HH121" s="15">
        <f t="shared" si="374"/>
        <v>9011.6579999999994</v>
      </c>
      <c r="HI121" s="15">
        <f t="shared" si="375"/>
        <v>8422.482</v>
      </c>
      <c r="HJ121" s="16">
        <f t="shared" si="376"/>
        <v>9127.098</v>
      </c>
      <c r="HK121" s="14">
        <f t="shared" si="377"/>
        <v>9023.4120000000003</v>
      </c>
      <c r="HL121" s="15">
        <f t="shared" si="378"/>
        <v>8388.4920000000002</v>
      </c>
      <c r="HM121" s="15">
        <f t="shared" si="379"/>
        <v>8396.8590000000004</v>
      </c>
      <c r="HN121" s="15">
        <f t="shared" si="380"/>
        <v>9313.9169999999995</v>
      </c>
      <c r="HO121" s="15">
        <f t="shared" si="381"/>
        <v>9404.2109999999993</v>
      </c>
      <c r="HP121" s="15">
        <f t="shared" si="382"/>
        <v>10229.73</v>
      </c>
      <c r="HQ121" s="15">
        <f t="shared" si="383"/>
        <v>11524.446</v>
      </c>
      <c r="HR121" s="15">
        <f t="shared" si="384"/>
        <v>10560.227999999999</v>
      </c>
      <c r="HS121" s="15">
        <f t="shared" si="385"/>
        <v>9424.5300000000007</v>
      </c>
      <c r="HT121" s="15">
        <f t="shared" si="386"/>
        <v>9011.6579999999994</v>
      </c>
      <c r="HU121" s="15">
        <f t="shared" si="387"/>
        <v>8422.482</v>
      </c>
      <c r="HV121" s="16">
        <f t="shared" si="388"/>
        <v>9127.098</v>
      </c>
      <c r="HW121" s="14">
        <f t="shared" si="389"/>
        <v>9023.4120000000003</v>
      </c>
      <c r="HX121" s="15">
        <f t="shared" si="390"/>
        <v>8388.4920000000002</v>
      </c>
      <c r="HY121" s="15">
        <f t="shared" si="391"/>
        <v>8396.8590000000004</v>
      </c>
      <c r="HZ121" s="15">
        <f t="shared" si="392"/>
        <v>9313.9169999999995</v>
      </c>
      <c r="IA121" s="15">
        <f t="shared" si="393"/>
        <v>9404.2109999999993</v>
      </c>
      <c r="IB121" s="15">
        <f t="shared" si="394"/>
        <v>10229.73</v>
      </c>
      <c r="IC121" s="15">
        <f t="shared" si="395"/>
        <v>11524.446</v>
      </c>
      <c r="ID121" s="15">
        <f t="shared" si="396"/>
        <v>10560.227999999999</v>
      </c>
      <c r="IE121" s="15">
        <f t="shared" si="397"/>
        <v>9424.5300000000007</v>
      </c>
      <c r="IF121" s="15">
        <f t="shared" si="398"/>
        <v>9011.6579999999994</v>
      </c>
      <c r="IG121" s="15">
        <f t="shared" si="399"/>
        <v>8422.482</v>
      </c>
      <c r="IH121" s="16">
        <f t="shared" si="400"/>
        <v>9127.098</v>
      </c>
      <c r="II121" s="14">
        <f t="shared" si="401"/>
        <v>9023.4120000000003</v>
      </c>
      <c r="IJ121" s="15">
        <f t="shared" si="415"/>
        <v>8388.4920000000002</v>
      </c>
      <c r="IK121" s="15">
        <f t="shared" si="465"/>
        <v>8396.8590000000004</v>
      </c>
      <c r="IL121" s="15">
        <f t="shared" si="466"/>
        <v>9313.9169999999995</v>
      </c>
      <c r="IM121" s="15"/>
      <c r="IN121" s="15"/>
      <c r="IO121" s="15"/>
      <c r="IP121" s="15"/>
      <c r="IQ121" s="15"/>
      <c r="IR121" s="15"/>
      <c r="IS121" s="15"/>
      <c r="IT121" s="16"/>
      <c r="IU121" s="14"/>
      <c r="IV121" s="15"/>
      <c r="IW121" s="15"/>
      <c r="IX121" s="15"/>
      <c r="IY121" s="15"/>
      <c r="IZ121" s="15"/>
      <c r="JA121" s="15"/>
      <c r="JB121" s="15"/>
      <c r="JC121" s="15"/>
      <c r="JD121" s="15"/>
      <c r="JE121" s="15"/>
      <c r="JF121" s="16"/>
      <c r="JH121" s="17"/>
      <c r="JI121" s="14">
        <f t="shared" si="406"/>
        <v>0</v>
      </c>
      <c r="JJ121" s="15">
        <f t="shared" si="407"/>
        <v>0</v>
      </c>
      <c r="JK121" s="15">
        <f t="shared" si="408"/>
        <v>76774.001999999993</v>
      </c>
      <c r="JL121" s="15">
        <f t="shared" si="409"/>
        <v>112827.06299999999</v>
      </c>
      <c r="JM121" s="15">
        <f t="shared" si="410"/>
        <v>112827.06299999999</v>
      </c>
      <c r="JN121" s="15">
        <f t="shared" si="411"/>
        <v>112827.06299999999</v>
      </c>
      <c r="JO121" s="15">
        <f t="shared" si="412"/>
        <v>112827.06299999999</v>
      </c>
      <c r="JP121" s="15">
        <f t="shared" si="413"/>
        <v>35122.68</v>
      </c>
      <c r="JQ121" s="15">
        <f t="shared" si="414"/>
        <v>0</v>
      </c>
      <c r="JR121" s="14"/>
    </row>
    <row r="122" spans="1:278" ht="12.75" customHeight="1" x14ac:dyDescent="0.25">
      <c r="A122" s="5" t="s">
        <v>187</v>
      </c>
      <c r="B122" s="3" t="s">
        <v>188</v>
      </c>
      <c r="C122" s="4">
        <v>45401</v>
      </c>
      <c r="D122">
        <f t="shared" si="461"/>
        <v>2024</v>
      </c>
      <c r="E122">
        <f t="shared" si="462"/>
        <v>4</v>
      </c>
      <c r="F122">
        <f t="shared" si="463"/>
        <v>2021</v>
      </c>
      <c r="G122">
        <f t="shared" si="464"/>
        <v>4</v>
      </c>
      <c r="H122">
        <f t="shared" si="402"/>
        <v>2024</v>
      </c>
      <c r="I122">
        <f t="shared" si="403"/>
        <v>5</v>
      </c>
      <c r="J122">
        <f t="shared" si="404"/>
        <v>2029</v>
      </c>
      <c r="K122">
        <f t="shared" si="405"/>
        <v>4</v>
      </c>
      <c r="M122" s="28">
        <f>IF(AND($D122=$M$4,$E122=M$5),VLOOKUP($A122,'Потребление ЭЭ_факт'!$A$5:$DH$154,47+'Потребление ЭЭ_факт'!AU$4-1,FALSE),IF(L122&lt;&gt;0,VLOOKUP($A122,'Потребление ЭЭ_факт'!$A$5:$DH$154,47+'Потребление ЭЭ_факт'!AU$4-1,FALSE),0))</f>
        <v>0</v>
      </c>
      <c r="N122" s="17">
        <f>IF(AND($D122=$M$4,$E122=N$5),VLOOKUP($A122,'Потребление ЭЭ_факт'!$A$5:$DH$154,47+'Потребление ЭЭ_факт'!AV$4-1,FALSE),IF(M122&lt;&gt;0,VLOOKUP($A122,'Потребление ЭЭ_факт'!$A$5:$DH$154,47+'Потребление ЭЭ_факт'!AV$4-1,FALSE),0))</f>
        <v>0</v>
      </c>
      <c r="O122" s="17">
        <f>IF(AND($D122=$M$4,$E122=O$5),VLOOKUP($A122,'Потребление ЭЭ_факт'!$A$5:$DH$154,47+'Потребление ЭЭ_факт'!AW$4-1,FALSE),IF(N122&lt;&gt;0,VLOOKUP($A122,'Потребление ЭЭ_факт'!$A$5:$DH$154,47+'Потребление ЭЭ_факт'!AW$4-1,FALSE),0))</f>
        <v>0</v>
      </c>
      <c r="P122" s="17">
        <f>IF(AND($D122=$M$4,$E122=P$5),VLOOKUP($A122,'Потребление ЭЭ_факт'!$A$5:$DH$154,47+'Потребление ЭЭ_факт'!AX$4-1,FALSE),IF(O122&lt;&gt;0,VLOOKUP($A122,'Потребление ЭЭ_факт'!$A$5:$DH$154,47+'Потребление ЭЭ_факт'!AX$4-1,FALSE),0))</f>
        <v>0</v>
      </c>
      <c r="Q122" s="17">
        <f>IF(AND($D122=$M$4,$E122=Q$5),VLOOKUP($A122,'Потребление ЭЭ_факт'!$A$5:$DH$154,47+'Потребление ЭЭ_факт'!AY$4-1,FALSE),IF(P122&lt;&gt;0,VLOOKUP($A122,'Потребление ЭЭ_факт'!$A$5:$DH$154,47+'Потребление ЭЭ_факт'!AY$4-1,FALSE),0))</f>
        <v>0</v>
      </c>
      <c r="R122" s="17">
        <f>IF(AND($D122=$M$4,$E122=R$5),VLOOKUP($A122,'Потребление ЭЭ_факт'!$A$5:$DH$154,47+'Потребление ЭЭ_факт'!AZ$4-1,FALSE),IF(Q122&lt;&gt;0,VLOOKUP($A122,'Потребление ЭЭ_факт'!$A$5:$DH$154,47+'Потребление ЭЭ_факт'!AZ$4-1,FALSE),0))</f>
        <v>0</v>
      </c>
      <c r="S122" s="17">
        <f>IF(AND($D122=$M$4,$E122=S$5),VLOOKUP($A122,'Потребление ЭЭ_факт'!$A$5:$DH$154,47+'Потребление ЭЭ_факт'!BA$4-1,FALSE),IF(R122&lt;&gt;0,VLOOKUP($A122,'Потребление ЭЭ_факт'!$A$5:$DH$154,47+'Потребление ЭЭ_факт'!BA$4-1,FALSE),0))</f>
        <v>0</v>
      </c>
      <c r="T122" s="17">
        <f>IF(AND($D122=$M$4,$E122=T$5),VLOOKUP($A122,'Потребление ЭЭ_факт'!$A$5:$DH$154,47+'Потребление ЭЭ_факт'!BB$4-1,FALSE),IF(S122&lt;&gt;0,VLOOKUP($A122,'Потребление ЭЭ_факт'!$A$5:$DH$154,47+'Потребление ЭЭ_факт'!BB$4-1,FALSE),0))</f>
        <v>0</v>
      </c>
      <c r="U122" s="17">
        <f>IF(AND($D122=$M$4,$E122=U$5),VLOOKUP($A122,'Потребление ЭЭ_факт'!$A$5:$DH$154,47+'Потребление ЭЭ_факт'!BC$4-1,FALSE),IF(T122&lt;&gt;0,VLOOKUP($A122,'Потребление ЭЭ_факт'!$A$5:$DH$154,47+'Потребление ЭЭ_факт'!BC$4-1,FALSE),0))</f>
        <v>0</v>
      </c>
      <c r="V122" s="17">
        <f>IF(AND($D122=$M$4,$E122=V$5),VLOOKUP($A122,'Потребление ЭЭ_факт'!$A$5:$DH$154,47+'Потребление ЭЭ_факт'!BD$4-1,FALSE),IF(U122&lt;&gt;0,VLOOKUP($A122,'Потребление ЭЭ_факт'!$A$5:$DH$154,47+'Потребление ЭЭ_факт'!BD$4-1,FALSE),0))</f>
        <v>0</v>
      </c>
      <c r="W122" s="17">
        <f>IF(AND($D122=$M$4,$E122=W$5),VLOOKUP($A122,'Потребление ЭЭ_факт'!$A$5:$DH$154,47+'Потребление ЭЭ_факт'!BE$4-1,FALSE),IF(V122&lt;&gt;0,VLOOKUP($A122,'Потребление ЭЭ_факт'!$A$5:$DH$154,47+'Потребление ЭЭ_факт'!BE$4-1,FALSE),0))</f>
        <v>0</v>
      </c>
      <c r="X122" s="17">
        <f>IF(AND($D122=$M$4,$E122=X$5),VLOOKUP($A122,'Потребление ЭЭ_факт'!$A$5:$DH$154,47+'Потребление ЭЭ_факт'!BF$4-1,FALSE),IF(W122&lt;&gt;0,VLOOKUP($A122,'Потребление ЭЭ_факт'!$A$5:$DH$154,47+'Потребление ЭЭ_факт'!BF$4-1,FALSE),0))</f>
        <v>0</v>
      </c>
      <c r="Y122" s="14">
        <f>IF(AND($D122=$Y$4,$E122=Y$5),VLOOKUP($A122,'Потребление ЭЭ_факт'!$A$5:$DH$154,47+'Потребление ЭЭ_факт'!BG$4+11,FALSE),IF(X122&lt;&gt;0,VLOOKUP($A122,'Потребление ЭЭ_факт'!$A$5:$DH$154,47+'Потребление ЭЭ_факт'!BG$4+11,FALSE),0))</f>
        <v>0</v>
      </c>
      <c r="Z122" s="17">
        <f>IF(AND($D122=$Y$4,$E122=Z$5),VLOOKUP($A122,'Потребление ЭЭ_факт'!$A$5:$DH$154,47+'Потребление ЭЭ_факт'!BH$4+11,FALSE),IF(Y122&lt;&gt;0,VLOOKUP($A122,'Потребление ЭЭ_факт'!$A$5:$DH$154,47+'Потребление ЭЭ_факт'!BH$4+11,FALSE),0))</f>
        <v>0</v>
      </c>
      <c r="AA122" s="17">
        <f>IF(AND($D122=$Y$4,$E122=AA$5),VLOOKUP($A122,'Потребление ЭЭ_факт'!$A$5:$DH$154,47+'Потребление ЭЭ_факт'!BI$4+11,FALSE),IF(Z122&lt;&gt;0,VLOOKUP($A122,'Потребление ЭЭ_факт'!$A$5:$DH$154,47+'Потребление ЭЭ_факт'!BI$4+11,FALSE),0))</f>
        <v>0</v>
      </c>
      <c r="AB122" s="17">
        <f>IF(AND($D122=$Y$4,$E122=AB$5),VLOOKUP($A122,'Потребление ЭЭ_факт'!$A$5:$DH$154,47+'Потребление ЭЭ_факт'!BJ$4+11,FALSE),IF(AA122&lt;&gt;0,VLOOKUP($A122,'Потребление ЭЭ_факт'!$A$5:$DH$154,47+'Потребление ЭЭ_факт'!BJ$4+11,FALSE),0))</f>
        <v>0</v>
      </c>
      <c r="AC122" s="17">
        <f>IF(AND($D122=$Y$4,$E122=AC$5),VLOOKUP($A122,'Потребление ЭЭ_факт'!$A$5:$DH$154,47+'Потребление ЭЭ_факт'!BK$4+11,FALSE),IF(AB122&lt;&gt;0,VLOOKUP($A122,'Потребление ЭЭ_факт'!$A$5:$DH$154,47+'Потребление ЭЭ_факт'!BK$4+11,FALSE),0))</f>
        <v>0</v>
      </c>
      <c r="AD122" s="17">
        <f>IF(AND($D122=$Y$4,$E122=AD$5),VLOOKUP($A122,'Потребление ЭЭ_факт'!$A$5:$DH$154,47+'Потребление ЭЭ_факт'!BL$4+11,FALSE),IF(AC122&lt;&gt;0,VLOOKUP($A122,'Потребление ЭЭ_факт'!$A$5:$DH$154,47+'Потребление ЭЭ_факт'!BL$4+11,FALSE),0))</f>
        <v>0</v>
      </c>
      <c r="AE122" s="17">
        <f>IF(AND($D122=$Y$4,$E122=AE$5),VLOOKUP($A122,'Потребление ЭЭ_факт'!$A$5:$DH$154,47+'Потребление ЭЭ_факт'!BM$4+11,FALSE),IF(AD122&lt;&gt;0,VLOOKUP($A122,'Потребление ЭЭ_факт'!$A$5:$DH$154,47+'Потребление ЭЭ_факт'!BM$4+11,FALSE),0))</f>
        <v>0</v>
      </c>
      <c r="AF122" s="17">
        <f>IF(AND($D122=$Y$4,$E122=AF$5),VLOOKUP($A122,'Потребление ЭЭ_факт'!$A$5:$DH$154,47+'Потребление ЭЭ_факт'!BN$4+11,FALSE),IF(AE122&lt;&gt;0,VLOOKUP($A122,'Потребление ЭЭ_факт'!$A$5:$DH$154,47+'Потребление ЭЭ_факт'!BN$4+11,FALSE),0))</f>
        <v>0</v>
      </c>
      <c r="AG122" s="17">
        <f>IF(AND($D122=$Y$4,$E122=AG$5),VLOOKUP($A122,'Потребление ЭЭ_факт'!$A$5:$DH$154,47+'Потребление ЭЭ_факт'!BO$4+11,FALSE),IF(AF122&lt;&gt;0,VLOOKUP($A122,'Потребление ЭЭ_факт'!$A$5:$DH$154,47+'Потребление ЭЭ_факт'!BO$4+11,FALSE),0))</f>
        <v>0</v>
      </c>
      <c r="AH122" s="17">
        <f>IF(AND($D122=$Y$4,$E122=AH$5),VLOOKUP($A122,'Потребление ЭЭ_факт'!$A$5:$DH$154,47+'Потребление ЭЭ_факт'!BP$4+11,FALSE),IF(AG122&lt;&gt;0,VLOOKUP($A122,'Потребление ЭЭ_факт'!$A$5:$DH$154,47+'Потребление ЭЭ_факт'!BP$4+11,FALSE),0))</f>
        <v>0</v>
      </c>
      <c r="AI122" s="17">
        <f>IF(AND($D122=$Y$4,$E122=AI$5),VLOOKUP($A122,'Потребление ЭЭ_факт'!$A$5:$DH$154,47+'Потребление ЭЭ_факт'!BQ$4+11,FALSE),IF(AH122&lt;&gt;0,VLOOKUP($A122,'Потребление ЭЭ_факт'!$A$5:$DH$154,47+'Потребление ЭЭ_факт'!BQ$4+11,FALSE),0))</f>
        <v>0</v>
      </c>
      <c r="AJ122" s="17">
        <f>IF(AND($D122=$Y$4,$E122=AJ$5),VLOOKUP($A122,'Потребление ЭЭ_факт'!$A$5:$DH$154,47+'Потребление ЭЭ_факт'!BR$4+11,FALSE),IF(AI122&lt;&gt;0,VLOOKUP($A122,'Потребление ЭЭ_факт'!$A$5:$DH$154,47+'Потребление ЭЭ_факт'!BR$4+11,FALSE),0))</f>
        <v>0</v>
      </c>
      <c r="AK122" s="14">
        <f>IF(AND($D122=$AK$4,$E122=AK$5),VLOOKUP($A122,'Потребление ЭЭ_факт'!$A$5:$DH$154,47+'Потребление ЭЭ_факт'!BS$4+23,FALSE),IF(AJ122&lt;&gt;0,VLOOKUP($A122,'Потребление ЭЭ_факт'!$A$5:$DH$154,47+'Потребление ЭЭ_факт'!BS$4+23,FALSE),0))</f>
        <v>0</v>
      </c>
      <c r="AL122" s="17">
        <f>IF(AND($D122=$AK$4,$E122=AL$5),VLOOKUP($A122,'Потребление ЭЭ_факт'!$A$5:$DH$154,47+'Потребление ЭЭ_факт'!BT$4+23,FALSE),IF(AK122&lt;&gt;0,VLOOKUP($A122,'Потребление ЭЭ_факт'!$A$5:$DH$154,47+'Потребление ЭЭ_факт'!BT$4+23,FALSE),0))</f>
        <v>0</v>
      </c>
      <c r="AM122" s="17">
        <f>IF(AND($D122=$AK$4,$E122=AM$5),VLOOKUP($A122,'Потребление ЭЭ_факт'!$A$5:$DH$154,47+'Потребление ЭЭ_факт'!BU$4+23,FALSE),IF(AL122&lt;&gt;0,VLOOKUP($A122,'Потребление ЭЭ_факт'!$A$5:$DH$154,47+'Потребление ЭЭ_факт'!BU$4+23,FALSE),0))</f>
        <v>0</v>
      </c>
      <c r="AN122" s="17">
        <f>IF(AND($D122=$AK$4,$E122=AN$5),VLOOKUP($A122,'Потребление ЭЭ_факт'!$A$5:$DH$154,47+'Потребление ЭЭ_факт'!BV$4+23,FALSE),IF(AM122&lt;&gt;0,VLOOKUP($A122,'Потребление ЭЭ_факт'!$A$5:$DH$154,47+'Потребление ЭЭ_факт'!BV$4+23,FALSE),0))</f>
        <v>0</v>
      </c>
      <c r="AO122" s="17">
        <f>IF(AND($D122=$AK$4,$E122=AO$5),VLOOKUP($A122,'Потребление ЭЭ_факт'!$A$5:$DH$154,47+'Потребление ЭЭ_факт'!BW$4+23,FALSE),IF(AN122&lt;&gt;0,VLOOKUP($A122,'Потребление ЭЭ_факт'!$A$5:$DH$154,47+'Потребление ЭЭ_факт'!BW$4+23,FALSE),0))</f>
        <v>0</v>
      </c>
      <c r="AP122" s="17">
        <f>IF(AND($D122=$AK$4,$E122=AP$5),VLOOKUP($A122,'Потребление ЭЭ_факт'!$A$5:$DH$154,47+'Потребление ЭЭ_факт'!BX$4+23,FALSE),IF(AO122&lt;&gt;0,VLOOKUP($A122,'Потребление ЭЭ_факт'!$A$5:$DH$154,47+'Потребление ЭЭ_факт'!BX$4+23,FALSE),0))</f>
        <v>0</v>
      </c>
      <c r="AQ122" s="17">
        <f>IF(AND($D122=$AK$4,$E122=AQ$5),VLOOKUP($A122,'Потребление ЭЭ_факт'!$A$5:$DH$154,47+'Потребление ЭЭ_факт'!BY$4+23,FALSE),IF(AP122&lt;&gt;0,VLOOKUP($A122,'Потребление ЭЭ_факт'!$A$5:$DH$154,47+'Потребление ЭЭ_факт'!BY$4+23,FALSE),0))</f>
        <v>0</v>
      </c>
      <c r="AR122" s="17">
        <f>IF(AND($D122=$AK$4,$E122=AR$5),VLOOKUP($A122,'Потребление ЭЭ_факт'!$A$5:$DH$154,47+'Потребление ЭЭ_факт'!BZ$4+23,FALSE),IF(AQ122&lt;&gt;0,VLOOKUP($A122,'Потребление ЭЭ_факт'!$A$5:$DH$154,47+'Потребление ЭЭ_факт'!BZ$4+23,FALSE),0))</f>
        <v>0</v>
      </c>
      <c r="AS122" s="17">
        <f>IF(AND($D122=$AK$4,$E122=AS$5),VLOOKUP($A122,'Потребление ЭЭ_факт'!$A$5:$DH$154,47+'Потребление ЭЭ_факт'!CA$4+23,FALSE),IF(AR122&lt;&gt;0,VLOOKUP($A122,'Потребление ЭЭ_факт'!$A$5:$DH$154,47+'Потребление ЭЭ_факт'!CA$4+23,FALSE),0))</f>
        <v>0</v>
      </c>
      <c r="AT122" s="17">
        <f>IF(AND($D122=$AK$4,$E122=AT$5),VLOOKUP($A122,'Потребление ЭЭ_факт'!$A$5:$DH$154,47+'Потребление ЭЭ_факт'!CB$4+23,FALSE),IF(AS122&lt;&gt;0,VLOOKUP($A122,'Потребление ЭЭ_факт'!$A$5:$DH$154,47+'Потребление ЭЭ_факт'!CB$4+23,FALSE),0))</f>
        <v>0</v>
      </c>
      <c r="AU122" s="17">
        <f>IF(AND($D122=$AK$4,$E122=AU$5),VLOOKUP($A122,'Потребление ЭЭ_факт'!$A$5:$DH$154,47+'Потребление ЭЭ_факт'!CC$4+23,FALSE),IF(AT122&lt;&gt;0,VLOOKUP($A122,'Потребление ЭЭ_факт'!$A$5:$DH$154,47+'Потребление ЭЭ_факт'!CC$4+23,FALSE),0))</f>
        <v>0</v>
      </c>
      <c r="AV122" s="17">
        <f>IF(AND($D122=$AK$4,$E122=AV$5),VLOOKUP($A122,'Потребление ЭЭ_факт'!$A$5:$DH$154,47+'Потребление ЭЭ_факт'!CD$4+23,FALSE),IF(AU122&lt;&gt;0,VLOOKUP($A122,'Потребление ЭЭ_факт'!$A$5:$DH$154,47+'Потребление ЭЭ_факт'!CD$4+23,FALSE),0))</f>
        <v>0</v>
      </c>
      <c r="AW122" s="14">
        <f>IF(AND($D122=$AW$4,$E122=AW$5),VLOOKUP($A122,'Потребление ЭЭ_факт'!$A$5:$DH$154,47+'Потребление ЭЭ_факт'!CE$4+35,FALSE),IF(AV122&lt;&gt;0,VLOOKUP($A122,'Потребление ЭЭ_факт'!$A$5:$DH$154,47+'Потребление ЭЭ_факт'!CE$4+35,FALSE),0))</f>
        <v>0</v>
      </c>
      <c r="AX122" s="17">
        <f>IF(AND($D122=$AW$4,$E122=AX$5),VLOOKUP($A122,'Потребление ЭЭ_факт'!$A$5:$DH$154,47+'Потребление ЭЭ_факт'!CF$4+35,FALSE),IF(AW122&lt;&gt;0,VLOOKUP($A122,'Потребление ЭЭ_факт'!$A$5:$DH$154,47+'Потребление ЭЭ_факт'!CF$4+35,FALSE),0))</f>
        <v>0</v>
      </c>
      <c r="AY122" s="17">
        <f>IF(AND($D122=$AW$4,$E122=AY$5),VLOOKUP($A122,'Потребление ЭЭ_факт'!$A$5:$DH$154,47+'Потребление ЭЭ_факт'!CG$4+35,FALSE),IF(AX122&lt;&gt;0,VLOOKUP($A122,'Потребление ЭЭ_факт'!$A$5:$DH$154,47+'Потребление ЭЭ_факт'!CG$4+35,FALSE),0))</f>
        <v>0</v>
      </c>
      <c r="AZ122" s="17">
        <f>IF(AND($D122=$AW$4,$E122=AZ$5),VLOOKUP($A122,'Потребление ЭЭ_факт'!$A$5:$DH$154,47+'Потребление ЭЭ_факт'!CH$4+35,FALSE),IF(AY122&lt;&gt;0,VLOOKUP($A122,'Потребление ЭЭ_факт'!$A$5:$DH$154,47+'Потребление ЭЭ_факт'!CH$4+35,FALSE),0))</f>
        <v>0</v>
      </c>
      <c r="BA122" s="17">
        <f>IF(AND($D122=$AW$4,$E122=BA$5),VLOOKUP($A122,'Потребление ЭЭ_факт'!$A$5:$DH$154,47+'Потребление ЭЭ_факт'!CI$4+35,FALSE),IF(AZ122&lt;&gt;0,VLOOKUP($A122,'Потребление ЭЭ_факт'!$A$5:$DH$154,47+'Потребление ЭЭ_факт'!CI$4+35,FALSE),0))</f>
        <v>0</v>
      </c>
      <c r="BB122" s="17">
        <f>IF(AND($D122=$AW$4,$E122=BB$5),VLOOKUP($A122,'Потребление ЭЭ_факт'!$A$5:$DH$154,47+'Потребление ЭЭ_факт'!CJ$4+35,FALSE),IF(BA122&lt;&gt;0,VLOOKUP($A122,'Потребление ЭЭ_факт'!$A$5:$DH$154,47+'Потребление ЭЭ_факт'!CJ$4+35,FALSE),0))</f>
        <v>0</v>
      </c>
      <c r="BC122" s="17">
        <f>IF(AND($D122=$AW$4,$E122=BC$5),VLOOKUP($A122,'Потребление ЭЭ_факт'!$A$5:$DH$154,47+'Потребление ЭЭ_факт'!CK$4+35,FALSE),IF(BB122&lt;&gt;0,VLOOKUP($A122,'Потребление ЭЭ_факт'!$A$5:$DH$154,47+'Потребление ЭЭ_факт'!CK$4+35,FALSE),0))</f>
        <v>0</v>
      </c>
      <c r="BD122" s="17">
        <f>IF(AND($D122=$AW$4,$E122=BD$5),VLOOKUP($A122,'Потребление ЭЭ_факт'!$A$5:$DH$154,47+'Потребление ЭЭ_факт'!CL$4+35,FALSE),IF(BC122&lt;&gt;0,VLOOKUP($A122,'Потребление ЭЭ_факт'!$A$5:$DH$154,47+'Потребление ЭЭ_факт'!CL$4+35,FALSE),0))</f>
        <v>0</v>
      </c>
      <c r="BE122" s="17">
        <f>IF(AND($D122=$AW$4,$E122=BE$5),VLOOKUP($A122,'Потребление ЭЭ_факт'!$A$5:$DH$154,47+'Потребление ЭЭ_факт'!CM$4+35,FALSE),IF(BD122&lt;&gt;0,VLOOKUP($A122,'Потребление ЭЭ_факт'!$A$5:$DH$154,47+'Потребление ЭЭ_факт'!CM$4+35,FALSE),0))</f>
        <v>0</v>
      </c>
      <c r="BF122" s="17">
        <f>IF(AND($D122=$AW$4,$E122=BF$5),VLOOKUP($A122,'Потребление ЭЭ_факт'!$A$5:$DH$154,47+'Потребление ЭЭ_факт'!CN$4+35,FALSE),IF(BE122&lt;&gt;0,VLOOKUP($A122,'Потребление ЭЭ_факт'!$A$5:$DH$154,47+'Потребление ЭЭ_факт'!CN$4+35,FALSE),0))</f>
        <v>0</v>
      </c>
      <c r="BG122" s="17">
        <f>IF(AND($D122=$AW$4,$E122=BG$5),VLOOKUP($A122,'Потребление ЭЭ_факт'!$A$5:$DH$154,47+'Потребление ЭЭ_факт'!CO$4+35,FALSE),IF(BF122&lt;&gt;0,VLOOKUP($A122,'Потребление ЭЭ_факт'!$A$5:$DH$154,47+'Потребление ЭЭ_факт'!CO$4+35,FALSE),0))</f>
        <v>0</v>
      </c>
      <c r="BH122" s="17">
        <f>IF(AND($D122=$AW$4,$E122=BH$5),VLOOKUP($A122,'Потребление ЭЭ_факт'!$A$5:$DH$154,47+'Потребление ЭЭ_факт'!CP$4+35,FALSE),IF(BG122&lt;&gt;0,VLOOKUP($A122,'Потребление ЭЭ_факт'!$A$5:$DH$154,47+'Потребление ЭЭ_факт'!CP$4+35,FALSE),0))</f>
        <v>0</v>
      </c>
      <c r="BI122" s="14">
        <f>IF(AND($D122=$BI$4,$E122=BI$5),VLOOKUP($A122,'Потребление ЭЭ_факт'!$A$5:$DH$154,47+'Потребление ЭЭ_факт'!CQ$4+47,FALSE),IF(BH122&lt;&gt;0,VLOOKUP($A122,'Потребление ЭЭ_факт'!$A$5:$DH$154,47+'Потребление ЭЭ_факт'!CQ$4+47,FALSE),0))</f>
        <v>0</v>
      </c>
      <c r="BJ122" s="17">
        <f>IF(AND($D122=$BI$4,$E122=BJ$5),VLOOKUP($A122,'Потребление ЭЭ_факт'!$A$5:$DH$154,47+'Потребление ЭЭ_факт'!CR$4+47,FALSE),IF(BI122&lt;&gt;0,VLOOKUP($A122,'Потребление ЭЭ_факт'!$A$5:$DH$154,47+'Потребление ЭЭ_факт'!CR$4+47,FALSE),0))</f>
        <v>0</v>
      </c>
      <c r="BK122" s="17">
        <f>IF(AND($D122=$BI$4,$E122=BK$5),VLOOKUP($A122,'Потребление ЭЭ_факт'!$A$5:$DH$154,47+'Потребление ЭЭ_факт'!CS$4+47,FALSE),IF(BJ122&lt;&gt;0,VLOOKUP($A122,'Потребление ЭЭ_факт'!$A$5:$DH$154,47+'Потребление ЭЭ_факт'!CS$4+47,FALSE),0))</f>
        <v>0</v>
      </c>
      <c r="BL122" s="17">
        <f>IF(AND($D122=$BI$4,$E122=BL$5),VLOOKUP($A122,'Потребление ЭЭ_факт'!$A$5:$DH$154,47+'Потребление ЭЭ_факт'!CT$4+47,FALSE),IF(BK122&lt;&gt;0,VLOOKUP($A122,'Потребление ЭЭ_факт'!$A$5:$DH$154,47+'Потребление ЭЭ_факт'!CT$4+47,FALSE),0))</f>
        <v>11474.448285714287</v>
      </c>
      <c r="BM122" s="17">
        <f>IF(AND($D122=$BI$4,$E122=BM$5),VLOOKUP($A122,'Потребление ЭЭ_факт'!$A$5:$DH$154,47+'Потребление ЭЭ_факт'!CU$4+47,FALSE),IF(BL122&lt;&gt;0,VLOOKUP($A122,'Потребление ЭЭ_факт'!$A$5:$DH$154,47+'Потребление ЭЭ_факт'!CU$4+47,FALSE),0))</f>
        <v>13650.498857142857</v>
      </c>
      <c r="BN122" s="17">
        <f>IF(AND($D122=$BI$4,$E122=BN$5),VLOOKUP($A122,'Потребление ЭЭ_факт'!$A$5:$DH$154,47+'Потребление ЭЭ_факт'!CV$4+47,FALSE),IF(BM122&lt;&gt;0,VLOOKUP($A122,'Потребление ЭЭ_факт'!$A$5:$DH$154,47+'Потребление ЭЭ_факт'!CV$4+47,FALSE),0))</f>
        <v>14325.193142857142</v>
      </c>
      <c r="BO122" s="17">
        <f>IF(AND($D122=$BI$4,$E122=BO$5),VLOOKUP($A122,'Потребление ЭЭ_факт'!$A$5:$DH$154,47+'Потребление ЭЭ_факт'!CW$4+47,FALSE),IF(BN122&lt;&gt;0,VLOOKUP($A122,'Потребление ЭЭ_факт'!$A$5:$DH$154,47+'Потребление ЭЭ_факт'!CW$4+47,FALSE),0))</f>
        <v>16116.633428571429</v>
      </c>
      <c r="BP122" s="17">
        <f>IF(AND($D122=$BI$4,$E122=BP$5),VLOOKUP($A122,'Потребление ЭЭ_факт'!$A$5:$DH$154,47+'Потребление ЭЭ_факт'!CX$4+47,FALSE),IF(BO122&lt;&gt;0,VLOOKUP($A122,'Потребление ЭЭ_факт'!$A$5:$DH$154,47+'Потребление ЭЭ_факт'!CX$4+47,FALSE),0))</f>
        <v>15457.407999999999</v>
      </c>
      <c r="BQ122" s="17">
        <f>IF(AND($D122=$BI$4,$E122=BQ$5),VLOOKUP($A122,'Потребление ЭЭ_факт'!$A$5:$DH$154,47+'Потребление ЭЭ_факт'!CY$4+47,FALSE),IF(BP122&lt;&gt;0,VLOOKUP($A122,'Потребление ЭЭ_факт'!$A$5:$DH$154,47+'Потребление ЭЭ_факт'!CY$4+47,FALSE),0))</f>
        <v>14689.76</v>
      </c>
      <c r="BR122" s="17">
        <f>IF(AND($D122=$BI$4,$E122=BR$5),VLOOKUP($A122,'Потребление ЭЭ_факт'!$A$5:$DH$154,47+'Потребление ЭЭ_факт'!CZ$4+47,FALSE),IF(BQ122&lt;&gt;0,VLOOKUP($A122,'Потребление ЭЭ_факт'!$A$5:$DH$154,47+'Потребление ЭЭ_факт'!CZ$4+47,FALSE),0))</f>
        <v>14611.048000000001</v>
      </c>
      <c r="BS122" s="17">
        <f>IF(AND($D122=$BI$4,$E122=BS$5),VLOOKUP($A122,'Потребление ЭЭ_факт'!$A$5:$DH$154,47+'Потребление ЭЭ_факт'!DA$4+47,FALSE),IF(BR122&lt;&gt;0,VLOOKUP($A122,'Потребление ЭЭ_факт'!$A$5:$DH$154,47+'Потребление ЭЭ_факт'!DA$4+47,FALSE),0))</f>
        <v>13144.11</v>
      </c>
      <c r="BT122" s="17">
        <f>IF(AND($D122=$BI$4,$E122=BT$5),VLOOKUP($A122,'Потребление ЭЭ_факт'!$A$5:$DH$154,47+'Потребление ЭЭ_факт'!DB$4+47,FALSE),IF(BS122&lt;&gt;0,VLOOKUP($A122,'Потребление ЭЭ_факт'!$A$5:$DH$154,47+'Потребление ЭЭ_факт'!DB$4+47,FALSE),0))</f>
        <v>14345.772000000001</v>
      </c>
      <c r="BU122" s="14">
        <f>IF(AND($D122=$BU$4,$E122=BU$5),VLOOKUP($A122,'Потребление ЭЭ_факт'!$A$5:$DH$154,59+'Потребление ЭЭ_факт'!DC$4+47,FALSE),IF(BT122&lt;&gt;0,VLOOKUP($A122,'Потребление ЭЭ_факт'!$A$5:$DH$154,47+'Потребление ЭЭ_факт'!DC$4+59,FALSE),0))</f>
        <v>15343.168</v>
      </c>
      <c r="BV122" s="17">
        <f>IF(AND($D122=$BU$4,$E122=BV$5),VLOOKUP($A122,'Потребление ЭЭ_факт'!$A$5:$DH$154,59+'Потребление ЭЭ_факт'!DD$4+47,FALSE),IF(BU122&lt;&gt;0,VLOOKUP($A122,'Потребление ЭЭ_факт'!$A$5:$DH$154,47+'Потребление ЭЭ_факт'!DD$4+59,FALSE),0))</f>
        <v>14011.878000000001</v>
      </c>
      <c r="BW122" s="17">
        <f>IF(AND($D122=$BU$4,$E122=BW$5),VLOOKUP($A122,'Потребление ЭЭ_факт'!$A$5:$DH$154,59+'Потребление ЭЭ_факт'!DE$4+47,FALSE),IF(BV122&lt;&gt;0,VLOOKUP($A122,'Потребление ЭЭ_факт'!$A$5:$DH$154,47+'Потребление ЭЭ_факт'!DE$4+59,FALSE),0))</f>
        <v>14878.87</v>
      </c>
      <c r="BX122" s="17">
        <f>IF(AND($D122=$BU$4,$E122=BX$5),VLOOKUP($A122,'Потребление ЭЭ_факт'!$A$5:$DH$154,59+'Потребление ЭЭ_факт'!DF$4+47,FALSE),IF(BW122&lt;&gt;0,VLOOKUP($A122,'Потребление ЭЭ_факт'!$A$5:$DH$154,47+'Потребление ЭЭ_факт'!DF$4+59,FALSE),0))</f>
        <v>14089.05</v>
      </c>
      <c r="BY122" s="17">
        <f>IF(AND($D122=$BU$4,$E122=BY$5),VLOOKUP($A122,'Потребление ЭЭ_факт'!$A$5:$DH$154,59+'Потребление ЭЭ_факт'!DG$4+47,FALSE),IF(BX122&lt;&gt;0,VLOOKUP($A122,'Потребление ЭЭ_факт'!$A$5:$DH$154,47+'Потребление ЭЭ_факт'!DG$4+59,FALSE),0))</f>
        <v>14905.944</v>
      </c>
      <c r="BZ122" s="17">
        <f>IF(AND($D122=$BU$4,$E122=BZ$5),VLOOKUP($A122,'Потребление ЭЭ_факт'!$A$5:$DH$154,59+'Потребление ЭЭ_факт'!DH$4+47,FALSE),IF(BY122&lt;&gt;0,VLOOKUP($A122,'Потребление ЭЭ_факт'!$A$5:$DH$154,47+'Потребление ЭЭ_факт'!DH$4+59,FALSE),0))</f>
        <v>14428.034</v>
      </c>
      <c r="CA122" s="17">
        <f t="shared" si="301"/>
        <v>16116.633428571429</v>
      </c>
      <c r="CB122" s="17">
        <f t="shared" si="302"/>
        <v>15457.407999999999</v>
      </c>
      <c r="CC122" s="17">
        <f t="shared" si="303"/>
        <v>14689.76</v>
      </c>
      <c r="CD122" s="17">
        <f t="shared" si="304"/>
        <v>14611.048000000001</v>
      </c>
      <c r="CE122" s="17">
        <f t="shared" si="305"/>
        <v>13144.11</v>
      </c>
      <c r="CF122" s="15">
        <f t="shared" si="306"/>
        <v>14345.772000000001</v>
      </c>
      <c r="CG122" s="14">
        <f t="shared" si="307"/>
        <v>15343.168</v>
      </c>
      <c r="CH122" s="15">
        <f t="shared" si="308"/>
        <v>14011.878000000001</v>
      </c>
      <c r="CI122" s="15">
        <f t="shared" si="309"/>
        <v>14878.87</v>
      </c>
      <c r="CJ122" s="15">
        <f t="shared" si="310"/>
        <v>14089.05</v>
      </c>
      <c r="CK122" s="15">
        <f t="shared" si="311"/>
        <v>14905.944</v>
      </c>
      <c r="CL122" s="15">
        <f t="shared" si="312"/>
        <v>14428.034</v>
      </c>
      <c r="CM122" s="15">
        <f t="shared" si="438"/>
        <v>16116.633428571429</v>
      </c>
      <c r="CN122" s="15">
        <f t="shared" si="439"/>
        <v>15457.407999999999</v>
      </c>
      <c r="CO122" s="15">
        <f t="shared" si="440"/>
        <v>14689.76</v>
      </c>
      <c r="CP122" s="15">
        <f t="shared" si="441"/>
        <v>14611.048000000001</v>
      </c>
      <c r="CQ122" s="15">
        <f t="shared" si="442"/>
        <v>13144.11</v>
      </c>
      <c r="CR122" s="16">
        <f t="shared" si="443"/>
        <v>14345.772000000001</v>
      </c>
      <c r="CS122" s="14">
        <f t="shared" si="437"/>
        <v>15343.168</v>
      </c>
      <c r="CT122" s="15">
        <f t="shared" si="416"/>
        <v>14011.878000000001</v>
      </c>
      <c r="CU122" s="15">
        <f t="shared" si="417"/>
        <v>14878.87</v>
      </c>
      <c r="CV122" s="15">
        <f t="shared" si="418"/>
        <v>14089.05</v>
      </c>
      <c r="CW122" s="15">
        <f t="shared" si="419"/>
        <v>14905.944</v>
      </c>
      <c r="CX122" s="15">
        <f t="shared" si="420"/>
        <v>14428.034</v>
      </c>
      <c r="CY122" s="15">
        <f t="shared" si="421"/>
        <v>16116.633428571429</v>
      </c>
      <c r="CZ122" s="15">
        <f t="shared" si="422"/>
        <v>15457.407999999999</v>
      </c>
      <c r="DA122" s="15">
        <f t="shared" si="423"/>
        <v>14689.76</v>
      </c>
      <c r="DB122" s="15">
        <f t="shared" si="424"/>
        <v>14611.048000000001</v>
      </c>
      <c r="DC122" s="15">
        <f t="shared" si="425"/>
        <v>13144.11</v>
      </c>
      <c r="DD122" s="16">
        <f t="shared" si="459"/>
        <v>14345.772000000001</v>
      </c>
      <c r="DE122" s="14">
        <f t="shared" si="460"/>
        <v>15343.168</v>
      </c>
      <c r="DF122" s="15">
        <f t="shared" si="426"/>
        <v>14011.878000000001</v>
      </c>
      <c r="DG122" s="15">
        <f t="shared" si="427"/>
        <v>14878.87</v>
      </c>
      <c r="DH122" s="15">
        <f t="shared" si="428"/>
        <v>14089.05</v>
      </c>
      <c r="DI122" s="15">
        <f t="shared" si="429"/>
        <v>14905.944</v>
      </c>
      <c r="DJ122" s="15">
        <f t="shared" si="430"/>
        <v>14428.034</v>
      </c>
      <c r="DK122" s="15">
        <f t="shared" si="431"/>
        <v>16116.633428571429</v>
      </c>
      <c r="DL122" s="15">
        <f t="shared" si="432"/>
        <v>15457.407999999999</v>
      </c>
      <c r="DM122" s="15">
        <f t="shared" si="433"/>
        <v>14689.76</v>
      </c>
      <c r="DN122" s="15">
        <f t="shared" si="434"/>
        <v>14611.048000000001</v>
      </c>
      <c r="DO122" s="15">
        <f t="shared" si="435"/>
        <v>13144.11</v>
      </c>
      <c r="DP122" s="16">
        <f t="shared" si="436"/>
        <v>14345.772000000001</v>
      </c>
      <c r="DQ122" s="14">
        <f t="shared" si="333"/>
        <v>15343.168</v>
      </c>
      <c r="DR122" s="15">
        <f t="shared" si="334"/>
        <v>14011.878000000001</v>
      </c>
      <c r="DS122" s="15">
        <f t="shared" si="335"/>
        <v>14878.87</v>
      </c>
      <c r="DT122" s="15">
        <f t="shared" si="336"/>
        <v>14089.05</v>
      </c>
      <c r="DU122" s="15">
        <f t="shared" si="337"/>
        <v>14905.944</v>
      </c>
      <c r="DV122" s="15">
        <f t="shared" si="338"/>
        <v>14428.034</v>
      </c>
      <c r="DW122" s="15">
        <f t="shared" si="339"/>
        <v>16116.633428571429</v>
      </c>
      <c r="DX122" s="15">
        <f t="shared" si="340"/>
        <v>15457.407999999999</v>
      </c>
      <c r="DY122" s="15">
        <f t="shared" si="341"/>
        <v>14689.76</v>
      </c>
      <c r="DZ122" s="15">
        <f t="shared" si="444"/>
        <v>14611.048000000001</v>
      </c>
      <c r="EA122" s="15">
        <f t="shared" si="445"/>
        <v>13144.11</v>
      </c>
      <c r="EB122" s="16">
        <f t="shared" si="446"/>
        <v>14345.772000000001</v>
      </c>
      <c r="EC122" s="14">
        <f t="shared" si="447"/>
        <v>15343.168</v>
      </c>
      <c r="ED122" s="15">
        <f t="shared" si="448"/>
        <v>14011.878000000001</v>
      </c>
      <c r="EE122" s="15">
        <f t="shared" si="449"/>
        <v>14878.87</v>
      </c>
      <c r="EF122" s="15">
        <f t="shared" si="450"/>
        <v>14089.05</v>
      </c>
      <c r="EG122" s="15">
        <f t="shared" si="451"/>
        <v>14905.944</v>
      </c>
      <c r="EH122" s="15">
        <f t="shared" si="452"/>
        <v>14428.034</v>
      </c>
      <c r="EI122" s="15">
        <f t="shared" si="453"/>
        <v>16116.633428571429</v>
      </c>
      <c r="EJ122" s="15">
        <f t="shared" si="454"/>
        <v>15457.407999999999</v>
      </c>
      <c r="EK122" s="15">
        <f t="shared" si="455"/>
        <v>14689.76</v>
      </c>
      <c r="EL122" s="15">
        <f t="shared" si="456"/>
        <v>14611.048000000001</v>
      </c>
      <c r="EM122" s="15">
        <f t="shared" si="457"/>
        <v>13144.11</v>
      </c>
      <c r="EN122" s="16">
        <f t="shared" si="458"/>
        <v>14345.772000000001</v>
      </c>
      <c r="EO122" s="14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6"/>
      <c r="FC122" s="14"/>
      <c r="FD122" s="17"/>
      <c r="FE122" s="17"/>
      <c r="FF122" s="17"/>
      <c r="FG122" s="17"/>
      <c r="FH122" s="17"/>
      <c r="FI122" s="17"/>
      <c r="FJ122" s="17"/>
      <c r="FK122" s="17"/>
      <c r="FL122" s="17"/>
      <c r="FM122" s="17"/>
      <c r="FN122" s="17"/>
      <c r="FO122" s="14"/>
      <c r="FP122" s="17"/>
      <c r="FQ122" s="17"/>
      <c r="FR122" s="17"/>
      <c r="FS122" s="17"/>
      <c r="FT122" s="17"/>
      <c r="FU122" s="17"/>
      <c r="FV122" s="17"/>
      <c r="FW122" s="17"/>
      <c r="FX122" s="17"/>
      <c r="FY122" s="17"/>
      <c r="FZ122" s="17"/>
      <c r="GA122" s="14"/>
      <c r="GB122" s="17"/>
      <c r="GC122" s="17"/>
      <c r="GD122" s="17"/>
      <c r="GE122" s="17">
        <f t="shared" si="345"/>
        <v>13650.498857142857</v>
      </c>
      <c r="GF122" s="17">
        <f t="shared" si="346"/>
        <v>14325.193142857142</v>
      </c>
      <c r="GG122" s="17">
        <f t="shared" si="347"/>
        <v>16116.633428571429</v>
      </c>
      <c r="GH122" s="17">
        <f t="shared" si="348"/>
        <v>15457.407999999999</v>
      </c>
      <c r="GI122" s="17">
        <f t="shared" si="349"/>
        <v>14689.76</v>
      </c>
      <c r="GJ122" s="17">
        <f t="shared" si="350"/>
        <v>14611.048000000001</v>
      </c>
      <c r="GK122" s="17">
        <f t="shared" si="351"/>
        <v>13144.11</v>
      </c>
      <c r="GL122" s="17">
        <f t="shared" si="352"/>
        <v>14345.772000000001</v>
      </c>
      <c r="GM122" s="14">
        <f t="shared" si="353"/>
        <v>15343.168</v>
      </c>
      <c r="GN122" s="17">
        <f t="shared" si="354"/>
        <v>14011.878000000001</v>
      </c>
      <c r="GO122" s="17">
        <f t="shared" si="355"/>
        <v>14878.87</v>
      </c>
      <c r="GP122" s="17">
        <f t="shared" si="356"/>
        <v>14089.05</v>
      </c>
      <c r="GQ122" s="17">
        <f t="shared" si="357"/>
        <v>14905.944</v>
      </c>
      <c r="GR122" s="17">
        <f t="shared" si="358"/>
        <v>14428.034</v>
      </c>
      <c r="GS122" s="17">
        <f t="shared" si="359"/>
        <v>16116.633428571429</v>
      </c>
      <c r="GT122" s="17">
        <f t="shared" si="360"/>
        <v>15457.407999999999</v>
      </c>
      <c r="GU122" s="17">
        <f t="shared" si="361"/>
        <v>14689.76</v>
      </c>
      <c r="GV122" s="17">
        <f t="shared" si="362"/>
        <v>14611.048000000001</v>
      </c>
      <c r="GW122" s="17">
        <f t="shared" si="363"/>
        <v>13144.11</v>
      </c>
      <c r="GX122" s="15">
        <f t="shared" si="364"/>
        <v>14345.772000000001</v>
      </c>
      <c r="GY122" s="14">
        <f t="shared" si="365"/>
        <v>15343.168</v>
      </c>
      <c r="GZ122" s="15">
        <f t="shared" si="366"/>
        <v>14011.878000000001</v>
      </c>
      <c r="HA122" s="15">
        <f t="shared" si="367"/>
        <v>14878.87</v>
      </c>
      <c r="HB122" s="15">
        <f t="shared" si="368"/>
        <v>14089.05</v>
      </c>
      <c r="HC122" s="15">
        <f t="shared" si="369"/>
        <v>14905.944</v>
      </c>
      <c r="HD122" s="15">
        <f t="shared" si="370"/>
        <v>14428.034</v>
      </c>
      <c r="HE122" s="15">
        <f t="shared" si="371"/>
        <v>16116.633428571429</v>
      </c>
      <c r="HF122" s="15">
        <f t="shared" si="372"/>
        <v>15457.407999999999</v>
      </c>
      <c r="HG122" s="15">
        <f t="shared" si="373"/>
        <v>14689.76</v>
      </c>
      <c r="HH122" s="15">
        <f t="shared" si="374"/>
        <v>14611.048000000001</v>
      </c>
      <c r="HI122" s="15">
        <f t="shared" si="375"/>
        <v>13144.11</v>
      </c>
      <c r="HJ122" s="16">
        <f t="shared" si="376"/>
        <v>14345.772000000001</v>
      </c>
      <c r="HK122" s="14">
        <f t="shared" si="377"/>
        <v>15343.168</v>
      </c>
      <c r="HL122" s="15">
        <f t="shared" si="378"/>
        <v>14011.878000000001</v>
      </c>
      <c r="HM122" s="15">
        <f t="shared" si="379"/>
        <v>14878.87</v>
      </c>
      <c r="HN122" s="15">
        <f t="shared" si="380"/>
        <v>14089.05</v>
      </c>
      <c r="HO122" s="15">
        <f t="shared" si="381"/>
        <v>14905.944</v>
      </c>
      <c r="HP122" s="15">
        <f t="shared" si="382"/>
        <v>14428.034</v>
      </c>
      <c r="HQ122" s="15">
        <f t="shared" si="383"/>
        <v>16116.633428571429</v>
      </c>
      <c r="HR122" s="15">
        <f t="shared" si="384"/>
        <v>15457.407999999999</v>
      </c>
      <c r="HS122" s="15">
        <f t="shared" si="385"/>
        <v>14689.76</v>
      </c>
      <c r="HT122" s="15">
        <f t="shared" si="386"/>
        <v>14611.048000000001</v>
      </c>
      <c r="HU122" s="15">
        <f t="shared" si="387"/>
        <v>13144.11</v>
      </c>
      <c r="HV122" s="16">
        <f t="shared" si="388"/>
        <v>14345.772000000001</v>
      </c>
      <c r="HW122" s="14">
        <f t="shared" si="389"/>
        <v>15343.168</v>
      </c>
      <c r="HX122" s="15">
        <f t="shared" si="390"/>
        <v>14011.878000000001</v>
      </c>
      <c r="HY122" s="15">
        <f t="shared" si="391"/>
        <v>14878.87</v>
      </c>
      <c r="HZ122" s="15">
        <f t="shared" si="392"/>
        <v>14089.05</v>
      </c>
      <c r="IA122" s="15">
        <f t="shared" si="393"/>
        <v>14905.944</v>
      </c>
      <c r="IB122" s="15">
        <f t="shared" si="394"/>
        <v>14428.034</v>
      </c>
      <c r="IC122" s="15">
        <f t="shared" si="395"/>
        <v>16116.633428571429</v>
      </c>
      <c r="ID122" s="15">
        <f t="shared" si="396"/>
        <v>15457.407999999999</v>
      </c>
      <c r="IE122" s="15">
        <f t="shared" si="397"/>
        <v>14689.76</v>
      </c>
      <c r="IF122" s="15">
        <f t="shared" si="398"/>
        <v>14611.048000000001</v>
      </c>
      <c r="IG122" s="15">
        <f t="shared" si="399"/>
        <v>13144.11</v>
      </c>
      <c r="IH122" s="16">
        <f t="shared" si="400"/>
        <v>14345.772000000001</v>
      </c>
      <c r="II122" s="14">
        <f t="shared" si="401"/>
        <v>15343.168</v>
      </c>
      <c r="IJ122" s="15">
        <f t="shared" si="415"/>
        <v>14011.878000000001</v>
      </c>
      <c r="IK122" s="15">
        <f t="shared" si="465"/>
        <v>14878.87</v>
      </c>
      <c r="IL122" s="15">
        <f t="shared" si="466"/>
        <v>14089.05</v>
      </c>
      <c r="IM122" s="15"/>
      <c r="IN122" s="15"/>
      <c r="IO122" s="15"/>
      <c r="IP122" s="15"/>
      <c r="IQ122" s="15"/>
      <c r="IR122" s="15"/>
      <c r="IS122" s="15"/>
      <c r="IT122" s="16"/>
      <c r="IU122" s="14"/>
      <c r="IV122" s="15"/>
      <c r="IW122" s="15"/>
      <c r="IX122" s="15"/>
      <c r="IY122" s="15"/>
      <c r="IZ122" s="15"/>
      <c r="JA122" s="15"/>
      <c r="JB122" s="15"/>
      <c r="JC122" s="15"/>
      <c r="JD122" s="15"/>
      <c r="JE122" s="15"/>
      <c r="JF122" s="16"/>
      <c r="JH122" s="17"/>
      <c r="JI122" s="14">
        <f t="shared" si="406"/>
        <v>0</v>
      </c>
      <c r="JJ122" s="15">
        <f t="shared" si="407"/>
        <v>0</v>
      </c>
      <c r="JK122" s="15">
        <f t="shared" si="408"/>
        <v>116340.42342857142</v>
      </c>
      <c r="JL122" s="15">
        <f t="shared" si="409"/>
        <v>176021.67542857141</v>
      </c>
      <c r="JM122" s="15">
        <f t="shared" si="410"/>
        <v>176021.67542857141</v>
      </c>
      <c r="JN122" s="15">
        <f t="shared" si="411"/>
        <v>176021.67542857141</v>
      </c>
      <c r="JO122" s="15">
        <f t="shared" si="412"/>
        <v>176021.67542857141</v>
      </c>
      <c r="JP122" s="15">
        <f t="shared" si="413"/>
        <v>58322.966</v>
      </c>
      <c r="JQ122" s="15">
        <f t="shared" si="414"/>
        <v>0</v>
      </c>
      <c r="JR122" s="14"/>
    </row>
    <row r="123" spans="1:278" ht="12.75" customHeight="1" x14ac:dyDescent="0.25">
      <c r="A123" s="5" t="s">
        <v>31</v>
      </c>
      <c r="B123" s="3" t="s">
        <v>32</v>
      </c>
      <c r="C123" s="4">
        <v>45409</v>
      </c>
      <c r="D123">
        <f t="shared" si="461"/>
        <v>2024</v>
      </c>
      <c r="E123">
        <f t="shared" si="462"/>
        <v>4</v>
      </c>
      <c r="F123">
        <f t="shared" si="463"/>
        <v>2021</v>
      </c>
      <c r="G123">
        <f t="shared" si="464"/>
        <v>4</v>
      </c>
      <c r="H123">
        <f t="shared" si="402"/>
        <v>2024</v>
      </c>
      <c r="I123">
        <f t="shared" si="403"/>
        <v>5</v>
      </c>
      <c r="J123">
        <f t="shared" si="404"/>
        <v>2029</v>
      </c>
      <c r="K123">
        <f t="shared" si="405"/>
        <v>4</v>
      </c>
      <c r="M123" s="28">
        <f>IF(AND($D123=$M$4,$E123=M$5),VLOOKUP($A123,'Потребление ЭЭ_факт'!$A$5:$DH$154,47+'Потребление ЭЭ_факт'!AU$4-1,FALSE),IF(L123&lt;&gt;0,VLOOKUP($A123,'Потребление ЭЭ_факт'!$A$5:$DH$154,47+'Потребление ЭЭ_факт'!AU$4-1,FALSE),0))</f>
        <v>0</v>
      </c>
      <c r="N123" s="17">
        <f>IF(AND($D123=$M$4,$E123=N$5),VLOOKUP($A123,'Потребление ЭЭ_факт'!$A$5:$DH$154,47+'Потребление ЭЭ_факт'!AV$4-1,FALSE),IF(M123&lt;&gt;0,VLOOKUP($A123,'Потребление ЭЭ_факт'!$A$5:$DH$154,47+'Потребление ЭЭ_факт'!AV$4-1,FALSE),0))</f>
        <v>0</v>
      </c>
      <c r="O123" s="17">
        <f>IF(AND($D123=$M$4,$E123=O$5),VLOOKUP($A123,'Потребление ЭЭ_факт'!$A$5:$DH$154,47+'Потребление ЭЭ_факт'!AW$4-1,FALSE),IF(N123&lt;&gt;0,VLOOKUP($A123,'Потребление ЭЭ_факт'!$A$5:$DH$154,47+'Потребление ЭЭ_факт'!AW$4-1,FALSE),0))</f>
        <v>0</v>
      </c>
      <c r="P123" s="17">
        <f>IF(AND($D123=$M$4,$E123=P$5),VLOOKUP($A123,'Потребление ЭЭ_факт'!$A$5:$DH$154,47+'Потребление ЭЭ_факт'!AX$4-1,FALSE),IF(O123&lt;&gt;0,VLOOKUP($A123,'Потребление ЭЭ_факт'!$A$5:$DH$154,47+'Потребление ЭЭ_факт'!AX$4-1,FALSE),0))</f>
        <v>0</v>
      </c>
      <c r="Q123" s="17">
        <f>IF(AND($D123=$M$4,$E123=Q$5),VLOOKUP($A123,'Потребление ЭЭ_факт'!$A$5:$DH$154,47+'Потребление ЭЭ_факт'!AY$4-1,FALSE),IF(P123&lt;&gt;0,VLOOKUP($A123,'Потребление ЭЭ_факт'!$A$5:$DH$154,47+'Потребление ЭЭ_факт'!AY$4-1,FALSE),0))</f>
        <v>0</v>
      </c>
      <c r="R123" s="17">
        <f>IF(AND($D123=$M$4,$E123=R$5),VLOOKUP($A123,'Потребление ЭЭ_факт'!$A$5:$DH$154,47+'Потребление ЭЭ_факт'!AZ$4-1,FALSE),IF(Q123&lt;&gt;0,VLOOKUP($A123,'Потребление ЭЭ_факт'!$A$5:$DH$154,47+'Потребление ЭЭ_факт'!AZ$4-1,FALSE),0))</f>
        <v>0</v>
      </c>
      <c r="S123" s="17">
        <f>IF(AND($D123=$M$4,$E123=S$5),VLOOKUP($A123,'Потребление ЭЭ_факт'!$A$5:$DH$154,47+'Потребление ЭЭ_факт'!BA$4-1,FALSE),IF(R123&lt;&gt;0,VLOOKUP($A123,'Потребление ЭЭ_факт'!$A$5:$DH$154,47+'Потребление ЭЭ_факт'!BA$4-1,FALSE),0))</f>
        <v>0</v>
      </c>
      <c r="T123" s="17">
        <f>IF(AND($D123=$M$4,$E123=T$5),VLOOKUP($A123,'Потребление ЭЭ_факт'!$A$5:$DH$154,47+'Потребление ЭЭ_факт'!BB$4-1,FALSE),IF(S123&lt;&gt;0,VLOOKUP($A123,'Потребление ЭЭ_факт'!$A$5:$DH$154,47+'Потребление ЭЭ_факт'!BB$4-1,FALSE),0))</f>
        <v>0</v>
      </c>
      <c r="U123" s="17">
        <f>IF(AND($D123=$M$4,$E123=U$5),VLOOKUP($A123,'Потребление ЭЭ_факт'!$A$5:$DH$154,47+'Потребление ЭЭ_факт'!BC$4-1,FALSE),IF(T123&lt;&gt;0,VLOOKUP($A123,'Потребление ЭЭ_факт'!$A$5:$DH$154,47+'Потребление ЭЭ_факт'!BC$4-1,FALSE),0))</f>
        <v>0</v>
      </c>
      <c r="V123" s="17">
        <f>IF(AND($D123=$M$4,$E123=V$5),VLOOKUP($A123,'Потребление ЭЭ_факт'!$A$5:$DH$154,47+'Потребление ЭЭ_факт'!BD$4-1,FALSE),IF(U123&lt;&gt;0,VLOOKUP($A123,'Потребление ЭЭ_факт'!$A$5:$DH$154,47+'Потребление ЭЭ_факт'!BD$4-1,FALSE),0))</f>
        <v>0</v>
      </c>
      <c r="W123" s="17">
        <f>IF(AND($D123=$M$4,$E123=W$5),VLOOKUP($A123,'Потребление ЭЭ_факт'!$A$5:$DH$154,47+'Потребление ЭЭ_факт'!BE$4-1,FALSE),IF(V123&lt;&gt;0,VLOOKUP($A123,'Потребление ЭЭ_факт'!$A$5:$DH$154,47+'Потребление ЭЭ_факт'!BE$4-1,FALSE),0))</f>
        <v>0</v>
      </c>
      <c r="X123" s="17">
        <f>IF(AND($D123=$M$4,$E123=X$5),VLOOKUP($A123,'Потребление ЭЭ_факт'!$A$5:$DH$154,47+'Потребление ЭЭ_факт'!BF$4-1,FALSE),IF(W123&lt;&gt;0,VLOOKUP($A123,'Потребление ЭЭ_факт'!$A$5:$DH$154,47+'Потребление ЭЭ_факт'!BF$4-1,FALSE),0))</f>
        <v>0</v>
      </c>
      <c r="Y123" s="14">
        <f>IF(AND($D123=$Y$4,$E123=Y$5),VLOOKUP($A123,'Потребление ЭЭ_факт'!$A$5:$DH$154,47+'Потребление ЭЭ_факт'!BG$4+11,FALSE),IF(X123&lt;&gt;0,VLOOKUP($A123,'Потребление ЭЭ_факт'!$A$5:$DH$154,47+'Потребление ЭЭ_факт'!BG$4+11,FALSE),0))</f>
        <v>0</v>
      </c>
      <c r="Z123" s="17">
        <f>IF(AND($D123=$Y$4,$E123=Z$5),VLOOKUP($A123,'Потребление ЭЭ_факт'!$A$5:$DH$154,47+'Потребление ЭЭ_факт'!BH$4+11,FALSE),IF(Y123&lt;&gt;0,VLOOKUP($A123,'Потребление ЭЭ_факт'!$A$5:$DH$154,47+'Потребление ЭЭ_факт'!BH$4+11,FALSE),0))</f>
        <v>0</v>
      </c>
      <c r="AA123" s="17">
        <f>IF(AND($D123=$Y$4,$E123=AA$5),VLOOKUP($A123,'Потребление ЭЭ_факт'!$A$5:$DH$154,47+'Потребление ЭЭ_факт'!BI$4+11,FALSE),IF(Z123&lt;&gt;0,VLOOKUP($A123,'Потребление ЭЭ_факт'!$A$5:$DH$154,47+'Потребление ЭЭ_факт'!BI$4+11,FALSE),0))</f>
        <v>0</v>
      </c>
      <c r="AB123" s="17">
        <f>IF(AND($D123=$Y$4,$E123=AB$5),VLOOKUP($A123,'Потребление ЭЭ_факт'!$A$5:$DH$154,47+'Потребление ЭЭ_факт'!BJ$4+11,FALSE),IF(AA123&lt;&gt;0,VLOOKUP($A123,'Потребление ЭЭ_факт'!$A$5:$DH$154,47+'Потребление ЭЭ_факт'!BJ$4+11,FALSE),0))</f>
        <v>0</v>
      </c>
      <c r="AC123" s="17">
        <f>IF(AND($D123=$Y$4,$E123=AC$5),VLOOKUP($A123,'Потребление ЭЭ_факт'!$A$5:$DH$154,47+'Потребление ЭЭ_факт'!BK$4+11,FALSE),IF(AB123&lt;&gt;0,VLOOKUP($A123,'Потребление ЭЭ_факт'!$A$5:$DH$154,47+'Потребление ЭЭ_факт'!BK$4+11,FALSE),0))</f>
        <v>0</v>
      </c>
      <c r="AD123" s="17">
        <f>IF(AND($D123=$Y$4,$E123=AD$5),VLOOKUP($A123,'Потребление ЭЭ_факт'!$A$5:$DH$154,47+'Потребление ЭЭ_факт'!BL$4+11,FALSE),IF(AC123&lt;&gt;0,VLOOKUP($A123,'Потребление ЭЭ_факт'!$A$5:$DH$154,47+'Потребление ЭЭ_факт'!BL$4+11,FALSE),0))</f>
        <v>0</v>
      </c>
      <c r="AE123" s="17">
        <f>IF(AND($D123=$Y$4,$E123=AE$5),VLOOKUP($A123,'Потребление ЭЭ_факт'!$A$5:$DH$154,47+'Потребление ЭЭ_факт'!BM$4+11,FALSE),IF(AD123&lt;&gt;0,VLOOKUP($A123,'Потребление ЭЭ_факт'!$A$5:$DH$154,47+'Потребление ЭЭ_факт'!BM$4+11,FALSE),0))</f>
        <v>0</v>
      </c>
      <c r="AF123" s="17">
        <f>IF(AND($D123=$Y$4,$E123=AF$5),VLOOKUP($A123,'Потребление ЭЭ_факт'!$A$5:$DH$154,47+'Потребление ЭЭ_факт'!BN$4+11,FALSE),IF(AE123&lt;&gt;0,VLOOKUP($A123,'Потребление ЭЭ_факт'!$A$5:$DH$154,47+'Потребление ЭЭ_факт'!BN$4+11,FALSE),0))</f>
        <v>0</v>
      </c>
      <c r="AG123" s="17">
        <f>IF(AND($D123=$Y$4,$E123=AG$5),VLOOKUP($A123,'Потребление ЭЭ_факт'!$A$5:$DH$154,47+'Потребление ЭЭ_факт'!BO$4+11,FALSE),IF(AF123&lt;&gt;0,VLOOKUP($A123,'Потребление ЭЭ_факт'!$A$5:$DH$154,47+'Потребление ЭЭ_факт'!BO$4+11,FALSE),0))</f>
        <v>0</v>
      </c>
      <c r="AH123" s="17">
        <f>IF(AND($D123=$Y$4,$E123=AH$5),VLOOKUP($A123,'Потребление ЭЭ_факт'!$A$5:$DH$154,47+'Потребление ЭЭ_факт'!BP$4+11,FALSE),IF(AG123&lt;&gt;0,VLOOKUP($A123,'Потребление ЭЭ_факт'!$A$5:$DH$154,47+'Потребление ЭЭ_факт'!BP$4+11,FALSE),0))</f>
        <v>0</v>
      </c>
      <c r="AI123" s="17">
        <f>IF(AND($D123=$Y$4,$E123=AI$5),VLOOKUP($A123,'Потребление ЭЭ_факт'!$A$5:$DH$154,47+'Потребление ЭЭ_факт'!BQ$4+11,FALSE),IF(AH123&lt;&gt;0,VLOOKUP($A123,'Потребление ЭЭ_факт'!$A$5:$DH$154,47+'Потребление ЭЭ_факт'!BQ$4+11,FALSE),0))</f>
        <v>0</v>
      </c>
      <c r="AJ123" s="17">
        <f>IF(AND($D123=$Y$4,$E123=AJ$5),VLOOKUP($A123,'Потребление ЭЭ_факт'!$A$5:$DH$154,47+'Потребление ЭЭ_факт'!BR$4+11,FALSE),IF(AI123&lt;&gt;0,VLOOKUP($A123,'Потребление ЭЭ_факт'!$A$5:$DH$154,47+'Потребление ЭЭ_факт'!BR$4+11,FALSE),0))</f>
        <v>0</v>
      </c>
      <c r="AK123" s="14">
        <f>IF(AND($D123=$AK$4,$E123=AK$5),VLOOKUP($A123,'Потребление ЭЭ_факт'!$A$5:$DH$154,47+'Потребление ЭЭ_факт'!BS$4+23,FALSE),IF(AJ123&lt;&gt;0,VLOOKUP($A123,'Потребление ЭЭ_факт'!$A$5:$DH$154,47+'Потребление ЭЭ_факт'!BS$4+23,FALSE),0))</f>
        <v>0</v>
      </c>
      <c r="AL123" s="17">
        <f>IF(AND($D123=$AK$4,$E123=AL$5),VLOOKUP($A123,'Потребление ЭЭ_факт'!$A$5:$DH$154,47+'Потребление ЭЭ_факт'!BT$4+23,FALSE),IF(AK123&lt;&gt;0,VLOOKUP($A123,'Потребление ЭЭ_факт'!$A$5:$DH$154,47+'Потребление ЭЭ_факт'!BT$4+23,FALSE),0))</f>
        <v>0</v>
      </c>
      <c r="AM123" s="17">
        <f>IF(AND($D123=$AK$4,$E123=AM$5),VLOOKUP($A123,'Потребление ЭЭ_факт'!$A$5:$DH$154,47+'Потребление ЭЭ_факт'!BU$4+23,FALSE),IF(AL123&lt;&gt;0,VLOOKUP($A123,'Потребление ЭЭ_факт'!$A$5:$DH$154,47+'Потребление ЭЭ_факт'!BU$4+23,FALSE),0))</f>
        <v>0</v>
      </c>
      <c r="AN123" s="17">
        <f>IF(AND($D123=$AK$4,$E123=AN$5),VLOOKUP($A123,'Потребление ЭЭ_факт'!$A$5:$DH$154,47+'Потребление ЭЭ_факт'!BV$4+23,FALSE),IF(AM123&lt;&gt;0,VLOOKUP($A123,'Потребление ЭЭ_факт'!$A$5:$DH$154,47+'Потребление ЭЭ_факт'!BV$4+23,FALSE),0))</f>
        <v>0</v>
      </c>
      <c r="AO123" s="17">
        <f>IF(AND($D123=$AK$4,$E123=AO$5),VLOOKUP($A123,'Потребление ЭЭ_факт'!$A$5:$DH$154,47+'Потребление ЭЭ_факт'!BW$4+23,FALSE),IF(AN123&lt;&gt;0,VLOOKUP($A123,'Потребление ЭЭ_факт'!$A$5:$DH$154,47+'Потребление ЭЭ_факт'!BW$4+23,FALSE),0))</f>
        <v>0</v>
      </c>
      <c r="AP123" s="17">
        <f>IF(AND($D123=$AK$4,$E123=AP$5),VLOOKUP($A123,'Потребление ЭЭ_факт'!$A$5:$DH$154,47+'Потребление ЭЭ_факт'!BX$4+23,FALSE),IF(AO123&lt;&gt;0,VLOOKUP($A123,'Потребление ЭЭ_факт'!$A$5:$DH$154,47+'Потребление ЭЭ_факт'!BX$4+23,FALSE),0))</f>
        <v>0</v>
      </c>
      <c r="AQ123" s="17">
        <f>IF(AND($D123=$AK$4,$E123=AQ$5),VLOOKUP($A123,'Потребление ЭЭ_факт'!$A$5:$DH$154,47+'Потребление ЭЭ_факт'!BY$4+23,FALSE),IF(AP123&lt;&gt;0,VLOOKUP($A123,'Потребление ЭЭ_факт'!$A$5:$DH$154,47+'Потребление ЭЭ_факт'!BY$4+23,FALSE),0))</f>
        <v>0</v>
      </c>
      <c r="AR123" s="17">
        <f>IF(AND($D123=$AK$4,$E123=AR$5),VLOOKUP($A123,'Потребление ЭЭ_факт'!$A$5:$DH$154,47+'Потребление ЭЭ_факт'!BZ$4+23,FALSE),IF(AQ123&lt;&gt;0,VLOOKUP($A123,'Потребление ЭЭ_факт'!$A$5:$DH$154,47+'Потребление ЭЭ_факт'!BZ$4+23,FALSE),0))</f>
        <v>0</v>
      </c>
      <c r="AS123" s="17">
        <f>IF(AND($D123=$AK$4,$E123=AS$5),VLOOKUP($A123,'Потребление ЭЭ_факт'!$A$5:$DH$154,47+'Потребление ЭЭ_факт'!CA$4+23,FALSE),IF(AR123&lt;&gt;0,VLOOKUP($A123,'Потребление ЭЭ_факт'!$A$5:$DH$154,47+'Потребление ЭЭ_факт'!CA$4+23,FALSE),0))</f>
        <v>0</v>
      </c>
      <c r="AT123" s="17">
        <f>IF(AND($D123=$AK$4,$E123=AT$5),VLOOKUP($A123,'Потребление ЭЭ_факт'!$A$5:$DH$154,47+'Потребление ЭЭ_факт'!CB$4+23,FALSE),IF(AS123&lt;&gt;0,VLOOKUP($A123,'Потребление ЭЭ_факт'!$A$5:$DH$154,47+'Потребление ЭЭ_факт'!CB$4+23,FALSE),0))</f>
        <v>0</v>
      </c>
      <c r="AU123" s="17">
        <f>IF(AND($D123=$AK$4,$E123=AU$5),VLOOKUP($A123,'Потребление ЭЭ_факт'!$A$5:$DH$154,47+'Потребление ЭЭ_факт'!CC$4+23,FALSE),IF(AT123&lt;&gt;0,VLOOKUP($A123,'Потребление ЭЭ_факт'!$A$5:$DH$154,47+'Потребление ЭЭ_факт'!CC$4+23,FALSE),0))</f>
        <v>0</v>
      </c>
      <c r="AV123" s="17">
        <f>IF(AND($D123=$AK$4,$E123=AV$5),VLOOKUP($A123,'Потребление ЭЭ_факт'!$A$5:$DH$154,47+'Потребление ЭЭ_факт'!CD$4+23,FALSE),IF(AU123&lt;&gt;0,VLOOKUP($A123,'Потребление ЭЭ_факт'!$A$5:$DH$154,47+'Потребление ЭЭ_факт'!CD$4+23,FALSE),0))</f>
        <v>0</v>
      </c>
      <c r="AW123" s="14">
        <f>IF(AND($D123=$AW$4,$E123=AW$5),VLOOKUP($A123,'Потребление ЭЭ_факт'!$A$5:$DH$154,47+'Потребление ЭЭ_факт'!CE$4+35,FALSE),IF(AV123&lt;&gt;0,VLOOKUP($A123,'Потребление ЭЭ_факт'!$A$5:$DH$154,47+'Потребление ЭЭ_факт'!CE$4+35,FALSE),0))</f>
        <v>0</v>
      </c>
      <c r="AX123" s="17">
        <f>IF(AND($D123=$AW$4,$E123=AX$5),VLOOKUP($A123,'Потребление ЭЭ_факт'!$A$5:$DH$154,47+'Потребление ЭЭ_факт'!CF$4+35,FALSE),IF(AW123&lt;&gt;0,VLOOKUP($A123,'Потребление ЭЭ_факт'!$A$5:$DH$154,47+'Потребление ЭЭ_факт'!CF$4+35,FALSE),0))</f>
        <v>0</v>
      </c>
      <c r="AY123" s="17">
        <f>IF(AND($D123=$AW$4,$E123=AY$5),VLOOKUP($A123,'Потребление ЭЭ_факт'!$A$5:$DH$154,47+'Потребление ЭЭ_факт'!CG$4+35,FALSE),IF(AX123&lt;&gt;0,VLOOKUP($A123,'Потребление ЭЭ_факт'!$A$5:$DH$154,47+'Потребление ЭЭ_факт'!CG$4+35,FALSE),0))</f>
        <v>0</v>
      </c>
      <c r="AZ123" s="17">
        <f>IF(AND($D123=$AW$4,$E123=AZ$5),VLOOKUP($A123,'Потребление ЭЭ_факт'!$A$5:$DH$154,47+'Потребление ЭЭ_факт'!CH$4+35,FALSE),IF(AY123&lt;&gt;0,VLOOKUP($A123,'Потребление ЭЭ_факт'!$A$5:$DH$154,47+'Потребление ЭЭ_факт'!CH$4+35,FALSE),0))</f>
        <v>0</v>
      </c>
      <c r="BA123" s="17">
        <f>IF(AND($D123=$AW$4,$E123=BA$5),VLOOKUP($A123,'Потребление ЭЭ_факт'!$A$5:$DH$154,47+'Потребление ЭЭ_факт'!CI$4+35,FALSE),IF(AZ123&lt;&gt;0,VLOOKUP($A123,'Потребление ЭЭ_факт'!$A$5:$DH$154,47+'Потребление ЭЭ_факт'!CI$4+35,FALSE),0))</f>
        <v>0</v>
      </c>
      <c r="BB123" s="17">
        <f>IF(AND($D123=$AW$4,$E123=BB$5),VLOOKUP($A123,'Потребление ЭЭ_факт'!$A$5:$DH$154,47+'Потребление ЭЭ_факт'!CJ$4+35,FALSE),IF(BA123&lt;&gt;0,VLOOKUP($A123,'Потребление ЭЭ_факт'!$A$5:$DH$154,47+'Потребление ЭЭ_факт'!CJ$4+35,FALSE),0))</f>
        <v>0</v>
      </c>
      <c r="BC123" s="17">
        <f>IF(AND($D123=$AW$4,$E123=BC$5),VLOOKUP($A123,'Потребление ЭЭ_факт'!$A$5:$DH$154,47+'Потребление ЭЭ_факт'!CK$4+35,FALSE),IF(BB123&lt;&gt;0,VLOOKUP($A123,'Потребление ЭЭ_факт'!$A$5:$DH$154,47+'Потребление ЭЭ_факт'!CK$4+35,FALSE),0))</f>
        <v>0</v>
      </c>
      <c r="BD123" s="17">
        <f>IF(AND($D123=$AW$4,$E123=BD$5),VLOOKUP($A123,'Потребление ЭЭ_факт'!$A$5:$DH$154,47+'Потребление ЭЭ_факт'!CL$4+35,FALSE),IF(BC123&lt;&gt;0,VLOOKUP($A123,'Потребление ЭЭ_факт'!$A$5:$DH$154,47+'Потребление ЭЭ_факт'!CL$4+35,FALSE),0))</f>
        <v>0</v>
      </c>
      <c r="BE123" s="17">
        <f>IF(AND($D123=$AW$4,$E123=BE$5),VLOOKUP($A123,'Потребление ЭЭ_факт'!$A$5:$DH$154,47+'Потребление ЭЭ_факт'!CM$4+35,FALSE),IF(BD123&lt;&gt;0,VLOOKUP($A123,'Потребление ЭЭ_факт'!$A$5:$DH$154,47+'Потребление ЭЭ_факт'!CM$4+35,FALSE),0))</f>
        <v>0</v>
      </c>
      <c r="BF123" s="17">
        <f>IF(AND($D123=$AW$4,$E123=BF$5),VLOOKUP($A123,'Потребление ЭЭ_факт'!$A$5:$DH$154,47+'Потребление ЭЭ_факт'!CN$4+35,FALSE),IF(BE123&lt;&gt;0,VLOOKUP($A123,'Потребление ЭЭ_факт'!$A$5:$DH$154,47+'Потребление ЭЭ_факт'!CN$4+35,FALSE),0))</f>
        <v>0</v>
      </c>
      <c r="BG123" s="17">
        <f>IF(AND($D123=$AW$4,$E123=BG$5),VLOOKUP($A123,'Потребление ЭЭ_факт'!$A$5:$DH$154,47+'Потребление ЭЭ_факт'!CO$4+35,FALSE),IF(BF123&lt;&gt;0,VLOOKUP($A123,'Потребление ЭЭ_факт'!$A$5:$DH$154,47+'Потребление ЭЭ_факт'!CO$4+35,FALSE),0))</f>
        <v>0</v>
      </c>
      <c r="BH123" s="17">
        <f>IF(AND($D123=$AW$4,$E123=BH$5),VLOOKUP($A123,'Потребление ЭЭ_факт'!$A$5:$DH$154,47+'Потребление ЭЭ_факт'!CP$4+35,FALSE),IF(BG123&lt;&gt;0,VLOOKUP($A123,'Потребление ЭЭ_факт'!$A$5:$DH$154,47+'Потребление ЭЭ_факт'!CP$4+35,FALSE),0))</f>
        <v>0</v>
      </c>
      <c r="BI123" s="14">
        <f>IF(AND($D123=$BI$4,$E123=BI$5),VLOOKUP($A123,'Потребление ЭЭ_факт'!$A$5:$DH$154,47+'Потребление ЭЭ_факт'!CQ$4+47,FALSE),IF(BH123&lt;&gt;0,VLOOKUP($A123,'Потребление ЭЭ_факт'!$A$5:$DH$154,47+'Потребление ЭЭ_факт'!CQ$4+47,FALSE),0))</f>
        <v>0</v>
      </c>
      <c r="BJ123" s="17">
        <f>IF(AND($D123=$BI$4,$E123=BJ$5),VLOOKUP($A123,'Потребление ЭЭ_факт'!$A$5:$DH$154,47+'Потребление ЭЭ_факт'!CR$4+47,FALSE),IF(BI123&lt;&gt;0,VLOOKUP($A123,'Потребление ЭЭ_факт'!$A$5:$DH$154,47+'Потребление ЭЭ_факт'!CR$4+47,FALSE),0))</f>
        <v>0</v>
      </c>
      <c r="BK123" s="17">
        <f>IF(AND($D123=$BI$4,$E123=BK$5),VLOOKUP($A123,'Потребление ЭЭ_факт'!$A$5:$DH$154,47+'Потребление ЭЭ_факт'!CS$4+47,FALSE),IF(BJ123&lt;&gt;0,VLOOKUP($A123,'Потребление ЭЭ_факт'!$A$5:$DH$154,47+'Потребление ЭЭ_факт'!CS$4+47,FALSE),0))</f>
        <v>0</v>
      </c>
      <c r="BL123" s="17">
        <f>IF(AND($D123=$BI$4,$E123=BL$5),VLOOKUP($A123,'Потребление ЭЭ_факт'!$A$5:$DH$154,47+'Потребление ЭЭ_факт'!CT$4+47,FALSE),IF(BK123&lt;&gt;0,VLOOKUP($A123,'Потребление ЭЭ_факт'!$A$5:$DH$154,47+'Потребление ЭЭ_факт'!CT$4+47,FALSE),0))</f>
        <v>7299.865323</v>
      </c>
      <c r="BM123" s="17">
        <f>IF(AND($D123=$BI$4,$E123=BM$5),VLOOKUP($A123,'Потребление ЭЭ_факт'!$A$5:$DH$154,47+'Потребление ЭЭ_факт'!CU$4+47,FALSE),IF(BL123&lt;&gt;0,VLOOKUP($A123,'Потребление ЭЭ_факт'!$A$5:$DH$154,47+'Потребление ЭЭ_факт'!CU$4+47,FALSE),0))</f>
        <v>11443.378336</v>
      </c>
      <c r="BN123" s="17">
        <f>IF(AND($D123=$BI$4,$E123=BN$5),VLOOKUP($A123,'Потребление ЭЭ_факт'!$A$5:$DH$154,47+'Потребление ЭЭ_факт'!CV$4+47,FALSE),IF(BM123&lt;&gt;0,VLOOKUP($A123,'Потребление ЭЭ_факт'!$A$5:$DH$154,47+'Потребление ЭЭ_факт'!CV$4+47,FALSE),0))</f>
        <v>13646.245381999999</v>
      </c>
      <c r="BO123" s="17">
        <f>IF(AND($D123=$BI$4,$E123=BO$5),VLOOKUP($A123,'Потребление ЭЭ_факт'!$A$5:$DH$154,47+'Потребление ЭЭ_факт'!CW$4+47,FALSE),IF(BN123&lt;&gt;0,VLOOKUP($A123,'Потребление ЭЭ_факт'!$A$5:$DH$154,47+'Потребление ЭЭ_факт'!CW$4+47,FALSE),0))</f>
        <v>14493.419964000001</v>
      </c>
      <c r="BP123" s="17">
        <f>IF(AND($D123=$BI$4,$E123=BP$5),VLOOKUP($A123,'Потребление ЭЭ_факт'!$A$5:$DH$154,47+'Потребление ЭЭ_факт'!CX$4+47,FALSE),IF(BO123&lt;&gt;0,VLOOKUP($A123,'Потребление ЭЭ_факт'!$A$5:$DH$154,47+'Потребление ЭЭ_факт'!CX$4+47,FALSE),0))</f>
        <v>13893.714155</v>
      </c>
      <c r="BQ123" s="17">
        <f>IF(AND($D123=$BI$4,$E123=BQ$5),VLOOKUP($A123,'Потребление ЭЭ_факт'!$A$5:$DH$154,47+'Потребление ЭЭ_факт'!CY$4+47,FALSE),IF(BP123&lt;&gt;0,VLOOKUP($A123,'Потребление ЭЭ_факт'!$A$5:$DH$154,47+'Потребление ЭЭ_факт'!CY$4+47,FALSE),0))</f>
        <v>12384.128758999999</v>
      </c>
      <c r="BR123" s="17">
        <f>IF(AND($D123=$BI$4,$E123=BR$5),VLOOKUP($A123,'Потребление ЭЭ_факт'!$A$5:$DH$154,47+'Потребление ЭЭ_факт'!CZ$4+47,FALSE),IF(BQ123&lt;&gt;0,VLOOKUP($A123,'Потребление ЭЭ_факт'!$A$5:$DH$154,47+'Потребление ЭЭ_факт'!CZ$4+47,FALSE),0))</f>
        <v>11204.122434000001</v>
      </c>
      <c r="BS123" s="17">
        <f>IF(AND($D123=$BI$4,$E123=BS$5),VLOOKUP($A123,'Потребление ЭЭ_факт'!$A$5:$DH$154,47+'Потребление ЭЭ_факт'!DA$4+47,FALSE),IF(BR123&lt;&gt;0,VLOOKUP($A123,'Потребление ЭЭ_факт'!$A$5:$DH$154,47+'Потребление ЭЭ_факт'!DA$4+47,FALSE),0))</f>
        <v>10110.341904999999</v>
      </c>
      <c r="BT123" s="17">
        <f>IF(AND($D123=$BI$4,$E123=BT$5),VLOOKUP($A123,'Потребление ЭЭ_факт'!$A$5:$DH$154,47+'Потребление ЭЭ_факт'!DB$4+47,FALSE),IF(BS123&lt;&gt;0,VLOOKUP($A123,'Потребление ЭЭ_факт'!$A$5:$DH$154,47+'Потребление ЭЭ_факт'!DB$4+47,FALSE),0))</f>
        <v>9562.7485670000005</v>
      </c>
      <c r="BU123" s="14">
        <f>IF(AND($D123=$BU$4,$E123=BU$5),VLOOKUP($A123,'Потребление ЭЭ_факт'!$A$5:$DH$154,59+'Потребление ЭЭ_факт'!DC$4+47,FALSE),IF(BT123&lt;&gt;0,VLOOKUP($A123,'Потребление ЭЭ_факт'!$A$5:$DH$154,47+'Потребление ЭЭ_факт'!DC$4+59,FALSE),0))</f>
        <v>9784.1443319999998</v>
      </c>
      <c r="BV123" s="17">
        <f>IF(AND($D123=$BU$4,$E123=BV$5),VLOOKUP($A123,'Потребление ЭЭ_факт'!$A$5:$DH$154,59+'Потребление ЭЭ_факт'!DD$4+47,FALSE),IF(BU123&lt;&gt;0,VLOOKUP($A123,'Потребление ЭЭ_факт'!$A$5:$DH$154,47+'Потребление ЭЭ_факт'!DD$4+59,FALSE),0))</f>
        <v>8688.4391880000003</v>
      </c>
      <c r="BW123" s="17">
        <f>IF(AND($D123=$BU$4,$E123=BW$5),VLOOKUP($A123,'Потребление ЭЭ_факт'!$A$5:$DH$154,59+'Потребление ЭЭ_факт'!DE$4+47,FALSE),IF(BV123&lt;&gt;0,VLOOKUP($A123,'Потребление ЭЭ_факт'!$A$5:$DH$154,47+'Потребление ЭЭ_факт'!DE$4+59,FALSE),0))</f>
        <v>9670.8038670000005</v>
      </c>
      <c r="BX123" s="17">
        <f>IF(AND($D123=$BU$4,$E123=BX$5),VLOOKUP($A123,'Потребление ЭЭ_факт'!$A$5:$DH$154,59+'Потребление ЭЭ_факт'!DF$4+47,FALSE),IF(BW123&lt;&gt;0,VLOOKUP($A123,'Потребление ЭЭ_факт'!$A$5:$DH$154,47+'Потребление ЭЭ_факт'!DF$4+59,FALSE),0))</f>
        <v>10464.299675</v>
      </c>
      <c r="BY123" s="17">
        <f>IF(AND($D123=$BU$4,$E123=BY$5),VLOOKUP($A123,'Потребление ЭЭ_факт'!$A$5:$DH$154,59+'Потребление ЭЭ_факт'!DG$4+47,FALSE),IF(BX123&lt;&gt;0,VLOOKUP($A123,'Потребление ЭЭ_факт'!$A$5:$DH$154,47+'Потребление ЭЭ_факт'!DG$4+59,FALSE),0))</f>
        <v>11011.417206</v>
      </c>
      <c r="BZ123" s="17">
        <f>IF(AND($D123=$BU$4,$E123=BZ$5),VLOOKUP($A123,'Потребление ЭЭ_факт'!$A$5:$DH$154,59+'Потребление ЭЭ_факт'!DH$4+47,FALSE),IF(BY123&lt;&gt;0,VLOOKUP($A123,'Потребление ЭЭ_факт'!$A$5:$DH$154,47+'Потребление ЭЭ_факт'!DH$4+59,FALSE),0))</f>
        <v>12188.085290000001</v>
      </c>
      <c r="CA123" s="17">
        <f t="shared" ref="CA123:CA134" si="467">AVERAGE(BO123)</f>
        <v>14493.419964000001</v>
      </c>
      <c r="CB123" s="17">
        <f t="shared" ref="CB123:CB135" si="468">AVERAGE(BP123)</f>
        <v>13893.714155</v>
      </c>
      <c r="CC123" s="17">
        <f t="shared" ref="CC123:CC135" si="469">AVERAGE(BQ123)</f>
        <v>12384.128758999999</v>
      </c>
      <c r="CD123" s="17">
        <f t="shared" ref="CD123:CD135" si="470">AVERAGE(BR123)</f>
        <v>11204.122434000001</v>
      </c>
      <c r="CE123" s="17">
        <f t="shared" ref="CE123:CE135" si="471">AVERAGE(BS123)</f>
        <v>10110.341904999999</v>
      </c>
      <c r="CF123" s="15">
        <f t="shared" ref="CF123:CF135" si="472">AVERAGE(BT123)</f>
        <v>9562.7485670000005</v>
      </c>
      <c r="CG123" s="14">
        <f t="shared" ref="CG123:CG135" si="473">AVERAGE(BU123)</f>
        <v>9784.1443319999998</v>
      </c>
      <c r="CH123" s="15">
        <f t="shared" ref="CH123:CH135" si="474">AVERAGE(BV123)</f>
        <v>8688.4391880000003</v>
      </c>
      <c r="CI123" s="15">
        <f t="shared" ref="CI123:CI135" si="475">AVERAGE(BW123)</f>
        <v>9670.8038670000005</v>
      </c>
      <c r="CJ123" s="15">
        <f t="shared" ref="CJ123:CJ135" si="476">AVERAGE(BX123)</f>
        <v>10464.299675</v>
      </c>
      <c r="CK123" s="15">
        <f t="shared" ref="CK123:CK135" si="477">AVERAGE(BY123)</f>
        <v>11011.417206</v>
      </c>
      <c r="CL123" s="15">
        <f t="shared" ref="CL123:CL135" si="478">AVERAGE(BZ123)</f>
        <v>12188.085290000001</v>
      </c>
      <c r="CM123" s="15">
        <f t="shared" si="438"/>
        <v>14493.419964000001</v>
      </c>
      <c r="CN123" s="15">
        <f t="shared" si="439"/>
        <v>13893.714155</v>
      </c>
      <c r="CO123" s="15">
        <f t="shared" si="440"/>
        <v>12384.128758999999</v>
      </c>
      <c r="CP123" s="15">
        <f t="shared" si="441"/>
        <v>11204.122434000001</v>
      </c>
      <c r="CQ123" s="15">
        <f t="shared" si="442"/>
        <v>10110.341904999999</v>
      </c>
      <c r="CR123" s="16">
        <f t="shared" si="443"/>
        <v>9562.7485670000005</v>
      </c>
      <c r="CS123" s="14">
        <f t="shared" si="437"/>
        <v>9784.1443319999998</v>
      </c>
      <c r="CT123" s="15">
        <f t="shared" si="416"/>
        <v>8688.4391880000003</v>
      </c>
      <c r="CU123" s="15">
        <f t="shared" si="417"/>
        <v>9670.8038670000005</v>
      </c>
      <c r="CV123" s="15">
        <f t="shared" si="418"/>
        <v>10464.299675</v>
      </c>
      <c r="CW123" s="15">
        <f t="shared" si="419"/>
        <v>11011.417206</v>
      </c>
      <c r="CX123" s="15">
        <f t="shared" si="420"/>
        <v>12188.085290000001</v>
      </c>
      <c r="CY123" s="15">
        <f t="shared" si="421"/>
        <v>14493.419964000001</v>
      </c>
      <c r="CZ123" s="15">
        <f t="shared" si="422"/>
        <v>13893.714155</v>
      </c>
      <c r="DA123" s="15">
        <f t="shared" si="423"/>
        <v>12384.128758999999</v>
      </c>
      <c r="DB123" s="15">
        <f t="shared" si="424"/>
        <v>11204.122434000001</v>
      </c>
      <c r="DC123" s="15">
        <f t="shared" si="425"/>
        <v>10110.341904999999</v>
      </c>
      <c r="DD123" s="16">
        <f t="shared" si="459"/>
        <v>9562.7485670000005</v>
      </c>
      <c r="DE123" s="14">
        <f t="shared" si="460"/>
        <v>9784.1443319999998</v>
      </c>
      <c r="DF123" s="15">
        <f t="shared" si="426"/>
        <v>8688.4391880000003</v>
      </c>
      <c r="DG123" s="15">
        <f t="shared" si="427"/>
        <v>9670.8038670000005</v>
      </c>
      <c r="DH123" s="15">
        <f t="shared" si="428"/>
        <v>10464.299675</v>
      </c>
      <c r="DI123" s="15">
        <f t="shared" si="429"/>
        <v>11011.417206</v>
      </c>
      <c r="DJ123" s="15">
        <f t="shared" si="430"/>
        <v>12188.085290000001</v>
      </c>
      <c r="DK123" s="15">
        <f t="shared" si="431"/>
        <v>14493.419964000001</v>
      </c>
      <c r="DL123" s="15">
        <f t="shared" si="432"/>
        <v>13893.714155</v>
      </c>
      <c r="DM123" s="15">
        <f t="shared" si="433"/>
        <v>12384.128758999999</v>
      </c>
      <c r="DN123" s="15">
        <f t="shared" si="434"/>
        <v>11204.122434000001</v>
      </c>
      <c r="DO123" s="15">
        <f t="shared" si="435"/>
        <v>10110.341904999999</v>
      </c>
      <c r="DP123" s="16">
        <f t="shared" si="436"/>
        <v>9562.7485670000005</v>
      </c>
      <c r="DQ123" s="14">
        <f t="shared" si="333"/>
        <v>9784.1443319999998</v>
      </c>
      <c r="DR123" s="15">
        <f t="shared" si="334"/>
        <v>8688.4391880000003</v>
      </c>
      <c r="DS123" s="15">
        <f t="shared" si="335"/>
        <v>9670.8038670000005</v>
      </c>
      <c r="DT123" s="15">
        <f t="shared" si="336"/>
        <v>10464.299675</v>
      </c>
      <c r="DU123" s="15">
        <f t="shared" si="337"/>
        <v>11011.417206</v>
      </c>
      <c r="DV123" s="15">
        <f t="shared" si="338"/>
        <v>12188.085290000001</v>
      </c>
      <c r="DW123" s="15">
        <f t="shared" si="339"/>
        <v>14493.419964000001</v>
      </c>
      <c r="DX123" s="15">
        <f t="shared" si="340"/>
        <v>13893.714155</v>
      </c>
      <c r="DY123" s="15">
        <f t="shared" si="341"/>
        <v>12384.128758999999</v>
      </c>
      <c r="DZ123" s="15">
        <f t="shared" si="444"/>
        <v>11204.122434000001</v>
      </c>
      <c r="EA123" s="15">
        <f t="shared" si="445"/>
        <v>10110.341904999999</v>
      </c>
      <c r="EB123" s="16">
        <f t="shared" si="446"/>
        <v>9562.7485670000005</v>
      </c>
      <c r="EC123" s="14">
        <f t="shared" si="447"/>
        <v>9784.1443319999998</v>
      </c>
      <c r="ED123" s="15">
        <f t="shared" si="448"/>
        <v>8688.4391880000003</v>
      </c>
      <c r="EE123" s="15">
        <f t="shared" si="449"/>
        <v>9670.8038670000005</v>
      </c>
      <c r="EF123" s="15">
        <f t="shared" si="450"/>
        <v>10464.299675</v>
      </c>
      <c r="EG123" s="15">
        <f t="shared" si="451"/>
        <v>11011.417206</v>
      </c>
      <c r="EH123" s="15">
        <f t="shared" si="452"/>
        <v>12188.085290000001</v>
      </c>
      <c r="EI123" s="15">
        <f t="shared" si="453"/>
        <v>14493.419964000001</v>
      </c>
      <c r="EJ123" s="15">
        <f t="shared" si="454"/>
        <v>13893.714155</v>
      </c>
      <c r="EK123" s="15">
        <f t="shared" si="455"/>
        <v>12384.128758999999</v>
      </c>
      <c r="EL123" s="15">
        <f t="shared" si="456"/>
        <v>11204.122434000001</v>
      </c>
      <c r="EM123" s="15">
        <f t="shared" si="457"/>
        <v>10110.341904999999</v>
      </c>
      <c r="EN123" s="16">
        <f t="shared" si="458"/>
        <v>9562.7485670000005</v>
      </c>
      <c r="EO123" s="14"/>
      <c r="EP123" s="15"/>
      <c r="EQ123" s="15"/>
      <c r="ER123" s="15"/>
      <c r="ES123" s="15"/>
      <c r="ET123" s="15"/>
      <c r="EU123" s="15"/>
      <c r="EV123" s="15"/>
      <c r="EW123" s="15"/>
      <c r="EX123" s="15"/>
      <c r="EY123" s="15"/>
      <c r="EZ123" s="16"/>
      <c r="FC123" s="14"/>
      <c r="FD123" s="17"/>
      <c r="FE123" s="17"/>
      <c r="FF123" s="17"/>
      <c r="FG123" s="17"/>
      <c r="FH123" s="17"/>
      <c r="FI123" s="17"/>
      <c r="FJ123" s="17"/>
      <c r="FK123" s="17"/>
      <c r="FL123" s="17"/>
      <c r="FM123" s="17"/>
      <c r="FN123" s="17"/>
      <c r="FO123" s="14"/>
      <c r="FP123" s="17"/>
      <c r="FQ123" s="17"/>
      <c r="FR123" s="17"/>
      <c r="FS123" s="17"/>
      <c r="FT123" s="17"/>
      <c r="FU123" s="17"/>
      <c r="FV123" s="17"/>
      <c r="FW123" s="17"/>
      <c r="FX123" s="17"/>
      <c r="FY123" s="17"/>
      <c r="FZ123" s="17"/>
      <c r="GA123" s="14"/>
      <c r="GB123" s="17"/>
      <c r="GC123" s="17"/>
      <c r="GD123" s="17"/>
      <c r="GE123" s="17">
        <f t="shared" si="345"/>
        <v>11443.378336</v>
      </c>
      <c r="GF123" s="17">
        <f t="shared" si="346"/>
        <v>13646.245381999999</v>
      </c>
      <c r="GG123" s="17">
        <f t="shared" si="347"/>
        <v>14493.419964000001</v>
      </c>
      <c r="GH123" s="17">
        <f t="shared" si="348"/>
        <v>13893.714155</v>
      </c>
      <c r="GI123" s="17">
        <f t="shared" si="349"/>
        <v>12384.128758999999</v>
      </c>
      <c r="GJ123" s="17">
        <f t="shared" si="350"/>
        <v>11204.122434000001</v>
      </c>
      <c r="GK123" s="17">
        <f t="shared" si="351"/>
        <v>10110.341904999999</v>
      </c>
      <c r="GL123" s="17">
        <f t="shared" si="352"/>
        <v>9562.7485670000005</v>
      </c>
      <c r="GM123" s="14">
        <f t="shared" si="353"/>
        <v>9784.1443319999998</v>
      </c>
      <c r="GN123" s="17">
        <f t="shared" si="354"/>
        <v>8688.4391880000003</v>
      </c>
      <c r="GO123" s="17">
        <f t="shared" si="355"/>
        <v>9670.8038670000005</v>
      </c>
      <c r="GP123" s="17">
        <f t="shared" si="356"/>
        <v>10464.299675</v>
      </c>
      <c r="GQ123" s="17">
        <f t="shared" si="357"/>
        <v>11011.417206</v>
      </c>
      <c r="GR123" s="17">
        <f t="shared" si="358"/>
        <v>12188.085290000001</v>
      </c>
      <c r="GS123" s="17">
        <f t="shared" si="359"/>
        <v>14493.419964000001</v>
      </c>
      <c r="GT123" s="17">
        <f t="shared" si="360"/>
        <v>13893.714155</v>
      </c>
      <c r="GU123" s="17">
        <f t="shared" si="361"/>
        <v>12384.128758999999</v>
      </c>
      <c r="GV123" s="17">
        <f t="shared" si="362"/>
        <v>11204.122434000001</v>
      </c>
      <c r="GW123" s="17">
        <f t="shared" si="363"/>
        <v>10110.341904999999</v>
      </c>
      <c r="GX123" s="15">
        <f t="shared" si="364"/>
        <v>9562.7485670000005</v>
      </c>
      <c r="GY123" s="14">
        <f t="shared" si="365"/>
        <v>9784.1443319999998</v>
      </c>
      <c r="GZ123" s="15">
        <f t="shared" si="366"/>
        <v>8688.4391880000003</v>
      </c>
      <c r="HA123" s="15">
        <f t="shared" si="367"/>
        <v>9670.8038670000005</v>
      </c>
      <c r="HB123" s="15">
        <f t="shared" si="368"/>
        <v>10464.299675</v>
      </c>
      <c r="HC123" s="15">
        <f t="shared" si="369"/>
        <v>11011.417206</v>
      </c>
      <c r="HD123" s="15">
        <f t="shared" si="370"/>
        <v>12188.085290000001</v>
      </c>
      <c r="HE123" s="15">
        <f t="shared" si="371"/>
        <v>14493.419964000001</v>
      </c>
      <c r="HF123" s="15">
        <f t="shared" si="372"/>
        <v>13893.714155</v>
      </c>
      <c r="HG123" s="15">
        <f t="shared" si="373"/>
        <v>12384.128758999999</v>
      </c>
      <c r="HH123" s="15">
        <f t="shared" si="374"/>
        <v>11204.122434000001</v>
      </c>
      <c r="HI123" s="15">
        <f t="shared" si="375"/>
        <v>10110.341904999999</v>
      </c>
      <c r="HJ123" s="16">
        <f t="shared" si="376"/>
        <v>9562.7485670000005</v>
      </c>
      <c r="HK123" s="14">
        <f t="shared" si="377"/>
        <v>9784.1443319999998</v>
      </c>
      <c r="HL123" s="15">
        <f t="shared" si="378"/>
        <v>8688.4391880000003</v>
      </c>
      <c r="HM123" s="15">
        <f t="shared" si="379"/>
        <v>9670.8038670000005</v>
      </c>
      <c r="HN123" s="15">
        <f t="shared" si="380"/>
        <v>10464.299675</v>
      </c>
      <c r="HO123" s="15">
        <f t="shared" si="381"/>
        <v>11011.417206</v>
      </c>
      <c r="HP123" s="15">
        <f t="shared" si="382"/>
        <v>12188.085290000001</v>
      </c>
      <c r="HQ123" s="15">
        <f t="shared" si="383"/>
        <v>14493.419964000001</v>
      </c>
      <c r="HR123" s="15">
        <f t="shared" si="384"/>
        <v>13893.714155</v>
      </c>
      <c r="HS123" s="15">
        <f t="shared" si="385"/>
        <v>12384.128758999999</v>
      </c>
      <c r="HT123" s="15">
        <f t="shared" si="386"/>
        <v>11204.122434000001</v>
      </c>
      <c r="HU123" s="15">
        <f t="shared" si="387"/>
        <v>10110.341904999999</v>
      </c>
      <c r="HV123" s="16">
        <f t="shared" si="388"/>
        <v>9562.7485670000005</v>
      </c>
      <c r="HW123" s="14">
        <f t="shared" si="389"/>
        <v>9784.1443319999998</v>
      </c>
      <c r="HX123" s="15">
        <f t="shared" si="390"/>
        <v>8688.4391880000003</v>
      </c>
      <c r="HY123" s="15">
        <f t="shared" si="391"/>
        <v>9670.8038670000005</v>
      </c>
      <c r="HZ123" s="15">
        <f t="shared" si="392"/>
        <v>10464.299675</v>
      </c>
      <c r="IA123" s="15">
        <f t="shared" si="393"/>
        <v>11011.417206</v>
      </c>
      <c r="IB123" s="15">
        <f t="shared" si="394"/>
        <v>12188.085290000001</v>
      </c>
      <c r="IC123" s="15">
        <f t="shared" si="395"/>
        <v>14493.419964000001</v>
      </c>
      <c r="ID123" s="15">
        <f t="shared" si="396"/>
        <v>13893.714155</v>
      </c>
      <c r="IE123" s="15">
        <f t="shared" si="397"/>
        <v>12384.128758999999</v>
      </c>
      <c r="IF123" s="15">
        <f t="shared" si="398"/>
        <v>11204.122434000001</v>
      </c>
      <c r="IG123" s="15">
        <f t="shared" si="399"/>
        <v>10110.341904999999</v>
      </c>
      <c r="IH123" s="16">
        <f t="shared" si="400"/>
        <v>9562.7485670000005</v>
      </c>
      <c r="II123" s="14">
        <f t="shared" si="401"/>
        <v>9784.1443319999998</v>
      </c>
      <c r="IJ123" s="15">
        <f t="shared" si="415"/>
        <v>8688.4391880000003</v>
      </c>
      <c r="IK123" s="15">
        <f t="shared" si="465"/>
        <v>9670.8038670000005</v>
      </c>
      <c r="IL123" s="15">
        <f t="shared" si="466"/>
        <v>10464.299675</v>
      </c>
      <c r="IM123" s="15"/>
      <c r="IN123" s="15"/>
      <c r="IO123" s="15"/>
      <c r="IP123" s="15"/>
      <c r="IQ123" s="15"/>
      <c r="IR123" s="15"/>
      <c r="IS123" s="15"/>
      <c r="IT123" s="16"/>
      <c r="IU123" s="14"/>
      <c r="IV123" s="15"/>
      <c r="IW123" s="15"/>
      <c r="IX123" s="15"/>
      <c r="IY123" s="15"/>
      <c r="IZ123" s="15"/>
      <c r="JA123" s="15"/>
      <c r="JB123" s="15"/>
      <c r="JC123" s="15"/>
      <c r="JD123" s="15"/>
      <c r="JE123" s="15"/>
      <c r="JF123" s="16"/>
      <c r="JH123" s="17"/>
      <c r="JI123" s="14">
        <f t="shared" si="406"/>
        <v>0</v>
      </c>
      <c r="JJ123" s="15">
        <f t="shared" si="407"/>
        <v>0</v>
      </c>
      <c r="JK123" s="15">
        <f t="shared" si="408"/>
        <v>96738.099501999997</v>
      </c>
      <c r="JL123" s="15">
        <f t="shared" si="409"/>
        <v>133455.66534199999</v>
      </c>
      <c r="JM123" s="15">
        <f t="shared" si="410"/>
        <v>133455.66534199999</v>
      </c>
      <c r="JN123" s="15">
        <f t="shared" si="411"/>
        <v>133455.66534199999</v>
      </c>
      <c r="JO123" s="15">
        <f t="shared" si="412"/>
        <v>133455.66534199999</v>
      </c>
      <c r="JP123" s="15">
        <f t="shared" si="413"/>
        <v>38607.687062000005</v>
      </c>
      <c r="JQ123" s="15">
        <f t="shared" si="414"/>
        <v>0</v>
      </c>
      <c r="JR123" s="14"/>
    </row>
    <row r="124" spans="1:278" ht="12.75" customHeight="1" x14ac:dyDescent="0.25">
      <c r="A124" s="5" t="s">
        <v>49</v>
      </c>
      <c r="B124" s="3" t="s">
        <v>50</v>
      </c>
      <c r="C124" s="4">
        <v>45407</v>
      </c>
      <c r="D124">
        <f t="shared" si="461"/>
        <v>2024</v>
      </c>
      <c r="E124">
        <f t="shared" si="462"/>
        <v>4</v>
      </c>
      <c r="F124">
        <f t="shared" si="463"/>
        <v>2021</v>
      </c>
      <c r="G124">
        <f t="shared" si="464"/>
        <v>4</v>
      </c>
      <c r="H124">
        <f t="shared" si="402"/>
        <v>2024</v>
      </c>
      <c r="I124">
        <f t="shared" si="403"/>
        <v>5</v>
      </c>
      <c r="J124">
        <f t="shared" si="404"/>
        <v>2029</v>
      </c>
      <c r="K124">
        <f t="shared" si="405"/>
        <v>4</v>
      </c>
      <c r="M124" s="28">
        <f>IF(AND($D124=$M$4,$E124=M$5),VLOOKUP($A124,'Потребление ЭЭ_факт'!$A$5:$DH$154,47+'Потребление ЭЭ_факт'!AU$4-1,FALSE),IF(L124&lt;&gt;0,VLOOKUP($A124,'Потребление ЭЭ_факт'!$A$5:$DH$154,47+'Потребление ЭЭ_факт'!AU$4-1,FALSE),0))</f>
        <v>0</v>
      </c>
      <c r="N124" s="17">
        <f>IF(AND($D124=$M$4,$E124=N$5),VLOOKUP($A124,'Потребление ЭЭ_факт'!$A$5:$DH$154,47+'Потребление ЭЭ_факт'!AV$4-1,FALSE),IF(M124&lt;&gt;0,VLOOKUP($A124,'Потребление ЭЭ_факт'!$A$5:$DH$154,47+'Потребление ЭЭ_факт'!AV$4-1,FALSE),0))</f>
        <v>0</v>
      </c>
      <c r="O124" s="17">
        <f>IF(AND($D124=$M$4,$E124=O$5),VLOOKUP($A124,'Потребление ЭЭ_факт'!$A$5:$DH$154,47+'Потребление ЭЭ_факт'!AW$4-1,FALSE),IF(N124&lt;&gt;0,VLOOKUP($A124,'Потребление ЭЭ_факт'!$A$5:$DH$154,47+'Потребление ЭЭ_факт'!AW$4-1,FALSE),0))</f>
        <v>0</v>
      </c>
      <c r="P124" s="17">
        <f>IF(AND($D124=$M$4,$E124=P$5),VLOOKUP($A124,'Потребление ЭЭ_факт'!$A$5:$DH$154,47+'Потребление ЭЭ_факт'!AX$4-1,FALSE),IF(O124&lt;&gt;0,VLOOKUP($A124,'Потребление ЭЭ_факт'!$A$5:$DH$154,47+'Потребление ЭЭ_факт'!AX$4-1,FALSE),0))</f>
        <v>0</v>
      </c>
      <c r="Q124" s="17">
        <f>IF(AND($D124=$M$4,$E124=Q$5),VLOOKUP($A124,'Потребление ЭЭ_факт'!$A$5:$DH$154,47+'Потребление ЭЭ_факт'!AY$4-1,FALSE),IF(P124&lt;&gt;0,VLOOKUP($A124,'Потребление ЭЭ_факт'!$A$5:$DH$154,47+'Потребление ЭЭ_факт'!AY$4-1,FALSE),0))</f>
        <v>0</v>
      </c>
      <c r="R124" s="17">
        <f>IF(AND($D124=$M$4,$E124=R$5),VLOOKUP($A124,'Потребление ЭЭ_факт'!$A$5:$DH$154,47+'Потребление ЭЭ_факт'!AZ$4-1,FALSE),IF(Q124&lt;&gt;0,VLOOKUP($A124,'Потребление ЭЭ_факт'!$A$5:$DH$154,47+'Потребление ЭЭ_факт'!AZ$4-1,FALSE),0))</f>
        <v>0</v>
      </c>
      <c r="S124" s="17">
        <f>IF(AND($D124=$M$4,$E124=S$5),VLOOKUP($A124,'Потребление ЭЭ_факт'!$A$5:$DH$154,47+'Потребление ЭЭ_факт'!BA$4-1,FALSE),IF(R124&lt;&gt;0,VLOOKUP($A124,'Потребление ЭЭ_факт'!$A$5:$DH$154,47+'Потребление ЭЭ_факт'!BA$4-1,FALSE),0))</f>
        <v>0</v>
      </c>
      <c r="T124" s="17">
        <f>IF(AND($D124=$M$4,$E124=T$5),VLOOKUP($A124,'Потребление ЭЭ_факт'!$A$5:$DH$154,47+'Потребление ЭЭ_факт'!BB$4-1,FALSE),IF(S124&lt;&gt;0,VLOOKUP($A124,'Потребление ЭЭ_факт'!$A$5:$DH$154,47+'Потребление ЭЭ_факт'!BB$4-1,FALSE),0))</f>
        <v>0</v>
      </c>
      <c r="U124" s="17">
        <f>IF(AND($D124=$M$4,$E124=U$5),VLOOKUP($A124,'Потребление ЭЭ_факт'!$A$5:$DH$154,47+'Потребление ЭЭ_факт'!BC$4-1,FALSE),IF(T124&lt;&gt;0,VLOOKUP($A124,'Потребление ЭЭ_факт'!$A$5:$DH$154,47+'Потребление ЭЭ_факт'!BC$4-1,FALSE),0))</f>
        <v>0</v>
      </c>
      <c r="V124" s="17">
        <f>IF(AND($D124=$M$4,$E124=V$5),VLOOKUP($A124,'Потребление ЭЭ_факт'!$A$5:$DH$154,47+'Потребление ЭЭ_факт'!BD$4-1,FALSE),IF(U124&lt;&gt;0,VLOOKUP($A124,'Потребление ЭЭ_факт'!$A$5:$DH$154,47+'Потребление ЭЭ_факт'!BD$4-1,FALSE),0))</f>
        <v>0</v>
      </c>
      <c r="W124" s="17">
        <f>IF(AND($D124=$M$4,$E124=W$5),VLOOKUP($A124,'Потребление ЭЭ_факт'!$A$5:$DH$154,47+'Потребление ЭЭ_факт'!BE$4-1,FALSE),IF(V124&lt;&gt;0,VLOOKUP($A124,'Потребление ЭЭ_факт'!$A$5:$DH$154,47+'Потребление ЭЭ_факт'!BE$4-1,FALSE),0))</f>
        <v>0</v>
      </c>
      <c r="X124" s="17">
        <f>IF(AND($D124=$M$4,$E124=X$5),VLOOKUP($A124,'Потребление ЭЭ_факт'!$A$5:$DH$154,47+'Потребление ЭЭ_факт'!BF$4-1,FALSE),IF(W124&lt;&gt;0,VLOOKUP($A124,'Потребление ЭЭ_факт'!$A$5:$DH$154,47+'Потребление ЭЭ_факт'!BF$4-1,FALSE),0))</f>
        <v>0</v>
      </c>
      <c r="Y124" s="14">
        <f>IF(AND($D124=$Y$4,$E124=Y$5),VLOOKUP($A124,'Потребление ЭЭ_факт'!$A$5:$DH$154,47+'Потребление ЭЭ_факт'!BG$4+11,FALSE),IF(X124&lt;&gt;0,VLOOKUP($A124,'Потребление ЭЭ_факт'!$A$5:$DH$154,47+'Потребление ЭЭ_факт'!BG$4+11,FALSE),0))</f>
        <v>0</v>
      </c>
      <c r="Z124" s="17">
        <f>IF(AND($D124=$Y$4,$E124=Z$5),VLOOKUP($A124,'Потребление ЭЭ_факт'!$A$5:$DH$154,47+'Потребление ЭЭ_факт'!BH$4+11,FALSE),IF(Y124&lt;&gt;0,VLOOKUP($A124,'Потребление ЭЭ_факт'!$A$5:$DH$154,47+'Потребление ЭЭ_факт'!BH$4+11,FALSE),0))</f>
        <v>0</v>
      </c>
      <c r="AA124" s="17">
        <f>IF(AND($D124=$Y$4,$E124=AA$5),VLOOKUP($A124,'Потребление ЭЭ_факт'!$A$5:$DH$154,47+'Потребление ЭЭ_факт'!BI$4+11,FALSE),IF(Z124&lt;&gt;0,VLOOKUP($A124,'Потребление ЭЭ_факт'!$A$5:$DH$154,47+'Потребление ЭЭ_факт'!BI$4+11,FALSE),0))</f>
        <v>0</v>
      </c>
      <c r="AB124" s="17">
        <f>IF(AND($D124=$Y$4,$E124=AB$5),VLOOKUP($A124,'Потребление ЭЭ_факт'!$A$5:$DH$154,47+'Потребление ЭЭ_факт'!BJ$4+11,FALSE),IF(AA124&lt;&gt;0,VLOOKUP($A124,'Потребление ЭЭ_факт'!$A$5:$DH$154,47+'Потребление ЭЭ_факт'!BJ$4+11,FALSE),0))</f>
        <v>0</v>
      </c>
      <c r="AC124" s="17">
        <f>IF(AND($D124=$Y$4,$E124=AC$5),VLOOKUP($A124,'Потребление ЭЭ_факт'!$A$5:$DH$154,47+'Потребление ЭЭ_факт'!BK$4+11,FALSE),IF(AB124&lt;&gt;0,VLOOKUP($A124,'Потребление ЭЭ_факт'!$A$5:$DH$154,47+'Потребление ЭЭ_факт'!BK$4+11,FALSE),0))</f>
        <v>0</v>
      </c>
      <c r="AD124" s="17">
        <f>IF(AND($D124=$Y$4,$E124=AD$5),VLOOKUP($A124,'Потребление ЭЭ_факт'!$A$5:$DH$154,47+'Потребление ЭЭ_факт'!BL$4+11,FALSE),IF(AC124&lt;&gt;0,VLOOKUP($A124,'Потребление ЭЭ_факт'!$A$5:$DH$154,47+'Потребление ЭЭ_факт'!BL$4+11,FALSE),0))</f>
        <v>0</v>
      </c>
      <c r="AE124" s="17">
        <f>IF(AND($D124=$Y$4,$E124=AE$5),VLOOKUP($A124,'Потребление ЭЭ_факт'!$A$5:$DH$154,47+'Потребление ЭЭ_факт'!BM$4+11,FALSE),IF(AD124&lt;&gt;0,VLOOKUP($A124,'Потребление ЭЭ_факт'!$A$5:$DH$154,47+'Потребление ЭЭ_факт'!BM$4+11,FALSE),0))</f>
        <v>0</v>
      </c>
      <c r="AF124" s="17">
        <f>IF(AND($D124=$Y$4,$E124=AF$5),VLOOKUP($A124,'Потребление ЭЭ_факт'!$A$5:$DH$154,47+'Потребление ЭЭ_факт'!BN$4+11,FALSE),IF(AE124&lt;&gt;0,VLOOKUP($A124,'Потребление ЭЭ_факт'!$A$5:$DH$154,47+'Потребление ЭЭ_факт'!BN$4+11,FALSE),0))</f>
        <v>0</v>
      </c>
      <c r="AG124" s="17">
        <f>IF(AND($D124=$Y$4,$E124=AG$5),VLOOKUP($A124,'Потребление ЭЭ_факт'!$A$5:$DH$154,47+'Потребление ЭЭ_факт'!BO$4+11,FALSE),IF(AF124&lt;&gt;0,VLOOKUP($A124,'Потребление ЭЭ_факт'!$A$5:$DH$154,47+'Потребление ЭЭ_факт'!BO$4+11,FALSE),0))</f>
        <v>0</v>
      </c>
      <c r="AH124" s="17">
        <f>IF(AND($D124=$Y$4,$E124=AH$5),VLOOKUP($A124,'Потребление ЭЭ_факт'!$A$5:$DH$154,47+'Потребление ЭЭ_факт'!BP$4+11,FALSE),IF(AG124&lt;&gt;0,VLOOKUP($A124,'Потребление ЭЭ_факт'!$A$5:$DH$154,47+'Потребление ЭЭ_факт'!BP$4+11,FALSE),0))</f>
        <v>0</v>
      </c>
      <c r="AI124" s="17">
        <f>IF(AND($D124=$Y$4,$E124=AI$5),VLOOKUP($A124,'Потребление ЭЭ_факт'!$A$5:$DH$154,47+'Потребление ЭЭ_факт'!BQ$4+11,FALSE),IF(AH124&lt;&gt;0,VLOOKUP($A124,'Потребление ЭЭ_факт'!$A$5:$DH$154,47+'Потребление ЭЭ_факт'!BQ$4+11,FALSE),0))</f>
        <v>0</v>
      </c>
      <c r="AJ124" s="17">
        <f>IF(AND($D124=$Y$4,$E124=AJ$5),VLOOKUP($A124,'Потребление ЭЭ_факт'!$A$5:$DH$154,47+'Потребление ЭЭ_факт'!BR$4+11,FALSE),IF(AI124&lt;&gt;0,VLOOKUP($A124,'Потребление ЭЭ_факт'!$A$5:$DH$154,47+'Потребление ЭЭ_факт'!BR$4+11,FALSE),0))</f>
        <v>0</v>
      </c>
      <c r="AK124" s="14">
        <f>IF(AND($D124=$AK$4,$E124=AK$5),VLOOKUP($A124,'Потребление ЭЭ_факт'!$A$5:$DH$154,47+'Потребление ЭЭ_факт'!BS$4+23,FALSE),IF(AJ124&lt;&gt;0,VLOOKUP($A124,'Потребление ЭЭ_факт'!$A$5:$DH$154,47+'Потребление ЭЭ_факт'!BS$4+23,FALSE),0))</f>
        <v>0</v>
      </c>
      <c r="AL124" s="17">
        <f>IF(AND($D124=$AK$4,$E124=AL$5),VLOOKUP($A124,'Потребление ЭЭ_факт'!$A$5:$DH$154,47+'Потребление ЭЭ_факт'!BT$4+23,FALSE),IF(AK124&lt;&gt;0,VLOOKUP($A124,'Потребление ЭЭ_факт'!$A$5:$DH$154,47+'Потребление ЭЭ_факт'!BT$4+23,FALSE),0))</f>
        <v>0</v>
      </c>
      <c r="AM124" s="17">
        <f>IF(AND($D124=$AK$4,$E124=AM$5),VLOOKUP($A124,'Потребление ЭЭ_факт'!$A$5:$DH$154,47+'Потребление ЭЭ_факт'!BU$4+23,FALSE),IF(AL124&lt;&gt;0,VLOOKUP($A124,'Потребление ЭЭ_факт'!$A$5:$DH$154,47+'Потребление ЭЭ_факт'!BU$4+23,FALSE),0))</f>
        <v>0</v>
      </c>
      <c r="AN124" s="17">
        <f>IF(AND($D124=$AK$4,$E124=AN$5),VLOOKUP($A124,'Потребление ЭЭ_факт'!$A$5:$DH$154,47+'Потребление ЭЭ_факт'!BV$4+23,FALSE),IF(AM124&lt;&gt;0,VLOOKUP($A124,'Потребление ЭЭ_факт'!$A$5:$DH$154,47+'Потребление ЭЭ_факт'!BV$4+23,FALSE),0))</f>
        <v>0</v>
      </c>
      <c r="AO124" s="17">
        <f>IF(AND($D124=$AK$4,$E124=AO$5),VLOOKUP($A124,'Потребление ЭЭ_факт'!$A$5:$DH$154,47+'Потребление ЭЭ_факт'!BW$4+23,FALSE),IF(AN124&lt;&gt;0,VLOOKUP($A124,'Потребление ЭЭ_факт'!$A$5:$DH$154,47+'Потребление ЭЭ_факт'!BW$4+23,FALSE),0))</f>
        <v>0</v>
      </c>
      <c r="AP124" s="17">
        <f>IF(AND($D124=$AK$4,$E124=AP$5),VLOOKUP($A124,'Потребление ЭЭ_факт'!$A$5:$DH$154,47+'Потребление ЭЭ_факт'!BX$4+23,FALSE),IF(AO124&lt;&gt;0,VLOOKUP($A124,'Потребление ЭЭ_факт'!$A$5:$DH$154,47+'Потребление ЭЭ_факт'!BX$4+23,FALSE),0))</f>
        <v>0</v>
      </c>
      <c r="AQ124" s="17">
        <f>IF(AND($D124=$AK$4,$E124=AQ$5),VLOOKUP($A124,'Потребление ЭЭ_факт'!$A$5:$DH$154,47+'Потребление ЭЭ_факт'!BY$4+23,FALSE),IF(AP124&lt;&gt;0,VLOOKUP($A124,'Потребление ЭЭ_факт'!$A$5:$DH$154,47+'Потребление ЭЭ_факт'!BY$4+23,FALSE),0))</f>
        <v>0</v>
      </c>
      <c r="AR124" s="17">
        <f>IF(AND($D124=$AK$4,$E124=AR$5),VLOOKUP($A124,'Потребление ЭЭ_факт'!$A$5:$DH$154,47+'Потребление ЭЭ_факт'!BZ$4+23,FALSE),IF(AQ124&lt;&gt;0,VLOOKUP($A124,'Потребление ЭЭ_факт'!$A$5:$DH$154,47+'Потребление ЭЭ_факт'!BZ$4+23,FALSE),0))</f>
        <v>0</v>
      </c>
      <c r="AS124" s="17">
        <f>IF(AND($D124=$AK$4,$E124=AS$5),VLOOKUP($A124,'Потребление ЭЭ_факт'!$A$5:$DH$154,47+'Потребление ЭЭ_факт'!CA$4+23,FALSE),IF(AR124&lt;&gt;0,VLOOKUP($A124,'Потребление ЭЭ_факт'!$A$5:$DH$154,47+'Потребление ЭЭ_факт'!CA$4+23,FALSE),0))</f>
        <v>0</v>
      </c>
      <c r="AT124" s="17">
        <f>IF(AND($D124=$AK$4,$E124=AT$5),VLOOKUP($A124,'Потребление ЭЭ_факт'!$A$5:$DH$154,47+'Потребление ЭЭ_факт'!CB$4+23,FALSE),IF(AS124&lt;&gt;0,VLOOKUP($A124,'Потребление ЭЭ_факт'!$A$5:$DH$154,47+'Потребление ЭЭ_факт'!CB$4+23,FALSE),0))</f>
        <v>0</v>
      </c>
      <c r="AU124" s="17">
        <f>IF(AND($D124=$AK$4,$E124=AU$5),VLOOKUP($A124,'Потребление ЭЭ_факт'!$A$5:$DH$154,47+'Потребление ЭЭ_факт'!CC$4+23,FALSE),IF(AT124&lt;&gt;0,VLOOKUP($A124,'Потребление ЭЭ_факт'!$A$5:$DH$154,47+'Потребление ЭЭ_факт'!CC$4+23,FALSE),0))</f>
        <v>0</v>
      </c>
      <c r="AV124" s="17">
        <f>IF(AND($D124=$AK$4,$E124=AV$5),VLOOKUP($A124,'Потребление ЭЭ_факт'!$A$5:$DH$154,47+'Потребление ЭЭ_факт'!CD$4+23,FALSE),IF(AU124&lt;&gt;0,VLOOKUP($A124,'Потребление ЭЭ_факт'!$A$5:$DH$154,47+'Потребление ЭЭ_факт'!CD$4+23,FALSE),0))</f>
        <v>0</v>
      </c>
      <c r="AW124" s="14">
        <f>IF(AND($D124=$AW$4,$E124=AW$5),VLOOKUP($A124,'Потребление ЭЭ_факт'!$A$5:$DH$154,47+'Потребление ЭЭ_факт'!CE$4+35,FALSE),IF(AV124&lt;&gt;0,VLOOKUP($A124,'Потребление ЭЭ_факт'!$A$5:$DH$154,47+'Потребление ЭЭ_факт'!CE$4+35,FALSE),0))</f>
        <v>0</v>
      </c>
      <c r="AX124" s="17">
        <f>IF(AND($D124=$AW$4,$E124=AX$5),VLOOKUP($A124,'Потребление ЭЭ_факт'!$A$5:$DH$154,47+'Потребление ЭЭ_факт'!CF$4+35,FALSE),IF(AW124&lt;&gt;0,VLOOKUP($A124,'Потребление ЭЭ_факт'!$A$5:$DH$154,47+'Потребление ЭЭ_факт'!CF$4+35,FALSE),0))</f>
        <v>0</v>
      </c>
      <c r="AY124" s="17">
        <f>IF(AND($D124=$AW$4,$E124=AY$5),VLOOKUP($A124,'Потребление ЭЭ_факт'!$A$5:$DH$154,47+'Потребление ЭЭ_факт'!CG$4+35,FALSE),IF(AX124&lt;&gt;0,VLOOKUP($A124,'Потребление ЭЭ_факт'!$A$5:$DH$154,47+'Потребление ЭЭ_факт'!CG$4+35,FALSE),0))</f>
        <v>0</v>
      </c>
      <c r="AZ124" s="17">
        <f>IF(AND($D124=$AW$4,$E124=AZ$5),VLOOKUP($A124,'Потребление ЭЭ_факт'!$A$5:$DH$154,47+'Потребление ЭЭ_факт'!CH$4+35,FALSE),IF(AY124&lt;&gt;0,VLOOKUP($A124,'Потребление ЭЭ_факт'!$A$5:$DH$154,47+'Потребление ЭЭ_факт'!CH$4+35,FALSE),0))</f>
        <v>0</v>
      </c>
      <c r="BA124" s="17">
        <f>IF(AND($D124=$AW$4,$E124=BA$5),VLOOKUP($A124,'Потребление ЭЭ_факт'!$A$5:$DH$154,47+'Потребление ЭЭ_факт'!CI$4+35,FALSE),IF(AZ124&lt;&gt;0,VLOOKUP($A124,'Потребление ЭЭ_факт'!$A$5:$DH$154,47+'Потребление ЭЭ_факт'!CI$4+35,FALSE),0))</f>
        <v>0</v>
      </c>
      <c r="BB124" s="17">
        <f>IF(AND($D124=$AW$4,$E124=BB$5),VLOOKUP($A124,'Потребление ЭЭ_факт'!$A$5:$DH$154,47+'Потребление ЭЭ_факт'!CJ$4+35,FALSE),IF(BA124&lt;&gt;0,VLOOKUP($A124,'Потребление ЭЭ_факт'!$A$5:$DH$154,47+'Потребление ЭЭ_факт'!CJ$4+35,FALSE),0))</f>
        <v>0</v>
      </c>
      <c r="BC124" s="17">
        <f>IF(AND($D124=$AW$4,$E124=BC$5),VLOOKUP($A124,'Потребление ЭЭ_факт'!$A$5:$DH$154,47+'Потребление ЭЭ_факт'!CK$4+35,FALSE),IF(BB124&lt;&gt;0,VLOOKUP($A124,'Потребление ЭЭ_факт'!$A$5:$DH$154,47+'Потребление ЭЭ_факт'!CK$4+35,FALSE),0))</f>
        <v>0</v>
      </c>
      <c r="BD124" s="17">
        <f>IF(AND($D124=$AW$4,$E124=BD$5),VLOOKUP($A124,'Потребление ЭЭ_факт'!$A$5:$DH$154,47+'Потребление ЭЭ_факт'!CL$4+35,FALSE),IF(BC124&lt;&gt;0,VLOOKUP($A124,'Потребление ЭЭ_факт'!$A$5:$DH$154,47+'Потребление ЭЭ_факт'!CL$4+35,FALSE),0))</f>
        <v>0</v>
      </c>
      <c r="BE124" s="17">
        <f>IF(AND($D124=$AW$4,$E124=BE$5),VLOOKUP($A124,'Потребление ЭЭ_факт'!$A$5:$DH$154,47+'Потребление ЭЭ_факт'!CM$4+35,FALSE),IF(BD124&lt;&gt;0,VLOOKUP($A124,'Потребление ЭЭ_факт'!$A$5:$DH$154,47+'Потребление ЭЭ_факт'!CM$4+35,FALSE),0))</f>
        <v>0</v>
      </c>
      <c r="BF124" s="17">
        <f>IF(AND($D124=$AW$4,$E124=BF$5),VLOOKUP($A124,'Потребление ЭЭ_факт'!$A$5:$DH$154,47+'Потребление ЭЭ_факт'!CN$4+35,FALSE),IF(BE124&lt;&gt;0,VLOOKUP($A124,'Потребление ЭЭ_факт'!$A$5:$DH$154,47+'Потребление ЭЭ_факт'!CN$4+35,FALSE),0))</f>
        <v>0</v>
      </c>
      <c r="BG124" s="17">
        <f>IF(AND($D124=$AW$4,$E124=BG$5),VLOOKUP($A124,'Потребление ЭЭ_факт'!$A$5:$DH$154,47+'Потребление ЭЭ_факт'!CO$4+35,FALSE),IF(BF124&lt;&gt;0,VLOOKUP($A124,'Потребление ЭЭ_факт'!$A$5:$DH$154,47+'Потребление ЭЭ_факт'!CO$4+35,FALSE),0))</f>
        <v>0</v>
      </c>
      <c r="BH124" s="17">
        <f>IF(AND($D124=$AW$4,$E124=BH$5),VLOOKUP($A124,'Потребление ЭЭ_факт'!$A$5:$DH$154,47+'Потребление ЭЭ_факт'!CP$4+35,FALSE),IF(BG124&lt;&gt;0,VLOOKUP($A124,'Потребление ЭЭ_факт'!$A$5:$DH$154,47+'Потребление ЭЭ_факт'!CP$4+35,FALSE),0))</f>
        <v>0</v>
      </c>
      <c r="BI124" s="14">
        <f>IF(AND($D124=$BI$4,$E124=BI$5),VLOOKUP($A124,'Потребление ЭЭ_факт'!$A$5:$DH$154,47+'Потребление ЭЭ_факт'!CQ$4+47,FALSE),IF(BH124&lt;&gt;0,VLOOKUP($A124,'Потребление ЭЭ_факт'!$A$5:$DH$154,47+'Потребление ЭЭ_факт'!CQ$4+47,FALSE),0))</f>
        <v>0</v>
      </c>
      <c r="BJ124" s="17">
        <f>IF(AND($D124=$BI$4,$E124=BJ$5),VLOOKUP($A124,'Потребление ЭЭ_факт'!$A$5:$DH$154,47+'Потребление ЭЭ_факт'!CR$4+47,FALSE),IF(BI124&lt;&gt;0,VLOOKUP($A124,'Потребление ЭЭ_факт'!$A$5:$DH$154,47+'Потребление ЭЭ_факт'!CR$4+47,FALSE),0))</f>
        <v>0</v>
      </c>
      <c r="BK124" s="17">
        <f>IF(AND($D124=$BI$4,$E124=BK$5),VLOOKUP($A124,'Потребление ЭЭ_факт'!$A$5:$DH$154,47+'Потребление ЭЭ_факт'!CS$4+47,FALSE),IF(BJ124&lt;&gt;0,VLOOKUP($A124,'Потребление ЭЭ_факт'!$A$5:$DH$154,47+'Потребление ЭЭ_факт'!CS$4+47,FALSE),0))</f>
        <v>0</v>
      </c>
      <c r="BL124" s="17">
        <f>IF(AND($D124=$BI$4,$E124=BL$5),VLOOKUP($A124,'Потребление ЭЭ_факт'!$A$5:$DH$154,47+'Потребление ЭЭ_факт'!CT$4+47,FALSE),IF(BK124&lt;&gt;0,VLOOKUP($A124,'Потребление ЭЭ_факт'!$A$5:$DH$154,47+'Потребление ЭЭ_факт'!CT$4+47,FALSE),0))</f>
        <v>7062.960000000021</v>
      </c>
      <c r="BM124" s="17">
        <f>IF(AND($D124=$BI$4,$E124=BM$5),VLOOKUP($A124,'Потребление ЭЭ_факт'!$A$5:$DH$154,47+'Потребление ЭЭ_факт'!CU$4+47,FALSE),IF(BL124&lt;&gt;0,VLOOKUP($A124,'Потребление ЭЭ_факт'!$A$5:$DH$154,47+'Потребление ЭЭ_факт'!CU$4+47,FALSE),0))</f>
        <v>10930.379999999932</v>
      </c>
      <c r="BN124" s="17">
        <f>IF(AND($D124=$BI$4,$E124=BN$5),VLOOKUP($A124,'Потребление ЭЭ_факт'!$A$5:$DH$154,47+'Потребление ЭЭ_факт'!CV$4+47,FALSE),IF(BM124&lt;&gt;0,VLOOKUP($A124,'Потребление ЭЭ_факт'!$A$5:$DH$154,47+'Потребление ЭЭ_факт'!CV$4+47,FALSE),0))</f>
        <v>13084.050000000061</v>
      </c>
      <c r="BO124" s="17">
        <f>IF(AND($D124=$BI$4,$E124=BO$5),VLOOKUP($A124,'Потребление ЭЭ_факт'!$A$5:$DH$154,47+'Потребление ЭЭ_факт'!CW$4+47,FALSE),IF(BN124&lt;&gt;0,VLOOKUP($A124,'Потребление ЭЭ_факт'!$A$5:$DH$154,47+'Потребление ЭЭ_факт'!CW$4+47,FALSE),0))</f>
        <v>13175.609999999942</v>
      </c>
      <c r="BP124" s="17">
        <f>IF(AND($D124=$BI$4,$E124=BP$5),VLOOKUP($A124,'Потребление ЭЭ_факт'!$A$5:$DH$154,47+'Потребление ЭЭ_факт'!CX$4+47,FALSE),IF(BO124&lt;&gt;0,VLOOKUP($A124,'Потребление ЭЭ_факт'!$A$5:$DH$154,47+'Потребление ЭЭ_факт'!CX$4+47,FALSE),0))</f>
        <v>12295.830000000133</v>
      </c>
      <c r="BQ124" s="17">
        <f>IF(AND($D124=$BI$4,$E124=BQ$5),VLOOKUP($A124,'Потребление ЭЭ_факт'!$A$5:$DH$154,47+'Потребление ЭЭ_факт'!CY$4+47,FALSE),IF(BP124&lt;&gt;0,VLOOKUP($A124,'Потребление ЭЭ_факт'!$A$5:$DH$154,47+'Потребление ЭЭ_факт'!CY$4+47,FALSE),0))</f>
        <v>11198.429999999862</v>
      </c>
      <c r="BR124" s="17">
        <f>IF(AND($D124=$BI$4,$E124=BR$5),VLOOKUP($A124,'Потребление ЭЭ_факт'!$A$5:$DH$154,47+'Потребление ЭЭ_факт'!CZ$4+47,FALSE),IF(BQ124&lt;&gt;0,VLOOKUP($A124,'Потребление ЭЭ_факт'!$A$5:$DH$154,47+'Потребление ЭЭ_факт'!CZ$4+47,FALSE),0))</f>
        <v>10571.370000000024</v>
      </c>
      <c r="BS124" s="17">
        <f>IF(AND($D124=$BI$4,$E124=BS$5),VLOOKUP($A124,'Потребление ЭЭ_факт'!$A$5:$DH$154,47+'Потребление ЭЭ_факт'!DA$4+47,FALSE),IF(BR124&lt;&gt;0,VLOOKUP($A124,'Потребление ЭЭ_факт'!$A$5:$DH$154,47+'Потребление ЭЭ_факт'!DA$4+47,FALSE),0))</f>
        <v>9945.6300000000192</v>
      </c>
      <c r="BT124" s="17">
        <f>IF(AND($D124=$BI$4,$E124=BT$5),VLOOKUP($A124,'Потребление ЭЭ_факт'!$A$5:$DH$154,47+'Потребление ЭЭ_факт'!DB$4+47,FALSE),IF(BS124&lt;&gt;0,VLOOKUP($A124,'Потребление ЭЭ_факт'!$A$5:$DH$154,47+'Потребление ЭЭ_факт'!DB$4+47,FALSE),0))</f>
        <v>15843.660000000091</v>
      </c>
      <c r="BU124" s="14">
        <f>IF(AND($D124=$BU$4,$E124=BU$5),VLOOKUP($A124,'Потребление ЭЭ_факт'!$A$5:$DH$154,59+'Потребление ЭЭ_факт'!DC$4+47,FALSE),IF(BT124&lt;&gt;0,VLOOKUP($A124,'Потребление ЭЭ_факт'!$A$5:$DH$154,47+'Потребление ЭЭ_факт'!DC$4+59,FALSE),0))</f>
        <v>16420.31999999992</v>
      </c>
      <c r="BV124" s="17">
        <f>IF(AND($D124=$BU$4,$E124=BV$5),VLOOKUP($A124,'Потребление ЭЭ_факт'!$A$5:$DH$154,59+'Потребление ЭЭ_факт'!DD$4+47,FALSE),IF(BU124&lt;&gt;0,VLOOKUP($A124,'Потребление ЭЭ_факт'!$A$5:$DH$154,47+'Потребление ЭЭ_факт'!DD$4+59,FALSE),0))</f>
        <v>14352.120000000068</v>
      </c>
      <c r="BW124" s="17">
        <f>IF(AND($D124=$BU$4,$E124=BW$5),VLOOKUP($A124,'Потребление ЭЭ_факт'!$A$5:$DH$154,59+'Потребление ЭЭ_факт'!DE$4+47,FALSE),IF(BV124&lt;&gt;0,VLOOKUP($A124,'Потребление ЭЭ_факт'!$A$5:$DH$154,47+'Потребление ЭЭ_факт'!DE$4+59,FALSE),0))</f>
        <v>12098.250000000044</v>
      </c>
      <c r="BX124" s="17">
        <f>IF(AND($D124=$BU$4,$E124=BX$5),VLOOKUP($A124,'Потребление ЭЭ_факт'!$A$5:$DH$154,59+'Потребление ЭЭ_факт'!DF$4+47,FALSE),IF(BW124&lt;&gt;0,VLOOKUP($A124,'Потребление ЭЭ_факт'!$A$5:$DH$154,47+'Потребление ЭЭ_факт'!DF$4+59,FALSE),0))</f>
        <v>10629.059999999881</v>
      </c>
      <c r="BY124" s="17">
        <f>IF(AND($D124=$BU$4,$E124=BY$5),VLOOKUP($A124,'Потребление ЭЭ_факт'!$A$5:$DH$154,59+'Потребление ЭЭ_факт'!DG$4+47,FALSE),IF(BX124&lt;&gt;0,VLOOKUP($A124,'Потребление ЭЭ_факт'!$A$5:$DH$154,47+'Потребление ЭЭ_факт'!DG$4+59,FALSE),0))</f>
        <v>11710.499999999956</v>
      </c>
      <c r="BZ124" s="17">
        <f>IF(AND($D124=$BU$4,$E124=BZ$5),VLOOKUP($A124,'Потребление ЭЭ_факт'!$A$5:$DH$154,59+'Потребление ЭЭ_факт'!DH$4+47,FALSE),IF(BY124&lt;&gt;0,VLOOKUP($A124,'Потребление ЭЭ_факт'!$A$5:$DH$154,47+'Потребление ЭЭ_факт'!DH$4+59,FALSE),0))</f>
        <v>12740.789999999979</v>
      </c>
      <c r="CA124" s="17">
        <f t="shared" si="467"/>
        <v>13175.609999999942</v>
      </c>
      <c r="CB124" s="17">
        <f t="shared" si="468"/>
        <v>12295.830000000133</v>
      </c>
      <c r="CC124" s="17">
        <f t="shared" si="469"/>
        <v>11198.429999999862</v>
      </c>
      <c r="CD124" s="17">
        <f t="shared" si="470"/>
        <v>10571.370000000024</v>
      </c>
      <c r="CE124" s="17">
        <f t="shared" si="471"/>
        <v>9945.6300000000192</v>
      </c>
      <c r="CF124" s="15">
        <f t="shared" si="472"/>
        <v>15843.660000000091</v>
      </c>
      <c r="CG124" s="14">
        <f t="shared" si="473"/>
        <v>16420.31999999992</v>
      </c>
      <c r="CH124" s="15">
        <f t="shared" si="474"/>
        <v>14352.120000000068</v>
      </c>
      <c r="CI124" s="15">
        <f t="shared" si="475"/>
        <v>12098.250000000044</v>
      </c>
      <c r="CJ124" s="15">
        <f t="shared" si="476"/>
        <v>10629.059999999881</v>
      </c>
      <c r="CK124" s="15">
        <f t="shared" si="477"/>
        <v>11710.499999999956</v>
      </c>
      <c r="CL124" s="15">
        <f t="shared" si="478"/>
        <v>12740.789999999979</v>
      </c>
      <c r="CM124" s="15">
        <f t="shared" si="438"/>
        <v>13175.609999999942</v>
      </c>
      <c r="CN124" s="15">
        <f t="shared" si="439"/>
        <v>12295.830000000133</v>
      </c>
      <c r="CO124" s="15">
        <f t="shared" si="440"/>
        <v>11198.429999999862</v>
      </c>
      <c r="CP124" s="15">
        <f t="shared" si="441"/>
        <v>10571.370000000024</v>
      </c>
      <c r="CQ124" s="15">
        <f t="shared" si="442"/>
        <v>9945.6300000000192</v>
      </c>
      <c r="CR124" s="16">
        <f t="shared" si="443"/>
        <v>15843.660000000091</v>
      </c>
      <c r="CS124" s="14">
        <f t="shared" si="437"/>
        <v>16420.31999999992</v>
      </c>
      <c r="CT124" s="15">
        <f t="shared" si="416"/>
        <v>14352.120000000068</v>
      </c>
      <c r="CU124" s="15">
        <f t="shared" si="417"/>
        <v>12098.250000000044</v>
      </c>
      <c r="CV124" s="15">
        <f t="shared" si="418"/>
        <v>10629.059999999881</v>
      </c>
      <c r="CW124" s="15">
        <f t="shared" si="419"/>
        <v>11710.499999999956</v>
      </c>
      <c r="CX124" s="15">
        <f t="shared" si="420"/>
        <v>12740.789999999979</v>
      </c>
      <c r="CY124" s="15">
        <f t="shared" si="421"/>
        <v>13175.609999999942</v>
      </c>
      <c r="CZ124" s="15">
        <f t="shared" si="422"/>
        <v>12295.830000000133</v>
      </c>
      <c r="DA124" s="15">
        <f t="shared" si="423"/>
        <v>11198.429999999862</v>
      </c>
      <c r="DB124" s="15">
        <f t="shared" si="424"/>
        <v>10571.370000000024</v>
      </c>
      <c r="DC124" s="15">
        <f t="shared" si="425"/>
        <v>9945.6300000000192</v>
      </c>
      <c r="DD124" s="16">
        <f t="shared" si="459"/>
        <v>15843.660000000091</v>
      </c>
      <c r="DE124" s="14">
        <f t="shared" si="460"/>
        <v>16420.31999999992</v>
      </c>
      <c r="DF124" s="15">
        <f t="shared" si="426"/>
        <v>14352.120000000068</v>
      </c>
      <c r="DG124" s="15">
        <f t="shared" si="427"/>
        <v>12098.250000000044</v>
      </c>
      <c r="DH124" s="15">
        <f t="shared" si="428"/>
        <v>10629.059999999881</v>
      </c>
      <c r="DI124" s="15">
        <f t="shared" si="429"/>
        <v>11710.499999999956</v>
      </c>
      <c r="DJ124" s="15">
        <f t="shared" si="430"/>
        <v>12740.789999999979</v>
      </c>
      <c r="DK124" s="15">
        <f t="shared" si="431"/>
        <v>13175.609999999942</v>
      </c>
      <c r="DL124" s="15">
        <f t="shared" si="432"/>
        <v>12295.830000000133</v>
      </c>
      <c r="DM124" s="15">
        <f t="shared" si="433"/>
        <v>11198.429999999862</v>
      </c>
      <c r="DN124" s="15">
        <f t="shared" si="434"/>
        <v>10571.370000000024</v>
      </c>
      <c r="DO124" s="15">
        <f t="shared" si="435"/>
        <v>9945.6300000000192</v>
      </c>
      <c r="DP124" s="16">
        <f t="shared" si="436"/>
        <v>15843.660000000091</v>
      </c>
      <c r="DQ124" s="14">
        <f t="shared" si="333"/>
        <v>16420.31999999992</v>
      </c>
      <c r="DR124" s="15">
        <f t="shared" si="334"/>
        <v>14352.120000000068</v>
      </c>
      <c r="DS124" s="15">
        <f t="shared" si="335"/>
        <v>12098.250000000044</v>
      </c>
      <c r="DT124" s="15">
        <f t="shared" si="336"/>
        <v>10629.059999999881</v>
      </c>
      <c r="DU124" s="15">
        <f t="shared" si="337"/>
        <v>11710.499999999956</v>
      </c>
      <c r="DV124" s="15">
        <f t="shared" si="338"/>
        <v>12740.789999999979</v>
      </c>
      <c r="DW124" s="15">
        <f t="shared" si="339"/>
        <v>13175.609999999942</v>
      </c>
      <c r="DX124" s="15">
        <f t="shared" si="340"/>
        <v>12295.830000000133</v>
      </c>
      <c r="DY124" s="15">
        <f t="shared" si="341"/>
        <v>11198.429999999862</v>
      </c>
      <c r="DZ124" s="15">
        <f t="shared" si="444"/>
        <v>10571.370000000024</v>
      </c>
      <c r="EA124" s="15">
        <f t="shared" si="445"/>
        <v>9945.6300000000192</v>
      </c>
      <c r="EB124" s="16">
        <f t="shared" si="446"/>
        <v>15843.660000000091</v>
      </c>
      <c r="EC124" s="14">
        <f t="shared" si="447"/>
        <v>16420.31999999992</v>
      </c>
      <c r="ED124" s="15">
        <f t="shared" si="448"/>
        <v>14352.120000000068</v>
      </c>
      <c r="EE124" s="15">
        <f t="shared" si="449"/>
        <v>12098.250000000044</v>
      </c>
      <c r="EF124" s="15">
        <f t="shared" si="450"/>
        <v>10629.059999999881</v>
      </c>
      <c r="EG124" s="15">
        <f t="shared" si="451"/>
        <v>11710.499999999956</v>
      </c>
      <c r="EH124" s="15">
        <f t="shared" si="452"/>
        <v>12740.789999999979</v>
      </c>
      <c r="EI124" s="15">
        <f t="shared" si="453"/>
        <v>13175.609999999942</v>
      </c>
      <c r="EJ124" s="15">
        <f t="shared" si="454"/>
        <v>12295.830000000133</v>
      </c>
      <c r="EK124" s="15">
        <f t="shared" si="455"/>
        <v>11198.429999999862</v>
      </c>
      <c r="EL124" s="15">
        <f t="shared" si="456"/>
        <v>10571.370000000024</v>
      </c>
      <c r="EM124" s="15">
        <f t="shared" si="457"/>
        <v>9945.6300000000192</v>
      </c>
      <c r="EN124" s="16">
        <f t="shared" si="458"/>
        <v>15843.660000000091</v>
      </c>
      <c r="EO124" s="14"/>
      <c r="EP124" s="15"/>
      <c r="EQ124" s="15"/>
      <c r="ER124" s="15"/>
      <c r="ES124" s="15"/>
      <c r="ET124" s="15"/>
      <c r="EU124" s="15"/>
      <c r="EV124" s="15"/>
      <c r="EW124" s="15"/>
      <c r="EX124" s="15"/>
      <c r="EY124" s="15"/>
      <c r="EZ124" s="16"/>
      <c r="FC124" s="14"/>
      <c r="FD124" s="17"/>
      <c r="FE124" s="17"/>
      <c r="FF124" s="17"/>
      <c r="FG124" s="17"/>
      <c r="FH124" s="17"/>
      <c r="FI124" s="17"/>
      <c r="FJ124" s="17"/>
      <c r="FK124" s="17"/>
      <c r="FL124" s="17"/>
      <c r="FM124" s="17"/>
      <c r="FN124" s="17"/>
      <c r="FO124" s="14"/>
      <c r="FP124" s="17"/>
      <c r="FQ124" s="17"/>
      <c r="FR124" s="17"/>
      <c r="FS124" s="17"/>
      <c r="FT124" s="17"/>
      <c r="FU124" s="17"/>
      <c r="FV124" s="17"/>
      <c r="FW124" s="17"/>
      <c r="FX124" s="17"/>
      <c r="FY124" s="17"/>
      <c r="FZ124" s="17"/>
      <c r="GA124" s="14"/>
      <c r="GB124" s="17"/>
      <c r="GC124" s="17"/>
      <c r="GD124" s="17"/>
      <c r="GE124" s="17">
        <f t="shared" si="345"/>
        <v>10930.379999999932</v>
      </c>
      <c r="GF124" s="17">
        <f t="shared" si="346"/>
        <v>13084.050000000061</v>
      </c>
      <c r="GG124" s="17">
        <f t="shared" si="347"/>
        <v>13175.609999999942</v>
      </c>
      <c r="GH124" s="17">
        <f t="shared" si="348"/>
        <v>12295.830000000133</v>
      </c>
      <c r="GI124" s="17">
        <f t="shared" si="349"/>
        <v>11198.429999999862</v>
      </c>
      <c r="GJ124" s="17">
        <f t="shared" si="350"/>
        <v>10571.370000000024</v>
      </c>
      <c r="GK124" s="17">
        <f t="shared" si="351"/>
        <v>9945.6300000000192</v>
      </c>
      <c r="GL124" s="17">
        <f t="shared" si="352"/>
        <v>15843.660000000091</v>
      </c>
      <c r="GM124" s="14">
        <f t="shared" si="353"/>
        <v>16420.31999999992</v>
      </c>
      <c r="GN124" s="17">
        <f t="shared" si="354"/>
        <v>14352.120000000068</v>
      </c>
      <c r="GO124" s="17">
        <f t="shared" si="355"/>
        <v>12098.250000000044</v>
      </c>
      <c r="GP124" s="17">
        <f t="shared" si="356"/>
        <v>10629.059999999881</v>
      </c>
      <c r="GQ124" s="17">
        <f t="shared" si="357"/>
        <v>11710.499999999956</v>
      </c>
      <c r="GR124" s="17">
        <f t="shared" si="358"/>
        <v>12740.789999999979</v>
      </c>
      <c r="GS124" s="17">
        <f t="shared" si="359"/>
        <v>13175.609999999942</v>
      </c>
      <c r="GT124" s="17">
        <f t="shared" si="360"/>
        <v>12295.830000000133</v>
      </c>
      <c r="GU124" s="17">
        <f t="shared" si="361"/>
        <v>11198.429999999862</v>
      </c>
      <c r="GV124" s="17">
        <f t="shared" si="362"/>
        <v>10571.370000000024</v>
      </c>
      <c r="GW124" s="17">
        <f t="shared" si="363"/>
        <v>9945.6300000000192</v>
      </c>
      <c r="GX124" s="15">
        <f t="shared" si="364"/>
        <v>15843.660000000091</v>
      </c>
      <c r="GY124" s="14">
        <f t="shared" si="365"/>
        <v>16420.31999999992</v>
      </c>
      <c r="GZ124" s="15">
        <f t="shared" si="366"/>
        <v>14352.120000000068</v>
      </c>
      <c r="HA124" s="15">
        <f t="shared" si="367"/>
        <v>12098.250000000044</v>
      </c>
      <c r="HB124" s="15">
        <f t="shared" si="368"/>
        <v>10629.059999999881</v>
      </c>
      <c r="HC124" s="15">
        <f t="shared" si="369"/>
        <v>11710.499999999956</v>
      </c>
      <c r="HD124" s="15">
        <f t="shared" si="370"/>
        <v>12740.789999999979</v>
      </c>
      <c r="HE124" s="15">
        <f t="shared" si="371"/>
        <v>13175.609999999942</v>
      </c>
      <c r="HF124" s="15">
        <f t="shared" si="372"/>
        <v>12295.830000000133</v>
      </c>
      <c r="HG124" s="15">
        <f t="shared" si="373"/>
        <v>11198.429999999862</v>
      </c>
      <c r="HH124" s="15">
        <f t="shared" si="374"/>
        <v>10571.370000000024</v>
      </c>
      <c r="HI124" s="15">
        <f t="shared" si="375"/>
        <v>9945.6300000000192</v>
      </c>
      <c r="HJ124" s="16">
        <f t="shared" si="376"/>
        <v>15843.660000000091</v>
      </c>
      <c r="HK124" s="14">
        <f t="shared" si="377"/>
        <v>16420.31999999992</v>
      </c>
      <c r="HL124" s="15">
        <f t="shared" si="378"/>
        <v>14352.120000000068</v>
      </c>
      <c r="HM124" s="15">
        <f t="shared" si="379"/>
        <v>12098.250000000044</v>
      </c>
      <c r="HN124" s="15">
        <f t="shared" si="380"/>
        <v>10629.059999999881</v>
      </c>
      <c r="HO124" s="15">
        <f t="shared" si="381"/>
        <v>11710.499999999956</v>
      </c>
      <c r="HP124" s="15">
        <f t="shared" si="382"/>
        <v>12740.789999999979</v>
      </c>
      <c r="HQ124" s="15">
        <f t="shared" si="383"/>
        <v>13175.609999999942</v>
      </c>
      <c r="HR124" s="15">
        <f t="shared" si="384"/>
        <v>12295.830000000133</v>
      </c>
      <c r="HS124" s="15">
        <f t="shared" si="385"/>
        <v>11198.429999999862</v>
      </c>
      <c r="HT124" s="15">
        <f t="shared" si="386"/>
        <v>10571.370000000024</v>
      </c>
      <c r="HU124" s="15">
        <f t="shared" si="387"/>
        <v>9945.6300000000192</v>
      </c>
      <c r="HV124" s="16">
        <f t="shared" si="388"/>
        <v>15843.660000000091</v>
      </c>
      <c r="HW124" s="14">
        <f t="shared" si="389"/>
        <v>16420.31999999992</v>
      </c>
      <c r="HX124" s="15">
        <f t="shared" si="390"/>
        <v>14352.120000000068</v>
      </c>
      <c r="HY124" s="15">
        <f t="shared" si="391"/>
        <v>12098.250000000044</v>
      </c>
      <c r="HZ124" s="15">
        <f t="shared" si="392"/>
        <v>10629.059999999881</v>
      </c>
      <c r="IA124" s="15">
        <f t="shared" si="393"/>
        <v>11710.499999999956</v>
      </c>
      <c r="IB124" s="15">
        <f t="shared" si="394"/>
        <v>12740.789999999979</v>
      </c>
      <c r="IC124" s="15">
        <f t="shared" si="395"/>
        <v>13175.609999999942</v>
      </c>
      <c r="ID124" s="15">
        <f t="shared" si="396"/>
        <v>12295.830000000133</v>
      </c>
      <c r="IE124" s="15">
        <f t="shared" si="397"/>
        <v>11198.429999999862</v>
      </c>
      <c r="IF124" s="15">
        <f t="shared" si="398"/>
        <v>10571.370000000024</v>
      </c>
      <c r="IG124" s="15">
        <f t="shared" si="399"/>
        <v>9945.6300000000192</v>
      </c>
      <c r="IH124" s="16">
        <f t="shared" si="400"/>
        <v>15843.660000000091</v>
      </c>
      <c r="II124" s="14">
        <f t="shared" si="401"/>
        <v>16420.31999999992</v>
      </c>
      <c r="IJ124" s="15">
        <f t="shared" si="415"/>
        <v>14352.120000000068</v>
      </c>
      <c r="IK124" s="15">
        <f t="shared" si="465"/>
        <v>12098.250000000044</v>
      </c>
      <c r="IL124" s="15">
        <f t="shared" si="466"/>
        <v>10629.059999999881</v>
      </c>
      <c r="IM124" s="15"/>
      <c r="IN124" s="15"/>
      <c r="IO124" s="15"/>
      <c r="IP124" s="15"/>
      <c r="IQ124" s="15"/>
      <c r="IR124" s="15"/>
      <c r="IS124" s="15"/>
      <c r="IT124" s="16"/>
      <c r="IU124" s="14"/>
      <c r="IV124" s="15"/>
      <c r="IW124" s="15"/>
      <c r="IX124" s="15"/>
      <c r="IY124" s="15"/>
      <c r="IZ124" s="15"/>
      <c r="JA124" s="15"/>
      <c r="JB124" s="15"/>
      <c r="JC124" s="15"/>
      <c r="JD124" s="15"/>
      <c r="JE124" s="15"/>
      <c r="JF124" s="16"/>
      <c r="JH124" s="17"/>
      <c r="JI124" s="14">
        <f t="shared" si="406"/>
        <v>0</v>
      </c>
      <c r="JJ124" s="15">
        <f t="shared" si="407"/>
        <v>0</v>
      </c>
      <c r="JK124" s="15">
        <f t="shared" si="408"/>
        <v>97044.960000000065</v>
      </c>
      <c r="JL124" s="15">
        <f t="shared" si="409"/>
        <v>150981.56999999992</v>
      </c>
      <c r="JM124" s="15">
        <f t="shared" si="410"/>
        <v>150981.56999999992</v>
      </c>
      <c r="JN124" s="15">
        <f t="shared" si="411"/>
        <v>150981.56999999992</v>
      </c>
      <c r="JO124" s="15">
        <f t="shared" si="412"/>
        <v>150981.56999999992</v>
      </c>
      <c r="JP124" s="15">
        <f t="shared" si="413"/>
        <v>53499.749999999913</v>
      </c>
      <c r="JQ124" s="15">
        <f t="shared" si="414"/>
        <v>0</v>
      </c>
      <c r="JR124" s="14"/>
    </row>
    <row r="125" spans="1:278" ht="12.75" customHeight="1" x14ac:dyDescent="0.25">
      <c r="A125" s="5" t="s">
        <v>273</v>
      </c>
      <c r="B125" s="3" t="s">
        <v>274</v>
      </c>
      <c r="C125" s="4">
        <v>45394</v>
      </c>
      <c r="D125">
        <f t="shared" si="461"/>
        <v>2024</v>
      </c>
      <c r="E125">
        <f t="shared" si="462"/>
        <v>4</v>
      </c>
      <c r="F125">
        <f t="shared" si="463"/>
        <v>2021</v>
      </c>
      <c r="G125">
        <f t="shared" si="464"/>
        <v>4</v>
      </c>
      <c r="H125">
        <f t="shared" si="402"/>
        <v>2024</v>
      </c>
      <c r="I125">
        <f t="shared" si="403"/>
        <v>5</v>
      </c>
      <c r="J125">
        <f t="shared" si="404"/>
        <v>2029</v>
      </c>
      <c r="K125">
        <f t="shared" si="405"/>
        <v>4</v>
      </c>
      <c r="M125" s="28">
        <f>IF(AND($D125=$M$4,$E125=M$5),VLOOKUP($A125,'Потребление ЭЭ_факт'!$A$5:$DH$154,47+'Потребление ЭЭ_факт'!AU$4-1,FALSE),IF(L125&lt;&gt;0,VLOOKUP($A125,'Потребление ЭЭ_факт'!$A$5:$DH$154,47+'Потребление ЭЭ_факт'!AU$4-1,FALSE),0))</f>
        <v>0</v>
      </c>
      <c r="N125" s="17">
        <f>IF(AND($D125=$M$4,$E125=N$5),VLOOKUP($A125,'Потребление ЭЭ_факт'!$A$5:$DH$154,47+'Потребление ЭЭ_факт'!AV$4-1,FALSE),IF(M125&lt;&gt;0,VLOOKUP($A125,'Потребление ЭЭ_факт'!$A$5:$DH$154,47+'Потребление ЭЭ_факт'!AV$4-1,FALSE),0))</f>
        <v>0</v>
      </c>
      <c r="O125" s="17">
        <f>IF(AND($D125=$M$4,$E125=O$5),VLOOKUP($A125,'Потребление ЭЭ_факт'!$A$5:$DH$154,47+'Потребление ЭЭ_факт'!AW$4-1,FALSE),IF(N125&lt;&gt;0,VLOOKUP($A125,'Потребление ЭЭ_факт'!$A$5:$DH$154,47+'Потребление ЭЭ_факт'!AW$4-1,FALSE),0))</f>
        <v>0</v>
      </c>
      <c r="P125" s="17">
        <f>IF(AND($D125=$M$4,$E125=P$5),VLOOKUP($A125,'Потребление ЭЭ_факт'!$A$5:$DH$154,47+'Потребление ЭЭ_факт'!AX$4-1,FALSE),IF(O125&lt;&gt;0,VLOOKUP($A125,'Потребление ЭЭ_факт'!$A$5:$DH$154,47+'Потребление ЭЭ_факт'!AX$4-1,FALSE),0))</f>
        <v>0</v>
      </c>
      <c r="Q125" s="17">
        <f>IF(AND($D125=$M$4,$E125=Q$5),VLOOKUP($A125,'Потребление ЭЭ_факт'!$A$5:$DH$154,47+'Потребление ЭЭ_факт'!AY$4-1,FALSE),IF(P125&lt;&gt;0,VLOOKUP($A125,'Потребление ЭЭ_факт'!$A$5:$DH$154,47+'Потребление ЭЭ_факт'!AY$4-1,FALSE),0))</f>
        <v>0</v>
      </c>
      <c r="R125" s="17">
        <f>IF(AND($D125=$M$4,$E125=R$5),VLOOKUP($A125,'Потребление ЭЭ_факт'!$A$5:$DH$154,47+'Потребление ЭЭ_факт'!AZ$4-1,FALSE),IF(Q125&lt;&gt;0,VLOOKUP($A125,'Потребление ЭЭ_факт'!$A$5:$DH$154,47+'Потребление ЭЭ_факт'!AZ$4-1,FALSE),0))</f>
        <v>0</v>
      </c>
      <c r="S125" s="17">
        <f>IF(AND($D125=$M$4,$E125=S$5),VLOOKUP($A125,'Потребление ЭЭ_факт'!$A$5:$DH$154,47+'Потребление ЭЭ_факт'!BA$4-1,FALSE),IF(R125&lt;&gt;0,VLOOKUP($A125,'Потребление ЭЭ_факт'!$A$5:$DH$154,47+'Потребление ЭЭ_факт'!BA$4-1,FALSE),0))</f>
        <v>0</v>
      </c>
      <c r="T125" s="17">
        <f>IF(AND($D125=$M$4,$E125=T$5),VLOOKUP($A125,'Потребление ЭЭ_факт'!$A$5:$DH$154,47+'Потребление ЭЭ_факт'!BB$4-1,FALSE),IF(S125&lt;&gt;0,VLOOKUP($A125,'Потребление ЭЭ_факт'!$A$5:$DH$154,47+'Потребление ЭЭ_факт'!BB$4-1,FALSE),0))</f>
        <v>0</v>
      </c>
      <c r="U125" s="17">
        <f>IF(AND($D125=$M$4,$E125=U$5),VLOOKUP($A125,'Потребление ЭЭ_факт'!$A$5:$DH$154,47+'Потребление ЭЭ_факт'!BC$4-1,FALSE),IF(T125&lt;&gt;0,VLOOKUP($A125,'Потребление ЭЭ_факт'!$A$5:$DH$154,47+'Потребление ЭЭ_факт'!BC$4-1,FALSE),0))</f>
        <v>0</v>
      </c>
      <c r="V125" s="17">
        <f>IF(AND($D125=$M$4,$E125=V$5),VLOOKUP($A125,'Потребление ЭЭ_факт'!$A$5:$DH$154,47+'Потребление ЭЭ_факт'!BD$4-1,FALSE),IF(U125&lt;&gt;0,VLOOKUP($A125,'Потребление ЭЭ_факт'!$A$5:$DH$154,47+'Потребление ЭЭ_факт'!BD$4-1,FALSE),0))</f>
        <v>0</v>
      </c>
      <c r="W125" s="17">
        <f>IF(AND($D125=$M$4,$E125=W$5),VLOOKUP($A125,'Потребление ЭЭ_факт'!$A$5:$DH$154,47+'Потребление ЭЭ_факт'!BE$4-1,FALSE),IF(V125&lt;&gt;0,VLOOKUP($A125,'Потребление ЭЭ_факт'!$A$5:$DH$154,47+'Потребление ЭЭ_факт'!BE$4-1,FALSE),0))</f>
        <v>0</v>
      </c>
      <c r="X125" s="17">
        <f>IF(AND($D125=$M$4,$E125=X$5),VLOOKUP($A125,'Потребление ЭЭ_факт'!$A$5:$DH$154,47+'Потребление ЭЭ_факт'!BF$4-1,FALSE),IF(W125&lt;&gt;0,VLOOKUP($A125,'Потребление ЭЭ_факт'!$A$5:$DH$154,47+'Потребление ЭЭ_факт'!BF$4-1,FALSE),0))</f>
        <v>0</v>
      </c>
      <c r="Y125" s="14">
        <f>IF(AND($D125=$Y$4,$E125=Y$5),VLOOKUP($A125,'Потребление ЭЭ_факт'!$A$5:$DH$154,47+'Потребление ЭЭ_факт'!BG$4+11,FALSE),IF(X125&lt;&gt;0,VLOOKUP($A125,'Потребление ЭЭ_факт'!$A$5:$DH$154,47+'Потребление ЭЭ_факт'!BG$4+11,FALSE),0))</f>
        <v>0</v>
      </c>
      <c r="Z125" s="17">
        <f>IF(AND($D125=$Y$4,$E125=Z$5),VLOOKUP($A125,'Потребление ЭЭ_факт'!$A$5:$DH$154,47+'Потребление ЭЭ_факт'!BH$4+11,FALSE),IF(Y125&lt;&gt;0,VLOOKUP($A125,'Потребление ЭЭ_факт'!$A$5:$DH$154,47+'Потребление ЭЭ_факт'!BH$4+11,FALSE),0))</f>
        <v>0</v>
      </c>
      <c r="AA125" s="17">
        <f>IF(AND($D125=$Y$4,$E125=AA$5),VLOOKUP($A125,'Потребление ЭЭ_факт'!$A$5:$DH$154,47+'Потребление ЭЭ_факт'!BI$4+11,FALSE),IF(Z125&lt;&gt;0,VLOOKUP($A125,'Потребление ЭЭ_факт'!$A$5:$DH$154,47+'Потребление ЭЭ_факт'!BI$4+11,FALSE),0))</f>
        <v>0</v>
      </c>
      <c r="AB125" s="17">
        <f>IF(AND($D125=$Y$4,$E125=AB$5),VLOOKUP($A125,'Потребление ЭЭ_факт'!$A$5:$DH$154,47+'Потребление ЭЭ_факт'!BJ$4+11,FALSE),IF(AA125&lt;&gt;0,VLOOKUP($A125,'Потребление ЭЭ_факт'!$A$5:$DH$154,47+'Потребление ЭЭ_факт'!BJ$4+11,FALSE),0))</f>
        <v>0</v>
      </c>
      <c r="AC125" s="17">
        <f>IF(AND($D125=$Y$4,$E125=AC$5),VLOOKUP($A125,'Потребление ЭЭ_факт'!$A$5:$DH$154,47+'Потребление ЭЭ_факт'!BK$4+11,FALSE),IF(AB125&lt;&gt;0,VLOOKUP($A125,'Потребление ЭЭ_факт'!$A$5:$DH$154,47+'Потребление ЭЭ_факт'!BK$4+11,FALSE),0))</f>
        <v>0</v>
      </c>
      <c r="AD125" s="17">
        <f>IF(AND($D125=$Y$4,$E125=AD$5),VLOOKUP($A125,'Потребление ЭЭ_факт'!$A$5:$DH$154,47+'Потребление ЭЭ_факт'!BL$4+11,FALSE),IF(AC125&lt;&gt;0,VLOOKUP($A125,'Потребление ЭЭ_факт'!$A$5:$DH$154,47+'Потребление ЭЭ_факт'!BL$4+11,FALSE),0))</f>
        <v>0</v>
      </c>
      <c r="AE125" s="17">
        <f>IF(AND($D125=$Y$4,$E125=AE$5),VLOOKUP($A125,'Потребление ЭЭ_факт'!$A$5:$DH$154,47+'Потребление ЭЭ_факт'!BM$4+11,FALSE),IF(AD125&lt;&gt;0,VLOOKUP($A125,'Потребление ЭЭ_факт'!$A$5:$DH$154,47+'Потребление ЭЭ_факт'!BM$4+11,FALSE),0))</f>
        <v>0</v>
      </c>
      <c r="AF125" s="17">
        <f>IF(AND($D125=$Y$4,$E125=AF$5),VLOOKUP($A125,'Потребление ЭЭ_факт'!$A$5:$DH$154,47+'Потребление ЭЭ_факт'!BN$4+11,FALSE),IF(AE125&lt;&gt;0,VLOOKUP($A125,'Потребление ЭЭ_факт'!$A$5:$DH$154,47+'Потребление ЭЭ_факт'!BN$4+11,FALSE),0))</f>
        <v>0</v>
      </c>
      <c r="AG125" s="17">
        <f>IF(AND($D125=$Y$4,$E125=AG$5),VLOOKUP($A125,'Потребление ЭЭ_факт'!$A$5:$DH$154,47+'Потребление ЭЭ_факт'!BO$4+11,FALSE),IF(AF125&lt;&gt;0,VLOOKUP($A125,'Потребление ЭЭ_факт'!$A$5:$DH$154,47+'Потребление ЭЭ_факт'!BO$4+11,FALSE),0))</f>
        <v>0</v>
      </c>
      <c r="AH125" s="17">
        <f>IF(AND($D125=$Y$4,$E125=AH$5),VLOOKUP($A125,'Потребление ЭЭ_факт'!$A$5:$DH$154,47+'Потребление ЭЭ_факт'!BP$4+11,FALSE),IF(AG125&lt;&gt;0,VLOOKUP($A125,'Потребление ЭЭ_факт'!$A$5:$DH$154,47+'Потребление ЭЭ_факт'!BP$4+11,FALSE),0))</f>
        <v>0</v>
      </c>
      <c r="AI125" s="17">
        <f>IF(AND($D125=$Y$4,$E125=AI$5),VLOOKUP($A125,'Потребление ЭЭ_факт'!$A$5:$DH$154,47+'Потребление ЭЭ_факт'!BQ$4+11,FALSE),IF(AH125&lt;&gt;0,VLOOKUP($A125,'Потребление ЭЭ_факт'!$A$5:$DH$154,47+'Потребление ЭЭ_факт'!BQ$4+11,FALSE),0))</f>
        <v>0</v>
      </c>
      <c r="AJ125" s="17">
        <f>IF(AND($D125=$Y$4,$E125=AJ$5),VLOOKUP($A125,'Потребление ЭЭ_факт'!$A$5:$DH$154,47+'Потребление ЭЭ_факт'!BR$4+11,FALSE),IF(AI125&lt;&gt;0,VLOOKUP($A125,'Потребление ЭЭ_факт'!$A$5:$DH$154,47+'Потребление ЭЭ_факт'!BR$4+11,FALSE),0))</f>
        <v>0</v>
      </c>
      <c r="AK125" s="14">
        <f>IF(AND($D125=$AK$4,$E125=AK$5),VLOOKUP($A125,'Потребление ЭЭ_факт'!$A$5:$DH$154,47+'Потребление ЭЭ_факт'!BS$4+23,FALSE),IF(AJ125&lt;&gt;0,VLOOKUP($A125,'Потребление ЭЭ_факт'!$A$5:$DH$154,47+'Потребление ЭЭ_факт'!BS$4+23,FALSE),0))</f>
        <v>0</v>
      </c>
      <c r="AL125" s="17">
        <f>IF(AND($D125=$AK$4,$E125=AL$5),VLOOKUP($A125,'Потребление ЭЭ_факт'!$A$5:$DH$154,47+'Потребление ЭЭ_факт'!BT$4+23,FALSE),IF(AK125&lt;&gt;0,VLOOKUP($A125,'Потребление ЭЭ_факт'!$A$5:$DH$154,47+'Потребление ЭЭ_факт'!BT$4+23,FALSE),0))</f>
        <v>0</v>
      </c>
      <c r="AM125" s="17">
        <f>IF(AND($D125=$AK$4,$E125=AM$5),VLOOKUP($A125,'Потребление ЭЭ_факт'!$A$5:$DH$154,47+'Потребление ЭЭ_факт'!BU$4+23,FALSE),IF(AL125&lt;&gt;0,VLOOKUP($A125,'Потребление ЭЭ_факт'!$A$5:$DH$154,47+'Потребление ЭЭ_факт'!BU$4+23,FALSE),0))</f>
        <v>0</v>
      </c>
      <c r="AN125" s="17">
        <f>IF(AND($D125=$AK$4,$E125=AN$5),VLOOKUP($A125,'Потребление ЭЭ_факт'!$A$5:$DH$154,47+'Потребление ЭЭ_факт'!BV$4+23,FALSE),IF(AM125&lt;&gt;0,VLOOKUP($A125,'Потребление ЭЭ_факт'!$A$5:$DH$154,47+'Потребление ЭЭ_факт'!BV$4+23,FALSE),0))</f>
        <v>0</v>
      </c>
      <c r="AO125" s="17">
        <f>IF(AND($D125=$AK$4,$E125=AO$5),VLOOKUP($A125,'Потребление ЭЭ_факт'!$A$5:$DH$154,47+'Потребление ЭЭ_факт'!BW$4+23,FALSE),IF(AN125&lt;&gt;0,VLOOKUP($A125,'Потребление ЭЭ_факт'!$A$5:$DH$154,47+'Потребление ЭЭ_факт'!BW$4+23,FALSE),0))</f>
        <v>0</v>
      </c>
      <c r="AP125" s="17">
        <f>IF(AND($D125=$AK$4,$E125=AP$5),VLOOKUP($A125,'Потребление ЭЭ_факт'!$A$5:$DH$154,47+'Потребление ЭЭ_факт'!BX$4+23,FALSE),IF(AO125&lt;&gt;0,VLOOKUP($A125,'Потребление ЭЭ_факт'!$A$5:$DH$154,47+'Потребление ЭЭ_факт'!BX$4+23,FALSE),0))</f>
        <v>0</v>
      </c>
      <c r="AQ125" s="17">
        <f>IF(AND($D125=$AK$4,$E125=AQ$5),VLOOKUP($A125,'Потребление ЭЭ_факт'!$A$5:$DH$154,47+'Потребление ЭЭ_факт'!BY$4+23,FALSE),IF(AP125&lt;&gt;0,VLOOKUP($A125,'Потребление ЭЭ_факт'!$A$5:$DH$154,47+'Потребление ЭЭ_факт'!BY$4+23,FALSE),0))</f>
        <v>0</v>
      </c>
      <c r="AR125" s="17">
        <f>IF(AND($D125=$AK$4,$E125=AR$5),VLOOKUP($A125,'Потребление ЭЭ_факт'!$A$5:$DH$154,47+'Потребление ЭЭ_факт'!BZ$4+23,FALSE),IF(AQ125&lt;&gt;0,VLOOKUP($A125,'Потребление ЭЭ_факт'!$A$5:$DH$154,47+'Потребление ЭЭ_факт'!BZ$4+23,FALSE),0))</f>
        <v>0</v>
      </c>
      <c r="AS125" s="17">
        <f>IF(AND($D125=$AK$4,$E125=AS$5),VLOOKUP($A125,'Потребление ЭЭ_факт'!$A$5:$DH$154,47+'Потребление ЭЭ_факт'!CA$4+23,FALSE),IF(AR125&lt;&gt;0,VLOOKUP($A125,'Потребление ЭЭ_факт'!$A$5:$DH$154,47+'Потребление ЭЭ_факт'!CA$4+23,FALSE),0))</f>
        <v>0</v>
      </c>
      <c r="AT125" s="17">
        <f>IF(AND($D125=$AK$4,$E125=AT$5),VLOOKUP($A125,'Потребление ЭЭ_факт'!$A$5:$DH$154,47+'Потребление ЭЭ_факт'!CB$4+23,FALSE),IF(AS125&lt;&gt;0,VLOOKUP($A125,'Потребление ЭЭ_факт'!$A$5:$DH$154,47+'Потребление ЭЭ_факт'!CB$4+23,FALSE),0))</f>
        <v>0</v>
      </c>
      <c r="AU125" s="17">
        <f>IF(AND($D125=$AK$4,$E125=AU$5),VLOOKUP($A125,'Потребление ЭЭ_факт'!$A$5:$DH$154,47+'Потребление ЭЭ_факт'!CC$4+23,FALSE),IF(AT125&lt;&gt;0,VLOOKUP($A125,'Потребление ЭЭ_факт'!$A$5:$DH$154,47+'Потребление ЭЭ_факт'!CC$4+23,FALSE),0))</f>
        <v>0</v>
      </c>
      <c r="AV125" s="17">
        <f>IF(AND($D125=$AK$4,$E125=AV$5),VLOOKUP($A125,'Потребление ЭЭ_факт'!$A$5:$DH$154,47+'Потребление ЭЭ_факт'!CD$4+23,FALSE),IF(AU125&lt;&gt;0,VLOOKUP($A125,'Потребление ЭЭ_факт'!$A$5:$DH$154,47+'Потребление ЭЭ_факт'!CD$4+23,FALSE),0))</f>
        <v>0</v>
      </c>
      <c r="AW125" s="14">
        <f>IF(AND($D125=$AW$4,$E125=AW$5),VLOOKUP($A125,'Потребление ЭЭ_факт'!$A$5:$DH$154,47+'Потребление ЭЭ_факт'!CE$4+35,FALSE),IF(AV125&lt;&gt;0,VLOOKUP($A125,'Потребление ЭЭ_факт'!$A$5:$DH$154,47+'Потребление ЭЭ_факт'!CE$4+35,FALSE),0))</f>
        <v>0</v>
      </c>
      <c r="AX125" s="17">
        <f>IF(AND($D125=$AW$4,$E125=AX$5),VLOOKUP($A125,'Потребление ЭЭ_факт'!$A$5:$DH$154,47+'Потребление ЭЭ_факт'!CF$4+35,FALSE),IF(AW125&lt;&gt;0,VLOOKUP($A125,'Потребление ЭЭ_факт'!$A$5:$DH$154,47+'Потребление ЭЭ_факт'!CF$4+35,FALSE),0))</f>
        <v>0</v>
      </c>
      <c r="AY125" s="17">
        <f>IF(AND($D125=$AW$4,$E125=AY$5),VLOOKUP($A125,'Потребление ЭЭ_факт'!$A$5:$DH$154,47+'Потребление ЭЭ_факт'!CG$4+35,FALSE),IF(AX125&lt;&gt;0,VLOOKUP($A125,'Потребление ЭЭ_факт'!$A$5:$DH$154,47+'Потребление ЭЭ_факт'!CG$4+35,FALSE),0))</f>
        <v>0</v>
      </c>
      <c r="AZ125" s="17">
        <f>IF(AND($D125=$AW$4,$E125=AZ$5),VLOOKUP($A125,'Потребление ЭЭ_факт'!$A$5:$DH$154,47+'Потребление ЭЭ_факт'!CH$4+35,FALSE),IF(AY125&lt;&gt;0,VLOOKUP($A125,'Потребление ЭЭ_факт'!$A$5:$DH$154,47+'Потребление ЭЭ_факт'!CH$4+35,FALSE),0))</f>
        <v>0</v>
      </c>
      <c r="BA125" s="17">
        <f>IF(AND($D125=$AW$4,$E125=BA$5),VLOOKUP($A125,'Потребление ЭЭ_факт'!$A$5:$DH$154,47+'Потребление ЭЭ_факт'!CI$4+35,FALSE),IF(AZ125&lt;&gt;0,VLOOKUP($A125,'Потребление ЭЭ_факт'!$A$5:$DH$154,47+'Потребление ЭЭ_факт'!CI$4+35,FALSE),0))</f>
        <v>0</v>
      </c>
      <c r="BB125" s="17">
        <f>IF(AND($D125=$AW$4,$E125=BB$5),VLOOKUP($A125,'Потребление ЭЭ_факт'!$A$5:$DH$154,47+'Потребление ЭЭ_факт'!CJ$4+35,FALSE),IF(BA125&lt;&gt;0,VLOOKUP($A125,'Потребление ЭЭ_факт'!$A$5:$DH$154,47+'Потребление ЭЭ_факт'!CJ$4+35,FALSE),0))</f>
        <v>0</v>
      </c>
      <c r="BC125" s="17">
        <f>IF(AND($D125=$AW$4,$E125=BC$5),VLOOKUP($A125,'Потребление ЭЭ_факт'!$A$5:$DH$154,47+'Потребление ЭЭ_факт'!CK$4+35,FALSE),IF(BB125&lt;&gt;0,VLOOKUP($A125,'Потребление ЭЭ_факт'!$A$5:$DH$154,47+'Потребление ЭЭ_факт'!CK$4+35,FALSE),0))</f>
        <v>0</v>
      </c>
      <c r="BD125" s="17">
        <f>IF(AND($D125=$AW$4,$E125=BD$5),VLOOKUP($A125,'Потребление ЭЭ_факт'!$A$5:$DH$154,47+'Потребление ЭЭ_факт'!CL$4+35,FALSE),IF(BC125&lt;&gt;0,VLOOKUP($A125,'Потребление ЭЭ_факт'!$A$5:$DH$154,47+'Потребление ЭЭ_факт'!CL$4+35,FALSE),0))</f>
        <v>0</v>
      </c>
      <c r="BE125" s="17">
        <f>IF(AND($D125=$AW$4,$E125=BE$5),VLOOKUP($A125,'Потребление ЭЭ_факт'!$A$5:$DH$154,47+'Потребление ЭЭ_факт'!CM$4+35,FALSE),IF(BD125&lt;&gt;0,VLOOKUP($A125,'Потребление ЭЭ_факт'!$A$5:$DH$154,47+'Потребление ЭЭ_факт'!CM$4+35,FALSE),0))</f>
        <v>0</v>
      </c>
      <c r="BF125" s="17">
        <f>IF(AND($D125=$AW$4,$E125=BF$5),VLOOKUP($A125,'Потребление ЭЭ_факт'!$A$5:$DH$154,47+'Потребление ЭЭ_факт'!CN$4+35,FALSE),IF(BE125&lt;&gt;0,VLOOKUP($A125,'Потребление ЭЭ_факт'!$A$5:$DH$154,47+'Потребление ЭЭ_факт'!CN$4+35,FALSE),0))</f>
        <v>0</v>
      </c>
      <c r="BG125" s="17">
        <f>IF(AND($D125=$AW$4,$E125=BG$5),VLOOKUP($A125,'Потребление ЭЭ_факт'!$A$5:$DH$154,47+'Потребление ЭЭ_факт'!CO$4+35,FALSE),IF(BF125&lt;&gt;0,VLOOKUP($A125,'Потребление ЭЭ_факт'!$A$5:$DH$154,47+'Потребление ЭЭ_факт'!CO$4+35,FALSE),0))</f>
        <v>0</v>
      </c>
      <c r="BH125" s="17">
        <f>IF(AND($D125=$AW$4,$E125=BH$5),VLOOKUP($A125,'Потребление ЭЭ_факт'!$A$5:$DH$154,47+'Потребление ЭЭ_факт'!CP$4+35,FALSE),IF(BG125&lt;&gt;0,VLOOKUP($A125,'Потребление ЭЭ_факт'!$A$5:$DH$154,47+'Потребление ЭЭ_факт'!CP$4+35,FALSE),0))</f>
        <v>0</v>
      </c>
      <c r="BI125" s="14">
        <f>IF(AND($D125=$BI$4,$E125=BI$5),VLOOKUP($A125,'Потребление ЭЭ_факт'!$A$5:$DH$154,47+'Потребление ЭЭ_факт'!CQ$4+47,FALSE),IF(BH125&lt;&gt;0,VLOOKUP($A125,'Потребление ЭЭ_факт'!$A$5:$DH$154,47+'Потребление ЭЭ_факт'!CQ$4+47,FALSE),0))</f>
        <v>0</v>
      </c>
      <c r="BJ125" s="17">
        <f>IF(AND($D125=$BI$4,$E125=BJ$5),VLOOKUP($A125,'Потребление ЭЭ_факт'!$A$5:$DH$154,47+'Потребление ЭЭ_факт'!CR$4+47,FALSE),IF(BI125&lt;&gt;0,VLOOKUP($A125,'Потребление ЭЭ_факт'!$A$5:$DH$154,47+'Потребление ЭЭ_факт'!CR$4+47,FALSE),0))</f>
        <v>0</v>
      </c>
      <c r="BK125" s="17">
        <f>IF(AND($D125=$BI$4,$E125=BK$5),VLOOKUP($A125,'Потребление ЭЭ_факт'!$A$5:$DH$154,47+'Потребление ЭЭ_факт'!CS$4+47,FALSE),IF(BJ125&lt;&gt;0,VLOOKUP($A125,'Потребление ЭЭ_факт'!$A$5:$DH$154,47+'Потребление ЭЭ_факт'!CS$4+47,FALSE),0))</f>
        <v>0</v>
      </c>
      <c r="BL125" s="17">
        <f>IF(AND($D125=$BI$4,$E125=BL$5),VLOOKUP($A125,'Потребление ЭЭ_факт'!$A$5:$DH$154,47+'Потребление ЭЭ_факт'!CT$4+47,FALSE),IF(BK125&lt;&gt;0,VLOOKUP($A125,'Потребление ЭЭ_факт'!$A$5:$DH$154,47+'Потребление ЭЭ_факт'!CT$4+47,FALSE),0))</f>
        <v>11822.828947368422</v>
      </c>
      <c r="BM125" s="17">
        <f>IF(AND($D125=$BI$4,$E125=BM$5),VLOOKUP($A125,'Потребление ЭЭ_факт'!$A$5:$DH$154,47+'Потребление ЭЭ_факт'!CU$4+47,FALSE),IF(BL125&lt;&gt;0,VLOOKUP($A125,'Потребление ЭЭ_факт'!$A$5:$DH$154,47+'Потребление ЭЭ_факт'!CU$4+47,FALSE),0))</f>
        <v>9852.0002499999991</v>
      </c>
      <c r="BN125" s="17">
        <f>IF(AND($D125=$BI$4,$E125=BN$5),VLOOKUP($A125,'Потребление ЭЭ_факт'!$A$5:$DH$154,47+'Потребление ЭЭ_факт'!CV$4+47,FALSE),IF(BM125&lt;&gt;0,VLOOKUP($A125,'Потребление ЭЭ_факт'!$A$5:$DH$154,47+'Потребление ЭЭ_факт'!CV$4+47,FALSE),0))</f>
        <v>11746.38</v>
      </c>
      <c r="BO125" s="17">
        <f>IF(AND($D125=$BI$4,$E125=BO$5),VLOOKUP($A125,'Потребление ЭЭ_факт'!$A$5:$DH$154,47+'Потребление ЭЭ_факт'!CW$4+47,FALSE),IF(BN125&lt;&gt;0,VLOOKUP($A125,'Потребление ЭЭ_факт'!$A$5:$DH$154,47+'Потребление ЭЭ_факт'!CW$4+47,FALSE),0))</f>
        <v>12664.669099999999</v>
      </c>
      <c r="BP125" s="17">
        <f>IF(AND($D125=$BI$4,$E125=BP$5),VLOOKUP($A125,'Потребление ЭЭ_факт'!$A$5:$DH$154,47+'Потребление ЭЭ_факт'!CX$4+47,FALSE),IF(BO125&lt;&gt;0,VLOOKUP($A125,'Потребление ЭЭ_факт'!$A$5:$DH$154,47+'Потребление ЭЭ_факт'!CX$4+47,FALSE),0))</f>
        <v>11833.73</v>
      </c>
      <c r="BQ125" s="17">
        <f>IF(AND($D125=$BI$4,$E125=BQ$5),VLOOKUP($A125,'Потребление ЭЭ_факт'!$A$5:$DH$154,47+'Потребление ЭЭ_факт'!CY$4+47,FALSE),IF(BP125&lt;&gt;0,VLOOKUP($A125,'Потребление ЭЭ_факт'!$A$5:$DH$154,47+'Потребление ЭЭ_факт'!CY$4+47,FALSE),0))</f>
        <v>10902.43</v>
      </c>
      <c r="BR125" s="17">
        <f>IF(AND($D125=$BI$4,$E125=BR$5),VLOOKUP($A125,'Потребление ЭЭ_факт'!$A$5:$DH$154,47+'Потребление ЭЭ_факт'!CZ$4+47,FALSE),IF(BQ125&lt;&gt;0,VLOOKUP($A125,'Потребление ЭЭ_факт'!$A$5:$DH$154,47+'Потребление ЭЭ_факт'!CZ$4+47,FALSE),0))</f>
        <v>9650.02</v>
      </c>
      <c r="BS125" s="17">
        <f>IF(AND($D125=$BI$4,$E125=BS$5),VLOOKUP($A125,'Потребление ЭЭ_факт'!$A$5:$DH$154,47+'Потребление ЭЭ_факт'!DA$4+47,FALSE),IF(BR125&lt;&gt;0,VLOOKUP($A125,'Потребление ЭЭ_факт'!$A$5:$DH$154,47+'Потребление ЭЭ_факт'!DA$4+47,FALSE),0))</f>
        <v>8890.5455000000002</v>
      </c>
      <c r="BT125" s="17">
        <f>IF(AND($D125=$BI$4,$E125=BT$5),VLOOKUP($A125,'Потребление ЭЭ_факт'!$A$5:$DH$154,47+'Потребление ЭЭ_факт'!DB$4+47,FALSE),IF(BS125&lt;&gt;0,VLOOKUP($A125,'Потребление ЭЭ_факт'!$A$5:$DH$154,47+'Потребление ЭЭ_факт'!DB$4+47,FALSE),0))</f>
        <v>9309.0185000000001</v>
      </c>
      <c r="BU125" s="14">
        <f>IF(AND($D125=$BU$4,$E125=BU$5),VLOOKUP($A125,'Потребление ЭЭ_факт'!$A$5:$DH$154,59+'Потребление ЭЭ_факт'!DC$4+47,FALSE),IF(BT125&lt;&gt;0,VLOOKUP($A125,'Потребление ЭЭ_факт'!$A$5:$DH$154,47+'Потребление ЭЭ_факт'!DC$4+59,FALSE),0))</f>
        <v>9003.01</v>
      </c>
      <c r="BV125" s="17">
        <f>IF(AND($D125=$BU$4,$E125=BV$5),VLOOKUP($A125,'Потребление ЭЭ_факт'!$A$5:$DH$154,59+'Потребление ЭЭ_факт'!DD$4+47,FALSE),IF(BU125&lt;&gt;0,VLOOKUP($A125,'Потребление ЭЭ_факт'!$A$5:$DH$154,47+'Потребление ЭЭ_факт'!DD$4+59,FALSE),0))</f>
        <v>8121.97</v>
      </c>
      <c r="BW125" s="17">
        <f>IF(AND($D125=$BU$4,$E125=BW$5),VLOOKUP($A125,'Потребление ЭЭ_факт'!$A$5:$DH$154,59+'Потребление ЭЭ_факт'!DE$4+47,FALSE),IF(BV125&lt;&gt;0,VLOOKUP($A125,'Потребление ЭЭ_факт'!$A$5:$DH$154,47+'Потребление ЭЭ_факт'!DE$4+59,FALSE),0))</f>
        <v>9206.31</v>
      </c>
      <c r="BX125" s="17">
        <f>IF(AND($D125=$BU$4,$E125=BX$5),VLOOKUP($A125,'Потребление ЭЭ_факт'!$A$5:$DH$154,59+'Потребление ЭЭ_факт'!DF$4+47,FALSE),IF(BW125&lt;&gt;0,VLOOKUP($A125,'Потребление ЭЭ_факт'!$A$5:$DH$154,47+'Потребление ЭЭ_факт'!DF$4+59,FALSE),0))</f>
        <v>9382.0406500000008</v>
      </c>
      <c r="BY125" s="17">
        <f>IF(AND($D125=$BU$4,$E125=BY$5),VLOOKUP($A125,'Потребление ЭЭ_факт'!$A$5:$DH$154,59+'Потребление ЭЭ_факт'!DG$4+47,FALSE),IF(BX125&lt;&gt;0,VLOOKUP($A125,'Потребление ЭЭ_факт'!$A$5:$DH$154,47+'Потребление ЭЭ_факт'!DG$4+59,FALSE),0))</f>
        <v>10263.9931</v>
      </c>
      <c r="BZ125" s="17">
        <f>IF(AND($D125=$BU$4,$E125=BZ$5),VLOOKUP($A125,'Потребление ЭЭ_факт'!$A$5:$DH$154,59+'Потребление ЭЭ_факт'!DH$4+47,FALSE),IF(BY125&lt;&gt;0,VLOOKUP($A125,'Потребление ЭЭ_факт'!$A$5:$DH$154,47+'Потребление ЭЭ_факт'!DH$4+59,FALSE),0))</f>
        <v>11305.24215</v>
      </c>
      <c r="CA125" s="17">
        <f t="shared" si="467"/>
        <v>12664.669099999999</v>
      </c>
      <c r="CB125" s="17">
        <f t="shared" si="468"/>
        <v>11833.73</v>
      </c>
      <c r="CC125" s="17">
        <f t="shared" si="469"/>
        <v>10902.43</v>
      </c>
      <c r="CD125" s="17">
        <f t="shared" si="470"/>
        <v>9650.02</v>
      </c>
      <c r="CE125" s="17">
        <f t="shared" si="471"/>
        <v>8890.5455000000002</v>
      </c>
      <c r="CF125" s="15">
        <f t="shared" si="472"/>
        <v>9309.0185000000001</v>
      </c>
      <c r="CG125" s="14">
        <f t="shared" si="473"/>
        <v>9003.01</v>
      </c>
      <c r="CH125" s="15">
        <f t="shared" si="474"/>
        <v>8121.97</v>
      </c>
      <c r="CI125" s="15">
        <f t="shared" si="475"/>
        <v>9206.31</v>
      </c>
      <c r="CJ125" s="15">
        <f t="shared" si="476"/>
        <v>9382.0406500000008</v>
      </c>
      <c r="CK125" s="15">
        <f t="shared" si="477"/>
        <v>10263.9931</v>
      </c>
      <c r="CL125" s="15">
        <f t="shared" si="478"/>
        <v>11305.24215</v>
      </c>
      <c r="CM125" s="15">
        <f t="shared" si="438"/>
        <v>12664.669099999999</v>
      </c>
      <c r="CN125" s="15">
        <f t="shared" si="439"/>
        <v>11833.73</v>
      </c>
      <c r="CO125" s="15">
        <f t="shared" si="440"/>
        <v>10902.43</v>
      </c>
      <c r="CP125" s="15">
        <f t="shared" si="441"/>
        <v>9650.02</v>
      </c>
      <c r="CQ125" s="15">
        <f t="shared" si="442"/>
        <v>8890.5455000000002</v>
      </c>
      <c r="CR125" s="16">
        <f t="shared" si="443"/>
        <v>9309.0185000000001</v>
      </c>
      <c r="CS125" s="14">
        <f t="shared" si="437"/>
        <v>9003.01</v>
      </c>
      <c r="CT125" s="15">
        <f t="shared" si="416"/>
        <v>8121.97</v>
      </c>
      <c r="CU125" s="15">
        <f t="shared" si="417"/>
        <v>9206.31</v>
      </c>
      <c r="CV125" s="15">
        <f t="shared" si="418"/>
        <v>9382.0406500000008</v>
      </c>
      <c r="CW125" s="15">
        <f t="shared" si="419"/>
        <v>10263.9931</v>
      </c>
      <c r="CX125" s="15">
        <f t="shared" si="420"/>
        <v>11305.24215</v>
      </c>
      <c r="CY125" s="15">
        <f t="shared" si="421"/>
        <v>12664.669099999999</v>
      </c>
      <c r="CZ125" s="15">
        <f t="shared" si="422"/>
        <v>11833.73</v>
      </c>
      <c r="DA125" s="15">
        <f t="shared" si="423"/>
        <v>10902.43</v>
      </c>
      <c r="DB125" s="15">
        <f t="shared" si="424"/>
        <v>9650.02</v>
      </c>
      <c r="DC125" s="15">
        <f t="shared" si="425"/>
        <v>8890.5455000000002</v>
      </c>
      <c r="DD125" s="16">
        <f t="shared" si="459"/>
        <v>9309.0185000000001</v>
      </c>
      <c r="DE125" s="14">
        <f t="shared" si="460"/>
        <v>9003.01</v>
      </c>
      <c r="DF125" s="15">
        <f t="shared" si="426"/>
        <v>8121.97</v>
      </c>
      <c r="DG125" s="15">
        <f t="shared" si="427"/>
        <v>9206.31</v>
      </c>
      <c r="DH125" s="15">
        <f t="shared" si="428"/>
        <v>9382.0406500000008</v>
      </c>
      <c r="DI125" s="15">
        <f t="shared" si="429"/>
        <v>10263.9931</v>
      </c>
      <c r="DJ125" s="15">
        <f t="shared" si="430"/>
        <v>11305.24215</v>
      </c>
      <c r="DK125" s="15">
        <f t="shared" si="431"/>
        <v>12664.669099999999</v>
      </c>
      <c r="DL125" s="15">
        <f t="shared" si="432"/>
        <v>11833.73</v>
      </c>
      <c r="DM125" s="15">
        <f t="shared" si="433"/>
        <v>10902.43</v>
      </c>
      <c r="DN125" s="15">
        <f t="shared" si="434"/>
        <v>9650.02</v>
      </c>
      <c r="DO125" s="15">
        <f t="shared" si="435"/>
        <v>8890.5455000000002</v>
      </c>
      <c r="DP125" s="16">
        <f t="shared" si="436"/>
        <v>9309.0185000000001</v>
      </c>
      <c r="DQ125" s="14">
        <f t="shared" si="333"/>
        <v>9003.01</v>
      </c>
      <c r="DR125" s="15">
        <f t="shared" si="334"/>
        <v>8121.97</v>
      </c>
      <c r="DS125" s="15">
        <f t="shared" si="335"/>
        <v>9206.31</v>
      </c>
      <c r="DT125" s="15">
        <f t="shared" si="336"/>
        <v>9382.0406500000008</v>
      </c>
      <c r="DU125" s="15">
        <f t="shared" si="337"/>
        <v>10263.9931</v>
      </c>
      <c r="DV125" s="15">
        <f t="shared" si="338"/>
        <v>11305.24215</v>
      </c>
      <c r="DW125" s="15">
        <f t="shared" si="339"/>
        <v>12664.669099999999</v>
      </c>
      <c r="DX125" s="15">
        <f t="shared" si="340"/>
        <v>11833.73</v>
      </c>
      <c r="DY125" s="15">
        <f t="shared" si="341"/>
        <v>10902.43</v>
      </c>
      <c r="DZ125" s="15">
        <f t="shared" si="444"/>
        <v>9650.02</v>
      </c>
      <c r="EA125" s="15">
        <f t="shared" si="445"/>
        <v>8890.5455000000002</v>
      </c>
      <c r="EB125" s="16">
        <f t="shared" si="446"/>
        <v>9309.0185000000001</v>
      </c>
      <c r="EC125" s="14">
        <f t="shared" si="447"/>
        <v>9003.01</v>
      </c>
      <c r="ED125" s="15">
        <f t="shared" si="448"/>
        <v>8121.97</v>
      </c>
      <c r="EE125" s="15">
        <f t="shared" si="449"/>
        <v>9206.31</v>
      </c>
      <c r="EF125" s="15">
        <f t="shared" si="450"/>
        <v>9382.0406500000008</v>
      </c>
      <c r="EG125" s="15">
        <f t="shared" si="451"/>
        <v>10263.9931</v>
      </c>
      <c r="EH125" s="15">
        <f t="shared" si="452"/>
        <v>11305.24215</v>
      </c>
      <c r="EI125" s="15">
        <f t="shared" si="453"/>
        <v>12664.669099999999</v>
      </c>
      <c r="EJ125" s="15">
        <f t="shared" si="454"/>
        <v>11833.73</v>
      </c>
      <c r="EK125" s="15">
        <f t="shared" si="455"/>
        <v>10902.43</v>
      </c>
      <c r="EL125" s="15">
        <f t="shared" si="456"/>
        <v>9650.02</v>
      </c>
      <c r="EM125" s="15">
        <f t="shared" si="457"/>
        <v>8890.5455000000002</v>
      </c>
      <c r="EN125" s="16">
        <f t="shared" si="458"/>
        <v>9309.0185000000001</v>
      </c>
      <c r="EO125" s="14"/>
      <c r="EP125" s="15"/>
      <c r="EQ125" s="15"/>
      <c r="ER125" s="15"/>
      <c r="ES125" s="15"/>
      <c r="ET125" s="15"/>
      <c r="EU125" s="15"/>
      <c r="EV125" s="15"/>
      <c r="EW125" s="15"/>
      <c r="EX125" s="15"/>
      <c r="EY125" s="15"/>
      <c r="EZ125" s="16"/>
      <c r="FC125" s="14"/>
      <c r="FD125" s="17"/>
      <c r="FE125" s="17"/>
      <c r="FF125" s="17"/>
      <c r="FG125" s="17"/>
      <c r="FH125" s="17"/>
      <c r="FI125" s="17"/>
      <c r="FJ125" s="17"/>
      <c r="FK125" s="17"/>
      <c r="FL125" s="17"/>
      <c r="FM125" s="17"/>
      <c r="FN125" s="17"/>
      <c r="FO125" s="14"/>
      <c r="FP125" s="17"/>
      <c r="FQ125" s="17"/>
      <c r="FR125" s="17"/>
      <c r="FS125" s="17"/>
      <c r="FT125" s="17"/>
      <c r="FU125" s="17"/>
      <c r="FV125" s="17"/>
      <c r="FW125" s="17"/>
      <c r="FX125" s="17"/>
      <c r="FY125" s="17"/>
      <c r="FZ125" s="17"/>
      <c r="GA125" s="14"/>
      <c r="GB125" s="17"/>
      <c r="GC125" s="17"/>
      <c r="GD125" s="17"/>
      <c r="GE125" s="17">
        <f t="shared" si="345"/>
        <v>9852.0002499999991</v>
      </c>
      <c r="GF125" s="17">
        <f t="shared" si="346"/>
        <v>11746.38</v>
      </c>
      <c r="GG125" s="17">
        <f t="shared" si="347"/>
        <v>12664.669099999999</v>
      </c>
      <c r="GH125" s="17">
        <f t="shared" si="348"/>
        <v>11833.73</v>
      </c>
      <c r="GI125" s="17">
        <f t="shared" si="349"/>
        <v>10902.43</v>
      </c>
      <c r="GJ125" s="17">
        <f t="shared" si="350"/>
        <v>9650.02</v>
      </c>
      <c r="GK125" s="17">
        <f t="shared" si="351"/>
        <v>8890.5455000000002</v>
      </c>
      <c r="GL125" s="17">
        <f t="shared" si="352"/>
        <v>9309.0185000000001</v>
      </c>
      <c r="GM125" s="14">
        <f t="shared" si="353"/>
        <v>9003.01</v>
      </c>
      <c r="GN125" s="17">
        <f t="shared" si="354"/>
        <v>8121.97</v>
      </c>
      <c r="GO125" s="17">
        <f t="shared" si="355"/>
        <v>9206.31</v>
      </c>
      <c r="GP125" s="17">
        <f t="shared" si="356"/>
        <v>9382.0406500000008</v>
      </c>
      <c r="GQ125" s="17">
        <f t="shared" si="357"/>
        <v>10263.9931</v>
      </c>
      <c r="GR125" s="17">
        <f t="shared" si="358"/>
        <v>11305.24215</v>
      </c>
      <c r="GS125" s="17">
        <f t="shared" si="359"/>
        <v>12664.669099999999</v>
      </c>
      <c r="GT125" s="17">
        <f t="shared" si="360"/>
        <v>11833.73</v>
      </c>
      <c r="GU125" s="17">
        <f t="shared" si="361"/>
        <v>10902.43</v>
      </c>
      <c r="GV125" s="17">
        <f t="shared" si="362"/>
        <v>9650.02</v>
      </c>
      <c r="GW125" s="17">
        <f t="shared" si="363"/>
        <v>8890.5455000000002</v>
      </c>
      <c r="GX125" s="15">
        <f t="shared" si="364"/>
        <v>9309.0185000000001</v>
      </c>
      <c r="GY125" s="14">
        <f t="shared" si="365"/>
        <v>9003.01</v>
      </c>
      <c r="GZ125" s="15">
        <f t="shared" si="366"/>
        <v>8121.97</v>
      </c>
      <c r="HA125" s="15">
        <f t="shared" si="367"/>
        <v>9206.31</v>
      </c>
      <c r="HB125" s="15">
        <f t="shared" si="368"/>
        <v>9382.0406500000008</v>
      </c>
      <c r="HC125" s="15">
        <f t="shared" si="369"/>
        <v>10263.9931</v>
      </c>
      <c r="HD125" s="15">
        <f t="shared" si="370"/>
        <v>11305.24215</v>
      </c>
      <c r="HE125" s="15">
        <f t="shared" si="371"/>
        <v>12664.669099999999</v>
      </c>
      <c r="HF125" s="15">
        <f t="shared" si="372"/>
        <v>11833.73</v>
      </c>
      <c r="HG125" s="15">
        <f t="shared" si="373"/>
        <v>10902.43</v>
      </c>
      <c r="HH125" s="15">
        <f t="shared" si="374"/>
        <v>9650.02</v>
      </c>
      <c r="HI125" s="15">
        <f t="shared" si="375"/>
        <v>8890.5455000000002</v>
      </c>
      <c r="HJ125" s="16">
        <f t="shared" si="376"/>
        <v>9309.0185000000001</v>
      </c>
      <c r="HK125" s="14">
        <f t="shared" si="377"/>
        <v>9003.01</v>
      </c>
      <c r="HL125" s="15">
        <f t="shared" si="378"/>
        <v>8121.97</v>
      </c>
      <c r="HM125" s="15">
        <f t="shared" si="379"/>
        <v>9206.31</v>
      </c>
      <c r="HN125" s="15">
        <f t="shared" si="380"/>
        <v>9382.0406500000008</v>
      </c>
      <c r="HO125" s="15">
        <f t="shared" si="381"/>
        <v>10263.9931</v>
      </c>
      <c r="HP125" s="15">
        <f t="shared" si="382"/>
        <v>11305.24215</v>
      </c>
      <c r="HQ125" s="15">
        <f t="shared" si="383"/>
        <v>12664.669099999999</v>
      </c>
      <c r="HR125" s="15">
        <f t="shared" si="384"/>
        <v>11833.73</v>
      </c>
      <c r="HS125" s="15">
        <f t="shared" si="385"/>
        <v>10902.43</v>
      </c>
      <c r="HT125" s="15">
        <f t="shared" si="386"/>
        <v>9650.02</v>
      </c>
      <c r="HU125" s="15">
        <f t="shared" si="387"/>
        <v>8890.5455000000002</v>
      </c>
      <c r="HV125" s="16">
        <f t="shared" si="388"/>
        <v>9309.0185000000001</v>
      </c>
      <c r="HW125" s="14">
        <f t="shared" si="389"/>
        <v>9003.01</v>
      </c>
      <c r="HX125" s="15">
        <f t="shared" si="390"/>
        <v>8121.97</v>
      </c>
      <c r="HY125" s="15">
        <f t="shared" si="391"/>
        <v>9206.31</v>
      </c>
      <c r="HZ125" s="15">
        <f t="shared" si="392"/>
        <v>9382.0406500000008</v>
      </c>
      <c r="IA125" s="15">
        <f t="shared" si="393"/>
        <v>10263.9931</v>
      </c>
      <c r="IB125" s="15">
        <f t="shared" si="394"/>
        <v>11305.24215</v>
      </c>
      <c r="IC125" s="15">
        <f t="shared" si="395"/>
        <v>12664.669099999999</v>
      </c>
      <c r="ID125" s="15">
        <f t="shared" si="396"/>
        <v>11833.73</v>
      </c>
      <c r="IE125" s="15">
        <f t="shared" si="397"/>
        <v>10902.43</v>
      </c>
      <c r="IF125" s="15">
        <f t="shared" si="398"/>
        <v>9650.02</v>
      </c>
      <c r="IG125" s="15">
        <f t="shared" si="399"/>
        <v>8890.5455000000002</v>
      </c>
      <c r="IH125" s="16">
        <f t="shared" si="400"/>
        <v>9309.0185000000001</v>
      </c>
      <c r="II125" s="14">
        <f t="shared" si="401"/>
        <v>9003.01</v>
      </c>
      <c r="IJ125" s="15">
        <f t="shared" si="415"/>
        <v>8121.97</v>
      </c>
      <c r="IK125" s="15">
        <f t="shared" si="465"/>
        <v>9206.31</v>
      </c>
      <c r="IL125" s="15">
        <f t="shared" si="466"/>
        <v>9382.0406500000008</v>
      </c>
      <c r="IM125" s="15"/>
      <c r="IN125" s="15"/>
      <c r="IO125" s="15"/>
      <c r="IP125" s="15"/>
      <c r="IQ125" s="15"/>
      <c r="IR125" s="15"/>
      <c r="IS125" s="15"/>
      <c r="IT125" s="16"/>
      <c r="IU125" s="14"/>
      <c r="IV125" s="15"/>
      <c r="IW125" s="15"/>
      <c r="IX125" s="15"/>
      <c r="IY125" s="15"/>
      <c r="IZ125" s="15"/>
      <c r="JA125" s="15"/>
      <c r="JB125" s="15"/>
      <c r="JC125" s="15"/>
      <c r="JD125" s="15"/>
      <c r="JE125" s="15"/>
      <c r="JF125" s="16"/>
      <c r="JH125" s="17"/>
      <c r="JI125" s="14">
        <f t="shared" si="406"/>
        <v>0</v>
      </c>
      <c r="JJ125" s="15">
        <f t="shared" si="407"/>
        <v>0</v>
      </c>
      <c r="JK125" s="15">
        <f t="shared" si="408"/>
        <v>84848.793349999993</v>
      </c>
      <c r="JL125" s="15">
        <f t="shared" si="409"/>
        <v>120532.97899999999</v>
      </c>
      <c r="JM125" s="15">
        <f t="shared" si="410"/>
        <v>120532.97899999999</v>
      </c>
      <c r="JN125" s="15">
        <f t="shared" si="411"/>
        <v>120532.97899999999</v>
      </c>
      <c r="JO125" s="15">
        <f t="shared" si="412"/>
        <v>120532.97899999999</v>
      </c>
      <c r="JP125" s="15">
        <f t="shared" si="413"/>
        <v>35713.330650000004</v>
      </c>
      <c r="JQ125" s="15">
        <f t="shared" si="414"/>
        <v>0</v>
      </c>
      <c r="JR125" s="14"/>
    </row>
    <row r="126" spans="1:278" ht="12.75" customHeight="1" x14ac:dyDescent="0.25">
      <c r="A126" s="5" t="s">
        <v>197</v>
      </c>
      <c r="B126" s="3" t="s">
        <v>198</v>
      </c>
      <c r="C126" s="4">
        <v>45394</v>
      </c>
      <c r="D126">
        <f t="shared" ref="D126:D153" si="479">YEAR(C126)</f>
        <v>2024</v>
      </c>
      <c r="E126">
        <f t="shared" ref="E126:E154" si="480">MONTH(C126)</f>
        <v>4</v>
      </c>
      <c r="F126">
        <f t="shared" ref="F126:F153" si="481">IF(E126&lt;&gt;12,D126-3,D126-2)</f>
        <v>2021</v>
      </c>
      <c r="G126">
        <f t="shared" si="464"/>
        <v>4</v>
      </c>
      <c r="H126">
        <f t="shared" si="402"/>
        <v>2024</v>
      </c>
      <c r="I126">
        <f t="shared" si="403"/>
        <v>5</v>
      </c>
      <c r="J126">
        <f t="shared" si="404"/>
        <v>2029</v>
      </c>
      <c r="K126">
        <f t="shared" si="405"/>
        <v>4</v>
      </c>
      <c r="M126" s="28">
        <f>IF(AND($D126=$M$4,$E126=M$5),VLOOKUP($A126,'Потребление ЭЭ_факт'!$A$5:$DH$154,47+'Потребление ЭЭ_факт'!AU$4-1,FALSE),IF(L126&lt;&gt;0,VLOOKUP($A126,'Потребление ЭЭ_факт'!$A$5:$DH$154,47+'Потребление ЭЭ_факт'!AU$4-1,FALSE),0))</f>
        <v>0</v>
      </c>
      <c r="N126" s="17">
        <f>IF(AND($D126=$M$4,$E126=N$5),VLOOKUP($A126,'Потребление ЭЭ_факт'!$A$5:$DH$154,47+'Потребление ЭЭ_факт'!AV$4-1,FALSE),IF(M126&lt;&gt;0,VLOOKUP($A126,'Потребление ЭЭ_факт'!$A$5:$DH$154,47+'Потребление ЭЭ_факт'!AV$4-1,FALSE),0))</f>
        <v>0</v>
      </c>
      <c r="O126" s="17">
        <f>IF(AND($D126=$M$4,$E126=O$5),VLOOKUP($A126,'Потребление ЭЭ_факт'!$A$5:$DH$154,47+'Потребление ЭЭ_факт'!AW$4-1,FALSE),IF(N126&lt;&gt;0,VLOOKUP($A126,'Потребление ЭЭ_факт'!$A$5:$DH$154,47+'Потребление ЭЭ_факт'!AW$4-1,FALSE),0))</f>
        <v>0</v>
      </c>
      <c r="P126" s="17">
        <f>IF(AND($D126=$M$4,$E126=P$5),VLOOKUP($A126,'Потребление ЭЭ_факт'!$A$5:$DH$154,47+'Потребление ЭЭ_факт'!AX$4-1,FALSE),IF(O126&lt;&gt;0,VLOOKUP($A126,'Потребление ЭЭ_факт'!$A$5:$DH$154,47+'Потребление ЭЭ_факт'!AX$4-1,FALSE),0))</f>
        <v>0</v>
      </c>
      <c r="Q126" s="17">
        <f>IF(AND($D126=$M$4,$E126=Q$5),VLOOKUP($A126,'Потребление ЭЭ_факт'!$A$5:$DH$154,47+'Потребление ЭЭ_факт'!AY$4-1,FALSE),IF(P126&lt;&gt;0,VLOOKUP($A126,'Потребление ЭЭ_факт'!$A$5:$DH$154,47+'Потребление ЭЭ_факт'!AY$4-1,FALSE),0))</f>
        <v>0</v>
      </c>
      <c r="R126" s="17">
        <f>IF(AND($D126=$M$4,$E126=R$5),VLOOKUP($A126,'Потребление ЭЭ_факт'!$A$5:$DH$154,47+'Потребление ЭЭ_факт'!AZ$4-1,FALSE),IF(Q126&lt;&gt;0,VLOOKUP($A126,'Потребление ЭЭ_факт'!$A$5:$DH$154,47+'Потребление ЭЭ_факт'!AZ$4-1,FALSE),0))</f>
        <v>0</v>
      </c>
      <c r="S126" s="17">
        <f>IF(AND($D126=$M$4,$E126=S$5),VLOOKUP($A126,'Потребление ЭЭ_факт'!$A$5:$DH$154,47+'Потребление ЭЭ_факт'!BA$4-1,FALSE),IF(R126&lt;&gt;0,VLOOKUP($A126,'Потребление ЭЭ_факт'!$A$5:$DH$154,47+'Потребление ЭЭ_факт'!BA$4-1,FALSE),0))</f>
        <v>0</v>
      </c>
      <c r="T126" s="17">
        <f>IF(AND($D126=$M$4,$E126=T$5),VLOOKUP($A126,'Потребление ЭЭ_факт'!$A$5:$DH$154,47+'Потребление ЭЭ_факт'!BB$4-1,FALSE),IF(S126&lt;&gt;0,VLOOKUP($A126,'Потребление ЭЭ_факт'!$A$5:$DH$154,47+'Потребление ЭЭ_факт'!BB$4-1,FALSE),0))</f>
        <v>0</v>
      </c>
      <c r="U126" s="17">
        <f>IF(AND($D126=$M$4,$E126=U$5),VLOOKUP($A126,'Потребление ЭЭ_факт'!$A$5:$DH$154,47+'Потребление ЭЭ_факт'!BC$4-1,FALSE),IF(T126&lt;&gt;0,VLOOKUP($A126,'Потребление ЭЭ_факт'!$A$5:$DH$154,47+'Потребление ЭЭ_факт'!BC$4-1,FALSE),0))</f>
        <v>0</v>
      </c>
      <c r="V126" s="17">
        <f>IF(AND($D126=$M$4,$E126=V$5),VLOOKUP($A126,'Потребление ЭЭ_факт'!$A$5:$DH$154,47+'Потребление ЭЭ_факт'!BD$4-1,FALSE),IF(U126&lt;&gt;0,VLOOKUP($A126,'Потребление ЭЭ_факт'!$A$5:$DH$154,47+'Потребление ЭЭ_факт'!BD$4-1,FALSE),0))</f>
        <v>0</v>
      </c>
      <c r="W126" s="17">
        <f>IF(AND($D126=$M$4,$E126=W$5),VLOOKUP($A126,'Потребление ЭЭ_факт'!$A$5:$DH$154,47+'Потребление ЭЭ_факт'!BE$4-1,FALSE),IF(V126&lt;&gt;0,VLOOKUP($A126,'Потребление ЭЭ_факт'!$A$5:$DH$154,47+'Потребление ЭЭ_факт'!BE$4-1,FALSE),0))</f>
        <v>0</v>
      </c>
      <c r="X126" s="17">
        <f>IF(AND($D126=$M$4,$E126=X$5),VLOOKUP($A126,'Потребление ЭЭ_факт'!$A$5:$DH$154,47+'Потребление ЭЭ_факт'!BF$4-1,FALSE),IF(W126&lt;&gt;0,VLOOKUP($A126,'Потребление ЭЭ_факт'!$A$5:$DH$154,47+'Потребление ЭЭ_факт'!BF$4-1,FALSE),0))</f>
        <v>0</v>
      </c>
      <c r="Y126" s="14">
        <f>IF(AND($D126=$Y$4,$E126=Y$5),VLOOKUP($A126,'Потребление ЭЭ_факт'!$A$5:$DH$154,47+'Потребление ЭЭ_факт'!BG$4+11,FALSE),IF(X126&lt;&gt;0,VLOOKUP($A126,'Потребление ЭЭ_факт'!$A$5:$DH$154,47+'Потребление ЭЭ_факт'!BG$4+11,FALSE),0))</f>
        <v>0</v>
      </c>
      <c r="Z126" s="17">
        <f>IF(AND($D126=$Y$4,$E126=Z$5),VLOOKUP($A126,'Потребление ЭЭ_факт'!$A$5:$DH$154,47+'Потребление ЭЭ_факт'!BH$4+11,FALSE),IF(Y126&lt;&gt;0,VLOOKUP($A126,'Потребление ЭЭ_факт'!$A$5:$DH$154,47+'Потребление ЭЭ_факт'!BH$4+11,FALSE),0))</f>
        <v>0</v>
      </c>
      <c r="AA126" s="17">
        <f>IF(AND($D126=$Y$4,$E126=AA$5),VLOOKUP($A126,'Потребление ЭЭ_факт'!$A$5:$DH$154,47+'Потребление ЭЭ_факт'!BI$4+11,FALSE),IF(Z126&lt;&gt;0,VLOOKUP($A126,'Потребление ЭЭ_факт'!$A$5:$DH$154,47+'Потребление ЭЭ_факт'!BI$4+11,FALSE),0))</f>
        <v>0</v>
      </c>
      <c r="AB126" s="17">
        <f>IF(AND($D126=$Y$4,$E126=AB$5),VLOOKUP($A126,'Потребление ЭЭ_факт'!$A$5:$DH$154,47+'Потребление ЭЭ_факт'!BJ$4+11,FALSE),IF(AA126&lt;&gt;0,VLOOKUP($A126,'Потребление ЭЭ_факт'!$A$5:$DH$154,47+'Потребление ЭЭ_факт'!BJ$4+11,FALSE),0))</f>
        <v>0</v>
      </c>
      <c r="AC126" s="17">
        <f>IF(AND($D126=$Y$4,$E126=AC$5),VLOOKUP($A126,'Потребление ЭЭ_факт'!$A$5:$DH$154,47+'Потребление ЭЭ_факт'!BK$4+11,FALSE),IF(AB126&lt;&gt;0,VLOOKUP($A126,'Потребление ЭЭ_факт'!$A$5:$DH$154,47+'Потребление ЭЭ_факт'!BK$4+11,FALSE),0))</f>
        <v>0</v>
      </c>
      <c r="AD126" s="17">
        <f>IF(AND($D126=$Y$4,$E126=AD$5),VLOOKUP($A126,'Потребление ЭЭ_факт'!$A$5:$DH$154,47+'Потребление ЭЭ_факт'!BL$4+11,FALSE),IF(AC126&lt;&gt;0,VLOOKUP($A126,'Потребление ЭЭ_факт'!$A$5:$DH$154,47+'Потребление ЭЭ_факт'!BL$4+11,FALSE),0))</f>
        <v>0</v>
      </c>
      <c r="AE126" s="17">
        <f>IF(AND($D126=$Y$4,$E126=AE$5),VLOOKUP($A126,'Потребление ЭЭ_факт'!$A$5:$DH$154,47+'Потребление ЭЭ_факт'!BM$4+11,FALSE),IF(AD126&lt;&gt;0,VLOOKUP($A126,'Потребление ЭЭ_факт'!$A$5:$DH$154,47+'Потребление ЭЭ_факт'!BM$4+11,FALSE),0))</f>
        <v>0</v>
      </c>
      <c r="AF126" s="17">
        <f>IF(AND($D126=$Y$4,$E126=AF$5),VLOOKUP($A126,'Потребление ЭЭ_факт'!$A$5:$DH$154,47+'Потребление ЭЭ_факт'!BN$4+11,FALSE),IF(AE126&lt;&gt;0,VLOOKUP($A126,'Потребление ЭЭ_факт'!$A$5:$DH$154,47+'Потребление ЭЭ_факт'!BN$4+11,FALSE),0))</f>
        <v>0</v>
      </c>
      <c r="AG126" s="17">
        <f>IF(AND($D126=$Y$4,$E126=AG$5),VLOOKUP($A126,'Потребление ЭЭ_факт'!$A$5:$DH$154,47+'Потребление ЭЭ_факт'!BO$4+11,FALSE),IF(AF126&lt;&gt;0,VLOOKUP($A126,'Потребление ЭЭ_факт'!$A$5:$DH$154,47+'Потребление ЭЭ_факт'!BO$4+11,FALSE),0))</f>
        <v>0</v>
      </c>
      <c r="AH126" s="17">
        <f>IF(AND($D126=$Y$4,$E126=AH$5),VLOOKUP($A126,'Потребление ЭЭ_факт'!$A$5:$DH$154,47+'Потребление ЭЭ_факт'!BP$4+11,FALSE),IF(AG126&lt;&gt;0,VLOOKUP($A126,'Потребление ЭЭ_факт'!$A$5:$DH$154,47+'Потребление ЭЭ_факт'!BP$4+11,FALSE),0))</f>
        <v>0</v>
      </c>
      <c r="AI126" s="17">
        <f>IF(AND($D126=$Y$4,$E126=AI$5),VLOOKUP($A126,'Потребление ЭЭ_факт'!$A$5:$DH$154,47+'Потребление ЭЭ_факт'!BQ$4+11,FALSE),IF(AH126&lt;&gt;0,VLOOKUP($A126,'Потребление ЭЭ_факт'!$A$5:$DH$154,47+'Потребление ЭЭ_факт'!BQ$4+11,FALSE),0))</f>
        <v>0</v>
      </c>
      <c r="AJ126" s="17">
        <f>IF(AND($D126=$Y$4,$E126=AJ$5),VLOOKUP($A126,'Потребление ЭЭ_факт'!$A$5:$DH$154,47+'Потребление ЭЭ_факт'!BR$4+11,FALSE),IF(AI126&lt;&gt;0,VLOOKUP($A126,'Потребление ЭЭ_факт'!$A$5:$DH$154,47+'Потребление ЭЭ_факт'!BR$4+11,FALSE),0))</f>
        <v>0</v>
      </c>
      <c r="AK126" s="14">
        <f>IF(AND($D126=$AK$4,$E126=AK$5),VLOOKUP($A126,'Потребление ЭЭ_факт'!$A$5:$DH$154,47+'Потребление ЭЭ_факт'!BS$4+23,FALSE),IF(AJ126&lt;&gt;0,VLOOKUP($A126,'Потребление ЭЭ_факт'!$A$5:$DH$154,47+'Потребление ЭЭ_факт'!BS$4+23,FALSE),0))</f>
        <v>0</v>
      </c>
      <c r="AL126" s="17">
        <f>IF(AND($D126=$AK$4,$E126=AL$5),VLOOKUP($A126,'Потребление ЭЭ_факт'!$A$5:$DH$154,47+'Потребление ЭЭ_факт'!BT$4+23,FALSE),IF(AK126&lt;&gt;0,VLOOKUP($A126,'Потребление ЭЭ_факт'!$A$5:$DH$154,47+'Потребление ЭЭ_факт'!BT$4+23,FALSE),0))</f>
        <v>0</v>
      </c>
      <c r="AM126" s="17">
        <f>IF(AND($D126=$AK$4,$E126=AM$5),VLOOKUP($A126,'Потребление ЭЭ_факт'!$A$5:$DH$154,47+'Потребление ЭЭ_факт'!BU$4+23,FALSE),IF(AL126&lt;&gt;0,VLOOKUP($A126,'Потребление ЭЭ_факт'!$A$5:$DH$154,47+'Потребление ЭЭ_факт'!BU$4+23,FALSE),0))</f>
        <v>0</v>
      </c>
      <c r="AN126" s="17">
        <f>IF(AND($D126=$AK$4,$E126=AN$5),VLOOKUP($A126,'Потребление ЭЭ_факт'!$A$5:$DH$154,47+'Потребление ЭЭ_факт'!BV$4+23,FALSE),IF(AM126&lt;&gt;0,VLOOKUP($A126,'Потребление ЭЭ_факт'!$A$5:$DH$154,47+'Потребление ЭЭ_факт'!BV$4+23,FALSE),0))</f>
        <v>0</v>
      </c>
      <c r="AO126" s="17">
        <f>IF(AND($D126=$AK$4,$E126=AO$5),VLOOKUP($A126,'Потребление ЭЭ_факт'!$A$5:$DH$154,47+'Потребление ЭЭ_факт'!BW$4+23,FALSE),IF(AN126&lt;&gt;0,VLOOKUP($A126,'Потребление ЭЭ_факт'!$A$5:$DH$154,47+'Потребление ЭЭ_факт'!BW$4+23,FALSE),0))</f>
        <v>0</v>
      </c>
      <c r="AP126" s="17">
        <f>IF(AND($D126=$AK$4,$E126=AP$5),VLOOKUP($A126,'Потребление ЭЭ_факт'!$A$5:$DH$154,47+'Потребление ЭЭ_факт'!BX$4+23,FALSE),IF(AO126&lt;&gt;0,VLOOKUP($A126,'Потребление ЭЭ_факт'!$A$5:$DH$154,47+'Потребление ЭЭ_факт'!BX$4+23,FALSE),0))</f>
        <v>0</v>
      </c>
      <c r="AQ126" s="17">
        <f>IF(AND($D126=$AK$4,$E126=AQ$5),VLOOKUP($A126,'Потребление ЭЭ_факт'!$A$5:$DH$154,47+'Потребление ЭЭ_факт'!BY$4+23,FALSE),IF(AP126&lt;&gt;0,VLOOKUP($A126,'Потребление ЭЭ_факт'!$A$5:$DH$154,47+'Потребление ЭЭ_факт'!BY$4+23,FALSE),0))</f>
        <v>0</v>
      </c>
      <c r="AR126" s="17">
        <f>IF(AND($D126=$AK$4,$E126=AR$5),VLOOKUP($A126,'Потребление ЭЭ_факт'!$A$5:$DH$154,47+'Потребление ЭЭ_факт'!BZ$4+23,FALSE),IF(AQ126&lt;&gt;0,VLOOKUP($A126,'Потребление ЭЭ_факт'!$A$5:$DH$154,47+'Потребление ЭЭ_факт'!BZ$4+23,FALSE),0))</f>
        <v>0</v>
      </c>
      <c r="AS126" s="17">
        <f>IF(AND($D126=$AK$4,$E126=AS$5),VLOOKUP($A126,'Потребление ЭЭ_факт'!$A$5:$DH$154,47+'Потребление ЭЭ_факт'!CA$4+23,FALSE),IF(AR126&lt;&gt;0,VLOOKUP($A126,'Потребление ЭЭ_факт'!$A$5:$DH$154,47+'Потребление ЭЭ_факт'!CA$4+23,FALSE),0))</f>
        <v>0</v>
      </c>
      <c r="AT126" s="17">
        <f>IF(AND($D126=$AK$4,$E126=AT$5),VLOOKUP($A126,'Потребление ЭЭ_факт'!$A$5:$DH$154,47+'Потребление ЭЭ_факт'!CB$4+23,FALSE),IF(AS126&lt;&gt;0,VLOOKUP($A126,'Потребление ЭЭ_факт'!$A$5:$DH$154,47+'Потребление ЭЭ_факт'!CB$4+23,FALSE),0))</f>
        <v>0</v>
      </c>
      <c r="AU126" s="17">
        <f>IF(AND($D126=$AK$4,$E126=AU$5),VLOOKUP($A126,'Потребление ЭЭ_факт'!$A$5:$DH$154,47+'Потребление ЭЭ_факт'!CC$4+23,FALSE),IF(AT126&lt;&gt;0,VLOOKUP($A126,'Потребление ЭЭ_факт'!$A$5:$DH$154,47+'Потребление ЭЭ_факт'!CC$4+23,FALSE),0))</f>
        <v>0</v>
      </c>
      <c r="AV126" s="17">
        <f>IF(AND($D126=$AK$4,$E126=AV$5),VLOOKUP($A126,'Потребление ЭЭ_факт'!$A$5:$DH$154,47+'Потребление ЭЭ_факт'!CD$4+23,FALSE),IF(AU126&lt;&gt;0,VLOOKUP($A126,'Потребление ЭЭ_факт'!$A$5:$DH$154,47+'Потребление ЭЭ_факт'!CD$4+23,FALSE),0))</f>
        <v>0</v>
      </c>
      <c r="AW126" s="14">
        <f>IF(AND($D126=$AW$4,$E126=AW$5),VLOOKUP($A126,'Потребление ЭЭ_факт'!$A$5:$DH$154,47+'Потребление ЭЭ_факт'!CE$4+35,FALSE),IF(AV126&lt;&gt;0,VLOOKUP($A126,'Потребление ЭЭ_факт'!$A$5:$DH$154,47+'Потребление ЭЭ_факт'!CE$4+35,FALSE),0))</f>
        <v>0</v>
      </c>
      <c r="AX126" s="17">
        <f>IF(AND($D126=$AW$4,$E126=AX$5),VLOOKUP($A126,'Потребление ЭЭ_факт'!$A$5:$DH$154,47+'Потребление ЭЭ_факт'!CF$4+35,FALSE),IF(AW126&lt;&gt;0,VLOOKUP($A126,'Потребление ЭЭ_факт'!$A$5:$DH$154,47+'Потребление ЭЭ_факт'!CF$4+35,FALSE),0))</f>
        <v>0</v>
      </c>
      <c r="AY126" s="17">
        <f>IF(AND($D126=$AW$4,$E126=AY$5),VLOOKUP($A126,'Потребление ЭЭ_факт'!$A$5:$DH$154,47+'Потребление ЭЭ_факт'!CG$4+35,FALSE),IF(AX126&lt;&gt;0,VLOOKUP($A126,'Потребление ЭЭ_факт'!$A$5:$DH$154,47+'Потребление ЭЭ_факт'!CG$4+35,FALSE),0))</f>
        <v>0</v>
      </c>
      <c r="AZ126" s="17">
        <f>IF(AND($D126=$AW$4,$E126=AZ$5),VLOOKUP($A126,'Потребление ЭЭ_факт'!$A$5:$DH$154,47+'Потребление ЭЭ_факт'!CH$4+35,FALSE),IF(AY126&lt;&gt;0,VLOOKUP($A126,'Потребление ЭЭ_факт'!$A$5:$DH$154,47+'Потребление ЭЭ_факт'!CH$4+35,FALSE),0))</f>
        <v>0</v>
      </c>
      <c r="BA126" s="17">
        <f>IF(AND($D126=$AW$4,$E126=BA$5),VLOOKUP($A126,'Потребление ЭЭ_факт'!$A$5:$DH$154,47+'Потребление ЭЭ_факт'!CI$4+35,FALSE),IF(AZ126&lt;&gt;0,VLOOKUP($A126,'Потребление ЭЭ_факт'!$A$5:$DH$154,47+'Потребление ЭЭ_факт'!CI$4+35,FALSE),0))</f>
        <v>0</v>
      </c>
      <c r="BB126" s="17">
        <f>IF(AND($D126=$AW$4,$E126=BB$5),VLOOKUP($A126,'Потребление ЭЭ_факт'!$A$5:$DH$154,47+'Потребление ЭЭ_факт'!CJ$4+35,FALSE),IF(BA126&lt;&gt;0,VLOOKUP($A126,'Потребление ЭЭ_факт'!$A$5:$DH$154,47+'Потребление ЭЭ_факт'!CJ$4+35,FALSE),0))</f>
        <v>0</v>
      </c>
      <c r="BC126" s="17">
        <f>IF(AND($D126=$AW$4,$E126=BC$5),VLOOKUP($A126,'Потребление ЭЭ_факт'!$A$5:$DH$154,47+'Потребление ЭЭ_факт'!CK$4+35,FALSE),IF(BB126&lt;&gt;0,VLOOKUP($A126,'Потребление ЭЭ_факт'!$A$5:$DH$154,47+'Потребление ЭЭ_факт'!CK$4+35,FALSE),0))</f>
        <v>0</v>
      </c>
      <c r="BD126" s="17">
        <f>IF(AND($D126=$AW$4,$E126=BD$5),VLOOKUP($A126,'Потребление ЭЭ_факт'!$A$5:$DH$154,47+'Потребление ЭЭ_факт'!CL$4+35,FALSE),IF(BC126&lt;&gt;0,VLOOKUP($A126,'Потребление ЭЭ_факт'!$A$5:$DH$154,47+'Потребление ЭЭ_факт'!CL$4+35,FALSE),0))</f>
        <v>0</v>
      </c>
      <c r="BE126" s="17">
        <f>IF(AND($D126=$AW$4,$E126=BE$5),VLOOKUP($A126,'Потребление ЭЭ_факт'!$A$5:$DH$154,47+'Потребление ЭЭ_факт'!CM$4+35,FALSE),IF(BD126&lt;&gt;0,VLOOKUP($A126,'Потребление ЭЭ_факт'!$A$5:$DH$154,47+'Потребление ЭЭ_факт'!CM$4+35,FALSE),0))</f>
        <v>0</v>
      </c>
      <c r="BF126" s="17">
        <f>IF(AND($D126=$AW$4,$E126=BF$5),VLOOKUP($A126,'Потребление ЭЭ_факт'!$A$5:$DH$154,47+'Потребление ЭЭ_факт'!CN$4+35,FALSE),IF(BE126&lt;&gt;0,VLOOKUP($A126,'Потребление ЭЭ_факт'!$A$5:$DH$154,47+'Потребление ЭЭ_факт'!CN$4+35,FALSE),0))</f>
        <v>0</v>
      </c>
      <c r="BG126" s="17">
        <f>IF(AND($D126=$AW$4,$E126=BG$5),VLOOKUP($A126,'Потребление ЭЭ_факт'!$A$5:$DH$154,47+'Потребление ЭЭ_факт'!CO$4+35,FALSE),IF(BF126&lt;&gt;0,VLOOKUP($A126,'Потребление ЭЭ_факт'!$A$5:$DH$154,47+'Потребление ЭЭ_факт'!CO$4+35,FALSE),0))</f>
        <v>0</v>
      </c>
      <c r="BH126" s="17">
        <f>IF(AND($D126=$AW$4,$E126=BH$5),VLOOKUP($A126,'Потребление ЭЭ_факт'!$A$5:$DH$154,47+'Потребление ЭЭ_факт'!CP$4+35,FALSE),IF(BG126&lt;&gt;0,VLOOKUP($A126,'Потребление ЭЭ_факт'!$A$5:$DH$154,47+'Потребление ЭЭ_факт'!CP$4+35,FALSE),0))</f>
        <v>0</v>
      </c>
      <c r="BI126" s="14">
        <f>IF(AND($D126=$BI$4,$E126=BI$5),VLOOKUP($A126,'Потребление ЭЭ_факт'!$A$5:$DH$154,47+'Потребление ЭЭ_факт'!CQ$4+47,FALSE),IF(BH126&lt;&gt;0,VLOOKUP($A126,'Потребление ЭЭ_факт'!$A$5:$DH$154,47+'Потребление ЭЭ_факт'!CQ$4+47,FALSE),0))</f>
        <v>0</v>
      </c>
      <c r="BJ126" s="17">
        <f>IF(AND($D126=$BI$4,$E126=BJ$5),VLOOKUP($A126,'Потребление ЭЭ_факт'!$A$5:$DH$154,47+'Потребление ЭЭ_факт'!CR$4+47,FALSE),IF(BI126&lt;&gt;0,VLOOKUP($A126,'Потребление ЭЭ_факт'!$A$5:$DH$154,47+'Потребление ЭЭ_факт'!CR$4+47,FALSE),0))</f>
        <v>0</v>
      </c>
      <c r="BK126" s="17">
        <f>IF(AND($D126=$BI$4,$E126=BK$5),VLOOKUP($A126,'Потребление ЭЭ_факт'!$A$5:$DH$154,47+'Потребление ЭЭ_факт'!CS$4+47,FALSE),IF(BJ126&lt;&gt;0,VLOOKUP($A126,'Потребление ЭЭ_факт'!$A$5:$DH$154,47+'Потребление ЭЭ_факт'!CS$4+47,FALSE),0))</f>
        <v>0</v>
      </c>
      <c r="BL126" s="17">
        <f>IF(AND($D126=$BI$4,$E126=BL$5),VLOOKUP($A126,'Потребление ЭЭ_факт'!$A$5:$DH$154,47+'Потребление ЭЭ_факт'!CT$4+47,FALSE),IF(BK126&lt;&gt;0,VLOOKUP($A126,'Потребление ЭЭ_факт'!$A$5:$DH$154,47+'Потребление ЭЭ_факт'!CT$4+47,FALSE),0))</f>
        <v>12170.765304981205</v>
      </c>
      <c r="BM126" s="17">
        <f>IF(AND($D126=$BI$4,$E126=BM$5),VLOOKUP($A126,'Потребление ЭЭ_факт'!$A$5:$DH$154,47+'Потребление ЭЭ_факт'!CU$4+47,FALSE),IF(BL126&lt;&gt;0,VLOOKUP($A126,'Потребление ЭЭ_факт'!$A$5:$DH$154,47+'Потребление ЭЭ_факт'!CU$4+47,FALSE),0))</f>
        <v>10609</v>
      </c>
      <c r="BN126" s="17">
        <f>IF(AND($D126=$BI$4,$E126=BN$5),VLOOKUP($A126,'Потребление ЭЭ_факт'!$A$5:$DH$154,47+'Потребление ЭЭ_факт'!CV$4+47,FALSE),IF(BM126&lt;&gt;0,VLOOKUP($A126,'Потребление ЭЭ_факт'!$A$5:$DH$154,47+'Потребление ЭЭ_факт'!CV$4+47,FALSE),0))</f>
        <v>14258</v>
      </c>
      <c r="BO126" s="17">
        <f>IF(AND($D126=$BI$4,$E126=BO$5),VLOOKUP($A126,'Потребление ЭЭ_факт'!$A$5:$DH$154,47+'Потребление ЭЭ_факт'!CW$4+47,FALSE),IF(BN126&lt;&gt;0,VLOOKUP($A126,'Потребление ЭЭ_факт'!$A$5:$DH$154,47+'Потребление ЭЭ_факт'!CW$4+47,FALSE),0))</f>
        <v>13633</v>
      </c>
      <c r="BP126" s="17">
        <f>IF(AND($D126=$BI$4,$E126=BP$5),VLOOKUP($A126,'Потребление ЭЭ_факт'!$A$5:$DH$154,47+'Потребление ЭЭ_факт'!CX$4+47,FALSE),IF(BO126&lt;&gt;0,VLOOKUP($A126,'Потребление ЭЭ_факт'!$A$5:$DH$154,47+'Потребление ЭЭ_факт'!CX$4+47,FALSE),0))</f>
        <v>13539.64</v>
      </c>
      <c r="BQ126" s="17">
        <f>IF(AND($D126=$BI$4,$E126=BQ$5),VLOOKUP($A126,'Потребление ЭЭ_факт'!$A$5:$DH$154,47+'Потребление ЭЭ_факт'!CY$4+47,FALSE),IF(BP126&lt;&gt;0,VLOOKUP($A126,'Потребление ЭЭ_факт'!$A$5:$DH$154,47+'Потребление ЭЭ_факт'!CY$4+47,FALSE),0))</f>
        <v>11795</v>
      </c>
      <c r="BR126" s="17">
        <f>IF(AND($D126=$BI$4,$E126=BR$5),VLOOKUP($A126,'Потребление ЭЭ_факт'!$A$5:$DH$154,47+'Потребление ЭЭ_факт'!CZ$4+47,FALSE),IF(BQ126&lt;&gt;0,VLOOKUP($A126,'Потребление ЭЭ_факт'!$A$5:$DH$154,47+'Потребление ЭЭ_факт'!CZ$4+47,FALSE),0))</f>
        <v>10749.109090909091</v>
      </c>
      <c r="BS126" s="17">
        <f>IF(AND($D126=$BI$4,$E126=BS$5),VLOOKUP($A126,'Потребление ЭЭ_факт'!$A$5:$DH$154,47+'Потребление ЭЭ_факт'!DA$4+47,FALSE),IF(BR126&lt;&gt;0,VLOOKUP($A126,'Потребление ЭЭ_факт'!$A$5:$DH$154,47+'Потребление ЭЭ_факт'!DA$4+47,FALSE),0))</f>
        <v>10540.493119999999</v>
      </c>
      <c r="BT126" s="17">
        <f>IF(AND($D126=$BI$4,$E126=BT$5),VLOOKUP($A126,'Потребление ЭЭ_факт'!$A$5:$DH$154,47+'Потребление ЭЭ_факт'!DB$4+47,FALSE),IF(BS126&lt;&gt;0,VLOOKUP($A126,'Потребление ЭЭ_факт'!$A$5:$DH$154,47+'Потребление ЭЭ_факт'!DB$4+47,FALSE),0))</f>
        <v>11914</v>
      </c>
      <c r="BU126" s="14">
        <f>IF(AND($D126=$BU$4,$E126=BU$5),VLOOKUP($A126,'Потребление ЭЭ_факт'!$A$5:$DH$154,59+'Потребление ЭЭ_факт'!DC$4+47,FALSE),IF(BT126&lt;&gt;0,VLOOKUP($A126,'Потребление ЭЭ_факт'!$A$5:$DH$154,47+'Потребление ЭЭ_факт'!DC$4+59,FALSE),0))</f>
        <v>10581.44</v>
      </c>
      <c r="BV126" s="17">
        <f>IF(AND($D126=$BU$4,$E126=BV$5),VLOOKUP($A126,'Потребление ЭЭ_факт'!$A$5:$DH$154,59+'Потребление ЭЭ_факт'!DD$4+47,FALSE),IF(BU126&lt;&gt;0,VLOOKUP($A126,'Потребление ЭЭ_факт'!$A$5:$DH$154,47+'Потребление ЭЭ_факт'!DD$4+59,FALSE),0))</f>
        <v>10953.48</v>
      </c>
      <c r="BW126" s="17">
        <f>IF(AND($D126=$BU$4,$E126=BW$5),VLOOKUP($A126,'Потребление ЭЭ_факт'!$A$5:$DH$154,59+'Потребление ЭЭ_факт'!DE$4+47,FALSE),IF(BV126&lt;&gt;0,VLOOKUP($A126,'Потребление ЭЭ_факт'!$A$5:$DH$154,47+'Потребление ЭЭ_факт'!DE$4+59,FALSE),0))</f>
        <v>10758.52</v>
      </c>
      <c r="BX126" s="17">
        <f>IF(AND($D126=$BU$4,$E126=BX$5),VLOOKUP($A126,'Потребление ЭЭ_факт'!$A$5:$DH$154,59+'Потребление ЭЭ_факт'!DF$4+47,FALSE),IF(BW126&lt;&gt;0,VLOOKUP($A126,'Потребление ЭЭ_факт'!$A$5:$DH$154,47+'Потребление ЭЭ_факт'!DF$4+59,FALSE),0))</f>
        <v>10129.708744</v>
      </c>
      <c r="BY126" s="17">
        <f>IF(AND($D126=$BU$4,$E126=BY$5),VLOOKUP($A126,'Потребление ЭЭ_факт'!$A$5:$DH$154,59+'Потребление ЭЭ_факт'!DG$4+47,FALSE),IF(BX126&lt;&gt;0,VLOOKUP($A126,'Потребление ЭЭ_факт'!$A$5:$DH$154,47+'Потребление ЭЭ_факт'!DG$4+59,FALSE),0))</f>
        <v>11164.24</v>
      </c>
      <c r="BZ126" s="17">
        <f>IF(AND($D126=$BU$4,$E126=BZ$5),VLOOKUP($A126,'Потребление ЭЭ_факт'!$A$5:$DH$154,59+'Потребление ЭЭ_факт'!DH$4+47,FALSE),IF(BY126&lt;&gt;0,VLOOKUP($A126,'Потребление ЭЭ_факт'!$A$5:$DH$154,47+'Потребление ЭЭ_факт'!DH$4+59,FALSE),0))</f>
        <v>11609.8</v>
      </c>
      <c r="CA126" s="17">
        <f t="shared" si="467"/>
        <v>13633</v>
      </c>
      <c r="CB126" s="17">
        <f t="shared" si="468"/>
        <v>13539.64</v>
      </c>
      <c r="CC126" s="17">
        <f t="shared" si="469"/>
        <v>11795</v>
      </c>
      <c r="CD126" s="17">
        <f t="shared" si="470"/>
        <v>10749.109090909091</v>
      </c>
      <c r="CE126" s="17">
        <f t="shared" si="471"/>
        <v>10540.493119999999</v>
      </c>
      <c r="CF126" s="15">
        <f t="shared" si="472"/>
        <v>11914</v>
      </c>
      <c r="CG126" s="14">
        <f t="shared" si="473"/>
        <v>10581.44</v>
      </c>
      <c r="CH126" s="15">
        <f t="shared" si="474"/>
        <v>10953.48</v>
      </c>
      <c r="CI126" s="15">
        <f t="shared" si="475"/>
        <v>10758.52</v>
      </c>
      <c r="CJ126" s="15">
        <f t="shared" si="476"/>
        <v>10129.708744</v>
      </c>
      <c r="CK126" s="15">
        <f t="shared" si="477"/>
        <v>11164.24</v>
      </c>
      <c r="CL126" s="15">
        <f t="shared" si="478"/>
        <v>11609.8</v>
      </c>
      <c r="CM126" s="15">
        <f t="shared" si="438"/>
        <v>13633</v>
      </c>
      <c r="CN126" s="15">
        <f t="shared" si="439"/>
        <v>13539.64</v>
      </c>
      <c r="CO126" s="15">
        <f t="shared" si="440"/>
        <v>11795</v>
      </c>
      <c r="CP126" s="15">
        <f t="shared" si="441"/>
        <v>10749.109090909091</v>
      </c>
      <c r="CQ126" s="15">
        <f t="shared" si="442"/>
        <v>10540.493119999999</v>
      </c>
      <c r="CR126" s="16">
        <f t="shared" si="443"/>
        <v>11914</v>
      </c>
      <c r="CS126" s="14">
        <f t="shared" si="437"/>
        <v>10581.44</v>
      </c>
      <c r="CT126" s="15">
        <f t="shared" si="416"/>
        <v>10953.48</v>
      </c>
      <c r="CU126" s="15">
        <f t="shared" si="417"/>
        <v>10758.52</v>
      </c>
      <c r="CV126" s="15">
        <f t="shared" si="418"/>
        <v>10129.708744</v>
      </c>
      <c r="CW126" s="15">
        <f t="shared" si="419"/>
        <v>11164.24</v>
      </c>
      <c r="CX126" s="15">
        <f t="shared" si="420"/>
        <v>11609.8</v>
      </c>
      <c r="CY126" s="15">
        <f t="shared" si="421"/>
        <v>13633</v>
      </c>
      <c r="CZ126" s="15">
        <f t="shared" si="422"/>
        <v>13539.64</v>
      </c>
      <c r="DA126" s="15">
        <f t="shared" si="423"/>
        <v>11795</v>
      </c>
      <c r="DB126" s="15">
        <f t="shared" si="424"/>
        <v>10749.109090909091</v>
      </c>
      <c r="DC126" s="15">
        <f t="shared" si="425"/>
        <v>10540.493119999999</v>
      </c>
      <c r="DD126" s="16">
        <f t="shared" si="459"/>
        <v>11914</v>
      </c>
      <c r="DE126" s="14">
        <f t="shared" si="460"/>
        <v>10581.44</v>
      </c>
      <c r="DF126" s="15">
        <f t="shared" si="426"/>
        <v>10953.48</v>
      </c>
      <c r="DG126" s="15">
        <f t="shared" si="427"/>
        <v>10758.52</v>
      </c>
      <c r="DH126" s="15">
        <f t="shared" si="428"/>
        <v>10129.708744</v>
      </c>
      <c r="DI126" s="15">
        <f t="shared" si="429"/>
        <v>11164.24</v>
      </c>
      <c r="DJ126" s="15">
        <f t="shared" si="430"/>
        <v>11609.8</v>
      </c>
      <c r="DK126" s="15">
        <f t="shared" si="431"/>
        <v>13633</v>
      </c>
      <c r="DL126" s="15">
        <f t="shared" si="432"/>
        <v>13539.64</v>
      </c>
      <c r="DM126" s="15">
        <f t="shared" si="433"/>
        <v>11795</v>
      </c>
      <c r="DN126" s="15">
        <f t="shared" si="434"/>
        <v>10749.109090909091</v>
      </c>
      <c r="DO126" s="15">
        <f t="shared" si="435"/>
        <v>10540.493119999999</v>
      </c>
      <c r="DP126" s="16">
        <f t="shared" si="436"/>
        <v>11914</v>
      </c>
      <c r="DQ126" s="14">
        <f t="shared" si="333"/>
        <v>10581.44</v>
      </c>
      <c r="DR126" s="15">
        <f t="shared" si="334"/>
        <v>10953.48</v>
      </c>
      <c r="DS126" s="15">
        <f t="shared" si="335"/>
        <v>10758.52</v>
      </c>
      <c r="DT126" s="15">
        <f t="shared" si="336"/>
        <v>10129.708744</v>
      </c>
      <c r="DU126" s="15">
        <f t="shared" si="337"/>
        <v>11164.24</v>
      </c>
      <c r="DV126" s="15">
        <f t="shared" si="338"/>
        <v>11609.8</v>
      </c>
      <c r="DW126" s="15">
        <f t="shared" si="339"/>
        <v>13633</v>
      </c>
      <c r="DX126" s="15">
        <f t="shared" si="340"/>
        <v>13539.64</v>
      </c>
      <c r="DY126" s="15">
        <f t="shared" si="341"/>
        <v>11795</v>
      </c>
      <c r="DZ126" s="15">
        <f t="shared" si="444"/>
        <v>10749.109090909091</v>
      </c>
      <c r="EA126" s="15">
        <f t="shared" si="445"/>
        <v>10540.493119999999</v>
      </c>
      <c r="EB126" s="16">
        <f t="shared" si="446"/>
        <v>11914</v>
      </c>
      <c r="EC126" s="14">
        <f t="shared" si="447"/>
        <v>10581.44</v>
      </c>
      <c r="ED126" s="15">
        <f t="shared" si="448"/>
        <v>10953.48</v>
      </c>
      <c r="EE126" s="15">
        <f t="shared" si="449"/>
        <v>10758.52</v>
      </c>
      <c r="EF126" s="15">
        <f t="shared" si="450"/>
        <v>10129.708744</v>
      </c>
      <c r="EG126" s="15">
        <f t="shared" si="451"/>
        <v>11164.24</v>
      </c>
      <c r="EH126" s="15">
        <f t="shared" si="452"/>
        <v>11609.8</v>
      </c>
      <c r="EI126" s="15">
        <f t="shared" si="453"/>
        <v>13633</v>
      </c>
      <c r="EJ126" s="15">
        <f t="shared" si="454"/>
        <v>13539.64</v>
      </c>
      <c r="EK126" s="15">
        <f t="shared" si="455"/>
        <v>11795</v>
      </c>
      <c r="EL126" s="15">
        <f t="shared" si="456"/>
        <v>10749.109090909091</v>
      </c>
      <c r="EM126" s="15">
        <f t="shared" si="457"/>
        <v>10540.493119999999</v>
      </c>
      <c r="EN126" s="16">
        <f t="shared" si="458"/>
        <v>11914</v>
      </c>
      <c r="EO126" s="14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6"/>
      <c r="FC126" s="14"/>
      <c r="FD126" s="17"/>
      <c r="FE126" s="17"/>
      <c r="FF126" s="17"/>
      <c r="FG126" s="17"/>
      <c r="FH126" s="17"/>
      <c r="FI126" s="17"/>
      <c r="FJ126" s="17"/>
      <c r="FK126" s="17"/>
      <c r="FL126" s="17"/>
      <c r="FM126" s="17"/>
      <c r="FN126" s="17"/>
      <c r="FO126" s="14"/>
      <c r="FP126" s="17"/>
      <c r="FQ126" s="17"/>
      <c r="FR126" s="17"/>
      <c r="FS126" s="17"/>
      <c r="FT126" s="17"/>
      <c r="FU126" s="17"/>
      <c r="FV126" s="17"/>
      <c r="FW126" s="17"/>
      <c r="FX126" s="17"/>
      <c r="FY126" s="17"/>
      <c r="FZ126" s="17"/>
      <c r="GA126" s="14"/>
      <c r="GB126" s="17"/>
      <c r="GC126" s="17"/>
      <c r="GD126" s="17"/>
      <c r="GE126" s="17">
        <f t="shared" si="345"/>
        <v>10609</v>
      </c>
      <c r="GF126" s="17">
        <f t="shared" si="346"/>
        <v>14258</v>
      </c>
      <c r="GG126" s="17">
        <f t="shared" si="347"/>
        <v>13633</v>
      </c>
      <c r="GH126" s="17">
        <f t="shared" si="348"/>
        <v>13539.64</v>
      </c>
      <c r="GI126" s="17">
        <f t="shared" si="349"/>
        <v>11795</v>
      </c>
      <c r="GJ126" s="17">
        <f t="shared" si="350"/>
        <v>10749.109090909091</v>
      </c>
      <c r="GK126" s="17">
        <f t="shared" si="351"/>
        <v>10540.493119999999</v>
      </c>
      <c r="GL126" s="17">
        <f t="shared" si="352"/>
        <v>11914</v>
      </c>
      <c r="GM126" s="14">
        <f t="shared" si="353"/>
        <v>10581.44</v>
      </c>
      <c r="GN126" s="17">
        <f t="shared" si="354"/>
        <v>10953.48</v>
      </c>
      <c r="GO126" s="17">
        <f t="shared" si="355"/>
        <v>10758.52</v>
      </c>
      <c r="GP126" s="17">
        <f t="shared" si="356"/>
        <v>10129.708744</v>
      </c>
      <c r="GQ126" s="17">
        <f t="shared" si="357"/>
        <v>11164.24</v>
      </c>
      <c r="GR126" s="17">
        <f t="shared" si="358"/>
        <v>11609.8</v>
      </c>
      <c r="GS126" s="17">
        <f t="shared" si="359"/>
        <v>13633</v>
      </c>
      <c r="GT126" s="17">
        <f t="shared" si="360"/>
        <v>13539.64</v>
      </c>
      <c r="GU126" s="17">
        <f t="shared" si="361"/>
        <v>11795</v>
      </c>
      <c r="GV126" s="17">
        <f t="shared" si="362"/>
        <v>10749.109090909091</v>
      </c>
      <c r="GW126" s="17">
        <f t="shared" si="363"/>
        <v>10540.493119999999</v>
      </c>
      <c r="GX126" s="15">
        <f t="shared" si="364"/>
        <v>11914</v>
      </c>
      <c r="GY126" s="14">
        <f t="shared" si="365"/>
        <v>10581.44</v>
      </c>
      <c r="GZ126" s="15">
        <f t="shared" si="366"/>
        <v>10953.48</v>
      </c>
      <c r="HA126" s="15">
        <f t="shared" si="367"/>
        <v>10758.52</v>
      </c>
      <c r="HB126" s="15">
        <f t="shared" si="368"/>
        <v>10129.708744</v>
      </c>
      <c r="HC126" s="15">
        <f t="shared" si="369"/>
        <v>11164.24</v>
      </c>
      <c r="HD126" s="15">
        <f t="shared" si="370"/>
        <v>11609.8</v>
      </c>
      <c r="HE126" s="15">
        <f t="shared" si="371"/>
        <v>13633</v>
      </c>
      <c r="HF126" s="15">
        <f t="shared" si="372"/>
        <v>13539.64</v>
      </c>
      <c r="HG126" s="15">
        <f t="shared" si="373"/>
        <v>11795</v>
      </c>
      <c r="HH126" s="15">
        <f t="shared" si="374"/>
        <v>10749.109090909091</v>
      </c>
      <c r="HI126" s="15">
        <f t="shared" si="375"/>
        <v>10540.493119999999</v>
      </c>
      <c r="HJ126" s="16">
        <f t="shared" si="376"/>
        <v>11914</v>
      </c>
      <c r="HK126" s="14">
        <f t="shared" si="377"/>
        <v>10581.44</v>
      </c>
      <c r="HL126" s="15">
        <f t="shared" si="378"/>
        <v>10953.48</v>
      </c>
      <c r="HM126" s="15">
        <f t="shared" si="379"/>
        <v>10758.52</v>
      </c>
      <c r="HN126" s="15">
        <f t="shared" si="380"/>
        <v>10129.708744</v>
      </c>
      <c r="HO126" s="15">
        <f t="shared" si="381"/>
        <v>11164.24</v>
      </c>
      <c r="HP126" s="15">
        <f t="shared" si="382"/>
        <v>11609.8</v>
      </c>
      <c r="HQ126" s="15">
        <f t="shared" si="383"/>
        <v>13633</v>
      </c>
      <c r="HR126" s="15">
        <f t="shared" si="384"/>
        <v>13539.64</v>
      </c>
      <c r="HS126" s="15">
        <f t="shared" si="385"/>
        <v>11795</v>
      </c>
      <c r="HT126" s="15">
        <f t="shared" si="386"/>
        <v>10749.109090909091</v>
      </c>
      <c r="HU126" s="15">
        <f t="shared" si="387"/>
        <v>10540.493119999999</v>
      </c>
      <c r="HV126" s="16">
        <f t="shared" si="388"/>
        <v>11914</v>
      </c>
      <c r="HW126" s="14">
        <f t="shared" si="389"/>
        <v>10581.44</v>
      </c>
      <c r="HX126" s="15">
        <f t="shared" si="390"/>
        <v>10953.48</v>
      </c>
      <c r="HY126" s="15">
        <f t="shared" si="391"/>
        <v>10758.52</v>
      </c>
      <c r="HZ126" s="15">
        <f t="shared" si="392"/>
        <v>10129.708744</v>
      </c>
      <c r="IA126" s="15">
        <f t="shared" si="393"/>
        <v>11164.24</v>
      </c>
      <c r="IB126" s="15">
        <f t="shared" si="394"/>
        <v>11609.8</v>
      </c>
      <c r="IC126" s="15">
        <f t="shared" si="395"/>
        <v>13633</v>
      </c>
      <c r="ID126" s="15">
        <f t="shared" si="396"/>
        <v>13539.64</v>
      </c>
      <c r="IE126" s="15">
        <f t="shared" si="397"/>
        <v>11795</v>
      </c>
      <c r="IF126" s="15">
        <f t="shared" si="398"/>
        <v>10749.109090909091</v>
      </c>
      <c r="IG126" s="15">
        <f t="shared" si="399"/>
        <v>10540.493119999999</v>
      </c>
      <c r="IH126" s="16">
        <f t="shared" si="400"/>
        <v>11914</v>
      </c>
      <c r="II126" s="14">
        <f t="shared" si="401"/>
        <v>10581.44</v>
      </c>
      <c r="IJ126" s="15">
        <f t="shared" si="415"/>
        <v>10953.48</v>
      </c>
      <c r="IK126" s="15">
        <f t="shared" si="465"/>
        <v>10758.52</v>
      </c>
      <c r="IL126" s="15">
        <f t="shared" si="466"/>
        <v>10129.708744</v>
      </c>
      <c r="IM126" s="15"/>
      <c r="IN126" s="15"/>
      <c r="IO126" s="15"/>
      <c r="IP126" s="15"/>
      <c r="IQ126" s="15"/>
      <c r="IR126" s="15"/>
      <c r="IS126" s="15"/>
      <c r="IT126" s="16"/>
      <c r="IU126" s="14"/>
      <c r="IV126" s="15"/>
      <c r="IW126" s="15"/>
      <c r="IX126" s="15"/>
      <c r="IY126" s="15"/>
      <c r="IZ126" s="15"/>
      <c r="JA126" s="15"/>
      <c r="JB126" s="15"/>
      <c r="JC126" s="15"/>
      <c r="JD126" s="15"/>
      <c r="JE126" s="15"/>
      <c r="JF126" s="16"/>
      <c r="JH126" s="17"/>
      <c r="JI126" s="14">
        <f t="shared" si="406"/>
        <v>0</v>
      </c>
      <c r="JJ126" s="15">
        <f t="shared" si="407"/>
        <v>0</v>
      </c>
      <c r="JK126" s="15">
        <f t="shared" si="408"/>
        <v>97038.242210909084</v>
      </c>
      <c r="JL126" s="15">
        <f t="shared" si="409"/>
        <v>137368.43095490907</v>
      </c>
      <c r="JM126" s="15">
        <f t="shared" si="410"/>
        <v>137368.43095490907</v>
      </c>
      <c r="JN126" s="15">
        <f t="shared" si="411"/>
        <v>137368.43095490907</v>
      </c>
      <c r="JO126" s="15">
        <f t="shared" si="412"/>
        <v>137368.43095490907</v>
      </c>
      <c r="JP126" s="15">
        <f t="shared" si="413"/>
        <v>42423.148743999998</v>
      </c>
      <c r="JQ126" s="15">
        <f t="shared" si="414"/>
        <v>0</v>
      </c>
      <c r="JR126" s="14"/>
    </row>
    <row r="127" spans="1:278" ht="12.75" customHeight="1" x14ac:dyDescent="0.25">
      <c r="A127" s="5" t="s">
        <v>247</v>
      </c>
      <c r="B127" s="3" t="s">
        <v>248</v>
      </c>
      <c r="C127" s="4">
        <v>45401</v>
      </c>
      <c r="D127">
        <f t="shared" si="479"/>
        <v>2024</v>
      </c>
      <c r="E127">
        <f t="shared" si="480"/>
        <v>4</v>
      </c>
      <c r="F127">
        <f t="shared" si="481"/>
        <v>2021</v>
      </c>
      <c r="G127">
        <f t="shared" si="464"/>
        <v>4</v>
      </c>
      <c r="H127">
        <f t="shared" si="402"/>
        <v>2024</v>
      </c>
      <c r="I127">
        <f t="shared" si="403"/>
        <v>5</v>
      </c>
      <c r="J127">
        <f t="shared" si="404"/>
        <v>2029</v>
      </c>
      <c r="K127">
        <f t="shared" si="405"/>
        <v>4</v>
      </c>
      <c r="M127" s="28">
        <f>IF(AND($D127=$M$4,$E127=M$5),VLOOKUP($A127,'Потребление ЭЭ_факт'!$A$5:$DH$154,47+'Потребление ЭЭ_факт'!AU$4-1,FALSE),IF(L127&lt;&gt;0,VLOOKUP($A127,'Потребление ЭЭ_факт'!$A$5:$DH$154,47+'Потребление ЭЭ_факт'!AU$4-1,FALSE),0))</f>
        <v>0</v>
      </c>
      <c r="N127" s="17">
        <f>IF(AND($D127=$M$4,$E127=N$5),VLOOKUP($A127,'Потребление ЭЭ_факт'!$A$5:$DH$154,47+'Потребление ЭЭ_факт'!AV$4-1,FALSE),IF(M127&lt;&gt;0,VLOOKUP($A127,'Потребление ЭЭ_факт'!$A$5:$DH$154,47+'Потребление ЭЭ_факт'!AV$4-1,FALSE),0))</f>
        <v>0</v>
      </c>
      <c r="O127" s="17">
        <f>IF(AND($D127=$M$4,$E127=O$5),VLOOKUP($A127,'Потребление ЭЭ_факт'!$A$5:$DH$154,47+'Потребление ЭЭ_факт'!AW$4-1,FALSE),IF(N127&lt;&gt;0,VLOOKUP($A127,'Потребление ЭЭ_факт'!$A$5:$DH$154,47+'Потребление ЭЭ_факт'!AW$4-1,FALSE),0))</f>
        <v>0</v>
      </c>
      <c r="P127" s="17">
        <f>IF(AND($D127=$M$4,$E127=P$5),VLOOKUP($A127,'Потребление ЭЭ_факт'!$A$5:$DH$154,47+'Потребление ЭЭ_факт'!AX$4-1,FALSE),IF(O127&lt;&gt;0,VLOOKUP($A127,'Потребление ЭЭ_факт'!$A$5:$DH$154,47+'Потребление ЭЭ_факт'!AX$4-1,FALSE),0))</f>
        <v>0</v>
      </c>
      <c r="Q127" s="17">
        <f>IF(AND($D127=$M$4,$E127=Q$5),VLOOKUP($A127,'Потребление ЭЭ_факт'!$A$5:$DH$154,47+'Потребление ЭЭ_факт'!AY$4-1,FALSE),IF(P127&lt;&gt;0,VLOOKUP($A127,'Потребление ЭЭ_факт'!$A$5:$DH$154,47+'Потребление ЭЭ_факт'!AY$4-1,FALSE),0))</f>
        <v>0</v>
      </c>
      <c r="R127" s="17">
        <f>IF(AND($D127=$M$4,$E127=R$5),VLOOKUP($A127,'Потребление ЭЭ_факт'!$A$5:$DH$154,47+'Потребление ЭЭ_факт'!AZ$4-1,FALSE),IF(Q127&lt;&gt;0,VLOOKUP($A127,'Потребление ЭЭ_факт'!$A$5:$DH$154,47+'Потребление ЭЭ_факт'!AZ$4-1,FALSE),0))</f>
        <v>0</v>
      </c>
      <c r="S127" s="17">
        <f>IF(AND($D127=$M$4,$E127=S$5),VLOOKUP($A127,'Потребление ЭЭ_факт'!$A$5:$DH$154,47+'Потребление ЭЭ_факт'!BA$4-1,FALSE),IF(R127&lt;&gt;0,VLOOKUP($A127,'Потребление ЭЭ_факт'!$A$5:$DH$154,47+'Потребление ЭЭ_факт'!BA$4-1,FALSE),0))</f>
        <v>0</v>
      </c>
      <c r="T127" s="17">
        <f>IF(AND($D127=$M$4,$E127=T$5),VLOOKUP($A127,'Потребление ЭЭ_факт'!$A$5:$DH$154,47+'Потребление ЭЭ_факт'!BB$4-1,FALSE),IF(S127&lt;&gt;0,VLOOKUP($A127,'Потребление ЭЭ_факт'!$A$5:$DH$154,47+'Потребление ЭЭ_факт'!BB$4-1,FALSE),0))</f>
        <v>0</v>
      </c>
      <c r="U127" s="17">
        <f>IF(AND($D127=$M$4,$E127=U$5),VLOOKUP($A127,'Потребление ЭЭ_факт'!$A$5:$DH$154,47+'Потребление ЭЭ_факт'!BC$4-1,FALSE),IF(T127&lt;&gt;0,VLOOKUP($A127,'Потребление ЭЭ_факт'!$A$5:$DH$154,47+'Потребление ЭЭ_факт'!BC$4-1,FALSE),0))</f>
        <v>0</v>
      </c>
      <c r="V127" s="17">
        <f>IF(AND($D127=$M$4,$E127=V$5),VLOOKUP($A127,'Потребление ЭЭ_факт'!$A$5:$DH$154,47+'Потребление ЭЭ_факт'!BD$4-1,FALSE),IF(U127&lt;&gt;0,VLOOKUP($A127,'Потребление ЭЭ_факт'!$A$5:$DH$154,47+'Потребление ЭЭ_факт'!BD$4-1,FALSE),0))</f>
        <v>0</v>
      </c>
      <c r="W127" s="17">
        <f>IF(AND($D127=$M$4,$E127=W$5),VLOOKUP($A127,'Потребление ЭЭ_факт'!$A$5:$DH$154,47+'Потребление ЭЭ_факт'!BE$4-1,FALSE),IF(V127&lt;&gt;0,VLOOKUP($A127,'Потребление ЭЭ_факт'!$A$5:$DH$154,47+'Потребление ЭЭ_факт'!BE$4-1,FALSE),0))</f>
        <v>0</v>
      </c>
      <c r="X127" s="17">
        <f>IF(AND($D127=$M$4,$E127=X$5),VLOOKUP($A127,'Потребление ЭЭ_факт'!$A$5:$DH$154,47+'Потребление ЭЭ_факт'!BF$4-1,FALSE),IF(W127&lt;&gt;0,VLOOKUP($A127,'Потребление ЭЭ_факт'!$A$5:$DH$154,47+'Потребление ЭЭ_факт'!BF$4-1,FALSE),0))</f>
        <v>0</v>
      </c>
      <c r="Y127" s="14">
        <f>IF(AND($D127=$Y$4,$E127=Y$5),VLOOKUP($A127,'Потребление ЭЭ_факт'!$A$5:$DH$154,47+'Потребление ЭЭ_факт'!BG$4+11,FALSE),IF(X127&lt;&gt;0,VLOOKUP($A127,'Потребление ЭЭ_факт'!$A$5:$DH$154,47+'Потребление ЭЭ_факт'!BG$4+11,FALSE),0))</f>
        <v>0</v>
      </c>
      <c r="Z127" s="17">
        <f>IF(AND($D127=$Y$4,$E127=Z$5),VLOOKUP($A127,'Потребление ЭЭ_факт'!$A$5:$DH$154,47+'Потребление ЭЭ_факт'!BH$4+11,FALSE),IF(Y127&lt;&gt;0,VLOOKUP($A127,'Потребление ЭЭ_факт'!$A$5:$DH$154,47+'Потребление ЭЭ_факт'!BH$4+11,FALSE),0))</f>
        <v>0</v>
      </c>
      <c r="AA127" s="17">
        <f>IF(AND($D127=$Y$4,$E127=AA$5),VLOOKUP($A127,'Потребление ЭЭ_факт'!$A$5:$DH$154,47+'Потребление ЭЭ_факт'!BI$4+11,FALSE),IF(Z127&lt;&gt;0,VLOOKUP($A127,'Потребление ЭЭ_факт'!$A$5:$DH$154,47+'Потребление ЭЭ_факт'!BI$4+11,FALSE),0))</f>
        <v>0</v>
      </c>
      <c r="AB127" s="17">
        <f>IF(AND($D127=$Y$4,$E127=AB$5),VLOOKUP($A127,'Потребление ЭЭ_факт'!$A$5:$DH$154,47+'Потребление ЭЭ_факт'!BJ$4+11,FALSE),IF(AA127&lt;&gt;0,VLOOKUP($A127,'Потребление ЭЭ_факт'!$A$5:$DH$154,47+'Потребление ЭЭ_факт'!BJ$4+11,FALSE),0))</f>
        <v>0</v>
      </c>
      <c r="AC127" s="17">
        <f>IF(AND($D127=$Y$4,$E127=AC$5),VLOOKUP($A127,'Потребление ЭЭ_факт'!$A$5:$DH$154,47+'Потребление ЭЭ_факт'!BK$4+11,FALSE),IF(AB127&lt;&gt;0,VLOOKUP($A127,'Потребление ЭЭ_факт'!$A$5:$DH$154,47+'Потребление ЭЭ_факт'!BK$4+11,FALSE),0))</f>
        <v>0</v>
      </c>
      <c r="AD127" s="17">
        <f>IF(AND($D127=$Y$4,$E127=AD$5),VLOOKUP($A127,'Потребление ЭЭ_факт'!$A$5:$DH$154,47+'Потребление ЭЭ_факт'!BL$4+11,FALSE),IF(AC127&lt;&gt;0,VLOOKUP($A127,'Потребление ЭЭ_факт'!$A$5:$DH$154,47+'Потребление ЭЭ_факт'!BL$4+11,FALSE),0))</f>
        <v>0</v>
      </c>
      <c r="AE127" s="17">
        <f>IF(AND($D127=$Y$4,$E127=AE$5),VLOOKUP($A127,'Потребление ЭЭ_факт'!$A$5:$DH$154,47+'Потребление ЭЭ_факт'!BM$4+11,FALSE),IF(AD127&lt;&gt;0,VLOOKUP($A127,'Потребление ЭЭ_факт'!$A$5:$DH$154,47+'Потребление ЭЭ_факт'!BM$4+11,FALSE),0))</f>
        <v>0</v>
      </c>
      <c r="AF127" s="17">
        <f>IF(AND($D127=$Y$4,$E127=AF$5),VLOOKUP($A127,'Потребление ЭЭ_факт'!$A$5:$DH$154,47+'Потребление ЭЭ_факт'!BN$4+11,FALSE),IF(AE127&lt;&gt;0,VLOOKUP($A127,'Потребление ЭЭ_факт'!$A$5:$DH$154,47+'Потребление ЭЭ_факт'!BN$4+11,FALSE),0))</f>
        <v>0</v>
      </c>
      <c r="AG127" s="17">
        <f>IF(AND($D127=$Y$4,$E127=AG$5),VLOOKUP($A127,'Потребление ЭЭ_факт'!$A$5:$DH$154,47+'Потребление ЭЭ_факт'!BO$4+11,FALSE),IF(AF127&lt;&gt;0,VLOOKUP($A127,'Потребление ЭЭ_факт'!$A$5:$DH$154,47+'Потребление ЭЭ_факт'!BO$4+11,FALSE),0))</f>
        <v>0</v>
      </c>
      <c r="AH127" s="17">
        <f>IF(AND($D127=$Y$4,$E127=AH$5),VLOOKUP($A127,'Потребление ЭЭ_факт'!$A$5:$DH$154,47+'Потребление ЭЭ_факт'!BP$4+11,FALSE),IF(AG127&lt;&gt;0,VLOOKUP($A127,'Потребление ЭЭ_факт'!$A$5:$DH$154,47+'Потребление ЭЭ_факт'!BP$4+11,FALSE),0))</f>
        <v>0</v>
      </c>
      <c r="AI127" s="17">
        <f>IF(AND($D127=$Y$4,$E127=AI$5),VLOOKUP($A127,'Потребление ЭЭ_факт'!$A$5:$DH$154,47+'Потребление ЭЭ_факт'!BQ$4+11,FALSE),IF(AH127&lt;&gt;0,VLOOKUP($A127,'Потребление ЭЭ_факт'!$A$5:$DH$154,47+'Потребление ЭЭ_факт'!BQ$4+11,FALSE),0))</f>
        <v>0</v>
      </c>
      <c r="AJ127" s="17">
        <f>IF(AND($D127=$Y$4,$E127=AJ$5),VLOOKUP($A127,'Потребление ЭЭ_факт'!$A$5:$DH$154,47+'Потребление ЭЭ_факт'!BR$4+11,FALSE),IF(AI127&lt;&gt;0,VLOOKUP($A127,'Потребление ЭЭ_факт'!$A$5:$DH$154,47+'Потребление ЭЭ_факт'!BR$4+11,FALSE),0))</f>
        <v>0</v>
      </c>
      <c r="AK127" s="14">
        <f>IF(AND($D127=$AK$4,$E127=AK$5),VLOOKUP($A127,'Потребление ЭЭ_факт'!$A$5:$DH$154,47+'Потребление ЭЭ_факт'!BS$4+23,FALSE),IF(AJ127&lt;&gt;0,VLOOKUP($A127,'Потребление ЭЭ_факт'!$A$5:$DH$154,47+'Потребление ЭЭ_факт'!BS$4+23,FALSE),0))</f>
        <v>0</v>
      </c>
      <c r="AL127" s="17">
        <f>IF(AND($D127=$AK$4,$E127=AL$5),VLOOKUP($A127,'Потребление ЭЭ_факт'!$A$5:$DH$154,47+'Потребление ЭЭ_факт'!BT$4+23,FALSE),IF(AK127&lt;&gt;0,VLOOKUP($A127,'Потребление ЭЭ_факт'!$A$5:$DH$154,47+'Потребление ЭЭ_факт'!BT$4+23,FALSE),0))</f>
        <v>0</v>
      </c>
      <c r="AM127" s="17">
        <f>IF(AND($D127=$AK$4,$E127=AM$5),VLOOKUP($A127,'Потребление ЭЭ_факт'!$A$5:$DH$154,47+'Потребление ЭЭ_факт'!BU$4+23,FALSE),IF(AL127&lt;&gt;0,VLOOKUP($A127,'Потребление ЭЭ_факт'!$A$5:$DH$154,47+'Потребление ЭЭ_факт'!BU$4+23,FALSE),0))</f>
        <v>0</v>
      </c>
      <c r="AN127" s="17">
        <f>IF(AND($D127=$AK$4,$E127=AN$5),VLOOKUP($A127,'Потребление ЭЭ_факт'!$A$5:$DH$154,47+'Потребление ЭЭ_факт'!BV$4+23,FALSE),IF(AM127&lt;&gt;0,VLOOKUP($A127,'Потребление ЭЭ_факт'!$A$5:$DH$154,47+'Потребление ЭЭ_факт'!BV$4+23,FALSE),0))</f>
        <v>0</v>
      </c>
      <c r="AO127" s="17">
        <f>IF(AND($D127=$AK$4,$E127=AO$5),VLOOKUP($A127,'Потребление ЭЭ_факт'!$A$5:$DH$154,47+'Потребление ЭЭ_факт'!BW$4+23,FALSE),IF(AN127&lt;&gt;0,VLOOKUP($A127,'Потребление ЭЭ_факт'!$A$5:$DH$154,47+'Потребление ЭЭ_факт'!BW$4+23,FALSE),0))</f>
        <v>0</v>
      </c>
      <c r="AP127" s="17">
        <f>IF(AND($D127=$AK$4,$E127=AP$5),VLOOKUP($A127,'Потребление ЭЭ_факт'!$A$5:$DH$154,47+'Потребление ЭЭ_факт'!BX$4+23,FALSE),IF(AO127&lt;&gt;0,VLOOKUP($A127,'Потребление ЭЭ_факт'!$A$5:$DH$154,47+'Потребление ЭЭ_факт'!BX$4+23,FALSE),0))</f>
        <v>0</v>
      </c>
      <c r="AQ127" s="17">
        <f>IF(AND($D127=$AK$4,$E127=AQ$5),VLOOKUP($A127,'Потребление ЭЭ_факт'!$A$5:$DH$154,47+'Потребление ЭЭ_факт'!BY$4+23,FALSE),IF(AP127&lt;&gt;0,VLOOKUP($A127,'Потребление ЭЭ_факт'!$A$5:$DH$154,47+'Потребление ЭЭ_факт'!BY$4+23,FALSE),0))</f>
        <v>0</v>
      </c>
      <c r="AR127" s="17">
        <f>IF(AND($D127=$AK$4,$E127=AR$5),VLOOKUP($A127,'Потребление ЭЭ_факт'!$A$5:$DH$154,47+'Потребление ЭЭ_факт'!BZ$4+23,FALSE),IF(AQ127&lt;&gt;0,VLOOKUP($A127,'Потребление ЭЭ_факт'!$A$5:$DH$154,47+'Потребление ЭЭ_факт'!BZ$4+23,FALSE),0))</f>
        <v>0</v>
      </c>
      <c r="AS127" s="17">
        <f>IF(AND($D127=$AK$4,$E127=AS$5),VLOOKUP($A127,'Потребление ЭЭ_факт'!$A$5:$DH$154,47+'Потребление ЭЭ_факт'!CA$4+23,FALSE),IF(AR127&lt;&gt;0,VLOOKUP($A127,'Потребление ЭЭ_факт'!$A$5:$DH$154,47+'Потребление ЭЭ_факт'!CA$4+23,FALSE),0))</f>
        <v>0</v>
      </c>
      <c r="AT127" s="17">
        <f>IF(AND($D127=$AK$4,$E127=AT$5),VLOOKUP($A127,'Потребление ЭЭ_факт'!$A$5:$DH$154,47+'Потребление ЭЭ_факт'!CB$4+23,FALSE),IF(AS127&lt;&gt;0,VLOOKUP($A127,'Потребление ЭЭ_факт'!$A$5:$DH$154,47+'Потребление ЭЭ_факт'!CB$4+23,FALSE),0))</f>
        <v>0</v>
      </c>
      <c r="AU127" s="17">
        <f>IF(AND($D127=$AK$4,$E127=AU$5),VLOOKUP($A127,'Потребление ЭЭ_факт'!$A$5:$DH$154,47+'Потребление ЭЭ_факт'!CC$4+23,FALSE),IF(AT127&lt;&gt;0,VLOOKUP($A127,'Потребление ЭЭ_факт'!$A$5:$DH$154,47+'Потребление ЭЭ_факт'!CC$4+23,FALSE),0))</f>
        <v>0</v>
      </c>
      <c r="AV127" s="17">
        <f>IF(AND($D127=$AK$4,$E127=AV$5),VLOOKUP($A127,'Потребление ЭЭ_факт'!$A$5:$DH$154,47+'Потребление ЭЭ_факт'!CD$4+23,FALSE),IF(AU127&lt;&gt;0,VLOOKUP($A127,'Потребление ЭЭ_факт'!$A$5:$DH$154,47+'Потребление ЭЭ_факт'!CD$4+23,FALSE),0))</f>
        <v>0</v>
      </c>
      <c r="AW127" s="14">
        <f>IF(AND($D127=$AW$4,$E127=AW$5),VLOOKUP($A127,'Потребление ЭЭ_факт'!$A$5:$DH$154,47+'Потребление ЭЭ_факт'!CE$4+35,FALSE),IF(AV127&lt;&gt;0,VLOOKUP($A127,'Потребление ЭЭ_факт'!$A$5:$DH$154,47+'Потребление ЭЭ_факт'!CE$4+35,FALSE),0))</f>
        <v>0</v>
      </c>
      <c r="AX127" s="17">
        <f>IF(AND($D127=$AW$4,$E127=AX$5),VLOOKUP($A127,'Потребление ЭЭ_факт'!$A$5:$DH$154,47+'Потребление ЭЭ_факт'!CF$4+35,FALSE),IF(AW127&lt;&gt;0,VLOOKUP($A127,'Потребление ЭЭ_факт'!$A$5:$DH$154,47+'Потребление ЭЭ_факт'!CF$4+35,FALSE),0))</f>
        <v>0</v>
      </c>
      <c r="AY127" s="17">
        <f>IF(AND($D127=$AW$4,$E127=AY$5),VLOOKUP($A127,'Потребление ЭЭ_факт'!$A$5:$DH$154,47+'Потребление ЭЭ_факт'!CG$4+35,FALSE),IF(AX127&lt;&gt;0,VLOOKUP($A127,'Потребление ЭЭ_факт'!$A$5:$DH$154,47+'Потребление ЭЭ_факт'!CG$4+35,FALSE),0))</f>
        <v>0</v>
      </c>
      <c r="AZ127" s="17">
        <f>IF(AND($D127=$AW$4,$E127=AZ$5),VLOOKUP($A127,'Потребление ЭЭ_факт'!$A$5:$DH$154,47+'Потребление ЭЭ_факт'!CH$4+35,FALSE),IF(AY127&lt;&gt;0,VLOOKUP($A127,'Потребление ЭЭ_факт'!$A$5:$DH$154,47+'Потребление ЭЭ_факт'!CH$4+35,FALSE),0))</f>
        <v>0</v>
      </c>
      <c r="BA127" s="17">
        <f>IF(AND($D127=$AW$4,$E127=BA$5),VLOOKUP($A127,'Потребление ЭЭ_факт'!$A$5:$DH$154,47+'Потребление ЭЭ_факт'!CI$4+35,FALSE),IF(AZ127&lt;&gt;0,VLOOKUP($A127,'Потребление ЭЭ_факт'!$A$5:$DH$154,47+'Потребление ЭЭ_факт'!CI$4+35,FALSE),0))</f>
        <v>0</v>
      </c>
      <c r="BB127" s="17">
        <f>IF(AND($D127=$AW$4,$E127=BB$5),VLOOKUP($A127,'Потребление ЭЭ_факт'!$A$5:$DH$154,47+'Потребление ЭЭ_факт'!CJ$4+35,FALSE),IF(BA127&lt;&gt;0,VLOOKUP($A127,'Потребление ЭЭ_факт'!$A$5:$DH$154,47+'Потребление ЭЭ_факт'!CJ$4+35,FALSE),0))</f>
        <v>0</v>
      </c>
      <c r="BC127" s="17">
        <f>IF(AND($D127=$AW$4,$E127=BC$5),VLOOKUP($A127,'Потребление ЭЭ_факт'!$A$5:$DH$154,47+'Потребление ЭЭ_факт'!CK$4+35,FALSE),IF(BB127&lt;&gt;0,VLOOKUP($A127,'Потребление ЭЭ_факт'!$A$5:$DH$154,47+'Потребление ЭЭ_факт'!CK$4+35,FALSE),0))</f>
        <v>0</v>
      </c>
      <c r="BD127" s="17">
        <f>IF(AND($D127=$AW$4,$E127=BD$5),VLOOKUP($A127,'Потребление ЭЭ_факт'!$A$5:$DH$154,47+'Потребление ЭЭ_факт'!CL$4+35,FALSE),IF(BC127&lt;&gt;0,VLOOKUP($A127,'Потребление ЭЭ_факт'!$A$5:$DH$154,47+'Потребление ЭЭ_факт'!CL$4+35,FALSE),0))</f>
        <v>0</v>
      </c>
      <c r="BE127" s="17">
        <f>IF(AND($D127=$AW$4,$E127=BE$5),VLOOKUP($A127,'Потребление ЭЭ_факт'!$A$5:$DH$154,47+'Потребление ЭЭ_факт'!CM$4+35,FALSE),IF(BD127&lt;&gt;0,VLOOKUP($A127,'Потребление ЭЭ_факт'!$A$5:$DH$154,47+'Потребление ЭЭ_факт'!CM$4+35,FALSE),0))</f>
        <v>0</v>
      </c>
      <c r="BF127" s="17">
        <f>IF(AND($D127=$AW$4,$E127=BF$5),VLOOKUP($A127,'Потребление ЭЭ_факт'!$A$5:$DH$154,47+'Потребление ЭЭ_факт'!CN$4+35,FALSE),IF(BE127&lt;&gt;0,VLOOKUP($A127,'Потребление ЭЭ_факт'!$A$5:$DH$154,47+'Потребление ЭЭ_факт'!CN$4+35,FALSE),0))</f>
        <v>0</v>
      </c>
      <c r="BG127" s="17">
        <f>IF(AND($D127=$AW$4,$E127=BG$5),VLOOKUP($A127,'Потребление ЭЭ_факт'!$A$5:$DH$154,47+'Потребление ЭЭ_факт'!CO$4+35,FALSE),IF(BF127&lt;&gt;0,VLOOKUP($A127,'Потребление ЭЭ_факт'!$A$5:$DH$154,47+'Потребление ЭЭ_факт'!CO$4+35,FALSE),0))</f>
        <v>0</v>
      </c>
      <c r="BH127" s="17">
        <f>IF(AND($D127=$AW$4,$E127=BH$5),VLOOKUP($A127,'Потребление ЭЭ_факт'!$A$5:$DH$154,47+'Потребление ЭЭ_факт'!CP$4+35,FALSE),IF(BG127&lt;&gt;0,VLOOKUP($A127,'Потребление ЭЭ_факт'!$A$5:$DH$154,47+'Потребление ЭЭ_факт'!CP$4+35,FALSE),0))</f>
        <v>0</v>
      </c>
      <c r="BI127" s="14">
        <f>IF(AND($D127=$BI$4,$E127=BI$5),VLOOKUP($A127,'Потребление ЭЭ_факт'!$A$5:$DH$154,47+'Потребление ЭЭ_факт'!CQ$4+47,FALSE),IF(BH127&lt;&gt;0,VLOOKUP($A127,'Потребление ЭЭ_факт'!$A$5:$DH$154,47+'Потребление ЭЭ_факт'!CQ$4+47,FALSE),0))</f>
        <v>0</v>
      </c>
      <c r="BJ127" s="17">
        <f>IF(AND($D127=$BI$4,$E127=BJ$5),VLOOKUP($A127,'Потребление ЭЭ_факт'!$A$5:$DH$154,47+'Потребление ЭЭ_факт'!CR$4+47,FALSE),IF(BI127&lt;&gt;0,VLOOKUP($A127,'Потребление ЭЭ_факт'!$A$5:$DH$154,47+'Потребление ЭЭ_факт'!CR$4+47,FALSE),0))</f>
        <v>0</v>
      </c>
      <c r="BK127" s="17">
        <f>IF(AND($D127=$BI$4,$E127=BK$5),VLOOKUP($A127,'Потребление ЭЭ_факт'!$A$5:$DH$154,47+'Потребление ЭЭ_факт'!CS$4+47,FALSE),IF(BJ127&lt;&gt;0,VLOOKUP($A127,'Потребление ЭЭ_факт'!$A$5:$DH$154,47+'Потребление ЭЭ_факт'!CS$4+47,FALSE),0))</f>
        <v>0</v>
      </c>
      <c r="BL127" s="17">
        <f>IF(AND($D127=$BI$4,$E127=BL$5),VLOOKUP($A127,'Потребление ЭЭ_факт'!$A$5:$DH$154,47+'Потребление ЭЭ_факт'!CT$4+47,FALSE),IF(BK127&lt;&gt;0,VLOOKUP($A127,'Потребление ЭЭ_факт'!$A$5:$DH$154,47+'Потребление ЭЭ_факт'!CT$4+47,FALSE),0))</f>
        <v>9206.4</v>
      </c>
      <c r="BM127" s="17">
        <f>IF(AND($D127=$BI$4,$E127=BM$5),VLOOKUP($A127,'Потребление ЭЭ_факт'!$A$5:$DH$154,47+'Потребление ЭЭ_факт'!CU$4+47,FALSE),IF(BL127&lt;&gt;0,VLOOKUP($A127,'Потребление ЭЭ_факт'!$A$5:$DH$154,47+'Потребление ЭЭ_факт'!CU$4+47,FALSE),0))</f>
        <v>12173.299776</v>
      </c>
      <c r="BN127" s="17">
        <f>IF(AND($D127=$BI$4,$E127=BN$5),VLOOKUP($A127,'Потребление ЭЭ_факт'!$A$5:$DH$154,47+'Потребление ЭЭ_факт'!CV$4+47,FALSE),IF(BM127&lt;&gt;0,VLOOKUP($A127,'Потребление ЭЭ_факт'!$A$5:$DH$154,47+'Потребление ЭЭ_факт'!CV$4+47,FALSE),0))</f>
        <v>14571.432432</v>
      </c>
      <c r="BO127" s="17">
        <f>IF(AND($D127=$BI$4,$E127=BO$5),VLOOKUP($A127,'Потребление ЭЭ_факт'!$A$5:$DH$154,47+'Потребление ЭЭ_факт'!CW$4+47,FALSE),IF(BN127&lt;&gt;0,VLOOKUP($A127,'Потребление ЭЭ_факт'!$A$5:$DH$154,47+'Потребление ЭЭ_факт'!CW$4+47,FALSE),0))</f>
        <v>16355.949840000001</v>
      </c>
      <c r="BP127" s="17">
        <f>IF(AND($D127=$BI$4,$E127=BP$5),VLOOKUP($A127,'Потребление ЭЭ_факт'!$A$5:$DH$154,47+'Потребление ЭЭ_факт'!CX$4+47,FALSE),IF(BO127&lt;&gt;0,VLOOKUP($A127,'Потребление ЭЭ_факт'!$A$5:$DH$154,47+'Потребление ЭЭ_факт'!CX$4+47,FALSE),0))</f>
        <v>16190.600976</v>
      </c>
      <c r="BQ127" s="17">
        <f>IF(AND($D127=$BI$4,$E127=BQ$5),VLOOKUP($A127,'Потребление ЭЭ_факт'!$A$5:$DH$154,47+'Потребление ЭЭ_факт'!CY$4+47,FALSE),IF(BP127&lt;&gt;0,VLOOKUP($A127,'Потребление ЭЭ_факт'!$A$5:$DH$154,47+'Потребление ЭЭ_факт'!CY$4+47,FALSE),0))</f>
        <v>15359.582591999999</v>
      </c>
      <c r="BR127" s="17">
        <f>IF(AND($D127=$BI$4,$E127=BR$5),VLOOKUP($A127,'Потребление ЭЭ_факт'!$A$5:$DH$154,47+'Потребление ЭЭ_факт'!CZ$4+47,FALSE),IF(BQ127&lt;&gt;0,VLOOKUP($A127,'Потребление ЭЭ_факт'!$A$5:$DH$154,47+'Потребление ЭЭ_факт'!CZ$4+47,FALSE),0))</f>
        <v>13962.033003130435</v>
      </c>
      <c r="BS127" s="17">
        <f>IF(AND($D127=$BI$4,$E127=BS$5),VLOOKUP($A127,'Потребление ЭЭ_факт'!$A$5:$DH$154,47+'Потребление ЭЭ_факт'!DA$4+47,FALSE),IF(BR127&lt;&gt;0,VLOOKUP($A127,'Потребление ЭЭ_факт'!$A$5:$DH$154,47+'Потребление ЭЭ_факт'!DA$4+47,FALSE),0))</f>
        <v>12969.615312</v>
      </c>
      <c r="BT127" s="17">
        <f>IF(AND($D127=$BI$4,$E127=BT$5),VLOOKUP($A127,'Потребление ЭЭ_факт'!$A$5:$DH$154,47+'Потребление ЭЭ_факт'!DB$4+47,FALSE),IF(BS127&lt;&gt;0,VLOOKUP($A127,'Потребление ЭЭ_факт'!$A$5:$DH$154,47+'Потребление ЭЭ_факт'!DB$4+47,FALSE),0))</f>
        <v>13615.317935999999</v>
      </c>
      <c r="BU127" s="14">
        <f>IF(AND($D127=$BU$4,$E127=BU$5),VLOOKUP($A127,'Потребление ЭЭ_факт'!$A$5:$DH$154,59+'Потребление ЭЭ_факт'!DC$4+47,FALSE),IF(BT127&lt;&gt;0,VLOOKUP($A127,'Потребление ЭЭ_факт'!$A$5:$DH$154,47+'Потребление ЭЭ_факт'!DC$4+59,FALSE),0))</f>
        <v>12515.926608000002</v>
      </c>
      <c r="BV127" s="17">
        <f>IF(AND($D127=$BU$4,$E127=BV$5),VLOOKUP($A127,'Потребление ЭЭ_факт'!$A$5:$DH$154,59+'Потребление ЭЭ_факт'!DD$4+47,FALSE),IF(BU127&lt;&gt;0,VLOOKUP($A127,'Потребление ЭЭ_факт'!$A$5:$DH$154,47+'Потребление ЭЭ_факт'!DD$4+59,FALSE),0))</f>
        <v>14776.587503999999</v>
      </c>
      <c r="BW127" s="17">
        <f>IF(AND($D127=$BU$4,$E127=BW$5),VLOOKUP($A127,'Потребление ЭЭ_факт'!$A$5:$DH$154,59+'Потребление ЭЭ_факт'!DE$4+47,FALSE),IF(BV127&lt;&gt;0,VLOOKUP($A127,'Потребление ЭЭ_факт'!$A$5:$DH$154,47+'Потребление ЭЭ_факт'!DE$4+59,FALSE),0))</f>
        <v>13254.637967999999</v>
      </c>
      <c r="BX127" s="17">
        <f>IF(AND($D127=$BU$4,$E127=BX$5),VLOOKUP($A127,'Потребление ЭЭ_факт'!$A$5:$DH$154,59+'Потребление ЭЭ_факт'!DF$4+47,FALSE),IF(BW127&lt;&gt;0,VLOOKUP($A127,'Потребление ЭЭ_факт'!$A$5:$DH$154,47+'Потребление ЭЭ_факт'!DF$4+59,FALSE),0))</f>
        <v>12008.907792</v>
      </c>
      <c r="BY127" s="17">
        <f>IF(AND($D127=$BU$4,$E127=BY$5),VLOOKUP($A127,'Потребление ЭЭ_факт'!$A$5:$DH$154,59+'Потребление ЭЭ_факт'!DG$4+47,FALSE),IF(BX127&lt;&gt;0,VLOOKUP($A127,'Потребление ЭЭ_факт'!$A$5:$DH$154,47+'Потребление ЭЭ_факт'!DG$4+59,FALSE),0))</f>
        <v>12374.116991999999</v>
      </c>
      <c r="BZ127" s="17">
        <f>IF(AND($D127=$BU$4,$E127=BZ$5),VLOOKUP($A127,'Потребление ЭЭ_факт'!$A$5:$DH$154,59+'Потребление ЭЭ_факт'!DH$4+47,FALSE),IF(BY127&lt;&gt;0,VLOOKUP($A127,'Потребление ЭЭ_факт'!$A$5:$DH$154,47+'Потребление ЭЭ_факт'!DH$4+59,FALSE),0))</f>
        <v>12959.915234778948</v>
      </c>
      <c r="CA127" s="17">
        <f t="shared" si="467"/>
        <v>16355.949840000001</v>
      </c>
      <c r="CB127" s="17">
        <f t="shared" si="468"/>
        <v>16190.600976</v>
      </c>
      <c r="CC127" s="17">
        <f t="shared" si="469"/>
        <v>15359.582591999999</v>
      </c>
      <c r="CD127" s="17">
        <f t="shared" si="470"/>
        <v>13962.033003130435</v>
      </c>
      <c r="CE127" s="17">
        <f t="shared" si="471"/>
        <v>12969.615312</v>
      </c>
      <c r="CF127" s="15">
        <f t="shared" si="472"/>
        <v>13615.317935999999</v>
      </c>
      <c r="CG127" s="14">
        <f t="shared" si="473"/>
        <v>12515.926608000002</v>
      </c>
      <c r="CH127" s="15">
        <f t="shared" si="474"/>
        <v>14776.587503999999</v>
      </c>
      <c r="CI127" s="15">
        <f t="shared" si="475"/>
        <v>13254.637967999999</v>
      </c>
      <c r="CJ127" s="15">
        <f t="shared" si="476"/>
        <v>12008.907792</v>
      </c>
      <c r="CK127" s="15">
        <f t="shared" si="477"/>
        <v>12374.116991999999</v>
      </c>
      <c r="CL127" s="15">
        <f t="shared" si="478"/>
        <v>12959.915234778948</v>
      </c>
      <c r="CM127" s="15">
        <f t="shared" si="438"/>
        <v>16355.949840000001</v>
      </c>
      <c r="CN127" s="15">
        <f t="shared" si="439"/>
        <v>16190.600976</v>
      </c>
      <c r="CO127" s="15">
        <f t="shared" si="440"/>
        <v>15359.582591999999</v>
      </c>
      <c r="CP127" s="15">
        <f t="shared" si="441"/>
        <v>13962.033003130435</v>
      </c>
      <c r="CQ127" s="15">
        <f t="shared" si="442"/>
        <v>12969.615312</v>
      </c>
      <c r="CR127" s="16">
        <f t="shared" si="443"/>
        <v>13615.317935999999</v>
      </c>
      <c r="CS127" s="14">
        <f t="shared" si="437"/>
        <v>12515.926608000002</v>
      </c>
      <c r="CT127" s="15">
        <f t="shared" si="416"/>
        <v>14776.587503999999</v>
      </c>
      <c r="CU127" s="15">
        <f t="shared" si="417"/>
        <v>13254.637967999999</v>
      </c>
      <c r="CV127" s="15">
        <f t="shared" si="418"/>
        <v>12008.907792</v>
      </c>
      <c r="CW127" s="15">
        <f t="shared" si="419"/>
        <v>12374.116991999999</v>
      </c>
      <c r="CX127" s="15">
        <f t="shared" si="420"/>
        <v>12959.915234778948</v>
      </c>
      <c r="CY127" s="15">
        <f t="shared" si="421"/>
        <v>16355.949840000001</v>
      </c>
      <c r="CZ127" s="15">
        <f t="shared" si="422"/>
        <v>16190.600976</v>
      </c>
      <c r="DA127" s="15">
        <f t="shared" si="423"/>
        <v>15359.582591999999</v>
      </c>
      <c r="DB127" s="15">
        <f t="shared" si="424"/>
        <v>13962.033003130435</v>
      </c>
      <c r="DC127" s="15">
        <f t="shared" si="425"/>
        <v>12969.615312</v>
      </c>
      <c r="DD127" s="16">
        <f t="shared" si="459"/>
        <v>13615.317935999999</v>
      </c>
      <c r="DE127" s="14">
        <f t="shared" si="460"/>
        <v>12515.926608000002</v>
      </c>
      <c r="DF127" s="15">
        <f t="shared" si="426"/>
        <v>14776.587503999999</v>
      </c>
      <c r="DG127" s="15">
        <f t="shared" si="427"/>
        <v>13254.637967999999</v>
      </c>
      <c r="DH127" s="15">
        <f t="shared" si="428"/>
        <v>12008.907792</v>
      </c>
      <c r="DI127" s="15">
        <f t="shared" si="429"/>
        <v>12374.116991999999</v>
      </c>
      <c r="DJ127" s="15">
        <f t="shared" si="430"/>
        <v>12959.915234778948</v>
      </c>
      <c r="DK127" s="15">
        <f t="shared" si="431"/>
        <v>16355.949840000001</v>
      </c>
      <c r="DL127" s="15">
        <f t="shared" si="432"/>
        <v>16190.600976</v>
      </c>
      <c r="DM127" s="15">
        <f t="shared" si="433"/>
        <v>15359.582591999999</v>
      </c>
      <c r="DN127" s="15">
        <f t="shared" si="434"/>
        <v>13962.033003130435</v>
      </c>
      <c r="DO127" s="15">
        <f t="shared" si="435"/>
        <v>12969.615312</v>
      </c>
      <c r="DP127" s="16">
        <f t="shared" si="436"/>
        <v>13615.317935999999</v>
      </c>
      <c r="DQ127" s="14">
        <f t="shared" si="333"/>
        <v>12515.926608000002</v>
      </c>
      <c r="DR127" s="15">
        <f t="shared" si="334"/>
        <v>14776.587503999999</v>
      </c>
      <c r="DS127" s="15">
        <f t="shared" si="335"/>
        <v>13254.637967999999</v>
      </c>
      <c r="DT127" s="15">
        <f t="shared" si="336"/>
        <v>12008.907792</v>
      </c>
      <c r="DU127" s="15">
        <f t="shared" si="337"/>
        <v>12374.116991999999</v>
      </c>
      <c r="DV127" s="15">
        <f t="shared" si="338"/>
        <v>12959.915234778948</v>
      </c>
      <c r="DW127" s="15">
        <f t="shared" si="339"/>
        <v>16355.949840000001</v>
      </c>
      <c r="DX127" s="15">
        <f t="shared" si="340"/>
        <v>16190.600976</v>
      </c>
      <c r="DY127" s="15">
        <f t="shared" si="341"/>
        <v>15359.582591999999</v>
      </c>
      <c r="DZ127" s="15">
        <f t="shared" si="444"/>
        <v>13962.033003130435</v>
      </c>
      <c r="EA127" s="15">
        <f t="shared" si="445"/>
        <v>12969.615312</v>
      </c>
      <c r="EB127" s="16">
        <f t="shared" si="446"/>
        <v>13615.317935999999</v>
      </c>
      <c r="EC127" s="14">
        <f t="shared" si="447"/>
        <v>12515.926608000002</v>
      </c>
      <c r="ED127" s="15">
        <f t="shared" si="448"/>
        <v>14776.587503999999</v>
      </c>
      <c r="EE127" s="15">
        <f t="shared" si="449"/>
        <v>13254.637967999999</v>
      </c>
      <c r="EF127" s="15">
        <f t="shared" si="450"/>
        <v>12008.907792</v>
      </c>
      <c r="EG127" s="15">
        <f t="shared" si="451"/>
        <v>12374.116991999999</v>
      </c>
      <c r="EH127" s="15">
        <f t="shared" si="452"/>
        <v>12959.915234778948</v>
      </c>
      <c r="EI127" s="15">
        <f t="shared" si="453"/>
        <v>16355.949840000001</v>
      </c>
      <c r="EJ127" s="15">
        <f t="shared" si="454"/>
        <v>16190.600976</v>
      </c>
      <c r="EK127" s="15">
        <f t="shared" si="455"/>
        <v>15359.582591999999</v>
      </c>
      <c r="EL127" s="15">
        <f t="shared" si="456"/>
        <v>13962.033003130435</v>
      </c>
      <c r="EM127" s="15">
        <f t="shared" si="457"/>
        <v>12969.615312</v>
      </c>
      <c r="EN127" s="16">
        <f t="shared" si="458"/>
        <v>13615.317935999999</v>
      </c>
      <c r="EO127" s="14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6"/>
      <c r="FC127" s="14"/>
      <c r="FD127" s="17"/>
      <c r="FE127" s="17"/>
      <c r="FF127" s="17"/>
      <c r="FG127" s="17"/>
      <c r="FH127" s="17"/>
      <c r="FI127" s="17"/>
      <c r="FJ127" s="17"/>
      <c r="FK127" s="17"/>
      <c r="FL127" s="17"/>
      <c r="FM127" s="17"/>
      <c r="FN127" s="17"/>
      <c r="FO127" s="14"/>
      <c r="FP127" s="17"/>
      <c r="FQ127" s="17"/>
      <c r="FR127" s="17"/>
      <c r="FS127" s="17"/>
      <c r="FT127" s="17"/>
      <c r="FU127" s="17"/>
      <c r="FV127" s="17"/>
      <c r="FW127" s="17"/>
      <c r="FX127" s="17"/>
      <c r="FY127" s="17"/>
      <c r="FZ127" s="17"/>
      <c r="GA127" s="14"/>
      <c r="GB127" s="17"/>
      <c r="GC127" s="17"/>
      <c r="GD127" s="17"/>
      <c r="GE127" s="17">
        <f t="shared" si="345"/>
        <v>12173.299776</v>
      </c>
      <c r="GF127" s="17">
        <f t="shared" si="346"/>
        <v>14571.432432</v>
      </c>
      <c r="GG127" s="17">
        <f t="shared" si="347"/>
        <v>16355.949840000001</v>
      </c>
      <c r="GH127" s="17">
        <f t="shared" si="348"/>
        <v>16190.600976</v>
      </c>
      <c r="GI127" s="17">
        <f t="shared" si="349"/>
        <v>15359.582591999999</v>
      </c>
      <c r="GJ127" s="17">
        <f t="shared" si="350"/>
        <v>13962.033003130435</v>
      </c>
      <c r="GK127" s="17">
        <f t="shared" si="351"/>
        <v>12969.615312</v>
      </c>
      <c r="GL127" s="17">
        <f t="shared" si="352"/>
        <v>13615.317935999999</v>
      </c>
      <c r="GM127" s="14">
        <f t="shared" si="353"/>
        <v>12515.926608000002</v>
      </c>
      <c r="GN127" s="17">
        <f t="shared" si="354"/>
        <v>14776.587503999999</v>
      </c>
      <c r="GO127" s="17">
        <f t="shared" si="355"/>
        <v>13254.637967999999</v>
      </c>
      <c r="GP127" s="17">
        <f t="shared" si="356"/>
        <v>12008.907792</v>
      </c>
      <c r="GQ127" s="17">
        <f t="shared" si="357"/>
        <v>12374.116991999999</v>
      </c>
      <c r="GR127" s="17">
        <f t="shared" si="358"/>
        <v>12959.915234778948</v>
      </c>
      <c r="GS127" s="17">
        <f t="shared" si="359"/>
        <v>16355.949840000001</v>
      </c>
      <c r="GT127" s="17">
        <f t="shared" si="360"/>
        <v>16190.600976</v>
      </c>
      <c r="GU127" s="17">
        <f t="shared" si="361"/>
        <v>15359.582591999999</v>
      </c>
      <c r="GV127" s="17">
        <f t="shared" si="362"/>
        <v>13962.033003130435</v>
      </c>
      <c r="GW127" s="17">
        <f t="shared" si="363"/>
        <v>12969.615312</v>
      </c>
      <c r="GX127" s="15">
        <f t="shared" si="364"/>
        <v>13615.317935999999</v>
      </c>
      <c r="GY127" s="14">
        <f t="shared" si="365"/>
        <v>12515.926608000002</v>
      </c>
      <c r="GZ127" s="15">
        <f t="shared" si="366"/>
        <v>14776.587503999999</v>
      </c>
      <c r="HA127" s="15">
        <f t="shared" si="367"/>
        <v>13254.637967999999</v>
      </c>
      <c r="HB127" s="15">
        <f t="shared" si="368"/>
        <v>12008.907792</v>
      </c>
      <c r="HC127" s="15">
        <f t="shared" si="369"/>
        <v>12374.116991999999</v>
      </c>
      <c r="HD127" s="15">
        <f t="shared" si="370"/>
        <v>12959.915234778948</v>
      </c>
      <c r="HE127" s="15">
        <f t="shared" si="371"/>
        <v>16355.949840000001</v>
      </c>
      <c r="HF127" s="15">
        <f t="shared" si="372"/>
        <v>16190.600976</v>
      </c>
      <c r="HG127" s="15">
        <f t="shared" si="373"/>
        <v>15359.582591999999</v>
      </c>
      <c r="HH127" s="15">
        <f t="shared" si="374"/>
        <v>13962.033003130435</v>
      </c>
      <c r="HI127" s="15">
        <f t="shared" si="375"/>
        <v>12969.615312</v>
      </c>
      <c r="HJ127" s="16">
        <f t="shared" si="376"/>
        <v>13615.317935999999</v>
      </c>
      <c r="HK127" s="14">
        <f t="shared" si="377"/>
        <v>12515.926608000002</v>
      </c>
      <c r="HL127" s="15">
        <f t="shared" si="378"/>
        <v>14776.587503999999</v>
      </c>
      <c r="HM127" s="15">
        <f t="shared" si="379"/>
        <v>13254.637967999999</v>
      </c>
      <c r="HN127" s="15">
        <f t="shared" si="380"/>
        <v>12008.907792</v>
      </c>
      <c r="HO127" s="15">
        <f t="shared" si="381"/>
        <v>12374.116991999999</v>
      </c>
      <c r="HP127" s="15">
        <f t="shared" si="382"/>
        <v>12959.915234778948</v>
      </c>
      <c r="HQ127" s="15">
        <f t="shared" si="383"/>
        <v>16355.949840000001</v>
      </c>
      <c r="HR127" s="15">
        <f t="shared" si="384"/>
        <v>16190.600976</v>
      </c>
      <c r="HS127" s="15">
        <f t="shared" si="385"/>
        <v>15359.582591999999</v>
      </c>
      <c r="HT127" s="15">
        <f t="shared" si="386"/>
        <v>13962.033003130435</v>
      </c>
      <c r="HU127" s="15">
        <f t="shared" si="387"/>
        <v>12969.615312</v>
      </c>
      <c r="HV127" s="16">
        <f t="shared" si="388"/>
        <v>13615.317935999999</v>
      </c>
      <c r="HW127" s="14">
        <f t="shared" si="389"/>
        <v>12515.926608000002</v>
      </c>
      <c r="HX127" s="15">
        <f t="shared" si="390"/>
        <v>14776.587503999999</v>
      </c>
      <c r="HY127" s="15">
        <f t="shared" si="391"/>
        <v>13254.637967999999</v>
      </c>
      <c r="HZ127" s="15">
        <f t="shared" si="392"/>
        <v>12008.907792</v>
      </c>
      <c r="IA127" s="15">
        <f t="shared" si="393"/>
        <v>12374.116991999999</v>
      </c>
      <c r="IB127" s="15">
        <f t="shared" si="394"/>
        <v>12959.915234778948</v>
      </c>
      <c r="IC127" s="15">
        <f t="shared" si="395"/>
        <v>16355.949840000001</v>
      </c>
      <c r="ID127" s="15">
        <f t="shared" si="396"/>
        <v>16190.600976</v>
      </c>
      <c r="IE127" s="15">
        <f t="shared" si="397"/>
        <v>15359.582591999999</v>
      </c>
      <c r="IF127" s="15">
        <f t="shared" si="398"/>
        <v>13962.033003130435</v>
      </c>
      <c r="IG127" s="15">
        <f t="shared" si="399"/>
        <v>12969.615312</v>
      </c>
      <c r="IH127" s="16">
        <f t="shared" si="400"/>
        <v>13615.317935999999</v>
      </c>
      <c r="II127" s="14">
        <f t="shared" si="401"/>
        <v>12515.926608000002</v>
      </c>
      <c r="IJ127" s="15">
        <f t="shared" si="415"/>
        <v>14776.587503999999</v>
      </c>
      <c r="IK127" s="15">
        <f t="shared" si="465"/>
        <v>13254.637967999999</v>
      </c>
      <c r="IL127" s="15">
        <f t="shared" si="466"/>
        <v>12008.907792</v>
      </c>
      <c r="IM127" s="15"/>
      <c r="IN127" s="15"/>
      <c r="IO127" s="15"/>
      <c r="IP127" s="15"/>
      <c r="IQ127" s="15"/>
      <c r="IR127" s="15"/>
      <c r="IS127" s="15"/>
      <c r="IT127" s="16"/>
      <c r="IU127" s="14"/>
      <c r="IV127" s="15"/>
      <c r="IW127" s="15"/>
      <c r="IX127" s="15"/>
      <c r="IY127" s="15"/>
      <c r="IZ127" s="15"/>
      <c r="JA127" s="15"/>
      <c r="JB127" s="15"/>
      <c r="JC127" s="15"/>
      <c r="JD127" s="15"/>
      <c r="JE127" s="15"/>
      <c r="JF127" s="16"/>
      <c r="JH127" s="17"/>
      <c r="JI127" s="14">
        <f t="shared" si="406"/>
        <v>0</v>
      </c>
      <c r="JJ127" s="15">
        <f t="shared" si="407"/>
        <v>0</v>
      </c>
      <c r="JK127" s="15">
        <f t="shared" si="408"/>
        <v>115197.83186713042</v>
      </c>
      <c r="JL127" s="15">
        <f t="shared" si="409"/>
        <v>166343.1917579094</v>
      </c>
      <c r="JM127" s="15">
        <f t="shared" si="410"/>
        <v>166343.1917579094</v>
      </c>
      <c r="JN127" s="15">
        <f t="shared" si="411"/>
        <v>166343.1917579094</v>
      </c>
      <c r="JO127" s="15">
        <f t="shared" si="412"/>
        <v>166343.1917579094</v>
      </c>
      <c r="JP127" s="15">
        <f t="shared" si="413"/>
        <v>52556.059871999998</v>
      </c>
      <c r="JQ127" s="15">
        <f t="shared" si="414"/>
        <v>0</v>
      </c>
      <c r="JR127" s="14"/>
    </row>
    <row r="128" spans="1:278" ht="12.75" customHeight="1" x14ac:dyDescent="0.25">
      <c r="A128" s="1" t="s">
        <v>205</v>
      </c>
      <c r="B128" s="3" t="s">
        <v>206</v>
      </c>
      <c r="C128" s="4">
        <v>45441</v>
      </c>
      <c r="D128">
        <f t="shared" si="479"/>
        <v>2024</v>
      </c>
      <c r="E128">
        <f t="shared" si="480"/>
        <v>5</v>
      </c>
      <c r="F128">
        <f t="shared" si="481"/>
        <v>2021</v>
      </c>
      <c r="G128">
        <f t="shared" si="464"/>
        <v>5</v>
      </c>
      <c r="H128">
        <f t="shared" si="402"/>
        <v>2024</v>
      </c>
      <c r="I128">
        <f t="shared" si="403"/>
        <v>6</v>
      </c>
      <c r="J128">
        <f t="shared" si="404"/>
        <v>2029</v>
      </c>
      <c r="K128">
        <f t="shared" si="405"/>
        <v>5</v>
      </c>
      <c r="M128" s="28">
        <f>IF(AND($D128=$M$4,$E128=M$5),VLOOKUP($A128,'Потребление ЭЭ_факт'!$A$5:$DH$154,47+'Потребление ЭЭ_факт'!AU$4-1,FALSE),IF(L128&lt;&gt;0,VLOOKUP($A128,'Потребление ЭЭ_факт'!$A$5:$DH$154,47+'Потребление ЭЭ_факт'!AU$4-1,FALSE),0))</f>
        <v>0</v>
      </c>
      <c r="N128" s="17">
        <f>IF(AND($D128=$M$4,$E128=N$5),VLOOKUP($A128,'Потребление ЭЭ_факт'!$A$5:$DH$154,47+'Потребление ЭЭ_факт'!AV$4-1,FALSE),IF(M128&lt;&gt;0,VLOOKUP($A128,'Потребление ЭЭ_факт'!$A$5:$DH$154,47+'Потребление ЭЭ_факт'!AV$4-1,FALSE),0))</f>
        <v>0</v>
      </c>
      <c r="O128" s="17">
        <f>IF(AND($D128=$M$4,$E128=O$5),VLOOKUP($A128,'Потребление ЭЭ_факт'!$A$5:$DH$154,47+'Потребление ЭЭ_факт'!AW$4-1,FALSE),IF(N128&lt;&gt;0,VLOOKUP($A128,'Потребление ЭЭ_факт'!$A$5:$DH$154,47+'Потребление ЭЭ_факт'!AW$4-1,FALSE),0))</f>
        <v>0</v>
      </c>
      <c r="P128" s="17">
        <f>IF(AND($D128=$M$4,$E128=P$5),VLOOKUP($A128,'Потребление ЭЭ_факт'!$A$5:$DH$154,47+'Потребление ЭЭ_факт'!AX$4-1,FALSE),IF(O128&lt;&gt;0,VLOOKUP($A128,'Потребление ЭЭ_факт'!$A$5:$DH$154,47+'Потребление ЭЭ_факт'!AX$4-1,FALSE),0))</f>
        <v>0</v>
      </c>
      <c r="Q128" s="17">
        <f>IF(AND($D128=$M$4,$E128=Q$5),VLOOKUP($A128,'Потребление ЭЭ_факт'!$A$5:$DH$154,47+'Потребление ЭЭ_факт'!AY$4-1,FALSE),IF(P128&lt;&gt;0,VLOOKUP($A128,'Потребление ЭЭ_факт'!$A$5:$DH$154,47+'Потребление ЭЭ_факт'!AY$4-1,FALSE),0))</f>
        <v>0</v>
      </c>
      <c r="R128" s="17">
        <f>IF(AND($D128=$M$4,$E128=R$5),VLOOKUP($A128,'Потребление ЭЭ_факт'!$A$5:$DH$154,47+'Потребление ЭЭ_факт'!AZ$4-1,FALSE),IF(Q128&lt;&gt;0,VLOOKUP($A128,'Потребление ЭЭ_факт'!$A$5:$DH$154,47+'Потребление ЭЭ_факт'!AZ$4-1,FALSE),0))</f>
        <v>0</v>
      </c>
      <c r="S128" s="17">
        <f>IF(AND($D128=$M$4,$E128=S$5),VLOOKUP($A128,'Потребление ЭЭ_факт'!$A$5:$DH$154,47+'Потребление ЭЭ_факт'!BA$4-1,FALSE),IF(R128&lt;&gt;0,VLOOKUP($A128,'Потребление ЭЭ_факт'!$A$5:$DH$154,47+'Потребление ЭЭ_факт'!BA$4-1,FALSE),0))</f>
        <v>0</v>
      </c>
      <c r="T128" s="17">
        <f>IF(AND($D128=$M$4,$E128=T$5),VLOOKUP($A128,'Потребление ЭЭ_факт'!$A$5:$DH$154,47+'Потребление ЭЭ_факт'!BB$4-1,FALSE),IF(S128&lt;&gt;0,VLOOKUP($A128,'Потребление ЭЭ_факт'!$A$5:$DH$154,47+'Потребление ЭЭ_факт'!BB$4-1,FALSE),0))</f>
        <v>0</v>
      </c>
      <c r="U128" s="17">
        <f>IF(AND($D128=$M$4,$E128=U$5),VLOOKUP($A128,'Потребление ЭЭ_факт'!$A$5:$DH$154,47+'Потребление ЭЭ_факт'!BC$4-1,FALSE),IF(T128&lt;&gt;0,VLOOKUP($A128,'Потребление ЭЭ_факт'!$A$5:$DH$154,47+'Потребление ЭЭ_факт'!BC$4-1,FALSE),0))</f>
        <v>0</v>
      </c>
      <c r="V128" s="17">
        <f>IF(AND($D128=$M$4,$E128=V$5),VLOOKUP($A128,'Потребление ЭЭ_факт'!$A$5:$DH$154,47+'Потребление ЭЭ_факт'!BD$4-1,FALSE),IF(U128&lt;&gt;0,VLOOKUP($A128,'Потребление ЭЭ_факт'!$A$5:$DH$154,47+'Потребление ЭЭ_факт'!BD$4-1,FALSE),0))</f>
        <v>0</v>
      </c>
      <c r="W128" s="17">
        <f>IF(AND($D128=$M$4,$E128=W$5),VLOOKUP($A128,'Потребление ЭЭ_факт'!$A$5:$DH$154,47+'Потребление ЭЭ_факт'!BE$4-1,FALSE),IF(V128&lt;&gt;0,VLOOKUP($A128,'Потребление ЭЭ_факт'!$A$5:$DH$154,47+'Потребление ЭЭ_факт'!BE$4-1,FALSE),0))</f>
        <v>0</v>
      </c>
      <c r="X128" s="17">
        <f>IF(AND($D128=$M$4,$E128=X$5),VLOOKUP($A128,'Потребление ЭЭ_факт'!$A$5:$DH$154,47+'Потребление ЭЭ_факт'!BF$4-1,FALSE),IF(W128&lt;&gt;0,VLOOKUP($A128,'Потребление ЭЭ_факт'!$A$5:$DH$154,47+'Потребление ЭЭ_факт'!BF$4-1,FALSE),0))</f>
        <v>0</v>
      </c>
      <c r="Y128" s="14">
        <f>IF(AND($D128=$Y$4,$E128=Y$5),VLOOKUP($A128,'Потребление ЭЭ_факт'!$A$5:$DH$154,47+'Потребление ЭЭ_факт'!BG$4+11,FALSE),IF(X128&lt;&gt;0,VLOOKUP($A128,'Потребление ЭЭ_факт'!$A$5:$DH$154,47+'Потребление ЭЭ_факт'!BG$4+11,FALSE),0))</f>
        <v>0</v>
      </c>
      <c r="Z128" s="17">
        <f>IF(AND($D128=$Y$4,$E128=Z$5),VLOOKUP($A128,'Потребление ЭЭ_факт'!$A$5:$DH$154,47+'Потребление ЭЭ_факт'!BH$4+11,FALSE),IF(Y128&lt;&gt;0,VLOOKUP($A128,'Потребление ЭЭ_факт'!$A$5:$DH$154,47+'Потребление ЭЭ_факт'!BH$4+11,FALSE),0))</f>
        <v>0</v>
      </c>
      <c r="AA128" s="17">
        <f>IF(AND($D128=$Y$4,$E128=AA$5),VLOOKUP($A128,'Потребление ЭЭ_факт'!$A$5:$DH$154,47+'Потребление ЭЭ_факт'!BI$4+11,FALSE),IF(Z128&lt;&gt;0,VLOOKUP($A128,'Потребление ЭЭ_факт'!$A$5:$DH$154,47+'Потребление ЭЭ_факт'!BI$4+11,FALSE),0))</f>
        <v>0</v>
      </c>
      <c r="AB128" s="17">
        <f>IF(AND($D128=$Y$4,$E128=AB$5),VLOOKUP($A128,'Потребление ЭЭ_факт'!$A$5:$DH$154,47+'Потребление ЭЭ_факт'!BJ$4+11,FALSE),IF(AA128&lt;&gt;0,VLOOKUP($A128,'Потребление ЭЭ_факт'!$A$5:$DH$154,47+'Потребление ЭЭ_факт'!BJ$4+11,FALSE),0))</f>
        <v>0</v>
      </c>
      <c r="AC128" s="17">
        <f>IF(AND($D128=$Y$4,$E128=AC$5),VLOOKUP($A128,'Потребление ЭЭ_факт'!$A$5:$DH$154,47+'Потребление ЭЭ_факт'!BK$4+11,FALSE),IF(AB128&lt;&gt;0,VLOOKUP($A128,'Потребление ЭЭ_факт'!$A$5:$DH$154,47+'Потребление ЭЭ_факт'!BK$4+11,FALSE),0))</f>
        <v>0</v>
      </c>
      <c r="AD128" s="17">
        <f>IF(AND($D128=$Y$4,$E128=AD$5),VLOOKUP($A128,'Потребление ЭЭ_факт'!$A$5:$DH$154,47+'Потребление ЭЭ_факт'!BL$4+11,FALSE),IF(AC128&lt;&gt;0,VLOOKUP($A128,'Потребление ЭЭ_факт'!$A$5:$DH$154,47+'Потребление ЭЭ_факт'!BL$4+11,FALSE),0))</f>
        <v>0</v>
      </c>
      <c r="AE128" s="17">
        <f>IF(AND($D128=$Y$4,$E128=AE$5),VLOOKUP($A128,'Потребление ЭЭ_факт'!$A$5:$DH$154,47+'Потребление ЭЭ_факт'!BM$4+11,FALSE),IF(AD128&lt;&gt;0,VLOOKUP($A128,'Потребление ЭЭ_факт'!$A$5:$DH$154,47+'Потребление ЭЭ_факт'!BM$4+11,FALSE),0))</f>
        <v>0</v>
      </c>
      <c r="AF128" s="17">
        <f>IF(AND($D128=$Y$4,$E128=AF$5),VLOOKUP($A128,'Потребление ЭЭ_факт'!$A$5:$DH$154,47+'Потребление ЭЭ_факт'!BN$4+11,FALSE),IF(AE128&lt;&gt;0,VLOOKUP($A128,'Потребление ЭЭ_факт'!$A$5:$DH$154,47+'Потребление ЭЭ_факт'!BN$4+11,FALSE),0))</f>
        <v>0</v>
      </c>
      <c r="AG128" s="17">
        <f>IF(AND($D128=$Y$4,$E128=AG$5),VLOOKUP($A128,'Потребление ЭЭ_факт'!$A$5:$DH$154,47+'Потребление ЭЭ_факт'!BO$4+11,FALSE),IF(AF128&lt;&gt;0,VLOOKUP($A128,'Потребление ЭЭ_факт'!$A$5:$DH$154,47+'Потребление ЭЭ_факт'!BO$4+11,FALSE),0))</f>
        <v>0</v>
      </c>
      <c r="AH128" s="17">
        <f>IF(AND($D128=$Y$4,$E128=AH$5),VLOOKUP($A128,'Потребление ЭЭ_факт'!$A$5:$DH$154,47+'Потребление ЭЭ_факт'!BP$4+11,FALSE),IF(AG128&lt;&gt;0,VLOOKUP($A128,'Потребление ЭЭ_факт'!$A$5:$DH$154,47+'Потребление ЭЭ_факт'!BP$4+11,FALSE),0))</f>
        <v>0</v>
      </c>
      <c r="AI128" s="17">
        <f>IF(AND($D128=$Y$4,$E128=AI$5),VLOOKUP($A128,'Потребление ЭЭ_факт'!$A$5:$DH$154,47+'Потребление ЭЭ_факт'!BQ$4+11,FALSE),IF(AH128&lt;&gt;0,VLOOKUP($A128,'Потребление ЭЭ_факт'!$A$5:$DH$154,47+'Потребление ЭЭ_факт'!BQ$4+11,FALSE),0))</f>
        <v>0</v>
      </c>
      <c r="AJ128" s="17">
        <f>IF(AND($D128=$Y$4,$E128=AJ$5),VLOOKUP($A128,'Потребление ЭЭ_факт'!$A$5:$DH$154,47+'Потребление ЭЭ_факт'!BR$4+11,FALSE),IF(AI128&lt;&gt;0,VLOOKUP($A128,'Потребление ЭЭ_факт'!$A$5:$DH$154,47+'Потребление ЭЭ_факт'!BR$4+11,FALSE),0))</f>
        <v>0</v>
      </c>
      <c r="AK128" s="14">
        <f>IF(AND($D128=$AK$4,$E128=AK$5),VLOOKUP($A128,'Потребление ЭЭ_факт'!$A$5:$DH$154,47+'Потребление ЭЭ_факт'!BS$4+23,FALSE),IF(AJ128&lt;&gt;0,VLOOKUP($A128,'Потребление ЭЭ_факт'!$A$5:$DH$154,47+'Потребление ЭЭ_факт'!BS$4+23,FALSE),0))</f>
        <v>0</v>
      </c>
      <c r="AL128" s="17">
        <f>IF(AND($D128=$AK$4,$E128=AL$5),VLOOKUP($A128,'Потребление ЭЭ_факт'!$A$5:$DH$154,47+'Потребление ЭЭ_факт'!BT$4+23,FALSE),IF(AK128&lt;&gt;0,VLOOKUP($A128,'Потребление ЭЭ_факт'!$A$5:$DH$154,47+'Потребление ЭЭ_факт'!BT$4+23,FALSE),0))</f>
        <v>0</v>
      </c>
      <c r="AM128" s="17">
        <f>IF(AND($D128=$AK$4,$E128=AM$5),VLOOKUP($A128,'Потребление ЭЭ_факт'!$A$5:$DH$154,47+'Потребление ЭЭ_факт'!BU$4+23,FALSE),IF(AL128&lt;&gt;0,VLOOKUP($A128,'Потребление ЭЭ_факт'!$A$5:$DH$154,47+'Потребление ЭЭ_факт'!BU$4+23,FALSE),0))</f>
        <v>0</v>
      </c>
      <c r="AN128" s="17">
        <f>IF(AND($D128=$AK$4,$E128=AN$5),VLOOKUP($A128,'Потребление ЭЭ_факт'!$A$5:$DH$154,47+'Потребление ЭЭ_факт'!BV$4+23,FALSE),IF(AM128&lt;&gt;0,VLOOKUP($A128,'Потребление ЭЭ_факт'!$A$5:$DH$154,47+'Потребление ЭЭ_факт'!BV$4+23,FALSE),0))</f>
        <v>0</v>
      </c>
      <c r="AO128" s="17">
        <f>IF(AND($D128=$AK$4,$E128=AO$5),VLOOKUP($A128,'Потребление ЭЭ_факт'!$A$5:$DH$154,47+'Потребление ЭЭ_факт'!BW$4+23,FALSE),IF(AN128&lt;&gt;0,VLOOKUP($A128,'Потребление ЭЭ_факт'!$A$5:$DH$154,47+'Потребление ЭЭ_факт'!BW$4+23,FALSE),0))</f>
        <v>0</v>
      </c>
      <c r="AP128" s="17">
        <f>IF(AND($D128=$AK$4,$E128=AP$5),VLOOKUP($A128,'Потребление ЭЭ_факт'!$A$5:$DH$154,47+'Потребление ЭЭ_факт'!BX$4+23,FALSE),IF(AO128&lt;&gt;0,VLOOKUP($A128,'Потребление ЭЭ_факт'!$A$5:$DH$154,47+'Потребление ЭЭ_факт'!BX$4+23,FALSE),0))</f>
        <v>0</v>
      </c>
      <c r="AQ128" s="17">
        <f>IF(AND($D128=$AK$4,$E128=AQ$5),VLOOKUP($A128,'Потребление ЭЭ_факт'!$A$5:$DH$154,47+'Потребление ЭЭ_факт'!BY$4+23,FALSE),IF(AP128&lt;&gt;0,VLOOKUP($A128,'Потребление ЭЭ_факт'!$A$5:$DH$154,47+'Потребление ЭЭ_факт'!BY$4+23,FALSE),0))</f>
        <v>0</v>
      </c>
      <c r="AR128" s="17">
        <f>IF(AND($D128=$AK$4,$E128=AR$5),VLOOKUP($A128,'Потребление ЭЭ_факт'!$A$5:$DH$154,47+'Потребление ЭЭ_факт'!BZ$4+23,FALSE),IF(AQ128&lt;&gt;0,VLOOKUP($A128,'Потребление ЭЭ_факт'!$A$5:$DH$154,47+'Потребление ЭЭ_факт'!BZ$4+23,FALSE),0))</f>
        <v>0</v>
      </c>
      <c r="AS128" s="17">
        <f>IF(AND($D128=$AK$4,$E128=AS$5),VLOOKUP($A128,'Потребление ЭЭ_факт'!$A$5:$DH$154,47+'Потребление ЭЭ_факт'!CA$4+23,FALSE),IF(AR128&lt;&gt;0,VLOOKUP($A128,'Потребление ЭЭ_факт'!$A$5:$DH$154,47+'Потребление ЭЭ_факт'!CA$4+23,FALSE),0))</f>
        <v>0</v>
      </c>
      <c r="AT128" s="17">
        <f>IF(AND($D128=$AK$4,$E128=AT$5),VLOOKUP($A128,'Потребление ЭЭ_факт'!$A$5:$DH$154,47+'Потребление ЭЭ_факт'!CB$4+23,FALSE),IF(AS128&lt;&gt;0,VLOOKUP($A128,'Потребление ЭЭ_факт'!$A$5:$DH$154,47+'Потребление ЭЭ_факт'!CB$4+23,FALSE),0))</f>
        <v>0</v>
      </c>
      <c r="AU128" s="17">
        <f>IF(AND($D128=$AK$4,$E128=AU$5),VLOOKUP($A128,'Потребление ЭЭ_факт'!$A$5:$DH$154,47+'Потребление ЭЭ_факт'!CC$4+23,FALSE),IF(AT128&lt;&gt;0,VLOOKUP($A128,'Потребление ЭЭ_факт'!$A$5:$DH$154,47+'Потребление ЭЭ_факт'!CC$4+23,FALSE),0))</f>
        <v>0</v>
      </c>
      <c r="AV128" s="17">
        <f>IF(AND($D128=$AK$4,$E128=AV$5),VLOOKUP($A128,'Потребление ЭЭ_факт'!$A$5:$DH$154,47+'Потребление ЭЭ_факт'!CD$4+23,FALSE),IF(AU128&lt;&gt;0,VLOOKUP($A128,'Потребление ЭЭ_факт'!$A$5:$DH$154,47+'Потребление ЭЭ_факт'!CD$4+23,FALSE),0))</f>
        <v>0</v>
      </c>
      <c r="AW128" s="14">
        <f>IF(AND($D128=$AW$4,$E128=AW$5),VLOOKUP($A128,'Потребление ЭЭ_факт'!$A$5:$DH$154,47+'Потребление ЭЭ_факт'!CE$4+35,FALSE),IF(AV128&lt;&gt;0,VLOOKUP($A128,'Потребление ЭЭ_факт'!$A$5:$DH$154,47+'Потребление ЭЭ_факт'!CE$4+35,FALSE),0))</f>
        <v>0</v>
      </c>
      <c r="AX128" s="17">
        <f>IF(AND($D128=$AW$4,$E128=AX$5),VLOOKUP($A128,'Потребление ЭЭ_факт'!$A$5:$DH$154,47+'Потребление ЭЭ_факт'!CF$4+35,FALSE),IF(AW128&lt;&gt;0,VLOOKUP($A128,'Потребление ЭЭ_факт'!$A$5:$DH$154,47+'Потребление ЭЭ_факт'!CF$4+35,FALSE),0))</f>
        <v>0</v>
      </c>
      <c r="AY128" s="17">
        <f>IF(AND($D128=$AW$4,$E128=AY$5),VLOOKUP($A128,'Потребление ЭЭ_факт'!$A$5:$DH$154,47+'Потребление ЭЭ_факт'!CG$4+35,FALSE),IF(AX128&lt;&gt;0,VLOOKUP($A128,'Потребление ЭЭ_факт'!$A$5:$DH$154,47+'Потребление ЭЭ_факт'!CG$4+35,FALSE),0))</f>
        <v>0</v>
      </c>
      <c r="AZ128" s="17">
        <f>IF(AND($D128=$AW$4,$E128=AZ$5),VLOOKUP($A128,'Потребление ЭЭ_факт'!$A$5:$DH$154,47+'Потребление ЭЭ_факт'!CH$4+35,FALSE),IF(AY128&lt;&gt;0,VLOOKUP($A128,'Потребление ЭЭ_факт'!$A$5:$DH$154,47+'Потребление ЭЭ_факт'!CH$4+35,FALSE),0))</f>
        <v>0</v>
      </c>
      <c r="BA128" s="17">
        <f>IF(AND($D128=$AW$4,$E128=BA$5),VLOOKUP($A128,'Потребление ЭЭ_факт'!$A$5:$DH$154,47+'Потребление ЭЭ_факт'!CI$4+35,FALSE),IF(AZ128&lt;&gt;0,VLOOKUP($A128,'Потребление ЭЭ_факт'!$A$5:$DH$154,47+'Потребление ЭЭ_факт'!CI$4+35,FALSE),0))</f>
        <v>0</v>
      </c>
      <c r="BB128" s="17">
        <f>IF(AND($D128=$AW$4,$E128=BB$5),VLOOKUP($A128,'Потребление ЭЭ_факт'!$A$5:$DH$154,47+'Потребление ЭЭ_факт'!CJ$4+35,FALSE),IF(BA128&lt;&gt;0,VLOOKUP($A128,'Потребление ЭЭ_факт'!$A$5:$DH$154,47+'Потребление ЭЭ_факт'!CJ$4+35,FALSE),0))</f>
        <v>0</v>
      </c>
      <c r="BC128" s="17">
        <f>IF(AND($D128=$AW$4,$E128=BC$5),VLOOKUP($A128,'Потребление ЭЭ_факт'!$A$5:$DH$154,47+'Потребление ЭЭ_факт'!CK$4+35,FALSE),IF(BB128&lt;&gt;0,VLOOKUP($A128,'Потребление ЭЭ_факт'!$A$5:$DH$154,47+'Потребление ЭЭ_факт'!CK$4+35,FALSE),0))</f>
        <v>0</v>
      </c>
      <c r="BD128" s="17">
        <f>IF(AND($D128=$AW$4,$E128=BD$5),VLOOKUP($A128,'Потребление ЭЭ_факт'!$A$5:$DH$154,47+'Потребление ЭЭ_факт'!CL$4+35,FALSE),IF(BC128&lt;&gt;0,VLOOKUP($A128,'Потребление ЭЭ_факт'!$A$5:$DH$154,47+'Потребление ЭЭ_факт'!CL$4+35,FALSE),0))</f>
        <v>0</v>
      </c>
      <c r="BE128" s="17">
        <f>IF(AND($D128=$AW$4,$E128=BE$5),VLOOKUP($A128,'Потребление ЭЭ_факт'!$A$5:$DH$154,47+'Потребление ЭЭ_факт'!CM$4+35,FALSE),IF(BD128&lt;&gt;0,VLOOKUP($A128,'Потребление ЭЭ_факт'!$A$5:$DH$154,47+'Потребление ЭЭ_факт'!CM$4+35,FALSE),0))</f>
        <v>0</v>
      </c>
      <c r="BF128" s="17">
        <f>IF(AND($D128=$AW$4,$E128=BF$5),VLOOKUP($A128,'Потребление ЭЭ_факт'!$A$5:$DH$154,47+'Потребление ЭЭ_факт'!CN$4+35,FALSE),IF(BE128&lt;&gt;0,VLOOKUP($A128,'Потребление ЭЭ_факт'!$A$5:$DH$154,47+'Потребление ЭЭ_факт'!CN$4+35,FALSE),0))</f>
        <v>0</v>
      </c>
      <c r="BG128" s="17">
        <f>IF(AND($D128=$AW$4,$E128=BG$5),VLOOKUP($A128,'Потребление ЭЭ_факт'!$A$5:$DH$154,47+'Потребление ЭЭ_факт'!CO$4+35,FALSE),IF(BF128&lt;&gt;0,VLOOKUP($A128,'Потребление ЭЭ_факт'!$A$5:$DH$154,47+'Потребление ЭЭ_факт'!CO$4+35,FALSE),0))</f>
        <v>0</v>
      </c>
      <c r="BH128" s="17">
        <f>IF(AND($D128=$AW$4,$E128=BH$5),VLOOKUP($A128,'Потребление ЭЭ_факт'!$A$5:$DH$154,47+'Потребление ЭЭ_факт'!CP$4+35,FALSE),IF(BG128&lt;&gt;0,VLOOKUP($A128,'Потребление ЭЭ_факт'!$A$5:$DH$154,47+'Потребление ЭЭ_факт'!CP$4+35,FALSE),0))</f>
        <v>0</v>
      </c>
      <c r="BI128" s="14">
        <f>IF(AND($D128=$BI$4,$E128=BI$5),VLOOKUP($A128,'Потребление ЭЭ_факт'!$A$5:$DH$154,47+'Потребление ЭЭ_факт'!CQ$4+47,FALSE),IF(BH128&lt;&gt;0,VLOOKUP($A128,'Потребление ЭЭ_факт'!$A$5:$DH$154,47+'Потребление ЭЭ_факт'!CQ$4+47,FALSE),0))</f>
        <v>0</v>
      </c>
      <c r="BJ128" s="17">
        <f>IF(AND($D128=$BI$4,$E128=BJ$5),VLOOKUP($A128,'Потребление ЭЭ_факт'!$A$5:$DH$154,47+'Потребление ЭЭ_факт'!CR$4+47,FALSE),IF(BI128&lt;&gt;0,VLOOKUP($A128,'Потребление ЭЭ_факт'!$A$5:$DH$154,47+'Потребление ЭЭ_факт'!CR$4+47,FALSE),0))</f>
        <v>0</v>
      </c>
      <c r="BK128" s="17">
        <f>IF(AND($D128=$BI$4,$E128=BK$5),VLOOKUP($A128,'Потребление ЭЭ_факт'!$A$5:$DH$154,47+'Потребление ЭЭ_факт'!CS$4+47,FALSE),IF(BJ128&lt;&gt;0,VLOOKUP($A128,'Потребление ЭЭ_факт'!$A$5:$DH$154,47+'Потребление ЭЭ_факт'!CS$4+47,FALSE),0))</f>
        <v>0</v>
      </c>
      <c r="BL128" s="17">
        <f>IF(AND($D128=$BI$4,$E128=BL$5),VLOOKUP($A128,'Потребление ЭЭ_факт'!$A$5:$DH$154,47+'Потребление ЭЭ_факт'!CT$4+47,FALSE),IF(BK128&lt;&gt;0,VLOOKUP($A128,'Потребление ЭЭ_факт'!$A$5:$DH$154,47+'Потребление ЭЭ_факт'!CT$4+47,FALSE),0))</f>
        <v>0</v>
      </c>
      <c r="BM128" s="17">
        <f>IF(AND($D128=$BI$4,$E128=BM$5),VLOOKUP($A128,'Потребление ЭЭ_факт'!$A$5:$DH$154,47+'Потребление ЭЭ_факт'!CU$4+47,FALSE),IF(BL128&lt;&gt;0,VLOOKUP($A128,'Потребление ЭЭ_факт'!$A$5:$DH$154,47+'Потребление ЭЭ_факт'!CU$4+47,FALSE),0))</f>
        <v>11540.819942857144</v>
      </c>
      <c r="BN128" s="17">
        <f>IF(AND($D128=$BI$4,$E128=BN$5),VLOOKUP($A128,'Потребление ЭЭ_факт'!$A$5:$DH$154,47+'Потребление ЭЭ_факт'!CV$4+47,FALSE),IF(BM128&lt;&gt;0,VLOOKUP($A128,'Потребление ЭЭ_факт'!$A$5:$DH$154,47+'Потребление ЭЭ_факт'!CV$4+47,FALSE),0))</f>
        <v>12691.362857142858</v>
      </c>
      <c r="BO128" s="17">
        <f>IF(AND($D128=$BI$4,$E128=BO$5),VLOOKUP($A128,'Потребление ЭЭ_факт'!$A$5:$DH$154,47+'Потребление ЭЭ_факт'!CW$4+47,FALSE),IF(BN128&lt;&gt;0,VLOOKUP($A128,'Потребление ЭЭ_факт'!$A$5:$DH$154,47+'Потребление ЭЭ_факт'!CW$4+47,FALSE),0))</f>
        <v>15510.949642857142</v>
      </c>
      <c r="BP128" s="17">
        <f>IF(AND($D128=$BI$4,$E128=BP$5),VLOOKUP($A128,'Потребление ЭЭ_факт'!$A$5:$DH$154,47+'Потребление ЭЭ_факт'!CX$4+47,FALSE),IF(BO128&lt;&gt;0,VLOOKUP($A128,'Потребление ЭЭ_факт'!$A$5:$DH$154,47+'Потребление ЭЭ_факт'!CX$4+47,FALSE),0))</f>
        <v>14173.522400000002</v>
      </c>
      <c r="BQ128" s="17">
        <f>IF(AND($D128=$BI$4,$E128=BQ$5),VLOOKUP($A128,'Потребление ЭЭ_факт'!$A$5:$DH$154,47+'Потребление ЭЭ_факт'!CY$4+47,FALSE),IF(BP128&lt;&gt;0,VLOOKUP($A128,'Потребление ЭЭ_факт'!$A$5:$DH$154,47+'Потребление ЭЭ_факт'!CY$4+47,FALSE),0))</f>
        <v>12409.045714285712</v>
      </c>
      <c r="BR128" s="17">
        <f>IF(AND($D128=$BI$4,$E128=BR$5),VLOOKUP($A128,'Потребление ЭЭ_факт'!$A$5:$DH$154,47+'Потребление ЭЭ_факт'!CZ$4+47,FALSE),IF(BQ128&lt;&gt;0,VLOOKUP($A128,'Потребление ЭЭ_факт'!$A$5:$DH$154,47+'Потребление ЭЭ_факт'!CZ$4+47,FALSE),0))</f>
        <v>17956.491387453007</v>
      </c>
      <c r="BS128" s="17">
        <f>IF(AND($D128=$BI$4,$E128=BS$5),VLOOKUP($A128,'Потребление ЭЭ_факт'!$A$5:$DH$154,47+'Потребление ЭЭ_факт'!DA$4+47,FALSE),IF(BR128&lt;&gt;0,VLOOKUP($A128,'Потребление ЭЭ_факт'!$A$5:$DH$154,47+'Потребление ЭЭ_факт'!DA$4+47,FALSE),0))</f>
        <v>13864.287857142857</v>
      </c>
      <c r="BT128" s="17">
        <f>IF(AND($D128=$BI$4,$E128=BT$5),VLOOKUP($A128,'Потребление ЭЭ_факт'!$A$5:$DH$154,47+'Потребление ЭЭ_факт'!DB$4+47,FALSE),IF(BS128&lt;&gt;0,VLOOKUP($A128,'Потребление ЭЭ_факт'!$A$5:$DH$154,47+'Потребление ЭЭ_факт'!DB$4+47,FALSE),0))</f>
        <v>13614.46042857143</v>
      </c>
      <c r="BU128" s="14">
        <f>IF(AND($D128=$BU$4,$E128=BU$5),VLOOKUP($A128,'Потребление ЭЭ_факт'!$A$5:$DH$154,59+'Потребление ЭЭ_факт'!DC$4+47,FALSE),IF(BT128&lt;&gt;0,VLOOKUP($A128,'Потребление ЭЭ_факт'!$A$5:$DH$154,47+'Потребление ЭЭ_факт'!DC$4+59,FALSE),0))</f>
        <v>14324.1204</v>
      </c>
      <c r="BV128" s="17">
        <f>IF(AND($D128=$BU$4,$E128=BV$5),VLOOKUP($A128,'Потребление ЭЭ_факт'!$A$5:$DH$154,59+'Потребление ЭЭ_факт'!DD$4+47,FALSE),IF(BU128&lt;&gt;0,VLOOKUP($A128,'Потребление ЭЭ_факт'!$A$5:$DH$154,47+'Потребление ЭЭ_факт'!DD$4+59,FALSE),0))</f>
        <v>14561.054</v>
      </c>
      <c r="BW128" s="17">
        <f>IF(AND($D128=$BU$4,$E128=BW$5),VLOOKUP($A128,'Потребление ЭЭ_факт'!$A$5:$DH$154,59+'Потребление ЭЭ_факт'!DE$4+47,FALSE),IF(BV128&lt;&gt;0,VLOOKUP($A128,'Потребление ЭЭ_факт'!$A$5:$DH$154,47+'Потребление ЭЭ_факт'!DE$4+59,FALSE),0))</f>
        <v>12458.970857142856</v>
      </c>
      <c r="BX128" s="17">
        <f>IF(AND($D128=$BU$4,$E128=BX$5),VLOOKUP($A128,'Потребление ЭЭ_факт'!$A$5:$DH$154,59+'Потребление ЭЭ_факт'!DF$4+47,FALSE),IF(BW128&lt;&gt;0,VLOOKUP($A128,'Потребление ЭЭ_факт'!$A$5:$DH$154,47+'Потребление ЭЭ_факт'!DF$4+59,FALSE),0))</f>
        <v>9948.925714285715</v>
      </c>
      <c r="BY128" s="17">
        <f>IF(AND($D128=$BU$4,$E128=BY$5),VLOOKUP($A128,'Потребление ЭЭ_факт'!$A$5:$DH$154,59+'Потребление ЭЭ_факт'!DG$4+47,FALSE),IF(BX128&lt;&gt;0,VLOOKUP($A128,'Потребление ЭЭ_факт'!$A$5:$DH$154,47+'Потребление ЭЭ_факт'!DG$4+59,FALSE),0))</f>
        <v>11743.0108</v>
      </c>
      <c r="BZ128" s="17">
        <f>IF(AND($D128=$BU$4,$E128=BZ$5),VLOOKUP($A128,'Потребление ЭЭ_факт'!$A$5:$DH$154,59+'Потребление ЭЭ_факт'!DH$4+47,FALSE),IF(BY128&lt;&gt;0,VLOOKUP($A128,'Потребление ЭЭ_факт'!$A$5:$DH$154,47+'Потребление ЭЭ_факт'!DH$4+59,FALSE),0))</f>
        <v>12703.519285714283</v>
      </c>
      <c r="CA128" s="17">
        <f t="shared" si="467"/>
        <v>15510.949642857142</v>
      </c>
      <c r="CB128" s="17">
        <f t="shared" si="468"/>
        <v>14173.522400000002</v>
      </c>
      <c r="CC128" s="17">
        <f t="shared" si="469"/>
        <v>12409.045714285712</v>
      </c>
      <c r="CD128" s="17">
        <f t="shared" si="470"/>
        <v>17956.491387453007</v>
      </c>
      <c r="CE128" s="17">
        <f t="shared" si="471"/>
        <v>13864.287857142857</v>
      </c>
      <c r="CF128" s="15">
        <f t="shared" si="472"/>
        <v>13614.46042857143</v>
      </c>
      <c r="CG128" s="14">
        <f t="shared" si="473"/>
        <v>14324.1204</v>
      </c>
      <c r="CH128" s="15">
        <f t="shared" si="474"/>
        <v>14561.054</v>
      </c>
      <c r="CI128" s="15">
        <f t="shared" si="475"/>
        <v>12458.970857142856</v>
      </c>
      <c r="CJ128" s="15">
        <f t="shared" si="476"/>
        <v>9948.925714285715</v>
      </c>
      <c r="CK128" s="15">
        <f t="shared" si="477"/>
        <v>11743.0108</v>
      </c>
      <c r="CL128" s="15">
        <f t="shared" si="478"/>
        <v>12703.519285714283</v>
      </c>
      <c r="CM128" s="15">
        <f t="shared" si="438"/>
        <v>15510.949642857142</v>
      </c>
      <c r="CN128" s="15">
        <f t="shared" si="439"/>
        <v>14173.522400000002</v>
      </c>
      <c r="CO128" s="15">
        <f t="shared" si="440"/>
        <v>12409.045714285712</v>
      </c>
      <c r="CP128" s="15">
        <f t="shared" si="441"/>
        <v>17956.491387453007</v>
      </c>
      <c r="CQ128" s="15">
        <f t="shared" si="442"/>
        <v>13864.287857142857</v>
      </c>
      <c r="CR128" s="16">
        <f t="shared" si="443"/>
        <v>13614.46042857143</v>
      </c>
      <c r="CS128" s="14">
        <f t="shared" si="437"/>
        <v>14324.1204</v>
      </c>
      <c r="CT128" s="15">
        <f t="shared" si="416"/>
        <v>14561.054</v>
      </c>
      <c r="CU128" s="15">
        <f t="shared" si="417"/>
        <v>12458.970857142856</v>
      </c>
      <c r="CV128" s="15">
        <f t="shared" si="418"/>
        <v>9948.925714285715</v>
      </c>
      <c r="CW128" s="15">
        <f t="shared" si="419"/>
        <v>11743.0108</v>
      </c>
      <c r="CX128" s="15">
        <f t="shared" si="420"/>
        <v>12703.519285714283</v>
      </c>
      <c r="CY128" s="15">
        <f t="shared" si="421"/>
        <v>15510.949642857142</v>
      </c>
      <c r="CZ128" s="15">
        <f t="shared" si="422"/>
        <v>14173.522400000002</v>
      </c>
      <c r="DA128" s="15">
        <f t="shared" si="423"/>
        <v>12409.045714285712</v>
      </c>
      <c r="DB128" s="15">
        <f t="shared" si="424"/>
        <v>17956.491387453007</v>
      </c>
      <c r="DC128" s="15">
        <f t="shared" si="425"/>
        <v>13864.287857142857</v>
      </c>
      <c r="DD128" s="16">
        <f t="shared" si="459"/>
        <v>13614.46042857143</v>
      </c>
      <c r="DE128" s="14">
        <f t="shared" si="460"/>
        <v>14324.1204</v>
      </c>
      <c r="DF128" s="15">
        <f t="shared" si="426"/>
        <v>14561.054</v>
      </c>
      <c r="DG128" s="15">
        <f t="shared" si="427"/>
        <v>12458.970857142856</v>
      </c>
      <c r="DH128" s="15">
        <f t="shared" si="428"/>
        <v>9948.925714285715</v>
      </c>
      <c r="DI128" s="15">
        <f t="shared" si="429"/>
        <v>11743.0108</v>
      </c>
      <c r="DJ128" s="15">
        <f t="shared" si="430"/>
        <v>12703.519285714283</v>
      </c>
      <c r="DK128" s="15">
        <f t="shared" si="431"/>
        <v>15510.949642857142</v>
      </c>
      <c r="DL128" s="15">
        <f t="shared" si="432"/>
        <v>14173.522400000002</v>
      </c>
      <c r="DM128" s="15">
        <f t="shared" si="433"/>
        <v>12409.045714285712</v>
      </c>
      <c r="DN128" s="15">
        <f t="shared" si="434"/>
        <v>17956.491387453007</v>
      </c>
      <c r="DO128" s="15">
        <f t="shared" si="435"/>
        <v>13864.287857142857</v>
      </c>
      <c r="DP128" s="16">
        <f t="shared" si="436"/>
        <v>13614.46042857143</v>
      </c>
      <c r="DQ128" s="14">
        <f t="shared" si="333"/>
        <v>14324.1204</v>
      </c>
      <c r="DR128" s="15">
        <f t="shared" si="334"/>
        <v>14561.054</v>
      </c>
      <c r="DS128" s="15">
        <f t="shared" si="335"/>
        <v>12458.970857142856</v>
      </c>
      <c r="DT128" s="15">
        <f t="shared" si="336"/>
        <v>9948.925714285715</v>
      </c>
      <c r="DU128" s="15">
        <f t="shared" si="337"/>
        <v>11743.0108</v>
      </c>
      <c r="DV128" s="15">
        <f t="shared" si="338"/>
        <v>12703.519285714283</v>
      </c>
      <c r="DW128" s="15">
        <f t="shared" si="339"/>
        <v>15510.949642857142</v>
      </c>
      <c r="DX128" s="15">
        <f t="shared" si="340"/>
        <v>14173.522400000002</v>
      </c>
      <c r="DY128" s="15">
        <f t="shared" si="341"/>
        <v>12409.045714285712</v>
      </c>
      <c r="DZ128" s="15">
        <f t="shared" si="444"/>
        <v>17956.491387453007</v>
      </c>
      <c r="EA128" s="15">
        <f t="shared" si="445"/>
        <v>13864.287857142857</v>
      </c>
      <c r="EB128" s="16">
        <f t="shared" si="446"/>
        <v>13614.46042857143</v>
      </c>
      <c r="EC128" s="14">
        <f t="shared" si="447"/>
        <v>14324.1204</v>
      </c>
      <c r="ED128" s="15">
        <f t="shared" si="448"/>
        <v>14561.054</v>
      </c>
      <c r="EE128" s="15">
        <f t="shared" si="449"/>
        <v>12458.970857142856</v>
      </c>
      <c r="EF128" s="15">
        <f t="shared" si="450"/>
        <v>9948.925714285715</v>
      </c>
      <c r="EG128" s="15">
        <f t="shared" si="451"/>
        <v>11743.0108</v>
      </c>
      <c r="EH128" s="15">
        <f t="shared" si="452"/>
        <v>12703.519285714283</v>
      </c>
      <c r="EI128" s="15">
        <f t="shared" si="453"/>
        <v>15510.949642857142</v>
      </c>
      <c r="EJ128" s="15">
        <f t="shared" si="454"/>
        <v>14173.522400000002</v>
      </c>
      <c r="EK128" s="15">
        <f t="shared" si="455"/>
        <v>12409.045714285712</v>
      </c>
      <c r="EL128" s="15">
        <f t="shared" si="456"/>
        <v>17956.491387453007</v>
      </c>
      <c r="EM128" s="15">
        <f t="shared" si="457"/>
        <v>13864.287857142857</v>
      </c>
      <c r="EN128" s="16">
        <f t="shared" si="458"/>
        <v>13614.46042857143</v>
      </c>
      <c r="EO128" s="14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6"/>
      <c r="FC128" s="14"/>
      <c r="FD128" s="17"/>
      <c r="FE128" s="17"/>
      <c r="FF128" s="17"/>
      <c r="FG128" s="17"/>
      <c r="FH128" s="17"/>
      <c r="FI128" s="17"/>
      <c r="FJ128" s="17"/>
      <c r="FK128" s="17"/>
      <c r="FL128" s="17"/>
      <c r="FM128" s="17"/>
      <c r="FN128" s="17"/>
      <c r="FO128" s="14"/>
      <c r="FP128" s="17"/>
      <c r="FQ128" s="17"/>
      <c r="FR128" s="17"/>
      <c r="FS128" s="17"/>
      <c r="FT128" s="17"/>
      <c r="FU128" s="17"/>
      <c r="FV128" s="17"/>
      <c r="FW128" s="17"/>
      <c r="FX128" s="17"/>
      <c r="FY128" s="17"/>
      <c r="FZ128" s="17"/>
      <c r="GA128" s="14"/>
      <c r="GB128" s="17"/>
      <c r="GC128" s="17"/>
      <c r="GD128" s="17"/>
      <c r="GE128" s="17"/>
      <c r="GF128" s="17">
        <f t="shared" si="346"/>
        <v>12691.362857142858</v>
      </c>
      <c r="GG128" s="17">
        <f t="shared" si="347"/>
        <v>15510.949642857142</v>
      </c>
      <c r="GH128" s="17">
        <f t="shared" si="348"/>
        <v>14173.522400000002</v>
      </c>
      <c r="GI128" s="17">
        <f t="shared" si="349"/>
        <v>12409.045714285712</v>
      </c>
      <c r="GJ128" s="17">
        <f t="shared" si="350"/>
        <v>17956.491387453007</v>
      </c>
      <c r="GK128" s="17">
        <f t="shared" si="351"/>
        <v>13864.287857142857</v>
      </c>
      <c r="GL128" s="17">
        <f t="shared" si="352"/>
        <v>13614.46042857143</v>
      </c>
      <c r="GM128" s="14">
        <f t="shared" si="353"/>
        <v>14324.1204</v>
      </c>
      <c r="GN128" s="17">
        <f t="shared" si="354"/>
        <v>14561.054</v>
      </c>
      <c r="GO128" s="17">
        <f t="shared" si="355"/>
        <v>12458.970857142856</v>
      </c>
      <c r="GP128" s="17">
        <f t="shared" si="356"/>
        <v>9948.925714285715</v>
      </c>
      <c r="GQ128" s="17">
        <f t="shared" si="357"/>
        <v>11743.0108</v>
      </c>
      <c r="GR128" s="17">
        <f t="shared" si="358"/>
        <v>12703.519285714283</v>
      </c>
      <c r="GS128" s="17">
        <f t="shared" si="359"/>
        <v>15510.949642857142</v>
      </c>
      <c r="GT128" s="17">
        <f t="shared" si="360"/>
        <v>14173.522400000002</v>
      </c>
      <c r="GU128" s="17">
        <f t="shared" si="361"/>
        <v>12409.045714285712</v>
      </c>
      <c r="GV128" s="17">
        <f t="shared" si="362"/>
        <v>17956.491387453007</v>
      </c>
      <c r="GW128" s="17">
        <f t="shared" si="363"/>
        <v>13864.287857142857</v>
      </c>
      <c r="GX128" s="15">
        <f t="shared" si="364"/>
        <v>13614.46042857143</v>
      </c>
      <c r="GY128" s="14">
        <f t="shared" si="365"/>
        <v>14324.1204</v>
      </c>
      <c r="GZ128" s="15">
        <f t="shared" si="366"/>
        <v>14561.054</v>
      </c>
      <c r="HA128" s="15">
        <f t="shared" si="367"/>
        <v>12458.970857142856</v>
      </c>
      <c r="HB128" s="15">
        <f t="shared" si="368"/>
        <v>9948.925714285715</v>
      </c>
      <c r="HC128" s="15">
        <f t="shared" si="369"/>
        <v>11743.0108</v>
      </c>
      <c r="HD128" s="15">
        <f t="shared" si="370"/>
        <v>12703.519285714283</v>
      </c>
      <c r="HE128" s="15">
        <f t="shared" si="371"/>
        <v>15510.949642857142</v>
      </c>
      <c r="HF128" s="15">
        <f t="shared" si="372"/>
        <v>14173.522400000002</v>
      </c>
      <c r="HG128" s="15">
        <f t="shared" si="373"/>
        <v>12409.045714285712</v>
      </c>
      <c r="HH128" s="15">
        <f t="shared" si="374"/>
        <v>17956.491387453007</v>
      </c>
      <c r="HI128" s="15">
        <f t="shared" si="375"/>
        <v>13864.287857142857</v>
      </c>
      <c r="HJ128" s="16">
        <f t="shared" si="376"/>
        <v>13614.46042857143</v>
      </c>
      <c r="HK128" s="14">
        <f t="shared" si="377"/>
        <v>14324.1204</v>
      </c>
      <c r="HL128" s="15">
        <f t="shared" si="378"/>
        <v>14561.054</v>
      </c>
      <c r="HM128" s="15">
        <f t="shared" si="379"/>
        <v>12458.970857142856</v>
      </c>
      <c r="HN128" s="15">
        <f t="shared" si="380"/>
        <v>9948.925714285715</v>
      </c>
      <c r="HO128" s="15">
        <f t="shared" si="381"/>
        <v>11743.0108</v>
      </c>
      <c r="HP128" s="15">
        <f t="shared" si="382"/>
        <v>12703.519285714283</v>
      </c>
      <c r="HQ128" s="15">
        <f t="shared" si="383"/>
        <v>15510.949642857142</v>
      </c>
      <c r="HR128" s="15">
        <f t="shared" si="384"/>
        <v>14173.522400000002</v>
      </c>
      <c r="HS128" s="15">
        <f t="shared" si="385"/>
        <v>12409.045714285712</v>
      </c>
      <c r="HT128" s="15">
        <f t="shared" si="386"/>
        <v>17956.491387453007</v>
      </c>
      <c r="HU128" s="15">
        <f t="shared" si="387"/>
        <v>13864.287857142857</v>
      </c>
      <c r="HV128" s="16">
        <f t="shared" si="388"/>
        <v>13614.46042857143</v>
      </c>
      <c r="HW128" s="14">
        <f t="shared" si="389"/>
        <v>14324.1204</v>
      </c>
      <c r="HX128" s="15">
        <f t="shared" si="390"/>
        <v>14561.054</v>
      </c>
      <c r="HY128" s="15">
        <f t="shared" si="391"/>
        <v>12458.970857142856</v>
      </c>
      <c r="HZ128" s="15">
        <f t="shared" si="392"/>
        <v>9948.925714285715</v>
      </c>
      <c r="IA128" s="15">
        <f t="shared" si="393"/>
        <v>11743.0108</v>
      </c>
      <c r="IB128" s="15">
        <f t="shared" si="394"/>
        <v>12703.519285714283</v>
      </c>
      <c r="IC128" s="15">
        <f t="shared" si="395"/>
        <v>15510.949642857142</v>
      </c>
      <c r="ID128" s="15">
        <f t="shared" si="396"/>
        <v>14173.522400000002</v>
      </c>
      <c r="IE128" s="15">
        <f t="shared" si="397"/>
        <v>12409.045714285712</v>
      </c>
      <c r="IF128" s="15">
        <f t="shared" si="398"/>
        <v>17956.491387453007</v>
      </c>
      <c r="IG128" s="15">
        <f t="shared" si="399"/>
        <v>13864.287857142857</v>
      </c>
      <c r="IH128" s="16">
        <f t="shared" si="400"/>
        <v>13614.46042857143</v>
      </c>
      <c r="II128" s="14">
        <f t="shared" si="401"/>
        <v>14324.1204</v>
      </c>
      <c r="IJ128" s="15">
        <f t="shared" si="415"/>
        <v>14561.054</v>
      </c>
      <c r="IK128" s="15">
        <f t="shared" si="465"/>
        <v>12458.970857142856</v>
      </c>
      <c r="IL128" s="15">
        <f t="shared" si="466"/>
        <v>9948.925714285715</v>
      </c>
      <c r="IM128" s="15">
        <f t="shared" ref="IM128:IM132" si="482">DU128</f>
        <v>11743.0108</v>
      </c>
      <c r="IN128" s="15"/>
      <c r="IO128" s="15"/>
      <c r="IP128" s="15"/>
      <c r="IQ128" s="15"/>
      <c r="IR128" s="15"/>
      <c r="IS128" s="15"/>
      <c r="IT128" s="16"/>
      <c r="IU128" s="14"/>
      <c r="IV128" s="15"/>
      <c r="IW128" s="15"/>
      <c r="IX128" s="15"/>
      <c r="IY128" s="15"/>
      <c r="IZ128" s="15"/>
      <c r="JA128" s="15"/>
      <c r="JB128" s="15"/>
      <c r="JC128" s="15"/>
      <c r="JD128" s="15"/>
      <c r="JE128" s="15"/>
      <c r="JF128" s="16"/>
      <c r="JH128" s="17"/>
      <c r="JI128" s="14">
        <f t="shared" si="406"/>
        <v>0</v>
      </c>
      <c r="JJ128" s="15">
        <f t="shared" si="407"/>
        <v>0</v>
      </c>
      <c r="JK128" s="15">
        <f t="shared" si="408"/>
        <v>100220.12028745301</v>
      </c>
      <c r="JL128" s="15">
        <f t="shared" si="409"/>
        <v>163268.35848745302</v>
      </c>
      <c r="JM128" s="15">
        <f t="shared" si="410"/>
        <v>163268.35848745302</v>
      </c>
      <c r="JN128" s="15">
        <f t="shared" si="411"/>
        <v>163268.35848745302</v>
      </c>
      <c r="JO128" s="15">
        <f t="shared" si="412"/>
        <v>163268.35848745302</v>
      </c>
      <c r="JP128" s="15">
        <f t="shared" si="413"/>
        <v>63036.081771428566</v>
      </c>
      <c r="JQ128" s="15">
        <f t="shared" si="414"/>
        <v>0</v>
      </c>
      <c r="JR128" s="14"/>
    </row>
    <row r="129" spans="1:278" ht="12.75" customHeight="1" x14ac:dyDescent="0.25">
      <c r="A129" s="1" t="s">
        <v>249</v>
      </c>
      <c r="B129" s="3" t="s">
        <v>250</v>
      </c>
      <c r="C129" s="4">
        <v>45415</v>
      </c>
      <c r="D129">
        <f t="shared" si="479"/>
        <v>2024</v>
      </c>
      <c r="E129">
        <f t="shared" si="480"/>
        <v>5</v>
      </c>
      <c r="F129">
        <f t="shared" si="481"/>
        <v>2021</v>
      </c>
      <c r="G129">
        <f t="shared" si="464"/>
        <v>5</v>
      </c>
      <c r="H129">
        <f t="shared" si="402"/>
        <v>2024</v>
      </c>
      <c r="I129">
        <f t="shared" si="403"/>
        <v>6</v>
      </c>
      <c r="J129">
        <f t="shared" si="404"/>
        <v>2029</v>
      </c>
      <c r="K129">
        <f t="shared" si="405"/>
        <v>5</v>
      </c>
      <c r="M129" s="28">
        <f>IF(AND($D129=$M$4,$E129=M$5),VLOOKUP($A129,'Потребление ЭЭ_факт'!$A$5:$DH$154,47+'Потребление ЭЭ_факт'!AU$4-1,FALSE),IF(L129&lt;&gt;0,VLOOKUP($A129,'Потребление ЭЭ_факт'!$A$5:$DH$154,47+'Потребление ЭЭ_факт'!AU$4-1,FALSE),0))</f>
        <v>0</v>
      </c>
      <c r="N129" s="17">
        <f>IF(AND($D129=$M$4,$E129=N$5),VLOOKUP($A129,'Потребление ЭЭ_факт'!$A$5:$DH$154,47+'Потребление ЭЭ_факт'!AV$4-1,FALSE),IF(M129&lt;&gt;0,VLOOKUP($A129,'Потребление ЭЭ_факт'!$A$5:$DH$154,47+'Потребление ЭЭ_факт'!AV$4-1,FALSE),0))</f>
        <v>0</v>
      </c>
      <c r="O129" s="17">
        <f>IF(AND($D129=$M$4,$E129=O$5),VLOOKUP($A129,'Потребление ЭЭ_факт'!$A$5:$DH$154,47+'Потребление ЭЭ_факт'!AW$4-1,FALSE),IF(N129&lt;&gt;0,VLOOKUP($A129,'Потребление ЭЭ_факт'!$A$5:$DH$154,47+'Потребление ЭЭ_факт'!AW$4-1,FALSE),0))</f>
        <v>0</v>
      </c>
      <c r="P129" s="17">
        <f>IF(AND($D129=$M$4,$E129=P$5),VLOOKUP($A129,'Потребление ЭЭ_факт'!$A$5:$DH$154,47+'Потребление ЭЭ_факт'!AX$4-1,FALSE),IF(O129&lt;&gt;0,VLOOKUP($A129,'Потребление ЭЭ_факт'!$A$5:$DH$154,47+'Потребление ЭЭ_факт'!AX$4-1,FALSE),0))</f>
        <v>0</v>
      </c>
      <c r="Q129" s="17">
        <f>IF(AND($D129=$M$4,$E129=Q$5),VLOOKUP($A129,'Потребление ЭЭ_факт'!$A$5:$DH$154,47+'Потребление ЭЭ_факт'!AY$4-1,FALSE),IF(P129&lt;&gt;0,VLOOKUP($A129,'Потребление ЭЭ_факт'!$A$5:$DH$154,47+'Потребление ЭЭ_факт'!AY$4-1,FALSE),0))</f>
        <v>0</v>
      </c>
      <c r="R129" s="17">
        <f>IF(AND($D129=$M$4,$E129=R$5),VLOOKUP($A129,'Потребление ЭЭ_факт'!$A$5:$DH$154,47+'Потребление ЭЭ_факт'!AZ$4-1,FALSE),IF(Q129&lt;&gt;0,VLOOKUP($A129,'Потребление ЭЭ_факт'!$A$5:$DH$154,47+'Потребление ЭЭ_факт'!AZ$4-1,FALSE),0))</f>
        <v>0</v>
      </c>
      <c r="S129" s="17">
        <f>IF(AND($D129=$M$4,$E129=S$5),VLOOKUP($A129,'Потребление ЭЭ_факт'!$A$5:$DH$154,47+'Потребление ЭЭ_факт'!BA$4-1,FALSE),IF(R129&lt;&gt;0,VLOOKUP($A129,'Потребление ЭЭ_факт'!$A$5:$DH$154,47+'Потребление ЭЭ_факт'!BA$4-1,FALSE),0))</f>
        <v>0</v>
      </c>
      <c r="T129" s="17">
        <f>IF(AND($D129=$M$4,$E129=T$5),VLOOKUP($A129,'Потребление ЭЭ_факт'!$A$5:$DH$154,47+'Потребление ЭЭ_факт'!BB$4-1,FALSE),IF(S129&lt;&gt;0,VLOOKUP($A129,'Потребление ЭЭ_факт'!$A$5:$DH$154,47+'Потребление ЭЭ_факт'!BB$4-1,FALSE),0))</f>
        <v>0</v>
      </c>
      <c r="U129" s="17">
        <f>IF(AND($D129=$M$4,$E129=U$5),VLOOKUP($A129,'Потребление ЭЭ_факт'!$A$5:$DH$154,47+'Потребление ЭЭ_факт'!BC$4-1,FALSE),IF(T129&lt;&gt;0,VLOOKUP($A129,'Потребление ЭЭ_факт'!$A$5:$DH$154,47+'Потребление ЭЭ_факт'!BC$4-1,FALSE),0))</f>
        <v>0</v>
      </c>
      <c r="V129" s="17">
        <f>IF(AND($D129=$M$4,$E129=V$5),VLOOKUP($A129,'Потребление ЭЭ_факт'!$A$5:$DH$154,47+'Потребление ЭЭ_факт'!BD$4-1,FALSE),IF(U129&lt;&gt;0,VLOOKUP($A129,'Потребление ЭЭ_факт'!$A$5:$DH$154,47+'Потребление ЭЭ_факт'!BD$4-1,FALSE),0))</f>
        <v>0</v>
      </c>
      <c r="W129" s="17">
        <f>IF(AND($D129=$M$4,$E129=W$5),VLOOKUP($A129,'Потребление ЭЭ_факт'!$A$5:$DH$154,47+'Потребление ЭЭ_факт'!BE$4-1,FALSE),IF(V129&lt;&gt;0,VLOOKUP($A129,'Потребление ЭЭ_факт'!$A$5:$DH$154,47+'Потребление ЭЭ_факт'!BE$4-1,FALSE),0))</f>
        <v>0</v>
      </c>
      <c r="X129" s="17">
        <f>IF(AND($D129=$M$4,$E129=X$5),VLOOKUP($A129,'Потребление ЭЭ_факт'!$A$5:$DH$154,47+'Потребление ЭЭ_факт'!BF$4-1,FALSE),IF(W129&lt;&gt;0,VLOOKUP($A129,'Потребление ЭЭ_факт'!$A$5:$DH$154,47+'Потребление ЭЭ_факт'!BF$4-1,FALSE),0))</f>
        <v>0</v>
      </c>
      <c r="Y129" s="14">
        <f>IF(AND($D129=$Y$4,$E129=Y$5),VLOOKUP($A129,'Потребление ЭЭ_факт'!$A$5:$DH$154,47+'Потребление ЭЭ_факт'!BG$4+11,FALSE),IF(X129&lt;&gt;0,VLOOKUP($A129,'Потребление ЭЭ_факт'!$A$5:$DH$154,47+'Потребление ЭЭ_факт'!BG$4+11,FALSE),0))</f>
        <v>0</v>
      </c>
      <c r="Z129" s="17">
        <f>IF(AND($D129=$Y$4,$E129=Z$5),VLOOKUP($A129,'Потребление ЭЭ_факт'!$A$5:$DH$154,47+'Потребление ЭЭ_факт'!BH$4+11,FALSE),IF(Y129&lt;&gt;0,VLOOKUP($A129,'Потребление ЭЭ_факт'!$A$5:$DH$154,47+'Потребление ЭЭ_факт'!BH$4+11,FALSE),0))</f>
        <v>0</v>
      </c>
      <c r="AA129" s="17">
        <f>IF(AND($D129=$Y$4,$E129=AA$5),VLOOKUP($A129,'Потребление ЭЭ_факт'!$A$5:$DH$154,47+'Потребление ЭЭ_факт'!BI$4+11,FALSE),IF(Z129&lt;&gt;0,VLOOKUP($A129,'Потребление ЭЭ_факт'!$A$5:$DH$154,47+'Потребление ЭЭ_факт'!BI$4+11,FALSE),0))</f>
        <v>0</v>
      </c>
      <c r="AB129" s="17">
        <f>IF(AND($D129=$Y$4,$E129=AB$5),VLOOKUP($A129,'Потребление ЭЭ_факт'!$A$5:$DH$154,47+'Потребление ЭЭ_факт'!BJ$4+11,FALSE),IF(AA129&lt;&gt;0,VLOOKUP($A129,'Потребление ЭЭ_факт'!$A$5:$DH$154,47+'Потребление ЭЭ_факт'!BJ$4+11,FALSE),0))</f>
        <v>0</v>
      </c>
      <c r="AC129" s="17">
        <f>IF(AND($D129=$Y$4,$E129=AC$5),VLOOKUP($A129,'Потребление ЭЭ_факт'!$A$5:$DH$154,47+'Потребление ЭЭ_факт'!BK$4+11,FALSE),IF(AB129&lt;&gt;0,VLOOKUP($A129,'Потребление ЭЭ_факт'!$A$5:$DH$154,47+'Потребление ЭЭ_факт'!BK$4+11,FALSE),0))</f>
        <v>0</v>
      </c>
      <c r="AD129" s="17">
        <f>IF(AND($D129=$Y$4,$E129=AD$5),VLOOKUP($A129,'Потребление ЭЭ_факт'!$A$5:$DH$154,47+'Потребление ЭЭ_факт'!BL$4+11,FALSE),IF(AC129&lt;&gt;0,VLOOKUP($A129,'Потребление ЭЭ_факт'!$A$5:$DH$154,47+'Потребление ЭЭ_факт'!BL$4+11,FALSE),0))</f>
        <v>0</v>
      </c>
      <c r="AE129" s="17">
        <f>IF(AND($D129=$Y$4,$E129=AE$5),VLOOKUP($A129,'Потребление ЭЭ_факт'!$A$5:$DH$154,47+'Потребление ЭЭ_факт'!BM$4+11,FALSE),IF(AD129&lt;&gt;0,VLOOKUP($A129,'Потребление ЭЭ_факт'!$A$5:$DH$154,47+'Потребление ЭЭ_факт'!BM$4+11,FALSE),0))</f>
        <v>0</v>
      </c>
      <c r="AF129" s="17">
        <f>IF(AND($D129=$Y$4,$E129=AF$5),VLOOKUP($A129,'Потребление ЭЭ_факт'!$A$5:$DH$154,47+'Потребление ЭЭ_факт'!BN$4+11,FALSE),IF(AE129&lt;&gt;0,VLOOKUP($A129,'Потребление ЭЭ_факт'!$A$5:$DH$154,47+'Потребление ЭЭ_факт'!BN$4+11,FALSE),0))</f>
        <v>0</v>
      </c>
      <c r="AG129" s="17">
        <f>IF(AND($D129=$Y$4,$E129=AG$5),VLOOKUP($A129,'Потребление ЭЭ_факт'!$A$5:$DH$154,47+'Потребление ЭЭ_факт'!BO$4+11,FALSE),IF(AF129&lt;&gt;0,VLOOKUP($A129,'Потребление ЭЭ_факт'!$A$5:$DH$154,47+'Потребление ЭЭ_факт'!BO$4+11,FALSE),0))</f>
        <v>0</v>
      </c>
      <c r="AH129" s="17">
        <f>IF(AND($D129=$Y$4,$E129=AH$5),VLOOKUP($A129,'Потребление ЭЭ_факт'!$A$5:$DH$154,47+'Потребление ЭЭ_факт'!BP$4+11,FALSE),IF(AG129&lt;&gt;0,VLOOKUP($A129,'Потребление ЭЭ_факт'!$A$5:$DH$154,47+'Потребление ЭЭ_факт'!BP$4+11,FALSE),0))</f>
        <v>0</v>
      </c>
      <c r="AI129" s="17">
        <f>IF(AND($D129=$Y$4,$E129=AI$5),VLOOKUP($A129,'Потребление ЭЭ_факт'!$A$5:$DH$154,47+'Потребление ЭЭ_факт'!BQ$4+11,FALSE),IF(AH129&lt;&gt;0,VLOOKUP($A129,'Потребление ЭЭ_факт'!$A$5:$DH$154,47+'Потребление ЭЭ_факт'!BQ$4+11,FALSE),0))</f>
        <v>0</v>
      </c>
      <c r="AJ129" s="17">
        <f>IF(AND($D129=$Y$4,$E129=AJ$5),VLOOKUP($A129,'Потребление ЭЭ_факт'!$A$5:$DH$154,47+'Потребление ЭЭ_факт'!BR$4+11,FALSE),IF(AI129&lt;&gt;0,VLOOKUP($A129,'Потребление ЭЭ_факт'!$A$5:$DH$154,47+'Потребление ЭЭ_факт'!BR$4+11,FALSE),0))</f>
        <v>0</v>
      </c>
      <c r="AK129" s="14">
        <f>IF(AND($D129=$AK$4,$E129=AK$5),VLOOKUP($A129,'Потребление ЭЭ_факт'!$A$5:$DH$154,47+'Потребление ЭЭ_факт'!BS$4+23,FALSE),IF(AJ129&lt;&gt;0,VLOOKUP($A129,'Потребление ЭЭ_факт'!$A$5:$DH$154,47+'Потребление ЭЭ_факт'!BS$4+23,FALSE),0))</f>
        <v>0</v>
      </c>
      <c r="AL129" s="17">
        <f>IF(AND($D129=$AK$4,$E129=AL$5),VLOOKUP($A129,'Потребление ЭЭ_факт'!$A$5:$DH$154,47+'Потребление ЭЭ_факт'!BT$4+23,FALSE),IF(AK129&lt;&gt;0,VLOOKUP($A129,'Потребление ЭЭ_факт'!$A$5:$DH$154,47+'Потребление ЭЭ_факт'!BT$4+23,FALSE),0))</f>
        <v>0</v>
      </c>
      <c r="AM129" s="17">
        <f>IF(AND($D129=$AK$4,$E129=AM$5),VLOOKUP($A129,'Потребление ЭЭ_факт'!$A$5:$DH$154,47+'Потребление ЭЭ_факт'!BU$4+23,FALSE),IF(AL129&lt;&gt;0,VLOOKUP($A129,'Потребление ЭЭ_факт'!$A$5:$DH$154,47+'Потребление ЭЭ_факт'!BU$4+23,FALSE),0))</f>
        <v>0</v>
      </c>
      <c r="AN129" s="17">
        <f>IF(AND($D129=$AK$4,$E129=AN$5),VLOOKUP($A129,'Потребление ЭЭ_факт'!$A$5:$DH$154,47+'Потребление ЭЭ_факт'!BV$4+23,FALSE),IF(AM129&lt;&gt;0,VLOOKUP($A129,'Потребление ЭЭ_факт'!$A$5:$DH$154,47+'Потребление ЭЭ_факт'!BV$4+23,FALSE),0))</f>
        <v>0</v>
      </c>
      <c r="AO129" s="17">
        <f>IF(AND($D129=$AK$4,$E129=AO$5),VLOOKUP($A129,'Потребление ЭЭ_факт'!$A$5:$DH$154,47+'Потребление ЭЭ_факт'!BW$4+23,FALSE),IF(AN129&lt;&gt;0,VLOOKUP($A129,'Потребление ЭЭ_факт'!$A$5:$DH$154,47+'Потребление ЭЭ_факт'!BW$4+23,FALSE),0))</f>
        <v>0</v>
      </c>
      <c r="AP129" s="17">
        <f>IF(AND($D129=$AK$4,$E129=AP$5),VLOOKUP($A129,'Потребление ЭЭ_факт'!$A$5:$DH$154,47+'Потребление ЭЭ_факт'!BX$4+23,FALSE),IF(AO129&lt;&gt;0,VLOOKUP($A129,'Потребление ЭЭ_факт'!$A$5:$DH$154,47+'Потребление ЭЭ_факт'!BX$4+23,FALSE),0))</f>
        <v>0</v>
      </c>
      <c r="AQ129" s="17">
        <f>IF(AND($D129=$AK$4,$E129=AQ$5),VLOOKUP($A129,'Потребление ЭЭ_факт'!$A$5:$DH$154,47+'Потребление ЭЭ_факт'!BY$4+23,FALSE),IF(AP129&lt;&gt;0,VLOOKUP($A129,'Потребление ЭЭ_факт'!$A$5:$DH$154,47+'Потребление ЭЭ_факт'!BY$4+23,FALSE),0))</f>
        <v>0</v>
      </c>
      <c r="AR129" s="17">
        <f>IF(AND($D129=$AK$4,$E129=AR$5),VLOOKUP($A129,'Потребление ЭЭ_факт'!$A$5:$DH$154,47+'Потребление ЭЭ_факт'!BZ$4+23,FALSE),IF(AQ129&lt;&gt;0,VLOOKUP($A129,'Потребление ЭЭ_факт'!$A$5:$DH$154,47+'Потребление ЭЭ_факт'!BZ$4+23,FALSE),0))</f>
        <v>0</v>
      </c>
      <c r="AS129" s="17">
        <f>IF(AND($D129=$AK$4,$E129=AS$5),VLOOKUP($A129,'Потребление ЭЭ_факт'!$A$5:$DH$154,47+'Потребление ЭЭ_факт'!CA$4+23,FALSE),IF(AR129&lt;&gt;0,VLOOKUP($A129,'Потребление ЭЭ_факт'!$A$5:$DH$154,47+'Потребление ЭЭ_факт'!CA$4+23,FALSE),0))</f>
        <v>0</v>
      </c>
      <c r="AT129" s="17">
        <f>IF(AND($D129=$AK$4,$E129=AT$5),VLOOKUP($A129,'Потребление ЭЭ_факт'!$A$5:$DH$154,47+'Потребление ЭЭ_факт'!CB$4+23,FALSE),IF(AS129&lt;&gt;0,VLOOKUP($A129,'Потребление ЭЭ_факт'!$A$5:$DH$154,47+'Потребление ЭЭ_факт'!CB$4+23,FALSE),0))</f>
        <v>0</v>
      </c>
      <c r="AU129" s="17">
        <f>IF(AND($D129=$AK$4,$E129=AU$5),VLOOKUP($A129,'Потребление ЭЭ_факт'!$A$5:$DH$154,47+'Потребление ЭЭ_факт'!CC$4+23,FALSE),IF(AT129&lt;&gt;0,VLOOKUP($A129,'Потребление ЭЭ_факт'!$A$5:$DH$154,47+'Потребление ЭЭ_факт'!CC$4+23,FALSE),0))</f>
        <v>0</v>
      </c>
      <c r="AV129" s="17">
        <f>IF(AND($D129=$AK$4,$E129=AV$5),VLOOKUP($A129,'Потребление ЭЭ_факт'!$A$5:$DH$154,47+'Потребление ЭЭ_факт'!CD$4+23,FALSE),IF(AU129&lt;&gt;0,VLOOKUP($A129,'Потребление ЭЭ_факт'!$A$5:$DH$154,47+'Потребление ЭЭ_факт'!CD$4+23,FALSE),0))</f>
        <v>0</v>
      </c>
      <c r="AW129" s="14">
        <f>IF(AND($D129=$AW$4,$E129=AW$5),VLOOKUP($A129,'Потребление ЭЭ_факт'!$A$5:$DH$154,47+'Потребление ЭЭ_факт'!CE$4+35,FALSE),IF(AV129&lt;&gt;0,VLOOKUP($A129,'Потребление ЭЭ_факт'!$A$5:$DH$154,47+'Потребление ЭЭ_факт'!CE$4+35,FALSE),0))</f>
        <v>0</v>
      </c>
      <c r="AX129" s="17">
        <f>IF(AND($D129=$AW$4,$E129=AX$5),VLOOKUP($A129,'Потребление ЭЭ_факт'!$A$5:$DH$154,47+'Потребление ЭЭ_факт'!CF$4+35,FALSE),IF(AW129&lt;&gt;0,VLOOKUP($A129,'Потребление ЭЭ_факт'!$A$5:$DH$154,47+'Потребление ЭЭ_факт'!CF$4+35,FALSE),0))</f>
        <v>0</v>
      </c>
      <c r="AY129" s="17">
        <f>IF(AND($D129=$AW$4,$E129=AY$5),VLOOKUP($A129,'Потребление ЭЭ_факт'!$A$5:$DH$154,47+'Потребление ЭЭ_факт'!CG$4+35,FALSE),IF(AX129&lt;&gt;0,VLOOKUP($A129,'Потребление ЭЭ_факт'!$A$5:$DH$154,47+'Потребление ЭЭ_факт'!CG$4+35,FALSE),0))</f>
        <v>0</v>
      </c>
      <c r="AZ129" s="17">
        <f>IF(AND($D129=$AW$4,$E129=AZ$5),VLOOKUP($A129,'Потребление ЭЭ_факт'!$A$5:$DH$154,47+'Потребление ЭЭ_факт'!CH$4+35,FALSE),IF(AY129&lt;&gt;0,VLOOKUP($A129,'Потребление ЭЭ_факт'!$A$5:$DH$154,47+'Потребление ЭЭ_факт'!CH$4+35,FALSE),0))</f>
        <v>0</v>
      </c>
      <c r="BA129" s="17">
        <f>IF(AND($D129=$AW$4,$E129=BA$5),VLOOKUP($A129,'Потребление ЭЭ_факт'!$A$5:$DH$154,47+'Потребление ЭЭ_факт'!CI$4+35,FALSE),IF(AZ129&lt;&gt;0,VLOOKUP($A129,'Потребление ЭЭ_факт'!$A$5:$DH$154,47+'Потребление ЭЭ_факт'!CI$4+35,FALSE),0))</f>
        <v>0</v>
      </c>
      <c r="BB129" s="17">
        <f>IF(AND($D129=$AW$4,$E129=BB$5),VLOOKUP($A129,'Потребление ЭЭ_факт'!$A$5:$DH$154,47+'Потребление ЭЭ_факт'!CJ$4+35,FALSE),IF(BA129&lt;&gt;0,VLOOKUP($A129,'Потребление ЭЭ_факт'!$A$5:$DH$154,47+'Потребление ЭЭ_факт'!CJ$4+35,FALSE),0))</f>
        <v>0</v>
      </c>
      <c r="BC129" s="17">
        <f>IF(AND($D129=$AW$4,$E129=BC$5),VLOOKUP($A129,'Потребление ЭЭ_факт'!$A$5:$DH$154,47+'Потребление ЭЭ_факт'!CK$4+35,FALSE),IF(BB129&lt;&gt;0,VLOOKUP($A129,'Потребление ЭЭ_факт'!$A$5:$DH$154,47+'Потребление ЭЭ_факт'!CK$4+35,FALSE),0))</f>
        <v>0</v>
      </c>
      <c r="BD129" s="17">
        <f>IF(AND($D129=$AW$4,$E129=BD$5),VLOOKUP($A129,'Потребление ЭЭ_факт'!$A$5:$DH$154,47+'Потребление ЭЭ_факт'!CL$4+35,FALSE),IF(BC129&lt;&gt;0,VLOOKUP($A129,'Потребление ЭЭ_факт'!$A$5:$DH$154,47+'Потребление ЭЭ_факт'!CL$4+35,FALSE),0))</f>
        <v>0</v>
      </c>
      <c r="BE129" s="17">
        <f>IF(AND($D129=$AW$4,$E129=BE$5),VLOOKUP($A129,'Потребление ЭЭ_факт'!$A$5:$DH$154,47+'Потребление ЭЭ_факт'!CM$4+35,FALSE),IF(BD129&lt;&gt;0,VLOOKUP($A129,'Потребление ЭЭ_факт'!$A$5:$DH$154,47+'Потребление ЭЭ_факт'!CM$4+35,FALSE),0))</f>
        <v>0</v>
      </c>
      <c r="BF129" s="17">
        <f>IF(AND($D129=$AW$4,$E129=BF$5),VLOOKUP($A129,'Потребление ЭЭ_факт'!$A$5:$DH$154,47+'Потребление ЭЭ_факт'!CN$4+35,FALSE),IF(BE129&lt;&gt;0,VLOOKUP($A129,'Потребление ЭЭ_факт'!$A$5:$DH$154,47+'Потребление ЭЭ_факт'!CN$4+35,FALSE),0))</f>
        <v>0</v>
      </c>
      <c r="BG129" s="17">
        <f>IF(AND($D129=$AW$4,$E129=BG$5),VLOOKUP($A129,'Потребление ЭЭ_факт'!$A$5:$DH$154,47+'Потребление ЭЭ_факт'!CO$4+35,FALSE),IF(BF129&lt;&gt;0,VLOOKUP($A129,'Потребление ЭЭ_факт'!$A$5:$DH$154,47+'Потребление ЭЭ_факт'!CO$4+35,FALSE),0))</f>
        <v>0</v>
      </c>
      <c r="BH129" s="17">
        <f>IF(AND($D129=$AW$4,$E129=BH$5),VLOOKUP($A129,'Потребление ЭЭ_факт'!$A$5:$DH$154,47+'Потребление ЭЭ_факт'!CP$4+35,FALSE),IF(BG129&lt;&gt;0,VLOOKUP($A129,'Потребление ЭЭ_факт'!$A$5:$DH$154,47+'Потребление ЭЭ_факт'!CP$4+35,FALSE),0))</f>
        <v>0</v>
      </c>
      <c r="BI129" s="14">
        <f>IF(AND($D129=$BI$4,$E129=BI$5),VLOOKUP($A129,'Потребление ЭЭ_факт'!$A$5:$DH$154,47+'Потребление ЭЭ_факт'!CQ$4+47,FALSE),IF(BH129&lt;&gt;0,VLOOKUP($A129,'Потребление ЭЭ_факт'!$A$5:$DH$154,47+'Потребление ЭЭ_факт'!CQ$4+47,FALSE),0))</f>
        <v>0</v>
      </c>
      <c r="BJ129" s="17">
        <f>IF(AND($D129=$BI$4,$E129=BJ$5),VLOOKUP($A129,'Потребление ЭЭ_факт'!$A$5:$DH$154,47+'Потребление ЭЭ_факт'!CR$4+47,FALSE),IF(BI129&lt;&gt;0,VLOOKUP($A129,'Потребление ЭЭ_факт'!$A$5:$DH$154,47+'Потребление ЭЭ_факт'!CR$4+47,FALSE),0))</f>
        <v>0</v>
      </c>
      <c r="BK129" s="17">
        <f>IF(AND($D129=$BI$4,$E129=BK$5),VLOOKUP($A129,'Потребление ЭЭ_факт'!$A$5:$DH$154,47+'Потребление ЭЭ_факт'!CS$4+47,FALSE),IF(BJ129&lt;&gt;0,VLOOKUP($A129,'Потребление ЭЭ_факт'!$A$5:$DH$154,47+'Потребление ЭЭ_факт'!CS$4+47,FALSE),0))</f>
        <v>0</v>
      </c>
      <c r="BL129" s="17">
        <f>IF(AND($D129=$BI$4,$E129=BL$5),VLOOKUP($A129,'Потребление ЭЭ_факт'!$A$5:$DH$154,47+'Потребление ЭЭ_факт'!CT$4+47,FALSE),IF(BK129&lt;&gt;0,VLOOKUP($A129,'Потребление ЭЭ_факт'!$A$5:$DH$154,47+'Потребление ЭЭ_факт'!CT$4+47,FALSE),0))</f>
        <v>0</v>
      </c>
      <c r="BM129" s="17">
        <f>IF(AND($D129=$BI$4,$E129=BM$5),VLOOKUP($A129,'Потребление ЭЭ_факт'!$A$5:$DH$154,47+'Потребление ЭЭ_факт'!CU$4+47,FALSE),IF(BL129&lt;&gt;0,VLOOKUP($A129,'Потребление ЭЭ_факт'!$A$5:$DH$154,47+'Потребление ЭЭ_факт'!CU$4+47,FALSE),0))</f>
        <v>14371.226839094286</v>
      </c>
      <c r="BN129" s="17">
        <f>IF(AND($D129=$BI$4,$E129=BN$5),VLOOKUP($A129,'Потребление ЭЭ_факт'!$A$5:$DH$154,47+'Потребление ЭЭ_факт'!CV$4+47,FALSE),IF(BM129&lt;&gt;0,VLOOKUP($A129,'Потребление ЭЭ_факт'!$A$5:$DH$154,47+'Потребление ЭЭ_факт'!CV$4+47,FALSE),0))</f>
        <v>17033.052651964288</v>
      </c>
      <c r="BO129" s="17">
        <f>IF(AND($D129=$BI$4,$E129=BO$5),VLOOKUP($A129,'Потребление ЭЭ_факт'!$A$5:$DH$154,47+'Потребление ЭЭ_факт'!CW$4+47,FALSE),IF(BN129&lt;&gt;0,VLOOKUP($A129,'Потребление ЭЭ_факт'!$A$5:$DH$154,47+'Потребление ЭЭ_факт'!CW$4+47,FALSE),0))</f>
        <v>14499.903456203572</v>
      </c>
      <c r="BP129" s="17">
        <f>IF(AND($D129=$BI$4,$E129=BP$5),VLOOKUP($A129,'Потребление ЭЭ_факт'!$A$5:$DH$154,47+'Потребление ЭЭ_факт'!CX$4+47,FALSE),IF(BO129&lt;&gt;0,VLOOKUP($A129,'Потребление ЭЭ_факт'!$A$5:$DH$154,47+'Потребление ЭЭ_факт'!CX$4+47,FALSE),0))</f>
        <v>2024.9849573114286</v>
      </c>
      <c r="BQ129" s="17">
        <f>IF(AND($D129=$BI$4,$E129=BQ$5),VLOOKUP($A129,'Потребление ЭЭ_факт'!$A$5:$DH$154,47+'Потребление ЭЭ_факт'!CY$4+47,FALSE),IF(BP129&lt;&gt;0,VLOOKUP($A129,'Потребление ЭЭ_факт'!$A$5:$DH$154,47+'Потребление ЭЭ_факт'!CY$4+47,FALSE),0))</f>
        <v>2011.7938722857141</v>
      </c>
      <c r="BR129" s="17">
        <f>IF(AND($D129=$BI$4,$E129=BR$5),VLOOKUP($A129,'Потребление ЭЭ_факт'!$A$5:$DH$154,47+'Потребление ЭЭ_факт'!CZ$4+47,FALSE),IF(BQ129&lt;&gt;0,VLOOKUP($A129,'Потребление ЭЭ_факт'!$A$5:$DH$154,47+'Потребление ЭЭ_факт'!CZ$4+47,FALSE),0))</f>
        <v>9059.4012664742859</v>
      </c>
      <c r="BS129" s="17">
        <f>IF(AND($D129=$BI$4,$E129=BS$5),VLOOKUP($A129,'Потребление ЭЭ_факт'!$A$5:$DH$154,47+'Потребление ЭЭ_факт'!DA$4+47,FALSE),IF(BR129&lt;&gt;0,VLOOKUP($A129,'Потребление ЭЭ_факт'!$A$5:$DH$154,47+'Потребление ЭЭ_факт'!DA$4+47,FALSE),0))</f>
        <v>12539.579665285713</v>
      </c>
      <c r="BT129" s="17">
        <f>IF(AND($D129=$BI$4,$E129=BT$5),VLOOKUP($A129,'Потребление ЭЭ_факт'!$A$5:$DH$154,47+'Потребление ЭЭ_факт'!DB$4+47,FALSE),IF(BS129&lt;&gt;0,VLOOKUP($A129,'Потребление ЭЭ_факт'!$A$5:$DH$154,47+'Потребление ЭЭ_факт'!DB$4+47,FALSE),0))</f>
        <v>14674.876419078571</v>
      </c>
      <c r="BU129" s="14">
        <f>IF(AND($D129=$BU$4,$E129=BU$5),VLOOKUP($A129,'Потребление ЭЭ_факт'!$A$5:$DH$154,59+'Потребление ЭЭ_факт'!DC$4+47,FALSE),IF(BT129&lt;&gt;0,VLOOKUP($A129,'Потребление ЭЭ_факт'!$A$5:$DH$154,47+'Потребление ЭЭ_факт'!DC$4+59,FALSE),0))</f>
        <v>14219.091315708571</v>
      </c>
      <c r="BV129" s="17">
        <f>IF(AND($D129=$BU$4,$E129=BV$5),VLOOKUP($A129,'Потребление ЭЭ_факт'!$A$5:$DH$154,59+'Потребление ЭЭ_факт'!DD$4+47,FALSE),IF(BU129&lt;&gt;0,VLOOKUP($A129,'Потребление ЭЭ_факт'!$A$5:$DH$154,47+'Потребление ЭЭ_факт'!DD$4+59,FALSE),0))</f>
        <v>12383.2014605</v>
      </c>
      <c r="BW129" s="17">
        <f>IF(AND($D129=$BU$4,$E129=BW$5),VLOOKUP($A129,'Потребление ЭЭ_факт'!$A$5:$DH$154,59+'Потребление ЭЭ_факт'!DE$4+47,FALSE),IF(BV129&lt;&gt;0,VLOOKUP($A129,'Потребление ЭЭ_факт'!$A$5:$DH$154,47+'Потребление ЭЭ_факт'!DE$4+59,FALSE),0))</f>
        <v>12931.1716688</v>
      </c>
      <c r="BX129" s="17">
        <f>IF(AND($D129=$BU$4,$E129=BX$5),VLOOKUP($A129,'Потребление ЭЭ_факт'!$A$5:$DH$154,59+'Потребление ЭЭ_факт'!DF$4+47,FALSE),IF(BW129&lt;&gt;0,VLOOKUP($A129,'Потребление ЭЭ_факт'!$A$5:$DH$154,47+'Потребление ЭЭ_факт'!DF$4+59,FALSE),0))</f>
        <v>14078</v>
      </c>
      <c r="BY129" s="17">
        <f>IF(AND($D129=$BU$4,$E129=BY$5),VLOOKUP($A129,'Потребление ЭЭ_факт'!$A$5:$DH$154,59+'Потребление ЭЭ_факт'!DG$4+47,FALSE),IF(BX129&lt;&gt;0,VLOOKUP($A129,'Потребление ЭЭ_факт'!$A$5:$DH$154,47+'Потребление ЭЭ_факт'!DG$4+59,FALSE),0))</f>
        <v>13529.285714285716</v>
      </c>
      <c r="BZ129" s="17">
        <f>IF(AND($D129=$BU$4,$E129=BZ$5),VLOOKUP($A129,'Потребление ЭЭ_факт'!$A$5:$DH$154,59+'Потребление ЭЭ_факт'!DH$4+47,FALSE),IF(BY129&lt;&gt;0,VLOOKUP($A129,'Потребление ЭЭ_факт'!$A$5:$DH$154,47+'Потребление ЭЭ_факт'!DH$4+59,FALSE),0))</f>
        <v>17052</v>
      </c>
      <c r="CA129" s="17">
        <f t="shared" si="467"/>
        <v>14499.903456203572</v>
      </c>
      <c r="CB129" s="17">
        <f t="shared" si="468"/>
        <v>2024.9849573114286</v>
      </c>
      <c r="CC129" s="17">
        <f t="shared" si="469"/>
        <v>2011.7938722857141</v>
      </c>
      <c r="CD129" s="17">
        <f t="shared" si="470"/>
        <v>9059.4012664742859</v>
      </c>
      <c r="CE129" s="17">
        <f t="shared" si="471"/>
        <v>12539.579665285713</v>
      </c>
      <c r="CF129" s="15">
        <f t="shared" si="472"/>
        <v>14674.876419078571</v>
      </c>
      <c r="CG129" s="14">
        <f t="shared" si="473"/>
        <v>14219.091315708571</v>
      </c>
      <c r="CH129" s="15">
        <f t="shared" si="474"/>
        <v>12383.2014605</v>
      </c>
      <c r="CI129" s="15">
        <f t="shared" si="475"/>
        <v>12931.1716688</v>
      </c>
      <c r="CJ129" s="15">
        <f t="shared" si="476"/>
        <v>14078</v>
      </c>
      <c r="CK129" s="15">
        <f t="shared" si="477"/>
        <v>13529.285714285716</v>
      </c>
      <c r="CL129" s="15">
        <f t="shared" si="478"/>
        <v>17052</v>
      </c>
      <c r="CM129" s="15">
        <f t="shared" si="438"/>
        <v>14499.903456203572</v>
      </c>
      <c r="CN129" s="15">
        <f t="shared" si="439"/>
        <v>2024.9849573114286</v>
      </c>
      <c r="CO129" s="15">
        <f t="shared" si="440"/>
        <v>2011.7938722857141</v>
      </c>
      <c r="CP129" s="15">
        <f t="shared" si="441"/>
        <v>9059.4012664742859</v>
      </c>
      <c r="CQ129" s="15">
        <f t="shared" si="442"/>
        <v>12539.579665285713</v>
      </c>
      <c r="CR129" s="16">
        <f t="shared" si="443"/>
        <v>14674.876419078571</v>
      </c>
      <c r="CS129" s="14">
        <f t="shared" si="437"/>
        <v>14219.091315708571</v>
      </c>
      <c r="CT129" s="15">
        <f t="shared" si="416"/>
        <v>12383.2014605</v>
      </c>
      <c r="CU129" s="15">
        <f t="shared" si="417"/>
        <v>12931.1716688</v>
      </c>
      <c r="CV129" s="15">
        <f t="shared" si="418"/>
        <v>14078</v>
      </c>
      <c r="CW129" s="15">
        <f t="shared" si="419"/>
        <v>13529.285714285716</v>
      </c>
      <c r="CX129" s="15">
        <f t="shared" si="420"/>
        <v>17052</v>
      </c>
      <c r="CY129" s="15">
        <f t="shared" si="421"/>
        <v>14499.903456203572</v>
      </c>
      <c r="CZ129" s="15">
        <f t="shared" si="422"/>
        <v>2024.9849573114286</v>
      </c>
      <c r="DA129" s="15">
        <f t="shared" si="423"/>
        <v>2011.7938722857141</v>
      </c>
      <c r="DB129" s="15">
        <f t="shared" si="424"/>
        <v>9059.4012664742859</v>
      </c>
      <c r="DC129" s="15">
        <f t="shared" si="425"/>
        <v>12539.579665285713</v>
      </c>
      <c r="DD129" s="16">
        <f t="shared" si="459"/>
        <v>14674.876419078571</v>
      </c>
      <c r="DE129" s="14">
        <f t="shared" si="460"/>
        <v>14219.091315708571</v>
      </c>
      <c r="DF129" s="15">
        <f t="shared" si="426"/>
        <v>12383.2014605</v>
      </c>
      <c r="DG129" s="15">
        <f t="shared" si="427"/>
        <v>12931.1716688</v>
      </c>
      <c r="DH129" s="15">
        <f t="shared" si="428"/>
        <v>14078</v>
      </c>
      <c r="DI129" s="15">
        <f t="shared" si="429"/>
        <v>13529.285714285716</v>
      </c>
      <c r="DJ129" s="15">
        <f t="shared" si="430"/>
        <v>17052</v>
      </c>
      <c r="DK129" s="15">
        <f t="shared" si="431"/>
        <v>14499.903456203572</v>
      </c>
      <c r="DL129" s="15">
        <f t="shared" si="432"/>
        <v>2024.9849573114286</v>
      </c>
      <c r="DM129" s="15">
        <f t="shared" si="433"/>
        <v>2011.7938722857141</v>
      </c>
      <c r="DN129" s="15">
        <f t="shared" si="434"/>
        <v>9059.4012664742859</v>
      </c>
      <c r="DO129" s="15">
        <f t="shared" si="435"/>
        <v>12539.579665285713</v>
      </c>
      <c r="DP129" s="16">
        <f t="shared" si="436"/>
        <v>14674.876419078571</v>
      </c>
      <c r="DQ129" s="14">
        <f t="shared" si="333"/>
        <v>14219.091315708571</v>
      </c>
      <c r="DR129" s="15">
        <f t="shared" si="334"/>
        <v>12383.2014605</v>
      </c>
      <c r="DS129" s="15">
        <f t="shared" si="335"/>
        <v>12931.1716688</v>
      </c>
      <c r="DT129" s="15">
        <f t="shared" si="336"/>
        <v>14078</v>
      </c>
      <c r="DU129" s="15">
        <f t="shared" si="337"/>
        <v>13529.285714285716</v>
      </c>
      <c r="DV129" s="15">
        <f t="shared" si="338"/>
        <v>17052</v>
      </c>
      <c r="DW129" s="15">
        <f t="shared" si="339"/>
        <v>14499.903456203572</v>
      </c>
      <c r="DX129" s="15">
        <f t="shared" si="340"/>
        <v>2024.9849573114286</v>
      </c>
      <c r="DY129" s="15">
        <f t="shared" si="341"/>
        <v>2011.7938722857141</v>
      </c>
      <c r="DZ129" s="15">
        <f t="shared" si="444"/>
        <v>9059.4012664742859</v>
      </c>
      <c r="EA129" s="15">
        <f t="shared" si="445"/>
        <v>12539.579665285713</v>
      </c>
      <c r="EB129" s="16">
        <f t="shared" si="446"/>
        <v>14674.876419078571</v>
      </c>
      <c r="EC129" s="14">
        <f t="shared" si="447"/>
        <v>14219.091315708571</v>
      </c>
      <c r="ED129" s="15">
        <f t="shared" si="448"/>
        <v>12383.2014605</v>
      </c>
      <c r="EE129" s="15">
        <f t="shared" si="449"/>
        <v>12931.1716688</v>
      </c>
      <c r="EF129" s="15">
        <f t="shared" si="450"/>
        <v>14078</v>
      </c>
      <c r="EG129" s="15">
        <f t="shared" si="451"/>
        <v>13529.285714285716</v>
      </c>
      <c r="EH129" s="15">
        <f t="shared" si="452"/>
        <v>17052</v>
      </c>
      <c r="EI129" s="15">
        <f t="shared" si="453"/>
        <v>14499.903456203572</v>
      </c>
      <c r="EJ129" s="15">
        <f t="shared" si="454"/>
        <v>2024.9849573114286</v>
      </c>
      <c r="EK129" s="15">
        <f t="shared" si="455"/>
        <v>2011.7938722857141</v>
      </c>
      <c r="EL129" s="15">
        <f t="shared" si="456"/>
        <v>9059.4012664742859</v>
      </c>
      <c r="EM129" s="15">
        <f t="shared" si="457"/>
        <v>12539.579665285713</v>
      </c>
      <c r="EN129" s="16">
        <f t="shared" si="458"/>
        <v>14674.876419078571</v>
      </c>
      <c r="EO129" s="14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6"/>
      <c r="FC129" s="14"/>
      <c r="FD129" s="17"/>
      <c r="FE129" s="17"/>
      <c r="FF129" s="17"/>
      <c r="FG129" s="17"/>
      <c r="FH129" s="17"/>
      <c r="FI129" s="17"/>
      <c r="FJ129" s="17"/>
      <c r="FK129" s="17"/>
      <c r="FL129" s="17"/>
      <c r="FM129" s="17"/>
      <c r="FN129" s="17"/>
      <c r="FO129" s="14"/>
      <c r="FP129" s="17"/>
      <c r="FQ129" s="17"/>
      <c r="FR129" s="17"/>
      <c r="FS129" s="17"/>
      <c r="FT129" s="17"/>
      <c r="FU129" s="17"/>
      <c r="FV129" s="17"/>
      <c r="FW129" s="17"/>
      <c r="FX129" s="17"/>
      <c r="FY129" s="17"/>
      <c r="FZ129" s="17"/>
      <c r="GA129" s="14"/>
      <c r="GB129" s="17"/>
      <c r="GC129" s="17"/>
      <c r="GD129" s="17"/>
      <c r="GE129" s="17"/>
      <c r="GF129" s="17">
        <f t="shared" si="346"/>
        <v>17033.052651964288</v>
      </c>
      <c r="GG129" s="17">
        <f t="shared" si="347"/>
        <v>14499.903456203572</v>
      </c>
      <c r="GH129" s="17">
        <f t="shared" si="348"/>
        <v>2024.9849573114286</v>
      </c>
      <c r="GI129" s="17">
        <f t="shared" si="349"/>
        <v>2011.7938722857141</v>
      </c>
      <c r="GJ129" s="17">
        <f t="shared" si="350"/>
        <v>9059.4012664742859</v>
      </c>
      <c r="GK129" s="17">
        <f t="shared" si="351"/>
        <v>12539.579665285713</v>
      </c>
      <c r="GL129" s="17">
        <f t="shared" si="352"/>
        <v>14674.876419078571</v>
      </c>
      <c r="GM129" s="14">
        <f t="shared" si="353"/>
        <v>14219.091315708571</v>
      </c>
      <c r="GN129" s="17">
        <f t="shared" si="354"/>
        <v>12383.2014605</v>
      </c>
      <c r="GO129" s="17">
        <f t="shared" si="355"/>
        <v>12931.1716688</v>
      </c>
      <c r="GP129" s="17">
        <f t="shared" si="356"/>
        <v>14078</v>
      </c>
      <c r="GQ129" s="17">
        <f t="shared" si="357"/>
        <v>13529.285714285716</v>
      </c>
      <c r="GR129" s="17">
        <f t="shared" si="358"/>
        <v>17052</v>
      </c>
      <c r="GS129" s="17">
        <f t="shared" si="359"/>
        <v>14499.903456203572</v>
      </c>
      <c r="GT129" s="17">
        <f t="shared" si="360"/>
        <v>2024.9849573114286</v>
      </c>
      <c r="GU129" s="17">
        <f t="shared" si="361"/>
        <v>2011.7938722857141</v>
      </c>
      <c r="GV129" s="17">
        <f t="shared" si="362"/>
        <v>9059.4012664742859</v>
      </c>
      <c r="GW129" s="17">
        <f t="shared" si="363"/>
        <v>12539.579665285713</v>
      </c>
      <c r="GX129" s="15">
        <f t="shared" si="364"/>
        <v>14674.876419078571</v>
      </c>
      <c r="GY129" s="14">
        <f t="shared" si="365"/>
        <v>14219.091315708571</v>
      </c>
      <c r="GZ129" s="15">
        <f t="shared" si="366"/>
        <v>12383.2014605</v>
      </c>
      <c r="HA129" s="15">
        <f t="shared" si="367"/>
        <v>12931.1716688</v>
      </c>
      <c r="HB129" s="15">
        <f t="shared" si="368"/>
        <v>14078</v>
      </c>
      <c r="HC129" s="15">
        <f t="shared" si="369"/>
        <v>13529.285714285716</v>
      </c>
      <c r="HD129" s="15">
        <f t="shared" si="370"/>
        <v>17052</v>
      </c>
      <c r="HE129" s="15">
        <f t="shared" si="371"/>
        <v>14499.903456203572</v>
      </c>
      <c r="HF129" s="15">
        <f t="shared" si="372"/>
        <v>2024.9849573114286</v>
      </c>
      <c r="HG129" s="15">
        <f t="shared" si="373"/>
        <v>2011.7938722857141</v>
      </c>
      <c r="HH129" s="15">
        <f t="shared" si="374"/>
        <v>9059.4012664742859</v>
      </c>
      <c r="HI129" s="15">
        <f t="shared" si="375"/>
        <v>12539.579665285713</v>
      </c>
      <c r="HJ129" s="16">
        <f t="shared" si="376"/>
        <v>14674.876419078571</v>
      </c>
      <c r="HK129" s="14">
        <f t="shared" si="377"/>
        <v>14219.091315708571</v>
      </c>
      <c r="HL129" s="15">
        <f t="shared" si="378"/>
        <v>12383.2014605</v>
      </c>
      <c r="HM129" s="15">
        <f t="shared" si="379"/>
        <v>12931.1716688</v>
      </c>
      <c r="HN129" s="15">
        <f t="shared" si="380"/>
        <v>14078</v>
      </c>
      <c r="HO129" s="15">
        <f t="shared" si="381"/>
        <v>13529.285714285716</v>
      </c>
      <c r="HP129" s="15">
        <f t="shared" si="382"/>
        <v>17052</v>
      </c>
      <c r="HQ129" s="15">
        <f t="shared" si="383"/>
        <v>14499.903456203572</v>
      </c>
      <c r="HR129" s="15">
        <f t="shared" si="384"/>
        <v>2024.9849573114286</v>
      </c>
      <c r="HS129" s="15">
        <f t="shared" si="385"/>
        <v>2011.7938722857141</v>
      </c>
      <c r="HT129" s="15">
        <f t="shared" si="386"/>
        <v>9059.4012664742859</v>
      </c>
      <c r="HU129" s="15">
        <f t="shared" si="387"/>
        <v>12539.579665285713</v>
      </c>
      <c r="HV129" s="16">
        <f t="shared" si="388"/>
        <v>14674.876419078571</v>
      </c>
      <c r="HW129" s="14">
        <f t="shared" si="389"/>
        <v>14219.091315708571</v>
      </c>
      <c r="HX129" s="15">
        <f t="shared" si="390"/>
        <v>12383.2014605</v>
      </c>
      <c r="HY129" s="15">
        <f t="shared" si="391"/>
        <v>12931.1716688</v>
      </c>
      <c r="HZ129" s="15">
        <f t="shared" si="392"/>
        <v>14078</v>
      </c>
      <c r="IA129" s="15">
        <f t="shared" si="393"/>
        <v>13529.285714285716</v>
      </c>
      <c r="IB129" s="15">
        <f t="shared" si="394"/>
        <v>17052</v>
      </c>
      <c r="IC129" s="15">
        <f t="shared" si="395"/>
        <v>14499.903456203572</v>
      </c>
      <c r="ID129" s="15">
        <f t="shared" si="396"/>
        <v>2024.9849573114286</v>
      </c>
      <c r="IE129" s="15">
        <f t="shared" si="397"/>
        <v>2011.7938722857141</v>
      </c>
      <c r="IF129" s="15">
        <f t="shared" si="398"/>
        <v>9059.4012664742859</v>
      </c>
      <c r="IG129" s="15">
        <f t="shared" si="399"/>
        <v>12539.579665285713</v>
      </c>
      <c r="IH129" s="16">
        <f t="shared" si="400"/>
        <v>14674.876419078571</v>
      </c>
      <c r="II129" s="14">
        <f t="shared" si="401"/>
        <v>14219.091315708571</v>
      </c>
      <c r="IJ129" s="15">
        <f t="shared" si="415"/>
        <v>12383.2014605</v>
      </c>
      <c r="IK129" s="15">
        <f t="shared" si="465"/>
        <v>12931.1716688</v>
      </c>
      <c r="IL129" s="15">
        <f t="shared" si="466"/>
        <v>14078</v>
      </c>
      <c r="IM129" s="15">
        <f t="shared" si="482"/>
        <v>13529.285714285716</v>
      </c>
      <c r="IN129" s="15"/>
      <c r="IO129" s="15"/>
      <c r="IP129" s="15"/>
      <c r="IQ129" s="15"/>
      <c r="IR129" s="15"/>
      <c r="IS129" s="15"/>
      <c r="IT129" s="16"/>
      <c r="IU129" s="14"/>
      <c r="IV129" s="15"/>
      <c r="IW129" s="15"/>
      <c r="IX129" s="15"/>
      <c r="IY129" s="15"/>
      <c r="IZ129" s="15"/>
      <c r="JA129" s="15"/>
      <c r="JB129" s="15"/>
      <c r="JC129" s="15"/>
      <c r="JD129" s="15"/>
      <c r="JE129" s="15"/>
      <c r="JF129" s="16"/>
      <c r="JH129" s="17"/>
      <c r="JI129" s="14">
        <f t="shared" si="406"/>
        <v>0</v>
      </c>
      <c r="JJ129" s="15">
        <f t="shared" si="407"/>
        <v>0</v>
      </c>
      <c r="JK129" s="15">
        <f t="shared" si="408"/>
        <v>71843.59228860357</v>
      </c>
      <c r="JL129" s="15">
        <f t="shared" si="409"/>
        <v>139003.28979593355</v>
      </c>
      <c r="JM129" s="15">
        <f t="shared" si="410"/>
        <v>139003.28979593355</v>
      </c>
      <c r="JN129" s="15">
        <f t="shared" si="411"/>
        <v>139003.28979593355</v>
      </c>
      <c r="JO129" s="15">
        <f t="shared" si="412"/>
        <v>139003.28979593355</v>
      </c>
      <c r="JP129" s="15">
        <f t="shared" si="413"/>
        <v>67140.750159294286</v>
      </c>
      <c r="JQ129" s="15">
        <f t="shared" si="414"/>
        <v>0</v>
      </c>
      <c r="JR129" s="14"/>
    </row>
    <row r="130" spans="1:278" ht="12.75" customHeight="1" x14ac:dyDescent="0.25">
      <c r="A130" s="5" t="s">
        <v>301</v>
      </c>
      <c r="B130" s="3" t="s">
        <v>302</v>
      </c>
      <c r="C130" s="4">
        <v>45457</v>
      </c>
      <c r="D130">
        <f t="shared" si="479"/>
        <v>2024</v>
      </c>
      <c r="E130">
        <f t="shared" si="480"/>
        <v>6</v>
      </c>
      <c r="F130">
        <f t="shared" si="481"/>
        <v>2021</v>
      </c>
      <c r="G130">
        <f t="shared" ref="G130:G154" si="483">IF(E130&lt;&gt;12,E130,1)</f>
        <v>6</v>
      </c>
      <c r="H130">
        <f t="shared" si="402"/>
        <v>2024</v>
      </c>
      <c r="I130">
        <f t="shared" si="403"/>
        <v>7</v>
      </c>
      <c r="J130">
        <f t="shared" si="404"/>
        <v>2029</v>
      </c>
      <c r="K130">
        <f t="shared" si="405"/>
        <v>6</v>
      </c>
      <c r="M130" s="28">
        <f>IF(AND($D130=$M$4,$E130=M$5),VLOOKUP($A130,'Потребление ЭЭ_факт'!$A$5:$DH$154,47+'Потребление ЭЭ_факт'!AU$4-1,FALSE),IF(L130&lt;&gt;0,VLOOKUP($A130,'Потребление ЭЭ_факт'!$A$5:$DH$154,47+'Потребление ЭЭ_факт'!AU$4-1,FALSE),0))</f>
        <v>0</v>
      </c>
      <c r="N130" s="17">
        <f>IF(AND($D130=$M$4,$E130=N$5),VLOOKUP($A130,'Потребление ЭЭ_факт'!$A$5:$DH$154,47+'Потребление ЭЭ_факт'!AV$4-1,FALSE),IF(M130&lt;&gt;0,VLOOKUP($A130,'Потребление ЭЭ_факт'!$A$5:$DH$154,47+'Потребление ЭЭ_факт'!AV$4-1,FALSE),0))</f>
        <v>0</v>
      </c>
      <c r="O130" s="17">
        <f>IF(AND($D130=$M$4,$E130=O$5),VLOOKUP($A130,'Потребление ЭЭ_факт'!$A$5:$DH$154,47+'Потребление ЭЭ_факт'!AW$4-1,FALSE),IF(N130&lt;&gt;0,VLOOKUP($A130,'Потребление ЭЭ_факт'!$A$5:$DH$154,47+'Потребление ЭЭ_факт'!AW$4-1,FALSE),0))</f>
        <v>0</v>
      </c>
      <c r="P130" s="17">
        <f>IF(AND($D130=$M$4,$E130=P$5),VLOOKUP($A130,'Потребление ЭЭ_факт'!$A$5:$DH$154,47+'Потребление ЭЭ_факт'!AX$4-1,FALSE),IF(O130&lt;&gt;0,VLOOKUP($A130,'Потребление ЭЭ_факт'!$A$5:$DH$154,47+'Потребление ЭЭ_факт'!AX$4-1,FALSE),0))</f>
        <v>0</v>
      </c>
      <c r="Q130" s="17">
        <f>IF(AND($D130=$M$4,$E130=Q$5),VLOOKUP($A130,'Потребление ЭЭ_факт'!$A$5:$DH$154,47+'Потребление ЭЭ_факт'!AY$4-1,FALSE),IF(P130&lt;&gt;0,VLOOKUP($A130,'Потребление ЭЭ_факт'!$A$5:$DH$154,47+'Потребление ЭЭ_факт'!AY$4-1,FALSE),0))</f>
        <v>0</v>
      </c>
      <c r="R130" s="17">
        <f>IF(AND($D130=$M$4,$E130=R$5),VLOOKUP($A130,'Потребление ЭЭ_факт'!$A$5:$DH$154,47+'Потребление ЭЭ_факт'!AZ$4-1,FALSE),IF(Q130&lt;&gt;0,VLOOKUP($A130,'Потребление ЭЭ_факт'!$A$5:$DH$154,47+'Потребление ЭЭ_факт'!AZ$4-1,FALSE),0))</f>
        <v>0</v>
      </c>
      <c r="S130" s="17">
        <f>IF(AND($D130=$M$4,$E130=S$5),VLOOKUP($A130,'Потребление ЭЭ_факт'!$A$5:$DH$154,47+'Потребление ЭЭ_факт'!BA$4-1,FALSE),IF(R130&lt;&gt;0,VLOOKUP($A130,'Потребление ЭЭ_факт'!$A$5:$DH$154,47+'Потребление ЭЭ_факт'!BA$4-1,FALSE),0))</f>
        <v>0</v>
      </c>
      <c r="T130" s="17">
        <f>IF(AND($D130=$M$4,$E130=T$5),VLOOKUP($A130,'Потребление ЭЭ_факт'!$A$5:$DH$154,47+'Потребление ЭЭ_факт'!BB$4-1,FALSE),IF(S130&lt;&gt;0,VLOOKUP($A130,'Потребление ЭЭ_факт'!$A$5:$DH$154,47+'Потребление ЭЭ_факт'!BB$4-1,FALSE),0))</f>
        <v>0</v>
      </c>
      <c r="U130" s="17">
        <f>IF(AND($D130=$M$4,$E130=U$5),VLOOKUP($A130,'Потребление ЭЭ_факт'!$A$5:$DH$154,47+'Потребление ЭЭ_факт'!BC$4-1,FALSE),IF(T130&lt;&gt;0,VLOOKUP($A130,'Потребление ЭЭ_факт'!$A$5:$DH$154,47+'Потребление ЭЭ_факт'!BC$4-1,FALSE),0))</f>
        <v>0</v>
      </c>
      <c r="V130" s="17">
        <f>IF(AND($D130=$M$4,$E130=V$5),VLOOKUP($A130,'Потребление ЭЭ_факт'!$A$5:$DH$154,47+'Потребление ЭЭ_факт'!BD$4-1,FALSE),IF(U130&lt;&gt;0,VLOOKUP($A130,'Потребление ЭЭ_факт'!$A$5:$DH$154,47+'Потребление ЭЭ_факт'!BD$4-1,FALSE),0))</f>
        <v>0</v>
      </c>
      <c r="W130" s="17">
        <f>IF(AND($D130=$M$4,$E130=W$5),VLOOKUP($A130,'Потребление ЭЭ_факт'!$A$5:$DH$154,47+'Потребление ЭЭ_факт'!BE$4-1,FALSE),IF(V130&lt;&gt;0,VLOOKUP($A130,'Потребление ЭЭ_факт'!$A$5:$DH$154,47+'Потребление ЭЭ_факт'!BE$4-1,FALSE),0))</f>
        <v>0</v>
      </c>
      <c r="X130" s="17">
        <f>IF(AND($D130=$M$4,$E130=X$5),VLOOKUP($A130,'Потребление ЭЭ_факт'!$A$5:$DH$154,47+'Потребление ЭЭ_факт'!BF$4-1,FALSE),IF(W130&lt;&gt;0,VLOOKUP($A130,'Потребление ЭЭ_факт'!$A$5:$DH$154,47+'Потребление ЭЭ_факт'!BF$4-1,FALSE),0))</f>
        <v>0</v>
      </c>
      <c r="Y130" s="14">
        <f>IF(AND($D130=$Y$4,$E130=Y$5),VLOOKUP($A130,'Потребление ЭЭ_факт'!$A$5:$DH$154,47+'Потребление ЭЭ_факт'!BG$4+11,FALSE),IF(X130&lt;&gt;0,VLOOKUP($A130,'Потребление ЭЭ_факт'!$A$5:$DH$154,47+'Потребление ЭЭ_факт'!BG$4+11,FALSE),0))</f>
        <v>0</v>
      </c>
      <c r="Z130" s="17">
        <f>IF(AND($D130=$Y$4,$E130=Z$5),VLOOKUP($A130,'Потребление ЭЭ_факт'!$A$5:$DH$154,47+'Потребление ЭЭ_факт'!BH$4+11,FALSE),IF(Y130&lt;&gt;0,VLOOKUP($A130,'Потребление ЭЭ_факт'!$A$5:$DH$154,47+'Потребление ЭЭ_факт'!BH$4+11,FALSE),0))</f>
        <v>0</v>
      </c>
      <c r="AA130" s="17">
        <f>IF(AND($D130=$Y$4,$E130=AA$5),VLOOKUP($A130,'Потребление ЭЭ_факт'!$A$5:$DH$154,47+'Потребление ЭЭ_факт'!BI$4+11,FALSE),IF(Z130&lt;&gt;0,VLOOKUP($A130,'Потребление ЭЭ_факт'!$A$5:$DH$154,47+'Потребление ЭЭ_факт'!BI$4+11,FALSE),0))</f>
        <v>0</v>
      </c>
      <c r="AB130" s="17">
        <f>IF(AND($D130=$Y$4,$E130=AB$5),VLOOKUP($A130,'Потребление ЭЭ_факт'!$A$5:$DH$154,47+'Потребление ЭЭ_факт'!BJ$4+11,FALSE),IF(AA130&lt;&gt;0,VLOOKUP($A130,'Потребление ЭЭ_факт'!$A$5:$DH$154,47+'Потребление ЭЭ_факт'!BJ$4+11,FALSE),0))</f>
        <v>0</v>
      </c>
      <c r="AC130" s="17">
        <f>IF(AND($D130=$Y$4,$E130=AC$5),VLOOKUP($A130,'Потребление ЭЭ_факт'!$A$5:$DH$154,47+'Потребление ЭЭ_факт'!BK$4+11,FALSE),IF(AB130&lt;&gt;0,VLOOKUP($A130,'Потребление ЭЭ_факт'!$A$5:$DH$154,47+'Потребление ЭЭ_факт'!BK$4+11,FALSE),0))</f>
        <v>0</v>
      </c>
      <c r="AD130" s="17">
        <f>IF(AND($D130=$Y$4,$E130=AD$5),VLOOKUP($A130,'Потребление ЭЭ_факт'!$A$5:$DH$154,47+'Потребление ЭЭ_факт'!BL$4+11,FALSE),IF(AC130&lt;&gt;0,VLOOKUP($A130,'Потребление ЭЭ_факт'!$A$5:$DH$154,47+'Потребление ЭЭ_факт'!BL$4+11,FALSE),0))</f>
        <v>0</v>
      </c>
      <c r="AE130" s="17">
        <f>IF(AND($D130=$Y$4,$E130=AE$5),VLOOKUP($A130,'Потребление ЭЭ_факт'!$A$5:$DH$154,47+'Потребление ЭЭ_факт'!BM$4+11,FALSE),IF(AD130&lt;&gt;0,VLOOKUP($A130,'Потребление ЭЭ_факт'!$A$5:$DH$154,47+'Потребление ЭЭ_факт'!BM$4+11,FALSE),0))</f>
        <v>0</v>
      </c>
      <c r="AF130" s="17">
        <f>IF(AND($D130=$Y$4,$E130=AF$5),VLOOKUP($A130,'Потребление ЭЭ_факт'!$A$5:$DH$154,47+'Потребление ЭЭ_факт'!BN$4+11,FALSE),IF(AE130&lt;&gt;0,VLOOKUP($A130,'Потребление ЭЭ_факт'!$A$5:$DH$154,47+'Потребление ЭЭ_факт'!BN$4+11,FALSE),0))</f>
        <v>0</v>
      </c>
      <c r="AG130" s="17">
        <f>IF(AND($D130=$Y$4,$E130=AG$5),VLOOKUP($A130,'Потребление ЭЭ_факт'!$A$5:$DH$154,47+'Потребление ЭЭ_факт'!BO$4+11,FALSE),IF(AF130&lt;&gt;0,VLOOKUP($A130,'Потребление ЭЭ_факт'!$A$5:$DH$154,47+'Потребление ЭЭ_факт'!BO$4+11,FALSE),0))</f>
        <v>0</v>
      </c>
      <c r="AH130" s="17">
        <f>IF(AND($D130=$Y$4,$E130=AH$5),VLOOKUP($A130,'Потребление ЭЭ_факт'!$A$5:$DH$154,47+'Потребление ЭЭ_факт'!BP$4+11,FALSE),IF(AG130&lt;&gt;0,VLOOKUP($A130,'Потребление ЭЭ_факт'!$A$5:$DH$154,47+'Потребление ЭЭ_факт'!BP$4+11,FALSE),0))</f>
        <v>0</v>
      </c>
      <c r="AI130" s="17">
        <f>IF(AND($D130=$Y$4,$E130=AI$5),VLOOKUP($A130,'Потребление ЭЭ_факт'!$A$5:$DH$154,47+'Потребление ЭЭ_факт'!BQ$4+11,FALSE),IF(AH130&lt;&gt;0,VLOOKUP($A130,'Потребление ЭЭ_факт'!$A$5:$DH$154,47+'Потребление ЭЭ_факт'!BQ$4+11,FALSE),0))</f>
        <v>0</v>
      </c>
      <c r="AJ130" s="17">
        <f>IF(AND($D130=$Y$4,$E130=AJ$5),VLOOKUP($A130,'Потребление ЭЭ_факт'!$A$5:$DH$154,47+'Потребление ЭЭ_факт'!BR$4+11,FALSE),IF(AI130&lt;&gt;0,VLOOKUP($A130,'Потребление ЭЭ_факт'!$A$5:$DH$154,47+'Потребление ЭЭ_факт'!BR$4+11,FALSE),0))</f>
        <v>0</v>
      </c>
      <c r="AK130" s="14">
        <f>IF(AND($D130=$AK$4,$E130=AK$5),VLOOKUP($A130,'Потребление ЭЭ_факт'!$A$5:$DH$154,47+'Потребление ЭЭ_факт'!BS$4+23,FALSE),IF(AJ130&lt;&gt;0,VLOOKUP($A130,'Потребление ЭЭ_факт'!$A$5:$DH$154,47+'Потребление ЭЭ_факт'!BS$4+23,FALSE),0))</f>
        <v>0</v>
      </c>
      <c r="AL130" s="17">
        <f>IF(AND($D130=$AK$4,$E130=AL$5),VLOOKUP($A130,'Потребление ЭЭ_факт'!$A$5:$DH$154,47+'Потребление ЭЭ_факт'!BT$4+23,FALSE),IF(AK130&lt;&gt;0,VLOOKUP($A130,'Потребление ЭЭ_факт'!$A$5:$DH$154,47+'Потребление ЭЭ_факт'!BT$4+23,FALSE),0))</f>
        <v>0</v>
      </c>
      <c r="AM130" s="17">
        <f>IF(AND($D130=$AK$4,$E130=AM$5),VLOOKUP($A130,'Потребление ЭЭ_факт'!$A$5:$DH$154,47+'Потребление ЭЭ_факт'!BU$4+23,FALSE),IF(AL130&lt;&gt;0,VLOOKUP($A130,'Потребление ЭЭ_факт'!$A$5:$DH$154,47+'Потребление ЭЭ_факт'!BU$4+23,FALSE),0))</f>
        <v>0</v>
      </c>
      <c r="AN130" s="17">
        <f>IF(AND($D130=$AK$4,$E130=AN$5),VLOOKUP($A130,'Потребление ЭЭ_факт'!$A$5:$DH$154,47+'Потребление ЭЭ_факт'!BV$4+23,FALSE),IF(AM130&lt;&gt;0,VLOOKUP($A130,'Потребление ЭЭ_факт'!$A$5:$DH$154,47+'Потребление ЭЭ_факт'!BV$4+23,FALSE),0))</f>
        <v>0</v>
      </c>
      <c r="AO130" s="17">
        <f>IF(AND($D130=$AK$4,$E130=AO$5),VLOOKUP($A130,'Потребление ЭЭ_факт'!$A$5:$DH$154,47+'Потребление ЭЭ_факт'!BW$4+23,FALSE),IF(AN130&lt;&gt;0,VLOOKUP($A130,'Потребление ЭЭ_факт'!$A$5:$DH$154,47+'Потребление ЭЭ_факт'!BW$4+23,FALSE),0))</f>
        <v>0</v>
      </c>
      <c r="AP130" s="17">
        <f>IF(AND($D130=$AK$4,$E130=AP$5),VLOOKUP($A130,'Потребление ЭЭ_факт'!$A$5:$DH$154,47+'Потребление ЭЭ_факт'!BX$4+23,FALSE),IF(AO130&lt;&gt;0,VLOOKUP($A130,'Потребление ЭЭ_факт'!$A$5:$DH$154,47+'Потребление ЭЭ_факт'!BX$4+23,FALSE),0))</f>
        <v>0</v>
      </c>
      <c r="AQ130" s="17">
        <f>IF(AND($D130=$AK$4,$E130=AQ$5),VLOOKUP($A130,'Потребление ЭЭ_факт'!$A$5:$DH$154,47+'Потребление ЭЭ_факт'!BY$4+23,FALSE),IF(AP130&lt;&gt;0,VLOOKUP($A130,'Потребление ЭЭ_факт'!$A$5:$DH$154,47+'Потребление ЭЭ_факт'!BY$4+23,FALSE),0))</f>
        <v>0</v>
      </c>
      <c r="AR130" s="17">
        <f>IF(AND($D130=$AK$4,$E130=AR$5),VLOOKUP($A130,'Потребление ЭЭ_факт'!$A$5:$DH$154,47+'Потребление ЭЭ_факт'!BZ$4+23,FALSE),IF(AQ130&lt;&gt;0,VLOOKUP($A130,'Потребление ЭЭ_факт'!$A$5:$DH$154,47+'Потребление ЭЭ_факт'!BZ$4+23,FALSE),0))</f>
        <v>0</v>
      </c>
      <c r="AS130" s="17">
        <f>IF(AND($D130=$AK$4,$E130=AS$5),VLOOKUP($A130,'Потребление ЭЭ_факт'!$A$5:$DH$154,47+'Потребление ЭЭ_факт'!CA$4+23,FALSE),IF(AR130&lt;&gt;0,VLOOKUP($A130,'Потребление ЭЭ_факт'!$A$5:$DH$154,47+'Потребление ЭЭ_факт'!CA$4+23,FALSE),0))</f>
        <v>0</v>
      </c>
      <c r="AT130" s="17">
        <f>IF(AND($D130=$AK$4,$E130=AT$5),VLOOKUP($A130,'Потребление ЭЭ_факт'!$A$5:$DH$154,47+'Потребление ЭЭ_факт'!CB$4+23,FALSE),IF(AS130&lt;&gt;0,VLOOKUP($A130,'Потребление ЭЭ_факт'!$A$5:$DH$154,47+'Потребление ЭЭ_факт'!CB$4+23,FALSE),0))</f>
        <v>0</v>
      </c>
      <c r="AU130" s="17">
        <f>IF(AND($D130=$AK$4,$E130=AU$5),VLOOKUP($A130,'Потребление ЭЭ_факт'!$A$5:$DH$154,47+'Потребление ЭЭ_факт'!CC$4+23,FALSE),IF(AT130&lt;&gt;0,VLOOKUP($A130,'Потребление ЭЭ_факт'!$A$5:$DH$154,47+'Потребление ЭЭ_факт'!CC$4+23,FALSE),0))</f>
        <v>0</v>
      </c>
      <c r="AV130" s="17">
        <f>IF(AND($D130=$AK$4,$E130=AV$5),VLOOKUP($A130,'Потребление ЭЭ_факт'!$A$5:$DH$154,47+'Потребление ЭЭ_факт'!CD$4+23,FALSE),IF(AU130&lt;&gt;0,VLOOKUP($A130,'Потребление ЭЭ_факт'!$A$5:$DH$154,47+'Потребление ЭЭ_факт'!CD$4+23,FALSE),0))</f>
        <v>0</v>
      </c>
      <c r="AW130" s="14">
        <f>IF(AND($D130=$AW$4,$E130=AW$5),VLOOKUP($A130,'Потребление ЭЭ_факт'!$A$5:$DH$154,47+'Потребление ЭЭ_факт'!CE$4+35,FALSE),IF(AV130&lt;&gt;0,VLOOKUP($A130,'Потребление ЭЭ_факт'!$A$5:$DH$154,47+'Потребление ЭЭ_факт'!CE$4+35,FALSE),0))</f>
        <v>0</v>
      </c>
      <c r="AX130" s="17">
        <f>IF(AND($D130=$AW$4,$E130=AX$5),VLOOKUP($A130,'Потребление ЭЭ_факт'!$A$5:$DH$154,47+'Потребление ЭЭ_факт'!CF$4+35,FALSE),IF(AW130&lt;&gt;0,VLOOKUP($A130,'Потребление ЭЭ_факт'!$A$5:$DH$154,47+'Потребление ЭЭ_факт'!CF$4+35,FALSE),0))</f>
        <v>0</v>
      </c>
      <c r="AY130" s="17">
        <f>IF(AND($D130=$AW$4,$E130=AY$5),VLOOKUP($A130,'Потребление ЭЭ_факт'!$A$5:$DH$154,47+'Потребление ЭЭ_факт'!CG$4+35,FALSE),IF(AX130&lt;&gt;0,VLOOKUP($A130,'Потребление ЭЭ_факт'!$A$5:$DH$154,47+'Потребление ЭЭ_факт'!CG$4+35,FALSE),0))</f>
        <v>0</v>
      </c>
      <c r="AZ130" s="17">
        <f>IF(AND($D130=$AW$4,$E130=AZ$5),VLOOKUP($A130,'Потребление ЭЭ_факт'!$A$5:$DH$154,47+'Потребление ЭЭ_факт'!CH$4+35,FALSE),IF(AY130&lt;&gt;0,VLOOKUP($A130,'Потребление ЭЭ_факт'!$A$5:$DH$154,47+'Потребление ЭЭ_факт'!CH$4+35,FALSE),0))</f>
        <v>0</v>
      </c>
      <c r="BA130" s="17">
        <f>IF(AND($D130=$AW$4,$E130=BA$5),VLOOKUP($A130,'Потребление ЭЭ_факт'!$A$5:$DH$154,47+'Потребление ЭЭ_факт'!CI$4+35,FALSE),IF(AZ130&lt;&gt;0,VLOOKUP($A130,'Потребление ЭЭ_факт'!$A$5:$DH$154,47+'Потребление ЭЭ_факт'!CI$4+35,FALSE),0))</f>
        <v>0</v>
      </c>
      <c r="BB130" s="17">
        <f>IF(AND($D130=$AW$4,$E130=BB$5),VLOOKUP($A130,'Потребление ЭЭ_факт'!$A$5:$DH$154,47+'Потребление ЭЭ_факт'!CJ$4+35,FALSE),IF(BA130&lt;&gt;0,VLOOKUP($A130,'Потребление ЭЭ_факт'!$A$5:$DH$154,47+'Потребление ЭЭ_факт'!CJ$4+35,FALSE),0))</f>
        <v>0</v>
      </c>
      <c r="BC130" s="17">
        <f>IF(AND($D130=$AW$4,$E130=BC$5),VLOOKUP($A130,'Потребление ЭЭ_факт'!$A$5:$DH$154,47+'Потребление ЭЭ_факт'!CK$4+35,FALSE),IF(BB130&lt;&gt;0,VLOOKUP($A130,'Потребление ЭЭ_факт'!$A$5:$DH$154,47+'Потребление ЭЭ_факт'!CK$4+35,FALSE),0))</f>
        <v>0</v>
      </c>
      <c r="BD130" s="17">
        <f>IF(AND($D130=$AW$4,$E130=BD$5),VLOOKUP($A130,'Потребление ЭЭ_факт'!$A$5:$DH$154,47+'Потребление ЭЭ_факт'!CL$4+35,FALSE),IF(BC130&lt;&gt;0,VLOOKUP($A130,'Потребление ЭЭ_факт'!$A$5:$DH$154,47+'Потребление ЭЭ_факт'!CL$4+35,FALSE),0))</f>
        <v>0</v>
      </c>
      <c r="BE130" s="17">
        <f>IF(AND($D130=$AW$4,$E130=BE$5),VLOOKUP($A130,'Потребление ЭЭ_факт'!$A$5:$DH$154,47+'Потребление ЭЭ_факт'!CM$4+35,FALSE),IF(BD130&lt;&gt;0,VLOOKUP($A130,'Потребление ЭЭ_факт'!$A$5:$DH$154,47+'Потребление ЭЭ_факт'!CM$4+35,FALSE),0))</f>
        <v>0</v>
      </c>
      <c r="BF130" s="17">
        <f>IF(AND($D130=$AW$4,$E130=BF$5),VLOOKUP($A130,'Потребление ЭЭ_факт'!$A$5:$DH$154,47+'Потребление ЭЭ_факт'!CN$4+35,FALSE),IF(BE130&lt;&gt;0,VLOOKUP($A130,'Потребление ЭЭ_факт'!$A$5:$DH$154,47+'Потребление ЭЭ_факт'!CN$4+35,FALSE),0))</f>
        <v>0</v>
      </c>
      <c r="BG130" s="17">
        <f>IF(AND($D130=$AW$4,$E130=BG$5),VLOOKUP($A130,'Потребление ЭЭ_факт'!$A$5:$DH$154,47+'Потребление ЭЭ_факт'!CO$4+35,FALSE),IF(BF130&lt;&gt;0,VLOOKUP($A130,'Потребление ЭЭ_факт'!$A$5:$DH$154,47+'Потребление ЭЭ_факт'!CO$4+35,FALSE),0))</f>
        <v>0</v>
      </c>
      <c r="BH130" s="17">
        <f>IF(AND($D130=$AW$4,$E130=BH$5),VLOOKUP($A130,'Потребление ЭЭ_факт'!$A$5:$DH$154,47+'Потребление ЭЭ_факт'!CP$4+35,FALSE),IF(BG130&lt;&gt;0,VLOOKUP($A130,'Потребление ЭЭ_факт'!$A$5:$DH$154,47+'Потребление ЭЭ_факт'!CP$4+35,FALSE),0))</f>
        <v>0</v>
      </c>
      <c r="BI130" s="14">
        <f>IF(AND($D130=$BI$4,$E130=BI$5),VLOOKUP($A130,'Потребление ЭЭ_факт'!$A$5:$DH$154,47+'Потребление ЭЭ_факт'!CQ$4+47,FALSE),IF(BH130&lt;&gt;0,VLOOKUP($A130,'Потребление ЭЭ_факт'!$A$5:$DH$154,47+'Потребление ЭЭ_факт'!CQ$4+47,FALSE),0))</f>
        <v>0</v>
      </c>
      <c r="BJ130" s="17">
        <f>IF(AND($D130=$BI$4,$E130=BJ$5),VLOOKUP($A130,'Потребление ЭЭ_факт'!$A$5:$DH$154,47+'Потребление ЭЭ_факт'!CR$4+47,FALSE),IF(BI130&lt;&gt;0,VLOOKUP($A130,'Потребление ЭЭ_факт'!$A$5:$DH$154,47+'Потребление ЭЭ_факт'!CR$4+47,FALSE),0))</f>
        <v>0</v>
      </c>
      <c r="BK130" s="17">
        <f>IF(AND($D130=$BI$4,$E130=BK$5),VLOOKUP($A130,'Потребление ЭЭ_факт'!$A$5:$DH$154,47+'Потребление ЭЭ_факт'!CS$4+47,FALSE),IF(BJ130&lt;&gt;0,VLOOKUP($A130,'Потребление ЭЭ_факт'!$A$5:$DH$154,47+'Потребление ЭЭ_факт'!CS$4+47,FALSE),0))</f>
        <v>0</v>
      </c>
      <c r="BL130" s="17">
        <f>IF(AND($D130=$BI$4,$E130=BL$5),VLOOKUP($A130,'Потребление ЭЭ_факт'!$A$5:$DH$154,47+'Потребление ЭЭ_факт'!CT$4+47,FALSE),IF(BK130&lt;&gt;0,VLOOKUP($A130,'Потребление ЭЭ_факт'!$A$5:$DH$154,47+'Потребление ЭЭ_факт'!CT$4+47,FALSE),0))</f>
        <v>0</v>
      </c>
      <c r="BM130" s="17">
        <f>IF(AND($D130=$BI$4,$E130=BM$5),VLOOKUP($A130,'Потребление ЭЭ_факт'!$A$5:$DH$154,47+'Потребление ЭЭ_факт'!CU$4+47,FALSE),IF(BL130&lt;&gt;0,VLOOKUP($A130,'Потребление ЭЭ_факт'!$A$5:$DH$154,47+'Потребление ЭЭ_факт'!CU$4+47,FALSE),0))</f>
        <v>0</v>
      </c>
      <c r="BN130" s="17">
        <f>IF(AND($D130=$BI$4,$E130=BN$5),VLOOKUP($A130,'Потребление ЭЭ_факт'!$A$5:$DH$154,47+'Потребление ЭЭ_факт'!CV$4+47,FALSE),IF(BM130&lt;&gt;0,VLOOKUP($A130,'Потребление ЭЭ_факт'!$A$5:$DH$154,47+'Потребление ЭЭ_факт'!CV$4+47,FALSE),0))</f>
        <v>13632.39624</v>
      </c>
      <c r="BO130" s="17">
        <f>IF(AND($D130=$BI$4,$E130=BO$5),VLOOKUP($A130,'Потребление ЭЭ_факт'!$A$5:$DH$154,47+'Потребление ЭЭ_факт'!CW$4+47,FALSE),IF(BN130&lt;&gt;0,VLOOKUP($A130,'Потребление ЭЭ_факт'!$A$5:$DH$154,47+'Потребление ЭЭ_факт'!CW$4+47,FALSE),0))</f>
        <v>20627.369910000001</v>
      </c>
      <c r="BP130" s="17">
        <f>IF(AND($D130=$BI$4,$E130=BP$5),VLOOKUP($A130,'Потребление ЭЭ_факт'!$A$5:$DH$154,47+'Потребление ЭЭ_факт'!CX$4+47,FALSE),IF(BO130&lt;&gt;0,VLOOKUP($A130,'Потребление ЭЭ_факт'!$A$5:$DH$154,47+'Потребление ЭЭ_факт'!CX$4+47,FALSE),0))</f>
        <v>19542.147420000001</v>
      </c>
      <c r="BQ130" s="17">
        <f>IF(AND($D130=$BI$4,$E130=BQ$5),VLOOKUP($A130,'Потребление ЭЭ_факт'!$A$5:$DH$154,47+'Потребление ЭЭ_факт'!CY$4+47,FALSE),IF(BP130&lt;&gt;0,VLOOKUP($A130,'Потребление ЭЭ_факт'!$A$5:$DH$154,47+'Потребление ЭЭ_факт'!CY$4+47,FALSE),0))</f>
        <v>18096.266879999999</v>
      </c>
      <c r="BR130" s="17">
        <f>IF(AND($D130=$BI$4,$E130=BR$5),VLOOKUP($A130,'Потребление ЭЭ_факт'!$A$5:$DH$154,47+'Потребление ЭЭ_факт'!CZ$4+47,FALSE),IF(BQ130&lt;&gt;0,VLOOKUP($A130,'Потребление ЭЭ_факт'!$A$5:$DH$154,47+'Потребление ЭЭ_факт'!CZ$4+47,FALSE),0))</f>
        <v>16373.380440000001</v>
      </c>
      <c r="BS130" s="17">
        <f>IF(AND($D130=$BI$4,$E130=BS$5),VLOOKUP($A130,'Потребление ЭЭ_факт'!$A$5:$DH$154,47+'Потребление ЭЭ_факт'!DA$4+47,FALSE),IF(BR130&lt;&gt;0,VLOOKUP($A130,'Потребление ЭЭ_факт'!$A$5:$DH$154,47+'Потребление ЭЭ_факт'!DA$4+47,FALSE),0))</f>
        <v>14764.511549999999</v>
      </c>
      <c r="BT130" s="17">
        <f>IF(AND($D130=$BI$4,$E130=BT$5),VLOOKUP($A130,'Потребление ЭЭ_факт'!$A$5:$DH$154,47+'Потребление ЭЭ_факт'!DB$4+47,FALSE),IF(BS130&lt;&gt;0,VLOOKUP($A130,'Потребление ЭЭ_факт'!$A$5:$DH$154,47+'Потребление ЭЭ_факт'!DB$4+47,FALSE),0))</f>
        <v>15512.83662</v>
      </c>
      <c r="BU130" s="14">
        <f>IF(AND($D130=$BU$4,$E130=BU$5),VLOOKUP($A130,'Потребление ЭЭ_факт'!$A$5:$DH$154,59+'Потребление ЭЭ_факт'!DC$4+47,FALSE),IF(BT130&lt;&gt;0,VLOOKUP($A130,'Потребление ЭЭ_факт'!$A$5:$DH$154,47+'Потребление ЭЭ_факт'!DC$4+59,FALSE),0))</f>
        <v>15816.31947</v>
      </c>
      <c r="BV130" s="17">
        <f>IF(AND($D130=$BU$4,$E130=BV$5),VLOOKUP($A130,'Потребление ЭЭ_факт'!$A$5:$DH$154,59+'Потребление ЭЭ_факт'!DD$4+47,FALSE),IF(BU130&lt;&gt;0,VLOOKUP($A130,'Потребление ЭЭ_факт'!$A$5:$DH$154,47+'Потребление ЭЭ_факт'!DD$4+59,FALSE),0))</f>
        <v>15628.20462</v>
      </c>
      <c r="BW130" s="17">
        <f>IF(AND($D130=$BU$4,$E130=BW$5),VLOOKUP($A130,'Потребление ЭЭ_факт'!$A$5:$DH$154,59+'Потребление ЭЭ_факт'!DE$4+47,FALSE),IF(BV130&lt;&gt;0,VLOOKUP($A130,'Потребление ЭЭ_факт'!$A$5:$DH$154,47+'Потребление ЭЭ_факт'!DE$4+59,FALSE),0))</f>
        <v>17078.704679999999</v>
      </c>
      <c r="BX130" s="17">
        <f>IF(AND($D130=$BU$4,$E130=BX$5),VLOOKUP($A130,'Потребление ЭЭ_факт'!$A$5:$DH$154,59+'Потребление ЭЭ_факт'!DF$4+47,FALSE),IF(BW130&lt;&gt;0,VLOOKUP($A130,'Потребление ЭЭ_факт'!$A$5:$DH$154,47+'Потребление ЭЭ_факт'!DF$4+59,FALSE),0))</f>
        <v>15220.060170000001</v>
      </c>
      <c r="BY130" s="17">
        <f>IF(AND($D130=$BU$4,$E130=BY$5),VLOOKUP($A130,'Потребление ЭЭ_факт'!$A$5:$DH$154,59+'Потребление ЭЭ_факт'!DG$4+47,FALSE),IF(BX130&lt;&gt;0,VLOOKUP($A130,'Потребление ЭЭ_факт'!$A$5:$DH$154,47+'Потребление ЭЭ_факт'!DG$4+59,FALSE),0))</f>
        <v>17189.813249999999</v>
      </c>
      <c r="BZ130" s="17">
        <f>IF(AND($D130=$BU$4,$E130=BZ$5),VLOOKUP($A130,'Потребление ЭЭ_факт'!$A$5:$DH$154,59+'Потребление ЭЭ_факт'!DH$4+47,FALSE),IF(BY130&lt;&gt;0,VLOOKUP($A130,'Потребление ЭЭ_факт'!$A$5:$DH$154,47+'Потребление ЭЭ_факт'!DH$4+59,FALSE),0))</f>
        <v>18554.506979999998</v>
      </c>
      <c r="CA130" s="17">
        <f t="shared" si="467"/>
        <v>20627.369910000001</v>
      </c>
      <c r="CB130" s="17">
        <f t="shared" si="468"/>
        <v>19542.147420000001</v>
      </c>
      <c r="CC130" s="17">
        <f t="shared" si="469"/>
        <v>18096.266879999999</v>
      </c>
      <c r="CD130" s="17">
        <f t="shared" si="470"/>
        <v>16373.380440000001</v>
      </c>
      <c r="CE130" s="17">
        <f t="shared" si="471"/>
        <v>14764.511549999999</v>
      </c>
      <c r="CF130" s="15">
        <f t="shared" si="472"/>
        <v>15512.83662</v>
      </c>
      <c r="CG130" s="14">
        <f t="shared" si="473"/>
        <v>15816.31947</v>
      </c>
      <c r="CH130" s="15">
        <f t="shared" si="474"/>
        <v>15628.20462</v>
      </c>
      <c r="CI130" s="15">
        <f t="shared" si="475"/>
        <v>17078.704679999999</v>
      </c>
      <c r="CJ130" s="15">
        <f t="shared" si="476"/>
        <v>15220.060170000001</v>
      </c>
      <c r="CK130" s="15">
        <f t="shared" si="477"/>
        <v>17189.813249999999</v>
      </c>
      <c r="CL130" s="15">
        <f t="shared" si="478"/>
        <v>18554.506979999998</v>
      </c>
      <c r="CM130" s="15">
        <f t="shared" si="438"/>
        <v>20627.369910000001</v>
      </c>
      <c r="CN130" s="15">
        <f t="shared" si="439"/>
        <v>19542.147420000001</v>
      </c>
      <c r="CO130" s="15">
        <f t="shared" si="440"/>
        <v>18096.266879999999</v>
      </c>
      <c r="CP130" s="15">
        <f t="shared" si="441"/>
        <v>16373.380440000001</v>
      </c>
      <c r="CQ130" s="15">
        <f t="shared" si="442"/>
        <v>14764.511549999999</v>
      </c>
      <c r="CR130" s="16">
        <f t="shared" si="443"/>
        <v>15512.83662</v>
      </c>
      <c r="CS130" s="14">
        <f t="shared" si="437"/>
        <v>15816.31947</v>
      </c>
      <c r="CT130" s="15">
        <f t="shared" si="416"/>
        <v>15628.20462</v>
      </c>
      <c r="CU130" s="15">
        <f t="shared" si="417"/>
        <v>17078.704679999999</v>
      </c>
      <c r="CV130" s="15">
        <f t="shared" si="418"/>
        <v>15220.060170000001</v>
      </c>
      <c r="CW130" s="15">
        <f t="shared" si="419"/>
        <v>17189.813249999999</v>
      </c>
      <c r="CX130" s="15">
        <f t="shared" si="420"/>
        <v>18554.506979999998</v>
      </c>
      <c r="CY130" s="15">
        <f t="shared" si="421"/>
        <v>20627.369910000001</v>
      </c>
      <c r="CZ130" s="15">
        <f t="shared" si="422"/>
        <v>19542.147420000001</v>
      </c>
      <c r="DA130" s="15">
        <f t="shared" si="423"/>
        <v>18096.266879999999</v>
      </c>
      <c r="DB130" s="15">
        <f t="shared" si="424"/>
        <v>16373.380440000001</v>
      </c>
      <c r="DC130" s="15">
        <f t="shared" si="425"/>
        <v>14764.511549999999</v>
      </c>
      <c r="DD130" s="16">
        <f t="shared" si="459"/>
        <v>15512.83662</v>
      </c>
      <c r="DE130" s="14">
        <f t="shared" si="460"/>
        <v>15816.31947</v>
      </c>
      <c r="DF130" s="15">
        <f t="shared" si="426"/>
        <v>15628.20462</v>
      </c>
      <c r="DG130" s="15">
        <f t="shared" si="427"/>
        <v>17078.704679999999</v>
      </c>
      <c r="DH130" s="15">
        <f t="shared" si="428"/>
        <v>15220.060170000001</v>
      </c>
      <c r="DI130" s="15">
        <f t="shared" si="429"/>
        <v>17189.813249999999</v>
      </c>
      <c r="DJ130" s="15">
        <f t="shared" si="430"/>
        <v>18554.506979999998</v>
      </c>
      <c r="DK130" s="15">
        <f t="shared" si="431"/>
        <v>20627.369910000001</v>
      </c>
      <c r="DL130" s="15">
        <f t="shared" si="432"/>
        <v>19542.147420000001</v>
      </c>
      <c r="DM130" s="15">
        <f t="shared" si="433"/>
        <v>18096.266879999999</v>
      </c>
      <c r="DN130" s="15">
        <f t="shared" si="434"/>
        <v>16373.380440000001</v>
      </c>
      <c r="DO130" s="15">
        <f t="shared" si="435"/>
        <v>14764.511549999999</v>
      </c>
      <c r="DP130" s="16">
        <f t="shared" si="436"/>
        <v>15512.83662</v>
      </c>
      <c r="DQ130" s="14">
        <f t="shared" si="333"/>
        <v>15816.31947</v>
      </c>
      <c r="DR130" s="15">
        <f t="shared" si="334"/>
        <v>15628.20462</v>
      </c>
      <c r="DS130" s="15">
        <f t="shared" si="335"/>
        <v>17078.704679999999</v>
      </c>
      <c r="DT130" s="15">
        <f t="shared" si="336"/>
        <v>15220.060170000001</v>
      </c>
      <c r="DU130" s="15">
        <f t="shared" si="337"/>
        <v>17189.813249999999</v>
      </c>
      <c r="DV130" s="15">
        <f t="shared" si="338"/>
        <v>18554.506979999998</v>
      </c>
      <c r="DW130" s="15">
        <f t="shared" si="339"/>
        <v>20627.369910000001</v>
      </c>
      <c r="DX130" s="15">
        <f t="shared" si="340"/>
        <v>19542.147420000001</v>
      </c>
      <c r="DY130" s="15">
        <f t="shared" si="341"/>
        <v>18096.266879999999</v>
      </c>
      <c r="DZ130" s="15">
        <f t="shared" si="444"/>
        <v>16373.380440000001</v>
      </c>
      <c r="EA130" s="15">
        <f t="shared" si="445"/>
        <v>14764.511549999999</v>
      </c>
      <c r="EB130" s="16">
        <f t="shared" si="446"/>
        <v>15512.83662</v>
      </c>
      <c r="EC130" s="14">
        <f t="shared" si="447"/>
        <v>15816.31947</v>
      </c>
      <c r="ED130" s="15">
        <f t="shared" si="448"/>
        <v>15628.20462</v>
      </c>
      <c r="EE130" s="15">
        <f t="shared" si="449"/>
        <v>17078.704679999999</v>
      </c>
      <c r="EF130" s="15">
        <f t="shared" si="450"/>
        <v>15220.060170000001</v>
      </c>
      <c r="EG130" s="15">
        <f t="shared" si="451"/>
        <v>17189.813249999999</v>
      </c>
      <c r="EH130" s="15">
        <f t="shared" si="452"/>
        <v>18554.506979999998</v>
      </c>
      <c r="EI130" s="15">
        <f t="shared" si="453"/>
        <v>20627.369910000001</v>
      </c>
      <c r="EJ130" s="15">
        <f t="shared" si="454"/>
        <v>19542.147420000001</v>
      </c>
      <c r="EK130" s="15">
        <f t="shared" si="455"/>
        <v>18096.266879999999</v>
      </c>
      <c r="EL130" s="15">
        <f t="shared" si="456"/>
        <v>16373.380440000001</v>
      </c>
      <c r="EM130" s="15">
        <f t="shared" si="457"/>
        <v>14764.511549999999</v>
      </c>
      <c r="EN130" s="16">
        <f t="shared" si="458"/>
        <v>15512.83662</v>
      </c>
      <c r="EO130" s="14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6"/>
      <c r="FC130" s="14"/>
      <c r="FD130" s="17"/>
      <c r="FE130" s="17"/>
      <c r="FF130" s="17"/>
      <c r="FG130" s="17"/>
      <c r="FH130" s="17"/>
      <c r="FI130" s="17"/>
      <c r="FJ130" s="17"/>
      <c r="FK130" s="17"/>
      <c r="FL130" s="17"/>
      <c r="FM130" s="17"/>
      <c r="FN130" s="17"/>
      <c r="FO130" s="14"/>
      <c r="FP130" s="17"/>
      <c r="FQ130" s="17"/>
      <c r="FR130" s="17"/>
      <c r="FS130" s="17"/>
      <c r="FT130" s="17"/>
      <c r="FU130" s="17"/>
      <c r="FV130" s="17"/>
      <c r="FW130" s="17"/>
      <c r="FX130" s="17"/>
      <c r="FY130" s="17"/>
      <c r="FZ130" s="17"/>
      <c r="GA130" s="14"/>
      <c r="GB130" s="17"/>
      <c r="GC130" s="17"/>
      <c r="GD130" s="17"/>
      <c r="GE130" s="17"/>
      <c r="GF130" s="17"/>
      <c r="GG130" s="17">
        <f t="shared" si="347"/>
        <v>20627.369910000001</v>
      </c>
      <c r="GH130" s="17">
        <f t="shared" si="348"/>
        <v>19542.147420000001</v>
      </c>
      <c r="GI130" s="17">
        <f t="shared" si="349"/>
        <v>18096.266879999999</v>
      </c>
      <c r="GJ130" s="17">
        <f t="shared" si="350"/>
        <v>16373.380440000001</v>
      </c>
      <c r="GK130" s="17">
        <f t="shared" si="351"/>
        <v>14764.511549999999</v>
      </c>
      <c r="GL130" s="17">
        <f t="shared" si="352"/>
        <v>15512.83662</v>
      </c>
      <c r="GM130" s="14">
        <f t="shared" si="353"/>
        <v>15816.31947</v>
      </c>
      <c r="GN130" s="17">
        <f t="shared" si="354"/>
        <v>15628.20462</v>
      </c>
      <c r="GO130" s="17">
        <f t="shared" si="355"/>
        <v>17078.704679999999</v>
      </c>
      <c r="GP130" s="17">
        <f t="shared" si="356"/>
        <v>15220.060170000001</v>
      </c>
      <c r="GQ130" s="17">
        <f t="shared" si="357"/>
        <v>17189.813249999999</v>
      </c>
      <c r="GR130" s="17">
        <f t="shared" si="358"/>
        <v>18554.506979999998</v>
      </c>
      <c r="GS130" s="17">
        <f t="shared" si="359"/>
        <v>20627.369910000001</v>
      </c>
      <c r="GT130" s="17">
        <f t="shared" si="360"/>
        <v>19542.147420000001</v>
      </c>
      <c r="GU130" s="17">
        <f t="shared" si="361"/>
        <v>18096.266879999999</v>
      </c>
      <c r="GV130" s="17">
        <f t="shared" si="362"/>
        <v>16373.380440000001</v>
      </c>
      <c r="GW130" s="17">
        <f t="shared" si="363"/>
        <v>14764.511549999999</v>
      </c>
      <c r="GX130" s="15">
        <f t="shared" si="364"/>
        <v>15512.83662</v>
      </c>
      <c r="GY130" s="14">
        <f t="shared" si="365"/>
        <v>15816.31947</v>
      </c>
      <c r="GZ130" s="15">
        <f t="shared" si="366"/>
        <v>15628.20462</v>
      </c>
      <c r="HA130" s="15">
        <f t="shared" si="367"/>
        <v>17078.704679999999</v>
      </c>
      <c r="HB130" s="15">
        <f t="shared" si="368"/>
        <v>15220.060170000001</v>
      </c>
      <c r="HC130" s="15">
        <f t="shared" si="369"/>
        <v>17189.813249999999</v>
      </c>
      <c r="HD130" s="15">
        <f t="shared" si="370"/>
        <v>18554.506979999998</v>
      </c>
      <c r="HE130" s="15">
        <f t="shared" si="371"/>
        <v>20627.369910000001</v>
      </c>
      <c r="HF130" s="15">
        <f t="shared" si="372"/>
        <v>19542.147420000001</v>
      </c>
      <c r="HG130" s="15">
        <f t="shared" si="373"/>
        <v>18096.266879999999</v>
      </c>
      <c r="HH130" s="15">
        <f t="shared" si="374"/>
        <v>16373.380440000001</v>
      </c>
      <c r="HI130" s="15">
        <f t="shared" si="375"/>
        <v>14764.511549999999</v>
      </c>
      <c r="HJ130" s="16">
        <f t="shared" si="376"/>
        <v>15512.83662</v>
      </c>
      <c r="HK130" s="14">
        <f t="shared" si="377"/>
        <v>15816.31947</v>
      </c>
      <c r="HL130" s="15">
        <f t="shared" si="378"/>
        <v>15628.20462</v>
      </c>
      <c r="HM130" s="15">
        <f t="shared" si="379"/>
        <v>17078.704679999999</v>
      </c>
      <c r="HN130" s="15">
        <f t="shared" si="380"/>
        <v>15220.060170000001</v>
      </c>
      <c r="HO130" s="15">
        <f t="shared" si="381"/>
        <v>17189.813249999999</v>
      </c>
      <c r="HP130" s="15">
        <f t="shared" si="382"/>
        <v>18554.506979999998</v>
      </c>
      <c r="HQ130" s="15">
        <f t="shared" si="383"/>
        <v>20627.369910000001</v>
      </c>
      <c r="HR130" s="15">
        <f t="shared" si="384"/>
        <v>19542.147420000001</v>
      </c>
      <c r="HS130" s="15">
        <f t="shared" si="385"/>
        <v>18096.266879999999</v>
      </c>
      <c r="HT130" s="15">
        <f t="shared" si="386"/>
        <v>16373.380440000001</v>
      </c>
      <c r="HU130" s="15">
        <f t="shared" si="387"/>
        <v>14764.511549999999</v>
      </c>
      <c r="HV130" s="16">
        <f t="shared" si="388"/>
        <v>15512.83662</v>
      </c>
      <c r="HW130" s="14">
        <f t="shared" si="389"/>
        <v>15816.31947</v>
      </c>
      <c r="HX130" s="15">
        <f t="shared" si="390"/>
        <v>15628.20462</v>
      </c>
      <c r="HY130" s="15">
        <f t="shared" si="391"/>
        <v>17078.704679999999</v>
      </c>
      <c r="HZ130" s="15">
        <f t="shared" si="392"/>
        <v>15220.060170000001</v>
      </c>
      <c r="IA130" s="15">
        <f t="shared" si="393"/>
        <v>17189.813249999999</v>
      </c>
      <c r="IB130" s="15">
        <f t="shared" si="394"/>
        <v>18554.506979999998</v>
      </c>
      <c r="IC130" s="15">
        <f t="shared" si="395"/>
        <v>20627.369910000001</v>
      </c>
      <c r="ID130" s="15">
        <f t="shared" si="396"/>
        <v>19542.147420000001</v>
      </c>
      <c r="IE130" s="15">
        <f t="shared" si="397"/>
        <v>18096.266879999999</v>
      </c>
      <c r="IF130" s="15">
        <f t="shared" si="398"/>
        <v>16373.380440000001</v>
      </c>
      <c r="IG130" s="15">
        <f t="shared" si="399"/>
        <v>14764.511549999999</v>
      </c>
      <c r="IH130" s="16">
        <f t="shared" si="400"/>
        <v>15512.83662</v>
      </c>
      <c r="II130" s="14">
        <f t="shared" si="401"/>
        <v>15816.31947</v>
      </c>
      <c r="IJ130" s="15">
        <f t="shared" si="415"/>
        <v>15628.20462</v>
      </c>
      <c r="IK130" s="15">
        <f t="shared" si="465"/>
        <v>17078.704679999999</v>
      </c>
      <c r="IL130" s="15">
        <f t="shared" si="466"/>
        <v>15220.060170000001</v>
      </c>
      <c r="IM130" s="15">
        <f t="shared" si="482"/>
        <v>17189.813249999999</v>
      </c>
      <c r="IN130" s="15">
        <f t="shared" ref="IN130:IN132" si="484">DV130</f>
        <v>18554.506979999998</v>
      </c>
      <c r="IO130" s="15"/>
      <c r="IP130" s="15"/>
      <c r="IQ130" s="15"/>
      <c r="IR130" s="15"/>
      <c r="IS130" s="15"/>
      <c r="IT130" s="16"/>
      <c r="IU130" s="14"/>
      <c r="IV130" s="15"/>
      <c r="IW130" s="15"/>
      <c r="IX130" s="15"/>
      <c r="IY130" s="15"/>
      <c r="IZ130" s="15"/>
      <c r="JA130" s="15"/>
      <c r="JB130" s="15"/>
      <c r="JC130" s="15"/>
      <c r="JD130" s="15"/>
      <c r="JE130" s="15"/>
      <c r="JF130" s="16"/>
      <c r="JH130" s="17"/>
      <c r="JI130" s="14">
        <f t="shared" si="406"/>
        <v>0</v>
      </c>
      <c r="JJ130" s="15">
        <f t="shared" si="407"/>
        <v>0</v>
      </c>
      <c r="JK130" s="15">
        <f t="shared" si="408"/>
        <v>104916.51281999999</v>
      </c>
      <c r="JL130" s="15">
        <f t="shared" si="409"/>
        <v>204404.12199000001</v>
      </c>
      <c r="JM130" s="15">
        <f t="shared" si="410"/>
        <v>204404.12199000001</v>
      </c>
      <c r="JN130" s="15">
        <f t="shared" si="411"/>
        <v>204404.12199000001</v>
      </c>
      <c r="JO130" s="15">
        <f t="shared" si="412"/>
        <v>204404.12199000001</v>
      </c>
      <c r="JP130" s="15">
        <f t="shared" si="413"/>
        <v>99487.609170000011</v>
      </c>
      <c r="JQ130" s="15">
        <f t="shared" si="414"/>
        <v>0</v>
      </c>
      <c r="JR130" s="14"/>
    </row>
    <row r="131" spans="1:278" ht="12.75" customHeight="1" x14ac:dyDescent="0.25">
      <c r="A131" s="5" t="s">
        <v>43</v>
      </c>
      <c r="B131" s="3" t="s">
        <v>44</v>
      </c>
      <c r="C131" s="4">
        <v>45488</v>
      </c>
      <c r="D131">
        <f t="shared" si="479"/>
        <v>2024</v>
      </c>
      <c r="E131">
        <f t="shared" si="480"/>
        <v>7</v>
      </c>
      <c r="F131">
        <f t="shared" si="481"/>
        <v>2021</v>
      </c>
      <c r="G131">
        <f t="shared" si="483"/>
        <v>7</v>
      </c>
      <c r="H131">
        <f t="shared" si="402"/>
        <v>2024</v>
      </c>
      <c r="I131">
        <f t="shared" si="403"/>
        <v>8</v>
      </c>
      <c r="J131">
        <f t="shared" si="404"/>
        <v>2029</v>
      </c>
      <c r="K131">
        <f t="shared" si="405"/>
        <v>7</v>
      </c>
      <c r="M131" s="28">
        <f>IF(AND($D131=$M$4,$E131=M$5),VLOOKUP($A131,'Потребление ЭЭ_факт'!$A$5:$DH$154,47+'Потребление ЭЭ_факт'!AU$4-1,FALSE),IF(L131&lt;&gt;0,VLOOKUP($A131,'Потребление ЭЭ_факт'!$A$5:$DH$154,47+'Потребление ЭЭ_факт'!AU$4-1,FALSE),0))</f>
        <v>0</v>
      </c>
      <c r="N131" s="17">
        <f>IF(AND($D131=$M$4,$E131=N$5),VLOOKUP($A131,'Потребление ЭЭ_факт'!$A$5:$DH$154,47+'Потребление ЭЭ_факт'!AV$4-1,FALSE),IF(M131&lt;&gt;0,VLOOKUP($A131,'Потребление ЭЭ_факт'!$A$5:$DH$154,47+'Потребление ЭЭ_факт'!AV$4-1,FALSE),0))</f>
        <v>0</v>
      </c>
      <c r="O131" s="17">
        <f>IF(AND($D131=$M$4,$E131=O$5),VLOOKUP($A131,'Потребление ЭЭ_факт'!$A$5:$DH$154,47+'Потребление ЭЭ_факт'!AW$4-1,FALSE),IF(N131&lt;&gt;0,VLOOKUP($A131,'Потребление ЭЭ_факт'!$A$5:$DH$154,47+'Потребление ЭЭ_факт'!AW$4-1,FALSE),0))</f>
        <v>0</v>
      </c>
      <c r="P131" s="17">
        <f>IF(AND($D131=$M$4,$E131=P$5),VLOOKUP($A131,'Потребление ЭЭ_факт'!$A$5:$DH$154,47+'Потребление ЭЭ_факт'!AX$4-1,FALSE),IF(O131&lt;&gt;0,VLOOKUP($A131,'Потребление ЭЭ_факт'!$A$5:$DH$154,47+'Потребление ЭЭ_факт'!AX$4-1,FALSE),0))</f>
        <v>0</v>
      </c>
      <c r="Q131" s="17">
        <f>IF(AND($D131=$M$4,$E131=Q$5),VLOOKUP($A131,'Потребление ЭЭ_факт'!$A$5:$DH$154,47+'Потребление ЭЭ_факт'!AY$4-1,FALSE),IF(P131&lt;&gt;0,VLOOKUP($A131,'Потребление ЭЭ_факт'!$A$5:$DH$154,47+'Потребление ЭЭ_факт'!AY$4-1,FALSE),0))</f>
        <v>0</v>
      </c>
      <c r="R131" s="17">
        <f>IF(AND($D131=$M$4,$E131=R$5),VLOOKUP($A131,'Потребление ЭЭ_факт'!$A$5:$DH$154,47+'Потребление ЭЭ_факт'!AZ$4-1,FALSE),IF(Q131&lt;&gt;0,VLOOKUP($A131,'Потребление ЭЭ_факт'!$A$5:$DH$154,47+'Потребление ЭЭ_факт'!AZ$4-1,FALSE),0))</f>
        <v>0</v>
      </c>
      <c r="S131" s="17">
        <f>IF(AND($D131=$M$4,$E131=S$5),VLOOKUP($A131,'Потребление ЭЭ_факт'!$A$5:$DH$154,47+'Потребление ЭЭ_факт'!BA$4-1,FALSE),IF(R131&lt;&gt;0,VLOOKUP($A131,'Потребление ЭЭ_факт'!$A$5:$DH$154,47+'Потребление ЭЭ_факт'!BA$4-1,FALSE),0))</f>
        <v>0</v>
      </c>
      <c r="T131" s="17">
        <f>IF(AND($D131=$M$4,$E131=T$5),VLOOKUP($A131,'Потребление ЭЭ_факт'!$A$5:$DH$154,47+'Потребление ЭЭ_факт'!BB$4-1,FALSE),IF(S131&lt;&gt;0,VLOOKUP($A131,'Потребление ЭЭ_факт'!$A$5:$DH$154,47+'Потребление ЭЭ_факт'!BB$4-1,FALSE),0))</f>
        <v>0</v>
      </c>
      <c r="U131" s="17">
        <f>IF(AND($D131=$M$4,$E131=U$5),VLOOKUP($A131,'Потребление ЭЭ_факт'!$A$5:$DH$154,47+'Потребление ЭЭ_факт'!BC$4-1,FALSE),IF(T131&lt;&gt;0,VLOOKUP($A131,'Потребление ЭЭ_факт'!$A$5:$DH$154,47+'Потребление ЭЭ_факт'!BC$4-1,FALSE),0))</f>
        <v>0</v>
      </c>
      <c r="V131" s="17">
        <f>IF(AND($D131=$M$4,$E131=V$5),VLOOKUP($A131,'Потребление ЭЭ_факт'!$A$5:$DH$154,47+'Потребление ЭЭ_факт'!BD$4-1,FALSE),IF(U131&lt;&gt;0,VLOOKUP($A131,'Потребление ЭЭ_факт'!$A$5:$DH$154,47+'Потребление ЭЭ_факт'!BD$4-1,FALSE),0))</f>
        <v>0</v>
      </c>
      <c r="W131" s="17">
        <f>IF(AND($D131=$M$4,$E131=W$5),VLOOKUP($A131,'Потребление ЭЭ_факт'!$A$5:$DH$154,47+'Потребление ЭЭ_факт'!BE$4-1,FALSE),IF(V131&lt;&gt;0,VLOOKUP($A131,'Потребление ЭЭ_факт'!$A$5:$DH$154,47+'Потребление ЭЭ_факт'!BE$4-1,FALSE),0))</f>
        <v>0</v>
      </c>
      <c r="X131" s="17">
        <f>IF(AND($D131=$M$4,$E131=X$5),VLOOKUP($A131,'Потребление ЭЭ_факт'!$A$5:$DH$154,47+'Потребление ЭЭ_факт'!BF$4-1,FALSE),IF(W131&lt;&gt;0,VLOOKUP($A131,'Потребление ЭЭ_факт'!$A$5:$DH$154,47+'Потребление ЭЭ_факт'!BF$4-1,FALSE),0))</f>
        <v>0</v>
      </c>
      <c r="Y131" s="14">
        <f>IF(AND($D131=$Y$4,$E131=Y$5),VLOOKUP($A131,'Потребление ЭЭ_факт'!$A$5:$DH$154,47+'Потребление ЭЭ_факт'!BG$4+11,FALSE),IF(X131&lt;&gt;0,VLOOKUP($A131,'Потребление ЭЭ_факт'!$A$5:$DH$154,47+'Потребление ЭЭ_факт'!BG$4+11,FALSE),0))</f>
        <v>0</v>
      </c>
      <c r="Z131" s="17">
        <f>IF(AND($D131=$Y$4,$E131=Z$5),VLOOKUP($A131,'Потребление ЭЭ_факт'!$A$5:$DH$154,47+'Потребление ЭЭ_факт'!BH$4+11,FALSE),IF(Y131&lt;&gt;0,VLOOKUP($A131,'Потребление ЭЭ_факт'!$A$5:$DH$154,47+'Потребление ЭЭ_факт'!BH$4+11,FALSE),0))</f>
        <v>0</v>
      </c>
      <c r="AA131" s="17">
        <f>IF(AND($D131=$Y$4,$E131=AA$5),VLOOKUP($A131,'Потребление ЭЭ_факт'!$A$5:$DH$154,47+'Потребление ЭЭ_факт'!BI$4+11,FALSE),IF(Z131&lt;&gt;0,VLOOKUP($A131,'Потребление ЭЭ_факт'!$A$5:$DH$154,47+'Потребление ЭЭ_факт'!BI$4+11,FALSE),0))</f>
        <v>0</v>
      </c>
      <c r="AB131" s="17">
        <f>IF(AND($D131=$Y$4,$E131=AB$5),VLOOKUP($A131,'Потребление ЭЭ_факт'!$A$5:$DH$154,47+'Потребление ЭЭ_факт'!BJ$4+11,FALSE),IF(AA131&lt;&gt;0,VLOOKUP($A131,'Потребление ЭЭ_факт'!$A$5:$DH$154,47+'Потребление ЭЭ_факт'!BJ$4+11,FALSE),0))</f>
        <v>0</v>
      </c>
      <c r="AC131" s="17">
        <f>IF(AND($D131=$Y$4,$E131=AC$5),VLOOKUP($A131,'Потребление ЭЭ_факт'!$A$5:$DH$154,47+'Потребление ЭЭ_факт'!BK$4+11,FALSE),IF(AB131&lt;&gt;0,VLOOKUP($A131,'Потребление ЭЭ_факт'!$A$5:$DH$154,47+'Потребление ЭЭ_факт'!BK$4+11,FALSE),0))</f>
        <v>0</v>
      </c>
      <c r="AD131" s="17">
        <f>IF(AND($D131=$Y$4,$E131=AD$5),VLOOKUP($A131,'Потребление ЭЭ_факт'!$A$5:$DH$154,47+'Потребление ЭЭ_факт'!BL$4+11,FALSE),IF(AC131&lt;&gt;0,VLOOKUP($A131,'Потребление ЭЭ_факт'!$A$5:$DH$154,47+'Потребление ЭЭ_факт'!BL$4+11,FALSE),0))</f>
        <v>0</v>
      </c>
      <c r="AE131" s="17">
        <f>IF(AND($D131=$Y$4,$E131=AE$5),VLOOKUP($A131,'Потребление ЭЭ_факт'!$A$5:$DH$154,47+'Потребление ЭЭ_факт'!BM$4+11,FALSE),IF(AD131&lt;&gt;0,VLOOKUP($A131,'Потребление ЭЭ_факт'!$A$5:$DH$154,47+'Потребление ЭЭ_факт'!BM$4+11,FALSE),0))</f>
        <v>0</v>
      </c>
      <c r="AF131" s="17">
        <f>IF(AND($D131=$Y$4,$E131=AF$5),VLOOKUP($A131,'Потребление ЭЭ_факт'!$A$5:$DH$154,47+'Потребление ЭЭ_факт'!BN$4+11,FALSE),IF(AE131&lt;&gt;0,VLOOKUP($A131,'Потребление ЭЭ_факт'!$A$5:$DH$154,47+'Потребление ЭЭ_факт'!BN$4+11,FALSE),0))</f>
        <v>0</v>
      </c>
      <c r="AG131" s="17">
        <f>IF(AND($D131=$Y$4,$E131=AG$5),VLOOKUP($A131,'Потребление ЭЭ_факт'!$A$5:$DH$154,47+'Потребление ЭЭ_факт'!BO$4+11,FALSE),IF(AF131&lt;&gt;0,VLOOKUP($A131,'Потребление ЭЭ_факт'!$A$5:$DH$154,47+'Потребление ЭЭ_факт'!BO$4+11,FALSE),0))</f>
        <v>0</v>
      </c>
      <c r="AH131" s="17">
        <f>IF(AND($D131=$Y$4,$E131=AH$5),VLOOKUP($A131,'Потребление ЭЭ_факт'!$A$5:$DH$154,47+'Потребление ЭЭ_факт'!BP$4+11,FALSE),IF(AG131&lt;&gt;0,VLOOKUP($A131,'Потребление ЭЭ_факт'!$A$5:$DH$154,47+'Потребление ЭЭ_факт'!BP$4+11,FALSE),0))</f>
        <v>0</v>
      </c>
      <c r="AI131" s="17">
        <f>IF(AND($D131=$Y$4,$E131=AI$5),VLOOKUP($A131,'Потребление ЭЭ_факт'!$A$5:$DH$154,47+'Потребление ЭЭ_факт'!BQ$4+11,FALSE),IF(AH131&lt;&gt;0,VLOOKUP($A131,'Потребление ЭЭ_факт'!$A$5:$DH$154,47+'Потребление ЭЭ_факт'!BQ$4+11,FALSE),0))</f>
        <v>0</v>
      </c>
      <c r="AJ131" s="17">
        <f>IF(AND($D131=$Y$4,$E131=AJ$5),VLOOKUP($A131,'Потребление ЭЭ_факт'!$A$5:$DH$154,47+'Потребление ЭЭ_факт'!BR$4+11,FALSE),IF(AI131&lt;&gt;0,VLOOKUP($A131,'Потребление ЭЭ_факт'!$A$5:$DH$154,47+'Потребление ЭЭ_факт'!BR$4+11,FALSE),0))</f>
        <v>0</v>
      </c>
      <c r="AK131" s="14">
        <f>IF(AND($D131=$AK$4,$E131=AK$5),VLOOKUP($A131,'Потребление ЭЭ_факт'!$A$5:$DH$154,47+'Потребление ЭЭ_факт'!BS$4+23,FALSE),IF(AJ131&lt;&gt;0,VLOOKUP($A131,'Потребление ЭЭ_факт'!$A$5:$DH$154,47+'Потребление ЭЭ_факт'!BS$4+23,FALSE),0))</f>
        <v>0</v>
      </c>
      <c r="AL131" s="17">
        <f>IF(AND($D131=$AK$4,$E131=AL$5),VLOOKUP($A131,'Потребление ЭЭ_факт'!$A$5:$DH$154,47+'Потребление ЭЭ_факт'!BT$4+23,FALSE),IF(AK131&lt;&gt;0,VLOOKUP($A131,'Потребление ЭЭ_факт'!$A$5:$DH$154,47+'Потребление ЭЭ_факт'!BT$4+23,FALSE),0))</f>
        <v>0</v>
      </c>
      <c r="AM131" s="17">
        <f>IF(AND($D131=$AK$4,$E131=AM$5),VLOOKUP($A131,'Потребление ЭЭ_факт'!$A$5:$DH$154,47+'Потребление ЭЭ_факт'!BU$4+23,FALSE),IF(AL131&lt;&gt;0,VLOOKUP($A131,'Потребление ЭЭ_факт'!$A$5:$DH$154,47+'Потребление ЭЭ_факт'!BU$4+23,FALSE),0))</f>
        <v>0</v>
      </c>
      <c r="AN131" s="17">
        <f>IF(AND($D131=$AK$4,$E131=AN$5),VLOOKUP($A131,'Потребление ЭЭ_факт'!$A$5:$DH$154,47+'Потребление ЭЭ_факт'!BV$4+23,FALSE),IF(AM131&lt;&gt;0,VLOOKUP($A131,'Потребление ЭЭ_факт'!$A$5:$DH$154,47+'Потребление ЭЭ_факт'!BV$4+23,FALSE),0))</f>
        <v>0</v>
      </c>
      <c r="AO131" s="17">
        <f>IF(AND($D131=$AK$4,$E131=AO$5),VLOOKUP($A131,'Потребление ЭЭ_факт'!$A$5:$DH$154,47+'Потребление ЭЭ_факт'!BW$4+23,FALSE),IF(AN131&lt;&gt;0,VLOOKUP($A131,'Потребление ЭЭ_факт'!$A$5:$DH$154,47+'Потребление ЭЭ_факт'!BW$4+23,FALSE),0))</f>
        <v>0</v>
      </c>
      <c r="AP131" s="17">
        <f>IF(AND($D131=$AK$4,$E131=AP$5),VLOOKUP($A131,'Потребление ЭЭ_факт'!$A$5:$DH$154,47+'Потребление ЭЭ_факт'!BX$4+23,FALSE),IF(AO131&lt;&gt;0,VLOOKUP($A131,'Потребление ЭЭ_факт'!$A$5:$DH$154,47+'Потребление ЭЭ_факт'!BX$4+23,FALSE),0))</f>
        <v>0</v>
      </c>
      <c r="AQ131" s="17">
        <f>IF(AND($D131=$AK$4,$E131=AQ$5),VLOOKUP($A131,'Потребление ЭЭ_факт'!$A$5:$DH$154,47+'Потребление ЭЭ_факт'!BY$4+23,FALSE),IF(AP131&lt;&gt;0,VLOOKUP($A131,'Потребление ЭЭ_факт'!$A$5:$DH$154,47+'Потребление ЭЭ_факт'!BY$4+23,FALSE),0))</f>
        <v>0</v>
      </c>
      <c r="AR131" s="17">
        <f>IF(AND($D131=$AK$4,$E131=AR$5),VLOOKUP($A131,'Потребление ЭЭ_факт'!$A$5:$DH$154,47+'Потребление ЭЭ_факт'!BZ$4+23,FALSE),IF(AQ131&lt;&gt;0,VLOOKUP($A131,'Потребление ЭЭ_факт'!$A$5:$DH$154,47+'Потребление ЭЭ_факт'!BZ$4+23,FALSE),0))</f>
        <v>0</v>
      </c>
      <c r="AS131" s="17">
        <f>IF(AND($D131=$AK$4,$E131=AS$5),VLOOKUP($A131,'Потребление ЭЭ_факт'!$A$5:$DH$154,47+'Потребление ЭЭ_факт'!CA$4+23,FALSE),IF(AR131&lt;&gt;0,VLOOKUP($A131,'Потребление ЭЭ_факт'!$A$5:$DH$154,47+'Потребление ЭЭ_факт'!CA$4+23,FALSE),0))</f>
        <v>0</v>
      </c>
      <c r="AT131" s="17">
        <f>IF(AND($D131=$AK$4,$E131=AT$5),VLOOKUP($A131,'Потребление ЭЭ_факт'!$A$5:$DH$154,47+'Потребление ЭЭ_факт'!CB$4+23,FALSE),IF(AS131&lt;&gt;0,VLOOKUP($A131,'Потребление ЭЭ_факт'!$A$5:$DH$154,47+'Потребление ЭЭ_факт'!CB$4+23,FALSE),0))</f>
        <v>0</v>
      </c>
      <c r="AU131" s="17">
        <f>IF(AND($D131=$AK$4,$E131=AU$5),VLOOKUP($A131,'Потребление ЭЭ_факт'!$A$5:$DH$154,47+'Потребление ЭЭ_факт'!CC$4+23,FALSE),IF(AT131&lt;&gt;0,VLOOKUP($A131,'Потребление ЭЭ_факт'!$A$5:$DH$154,47+'Потребление ЭЭ_факт'!CC$4+23,FALSE),0))</f>
        <v>0</v>
      </c>
      <c r="AV131" s="17">
        <f>IF(AND($D131=$AK$4,$E131=AV$5),VLOOKUP($A131,'Потребление ЭЭ_факт'!$A$5:$DH$154,47+'Потребление ЭЭ_факт'!CD$4+23,FALSE),IF(AU131&lt;&gt;0,VLOOKUP($A131,'Потребление ЭЭ_факт'!$A$5:$DH$154,47+'Потребление ЭЭ_факт'!CD$4+23,FALSE),0))</f>
        <v>0</v>
      </c>
      <c r="AW131" s="14">
        <f>IF(AND($D131=$AW$4,$E131=AW$5),VLOOKUP($A131,'Потребление ЭЭ_факт'!$A$5:$DH$154,47+'Потребление ЭЭ_факт'!CE$4+35,FALSE),IF(AV131&lt;&gt;0,VLOOKUP($A131,'Потребление ЭЭ_факт'!$A$5:$DH$154,47+'Потребление ЭЭ_факт'!CE$4+35,FALSE),0))</f>
        <v>0</v>
      </c>
      <c r="AX131" s="17">
        <f>IF(AND($D131=$AW$4,$E131=AX$5),VLOOKUP($A131,'Потребление ЭЭ_факт'!$A$5:$DH$154,47+'Потребление ЭЭ_факт'!CF$4+35,FALSE),IF(AW131&lt;&gt;0,VLOOKUP($A131,'Потребление ЭЭ_факт'!$A$5:$DH$154,47+'Потребление ЭЭ_факт'!CF$4+35,FALSE),0))</f>
        <v>0</v>
      </c>
      <c r="AY131" s="17">
        <f>IF(AND($D131=$AW$4,$E131=AY$5),VLOOKUP($A131,'Потребление ЭЭ_факт'!$A$5:$DH$154,47+'Потребление ЭЭ_факт'!CG$4+35,FALSE),IF(AX131&lt;&gt;0,VLOOKUP($A131,'Потребление ЭЭ_факт'!$A$5:$DH$154,47+'Потребление ЭЭ_факт'!CG$4+35,FALSE),0))</f>
        <v>0</v>
      </c>
      <c r="AZ131" s="17">
        <f>IF(AND($D131=$AW$4,$E131=AZ$5),VLOOKUP($A131,'Потребление ЭЭ_факт'!$A$5:$DH$154,47+'Потребление ЭЭ_факт'!CH$4+35,FALSE),IF(AY131&lt;&gt;0,VLOOKUP($A131,'Потребление ЭЭ_факт'!$A$5:$DH$154,47+'Потребление ЭЭ_факт'!CH$4+35,FALSE),0))</f>
        <v>0</v>
      </c>
      <c r="BA131" s="17">
        <f>IF(AND($D131=$AW$4,$E131=BA$5),VLOOKUP($A131,'Потребление ЭЭ_факт'!$A$5:$DH$154,47+'Потребление ЭЭ_факт'!CI$4+35,FALSE),IF(AZ131&lt;&gt;0,VLOOKUP($A131,'Потребление ЭЭ_факт'!$A$5:$DH$154,47+'Потребление ЭЭ_факт'!CI$4+35,FALSE),0))</f>
        <v>0</v>
      </c>
      <c r="BB131" s="17">
        <f>IF(AND($D131=$AW$4,$E131=BB$5),VLOOKUP($A131,'Потребление ЭЭ_факт'!$A$5:$DH$154,47+'Потребление ЭЭ_факт'!CJ$4+35,FALSE),IF(BA131&lt;&gt;0,VLOOKUP($A131,'Потребление ЭЭ_факт'!$A$5:$DH$154,47+'Потребление ЭЭ_факт'!CJ$4+35,FALSE),0))</f>
        <v>0</v>
      </c>
      <c r="BC131" s="17">
        <f>IF(AND($D131=$AW$4,$E131=BC$5),VLOOKUP($A131,'Потребление ЭЭ_факт'!$A$5:$DH$154,47+'Потребление ЭЭ_факт'!CK$4+35,FALSE),IF(BB131&lt;&gt;0,VLOOKUP($A131,'Потребление ЭЭ_факт'!$A$5:$DH$154,47+'Потребление ЭЭ_факт'!CK$4+35,FALSE),0))</f>
        <v>0</v>
      </c>
      <c r="BD131" s="17">
        <f>IF(AND($D131=$AW$4,$E131=BD$5),VLOOKUP($A131,'Потребление ЭЭ_факт'!$A$5:$DH$154,47+'Потребление ЭЭ_факт'!CL$4+35,FALSE),IF(BC131&lt;&gt;0,VLOOKUP($A131,'Потребление ЭЭ_факт'!$A$5:$DH$154,47+'Потребление ЭЭ_факт'!CL$4+35,FALSE),0))</f>
        <v>0</v>
      </c>
      <c r="BE131" s="17">
        <f>IF(AND($D131=$AW$4,$E131=BE$5),VLOOKUP($A131,'Потребление ЭЭ_факт'!$A$5:$DH$154,47+'Потребление ЭЭ_факт'!CM$4+35,FALSE),IF(BD131&lt;&gt;0,VLOOKUP($A131,'Потребление ЭЭ_факт'!$A$5:$DH$154,47+'Потребление ЭЭ_факт'!CM$4+35,FALSE),0))</f>
        <v>0</v>
      </c>
      <c r="BF131" s="17">
        <f>IF(AND($D131=$AW$4,$E131=BF$5),VLOOKUP($A131,'Потребление ЭЭ_факт'!$A$5:$DH$154,47+'Потребление ЭЭ_факт'!CN$4+35,FALSE),IF(BE131&lt;&gt;0,VLOOKUP($A131,'Потребление ЭЭ_факт'!$A$5:$DH$154,47+'Потребление ЭЭ_факт'!CN$4+35,FALSE),0))</f>
        <v>0</v>
      </c>
      <c r="BG131" s="17">
        <f>IF(AND($D131=$AW$4,$E131=BG$5),VLOOKUP($A131,'Потребление ЭЭ_факт'!$A$5:$DH$154,47+'Потребление ЭЭ_факт'!CO$4+35,FALSE),IF(BF131&lt;&gt;0,VLOOKUP($A131,'Потребление ЭЭ_факт'!$A$5:$DH$154,47+'Потребление ЭЭ_факт'!CO$4+35,FALSE),0))</f>
        <v>0</v>
      </c>
      <c r="BH131" s="17">
        <f>IF(AND($D131=$AW$4,$E131=BH$5),VLOOKUP($A131,'Потребление ЭЭ_факт'!$A$5:$DH$154,47+'Потребление ЭЭ_факт'!CP$4+35,FALSE),IF(BG131&lt;&gt;0,VLOOKUP($A131,'Потребление ЭЭ_факт'!$A$5:$DH$154,47+'Потребление ЭЭ_факт'!CP$4+35,FALSE),0))</f>
        <v>0</v>
      </c>
      <c r="BI131" s="14">
        <f>IF(AND($D131=$BI$4,$E131=BI$5),VLOOKUP($A131,'Потребление ЭЭ_факт'!$A$5:$DH$154,47+'Потребление ЭЭ_факт'!CQ$4+47,FALSE),IF(BH131&lt;&gt;0,VLOOKUP($A131,'Потребление ЭЭ_факт'!$A$5:$DH$154,47+'Потребление ЭЭ_факт'!CQ$4+47,FALSE),0))</f>
        <v>0</v>
      </c>
      <c r="BJ131" s="17">
        <f>IF(AND($D131=$BI$4,$E131=BJ$5),VLOOKUP($A131,'Потребление ЭЭ_факт'!$A$5:$DH$154,47+'Потребление ЭЭ_факт'!CR$4+47,FALSE),IF(BI131&lt;&gt;0,VLOOKUP($A131,'Потребление ЭЭ_факт'!$A$5:$DH$154,47+'Потребление ЭЭ_факт'!CR$4+47,FALSE),0))</f>
        <v>0</v>
      </c>
      <c r="BK131" s="17">
        <f>IF(AND($D131=$BI$4,$E131=BK$5),VLOOKUP($A131,'Потребление ЭЭ_факт'!$A$5:$DH$154,47+'Потребление ЭЭ_факт'!CS$4+47,FALSE),IF(BJ131&lt;&gt;0,VLOOKUP($A131,'Потребление ЭЭ_факт'!$A$5:$DH$154,47+'Потребление ЭЭ_факт'!CS$4+47,FALSE),0))</f>
        <v>0</v>
      </c>
      <c r="BL131" s="17">
        <f>IF(AND($D131=$BI$4,$E131=BL$5),VLOOKUP($A131,'Потребление ЭЭ_факт'!$A$5:$DH$154,47+'Потребление ЭЭ_факт'!CT$4+47,FALSE),IF(BK131&lt;&gt;0,VLOOKUP($A131,'Потребление ЭЭ_факт'!$A$5:$DH$154,47+'Потребление ЭЭ_факт'!CT$4+47,FALSE),0))</f>
        <v>0</v>
      </c>
      <c r="BM131" s="17">
        <f>IF(AND($D131=$BI$4,$E131=BM$5),VLOOKUP($A131,'Потребление ЭЭ_факт'!$A$5:$DH$154,47+'Потребление ЭЭ_факт'!CU$4+47,FALSE),IF(BL131&lt;&gt;0,VLOOKUP($A131,'Потребление ЭЭ_факт'!$A$5:$DH$154,47+'Потребление ЭЭ_факт'!CU$4+47,FALSE),0))</f>
        <v>0</v>
      </c>
      <c r="BN131" s="17">
        <f>IF(AND($D131=$BI$4,$E131=BN$5),VLOOKUP($A131,'Потребление ЭЭ_факт'!$A$5:$DH$154,47+'Потребление ЭЭ_факт'!CV$4+47,FALSE),IF(BM131&lt;&gt;0,VLOOKUP($A131,'Потребление ЭЭ_факт'!$A$5:$DH$154,47+'Потребление ЭЭ_факт'!CV$4+47,FALSE),0))</f>
        <v>0</v>
      </c>
      <c r="BO131" s="17">
        <f>IF(AND($D131=$BI$4,$E131=BO$5),VLOOKUP($A131,'Потребление ЭЭ_факт'!$A$5:$DH$154,47+'Потребление ЭЭ_факт'!CW$4+47,FALSE),IF(BN131&lt;&gt;0,VLOOKUP($A131,'Потребление ЭЭ_факт'!$A$5:$DH$154,47+'Потребление ЭЭ_факт'!CW$4+47,FALSE),0))</f>
        <v>11702</v>
      </c>
      <c r="BP131" s="17">
        <f>IF(AND($D131=$BI$4,$E131=BP$5),VLOOKUP($A131,'Потребление ЭЭ_факт'!$A$5:$DH$154,47+'Потребление ЭЭ_факт'!CX$4+47,FALSE),IF(BO131&lt;&gt;0,VLOOKUP($A131,'Потребление ЭЭ_факт'!$A$5:$DH$154,47+'Потребление ЭЭ_факт'!CX$4+47,FALSE),0))</f>
        <v>14027.58</v>
      </c>
      <c r="BQ131" s="17">
        <f>IF(AND($D131=$BI$4,$E131=BQ$5),VLOOKUP($A131,'Потребление ЭЭ_факт'!$A$5:$DH$154,47+'Потребление ЭЭ_факт'!CY$4+47,FALSE),IF(BP131&lt;&gt;0,VLOOKUP($A131,'Потребление ЭЭ_факт'!$A$5:$DH$154,47+'Потребление ЭЭ_факт'!CY$4+47,FALSE),0))</f>
        <v>13172.594999999999</v>
      </c>
      <c r="BR131" s="17">
        <f>IF(AND($D131=$BI$4,$E131=BR$5),VLOOKUP($A131,'Потребление ЭЭ_факт'!$A$5:$DH$154,47+'Потребление ЭЭ_факт'!CZ$4+47,FALSE),IF(BQ131&lt;&gt;0,VLOOKUP($A131,'Потребление ЭЭ_факт'!$A$5:$DH$154,47+'Потребление ЭЭ_факт'!CZ$4+47,FALSE),0))</f>
        <v>12914.55</v>
      </c>
      <c r="BS131" s="17">
        <f>IF(AND($D131=$BI$4,$E131=BS$5),VLOOKUP($A131,'Потребление ЭЭ_факт'!$A$5:$DH$154,47+'Потребление ЭЭ_факт'!DA$4+47,FALSE),IF(BR131&lt;&gt;0,VLOOKUP($A131,'Потребление ЭЭ_факт'!$A$5:$DH$154,47+'Потребление ЭЭ_факт'!DA$4+47,FALSE),0))</f>
        <v>13755.45</v>
      </c>
      <c r="BT131" s="17">
        <f>IF(AND($D131=$BI$4,$E131=BT$5),VLOOKUP($A131,'Потребление ЭЭ_факт'!$A$5:$DH$154,47+'Потребление ЭЭ_факт'!DB$4+47,FALSE),IF(BS131&lt;&gt;0,VLOOKUP($A131,'Потребление ЭЭ_факт'!$A$5:$DH$154,47+'Потребление ЭЭ_факт'!DB$4+47,FALSE),0))</f>
        <v>17013.45</v>
      </c>
      <c r="BU131" s="14">
        <f>IF(AND($D131=$BU$4,$E131=BU$5),VLOOKUP($A131,'Потребление ЭЭ_факт'!$A$5:$DH$154,59+'Потребление ЭЭ_факт'!DC$4+47,FALSE),IF(BT131&lt;&gt;0,VLOOKUP($A131,'Потребление ЭЭ_факт'!$A$5:$DH$154,47+'Потребление ЭЭ_факт'!DC$4+59,FALSE),0))</f>
        <v>15737.61</v>
      </c>
      <c r="BV131" s="17">
        <f>IF(AND($D131=$BU$4,$E131=BV$5),VLOOKUP($A131,'Потребление ЭЭ_факт'!$A$5:$DH$154,59+'Потребление ЭЭ_факт'!DD$4+47,FALSE),IF(BU131&lt;&gt;0,VLOOKUP($A131,'Потребление ЭЭ_факт'!$A$5:$DH$154,47+'Потребление ЭЭ_факт'!DD$4+59,FALSE),0))</f>
        <v>13541.28</v>
      </c>
      <c r="BW131" s="17">
        <f>IF(AND($D131=$BU$4,$E131=BW$5),VLOOKUP($A131,'Потребление ЭЭ_факт'!$A$5:$DH$154,59+'Потребление ЭЭ_факт'!DE$4+47,FALSE),IF(BV131&lt;&gt;0,VLOOKUP($A131,'Потребление ЭЭ_факт'!$A$5:$DH$154,47+'Потребление ЭЭ_факт'!DE$4+59,FALSE),0))</f>
        <v>12383.79</v>
      </c>
      <c r="BX131" s="17">
        <f>IF(AND($D131=$BU$4,$E131=BX$5),VLOOKUP($A131,'Потребление ЭЭ_факт'!$A$5:$DH$154,59+'Потребление ЭЭ_факт'!DF$4+47,FALSE),IF(BW131&lt;&gt;0,VLOOKUP($A131,'Потребление ЭЭ_факт'!$A$5:$DH$154,47+'Потребление ЭЭ_факт'!DF$4+59,FALSE),0))</f>
        <v>11752.815000000001</v>
      </c>
      <c r="BY131" s="17">
        <f>IF(AND($D131=$BU$4,$E131=BY$5),VLOOKUP($A131,'Потребление ЭЭ_факт'!$A$5:$DH$154,59+'Потребление ЭЭ_факт'!DG$4+47,FALSE),IF(BX131&lt;&gt;0,VLOOKUP($A131,'Потребление ЭЭ_факт'!$A$5:$DH$154,47+'Потребление ЭЭ_факт'!DG$4+59,FALSE),0))</f>
        <v>12831.15</v>
      </c>
      <c r="BZ131" s="17">
        <f>IF(AND($D131=$BU$4,$E131=BZ$5),VLOOKUP($A131,'Потребление ЭЭ_факт'!$A$5:$DH$154,59+'Потребление ЭЭ_факт'!DH$4+47,FALSE),IF(BY131&lt;&gt;0,VLOOKUP($A131,'Потребление ЭЭ_факт'!$A$5:$DH$154,47+'Потребление ЭЭ_факт'!DH$4+59,FALSE),0))</f>
        <v>14647.53</v>
      </c>
      <c r="CA131" s="17">
        <f t="shared" si="467"/>
        <v>11702</v>
      </c>
      <c r="CB131" s="17">
        <f t="shared" si="468"/>
        <v>14027.58</v>
      </c>
      <c r="CC131" s="17">
        <f t="shared" si="469"/>
        <v>13172.594999999999</v>
      </c>
      <c r="CD131" s="17">
        <f t="shared" si="470"/>
        <v>12914.55</v>
      </c>
      <c r="CE131" s="17">
        <f t="shared" si="471"/>
        <v>13755.45</v>
      </c>
      <c r="CF131" s="15">
        <f t="shared" si="472"/>
        <v>17013.45</v>
      </c>
      <c r="CG131" s="14">
        <f t="shared" si="473"/>
        <v>15737.61</v>
      </c>
      <c r="CH131" s="15">
        <f t="shared" si="474"/>
        <v>13541.28</v>
      </c>
      <c r="CI131" s="15">
        <f t="shared" si="475"/>
        <v>12383.79</v>
      </c>
      <c r="CJ131" s="15">
        <f t="shared" si="476"/>
        <v>11752.815000000001</v>
      </c>
      <c r="CK131" s="15">
        <f t="shared" si="477"/>
        <v>12831.15</v>
      </c>
      <c r="CL131" s="15">
        <f t="shared" si="478"/>
        <v>14647.53</v>
      </c>
      <c r="CM131" s="15">
        <f t="shared" si="438"/>
        <v>11702</v>
      </c>
      <c r="CN131" s="15">
        <f t="shared" si="439"/>
        <v>14027.58</v>
      </c>
      <c r="CO131" s="15">
        <f t="shared" si="440"/>
        <v>13172.594999999999</v>
      </c>
      <c r="CP131" s="15">
        <f t="shared" si="441"/>
        <v>12914.55</v>
      </c>
      <c r="CQ131" s="15">
        <f t="shared" si="442"/>
        <v>13755.45</v>
      </c>
      <c r="CR131" s="16">
        <f t="shared" si="443"/>
        <v>17013.45</v>
      </c>
      <c r="CS131" s="14">
        <f t="shared" si="437"/>
        <v>15737.61</v>
      </c>
      <c r="CT131" s="15">
        <f t="shared" si="416"/>
        <v>13541.28</v>
      </c>
      <c r="CU131" s="15">
        <f t="shared" si="417"/>
        <v>12383.79</v>
      </c>
      <c r="CV131" s="15">
        <f t="shared" si="418"/>
        <v>11752.815000000001</v>
      </c>
      <c r="CW131" s="15">
        <f t="shared" si="419"/>
        <v>12831.15</v>
      </c>
      <c r="CX131" s="15">
        <f t="shared" si="420"/>
        <v>14647.53</v>
      </c>
      <c r="CY131" s="15">
        <f t="shared" si="421"/>
        <v>11702</v>
      </c>
      <c r="CZ131" s="15">
        <f t="shared" si="422"/>
        <v>14027.58</v>
      </c>
      <c r="DA131" s="15">
        <f t="shared" si="423"/>
        <v>13172.594999999999</v>
      </c>
      <c r="DB131" s="15">
        <f t="shared" si="424"/>
        <v>12914.55</v>
      </c>
      <c r="DC131" s="15">
        <f t="shared" si="425"/>
        <v>13755.45</v>
      </c>
      <c r="DD131" s="16">
        <f t="shared" si="459"/>
        <v>17013.45</v>
      </c>
      <c r="DE131" s="14">
        <f t="shared" si="460"/>
        <v>15737.61</v>
      </c>
      <c r="DF131" s="15">
        <f t="shared" si="426"/>
        <v>13541.28</v>
      </c>
      <c r="DG131" s="15">
        <f t="shared" si="427"/>
        <v>12383.79</v>
      </c>
      <c r="DH131" s="15">
        <f t="shared" si="428"/>
        <v>11752.815000000001</v>
      </c>
      <c r="DI131" s="15">
        <f t="shared" si="429"/>
        <v>12831.15</v>
      </c>
      <c r="DJ131" s="15">
        <f t="shared" si="430"/>
        <v>14647.53</v>
      </c>
      <c r="DK131" s="15">
        <f t="shared" si="431"/>
        <v>11702</v>
      </c>
      <c r="DL131" s="15">
        <f t="shared" si="432"/>
        <v>14027.58</v>
      </c>
      <c r="DM131" s="15">
        <f t="shared" si="433"/>
        <v>13172.594999999999</v>
      </c>
      <c r="DN131" s="15">
        <f t="shared" si="434"/>
        <v>12914.55</v>
      </c>
      <c r="DO131" s="15">
        <f t="shared" si="435"/>
        <v>13755.45</v>
      </c>
      <c r="DP131" s="16">
        <f t="shared" si="436"/>
        <v>17013.45</v>
      </c>
      <c r="DQ131" s="14">
        <f t="shared" si="333"/>
        <v>15737.61</v>
      </c>
      <c r="DR131" s="15">
        <f t="shared" si="334"/>
        <v>13541.28</v>
      </c>
      <c r="DS131" s="15">
        <f t="shared" si="335"/>
        <v>12383.79</v>
      </c>
      <c r="DT131" s="15">
        <f t="shared" si="336"/>
        <v>11752.815000000001</v>
      </c>
      <c r="DU131" s="15">
        <f t="shared" si="337"/>
        <v>12831.15</v>
      </c>
      <c r="DV131" s="15">
        <f t="shared" si="338"/>
        <v>14647.53</v>
      </c>
      <c r="DW131" s="15">
        <f t="shared" si="339"/>
        <v>11702</v>
      </c>
      <c r="DX131" s="15">
        <f t="shared" si="340"/>
        <v>14027.58</v>
      </c>
      <c r="DY131" s="15">
        <f t="shared" si="341"/>
        <v>13172.594999999999</v>
      </c>
      <c r="DZ131" s="15">
        <f t="shared" si="444"/>
        <v>12914.55</v>
      </c>
      <c r="EA131" s="15">
        <f t="shared" si="445"/>
        <v>13755.45</v>
      </c>
      <c r="EB131" s="16">
        <f t="shared" si="446"/>
        <v>17013.45</v>
      </c>
      <c r="EC131" s="14">
        <f t="shared" si="447"/>
        <v>15737.61</v>
      </c>
      <c r="ED131" s="15">
        <f t="shared" si="448"/>
        <v>13541.28</v>
      </c>
      <c r="EE131" s="15">
        <f t="shared" si="449"/>
        <v>12383.79</v>
      </c>
      <c r="EF131" s="15">
        <f t="shared" si="450"/>
        <v>11752.815000000001</v>
      </c>
      <c r="EG131" s="15">
        <f t="shared" si="451"/>
        <v>12831.15</v>
      </c>
      <c r="EH131" s="15">
        <f t="shared" si="452"/>
        <v>14647.53</v>
      </c>
      <c r="EI131" s="15">
        <f t="shared" si="453"/>
        <v>11702</v>
      </c>
      <c r="EJ131" s="15">
        <f t="shared" si="454"/>
        <v>14027.58</v>
      </c>
      <c r="EK131" s="15">
        <f t="shared" si="455"/>
        <v>13172.594999999999</v>
      </c>
      <c r="EL131" s="15">
        <f t="shared" si="456"/>
        <v>12914.55</v>
      </c>
      <c r="EM131" s="15">
        <f t="shared" si="457"/>
        <v>13755.45</v>
      </c>
      <c r="EN131" s="16">
        <f t="shared" si="458"/>
        <v>17013.45</v>
      </c>
      <c r="EO131" s="14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6"/>
      <c r="FC131" s="14"/>
      <c r="FD131" s="17"/>
      <c r="FE131" s="17"/>
      <c r="FF131" s="17"/>
      <c r="FG131" s="17"/>
      <c r="FH131" s="17"/>
      <c r="FI131" s="17"/>
      <c r="FJ131" s="17"/>
      <c r="FK131" s="17"/>
      <c r="FL131" s="17"/>
      <c r="FM131" s="17"/>
      <c r="FN131" s="17"/>
      <c r="FO131" s="14"/>
      <c r="FP131" s="17"/>
      <c r="FQ131" s="17"/>
      <c r="FR131" s="17"/>
      <c r="FS131" s="17"/>
      <c r="FT131" s="17"/>
      <c r="FU131" s="17"/>
      <c r="FV131" s="17"/>
      <c r="FW131" s="17"/>
      <c r="FX131" s="17"/>
      <c r="FY131" s="17"/>
      <c r="FZ131" s="17"/>
      <c r="GA131" s="14"/>
      <c r="GB131" s="17"/>
      <c r="GC131" s="17"/>
      <c r="GD131" s="17"/>
      <c r="GE131" s="17"/>
      <c r="GF131" s="17"/>
      <c r="GG131" s="17"/>
      <c r="GH131" s="17">
        <f t="shared" si="348"/>
        <v>14027.58</v>
      </c>
      <c r="GI131" s="17">
        <f t="shared" si="349"/>
        <v>13172.594999999999</v>
      </c>
      <c r="GJ131" s="17">
        <f t="shared" si="350"/>
        <v>12914.55</v>
      </c>
      <c r="GK131" s="17">
        <f t="shared" si="351"/>
        <v>13755.45</v>
      </c>
      <c r="GL131" s="17">
        <f t="shared" si="352"/>
        <v>17013.45</v>
      </c>
      <c r="GM131" s="14">
        <f t="shared" si="353"/>
        <v>15737.61</v>
      </c>
      <c r="GN131" s="17">
        <f t="shared" si="354"/>
        <v>13541.28</v>
      </c>
      <c r="GO131" s="17">
        <f t="shared" si="355"/>
        <v>12383.79</v>
      </c>
      <c r="GP131" s="17">
        <f t="shared" si="356"/>
        <v>11752.815000000001</v>
      </c>
      <c r="GQ131" s="17">
        <f t="shared" si="357"/>
        <v>12831.15</v>
      </c>
      <c r="GR131" s="17">
        <f t="shared" si="358"/>
        <v>14647.53</v>
      </c>
      <c r="GS131" s="17">
        <f t="shared" si="359"/>
        <v>11702</v>
      </c>
      <c r="GT131" s="17">
        <f t="shared" si="360"/>
        <v>14027.58</v>
      </c>
      <c r="GU131" s="17">
        <f t="shared" si="361"/>
        <v>13172.594999999999</v>
      </c>
      <c r="GV131" s="17">
        <f t="shared" si="362"/>
        <v>12914.55</v>
      </c>
      <c r="GW131" s="17">
        <f t="shared" si="363"/>
        <v>13755.45</v>
      </c>
      <c r="GX131" s="15">
        <f t="shared" si="364"/>
        <v>17013.45</v>
      </c>
      <c r="GY131" s="14">
        <f t="shared" si="365"/>
        <v>15737.61</v>
      </c>
      <c r="GZ131" s="15">
        <f t="shared" si="366"/>
        <v>13541.28</v>
      </c>
      <c r="HA131" s="15">
        <f t="shared" si="367"/>
        <v>12383.79</v>
      </c>
      <c r="HB131" s="15">
        <f t="shared" si="368"/>
        <v>11752.815000000001</v>
      </c>
      <c r="HC131" s="15">
        <f t="shared" si="369"/>
        <v>12831.15</v>
      </c>
      <c r="HD131" s="15">
        <f t="shared" si="370"/>
        <v>14647.53</v>
      </c>
      <c r="HE131" s="15">
        <f t="shared" si="371"/>
        <v>11702</v>
      </c>
      <c r="HF131" s="15">
        <f t="shared" si="372"/>
        <v>14027.58</v>
      </c>
      <c r="HG131" s="15">
        <f t="shared" si="373"/>
        <v>13172.594999999999</v>
      </c>
      <c r="HH131" s="15">
        <f t="shared" si="374"/>
        <v>12914.55</v>
      </c>
      <c r="HI131" s="15">
        <f t="shared" si="375"/>
        <v>13755.45</v>
      </c>
      <c r="HJ131" s="16">
        <f t="shared" si="376"/>
        <v>17013.45</v>
      </c>
      <c r="HK131" s="14">
        <f t="shared" si="377"/>
        <v>15737.61</v>
      </c>
      <c r="HL131" s="15">
        <f t="shared" si="378"/>
        <v>13541.28</v>
      </c>
      <c r="HM131" s="15">
        <f t="shared" si="379"/>
        <v>12383.79</v>
      </c>
      <c r="HN131" s="15">
        <f t="shared" si="380"/>
        <v>11752.815000000001</v>
      </c>
      <c r="HO131" s="15">
        <f t="shared" si="381"/>
        <v>12831.15</v>
      </c>
      <c r="HP131" s="15">
        <f t="shared" si="382"/>
        <v>14647.53</v>
      </c>
      <c r="HQ131" s="15">
        <f t="shared" si="383"/>
        <v>11702</v>
      </c>
      <c r="HR131" s="15">
        <f t="shared" si="384"/>
        <v>14027.58</v>
      </c>
      <c r="HS131" s="15">
        <f t="shared" si="385"/>
        <v>13172.594999999999</v>
      </c>
      <c r="HT131" s="15">
        <f t="shared" si="386"/>
        <v>12914.55</v>
      </c>
      <c r="HU131" s="15">
        <f t="shared" si="387"/>
        <v>13755.45</v>
      </c>
      <c r="HV131" s="16">
        <f t="shared" si="388"/>
        <v>17013.45</v>
      </c>
      <c r="HW131" s="14">
        <f t="shared" si="389"/>
        <v>15737.61</v>
      </c>
      <c r="HX131" s="15">
        <f t="shared" si="390"/>
        <v>13541.28</v>
      </c>
      <c r="HY131" s="15">
        <f t="shared" si="391"/>
        <v>12383.79</v>
      </c>
      <c r="HZ131" s="15">
        <f t="shared" si="392"/>
        <v>11752.815000000001</v>
      </c>
      <c r="IA131" s="15">
        <f t="shared" si="393"/>
        <v>12831.15</v>
      </c>
      <c r="IB131" s="15">
        <f t="shared" si="394"/>
        <v>14647.53</v>
      </c>
      <c r="IC131" s="15">
        <f t="shared" si="395"/>
        <v>11702</v>
      </c>
      <c r="ID131" s="15">
        <f t="shared" si="396"/>
        <v>14027.58</v>
      </c>
      <c r="IE131" s="15">
        <f t="shared" si="397"/>
        <v>13172.594999999999</v>
      </c>
      <c r="IF131" s="15">
        <f t="shared" si="398"/>
        <v>12914.55</v>
      </c>
      <c r="IG131" s="15">
        <f t="shared" si="399"/>
        <v>13755.45</v>
      </c>
      <c r="IH131" s="16">
        <f t="shared" si="400"/>
        <v>17013.45</v>
      </c>
      <c r="II131" s="14">
        <f t="shared" si="401"/>
        <v>15737.61</v>
      </c>
      <c r="IJ131" s="15">
        <f t="shared" si="415"/>
        <v>13541.28</v>
      </c>
      <c r="IK131" s="15">
        <f t="shared" si="465"/>
        <v>12383.79</v>
      </c>
      <c r="IL131" s="15">
        <f t="shared" si="466"/>
        <v>11752.815000000001</v>
      </c>
      <c r="IM131" s="15">
        <f t="shared" si="482"/>
        <v>12831.15</v>
      </c>
      <c r="IN131" s="15">
        <f t="shared" si="484"/>
        <v>14647.53</v>
      </c>
      <c r="IO131" s="15">
        <f t="shared" ref="IO131:IO132" si="485">DW131</f>
        <v>11702</v>
      </c>
      <c r="IP131" s="15"/>
      <c r="IQ131" s="15"/>
      <c r="IR131" s="15"/>
      <c r="IS131" s="15"/>
      <c r="IT131" s="16"/>
      <c r="IU131" s="14"/>
      <c r="IV131" s="15"/>
      <c r="IW131" s="15"/>
      <c r="IX131" s="15"/>
      <c r="IY131" s="15"/>
      <c r="IZ131" s="15"/>
      <c r="JA131" s="15"/>
      <c r="JB131" s="15"/>
      <c r="JC131" s="15"/>
      <c r="JD131" s="15"/>
      <c r="JE131" s="15"/>
      <c r="JF131" s="16"/>
      <c r="JH131" s="17"/>
      <c r="JI131" s="14">
        <f t="shared" si="406"/>
        <v>0</v>
      </c>
      <c r="JJ131" s="15">
        <f t="shared" si="407"/>
        <v>0</v>
      </c>
      <c r="JK131" s="15">
        <f t="shared" si="408"/>
        <v>70883.625</v>
      </c>
      <c r="JL131" s="15">
        <f t="shared" si="409"/>
        <v>163479.80000000002</v>
      </c>
      <c r="JM131" s="15">
        <f t="shared" si="410"/>
        <v>163479.80000000002</v>
      </c>
      <c r="JN131" s="15">
        <f t="shared" si="411"/>
        <v>163479.80000000002</v>
      </c>
      <c r="JO131" s="15">
        <f t="shared" si="412"/>
        <v>163479.80000000002</v>
      </c>
      <c r="JP131" s="15">
        <f t="shared" si="413"/>
        <v>92596.175000000003</v>
      </c>
      <c r="JQ131" s="15">
        <f t="shared" si="414"/>
        <v>0</v>
      </c>
      <c r="JR131" s="14"/>
    </row>
    <row r="132" spans="1:278" ht="12.75" customHeight="1" x14ac:dyDescent="0.25">
      <c r="A132" s="5" t="s">
        <v>189</v>
      </c>
      <c r="B132" s="3" t="s">
        <v>190</v>
      </c>
      <c r="C132" s="4">
        <v>45492</v>
      </c>
      <c r="D132">
        <f t="shared" si="479"/>
        <v>2024</v>
      </c>
      <c r="E132">
        <f t="shared" si="480"/>
        <v>7</v>
      </c>
      <c r="F132">
        <f t="shared" si="481"/>
        <v>2021</v>
      </c>
      <c r="G132">
        <f t="shared" si="483"/>
        <v>7</v>
      </c>
      <c r="H132">
        <f t="shared" si="402"/>
        <v>2024</v>
      </c>
      <c r="I132">
        <f t="shared" si="403"/>
        <v>8</v>
      </c>
      <c r="J132">
        <f t="shared" si="404"/>
        <v>2029</v>
      </c>
      <c r="K132">
        <f t="shared" si="405"/>
        <v>7</v>
      </c>
      <c r="M132" s="28">
        <f>IF(AND($D132=$M$4,$E132=M$5),VLOOKUP($A132,'Потребление ЭЭ_факт'!$A$5:$DH$154,47+'Потребление ЭЭ_факт'!AU$4-1,FALSE),IF(L132&lt;&gt;0,VLOOKUP($A132,'Потребление ЭЭ_факт'!$A$5:$DH$154,47+'Потребление ЭЭ_факт'!AU$4-1,FALSE),0))</f>
        <v>0</v>
      </c>
      <c r="N132" s="17">
        <f>IF(AND($D132=$M$4,$E132=N$5),VLOOKUP($A132,'Потребление ЭЭ_факт'!$A$5:$DH$154,47+'Потребление ЭЭ_факт'!AV$4-1,FALSE),IF(M132&lt;&gt;0,VLOOKUP($A132,'Потребление ЭЭ_факт'!$A$5:$DH$154,47+'Потребление ЭЭ_факт'!AV$4-1,FALSE),0))</f>
        <v>0</v>
      </c>
      <c r="O132" s="17">
        <f>IF(AND($D132=$M$4,$E132=O$5),VLOOKUP($A132,'Потребление ЭЭ_факт'!$A$5:$DH$154,47+'Потребление ЭЭ_факт'!AW$4-1,FALSE),IF(N132&lt;&gt;0,VLOOKUP($A132,'Потребление ЭЭ_факт'!$A$5:$DH$154,47+'Потребление ЭЭ_факт'!AW$4-1,FALSE),0))</f>
        <v>0</v>
      </c>
      <c r="P132" s="17">
        <f>IF(AND($D132=$M$4,$E132=P$5),VLOOKUP($A132,'Потребление ЭЭ_факт'!$A$5:$DH$154,47+'Потребление ЭЭ_факт'!AX$4-1,FALSE),IF(O132&lt;&gt;0,VLOOKUP($A132,'Потребление ЭЭ_факт'!$A$5:$DH$154,47+'Потребление ЭЭ_факт'!AX$4-1,FALSE),0))</f>
        <v>0</v>
      </c>
      <c r="Q132" s="17">
        <f>IF(AND($D132=$M$4,$E132=Q$5),VLOOKUP($A132,'Потребление ЭЭ_факт'!$A$5:$DH$154,47+'Потребление ЭЭ_факт'!AY$4-1,FALSE),IF(P132&lt;&gt;0,VLOOKUP($A132,'Потребление ЭЭ_факт'!$A$5:$DH$154,47+'Потребление ЭЭ_факт'!AY$4-1,FALSE),0))</f>
        <v>0</v>
      </c>
      <c r="R132" s="17">
        <f>IF(AND($D132=$M$4,$E132=R$5),VLOOKUP($A132,'Потребление ЭЭ_факт'!$A$5:$DH$154,47+'Потребление ЭЭ_факт'!AZ$4-1,FALSE),IF(Q132&lt;&gt;0,VLOOKUP($A132,'Потребление ЭЭ_факт'!$A$5:$DH$154,47+'Потребление ЭЭ_факт'!AZ$4-1,FALSE),0))</f>
        <v>0</v>
      </c>
      <c r="S132" s="17">
        <f>IF(AND($D132=$M$4,$E132=S$5),VLOOKUP($A132,'Потребление ЭЭ_факт'!$A$5:$DH$154,47+'Потребление ЭЭ_факт'!BA$4-1,FALSE),IF(R132&lt;&gt;0,VLOOKUP($A132,'Потребление ЭЭ_факт'!$A$5:$DH$154,47+'Потребление ЭЭ_факт'!BA$4-1,FALSE),0))</f>
        <v>0</v>
      </c>
      <c r="T132" s="17">
        <f>IF(AND($D132=$M$4,$E132=T$5),VLOOKUP($A132,'Потребление ЭЭ_факт'!$A$5:$DH$154,47+'Потребление ЭЭ_факт'!BB$4-1,FALSE),IF(S132&lt;&gt;0,VLOOKUP($A132,'Потребление ЭЭ_факт'!$A$5:$DH$154,47+'Потребление ЭЭ_факт'!BB$4-1,FALSE),0))</f>
        <v>0</v>
      </c>
      <c r="U132" s="17">
        <f>IF(AND($D132=$M$4,$E132=U$5),VLOOKUP($A132,'Потребление ЭЭ_факт'!$A$5:$DH$154,47+'Потребление ЭЭ_факт'!BC$4-1,FALSE),IF(T132&lt;&gt;0,VLOOKUP($A132,'Потребление ЭЭ_факт'!$A$5:$DH$154,47+'Потребление ЭЭ_факт'!BC$4-1,FALSE),0))</f>
        <v>0</v>
      </c>
      <c r="V132" s="17">
        <f>IF(AND($D132=$M$4,$E132=V$5),VLOOKUP($A132,'Потребление ЭЭ_факт'!$A$5:$DH$154,47+'Потребление ЭЭ_факт'!BD$4-1,FALSE),IF(U132&lt;&gt;0,VLOOKUP($A132,'Потребление ЭЭ_факт'!$A$5:$DH$154,47+'Потребление ЭЭ_факт'!BD$4-1,FALSE),0))</f>
        <v>0</v>
      </c>
      <c r="W132" s="17">
        <f>IF(AND($D132=$M$4,$E132=W$5),VLOOKUP($A132,'Потребление ЭЭ_факт'!$A$5:$DH$154,47+'Потребление ЭЭ_факт'!BE$4-1,FALSE),IF(V132&lt;&gt;0,VLOOKUP($A132,'Потребление ЭЭ_факт'!$A$5:$DH$154,47+'Потребление ЭЭ_факт'!BE$4-1,FALSE),0))</f>
        <v>0</v>
      </c>
      <c r="X132" s="17">
        <f>IF(AND($D132=$M$4,$E132=X$5),VLOOKUP($A132,'Потребление ЭЭ_факт'!$A$5:$DH$154,47+'Потребление ЭЭ_факт'!BF$4-1,FALSE),IF(W132&lt;&gt;0,VLOOKUP($A132,'Потребление ЭЭ_факт'!$A$5:$DH$154,47+'Потребление ЭЭ_факт'!BF$4-1,FALSE),0))</f>
        <v>0</v>
      </c>
      <c r="Y132" s="14">
        <f>IF(AND($D132=$Y$4,$E132=Y$5),VLOOKUP($A132,'Потребление ЭЭ_факт'!$A$5:$DH$154,47+'Потребление ЭЭ_факт'!BG$4+11,FALSE),IF(X132&lt;&gt;0,VLOOKUP($A132,'Потребление ЭЭ_факт'!$A$5:$DH$154,47+'Потребление ЭЭ_факт'!BG$4+11,FALSE),0))</f>
        <v>0</v>
      </c>
      <c r="Z132" s="17">
        <f>IF(AND($D132=$Y$4,$E132=Z$5),VLOOKUP($A132,'Потребление ЭЭ_факт'!$A$5:$DH$154,47+'Потребление ЭЭ_факт'!BH$4+11,FALSE),IF(Y132&lt;&gt;0,VLOOKUP($A132,'Потребление ЭЭ_факт'!$A$5:$DH$154,47+'Потребление ЭЭ_факт'!BH$4+11,FALSE),0))</f>
        <v>0</v>
      </c>
      <c r="AA132" s="17">
        <f>IF(AND($D132=$Y$4,$E132=AA$5),VLOOKUP($A132,'Потребление ЭЭ_факт'!$A$5:$DH$154,47+'Потребление ЭЭ_факт'!BI$4+11,FALSE),IF(Z132&lt;&gt;0,VLOOKUP($A132,'Потребление ЭЭ_факт'!$A$5:$DH$154,47+'Потребление ЭЭ_факт'!BI$4+11,FALSE),0))</f>
        <v>0</v>
      </c>
      <c r="AB132" s="17">
        <f>IF(AND($D132=$Y$4,$E132=AB$5),VLOOKUP($A132,'Потребление ЭЭ_факт'!$A$5:$DH$154,47+'Потребление ЭЭ_факт'!BJ$4+11,FALSE),IF(AA132&lt;&gt;0,VLOOKUP($A132,'Потребление ЭЭ_факт'!$A$5:$DH$154,47+'Потребление ЭЭ_факт'!BJ$4+11,FALSE),0))</f>
        <v>0</v>
      </c>
      <c r="AC132" s="17">
        <f>IF(AND($D132=$Y$4,$E132=AC$5),VLOOKUP($A132,'Потребление ЭЭ_факт'!$A$5:$DH$154,47+'Потребление ЭЭ_факт'!BK$4+11,FALSE),IF(AB132&lt;&gt;0,VLOOKUP($A132,'Потребление ЭЭ_факт'!$A$5:$DH$154,47+'Потребление ЭЭ_факт'!BK$4+11,FALSE),0))</f>
        <v>0</v>
      </c>
      <c r="AD132" s="17">
        <f>IF(AND($D132=$Y$4,$E132=AD$5),VLOOKUP($A132,'Потребление ЭЭ_факт'!$A$5:$DH$154,47+'Потребление ЭЭ_факт'!BL$4+11,FALSE),IF(AC132&lt;&gt;0,VLOOKUP($A132,'Потребление ЭЭ_факт'!$A$5:$DH$154,47+'Потребление ЭЭ_факт'!BL$4+11,FALSE),0))</f>
        <v>0</v>
      </c>
      <c r="AE132" s="17">
        <f>IF(AND($D132=$Y$4,$E132=AE$5),VLOOKUP($A132,'Потребление ЭЭ_факт'!$A$5:$DH$154,47+'Потребление ЭЭ_факт'!BM$4+11,FALSE),IF(AD132&lt;&gt;0,VLOOKUP($A132,'Потребление ЭЭ_факт'!$A$5:$DH$154,47+'Потребление ЭЭ_факт'!BM$4+11,FALSE),0))</f>
        <v>0</v>
      </c>
      <c r="AF132" s="17">
        <f>IF(AND($D132=$Y$4,$E132=AF$5),VLOOKUP($A132,'Потребление ЭЭ_факт'!$A$5:$DH$154,47+'Потребление ЭЭ_факт'!BN$4+11,FALSE),IF(AE132&lt;&gt;0,VLOOKUP($A132,'Потребление ЭЭ_факт'!$A$5:$DH$154,47+'Потребление ЭЭ_факт'!BN$4+11,FALSE),0))</f>
        <v>0</v>
      </c>
      <c r="AG132" s="17">
        <f>IF(AND($D132=$Y$4,$E132=AG$5),VLOOKUP($A132,'Потребление ЭЭ_факт'!$A$5:$DH$154,47+'Потребление ЭЭ_факт'!BO$4+11,FALSE),IF(AF132&lt;&gt;0,VLOOKUP($A132,'Потребление ЭЭ_факт'!$A$5:$DH$154,47+'Потребление ЭЭ_факт'!BO$4+11,FALSE),0))</f>
        <v>0</v>
      </c>
      <c r="AH132" s="17">
        <f>IF(AND($D132=$Y$4,$E132=AH$5),VLOOKUP($A132,'Потребление ЭЭ_факт'!$A$5:$DH$154,47+'Потребление ЭЭ_факт'!BP$4+11,FALSE),IF(AG132&lt;&gt;0,VLOOKUP($A132,'Потребление ЭЭ_факт'!$A$5:$DH$154,47+'Потребление ЭЭ_факт'!BP$4+11,FALSE),0))</f>
        <v>0</v>
      </c>
      <c r="AI132" s="17">
        <f>IF(AND($D132=$Y$4,$E132=AI$5),VLOOKUP($A132,'Потребление ЭЭ_факт'!$A$5:$DH$154,47+'Потребление ЭЭ_факт'!BQ$4+11,FALSE),IF(AH132&lt;&gt;0,VLOOKUP($A132,'Потребление ЭЭ_факт'!$A$5:$DH$154,47+'Потребление ЭЭ_факт'!BQ$4+11,FALSE),0))</f>
        <v>0</v>
      </c>
      <c r="AJ132" s="17">
        <f>IF(AND($D132=$Y$4,$E132=AJ$5),VLOOKUP($A132,'Потребление ЭЭ_факт'!$A$5:$DH$154,47+'Потребление ЭЭ_факт'!BR$4+11,FALSE),IF(AI132&lt;&gt;0,VLOOKUP($A132,'Потребление ЭЭ_факт'!$A$5:$DH$154,47+'Потребление ЭЭ_факт'!BR$4+11,FALSE),0))</f>
        <v>0</v>
      </c>
      <c r="AK132" s="14">
        <f>IF(AND($D132=$AK$4,$E132=AK$5),VLOOKUP($A132,'Потребление ЭЭ_факт'!$A$5:$DH$154,47+'Потребление ЭЭ_факт'!BS$4+23,FALSE),IF(AJ132&lt;&gt;0,VLOOKUP($A132,'Потребление ЭЭ_факт'!$A$5:$DH$154,47+'Потребление ЭЭ_факт'!BS$4+23,FALSE),0))</f>
        <v>0</v>
      </c>
      <c r="AL132" s="17">
        <f>IF(AND($D132=$AK$4,$E132=AL$5),VLOOKUP($A132,'Потребление ЭЭ_факт'!$A$5:$DH$154,47+'Потребление ЭЭ_факт'!BT$4+23,FALSE),IF(AK132&lt;&gt;0,VLOOKUP($A132,'Потребление ЭЭ_факт'!$A$5:$DH$154,47+'Потребление ЭЭ_факт'!BT$4+23,FALSE),0))</f>
        <v>0</v>
      </c>
      <c r="AM132" s="17">
        <f>IF(AND($D132=$AK$4,$E132=AM$5),VLOOKUP($A132,'Потребление ЭЭ_факт'!$A$5:$DH$154,47+'Потребление ЭЭ_факт'!BU$4+23,FALSE),IF(AL132&lt;&gt;0,VLOOKUP($A132,'Потребление ЭЭ_факт'!$A$5:$DH$154,47+'Потребление ЭЭ_факт'!BU$4+23,FALSE),0))</f>
        <v>0</v>
      </c>
      <c r="AN132" s="17">
        <f>IF(AND($D132=$AK$4,$E132=AN$5),VLOOKUP($A132,'Потребление ЭЭ_факт'!$A$5:$DH$154,47+'Потребление ЭЭ_факт'!BV$4+23,FALSE),IF(AM132&lt;&gt;0,VLOOKUP($A132,'Потребление ЭЭ_факт'!$A$5:$DH$154,47+'Потребление ЭЭ_факт'!BV$4+23,FALSE),0))</f>
        <v>0</v>
      </c>
      <c r="AO132" s="17">
        <f>IF(AND($D132=$AK$4,$E132=AO$5),VLOOKUP($A132,'Потребление ЭЭ_факт'!$A$5:$DH$154,47+'Потребление ЭЭ_факт'!BW$4+23,FALSE),IF(AN132&lt;&gt;0,VLOOKUP($A132,'Потребление ЭЭ_факт'!$A$5:$DH$154,47+'Потребление ЭЭ_факт'!BW$4+23,FALSE),0))</f>
        <v>0</v>
      </c>
      <c r="AP132" s="17">
        <f>IF(AND($D132=$AK$4,$E132=AP$5),VLOOKUP($A132,'Потребление ЭЭ_факт'!$A$5:$DH$154,47+'Потребление ЭЭ_факт'!BX$4+23,FALSE),IF(AO132&lt;&gt;0,VLOOKUP($A132,'Потребление ЭЭ_факт'!$A$5:$DH$154,47+'Потребление ЭЭ_факт'!BX$4+23,FALSE),0))</f>
        <v>0</v>
      </c>
      <c r="AQ132" s="17">
        <f>IF(AND($D132=$AK$4,$E132=AQ$5),VLOOKUP($A132,'Потребление ЭЭ_факт'!$A$5:$DH$154,47+'Потребление ЭЭ_факт'!BY$4+23,FALSE),IF(AP132&lt;&gt;0,VLOOKUP($A132,'Потребление ЭЭ_факт'!$A$5:$DH$154,47+'Потребление ЭЭ_факт'!BY$4+23,FALSE),0))</f>
        <v>0</v>
      </c>
      <c r="AR132" s="17">
        <f>IF(AND($D132=$AK$4,$E132=AR$5),VLOOKUP($A132,'Потребление ЭЭ_факт'!$A$5:$DH$154,47+'Потребление ЭЭ_факт'!BZ$4+23,FALSE),IF(AQ132&lt;&gt;0,VLOOKUP($A132,'Потребление ЭЭ_факт'!$A$5:$DH$154,47+'Потребление ЭЭ_факт'!BZ$4+23,FALSE),0))</f>
        <v>0</v>
      </c>
      <c r="AS132" s="17">
        <f>IF(AND($D132=$AK$4,$E132=AS$5),VLOOKUP($A132,'Потребление ЭЭ_факт'!$A$5:$DH$154,47+'Потребление ЭЭ_факт'!CA$4+23,FALSE),IF(AR132&lt;&gt;0,VLOOKUP($A132,'Потребление ЭЭ_факт'!$A$5:$DH$154,47+'Потребление ЭЭ_факт'!CA$4+23,FALSE),0))</f>
        <v>0</v>
      </c>
      <c r="AT132" s="17">
        <f>IF(AND($D132=$AK$4,$E132=AT$5),VLOOKUP($A132,'Потребление ЭЭ_факт'!$A$5:$DH$154,47+'Потребление ЭЭ_факт'!CB$4+23,FALSE),IF(AS132&lt;&gt;0,VLOOKUP($A132,'Потребление ЭЭ_факт'!$A$5:$DH$154,47+'Потребление ЭЭ_факт'!CB$4+23,FALSE),0))</f>
        <v>0</v>
      </c>
      <c r="AU132" s="17">
        <f>IF(AND($D132=$AK$4,$E132=AU$5),VLOOKUP($A132,'Потребление ЭЭ_факт'!$A$5:$DH$154,47+'Потребление ЭЭ_факт'!CC$4+23,FALSE),IF(AT132&lt;&gt;0,VLOOKUP($A132,'Потребление ЭЭ_факт'!$A$5:$DH$154,47+'Потребление ЭЭ_факт'!CC$4+23,FALSE),0))</f>
        <v>0</v>
      </c>
      <c r="AV132" s="17">
        <f>IF(AND($D132=$AK$4,$E132=AV$5),VLOOKUP($A132,'Потребление ЭЭ_факт'!$A$5:$DH$154,47+'Потребление ЭЭ_факт'!CD$4+23,FALSE),IF(AU132&lt;&gt;0,VLOOKUP($A132,'Потребление ЭЭ_факт'!$A$5:$DH$154,47+'Потребление ЭЭ_факт'!CD$4+23,FALSE),0))</f>
        <v>0</v>
      </c>
      <c r="AW132" s="14">
        <f>IF(AND($D132=$AW$4,$E132=AW$5),VLOOKUP($A132,'Потребление ЭЭ_факт'!$A$5:$DH$154,47+'Потребление ЭЭ_факт'!CE$4+35,FALSE),IF(AV132&lt;&gt;0,VLOOKUP($A132,'Потребление ЭЭ_факт'!$A$5:$DH$154,47+'Потребление ЭЭ_факт'!CE$4+35,FALSE),0))</f>
        <v>0</v>
      </c>
      <c r="AX132" s="17">
        <f>IF(AND($D132=$AW$4,$E132=AX$5),VLOOKUP($A132,'Потребление ЭЭ_факт'!$A$5:$DH$154,47+'Потребление ЭЭ_факт'!CF$4+35,FALSE),IF(AW132&lt;&gt;0,VLOOKUP($A132,'Потребление ЭЭ_факт'!$A$5:$DH$154,47+'Потребление ЭЭ_факт'!CF$4+35,FALSE),0))</f>
        <v>0</v>
      </c>
      <c r="AY132" s="17">
        <f>IF(AND($D132=$AW$4,$E132=AY$5),VLOOKUP($A132,'Потребление ЭЭ_факт'!$A$5:$DH$154,47+'Потребление ЭЭ_факт'!CG$4+35,FALSE),IF(AX132&lt;&gt;0,VLOOKUP($A132,'Потребление ЭЭ_факт'!$A$5:$DH$154,47+'Потребление ЭЭ_факт'!CG$4+35,FALSE),0))</f>
        <v>0</v>
      </c>
      <c r="AZ132" s="17">
        <f>IF(AND($D132=$AW$4,$E132=AZ$5),VLOOKUP($A132,'Потребление ЭЭ_факт'!$A$5:$DH$154,47+'Потребление ЭЭ_факт'!CH$4+35,FALSE),IF(AY132&lt;&gt;0,VLOOKUP($A132,'Потребление ЭЭ_факт'!$A$5:$DH$154,47+'Потребление ЭЭ_факт'!CH$4+35,FALSE),0))</f>
        <v>0</v>
      </c>
      <c r="BA132" s="17">
        <f>IF(AND($D132=$AW$4,$E132=BA$5),VLOOKUP($A132,'Потребление ЭЭ_факт'!$A$5:$DH$154,47+'Потребление ЭЭ_факт'!CI$4+35,FALSE),IF(AZ132&lt;&gt;0,VLOOKUP($A132,'Потребление ЭЭ_факт'!$A$5:$DH$154,47+'Потребление ЭЭ_факт'!CI$4+35,FALSE),0))</f>
        <v>0</v>
      </c>
      <c r="BB132" s="17">
        <f>IF(AND($D132=$AW$4,$E132=BB$5),VLOOKUP($A132,'Потребление ЭЭ_факт'!$A$5:$DH$154,47+'Потребление ЭЭ_факт'!CJ$4+35,FALSE),IF(BA132&lt;&gt;0,VLOOKUP($A132,'Потребление ЭЭ_факт'!$A$5:$DH$154,47+'Потребление ЭЭ_факт'!CJ$4+35,FALSE),0))</f>
        <v>0</v>
      </c>
      <c r="BC132" s="17">
        <f>IF(AND($D132=$AW$4,$E132=BC$5),VLOOKUP($A132,'Потребление ЭЭ_факт'!$A$5:$DH$154,47+'Потребление ЭЭ_факт'!CK$4+35,FALSE),IF(BB132&lt;&gt;0,VLOOKUP($A132,'Потребление ЭЭ_факт'!$A$5:$DH$154,47+'Потребление ЭЭ_факт'!CK$4+35,FALSE),0))</f>
        <v>0</v>
      </c>
      <c r="BD132" s="17">
        <f>IF(AND($D132=$AW$4,$E132=BD$5),VLOOKUP($A132,'Потребление ЭЭ_факт'!$A$5:$DH$154,47+'Потребление ЭЭ_факт'!CL$4+35,FALSE),IF(BC132&lt;&gt;0,VLOOKUP($A132,'Потребление ЭЭ_факт'!$A$5:$DH$154,47+'Потребление ЭЭ_факт'!CL$4+35,FALSE),0))</f>
        <v>0</v>
      </c>
      <c r="BE132" s="17">
        <f>IF(AND($D132=$AW$4,$E132=BE$5),VLOOKUP($A132,'Потребление ЭЭ_факт'!$A$5:$DH$154,47+'Потребление ЭЭ_факт'!CM$4+35,FALSE),IF(BD132&lt;&gt;0,VLOOKUP($A132,'Потребление ЭЭ_факт'!$A$5:$DH$154,47+'Потребление ЭЭ_факт'!CM$4+35,FALSE),0))</f>
        <v>0</v>
      </c>
      <c r="BF132" s="17">
        <f>IF(AND($D132=$AW$4,$E132=BF$5),VLOOKUP($A132,'Потребление ЭЭ_факт'!$A$5:$DH$154,47+'Потребление ЭЭ_факт'!CN$4+35,FALSE),IF(BE132&lt;&gt;0,VLOOKUP($A132,'Потребление ЭЭ_факт'!$A$5:$DH$154,47+'Потребление ЭЭ_факт'!CN$4+35,FALSE),0))</f>
        <v>0</v>
      </c>
      <c r="BG132" s="17">
        <f>IF(AND($D132=$AW$4,$E132=BG$5),VLOOKUP($A132,'Потребление ЭЭ_факт'!$A$5:$DH$154,47+'Потребление ЭЭ_факт'!CO$4+35,FALSE),IF(BF132&lt;&gt;0,VLOOKUP($A132,'Потребление ЭЭ_факт'!$A$5:$DH$154,47+'Потребление ЭЭ_факт'!CO$4+35,FALSE),0))</f>
        <v>0</v>
      </c>
      <c r="BH132" s="17">
        <f>IF(AND($D132=$AW$4,$E132=BH$5),VLOOKUP($A132,'Потребление ЭЭ_факт'!$A$5:$DH$154,47+'Потребление ЭЭ_факт'!CP$4+35,FALSE),IF(BG132&lt;&gt;0,VLOOKUP($A132,'Потребление ЭЭ_факт'!$A$5:$DH$154,47+'Потребление ЭЭ_факт'!CP$4+35,FALSE),0))</f>
        <v>0</v>
      </c>
      <c r="BI132" s="14">
        <f>IF(AND($D132=$BI$4,$E132=BI$5),VLOOKUP($A132,'Потребление ЭЭ_факт'!$A$5:$DH$154,47+'Потребление ЭЭ_факт'!CQ$4+47,FALSE),IF(BH132&lt;&gt;0,VLOOKUP($A132,'Потребление ЭЭ_факт'!$A$5:$DH$154,47+'Потребление ЭЭ_факт'!CQ$4+47,FALSE),0))</f>
        <v>0</v>
      </c>
      <c r="BJ132" s="17">
        <f>IF(AND($D132=$BI$4,$E132=BJ$5),VLOOKUP($A132,'Потребление ЭЭ_факт'!$A$5:$DH$154,47+'Потребление ЭЭ_факт'!CR$4+47,FALSE),IF(BI132&lt;&gt;0,VLOOKUP($A132,'Потребление ЭЭ_факт'!$A$5:$DH$154,47+'Потребление ЭЭ_факт'!CR$4+47,FALSE),0))</f>
        <v>0</v>
      </c>
      <c r="BK132" s="17">
        <f>IF(AND($D132=$BI$4,$E132=BK$5),VLOOKUP($A132,'Потребление ЭЭ_факт'!$A$5:$DH$154,47+'Потребление ЭЭ_факт'!CS$4+47,FALSE),IF(BJ132&lt;&gt;0,VLOOKUP($A132,'Потребление ЭЭ_факт'!$A$5:$DH$154,47+'Потребление ЭЭ_факт'!CS$4+47,FALSE),0))</f>
        <v>0</v>
      </c>
      <c r="BL132" s="17">
        <f>IF(AND($D132=$BI$4,$E132=BL$5),VLOOKUP($A132,'Потребление ЭЭ_факт'!$A$5:$DH$154,47+'Потребление ЭЭ_факт'!CT$4+47,FALSE),IF(BK132&lt;&gt;0,VLOOKUP($A132,'Потребление ЭЭ_факт'!$A$5:$DH$154,47+'Потребление ЭЭ_факт'!CT$4+47,FALSE),0))</f>
        <v>0</v>
      </c>
      <c r="BM132" s="17">
        <f>IF(AND($D132=$BI$4,$E132=BM$5),VLOOKUP($A132,'Потребление ЭЭ_факт'!$A$5:$DH$154,47+'Потребление ЭЭ_факт'!CU$4+47,FALSE),IF(BL132&lt;&gt;0,VLOOKUP($A132,'Потребление ЭЭ_факт'!$A$5:$DH$154,47+'Потребление ЭЭ_факт'!CU$4+47,FALSE),0))</f>
        <v>0</v>
      </c>
      <c r="BN132" s="17">
        <f>IF(AND($D132=$BI$4,$E132=BN$5),VLOOKUP($A132,'Потребление ЭЭ_факт'!$A$5:$DH$154,47+'Потребление ЭЭ_факт'!CV$4+47,FALSE),IF(BM132&lt;&gt;0,VLOOKUP($A132,'Потребление ЭЭ_факт'!$A$5:$DH$154,47+'Потребление ЭЭ_факт'!CV$4+47,FALSE),0))</f>
        <v>0</v>
      </c>
      <c r="BO132" s="17">
        <f>IF(AND($D132=$BI$4,$E132=BO$5),VLOOKUP($A132,'Потребление ЭЭ_факт'!$A$5:$DH$154,47+'Потребление ЭЭ_факт'!CW$4+47,FALSE),IF(BN132&lt;&gt;0,VLOOKUP($A132,'Потребление ЭЭ_факт'!$A$5:$DH$154,47+'Потребление ЭЭ_факт'!CW$4+47,FALSE),0))</f>
        <v>12828.539142857142</v>
      </c>
      <c r="BP132" s="17">
        <f>IF(AND($D132=$BI$4,$E132=BP$5),VLOOKUP($A132,'Потребление ЭЭ_факт'!$A$5:$DH$154,47+'Потребление ЭЭ_факт'!CX$4+47,FALSE),IF(BO132&lt;&gt;0,VLOOKUP($A132,'Потребление ЭЭ_факт'!$A$5:$DH$154,47+'Потребление ЭЭ_факт'!CX$4+47,FALSE),0))</f>
        <v>13338.74</v>
      </c>
      <c r="BQ132" s="17">
        <f>IF(AND($D132=$BI$4,$E132=BQ$5),VLOOKUP($A132,'Потребление ЭЭ_факт'!$A$5:$DH$154,47+'Потребление ЭЭ_факт'!CY$4+47,FALSE),IF(BP132&lt;&gt;0,VLOOKUP($A132,'Потребление ЭЭ_факт'!$A$5:$DH$154,47+'Потребление ЭЭ_факт'!CY$4+47,FALSE),0))</f>
        <v>12909.82</v>
      </c>
      <c r="BR132" s="17">
        <f>IF(AND($D132=$BI$4,$E132=BR$5),VLOOKUP($A132,'Потребление ЭЭ_факт'!$A$5:$DH$154,47+'Потребление ЭЭ_факт'!CZ$4+47,FALSE),IF(BQ132&lt;&gt;0,VLOOKUP($A132,'Потребление ЭЭ_факт'!$A$5:$DH$154,47+'Потребление ЭЭ_факт'!CZ$4+47,FALSE),0))</f>
        <v>11094.134</v>
      </c>
      <c r="BS132" s="17">
        <f>IF(AND($D132=$BI$4,$E132=BS$5),VLOOKUP($A132,'Потребление ЭЭ_факт'!$A$5:$DH$154,47+'Потребление ЭЭ_факт'!DA$4+47,FALSE),IF(BR132&lt;&gt;0,VLOOKUP($A132,'Потребление ЭЭ_факт'!$A$5:$DH$154,47+'Потребление ЭЭ_факт'!DA$4+47,FALSE),0))</f>
        <v>9445.5859999999993</v>
      </c>
      <c r="BT132" s="17">
        <f>IF(AND($D132=$BI$4,$E132=BT$5),VLOOKUP($A132,'Потребление ЭЭ_факт'!$A$5:$DH$154,47+'Потребление ЭЭ_факт'!DB$4+47,FALSE),IF(BS132&lt;&gt;0,VLOOKUP($A132,'Потребление ЭЭ_факт'!$A$5:$DH$154,47+'Потребление ЭЭ_факт'!DB$4+47,FALSE),0))</f>
        <v>11037.642</v>
      </c>
      <c r="BU132" s="14">
        <f>IF(AND($D132=$BU$4,$E132=BU$5),VLOOKUP($A132,'Потребление ЭЭ_факт'!$A$5:$DH$154,59+'Потребление ЭЭ_факт'!DC$4+47,FALSE),IF(BT132&lt;&gt;0,VLOOKUP($A132,'Потребление ЭЭ_факт'!$A$5:$DH$154,47+'Потребление ЭЭ_факт'!DC$4+59,FALSE),0))</f>
        <v>10861.745999999999</v>
      </c>
      <c r="BV132" s="17">
        <f>IF(AND($D132=$BU$4,$E132=BV$5),VLOOKUP($A132,'Потребление ЭЭ_факт'!$A$5:$DH$154,59+'Потребление ЭЭ_факт'!DD$4+47,FALSE),IF(BU132&lt;&gt;0,VLOOKUP($A132,'Потребление ЭЭ_факт'!$A$5:$DH$154,47+'Потребление ЭЭ_факт'!DD$4+59,FALSE),0))</f>
        <v>10686.476000000001</v>
      </c>
      <c r="BW132" s="17">
        <f>IF(AND($D132=$BU$4,$E132=BW$5),VLOOKUP($A132,'Потребление ЭЭ_факт'!$A$5:$DH$154,59+'Потребление ЭЭ_факт'!DE$4+47,FALSE),IF(BV132&lt;&gt;0,VLOOKUP($A132,'Потребление ЭЭ_факт'!$A$5:$DH$154,47+'Потребление ЭЭ_факт'!DE$4+59,FALSE),0))</f>
        <v>10910.156000000001</v>
      </c>
      <c r="BX132" s="17">
        <f>IF(AND($D132=$BU$4,$E132=BX$5),VLOOKUP($A132,'Потребление ЭЭ_факт'!$A$5:$DH$154,59+'Потребление ЭЭ_факт'!DF$4+47,FALSE),IF(BW132&lt;&gt;0,VLOOKUP($A132,'Потребление ЭЭ_факт'!$A$5:$DH$154,47+'Потребление ЭЭ_факт'!DF$4+59,FALSE),0))</f>
        <v>9931.2160000000003</v>
      </c>
      <c r="BY132" s="17">
        <f>IF(AND($D132=$BU$4,$E132=BY$5),VLOOKUP($A132,'Потребление ЭЭ_факт'!$A$5:$DH$154,59+'Потребление ЭЭ_факт'!DG$4+47,FALSE),IF(BX132&lt;&gt;0,VLOOKUP($A132,'Потребление ЭЭ_факт'!$A$5:$DH$154,47+'Потребление ЭЭ_факт'!DG$4+59,FALSE),0))</f>
        <v>10786.236000000001</v>
      </c>
      <c r="BZ132" s="17">
        <f>IF(AND($D132=$BU$4,$E132=BZ$5),VLOOKUP($A132,'Потребление ЭЭ_факт'!$A$5:$DH$154,59+'Потребление ЭЭ_факт'!DH$4+47,FALSE),IF(BY132&lt;&gt;0,VLOOKUP($A132,'Потребление ЭЭ_факт'!$A$5:$DH$154,47+'Потребление ЭЭ_факт'!DH$4+59,FALSE),0))</f>
        <v>10721.056</v>
      </c>
      <c r="CA132" s="17">
        <f t="shared" si="467"/>
        <v>12828.539142857142</v>
      </c>
      <c r="CB132" s="17">
        <f t="shared" si="468"/>
        <v>13338.74</v>
      </c>
      <c r="CC132" s="17">
        <f t="shared" si="469"/>
        <v>12909.82</v>
      </c>
      <c r="CD132" s="17">
        <f t="shared" si="470"/>
        <v>11094.134</v>
      </c>
      <c r="CE132" s="17">
        <f t="shared" si="471"/>
        <v>9445.5859999999993</v>
      </c>
      <c r="CF132" s="15">
        <f t="shared" si="472"/>
        <v>11037.642</v>
      </c>
      <c r="CG132" s="14">
        <f t="shared" si="473"/>
        <v>10861.745999999999</v>
      </c>
      <c r="CH132" s="15">
        <f t="shared" si="474"/>
        <v>10686.476000000001</v>
      </c>
      <c r="CI132" s="15">
        <f t="shared" si="475"/>
        <v>10910.156000000001</v>
      </c>
      <c r="CJ132" s="15">
        <f t="shared" si="476"/>
        <v>9931.2160000000003</v>
      </c>
      <c r="CK132" s="15">
        <f t="shared" si="477"/>
        <v>10786.236000000001</v>
      </c>
      <c r="CL132" s="15">
        <f t="shared" si="478"/>
        <v>10721.056</v>
      </c>
      <c r="CM132" s="15">
        <f t="shared" si="438"/>
        <v>12828.539142857142</v>
      </c>
      <c r="CN132" s="15">
        <f t="shared" si="439"/>
        <v>13338.74</v>
      </c>
      <c r="CO132" s="15">
        <f t="shared" si="440"/>
        <v>12909.82</v>
      </c>
      <c r="CP132" s="15">
        <f t="shared" si="441"/>
        <v>11094.134</v>
      </c>
      <c r="CQ132" s="15">
        <f t="shared" si="442"/>
        <v>9445.5859999999993</v>
      </c>
      <c r="CR132" s="16">
        <f t="shared" si="443"/>
        <v>11037.642</v>
      </c>
      <c r="CS132" s="14">
        <f t="shared" si="437"/>
        <v>10861.745999999999</v>
      </c>
      <c r="CT132" s="15">
        <f t="shared" si="416"/>
        <v>10686.476000000001</v>
      </c>
      <c r="CU132" s="15">
        <f t="shared" si="417"/>
        <v>10910.156000000001</v>
      </c>
      <c r="CV132" s="15">
        <f t="shared" si="418"/>
        <v>9931.2160000000003</v>
      </c>
      <c r="CW132" s="15">
        <f t="shared" si="419"/>
        <v>10786.236000000001</v>
      </c>
      <c r="CX132" s="15">
        <f t="shared" si="420"/>
        <v>10721.056</v>
      </c>
      <c r="CY132" s="15">
        <f t="shared" si="421"/>
        <v>12828.539142857142</v>
      </c>
      <c r="CZ132" s="15">
        <f t="shared" si="422"/>
        <v>13338.74</v>
      </c>
      <c r="DA132" s="15">
        <f t="shared" si="423"/>
        <v>12909.82</v>
      </c>
      <c r="DB132" s="15">
        <f t="shared" si="424"/>
        <v>11094.134</v>
      </c>
      <c r="DC132" s="15">
        <f t="shared" si="425"/>
        <v>9445.5859999999993</v>
      </c>
      <c r="DD132" s="16">
        <f t="shared" si="459"/>
        <v>11037.642</v>
      </c>
      <c r="DE132" s="14">
        <f t="shared" si="460"/>
        <v>10861.745999999999</v>
      </c>
      <c r="DF132" s="15">
        <f t="shared" si="426"/>
        <v>10686.476000000001</v>
      </c>
      <c r="DG132" s="15">
        <f t="shared" si="427"/>
        <v>10910.156000000001</v>
      </c>
      <c r="DH132" s="15">
        <f t="shared" si="428"/>
        <v>9931.2160000000003</v>
      </c>
      <c r="DI132" s="15">
        <f t="shared" si="429"/>
        <v>10786.236000000001</v>
      </c>
      <c r="DJ132" s="15">
        <f t="shared" si="430"/>
        <v>10721.056</v>
      </c>
      <c r="DK132" s="15">
        <f t="shared" si="431"/>
        <v>12828.539142857142</v>
      </c>
      <c r="DL132" s="15">
        <f t="shared" si="432"/>
        <v>13338.74</v>
      </c>
      <c r="DM132" s="15">
        <f t="shared" si="433"/>
        <v>12909.82</v>
      </c>
      <c r="DN132" s="15">
        <f t="shared" si="434"/>
        <v>11094.134</v>
      </c>
      <c r="DO132" s="15">
        <f t="shared" si="435"/>
        <v>9445.5859999999993</v>
      </c>
      <c r="DP132" s="16">
        <f t="shared" si="436"/>
        <v>11037.642</v>
      </c>
      <c r="DQ132" s="14">
        <f t="shared" si="333"/>
        <v>10861.745999999999</v>
      </c>
      <c r="DR132" s="15">
        <f t="shared" si="334"/>
        <v>10686.476000000001</v>
      </c>
      <c r="DS132" s="15">
        <f t="shared" si="335"/>
        <v>10910.156000000001</v>
      </c>
      <c r="DT132" s="15">
        <f t="shared" si="336"/>
        <v>9931.2160000000003</v>
      </c>
      <c r="DU132" s="15">
        <f t="shared" si="337"/>
        <v>10786.236000000001</v>
      </c>
      <c r="DV132" s="15">
        <f t="shared" si="338"/>
        <v>10721.056</v>
      </c>
      <c r="DW132" s="15">
        <f t="shared" si="339"/>
        <v>12828.539142857142</v>
      </c>
      <c r="DX132" s="15">
        <f t="shared" si="340"/>
        <v>13338.74</v>
      </c>
      <c r="DY132" s="15">
        <f t="shared" si="341"/>
        <v>12909.82</v>
      </c>
      <c r="DZ132" s="15">
        <f t="shared" si="444"/>
        <v>11094.134</v>
      </c>
      <c r="EA132" s="15">
        <f t="shared" si="445"/>
        <v>9445.5859999999993</v>
      </c>
      <c r="EB132" s="16">
        <f t="shared" si="446"/>
        <v>11037.642</v>
      </c>
      <c r="EC132" s="14">
        <f t="shared" si="447"/>
        <v>10861.745999999999</v>
      </c>
      <c r="ED132" s="15">
        <f t="shared" si="448"/>
        <v>10686.476000000001</v>
      </c>
      <c r="EE132" s="15">
        <f t="shared" si="449"/>
        <v>10910.156000000001</v>
      </c>
      <c r="EF132" s="15">
        <f t="shared" si="450"/>
        <v>9931.2160000000003</v>
      </c>
      <c r="EG132" s="15">
        <f t="shared" si="451"/>
        <v>10786.236000000001</v>
      </c>
      <c r="EH132" s="15">
        <f t="shared" si="452"/>
        <v>10721.056</v>
      </c>
      <c r="EI132" s="15">
        <f t="shared" si="453"/>
        <v>12828.539142857142</v>
      </c>
      <c r="EJ132" s="15">
        <f t="shared" si="454"/>
        <v>13338.74</v>
      </c>
      <c r="EK132" s="15">
        <f t="shared" si="455"/>
        <v>12909.82</v>
      </c>
      <c r="EL132" s="15">
        <f t="shared" si="456"/>
        <v>11094.134</v>
      </c>
      <c r="EM132" s="15">
        <f t="shared" si="457"/>
        <v>9445.5859999999993</v>
      </c>
      <c r="EN132" s="16">
        <f t="shared" si="458"/>
        <v>11037.642</v>
      </c>
      <c r="EO132" s="14"/>
      <c r="EP132" s="15"/>
      <c r="EQ132" s="15"/>
      <c r="ER132" s="15"/>
      <c r="ES132" s="15"/>
      <c r="ET132" s="15"/>
      <c r="EU132" s="15"/>
      <c r="EV132" s="15"/>
      <c r="EW132" s="15"/>
      <c r="EX132" s="15"/>
      <c r="EY132" s="15"/>
      <c r="EZ132" s="16"/>
      <c r="FC132" s="14"/>
      <c r="FD132" s="17"/>
      <c r="FE132" s="17"/>
      <c r="FF132" s="17"/>
      <c r="FG132" s="17"/>
      <c r="FH132" s="17"/>
      <c r="FI132" s="17"/>
      <c r="FJ132" s="17"/>
      <c r="FK132" s="17"/>
      <c r="FL132" s="17"/>
      <c r="FM132" s="17"/>
      <c r="FN132" s="17"/>
      <c r="FO132" s="14"/>
      <c r="FP132" s="17"/>
      <c r="FQ132" s="17"/>
      <c r="FR132" s="17"/>
      <c r="FS132" s="17"/>
      <c r="FT132" s="17"/>
      <c r="FU132" s="17"/>
      <c r="FV132" s="17"/>
      <c r="FW132" s="17"/>
      <c r="FX132" s="17"/>
      <c r="FY132" s="17"/>
      <c r="FZ132" s="17"/>
      <c r="GA132" s="14"/>
      <c r="GB132" s="17"/>
      <c r="GC132" s="17"/>
      <c r="GD132" s="17"/>
      <c r="GE132" s="17"/>
      <c r="GF132" s="17"/>
      <c r="GG132" s="17"/>
      <c r="GH132" s="17">
        <f t="shared" si="348"/>
        <v>13338.74</v>
      </c>
      <c r="GI132" s="17">
        <f t="shared" si="349"/>
        <v>12909.82</v>
      </c>
      <c r="GJ132" s="17">
        <f t="shared" si="350"/>
        <v>11094.134</v>
      </c>
      <c r="GK132" s="17">
        <f t="shared" si="351"/>
        <v>9445.5859999999993</v>
      </c>
      <c r="GL132" s="17">
        <f t="shared" si="352"/>
        <v>11037.642</v>
      </c>
      <c r="GM132" s="14">
        <f t="shared" si="353"/>
        <v>10861.745999999999</v>
      </c>
      <c r="GN132" s="17">
        <f t="shared" si="354"/>
        <v>10686.476000000001</v>
      </c>
      <c r="GO132" s="17">
        <f t="shared" si="355"/>
        <v>10910.156000000001</v>
      </c>
      <c r="GP132" s="17">
        <f t="shared" si="356"/>
        <v>9931.2160000000003</v>
      </c>
      <c r="GQ132" s="17">
        <f t="shared" si="357"/>
        <v>10786.236000000001</v>
      </c>
      <c r="GR132" s="17">
        <f t="shared" si="358"/>
        <v>10721.056</v>
      </c>
      <c r="GS132" s="17">
        <f t="shared" si="359"/>
        <v>12828.539142857142</v>
      </c>
      <c r="GT132" s="17">
        <f t="shared" si="360"/>
        <v>13338.74</v>
      </c>
      <c r="GU132" s="17">
        <f t="shared" si="361"/>
        <v>12909.82</v>
      </c>
      <c r="GV132" s="17">
        <f t="shared" si="362"/>
        <v>11094.134</v>
      </c>
      <c r="GW132" s="17">
        <f t="shared" si="363"/>
        <v>9445.5859999999993</v>
      </c>
      <c r="GX132" s="15">
        <f t="shared" si="364"/>
        <v>11037.642</v>
      </c>
      <c r="GY132" s="14">
        <f t="shared" si="365"/>
        <v>10861.745999999999</v>
      </c>
      <c r="GZ132" s="15">
        <f t="shared" si="366"/>
        <v>10686.476000000001</v>
      </c>
      <c r="HA132" s="15">
        <f t="shared" si="367"/>
        <v>10910.156000000001</v>
      </c>
      <c r="HB132" s="15">
        <f t="shared" si="368"/>
        <v>9931.2160000000003</v>
      </c>
      <c r="HC132" s="15">
        <f t="shared" si="369"/>
        <v>10786.236000000001</v>
      </c>
      <c r="HD132" s="15">
        <f t="shared" si="370"/>
        <v>10721.056</v>
      </c>
      <c r="HE132" s="15">
        <f t="shared" si="371"/>
        <v>12828.539142857142</v>
      </c>
      <c r="HF132" s="15">
        <f t="shared" si="372"/>
        <v>13338.74</v>
      </c>
      <c r="HG132" s="15">
        <f t="shared" si="373"/>
        <v>12909.82</v>
      </c>
      <c r="HH132" s="15">
        <f t="shared" si="374"/>
        <v>11094.134</v>
      </c>
      <c r="HI132" s="15">
        <f t="shared" si="375"/>
        <v>9445.5859999999993</v>
      </c>
      <c r="HJ132" s="16">
        <f t="shared" si="376"/>
        <v>11037.642</v>
      </c>
      <c r="HK132" s="14">
        <f t="shared" si="377"/>
        <v>10861.745999999999</v>
      </c>
      <c r="HL132" s="15">
        <f t="shared" si="378"/>
        <v>10686.476000000001</v>
      </c>
      <c r="HM132" s="15">
        <f t="shared" si="379"/>
        <v>10910.156000000001</v>
      </c>
      <c r="HN132" s="15">
        <f t="shared" si="380"/>
        <v>9931.2160000000003</v>
      </c>
      <c r="HO132" s="15">
        <f t="shared" si="381"/>
        <v>10786.236000000001</v>
      </c>
      <c r="HP132" s="15">
        <f t="shared" si="382"/>
        <v>10721.056</v>
      </c>
      <c r="HQ132" s="15">
        <f t="shared" si="383"/>
        <v>12828.539142857142</v>
      </c>
      <c r="HR132" s="15">
        <f t="shared" si="384"/>
        <v>13338.74</v>
      </c>
      <c r="HS132" s="15">
        <f t="shared" si="385"/>
        <v>12909.82</v>
      </c>
      <c r="HT132" s="15">
        <f t="shared" si="386"/>
        <v>11094.134</v>
      </c>
      <c r="HU132" s="15">
        <f t="shared" si="387"/>
        <v>9445.5859999999993</v>
      </c>
      <c r="HV132" s="16">
        <f t="shared" si="388"/>
        <v>11037.642</v>
      </c>
      <c r="HW132" s="14">
        <f t="shared" si="389"/>
        <v>10861.745999999999</v>
      </c>
      <c r="HX132" s="15">
        <f t="shared" si="390"/>
        <v>10686.476000000001</v>
      </c>
      <c r="HY132" s="15">
        <f t="shared" si="391"/>
        <v>10910.156000000001</v>
      </c>
      <c r="HZ132" s="15">
        <f t="shared" si="392"/>
        <v>9931.2160000000003</v>
      </c>
      <c r="IA132" s="15">
        <f t="shared" si="393"/>
        <v>10786.236000000001</v>
      </c>
      <c r="IB132" s="15">
        <f t="shared" si="394"/>
        <v>10721.056</v>
      </c>
      <c r="IC132" s="15">
        <f t="shared" si="395"/>
        <v>12828.539142857142</v>
      </c>
      <c r="ID132" s="15">
        <f t="shared" si="396"/>
        <v>13338.74</v>
      </c>
      <c r="IE132" s="15">
        <f t="shared" si="397"/>
        <v>12909.82</v>
      </c>
      <c r="IF132" s="15">
        <f t="shared" si="398"/>
        <v>11094.134</v>
      </c>
      <c r="IG132" s="15">
        <f t="shared" si="399"/>
        <v>9445.5859999999993</v>
      </c>
      <c r="IH132" s="16">
        <f t="shared" si="400"/>
        <v>11037.642</v>
      </c>
      <c r="II132" s="14">
        <f t="shared" si="401"/>
        <v>10861.745999999999</v>
      </c>
      <c r="IJ132" s="15">
        <f t="shared" si="415"/>
        <v>10686.476000000001</v>
      </c>
      <c r="IK132" s="15">
        <f t="shared" si="465"/>
        <v>10910.156000000001</v>
      </c>
      <c r="IL132" s="15">
        <f t="shared" si="466"/>
        <v>9931.2160000000003</v>
      </c>
      <c r="IM132" s="15">
        <f t="shared" si="482"/>
        <v>10786.236000000001</v>
      </c>
      <c r="IN132" s="15">
        <f t="shared" si="484"/>
        <v>10721.056</v>
      </c>
      <c r="IO132" s="15">
        <f t="shared" si="485"/>
        <v>12828.539142857142</v>
      </c>
      <c r="IP132" s="15"/>
      <c r="IQ132" s="15"/>
      <c r="IR132" s="15"/>
      <c r="IS132" s="15"/>
      <c r="IT132" s="16"/>
      <c r="IU132" s="14"/>
      <c r="IV132" s="15"/>
      <c r="IW132" s="15"/>
      <c r="IX132" s="15"/>
      <c r="IY132" s="15"/>
      <c r="IZ132" s="15"/>
      <c r="JA132" s="15"/>
      <c r="JB132" s="15"/>
      <c r="JC132" s="15"/>
      <c r="JD132" s="15"/>
      <c r="JE132" s="15"/>
      <c r="JF132" s="16"/>
      <c r="JH132" s="17"/>
      <c r="JI132" s="14">
        <f t="shared" si="406"/>
        <v>0</v>
      </c>
      <c r="JJ132" s="15">
        <f t="shared" si="407"/>
        <v>0</v>
      </c>
      <c r="JK132" s="15">
        <f t="shared" si="408"/>
        <v>57825.921999999999</v>
      </c>
      <c r="JL132" s="15">
        <f t="shared" si="409"/>
        <v>134551.34714285715</v>
      </c>
      <c r="JM132" s="15">
        <f t="shared" si="410"/>
        <v>134551.34714285715</v>
      </c>
      <c r="JN132" s="15">
        <f t="shared" si="411"/>
        <v>134551.34714285715</v>
      </c>
      <c r="JO132" s="15">
        <f t="shared" si="412"/>
        <v>134551.34714285715</v>
      </c>
      <c r="JP132" s="15">
        <f t="shared" si="413"/>
        <v>76725.425142857144</v>
      </c>
      <c r="JQ132" s="15">
        <f t="shared" si="414"/>
        <v>0</v>
      </c>
      <c r="JR132" s="14"/>
    </row>
    <row r="133" spans="1:278" ht="12.75" customHeight="1" x14ac:dyDescent="0.25">
      <c r="A133" s="5" t="s">
        <v>157</v>
      </c>
      <c r="B133" s="3" t="s">
        <v>158</v>
      </c>
      <c r="C133" s="4">
        <v>45485</v>
      </c>
      <c r="D133">
        <f t="shared" si="479"/>
        <v>2024</v>
      </c>
      <c r="E133">
        <f t="shared" si="480"/>
        <v>7</v>
      </c>
      <c r="F133">
        <f t="shared" si="481"/>
        <v>2021</v>
      </c>
      <c r="G133">
        <f t="shared" si="483"/>
        <v>7</v>
      </c>
      <c r="H133">
        <f t="shared" si="402"/>
        <v>2024</v>
      </c>
      <c r="I133">
        <f t="shared" si="403"/>
        <v>8</v>
      </c>
      <c r="J133">
        <f t="shared" si="404"/>
        <v>2029</v>
      </c>
      <c r="K133">
        <f t="shared" si="405"/>
        <v>7</v>
      </c>
      <c r="M133" s="28">
        <f>IF(AND($D133=$M$4,$E133=M$5),VLOOKUP($A133,'Потребление ЭЭ_факт'!$A$5:$DH$154,47+'Потребление ЭЭ_факт'!AU$4-1,FALSE),IF(L133&lt;&gt;0,VLOOKUP($A133,'Потребление ЭЭ_факт'!$A$5:$DH$154,47+'Потребление ЭЭ_факт'!AU$4-1,FALSE),0))</f>
        <v>0</v>
      </c>
      <c r="N133" s="17">
        <f>IF(AND($D133=$M$4,$E133=N$5),VLOOKUP($A133,'Потребление ЭЭ_факт'!$A$5:$DH$154,47+'Потребление ЭЭ_факт'!AV$4-1,FALSE),IF(M133&lt;&gt;0,VLOOKUP($A133,'Потребление ЭЭ_факт'!$A$5:$DH$154,47+'Потребление ЭЭ_факт'!AV$4-1,FALSE),0))</f>
        <v>0</v>
      </c>
      <c r="O133" s="17">
        <f>IF(AND($D133=$M$4,$E133=O$5),VLOOKUP($A133,'Потребление ЭЭ_факт'!$A$5:$DH$154,47+'Потребление ЭЭ_факт'!AW$4-1,FALSE),IF(N133&lt;&gt;0,VLOOKUP($A133,'Потребление ЭЭ_факт'!$A$5:$DH$154,47+'Потребление ЭЭ_факт'!AW$4-1,FALSE),0))</f>
        <v>0</v>
      </c>
      <c r="P133" s="17">
        <f>IF(AND($D133=$M$4,$E133=P$5),VLOOKUP($A133,'Потребление ЭЭ_факт'!$A$5:$DH$154,47+'Потребление ЭЭ_факт'!AX$4-1,FALSE),IF(O133&lt;&gt;0,VLOOKUP($A133,'Потребление ЭЭ_факт'!$A$5:$DH$154,47+'Потребление ЭЭ_факт'!AX$4-1,FALSE),0))</f>
        <v>0</v>
      </c>
      <c r="Q133" s="17">
        <f>IF(AND($D133=$M$4,$E133=Q$5),VLOOKUP($A133,'Потребление ЭЭ_факт'!$A$5:$DH$154,47+'Потребление ЭЭ_факт'!AY$4-1,FALSE),IF(P133&lt;&gt;0,VLOOKUP($A133,'Потребление ЭЭ_факт'!$A$5:$DH$154,47+'Потребление ЭЭ_факт'!AY$4-1,FALSE),0))</f>
        <v>0</v>
      </c>
      <c r="R133" s="17">
        <f>IF(AND($D133=$M$4,$E133=R$5),VLOOKUP($A133,'Потребление ЭЭ_факт'!$A$5:$DH$154,47+'Потребление ЭЭ_факт'!AZ$4-1,FALSE),IF(Q133&lt;&gt;0,VLOOKUP($A133,'Потребление ЭЭ_факт'!$A$5:$DH$154,47+'Потребление ЭЭ_факт'!AZ$4-1,FALSE),0))</f>
        <v>0</v>
      </c>
      <c r="S133" s="17">
        <f>IF(AND($D133=$M$4,$E133=S$5),VLOOKUP($A133,'Потребление ЭЭ_факт'!$A$5:$DH$154,47+'Потребление ЭЭ_факт'!BA$4-1,FALSE),IF(R133&lt;&gt;0,VLOOKUP($A133,'Потребление ЭЭ_факт'!$A$5:$DH$154,47+'Потребление ЭЭ_факт'!BA$4-1,FALSE),0))</f>
        <v>0</v>
      </c>
      <c r="T133" s="17">
        <f>IF(AND($D133=$M$4,$E133=T$5),VLOOKUP($A133,'Потребление ЭЭ_факт'!$A$5:$DH$154,47+'Потребление ЭЭ_факт'!BB$4-1,FALSE),IF(S133&lt;&gt;0,VLOOKUP($A133,'Потребление ЭЭ_факт'!$A$5:$DH$154,47+'Потребление ЭЭ_факт'!BB$4-1,FALSE),0))</f>
        <v>0</v>
      </c>
      <c r="U133" s="17">
        <f>IF(AND($D133=$M$4,$E133=U$5),VLOOKUP($A133,'Потребление ЭЭ_факт'!$A$5:$DH$154,47+'Потребление ЭЭ_факт'!BC$4-1,FALSE),IF(T133&lt;&gt;0,VLOOKUP($A133,'Потребление ЭЭ_факт'!$A$5:$DH$154,47+'Потребление ЭЭ_факт'!BC$4-1,FALSE),0))</f>
        <v>0</v>
      </c>
      <c r="V133" s="17">
        <f>IF(AND($D133=$M$4,$E133=V$5),VLOOKUP($A133,'Потребление ЭЭ_факт'!$A$5:$DH$154,47+'Потребление ЭЭ_факт'!BD$4-1,FALSE),IF(U133&lt;&gt;0,VLOOKUP($A133,'Потребление ЭЭ_факт'!$A$5:$DH$154,47+'Потребление ЭЭ_факт'!BD$4-1,FALSE),0))</f>
        <v>0</v>
      </c>
      <c r="W133" s="17">
        <f>IF(AND($D133=$M$4,$E133=W$5),VLOOKUP($A133,'Потребление ЭЭ_факт'!$A$5:$DH$154,47+'Потребление ЭЭ_факт'!BE$4-1,FALSE),IF(V133&lt;&gt;0,VLOOKUP($A133,'Потребление ЭЭ_факт'!$A$5:$DH$154,47+'Потребление ЭЭ_факт'!BE$4-1,FALSE),0))</f>
        <v>0</v>
      </c>
      <c r="X133" s="17">
        <f>IF(AND($D133=$M$4,$E133=X$5),VLOOKUP($A133,'Потребление ЭЭ_факт'!$A$5:$DH$154,47+'Потребление ЭЭ_факт'!BF$4-1,FALSE),IF(W133&lt;&gt;0,VLOOKUP($A133,'Потребление ЭЭ_факт'!$A$5:$DH$154,47+'Потребление ЭЭ_факт'!BF$4-1,FALSE),0))</f>
        <v>0</v>
      </c>
      <c r="Y133" s="14">
        <f>IF(AND($D133=$Y$4,$E133=Y$5),VLOOKUP($A133,'Потребление ЭЭ_факт'!$A$5:$DH$154,47+'Потребление ЭЭ_факт'!BG$4+11,FALSE),IF(X133&lt;&gt;0,VLOOKUP($A133,'Потребление ЭЭ_факт'!$A$5:$DH$154,47+'Потребление ЭЭ_факт'!BG$4+11,FALSE),0))</f>
        <v>0</v>
      </c>
      <c r="Z133" s="17">
        <f>IF(AND($D133=$Y$4,$E133=Z$5),VLOOKUP($A133,'Потребление ЭЭ_факт'!$A$5:$DH$154,47+'Потребление ЭЭ_факт'!BH$4+11,FALSE),IF(Y133&lt;&gt;0,VLOOKUP($A133,'Потребление ЭЭ_факт'!$A$5:$DH$154,47+'Потребление ЭЭ_факт'!BH$4+11,FALSE),0))</f>
        <v>0</v>
      </c>
      <c r="AA133" s="17">
        <f>IF(AND($D133=$Y$4,$E133=AA$5),VLOOKUP($A133,'Потребление ЭЭ_факт'!$A$5:$DH$154,47+'Потребление ЭЭ_факт'!BI$4+11,FALSE),IF(Z133&lt;&gt;0,VLOOKUP($A133,'Потребление ЭЭ_факт'!$A$5:$DH$154,47+'Потребление ЭЭ_факт'!BI$4+11,FALSE),0))</f>
        <v>0</v>
      </c>
      <c r="AB133" s="17">
        <f>IF(AND($D133=$Y$4,$E133=AB$5),VLOOKUP($A133,'Потребление ЭЭ_факт'!$A$5:$DH$154,47+'Потребление ЭЭ_факт'!BJ$4+11,FALSE),IF(AA133&lt;&gt;0,VLOOKUP($A133,'Потребление ЭЭ_факт'!$A$5:$DH$154,47+'Потребление ЭЭ_факт'!BJ$4+11,FALSE),0))</f>
        <v>0</v>
      </c>
      <c r="AC133" s="17">
        <f>IF(AND($D133=$Y$4,$E133=AC$5),VLOOKUP($A133,'Потребление ЭЭ_факт'!$A$5:$DH$154,47+'Потребление ЭЭ_факт'!BK$4+11,FALSE),IF(AB133&lt;&gt;0,VLOOKUP($A133,'Потребление ЭЭ_факт'!$A$5:$DH$154,47+'Потребление ЭЭ_факт'!BK$4+11,FALSE),0))</f>
        <v>0</v>
      </c>
      <c r="AD133" s="17">
        <f>IF(AND($D133=$Y$4,$E133=AD$5),VLOOKUP($A133,'Потребление ЭЭ_факт'!$A$5:$DH$154,47+'Потребление ЭЭ_факт'!BL$4+11,FALSE),IF(AC133&lt;&gt;0,VLOOKUP($A133,'Потребление ЭЭ_факт'!$A$5:$DH$154,47+'Потребление ЭЭ_факт'!BL$4+11,FALSE),0))</f>
        <v>0</v>
      </c>
      <c r="AE133" s="17">
        <f>IF(AND($D133=$Y$4,$E133=AE$5),VLOOKUP($A133,'Потребление ЭЭ_факт'!$A$5:$DH$154,47+'Потребление ЭЭ_факт'!BM$4+11,FALSE),IF(AD133&lt;&gt;0,VLOOKUP($A133,'Потребление ЭЭ_факт'!$A$5:$DH$154,47+'Потребление ЭЭ_факт'!BM$4+11,FALSE),0))</f>
        <v>0</v>
      </c>
      <c r="AF133" s="17">
        <f>IF(AND($D133=$Y$4,$E133=AF$5),VLOOKUP($A133,'Потребление ЭЭ_факт'!$A$5:$DH$154,47+'Потребление ЭЭ_факт'!BN$4+11,FALSE),IF(AE133&lt;&gt;0,VLOOKUP($A133,'Потребление ЭЭ_факт'!$A$5:$DH$154,47+'Потребление ЭЭ_факт'!BN$4+11,FALSE),0))</f>
        <v>0</v>
      </c>
      <c r="AG133" s="17">
        <f>IF(AND($D133=$Y$4,$E133=AG$5),VLOOKUP($A133,'Потребление ЭЭ_факт'!$A$5:$DH$154,47+'Потребление ЭЭ_факт'!BO$4+11,FALSE),IF(AF133&lt;&gt;0,VLOOKUP($A133,'Потребление ЭЭ_факт'!$A$5:$DH$154,47+'Потребление ЭЭ_факт'!BO$4+11,FALSE),0))</f>
        <v>0</v>
      </c>
      <c r="AH133" s="17">
        <f>IF(AND($D133=$Y$4,$E133=AH$5),VLOOKUP($A133,'Потребление ЭЭ_факт'!$A$5:$DH$154,47+'Потребление ЭЭ_факт'!BP$4+11,FALSE),IF(AG133&lt;&gt;0,VLOOKUP($A133,'Потребление ЭЭ_факт'!$A$5:$DH$154,47+'Потребление ЭЭ_факт'!BP$4+11,FALSE),0))</f>
        <v>0</v>
      </c>
      <c r="AI133" s="17">
        <f>IF(AND($D133=$Y$4,$E133=AI$5),VLOOKUP($A133,'Потребление ЭЭ_факт'!$A$5:$DH$154,47+'Потребление ЭЭ_факт'!BQ$4+11,FALSE),IF(AH133&lt;&gt;0,VLOOKUP($A133,'Потребление ЭЭ_факт'!$A$5:$DH$154,47+'Потребление ЭЭ_факт'!BQ$4+11,FALSE),0))</f>
        <v>0</v>
      </c>
      <c r="AJ133" s="17">
        <f>IF(AND($D133=$Y$4,$E133=AJ$5),VLOOKUP($A133,'Потребление ЭЭ_факт'!$A$5:$DH$154,47+'Потребление ЭЭ_факт'!BR$4+11,FALSE),IF(AI133&lt;&gt;0,VLOOKUP($A133,'Потребление ЭЭ_факт'!$A$5:$DH$154,47+'Потребление ЭЭ_факт'!BR$4+11,FALSE),0))</f>
        <v>0</v>
      </c>
      <c r="AK133" s="14">
        <f>IF(AND($D133=$AK$4,$E133=AK$5),VLOOKUP($A133,'Потребление ЭЭ_факт'!$A$5:$DH$154,47+'Потребление ЭЭ_факт'!BS$4+23,FALSE),IF(AJ133&lt;&gt;0,VLOOKUP($A133,'Потребление ЭЭ_факт'!$A$5:$DH$154,47+'Потребление ЭЭ_факт'!BS$4+23,FALSE),0))</f>
        <v>0</v>
      </c>
      <c r="AL133" s="17">
        <f>IF(AND($D133=$AK$4,$E133=AL$5),VLOOKUP($A133,'Потребление ЭЭ_факт'!$A$5:$DH$154,47+'Потребление ЭЭ_факт'!BT$4+23,FALSE),IF(AK133&lt;&gt;0,VLOOKUP($A133,'Потребление ЭЭ_факт'!$A$5:$DH$154,47+'Потребление ЭЭ_факт'!BT$4+23,FALSE),0))</f>
        <v>0</v>
      </c>
      <c r="AM133" s="17">
        <f>IF(AND($D133=$AK$4,$E133=AM$5),VLOOKUP($A133,'Потребление ЭЭ_факт'!$A$5:$DH$154,47+'Потребление ЭЭ_факт'!BU$4+23,FALSE),IF(AL133&lt;&gt;0,VLOOKUP($A133,'Потребление ЭЭ_факт'!$A$5:$DH$154,47+'Потребление ЭЭ_факт'!BU$4+23,FALSE),0))</f>
        <v>0</v>
      </c>
      <c r="AN133" s="17">
        <f>IF(AND($D133=$AK$4,$E133=AN$5),VLOOKUP($A133,'Потребление ЭЭ_факт'!$A$5:$DH$154,47+'Потребление ЭЭ_факт'!BV$4+23,FALSE),IF(AM133&lt;&gt;0,VLOOKUP($A133,'Потребление ЭЭ_факт'!$A$5:$DH$154,47+'Потребление ЭЭ_факт'!BV$4+23,FALSE),0))</f>
        <v>0</v>
      </c>
      <c r="AO133" s="17">
        <f>IF(AND($D133=$AK$4,$E133=AO$5),VLOOKUP($A133,'Потребление ЭЭ_факт'!$A$5:$DH$154,47+'Потребление ЭЭ_факт'!BW$4+23,FALSE),IF(AN133&lt;&gt;0,VLOOKUP($A133,'Потребление ЭЭ_факт'!$A$5:$DH$154,47+'Потребление ЭЭ_факт'!BW$4+23,FALSE),0))</f>
        <v>0</v>
      </c>
      <c r="AP133" s="17">
        <f>IF(AND($D133=$AK$4,$E133=AP$5),VLOOKUP($A133,'Потребление ЭЭ_факт'!$A$5:$DH$154,47+'Потребление ЭЭ_факт'!BX$4+23,FALSE),IF(AO133&lt;&gt;0,VLOOKUP($A133,'Потребление ЭЭ_факт'!$A$5:$DH$154,47+'Потребление ЭЭ_факт'!BX$4+23,FALSE),0))</f>
        <v>0</v>
      </c>
      <c r="AQ133" s="17">
        <f>IF(AND($D133=$AK$4,$E133=AQ$5),VLOOKUP($A133,'Потребление ЭЭ_факт'!$A$5:$DH$154,47+'Потребление ЭЭ_факт'!BY$4+23,FALSE),IF(AP133&lt;&gt;0,VLOOKUP($A133,'Потребление ЭЭ_факт'!$A$5:$DH$154,47+'Потребление ЭЭ_факт'!BY$4+23,FALSE),0))</f>
        <v>0</v>
      </c>
      <c r="AR133" s="17">
        <f>IF(AND($D133=$AK$4,$E133=AR$5),VLOOKUP($A133,'Потребление ЭЭ_факт'!$A$5:$DH$154,47+'Потребление ЭЭ_факт'!BZ$4+23,FALSE),IF(AQ133&lt;&gt;0,VLOOKUP($A133,'Потребление ЭЭ_факт'!$A$5:$DH$154,47+'Потребление ЭЭ_факт'!BZ$4+23,FALSE),0))</f>
        <v>0</v>
      </c>
      <c r="AS133" s="17">
        <f>IF(AND($D133=$AK$4,$E133=AS$5),VLOOKUP($A133,'Потребление ЭЭ_факт'!$A$5:$DH$154,47+'Потребление ЭЭ_факт'!CA$4+23,FALSE),IF(AR133&lt;&gt;0,VLOOKUP($A133,'Потребление ЭЭ_факт'!$A$5:$DH$154,47+'Потребление ЭЭ_факт'!CA$4+23,FALSE),0))</f>
        <v>0</v>
      </c>
      <c r="AT133" s="17">
        <f>IF(AND($D133=$AK$4,$E133=AT$5),VLOOKUP($A133,'Потребление ЭЭ_факт'!$A$5:$DH$154,47+'Потребление ЭЭ_факт'!CB$4+23,FALSE),IF(AS133&lt;&gt;0,VLOOKUP($A133,'Потребление ЭЭ_факт'!$A$5:$DH$154,47+'Потребление ЭЭ_факт'!CB$4+23,FALSE),0))</f>
        <v>0</v>
      </c>
      <c r="AU133" s="17">
        <f>IF(AND($D133=$AK$4,$E133=AU$5),VLOOKUP($A133,'Потребление ЭЭ_факт'!$A$5:$DH$154,47+'Потребление ЭЭ_факт'!CC$4+23,FALSE),IF(AT133&lt;&gt;0,VLOOKUP($A133,'Потребление ЭЭ_факт'!$A$5:$DH$154,47+'Потребление ЭЭ_факт'!CC$4+23,FALSE),0))</f>
        <v>0</v>
      </c>
      <c r="AV133" s="17">
        <f>IF(AND($D133=$AK$4,$E133=AV$5),VLOOKUP($A133,'Потребление ЭЭ_факт'!$A$5:$DH$154,47+'Потребление ЭЭ_факт'!CD$4+23,FALSE),IF(AU133&lt;&gt;0,VLOOKUP($A133,'Потребление ЭЭ_факт'!$A$5:$DH$154,47+'Потребление ЭЭ_факт'!CD$4+23,FALSE),0))</f>
        <v>0</v>
      </c>
      <c r="AW133" s="14">
        <f>IF(AND($D133=$AW$4,$E133=AW$5),VLOOKUP($A133,'Потребление ЭЭ_факт'!$A$5:$DH$154,47+'Потребление ЭЭ_факт'!CE$4+35,FALSE),IF(AV133&lt;&gt;0,VLOOKUP($A133,'Потребление ЭЭ_факт'!$A$5:$DH$154,47+'Потребление ЭЭ_факт'!CE$4+35,FALSE),0))</f>
        <v>0</v>
      </c>
      <c r="AX133" s="17">
        <f>IF(AND($D133=$AW$4,$E133=AX$5),VLOOKUP($A133,'Потребление ЭЭ_факт'!$A$5:$DH$154,47+'Потребление ЭЭ_факт'!CF$4+35,FALSE),IF(AW133&lt;&gt;0,VLOOKUP($A133,'Потребление ЭЭ_факт'!$A$5:$DH$154,47+'Потребление ЭЭ_факт'!CF$4+35,FALSE),0))</f>
        <v>0</v>
      </c>
      <c r="AY133" s="17">
        <f>IF(AND($D133=$AW$4,$E133=AY$5),VLOOKUP($A133,'Потребление ЭЭ_факт'!$A$5:$DH$154,47+'Потребление ЭЭ_факт'!CG$4+35,FALSE),IF(AX133&lt;&gt;0,VLOOKUP($A133,'Потребление ЭЭ_факт'!$A$5:$DH$154,47+'Потребление ЭЭ_факт'!CG$4+35,FALSE),0))</f>
        <v>0</v>
      </c>
      <c r="AZ133" s="17">
        <f>IF(AND($D133=$AW$4,$E133=AZ$5),VLOOKUP($A133,'Потребление ЭЭ_факт'!$A$5:$DH$154,47+'Потребление ЭЭ_факт'!CH$4+35,FALSE),IF(AY133&lt;&gt;0,VLOOKUP($A133,'Потребление ЭЭ_факт'!$A$5:$DH$154,47+'Потребление ЭЭ_факт'!CH$4+35,FALSE),0))</f>
        <v>0</v>
      </c>
      <c r="BA133" s="17">
        <f>IF(AND($D133=$AW$4,$E133=BA$5),VLOOKUP($A133,'Потребление ЭЭ_факт'!$A$5:$DH$154,47+'Потребление ЭЭ_факт'!CI$4+35,FALSE),IF(AZ133&lt;&gt;0,VLOOKUP($A133,'Потребление ЭЭ_факт'!$A$5:$DH$154,47+'Потребление ЭЭ_факт'!CI$4+35,FALSE),0))</f>
        <v>0</v>
      </c>
      <c r="BB133" s="17">
        <f>IF(AND($D133=$AW$4,$E133=BB$5),VLOOKUP($A133,'Потребление ЭЭ_факт'!$A$5:$DH$154,47+'Потребление ЭЭ_факт'!CJ$4+35,FALSE),IF(BA133&lt;&gt;0,VLOOKUP($A133,'Потребление ЭЭ_факт'!$A$5:$DH$154,47+'Потребление ЭЭ_факт'!CJ$4+35,FALSE),0))</f>
        <v>0</v>
      </c>
      <c r="BC133" s="17">
        <f>IF(AND($D133=$AW$4,$E133=BC$5),VLOOKUP($A133,'Потребление ЭЭ_факт'!$A$5:$DH$154,47+'Потребление ЭЭ_факт'!CK$4+35,FALSE),IF(BB133&lt;&gt;0,VLOOKUP($A133,'Потребление ЭЭ_факт'!$A$5:$DH$154,47+'Потребление ЭЭ_факт'!CK$4+35,FALSE),0))</f>
        <v>0</v>
      </c>
      <c r="BD133" s="17">
        <f>IF(AND($D133=$AW$4,$E133=BD$5),VLOOKUP($A133,'Потребление ЭЭ_факт'!$A$5:$DH$154,47+'Потребление ЭЭ_факт'!CL$4+35,FALSE),IF(BC133&lt;&gt;0,VLOOKUP($A133,'Потребление ЭЭ_факт'!$A$5:$DH$154,47+'Потребление ЭЭ_факт'!CL$4+35,FALSE),0))</f>
        <v>0</v>
      </c>
      <c r="BE133" s="17">
        <f>IF(AND($D133=$AW$4,$E133=BE$5),VLOOKUP($A133,'Потребление ЭЭ_факт'!$A$5:$DH$154,47+'Потребление ЭЭ_факт'!CM$4+35,FALSE),IF(BD133&lt;&gt;0,VLOOKUP($A133,'Потребление ЭЭ_факт'!$A$5:$DH$154,47+'Потребление ЭЭ_факт'!CM$4+35,FALSE),0))</f>
        <v>0</v>
      </c>
      <c r="BF133" s="17">
        <f>IF(AND($D133=$AW$4,$E133=BF$5),VLOOKUP($A133,'Потребление ЭЭ_факт'!$A$5:$DH$154,47+'Потребление ЭЭ_факт'!CN$4+35,FALSE),IF(BE133&lt;&gt;0,VLOOKUP($A133,'Потребление ЭЭ_факт'!$A$5:$DH$154,47+'Потребление ЭЭ_факт'!CN$4+35,FALSE),0))</f>
        <v>0</v>
      </c>
      <c r="BG133" s="17">
        <f>IF(AND($D133=$AW$4,$E133=BG$5),VLOOKUP($A133,'Потребление ЭЭ_факт'!$A$5:$DH$154,47+'Потребление ЭЭ_факт'!CO$4+35,FALSE),IF(BF133&lt;&gt;0,VLOOKUP($A133,'Потребление ЭЭ_факт'!$A$5:$DH$154,47+'Потребление ЭЭ_факт'!CO$4+35,FALSE),0))</f>
        <v>0</v>
      </c>
      <c r="BH133" s="17">
        <f>IF(AND($D133=$AW$4,$E133=BH$5),VLOOKUP($A133,'Потребление ЭЭ_факт'!$A$5:$DH$154,47+'Потребление ЭЭ_факт'!CP$4+35,FALSE),IF(BG133&lt;&gt;0,VLOOKUP($A133,'Потребление ЭЭ_факт'!$A$5:$DH$154,47+'Потребление ЭЭ_факт'!CP$4+35,FALSE),0))</f>
        <v>0</v>
      </c>
      <c r="BI133" s="14">
        <f>IF(AND($D133=$BI$4,$E133=BI$5),VLOOKUP($A133,'Потребление ЭЭ_факт'!$A$5:$DH$154,47+'Потребление ЭЭ_факт'!CQ$4+47,FALSE),IF(BH133&lt;&gt;0,VLOOKUP($A133,'Потребление ЭЭ_факт'!$A$5:$DH$154,47+'Потребление ЭЭ_факт'!CQ$4+47,FALSE),0))</f>
        <v>0</v>
      </c>
      <c r="BJ133" s="17">
        <f>IF(AND($D133=$BI$4,$E133=BJ$5),VLOOKUP($A133,'Потребление ЭЭ_факт'!$A$5:$DH$154,47+'Потребление ЭЭ_факт'!CR$4+47,FALSE),IF(BI133&lt;&gt;0,VLOOKUP($A133,'Потребление ЭЭ_факт'!$A$5:$DH$154,47+'Потребление ЭЭ_факт'!CR$4+47,FALSE),0))</f>
        <v>0</v>
      </c>
      <c r="BK133" s="17">
        <f>IF(AND($D133=$BI$4,$E133=BK$5),VLOOKUP($A133,'Потребление ЭЭ_факт'!$A$5:$DH$154,47+'Потребление ЭЭ_факт'!CS$4+47,FALSE),IF(BJ133&lt;&gt;0,VLOOKUP($A133,'Потребление ЭЭ_факт'!$A$5:$DH$154,47+'Потребление ЭЭ_факт'!CS$4+47,FALSE),0))</f>
        <v>0</v>
      </c>
      <c r="BL133" s="17">
        <f>IF(AND($D133=$BI$4,$E133=BL$5),VLOOKUP($A133,'Потребление ЭЭ_факт'!$A$5:$DH$154,47+'Потребление ЭЭ_факт'!CT$4+47,FALSE),IF(BK133&lt;&gt;0,VLOOKUP($A133,'Потребление ЭЭ_факт'!$A$5:$DH$154,47+'Потребление ЭЭ_факт'!CT$4+47,FALSE),0))</f>
        <v>0</v>
      </c>
      <c r="BM133" s="17">
        <f>IF(AND($D133=$BI$4,$E133=BM$5),VLOOKUP($A133,'Потребление ЭЭ_факт'!$A$5:$DH$154,47+'Потребление ЭЭ_факт'!CU$4+47,FALSE),IF(BL133&lt;&gt;0,VLOOKUP($A133,'Потребление ЭЭ_факт'!$A$5:$DH$154,47+'Потребление ЭЭ_факт'!CU$4+47,FALSE),0))</f>
        <v>0</v>
      </c>
      <c r="BN133" s="17">
        <f>IF(AND($D133=$BI$4,$E133=BN$5),VLOOKUP($A133,'Потребление ЭЭ_факт'!$A$5:$DH$154,47+'Потребление ЭЭ_факт'!CV$4+47,FALSE),IF(BM133&lt;&gt;0,VLOOKUP($A133,'Потребление ЭЭ_факт'!$A$5:$DH$154,47+'Потребление ЭЭ_факт'!CV$4+47,FALSE),0))</f>
        <v>0</v>
      </c>
      <c r="BO133" s="17">
        <f>IF(AND($D133=$BI$4,$E133=BO$5),VLOOKUP($A133,'Потребление ЭЭ_факт'!$A$5:$DH$154,47+'Потребление ЭЭ_факт'!CW$4+47,FALSE),IF(BN133&lt;&gt;0,VLOOKUP($A133,'Потребление ЭЭ_факт'!$A$5:$DH$154,47+'Потребление ЭЭ_факт'!CW$4+47,FALSE),0))</f>
        <v>6547</v>
      </c>
      <c r="BP133" s="17">
        <f>IF(AND($D133=$BI$4,$E133=BP$5),VLOOKUP($A133,'Потребление ЭЭ_факт'!$A$5:$DH$154,47+'Потребление ЭЭ_факт'!CX$4+47,FALSE),IF(BO133&lt;&gt;0,VLOOKUP($A133,'Потребление ЭЭ_факт'!$A$5:$DH$154,47+'Потребление ЭЭ_факт'!CX$4+47,FALSE),0))</f>
        <v>6547</v>
      </c>
      <c r="BQ133" s="17">
        <f>IF(AND($D133=$BI$4,$E133=BQ$5),VLOOKUP($A133,'Потребление ЭЭ_факт'!$A$5:$DH$154,47+'Потребление ЭЭ_факт'!CY$4+47,FALSE),IF(BP133&lt;&gt;0,VLOOKUP($A133,'Потребление ЭЭ_факт'!$A$5:$DH$154,47+'Потребление ЭЭ_факт'!CY$4+47,FALSE),0))</f>
        <v>6547</v>
      </c>
      <c r="BR133" s="17">
        <f>IF(AND($D133=$BI$4,$E133=BR$5),VLOOKUP($A133,'Потребление ЭЭ_факт'!$A$5:$DH$154,47+'Потребление ЭЭ_факт'!CZ$4+47,FALSE),IF(BQ133&lt;&gt;0,VLOOKUP($A133,'Потребление ЭЭ_факт'!$A$5:$DH$154,47+'Потребление ЭЭ_факт'!CZ$4+47,FALSE),0))</f>
        <v>6547</v>
      </c>
      <c r="BS133" s="17">
        <f>IF(AND($D133=$BI$4,$E133=BS$5),VLOOKUP($A133,'Потребление ЭЭ_факт'!$A$5:$DH$154,47+'Потребление ЭЭ_факт'!DA$4+47,FALSE),IF(BR133&lt;&gt;0,VLOOKUP($A133,'Потребление ЭЭ_факт'!$A$5:$DH$154,47+'Потребление ЭЭ_факт'!DA$4+47,FALSE),0))</f>
        <v>6547</v>
      </c>
      <c r="BT133" s="17">
        <f>IF(AND($D133=$BI$4,$E133=BT$5),VLOOKUP($A133,'Потребление ЭЭ_факт'!$A$5:$DH$154,47+'Потребление ЭЭ_факт'!DB$4+47,FALSE),IF(BS133&lt;&gt;0,VLOOKUP($A133,'Потребление ЭЭ_факт'!$A$5:$DH$154,47+'Потребление ЭЭ_факт'!DB$4+47,FALSE),0))</f>
        <v>6547</v>
      </c>
      <c r="BU133" s="14">
        <f>IF(AND($D133=$BU$4,$E133=BU$5),VLOOKUP($A133,'Потребление ЭЭ_факт'!$A$5:$DH$154,59+'Потребление ЭЭ_факт'!DC$4+47,FALSE),IF(BT133&lt;&gt;0,VLOOKUP($A133,'Потребление ЭЭ_факт'!$A$5:$DH$154,47+'Потребление ЭЭ_факт'!DC$4+59,FALSE),0))</f>
        <v>6547</v>
      </c>
      <c r="BV133" s="17">
        <f>IF(AND($D133=$BU$4,$E133=BV$5),VLOOKUP($A133,'Потребление ЭЭ_факт'!$A$5:$DH$154,59+'Потребление ЭЭ_факт'!DD$4+47,FALSE),IF(BU133&lt;&gt;0,VLOOKUP($A133,'Потребление ЭЭ_факт'!$A$5:$DH$154,47+'Потребление ЭЭ_факт'!DD$4+59,FALSE),0))</f>
        <v>6547</v>
      </c>
      <c r="BW133" s="17">
        <f>IF(AND($D133=$BU$4,$E133=BW$5),VLOOKUP($A133,'Потребление ЭЭ_факт'!$A$5:$DH$154,59+'Потребление ЭЭ_факт'!DE$4+47,FALSE),IF(BV133&lt;&gt;0,VLOOKUP($A133,'Потребление ЭЭ_факт'!$A$5:$DH$154,47+'Потребление ЭЭ_факт'!DE$4+59,FALSE),0))</f>
        <v>6547</v>
      </c>
      <c r="BX133" s="17">
        <f>IF(AND($D133=$BU$4,$E133=BX$5),VLOOKUP($A133,'Потребление ЭЭ_факт'!$A$5:$DH$154,59+'Потребление ЭЭ_факт'!DF$4+47,FALSE),IF(BW133&lt;&gt;0,VLOOKUP($A133,'Потребление ЭЭ_факт'!$A$5:$DH$154,47+'Потребление ЭЭ_факт'!DF$4+59,FALSE),0))</f>
        <v>6547</v>
      </c>
      <c r="BY133" s="17">
        <f>IF(AND($D133=$BU$4,$E133=BY$5),VLOOKUP($A133,'Потребление ЭЭ_факт'!$A$5:$DH$154,59+'Потребление ЭЭ_факт'!DG$4+47,FALSE),IF(BX133&lt;&gt;0,VLOOKUP($A133,'Потребление ЭЭ_факт'!$A$5:$DH$154,47+'Потребление ЭЭ_факт'!DG$4+59,FALSE),0))</f>
        <v>11541.196</v>
      </c>
      <c r="BZ133" s="17">
        <f>IF(AND($D133=$BU$4,$E133=BZ$5),VLOOKUP($A133,'Потребление ЭЭ_факт'!$A$5:$DH$154,59+'Потребление ЭЭ_факт'!DH$4+47,FALSE),IF(BY133&lt;&gt;0,VLOOKUP($A133,'Потребление ЭЭ_факт'!$A$5:$DH$154,47+'Потребление ЭЭ_факт'!DH$4+59,FALSE),0))</f>
        <v>6621.7060000000001</v>
      </c>
      <c r="CA133" s="17">
        <f t="shared" si="467"/>
        <v>6547</v>
      </c>
      <c r="CB133" s="17">
        <f t="shared" si="468"/>
        <v>6547</v>
      </c>
      <c r="CC133" s="17">
        <f t="shared" si="469"/>
        <v>6547</v>
      </c>
      <c r="CD133" s="17">
        <f t="shared" si="470"/>
        <v>6547</v>
      </c>
      <c r="CE133" s="17">
        <f t="shared" si="471"/>
        <v>6547</v>
      </c>
      <c r="CF133" s="15">
        <f t="shared" si="472"/>
        <v>6547</v>
      </c>
      <c r="CG133" s="14">
        <f t="shared" si="473"/>
        <v>6547</v>
      </c>
      <c r="CH133" s="15">
        <f t="shared" si="474"/>
        <v>6547</v>
      </c>
      <c r="CI133" s="15">
        <f t="shared" si="475"/>
        <v>6547</v>
      </c>
      <c r="CJ133" s="15">
        <f t="shared" si="476"/>
        <v>6547</v>
      </c>
      <c r="CK133" s="15">
        <f t="shared" si="477"/>
        <v>11541.196</v>
      </c>
      <c r="CL133" s="15">
        <f t="shared" si="478"/>
        <v>6621.7060000000001</v>
      </c>
      <c r="CM133" s="15">
        <f t="shared" si="438"/>
        <v>6547</v>
      </c>
      <c r="CN133" s="15">
        <f t="shared" si="439"/>
        <v>6547</v>
      </c>
      <c r="CO133" s="15">
        <f t="shared" si="440"/>
        <v>6547</v>
      </c>
      <c r="CP133" s="15">
        <f t="shared" si="441"/>
        <v>6547</v>
      </c>
      <c r="CQ133" s="15">
        <f t="shared" si="442"/>
        <v>6547</v>
      </c>
      <c r="CR133" s="16">
        <f t="shared" si="443"/>
        <v>6547</v>
      </c>
      <c r="CS133" s="14">
        <f t="shared" si="437"/>
        <v>6547</v>
      </c>
      <c r="CT133" s="15">
        <f t="shared" si="416"/>
        <v>6547</v>
      </c>
      <c r="CU133" s="15">
        <f t="shared" si="417"/>
        <v>6547</v>
      </c>
      <c r="CV133" s="15">
        <f t="shared" si="418"/>
        <v>6547</v>
      </c>
      <c r="CW133" s="15">
        <f t="shared" si="419"/>
        <v>11541.196</v>
      </c>
      <c r="CX133" s="15">
        <f t="shared" si="420"/>
        <v>6621.7060000000001</v>
      </c>
      <c r="CY133" s="15">
        <f t="shared" si="421"/>
        <v>6547</v>
      </c>
      <c r="CZ133" s="15">
        <f t="shared" si="422"/>
        <v>6547</v>
      </c>
      <c r="DA133" s="15">
        <f t="shared" si="423"/>
        <v>6547</v>
      </c>
      <c r="DB133" s="15">
        <f t="shared" si="424"/>
        <v>6547</v>
      </c>
      <c r="DC133" s="15">
        <f t="shared" si="425"/>
        <v>6547</v>
      </c>
      <c r="DD133" s="16">
        <f t="shared" si="459"/>
        <v>6547</v>
      </c>
      <c r="DE133" s="14">
        <f t="shared" si="460"/>
        <v>6547</v>
      </c>
      <c r="DF133" s="15">
        <f t="shared" si="426"/>
        <v>6547</v>
      </c>
      <c r="DG133" s="15">
        <f t="shared" si="427"/>
        <v>6547</v>
      </c>
      <c r="DH133" s="15">
        <f t="shared" si="428"/>
        <v>6547</v>
      </c>
      <c r="DI133" s="15">
        <f t="shared" si="429"/>
        <v>11541.196</v>
      </c>
      <c r="DJ133" s="15">
        <f t="shared" si="430"/>
        <v>6621.7060000000001</v>
      </c>
      <c r="DK133" s="15">
        <f t="shared" si="431"/>
        <v>6547</v>
      </c>
      <c r="DL133" s="15">
        <f t="shared" si="432"/>
        <v>6547</v>
      </c>
      <c r="DM133" s="15">
        <f t="shared" si="433"/>
        <v>6547</v>
      </c>
      <c r="DN133" s="15">
        <f t="shared" si="434"/>
        <v>6547</v>
      </c>
      <c r="DO133" s="15">
        <f t="shared" si="435"/>
        <v>6547</v>
      </c>
      <c r="DP133" s="16">
        <f t="shared" si="436"/>
        <v>6547</v>
      </c>
      <c r="DQ133" s="14">
        <f t="shared" ref="DQ133:DQ154" si="486">DE133</f>
        <v>6547</v>
      </c>
      <c r="DR133" s="15">
        <f t="shared" ref="DR133:DR154" si="487">DF133</f>
        <v>6547</v>
      </c>
      <c r="DS133" s="15">
        <f t="shared" ref="DS133:DS154" si="488">DG133</f>
        <v>6547</v>
      </c>
      <c r="DT133" s="15">
        <f t="shared" ref="DT133:DT154" si="489">DH133</f>
        <v>6547</v>
      </c>
      <c r="DU133" s="15">
        <f t="shared" ref="DU133:DU154" si="490">DI133</f>
        <v>11541.196</v>
      </c>
      <c r="DV133" s="15">
        <f t="shared" ref="DV133:DV154" si="491">DJ133</f>
        <v>6621.7060000000001</v>
      </c>
      <c r="DW133" s="15">
        <f t="shared" ref="DW133:DW154" si="492">DK133</f>
        <v>6547</v>
      </c>
      <c r="DX133" s="15">
        <f t="shared" ref="DX133:DX154" si="493">DL133</f>
        <v>6547</v>
      </c>
      <c r="DY133" s="15">
        <f t="shared" ref="DY133:DY154" si="494">DM133</f>
        <v>6547</v>
      </c>
      <c r="DZ133" s="15">
        <f t="shared" si="444"/>
        <v>6547</v>
      </c>
      <c r="EA133" s="15">
        <f t="shared" si="445"/>
        <v>6547</v>
      </c>
      <c r="EB133" s="16">
        <f t="shared" si="446"/>
        <v>6547</v>
      </c>
      <c r="EC133" s="14">
        <f t="shared" si="447"/>
        <v>6547</v>
      </c>
      <c r="ED133" s="15">
        <f t="shared" si="448"/>
        <v>6547</v>
      </c>
      <c r="EE133" s="15">
        <f t="shared" si="449"/>
        <v>6547</v>
      </c>
      <c r="EF133" s="15">
        <f t="shared" si="450"/>
        <v>6547</v>
      </c>
      <c r="EG133" s="15">
        <f t="shared" si="451"/>
        <v>11541.196</v>
      </c>
      <c r="EH133" s="15">
        <f t="shared" si="452"/>
        <v>6621.7060000000001</v>
      </c>
      <c r="EI133" s="15">
        <f t="shared" si="453"/>
        <v>6547</v>
      </c>
      <c r="EJ133" s="15">
        <f t="shared" si="454"/>
        <v>6547</v>
      </c>
      <c r="EK133" s="15">
        <f t="shared" si="455"/>
        <v>6547</v>
      </c>
      <c r="EL133" s="15">
        <f t="shared" si="456"/>
        <v>6547</v>
      </c>
      <c r="EM133" s="15">
        <f t="shared" si="457"/>
        <v>6547</v>
      </c>
      <c r="EN133" s="16">
        <f t="shared" si="458"/>
        <v>6547</v>
      </c>
      <c r="EO133" s="14"/>
      <c r="EP133" s="15"/>
      <c r="EQ133" s="15"/>
      <c r="ER133" s="15"/>
      <c r="ES133" s="15"/>
      <c r="ET133" s="15"/>
      <c r="EU133" s="15"/>
      <c r="EV133" s="15"/>
      <c r="EW133" s="15"/>
      <c r="EX133" s="15"/>
      <c r="EY133" s="15"/>
      <c r="EZ133" s="16"/>
      <c r="FC133" s="14"/>
      <c r="FD133" s="17"/>
      <c r="FE133" s="17"/>
      <c r="FF133" s="17"/>
      <c r="FG133" s="17"/>
      <c r="FH133" s="17"/>
      <c r="FI133" s="17"/>
      <c r="FJ133" s="17"/>
      <c r="FK133" s="17"/>
      <c r="FL133" s="17"/>
      <c r="FM133" s="17"/>
      <c r="FN133" s="17"/>
      <c r="FO133" s="14"/>
      <c r="FP133" s="17"/>
      <c r="FQ133" s="17"/>
      <c r="FR133" s="17"/>
      <c r="FS133" s="17"/>
      <c r="FT133" s="17"/>
      <c r="FU133" s="17"/>
      <c r="FV133" s="17"/>
      <c r="FW133" s="17"/>
      <c r="FX133" s="17"/>
      <c r="FY133" s="17"/>
      <c r="FZ133" s="17"/>
      <c r="GA133" s="14"/>
      <c r="GB133" s="17"/>
      <c r="GC133" s="17"/>
      <c r="GD133" s="17"/>
      <c r="GE133" s="17"/>
      <c r="GF133" s="17"/>
      <c r="GG133" s="17"/>
      <c r="GH133" s="17">
        <f t="shared" ref="GH133:GH135" si="495">BP133</f>
        <v>6547</v>
      </c>
      <c r="GI133" s="17">
        <f t="shared" ref="GI133:GI137" si="496">BQ133</f>
        <v>6547</v>
      </c>
      <c r="GJ133" s="17">
        <f t="shared" ref="GJ133:GJ141" si="497">BR133</f>
        <v>6547</v>
      </c>
      <c r="GK133" s="17">
        <f t="shared" ref="GK133:GK145" si="498">BS133</f>
        <v>6547</v>
      </c>
      <c r="GL133" s="17">
        <f t="shared" ref="GL133:GL150" si="499">BT133</f>
        <v>6547</v>
      </c>
      <c r="GM133" s="14">
        <f t="shared" ref="GM133:GM150" si="500">BU133</f>
        <v>6547</v>
      </c>
      <c r="GN133" s="17">
        <f t="shared" ref="GN133:GN152" si="501">BV133</f>
        <v>6547</v>
      </c>
      <c r="GO133" s="17">
        <f t="shared" ref="GO133:GO153" si="502">BW133</f>
        <v>6547</v>
      </c>
      <c r="GP133" s="17">
        <f t="shared" ref="GP133:GP154" si="503">BX133</f>
        <v>6547</v>
      </c>
      <c r="GQ133" s="17">
        <f t="shared" ref="GQ133:GQ154" si="504">BY133</f>
        <v>11541.196</v>
      </c>
      <c r="GR133" s="17">
        <f t="shared" ref="GR133:GR154" si="505">BZ133</f>
        <v>6621.7060000000001</v>
      </c>
      <c r="GS133" s="17">
        <f t="shared" ref="GS133:GS154" si="506">CA133</f>
        <v>6547</v>
      </c>
      <c r="GT133" s="17">
        <f t="shared" ref="GT133:GT154" si="507">CB133</f>
        <v>6547</v>
      </c>
      <c r="GU133" s="17">
        <f t="shared" ref="GU133:GU154" si="508">CC133</f>
        <v>6547</v>
      </c>
      <c r="GV133" s="17">
        <f t="shared" ref="GV133:GV154" si="509">CD133</f>
        <v>6547</v>
      </c>
      <c r="GW133" s="17">
        <f t="shared" ref="GW133:GW154" si="510">CE133</f>
        <v>6547</v>
      </c>
      <c r="GX133" s="15">
        <f t="shared" ref="GX133:GX154" si="511">CF133</f>
        <v>6547</v>
      </c>
      <c r="GY133" s="14">
        <f t="shared" ref="GY133:GY154" si="512">CG133</f>
        <v>6547</v>
      </c>
      <c r="GZ133" s="15">
        <f t="shared" ref="GZ133:GZ154" si="513">CH133</f>
        <v>6547</v>
      </c>
      <c r="HA133" s="15">
        <f t="shared" ref="HA133:HA154" si="514">CI133</f>
        <v>6547</v>
      </c>
      <c r="HB133" s="15">
        <f t="shared" ref="HB133:HB154" si="515">CJ133</f>
        <v>6547</v>
      </c>
      <c r="HC133" s="15">
        <f t="shared" ref="HC133:HC154" si="516">CK133</f>
        <v>11541.196</v>
      </c>
      <c r="HD133" s="15">
        <f t="shared" ref="HD133:HD154" si="517">CL133</f>
        <v>6621.7060000000001</v>
      </c>
      <c r="HE133" s="15">
        <f t="shared" ref="HE133:HE154" si="518">CM133</f>
        <v>6547</v>
      </c>
      <c r="HF133" s="15">
        <f t="shared" ref="HF133:HF154" si="519">CN133</f>
        <v>6547</v>
      </c>
      <c r="HG133" s="15">
        <f t="shared" ref="HG133:HG154" si="520">CO133</f>
        <v>6547</v>
      </c>
      <c r="HH133" s="15">
        <f t="shared" ref="HH133:HH154" si="521">CP133</f>
        <v>6547</v>
      </c>
      <c r="HI133" s="15">
        <f t="shared" ref="HI133:HI154" si="522">CQ133</f>
        <v>6547</v>
      </c>
      <c r="HJ133" s="16">
        <f t="shared" ref="HJ133:HJ154" si="523">CR133</f>
        <v>6547</v>
      </c>
      <c r="HK133" s="14">
        <f t="shared" ref="HK133:HK154" si="524">CS133</f>
        <v>6547</v>
      </c>
      <c r="HL133" s="15">
        <f t="shared" ref="HL133:HL154" si="525">CT133</f>
        <v>6547</v>
      </c>
      <c r="HM133" s="15">
        <f t="shared" ref="HM133:HM154" si="526">CU133</f>
        <v>6547</v>
      </c>
      <c r="HN133" s="15">
        <f t="shared" ref="HN133:HN154" si="527">CV133</f>
        <v>6547</v>
      </c>
      <c r="HO133" s="15">
        <f t="shared" ref="HO133:HO154" si="528">CW133</f>
        <v>11541.196</v>
      </c>
      <c r="HP133" s="15">
        <f t="shared" ref="HP133:HP154" si="529">CX133</f>
        <v>6621.7060000000001</v>
      </c>
      <c r="HQ133" s="15">
        <f t="shared" ref="HQ133:HQ154" si="530">CY133</f>
        <v>6547</v>
      </c>
      <c r="HR133" s="15">
        <f t="shared" ref="HR133:HR154" si="531">CZ133</f>
        <v>6547</v>
      </c>
      <c r="HS133" s="15">
        <f t="shared" ref="HS133:HS154" si="532">DA133</f>
        <v>6547</v>
      </c>
      <c r="HT133" s="15">
        <f t="shared" ref="HT133:HT154" si="533">DB133</f>
        <v>6547</v>
      </c>
      <c r="HU133" s="15">
        <f t="shared" ref="HU133:HU154" si="534">DC133</f>
        <v>6547</v>
      </c>
      <c r="HV133" s="16">
        <f t="shared" ref="HV133:HV154" si="535">DD133</f>
        <v>6547</v>
      </c>
      <c r="HW133" s="14">
        <f t="shared" ref="HW133:HW154" si="536">DE133</f>
        <v>6547</v>
      </c>
      <c r="HX133" s="15">
        <f t="shared" ref="HX133:HX154" si="537">DF133</f>
        <v>6547</v>
      </c>
      <c r="HY133" s="15">
        <f t="shared" ref="HY133:HY154" si="538">DG133</f>
        <v>6547</v>
      </c>
      <c r="HZ133" s="15">
        <f t="shared" ref="HZ133:HZ154" si="539">DH133</f>
        <v>6547</v>
      </c>
      <c r="IA133" s="15">
        <f t="shared" ref="IA133:IA154" si="540">DI133</f>
        <v>11541.196</v>
      </c>
      <c r="IB133" s="15">
        <f t="shared" ref="IB133:IB154" si="541">DJ133</f>
        <v>6621.7060000000001</v>
      </c>
      <c r="IC133" s="15">
        <f t="shared" ref="IC133:IC154" si="542">DK133</f>
        <v>6547</v>
      </c>
      <c r="ID133" s="15">
        <f t="shared" ref="ID133:ID154" si="543">DL133</f>
        <v>6547</v>
      </c>
      <c r="IE133" s="15">
        <f t="shared" ref="IE133:IE154" si="544">DM133</f>
        <v>6547</v>
      </c>
      <c r="IF133" s="15">
        <f t="shared" ref="IF133:IF154" si="545">DN133</f>
        <v>6547</v>
      </c>
      <c r="IG133" s="15">
        <f t="shared" ref="IG133:IG154" si="546">DO133</f>
        <v>6547</v>
      </c>
      <c r="IH133" s="16">
        <f t="shared" ref="IH133:IH154" si="547">DP133</f>
        <v>6547</v>
      </c>
      <c r="II133" s="14">
        <f t="shared" ref="II133:II154" si="548">DQ133</f>
        <v>6547</v>
      </c>
      <c r="IJ133" s="15">
        <f t="shared" ref="IJ133:IJ154" si="549">DR133</f>
        <v>6547</v>
      </c>
      <c r="IK133" s="15">
        <f t="shared" ref="IK133:IK154" si="550">DS133</f>
        <v>6547</v>
      </c>
      <c r="IL133" s="15">
        <f t="shared" ref="IL133:IL154" si="551">DT133</f>
        <v>6547</v>
      </c>
      <c r="IM133" s="15">
        <f t="shared" ref="IM133:IM154" si="552">DU133</f>
        <v>11541.196</v>
      </c>
      <c r="IN133" s="15">
        <f t="shared" ref="IN133:IN154" si="553">DV133</f>
        <v>6621.7060000000001</v>
      </c>
      <c r="IO133" s="15">
        <f t="shared" ref="IO133:IO154" si="554">DW133</f>
        <v>6547</v>
      </c>
      <c r="IP133" s="15"/>
      <c r="IQ133" s="15"/>
      <c r="IR133" s="15"/>
      <c r="IS133" s="15"/>
      <c r="IT133" s="16"/>
      <c r="IU133" s="14"/>
      <c r="IV133" s="15"/>
      <c r="IW133" s="15"/>
      <c r="IX133" s="15"/>
      <c r="IY133" s="15"/>
      <c r="IZ133" s="15"/>
      <c r="JA133" s="15"/>
      <c r="JB133" s="15"/>
      <c r="JC133" s="15"/>
      <c r="JD133" s="15"/>
      <c r="JE133" s="15"/>
      <c r="JF133" s="16"/>
      <c r="JH133" s="17"/>
      <c r="JI133" s="14">
        <f t="shared" si="406"/>
        <v>0</v>
      </c>
      <c r="JJ133" s="15">
        <f t="shared" si="407"/>
        <v>0</v>
      </c>
      <c r="JK133" s="15">
        <f t="shared" si="408"/>
        <v>32735</v>
      </c>
      <c r="JL133" s="15">
        <f t="shared" si="409"/>
        <v>83632.902000000002</v>
      </c>
      <c r="JM133" s="15">
        <f t="shared" si="410"/>
        <v>83632.902000000002</v>
      </c>
      <c r="JN133" s="15">
        <f t="shared" si="411"/>
        <v>83632.902000000002</v>
      </c>
      <c r="JO133" s="15">
        <f t="shared" si="412"/>
        <v>83632.902000000002</v>
      </c>
      <c r="JP133" s="15">
        <f t="shared" si="413"/>
        <v>50897.901999999995</v>
      </c>
      <c r="JQ133" s="15">
        <f t="shared" si="414"/>
        <v>0</v>
      </c>
      <c r="JR133" s="14"/>
    </row>
    <row r="134" spans="1:278" ht="12.75" customHeight="1" x14ac:dyDescent="0.25">
      <c r="A134" s="5" t="s">
        <v>29</v>
      </c>
      <c r="B134" s="3" t="s">
        <v>30</v>
      </c>
      <c r="C134" s="4">
        <v>45504</v>
      </c>
      <c r="D134">
        <f t="shared" si="479"/>
        <v>2024</v>
      </c>
      <c r="E134">
        <f t="shared" si="480"/>
        <v>7</v>
      </c>
      <c r="F134">
        <f t="shared" si="481"/>
        <v>2021</v>
      </c>
      <c r="G134">
        <f t="shared" si="483"/>
        <v>7</v>
      </c>
      <c r="H134">
        <f t="shared" ref="H134:H154" si="555">IF(D134=2021,2022,IF(E134=12,D134+1,D134))</f>
        <v>2024</v>
      </c>
      <c r="I134">
        <f t="shared" ref="I134:I154" si="556">IF(D134=2021,1,IF(E134&lt;&gt;12,E134+1,1))</f>
        <v>8</v>
      </c>
      <c r="J134">
        <f t="shared" ref="J134:J154" si="557">IF(D134=2021,2026,IF(E134=1,D134+4,D134+5))</f>
        <v>2029</v>
      </c>
      <c r="K134">
        <f t="shared" ref="K134:K154" si="558">IF(D134=2021,12,E134)</f>
        <v>7</v>
      </c>
      <c r="M134" s="28">
        <f>IF(AND($D134=$M$4,$E134=M$5),VLOOKUP($A134,'Потребление ЭЭ_факт'!$A$5:$DH$154,47+'Потребление ЭЭ_факт'!AU$4-1,FALSE),IF(L134&lt;&gt;0,VLOOKUP($A134,'Потребление ЭЭ_факт'!$A$5:$DH$154,47+'Потребление ЭЭ_факт'!AU$4-1,FALSE),0))</f>
        <v>0</v>
      </c>
      <c r="N134" s="17">
        <f>IF(AND($D134=$M$4,$E134=N$5),VLOOKUP($A134,'Потребление ЭЭ_факт'!$A$5:$DH$154,47+'Потребление ЭЭ_факт'!AV$4-1,FALSE),IF(M134&lt;&gt;0,VLOOKUP($A134,'Потребление ЭЭ_факт'!$A$5:$DH$154,47+'Потребление ЭЭ_факт'!AV$4-1,FALSE),0))</f>
        <v>0</v>
      </c>
      <c r="O134" s="17">
        <f>IF(AND($D134=$M$4,$E134=O$5),VLOOKUP($A134,'Потребление ЭЭ_факт'!$A$5:$DH$154,47+'Потребление ЭЭ_факт'!AW$4-1,FALSE),IF(N134&lt;&gt;0,VLOOKUP($A134,'Потребление ЭЭ_факт'!$A$5:$DH$154,47+'Потребление ЭЭ_факт'!AW$4-1,FALSE),0))</f>
        <v>0</v>
      </c>
      <c r="P134" s="17">
        <f>IF(AND($D134=$M$4,$E134=P$5),VLOOKUP($A134,'Потребление ЭЭ_факт'!$A$5:$DH$154,47+'Потребление ЭЭ_факт'!AX$4-1,FALSE),IF(O134&lt;&gt;0,VLOOKUP($A134,'Потребление ЭЭ_факт'!$A$5:$DH$154,47+'Потребление ЭЭ_факт'!AX$4-1,FALSE),0))</f>
        <v>0</v>
      </c>
      <c r="Q134" s="17">
        <f>IF(AND($D134=$M$4,$E134=Q$5),VLOOKUP($A134,'Потребление ЭЭ_факт'!$A$5:$DH$154,47+'Потребление ЭЭ_факт'!AY$4-1,FALSE),IF(P134&lt;&gt;0,VLOOKUP($A134,'Потребление ЭЭ_факт'!$A$5:$DH$154,47+'Потребление ЭЭ_факт'!AY$4-1,FALSE),0))</f>
        <v>0</v>
      </c>
      <c r="R134" s="17">
        <f>IF(AND($D134=$M$4,$E134=R$5),VLOOKUP($A134,'Потребление ЭЭ_факт'!$A$5:$DH$154,47+'Потребление ЭЭ_факт'!AZ$4-1,FALSE),IF(Q134&lt;&gt;0,VLOOKUP($A134,'Потребление ЭЭ_факт'!$A$5:$DH$154,47+'Потребление ЭЭ_факт'!AZ$4-1,FALSE),0))</f>
        <v>0</v>
      </c>
      <c r="S134" s="17">
        <f>IF(AND($D134=$M$4,$E134=S$5),VLOOKUP($A134,'Потребление ЭЭ_факт'!$A$5:$DH$154,47+'Потребление ЭЭ_факт'!BA$4-1,FALSE),IF(R134&lt;&gt;0,VLOOKUP($A134,'Потребление ЭЭ_факт'!$A$5:$DH$154,47+'Потребление ЭЭ_факт'!BA$4-1,FALSE),0))</f>
        <v>0</v>
      </c>
      <c r="T134" s="17">
        <f>IF(AND($D134=$M$4,$E134=T$5),VLOOKUP($A134,'Потребление ЭЭ_факт'!$A$5:$DH$154,47+'Потребление ЭЭ_факт'!BB$4-1,FALSE),IF(S134&lt;&gt;0,VLOOKUP($A134,'Потребление ЭЭ_факт'!$A$5:$DH$154,47+'Потребление ЭЭ_факт'!BB$4-1,FALSE),0))</f>
        <v>0</v>
      </c>
      <c r="U134" s="17">
        <f>IF(AND($D134=$M$4,$E134=U$5),VLOOKUP($A134,'Потребление ЭЭ_факт'!$A$5:$DH$154,47+'Потребление ЭЭ_факт'!BC$4-1,FALSE),IF(T134&lt;&gt;0,VLOOKUP($A134,'Потребление ЭЭ_факт'!$A$5:$DH$154,47+'Потребление ЭЭ_факт'!BC$4-1,FALSE),0))</f>
        <v>0</v>
      </c>
      <c r="V134" s="17">
        <f>IF(AND($D134=$M$4,$E134=V$5),VLOOKUP($A134,'Потребление ЭЭ_факт'!$A$5:$DH$154,47+'Потребление ЭЭ_факт'!BD$4-1,FALSE),IF(U134&lt;&gt;0,VLOOKUP($A134,'Потребление ЭЭ_факт'!$A$5:$DH$154,47+'Потребление ЭЭ_факт'!BD$4-1,FALSE),0))</f>
        <v>0</v>
      </c>
      <c r="W134" s="17">
        <f>IF(AND($D134=$M$4,$E134=W$5),VLOOKUP($A134,'Потребление ЭЭ_факт'!$A$5:$DH$154,47+'Потребление ЭЭ_факт'!BE$4-1,FALSE),IF(V134&lt;&gt;0,VLOOKUP($A134,'Потребление ЭЭ_факт'!$A$5:$DH$154,47+'Потребление ЭЭ_факт'!BE$4-1,FALSE),0))</f>
        <v>0</v>
      </c>
      <c r="X134" s="17">
        <f>IF(AND($D134=$M$4,$E134=X$5),VLOOKUP($A134,'Потребление ЭЭ_факт'!$A$5:$DH$154,47+'Потребление ЭЭ_факт'!BF$4-1,FALSE),IF(W134&lt;&gt;0,VLOOKUP($A134,'Потребление ЭЭ_факт'!$A$5:$DH$154,47+'Потребление ЭЭ_факт'!BF$4-1,FALSE),0))</f>
        <v>0</v>
      </c>
      <c r="Y134" s="14">
        <f>IF(AND($D134=$Y$4,$E134=Y$5),VLOOKUP($A134,'Потребление ЭЭ_факт'!$A$5:$DH$154,47+'Потребление ЭЭ_факт'!BG$4+11,FALSE),IF(X134&lt;&gt;0,VLOOKUP($A134,'Потребление ЭЭ_факт'!$A$5:$DH$154,47+'Потребление ЭЭ_факт'!BG$4+11,FALSE),0))</f>
        <v>0</v>
      </c>
      <c r="Z134" s="17">
        <f>IF(AND($D134=$Y$4,$E134=Z$5),VLOOKUP($A134,'Потребление ЭЭ_факт'!$A$5:$DH$154,47+'Потребление ЭЭ_факт'!BH$4+11,FALSE),IF(Y134&lt;&gt;0,VLOOKUP($A134,'Потребление ЭЭ_факт'!$A$5:$DH$154,47+'Потребление ЭЭ_факт'!BH$4+11,FALSE),0))</f>
        <v>0</v>
      </c>
      <c r="AA134" s="17">
        <f>IF(AND($D134=$Y$4,$E134=AA$5),VLOOKUP($A134,'Потребление ЭЭ_факт'!$A$5:$DH$154,47+'Потребление ЭЭ_факт'!BI$4+11,FALSE),IF(Z134&lt;&gt;0,VLOOKUP($A134,'Потребление ЭЭ_факт'!$A$5:$DH$154,47+'Потребление ЭЭ_факт'!BI$4+11,FALSE),0))</f>
        <v>0</v>
      </c>
      <c r="AB134" s="17">
        <f>IF(AND($D134=$Y$4,$E134=AB$5),VLOOKUP($A134,'Потребление ЭЭ_факт'!$A$5:$DH$154,47+'Потребление ЭЭ_факт'!BJ$4+11,FALSE),IF(AA134&lt;&gt;0,VLOOKUP($A134,'Потребление ЭЭ_факт'!$A$5:$DH$154,47+'Потребление ЭЭ_факт'!BJ$4+11,FALSE),0))</f>
        <v>0</v>
      </c>
      <c r="AC134" s="17">
        <f>IF(AND($D134=$Y$4,$E134=AC$5),VLOOKUP($A134,'Потребление ЭЭ_факт'!$A$5:$DH$154,47+'Потребление ЭЭ_факт'!BK$4+11,FALSE),IF(AB134&lt;&gt;0,VLOOKUP($A134,'Потребление ЭЭ_факт'!$A$5:$DH$154,47+'Потребление ЭЭ_факт'!BK$4+11,FALSE),0))</f>
        <v>0</v>
      </c>
      <c r="AD134" s="17">
        <f>IF(AND($D134=$Y$4,$E134=AD$5),VLOOKUP($A134,'Потребление ЭЭ_факт'!$A$5:$DH$154,47+'Потребление ЭЭ_факт'!BL$4+11,FALSE),IF(AC134&lt;&gt;0,VLOOKUP($A134,'Потребление ЭЭ_факт'!$A$5:$DH$154,47+'Потребление ЭЭ_факт'!BL$4+11,FALSE),0))</f>
        <v>0</v>
      </c>
      <c r="AE134" s="17">
        <f>IF(AND($D134=$Y$4,$E134=AE$5),VLOOKUP($A134,'Потребление ЭЭ_факт'!$A$5:$DH$154,47+'Потребление ЭЭ_факт'!BM$4+11,FALSE),IF(AD134&lt;&gt;0,VLOOKUP($A134,'Потребление ЭЭ_факт'!$A$5:$DH$154,47+'Потребление ЭЭ_факт'!BM$4+11,FALSE),0))</f>
        <v>0</v>
      </c>
      <c r="AF134" s="17">
        <f>IF(AND($D134=$Y$4,$E134=AF$5),VLOOKUP($A134,'Потребление ЭЭ_факт'!$A$5:$DH$154,47+'Потребление ЭЭ_факт'!BN$4+11,FALSE),IF(AE134&lt;&gt;0,VLOOKUP($A134,'Потребление ЭЭ_факт'!$A$5:$DH$154,47+'Потребление ЭЭ_факт'!BN$4+11,FALSE),0))</f>
        <v>0</v>
      </c>
      <c r="AG134" s="17">
        <f>IF(AND($D134=$Y$4,$E134=AG$5),VLOOKUP($A134,'Потребление ЭЭ_факт'!$A$5:$DH$154,47+'Потребление ЭЭ_факт'!BO$4+11,FALSE),IF(AF134&lt;&gt;0,VLOOKUP($A134,'Потребление ЭЭ_факт'!$A$5:$DH$154,47+'Потребление ЭЭ_факт'!BO$4+11,FALSE),0))</f>
        <v>0</v>
      </c>
      <c r="AH134" s="17">
        <f>IF(AND($D134=$Y$4,$E134=AH$5),VLOOKUP($A134,'Потребление ЭЭ_факт'!$A$5:$DH$154,47+'Потребление ЭЭ_факт'!BP$4+11,FALSE),IF(AG134&lt;&gt;0,VLOOKUP($A134,'Потребление ЭЭ_факт'!$A$5:$DH$154,47+'Потребление ЭЭ_факт'!BP$4+11,FALSE),0))</f>
        <v>0</v>
      </c>
      <c r="AI134" s="17">
        <f>IF(AND($D134=$Y$4,$E134=AI$5),VLOOKUP($A134,'Потребление ЭЭ_факт'!$A$5:$DH$154,47+'Потребление ЭЭ_факт'!BQ$4+11,FALSE),IF(AH134&lt;&gt;0,VLOOKUP($A134,'Потребление ЭЭ_факт'!$A$5:$DH$154,47+'Потребление ЭЭ_факт'!BQ$4+11,FALSE),0))</f>
        <v>0</v>
      </c>
      <c r="AJ134" s="17">
        <f>IF(AND($D134=$Y$4,$E134=AJ$5),VLOOKUP($A134,'Потребление ЭЭ_факт'!$A$5:$DH$154,47+'Потребление ЭЭ_факт'!BR$4+11,FALSE),IF(AI134&lt;&gt;0,VLOOKUP($A134,'Потребление ЭЭ_факт'!$A$5:$DH$154,47+'Потребление ЭЭ_факт'!BR$4+11,FALSE),0))</f>
        <v>0</v>
      </c>
      <c r="AK134" s="14">
        <f>IF(AND($D134=$AK$4,$E134=AK$5),VLOOKUP($A134,'Потребление ЭЭ_факт'!$A$5:$DH$154,47+'Потребление ЭЭ_факт'!BS$4+23,FALSE),IF(AJ134&lt;&gt;0,VLOOKUP($A134,'Потребление ЭЭ_факт'!$A$5:$DH$154,47+'Потребление ЭЭ_факт'!BS$4+23,FALSE),0))</f>
        <v>0</v>
      </c>
      <c r="AL134" s="17">
        <f>IF(AND($D134=$AK$4,$E134=AL$5),VLOOKUP($A134,'Потребление ЭЭ_факт'!$A$5:$DH$154,47+'Потребление ЭЭ_факт'!BT$4+23,FALSE),IF(AK134&lt;&gt;0,VLOOKUP($A134,'Потребление ЭЭ_факт'!$A$5:$DH$154,47+'Потребление ЭЭ_факт'!BT$4+23,FALSE),0))</f>
        <v>0</v>
      </c>
      <c r="AM134" s="17">
        <f>IF(AND($D134=$AK$4,$E134=AM$5),VLOOKUP($A134,'Потребление ЭЭ_факт'!$A$5:$DH$154,47+'Потребление ЭЭ_факт'!BU$4+23,FALSE),IF(AL134&lt;&gt;0,VLOOKUP($A134,'Потребление ЭЭ_факт'!$A$5:$DH$154,47+'Потребление ЭЭ_факт'!BU$4+23,FALSE),0))</f>
        <v>0</v>
      </c>
      <c r="AN134" s="17">
        <f>IF(AND($D134=$AK$4,$E134=AN$5),VLOOKUP($A134,'Потребление ЭЭ_факт'!$A$5:$DH$154,47+'Потребление ЭЭ_факт'!BV$4+23,FALSE),IF(AM134&lt;&gt;0,VLOOKUP($A134,'Потребление ЭЭ_факт'!$A$5:$DH$154,47+'Потребление ЭЭ_факт'!BV$4+23,FALSE),0))</f>
        <v>0</v>
      </c>
      <c r="AO134" s="17">
        <f>IF(AND($D134=$AK$4,$E134=AO$5),VLOOKUP($A134,'Потребление ЭЭ_факт'!$A$5:$DH$154,47+'Потребление ЭЭ_факт'!BW$4+23,FALSE),IF(AN134&lt;&gt;0,VLOOKUP($A134,'Потребление ЭЭ_факт'!$A$5:$DH$154,47+'Потребление ЭЭ_факт'!BW$4+23,FALSE),0))</f>
        <v>0</v>
      </c>
      <c r="AP134" s="17">
        <f>IF(AND($D134=$AK$4,$E134=AP$5),VLOOKUP($A134,'Потребление ЭЭ_факт'!$A$5:$DH$154,47+'Потребление ЭЭ_факт'!BX$4+23,FALSE),IF(AO134&lt;&gt;0,VLOOKUP($A134,'Потребление ЭЭ_факт'!$A$5:$DH$154,47+'Потребление ЭЭ_факт'!BX$4+23,FALSE),0))</f>
        <v>0</v>
      </c>
      <c r="AQ134" s="17">
        <f>IF(AND($D134=$AK$4,$E134=AQ$5),VLOOKUP($A134,'Потребление ЭЭ_факт'!$A$5:$DH$154,47+'Потребление ЭЭ_факт'!BY$4+23,FALSE),IF(AP134&lt;&gt;0,VLOOKUP($A134,'Потребление ЭЭ_факт'!$A$5:$DH$154,47+'Потребление ЭЭ_факт'!BY$4+23,FALSE),0))</f>
        <v>0</v>
      </c>
      <c r="AR134" s="17">
        <f>IF(AND($D134=$AK$4,$E134=AR$5),VLOOKUP($A134,'Потребление ЭЭ_факт'!$A$5:$DH$154,47+'Потребление ЭЭ_факт'!BZ$4+23,FALSE),IF(AQ134&lt;&gt;0,VLOOKUP($A134,'Потребление ЭЭ_факт'!$A$5:$DH$154,47+'Потребление ЭЭ_факт'!BZ$4+23,FALSE),0))</f>
        <v>0</v>
      </c>
      <c r="AS134" s="17">
        <f>IF(AND($D134=$AK$4,$E134=AS$5),VLOOKUP($A134,'Потребление ЭЭ_факт'!$A$5:$DH$154,47+'Потребление ЭЭ_факт'!CA$4+23,FALSE),IF(AR134&lt;&gt;0,VLOOKUP($A134,'Потребление ЭЭ_факт'!$A$5:$DH$154,47+'Потребление ЭЭ_факт'!CA$4+23,FALSE),0))</f>
        <v>0</v>
      </c>
      <c r="AT134" s="17">
        <f>IF(AND($D134=$AK$4,$E134=AT$5),VLOOKUP($A134,'Потребление ЭЭ_факт'!$A$5:$DH$154,47+'Потребление ЭЭ_факт'!CB$4+23,FALSE),IF(AS134&lt;&gt;0,VLOOKUP($A134,'Потребление ЭЭ_факт'!$A$5:$DH$154,47+'Потребление ЭЭ_факт'!CB$4+23,FALSE),0))</f>
        <v>0</v>
      </c>
      <c r="AU134" s="17">
        <f>IF(AND($D134=$AK$4,$E134=AU$5),VLOOKUP($A134,'Потребление ЭЭ_факт'!$A$5:$DH$154,47+'Потребление ЭЭ_факт'!CC$4+23,FALSE),IF(AT134&lt;&gt;0,VLOOKUP($A134,'Потребление ЭЭ_факт'!$A$5:$DH$154,47+'Потребление ЭЭ_факт'!CC$4+23,FALSE),0))</f>
        <v>0</v>
      </c>
      <c r="AV134" s="17">
        <f>IF(AND($D134=$AK$4,$E134=AV$5),VLOOKUP($A134,'Потребление ЭЭ_факт'!$A$5:$DH$154,47+'Потребление ЭЭ_факт'!CD$4+23,FALSE),IF(AU134&lt;&gt;0,VLOOKUP($A134,'Потребление ЭЭ_факт'!$A$5:$DH$154,47+'Потребление ЭЭ_факт'!CD$4+23,FALSE),0))</f>
        <v>0</v>
      </c>
      <c r="AW134" s="14">
        <f>IF(AND($D134=$AW$4,$E134=AW$5),VLOOKUP($A134,'Потребление ЭЭ_факт'!$A$5:$DH$154,47+'Потребление ЭЭ_факт'!CE$4+35,FALSE),IF(AV134&lt;&gt;0,VLOOKUP($A134,'Потребление ЭЭ_факт'!$A$5:$DH$154,47+'Потребление ЭЭ_факт'!CE$4+35,FALSE),0))</f>
        <v>0</v>
      </c>
      <c r="AX134" s="17">
        <f>IF(AND($D134=$AW$4,$E134=AX$5),VLOOKUP($A134,'Потребление ЭЭ_факт'!$A$5:$DH$154,47+'Потребление ЭЭ_факт'!CF$4+35,FALSE),IF(AW134&lt;&gt;0,VLOOKUP($A134,'Потребление ЭЭ_факт'!$A$5:$DH$154,47+'Потребление ЭЭ_факт'!CF$4+35,FALSE),0))</f>
        <v>0</v>
      </c>
      <c r="AY134" s="17">
        <f>IF(AND($D134=$AW$4,$E134=AY$5),VLOOKUP($A134,'Потребление ЭЭ_факт'!$A$5:$DH$154,47+'Потребление ЭЭ_факт'!CG$4+35,FALSE),IF(AX134&lt;&gt;0,VLOOKUP($A134,'Потребление ЭЭ_факт'!$A$5:$DH$154,47+'Потребление ЭЭ_факт'!CG$4+35,FALSE),0))</f>
        <v>0</v>
      </c>
      <c r="AZ134" s="17">
        <f>IF(AND($D134=$AW$4,$E134=AZ$5),VLOOKUP($A134,'Потребление ЭЭ_факт'!$A$5:$DH$154,47+'Потребление ЭЭ_факт'!CH$4+35,FALSE),IF(AY134&lt;&gt;0,VLOOKUP($A134,'Потребление ЭЭ_факт'!$A$5:$DH$154,47+'Потребление ЭЭ_факт'!CH$4+35,FALSE),0))</f>
        <v>0</v>
      </c>
      <c r="BA134" s="17">
        <f>IF(AND($D134=$AW$4,$E134=BA$5),VLOOKUP($A134,'Потребление ЭЭ_факт'!$A$5:$DH$154,47+'Потребление ЭЭ_факт'!CI$4+35,FALSE),IF(AZ134&lt;&gt;0,VLOOKUP($A134,'Потребление ЭЭ_факт'!$A$5:$DH$154,47+'Потребление ЭЭ_факт'!CI$4+35,FALSE),0))</f>
        <v>0</v>
      </c>
      <c r="BB134" s="17">
        <f>IF(AND($D134=$AW$4,$E134=BB$5),VLOOKUP($A134,'Потребление ЭЭ_факт'!$A$5:$DH$154,47+'Потребление ЭЭ_факт'!CJ$4+35,FALSE),IF(BA134&lt;&gt;0,VLOOKUP($A134,'Потребление ЭЭ_факт'!$A$5:$DH$154,47+'Потребление ЭЭ_факт'!CJ$4+35,FALSE),0))</f>
        <v>0</v>
      </c>
      <c r="BC134" s="17">
        <f>IF(AND($D134=$AW$4,$E134=BC$5),VLOOKUP($A134,'Потребление ЭЭ_факт'!$A$5:$DH$154,47+'Потребление ЭЭ_факт'!CK$4+35,FALSE),IF(BB134&lt;&gt;0,VLOOKUP($A134,'Потребление ЭЭ_факт'!$A$5:$DH$154,47+'Потребление ЭЭ_факт'!CK$4+35,FALSE),0))</f>
        <v>0</v>
      </c>
      <c r="BD134" s="17">
        <f>IF(AND($D134=$AW$4,$E134=BD$5),VLOOKUP($A134,'Потребление ЭЭ_факт'!$A$5:$DH$154,47+'Потребление ЭЭ_факт'!CL$4+35,FALSE),IF(BC134&lt;&gt;0,VLOOKUP($A134,'Потребление ЭЭ_факт'!$A$5:$DH$154,47+'Потребление ЭЭ_факт'!CL$4+35,FALSE),0))</f>
        <v>0</v>
      </c>
      <c r="BE134" s="17">
        <f>IF(AND($D134=$AW$4,$E134=BE$5),VLOOKUP($A134,'Потребление ЭЭ_факт'!$A$5:$DH$154,47+'Потребление ЭЭ_факт'!CM$4+35,FALSE),IF(BD134&lt;&gt;0,VLOOKUP($A134,'Потребление ЭЭ_факт'!$A$5:$DH$154,47+'Потребление ЭЭ_факт'!CM$4+35,FALSE),0))</f>
        <v>0</v>
      </c>
      <c r="BF134" s="17">
        <f>IF(AND($D134=$AW$4,$E134=BF$5),VLOOKUP($A134,'Потребление ЭЭ_факт'!$A$5:$DH$154,47+'Потребление ЭЭ_факт'!CN$4+35,FALSE),IF(BE134&lt;&gt;0,VLOOKUP($A134,'Потребление ЭЭ_факт'!$A$5:$DH$154,47+'Потребление ЭЭ_факт'!CN$4+35,FALSE),0))</f>
        <v>0</v>
      </c>
      <c r="BG134" s="17">
        <f>IF(AND($D134=$AW$4,$E134=BG$5),VLOOKUP($A134,'Потребление ЭЭ_факт'!$A$5:$DH$154,47+'Потребление ЭЭ_факт'!CO$4+35,FALSE),IF(BF134&lt;&gt;0,VLOOKUP($A134,'Потребление ЭЭ_факт'!$A$5:$DH$154,47+'Потребление ЭЭ_факт'!CO$4+35,FALSE),0))</f>
        <v>0</v>
      </c>
      <c r="BH134" s="17">
        <f>IF(AND($D134=$AW$4,$E134=BH$5),VLOOKUP($A134,'Потребление ЭЭ_факт'!$A$5:$DH$154,47+'Потребление ЭЭ_факт'!CP$4+35,FALSE),IF(BG134&lt;&gt;0,VLOOKUP($A134,'Потребление ЭЭ_факт'!$A$5:$DH$154,47+'Потребление ЭЭ_факт'!CP$4+35,FALSE),0))</f>
        <v>0</v>
      </c>
      <c r="BI134" s="14">
        <f>IF(AND($D134=$BI$4,$E134=BI$5),VLOOKUP($A134,'Потребление ЭЭ_факт'!$A$5:$DH$154,47+'Потребление ЭЭ_факт'!CQ$4+47,FALSE),IF(BH134&lt;&gt;0,VLOOKUP($A134,'Потребление ЭЭ_факт'!$A$5:$DH$154,47+'Потребление ЭЭ_факт'!CQ$4+47,FALSE),0))</f>
        <v>0</v>
      </c>
      <c r="BJ134" s="17">
        <f>IF(AND($D134=$BI$4,$E134=BJ$5),VLOOKUP($A134,'Потребление ЭЭ_факт'!$A$5:$DH$154,47+'Потребление ЭЭ_факт'!CR$4+47,FALSE),IF(BI134&lt;&gt;0,VLOOKUP($A134,'Потребление ЭЭ_факт'!$A$5:$DH$154,47+'Потребление ЭЭ_факт'!CR$4+47,FALSE),0))</f>
        <v>0</v>
      </c>
      <c r="BK134" s="17">
        <f>IF(AND($D134=$BI$4,$E134=BK$5),VLOOKUP($A134,'Потребление ЭЭ_факт'!$A$5:$DH$154,47+'Потребление ЭЭ_факт'!CS$4+47,FALSE),IF(BJ134&lt;&gt;0,VLOOKUP($A134,'Потребление ЭЭ_факт'!$A$5:$DH$154,47+'Потребление ЭЭ_факт'!CS$4+47,FALSE),0))</f>
        <v>0</v>
      </c>
      <c r="BL134" s="17">
        <f>IF(AND($D134=$BI$4,$E134=BL$5),VLOOKUP($A134,'Потребление ЭЭ_факт'!$A$5:$DH$154,47+'Потребление ЭЭ_факт'!CT$4+47,FALSE),IF(BK134&lt;&gt;0,VLOOKUP($A134,'Потребление ЭЭ_факт'!$A$5:$DH$154,47+'Потребление ЭЭ_факт'!CT$4+47,FALSE),0))</f>
        <v>0</v>
      </c>
      <c r="BM134" s="17">
        <f>IF(AND($D134=$BI$4,$E134=BM$5),VLOOKUP($A134,'Потребление ЭЭ_факт'!$A$5:$DH$154,47+'Потребление ЭЭ_факт'!CU$4+47,FALSE),IF(BL134&lt;&gt;0,VLOOKUP($A134,'Потребление ЭЭ_факт'!$A$5:$DH$154,47+'Потребление ЭЭ_факт'!CU$4+47,FALSE),0))</f>
        <v>0</v>
      </c>
      <c r="BN134" s="17">
        <f>IF(AND($D134=$BI$4,$E134=BN$5),VLOOKUP($A134,'Потребление ЭЭ_факт'!$A$5:$DH$154,47+'Потребление ЭЭ_факт'!CV$4+47,FALSE),IF(BM134&lt;&gt;0,VLOOKUP($A134,'Потребление ЭЭ_факт'!$A$5:$DH$154,47+'Потребление ЭЭ_факт'!CV$4+47,FALSE),0))</f>
        <v>0</v>
      </c>
      <c r="BO134" s="17">
        <f>IF(AND($D134=$BI$4,$E134=BO$5),VLOOKUP($A134,'Потребление ЭЭ_факт'!$A$5:$DH$154,47+'Потребление ЭЭ_факт'!CW$4+47,FALSE),IF(BN134&lt;&gt;0,VLOOKUP($A134,'Потребление ЭЭ_факт'!$A$5:$DH$154,47+'Потребление ЭЭ_факт'!CW$4+47,FALSE),0))</f>
        <v>9348.51</v>
      </c>
      <c r="BP134" s="17">
        <f>IF(AND($D134=$BI$4,$E134=BP$5),VLOOKUP($A134,'Потребление ЭЭ_факт'!$A$5:$DH$154,47+'Потребление ЭЭ_факт'!CX$4+47,FALSE),IF(BO134&lt;&gt;0,VLOOKUP($A134,'Потребление ЭЭ_факт'!$A$5:$DH$154,47+'Потребление ЭЭ_факт'!CX$4+47,FALSE),0))</f>
        <v>10442.31</v>
      </c>
      <c r="BQ134" s="17">
        <f>IF(AND($D134=$BI$4,$E134=BQ$5),VLOOKUP($A134,'Потребление ЭЭ_факт'!$A$5:$DH$154,47+'Потребление ЭЭ_факт'!CY$4+47,FALSE),IF(BP134&lt;&gt;0,VLOOKUP($A134,'Потребление ЭЭ_факт'!$A$5:$DH$154,47+'Потребление ЭЭ_факт'!CY$4+47,FALSE),0))</f>
        <v>9385.6350000000002</v>
      </c>
      <c r="BR134" s="17">
        <f>IF(AND($D134=$BI$4,$E134=BR$5),VLOOKUP($A134,'Потребление ЭЭ_факт'!$A$5:$DH$154,47+'Потребление ЭЭ_факт'!CZ$4+47,FALSE),IF(BQ134&lt;&gt;0,VLOOKUP($A134,'Потребление ЭЭ_факт'!$A$5:$DH$154,47+'Потребление ЭЭ_факт'!CZ$4+47,FALSE),0))</f>
        <v>8673.66</v>
      </c>
      <c r="BS134" s="17">
        <f>IF(AND($D134=$BI$4,$E134=BS$5),VLOOKUP($A134,'Потребление ЭЭ_факт'!$A$5:$DH$154,47+'Потребление ЭЭ_факт'!DA$4+47,FALSE),IF(BR134&lt;&gt;0,VLOOKUP($A134,'Потребление ЭЭ_факт'!$A$5:$DH$154,47+'Потребление ЭЭ_факт'!DA$4+47,FALSE),0))</f>
        <v>10616.04</v>
      </c>
      <c r="BT134" s="17">
        <f>IF(AND($D134=$BI$4,$E134=BT$5),VLOOKUP($A134,'Потребление ЭЭ_факт'!$A$5:$DH$154,47+'Потребление ЭЭ_факт'!DB$4+47,FALSE),IF(BS134&lt;&gt;0,VLOOKUP($A134,'Потребление ЭЭ_факт'!$A$5:$DH$154,47+'Потребление ЭЭ_факт'!DB$4+47,FALSE),0))</f>
        <v>11792.55</v>
      </c>
      <c r="BU134" s="14">
        <f>IF(AND($D134=$BU$4,$E134=BU$5),VLOOKUP($A134,'Потребление ЭЭ_факт'!$A$5:$DH$154,59+'Потребление ЭЭ_факт'!DC$4+47,FALSE),IF(BT134&lt;&gt;0,VLOOKUP($A134,'Потребление ЭЭ_факт'!$A$5:$DH$154,47+'Потребление ЭЭ_факт'!DC$4+59,FALSE),0))</f>
        <v>10186.56</v>
      </c>
      <c r="BV134" s="17">
        <f>IF(AND($D134=$BU$4,$E134=BV$5),VLOOKUP($A134,'Потребление ЭЭ_факт'!$A$5:$DH$154,59+'Потребление ЭЭ_факт'!DD$4+47,FALSE),IF(BU134&lt;&gt;0,VLOOKUP($A134,'Потребление ЭЭ_факт'!$A$5:$DH$154,47+'Потребление ЭЭ_факт'!DD$4+59,FALSE),0))</f>
        <v>8881.65</v>
      </c>
      <c r="BW134" s="17">
        <f>IF(AND($D134=$BU$4,$E134=BW$5),VLOOKUP($A134,'Потребление ЭЭ_факт'!$A$5:$DH$154,59+'Потребление ЭЭ_факт'!DE$4+47,FALSE),IF(BV134&lt;&gt;0,VLOOKUP($A134,'Потребление ЭЭ_факт'!$A$5:$DH$154,47+'Потребление ЭЭ_факт'!DE$4+59,FALSE),0))</f>
        <v>8373.0300000000007</v>
      </c>
      <c r="BX134" s="17">
        <f>IF(AND($D134=$BU$4,$E134=BX$5),VLOOKUP($A134,'Потребление ЭЭ_факт'!$A$5:$DH$154,59+'Потребление ЭЭ_факт'!DF$4+47,FALSE),IF(BW134&lt;&gt;0,VLOOKUP($A134,'Потребление ЭЭ_факт'!$A$5:$DH$154,47+'Потребление ЭЭ_факт'!DF$4+59,FALSE),0))</f>
        <v>9541.32</v>
      </c>
      <c r="BY134" s="17">
        <f>IF(AND($D134=$BU$4,$E134=BY$5),VLOOKUP($A134,'Потребление ЭЭ_факт'!$A$5:$DH$154,59+'Потребление ЭЭ_факт'!DG$4+47,FALSE),IF(BX134&lt;&gt;0,VLOOKUP($A134,'Потребление ЭЭ_факт'!$A$5:$DH$154,47+'Потребление ЭЭ_факт'!DG$4+59,FALSE),0))</f>
        <v>10721.055</v>
      </c>
      <c r="BZ134" s="17">
        <f>IF(AND($D134=$BU$4,$E134=BZ$5),VLOOKUP($A134,'Потребление ЭЭ_факт'!$A$5:$DH$154,59+'Потребление ЭЭ_факт'!DH$4+47,FALSE),IF(BY134&lt;&gt;0,VLOOKUP($A134,'Потребление ЭЭ_факт'!$A$5:$DH$154,47+'Потребление ЭЭ_факт'!DH$4+59,FALSE),0))</f>
        <v>12408.27</v>
      </c>
      <c r="CA134" s="17">
        <f t="shared" si="467"/>
        <v>9348.51</v>
      </c>
      <c r="CB134" s="17">
        <f t="shared" si="468"/>
        <v>10442.31</v>
      </c>
      <c r="CC134" s="17">
        <f t="shared" si="469"/>
        <v>9385.6350000000002</v>
      </c>
      <c r="CD134" s="17">
        <f t="shared" si="470"/>
        <v>8673.66</v>
      </c>
      <c r="CE134" s="17">
        <f t="shared" si="471"/>
        <v>10616.04</v>
      </c>
      <c r="CF134" s="15">
        <f t="shared" si="472"/>
        <v>11792.55</v>
      </c>
      <c r="CG134" s="14">
        <f t="shared" si="473"/>
        <v>10186.56</v>
      </c>
      <c r="CH134" s="15">
        <f t="shared" si="474"/>
        <v>8881.65</v>
      </c>
      <c r="CI134" s="15">
        <f t="shared" si="475"/>
        <v>8373.0300000000007</v>
      </c>
      <c r="CJ134" s="15">
        <f t="shared" si="476"/>
        <v>9541.32</v>
      </c>
      <c r="CK134" s="15">
        <f t="shared" si="477"/>
        <v>10721.055</v>
      </c>
      <c r="CL134" s="15">
        <f t="shared" si="478"/>
        <v>12408.27</v>
      </c>
      <c r="CM134" s="15">
        <f t="shared" si="438"/>
        <v>9348.51</v>
      </c>
      <c r="CN134" s="15">
        <f t="shared" si="439"/>
        <v>10442.31</v>
      </c>
      <c r="CO134" s="15">
        <f t="shared" si="440"/>
        <v>9385.6350000000002</v>
      </c>
      <c r="CP134" s="15">
        <f t="shared" si="441"/>
        <v>8673.66</v>
      </c>
      <c r="CQ134" s="15">
        <f t="shared" si="442"/>
        <v>10616.04</v>
      </c>
      <c r="CR134" s="16">
        <f t="shared" si="443"/>
        <v>11792.55</v>
      </c>
      <c r="CS134" s="14">
        <f t="shared" si="437"/>
        <v>10186.56</v>
      </c>
      <c r="CT134" s="15">
        <f t="shared" ref="CT134:CT154" si="559">CH134</f>
        <v>8881.65</v>
      </c>
      <c r="CU134" s="15">
        <f t="shared" ref="CU134:CU154" si="560">CI134</f>
        <v>8373.0300000000007</v>
      </c>
      <c r="CV134" s="15">
        <f t="shared" ref="CV134:CV154" si="561">CJ134</f>
        <v>9541.32</v>
      </c>
      <c r="CW134" s="15">
        <f t="shared" ref="CW134:CW154" si="562">CK134</f>
        <v>10721.055</v>
      </c>
      <c r="CX134" s="15">
        <f t="shared" ref="CX134:CX154" si="563">CL134</f>
        <v>12408.27</v>
      </c>
      <c r="CY134" s="15">
        <f t="shared" ref="CY134:CY154" si="564">CM134</f>
        <v>9348.51</v>
      </c>
      <c r="CZ134" s="15">
        <f t="shared" ref="CZ134:CZ154" si="565">CN134</f>
        <v>10442.31</v>
      </c>
      <c r="DA134" s="15">
        <f t="shared" ref="DA134:DA154" si="566">CO134</f>
        <v>9385.6350000000002</v>
      </c>
      <c r="DB134" s="15">
        <f t="shared" ref="DB134:DB154" si="567">CP134</f>
        <v>8673.66</v>
      </c>
      <c r="DC134" s="15">
        <f t="shared" ref="DC134:DC154" si="568">CQ134</f>
        <v>10616.04</v>
      </c>
      <c r="DD134" s="16">
        <f t="shared" si="459"/>
        <v>11792.55</v>
      </c>
      <c r="DE134" s="14">
        <f t="shared" si="460"/>
        <v>10186.56</v>
      </c>
      <c r="DF134" s="15">
        <f t="shared" ref="DF134:DF154" si="569">CT134</f>
        <v>8881.65</v>
      </c>
      <c r="DG134" s="15">
        <f t="shared" ref="DG134:DG154" si="570">CU134</f>
        <v>8373.0300000000007</v>
      </c>
      <c r="DH134" s="15">
        <f t="shared" ref="DH134:DH154" si="571">CV134</f>
        <v>9541.32</v>
      </c>
      <c r="DI134" s="15">
        <f t="shared" ref="DI134:DI154" si="572">CW134</f>
        <v>10721.055</v>
      </c>
      <c r="DJ134" s="15">
        <f t="shared" ref="DJ134:DJ154" si="573">CX134</f>
        <v>12408.27</v>
      </c>
      <c r="DK134" s="15">
        <f t="shared" ref="DK134:DK154" si="574">CY134</f>
        <v>9348.51</v>
      </c>
      <c r="DL134" s="15">
        <f t="shared" ref="DL134:DL154" si="575">CZ134</f>
        <v>10442.31</v>
      </c>
      <c r="DM134" s="15">
        <f t="shared" ref="DM134:DM154" si="576">DA134</f>
        <v>9385.6350000000002</v>
      </c>
      <c r="DN134" s="15">
        <f t="shared" ref="DN134:DN154" si="577">DB134</f>
        <v>8673.66</v>
      </c>
      <c r="DO134" s="15">
        <f t="shared" ref="DO134:DO154" si="578">DC134</f>
        <v>10616.04</v>
      </c>
      <c r="DP134" s="16">
        <f t="shared" ref="DP134:DP154" si="579">DD134</f>
        <v>11792.55</v>
      </c>
      <c r="DQ134" s="14">
        <f t="shared" si="486"/>
        <v>10186.56</v>
      </c>
      <c r="DR134" s="15">
        <f t="shared" si="487"/>
        <v>8881.65</v>
      </c>
      <c r="DS134" s="15">
        <f t="shared" si="488"/>
        <v>8373.0300000000007</v>
      </c>
      <c r="DT134" s="15">
        <f t="shared" si="489"/>
        <v>9541.32</v>
      </c>
      <c r="DU134" s="15">
        <f t="shared" si="490"/>
        <v>10721.055</v>
      </c>
      <c r="DV134" s="15">
        <f t="shared" si="491"/>
        <v>12408.27</v>
      </c>
      <c r="DW134" s="15">
        <f t="shared" si="492"/>
        <v>9348.51</v>
      </c>
      <c r="DX134" s="15">
        <f t="shared" si="493"/>
        <v>10442.31</v>
      </c>
      <c r="DY134" s="15">
        <f t="shared" si="494"/>
        <v>9385.6350000000002</v>
      </c>
      <c r="DZ134" s="15">
        <f t="shared" si="444"/>
        <v>8673.66</v>
      </c>
      <c r="EA134" s="15">
        <f t="shared" si="445"/>
        <v>10616.04</v>
      </c>
      <c r="EB134" s="16">
        <f t="shared" si="446"/>
        <v>11792.55</v>
      </c>
      <c r="EC134" s="14">
        <f t="shared" si="447"/>
        <v>10186.56</v>
      </c>
      <c r="ED134" s="15">
        <f t="shared" si="448"/>
        <v>8881.65</v>
      </c>
      <c r="EE134" s="15">
        <f t="shared" si="449"/>
        <v>8373.0300000000007</v>
      </c>
      <c r="EF134" s="15">
        <f t="shared" si="450"/>
        <v>9541.32</v>
      </c>
      <c r="EG134" s="15">
        <f t="shared" si="451"/>
        <v>10721.055</v>
      </c>
      <c r="EH134" s="15">
        <f t="shared" si="452"/>
        <v>12408.27</v>
      </c>
      <c r="EI134" s="15">
        <f t="shared" si="453"/>
        <v>9348.51</v>
      </c>
      <c r="EJ134" s="15">
        <f t="shared" si="454"/>
        <v>10442.31</v>
      </c>
      <c r="EK134" s="15">
        <f t="shared" si="455"/>
        <v>9385.6350000000002</v>
      </c>
      <c r="EL134" s="15">
        <f t="shared" si="456"/>
        <v>8673.66</v>
      </c>
      <c r="EM134" s="15">
        <f t="shared" si="457"/>
        <v>10616.04</v>
      </c>
      <c r="EN134" s="16">
        <f t="shared" si="458"/>
        <v>11792.55</v>
      </c>
      <c r="EO134" s="14"/>
      <c r="EP134" s="15"/>
      <c r="EQ134" s="15"/>
      <c r="ER134" s="15"/>
      <c r="ES134" s="15"/>
      <c r="ET134" s="15"/>
      <c r="EU134" s="15"/>
      <c r="EV134" s="15"/>
      <c r="EW134" s="15"/>
      <c r="EX134" s="15"/>
      <c r="EY134" s="15"/>
      <c r="EZ134" s="16"/>
      <c r="FC134" s="14"/>
      <c r="FD134" s="17"/>
      <c r="FE134" s="17"/>
      <c r="FF134" s="17"/>
      <c r="FG134" s="17"/>
      <c r="FH134" s="17"/>
      <c r="FI134" s="17"/>
      <c r="FJ134" s="17"/>
      <c r="FK134" s="17"/>
      <c r="FL134" s="17"/>
      <c r="FM134" s="17"/>
      <c r="FN134" s="17"/>
      <c r="FO134" s="14"/>
      <c r="FP134" s="17"/>
      <c r="FQ134" s="17"/>
      <c r="FR134" s="17"/>
      <c r="FS134" s="17"/>
      <c r="FT134" s="17"/>
      <c r="FU134" s="17"/>
      <c r="FV134" s="17"/>
      <c r="FW134" s="17"/>
      <c r="FX134" s="17"/>
      <c r="FY134" s="17"/>
      <c r="FZ134" s="17"/>
      <c r="GA134" s="14"/>
      <c r="GB134" s="17"/>
      <c r="GC134" s="17"/>
      <c r="GD134" s="17"/>
      <c r="GE134" s="17"/>
      <c r="GF134" s="17"/>
      <c r="GG134" s="17"/>
      <c r="GH134" s="17">
        <f t="shared" si="495"/>
        <v>10442.31</v>
      </c>
      <c r="GI134" s="17">
        <f t="shared" si="496"/>
        <v>9385.6350000000002</v>
      </c>
      <c r="GJ134" s="17">
        <f t="shared" si="497"/>
        <v>8673.66</v>
      </c>
      <c r="GK134" s="17">
        <f t="shared" si="498"/>
        <v>10616.04</v>
      </c>
      <c r="GL134" s="17">
        <f t="shared" si="499"/>
        <v>11792.55</v>
      </c>
      <c r="GM134" s="14">
        <f t="shared" si="500"/>
        <v>10186.56</v>
      </c>
      <c r="GN134" s="17">
        <f t="shared" si="501"/>
        <v>8881.65</v>
      </c>
      <c r="GO134" s="17">
        <f t="shared" si="502"/>
        <v>8373.0300000000007</v>
      </c>
      <c r="GP134" s="17">
        <f t="shared" si="503"/>
        <v>9541.32</v>
      </c>
      <c r="GQ134" s="17">
        <f t="shared" si="504"/>
        <v>10721.055</v>
      </c>
      <c r="GR134" s="17">
        <f t="shared" si="505"/>
        <v>12408.27</v>
      </c>
      <c r="GS134" s="17">
        <f t="shared" si="506"/>
        <v>9348.51</v>
      </c>
      <c r="GT134" s="17">
        <f t="shared" si="507"/>
        <v>10442.31</v>
      </c>
      <c r="GU134" s="17">
        <f t="shared" si="508"/>
        <v>9385.6350000000002</v>
      </c>
      <c r="GV134" s="17">
        <f t="shared" si="509"/>
        <v>8673.66</v>
      </c>
      <c r="GW134" s="17">
        <f t="shared" si="510"/>
        <v>10616.04</v>
      </c>
      <c r="GX134" s="15">
        <f t="shared" si="511"/>
        <v>11792.55</v>
      </c>
      <c r="GY134" s="14">
        <f t="shared" si="512"/>
        <v>10186.56</v>
      </c>
      <c r="GZ134" s="15">
        <f t="shared" si="513"/>
        <v>8881.65</v>
      </c>
      <c r="HA134" s="15">
        <f t="shared" si="514"/>
        <v>8373.0300000000007</v>
      </c>
      <c r="HB134" s="15">
        <f t="shared" si="515"/>
        <v>9541.32</v>
      </c>
      <c r="HC134" s="15">
        <f t="shared" si="516"/>
        <v>10721.055</v>
      </c>
      <c r="HD134" s="15">
        <f t="shared" si="517"/>
        <v>12408.27</v>
      </c>
      <c r="HE134" s="15">
        <f t="shared" si="518"/>
        <v>9348.51</v>
      </c>
      <c r="HF134" s="15">
        <f t="shared" si="519"/>
        <v>10442.31</v>
      </c>
      <c r="HG134" s="15">
        <f t="shared" si="520"/>
        <v>9385.6350000000002</v>
      </c>
      <c r="HH134" s="15">
        <f t="shared" si="521"/>
        <v>8673.66</v>
      </c>
      <c r="HI134" s="15">
        <f t="shared" si="522"/>
        <v>10616.04</v>
      </c>
      <c r="HJ134" s="16">
        <f t="shared" si="523"/>
        <v>11792.55</v>
      </c>
      <c r="HK134" s="14">
        <f t="shared" si="524"/>
        <v>10186.56</v>
      </c>
      <c r="HL134" s="15">
        <f t="shared" si="525"/>
        <v>8881.65</v>
      </c>
      <c r="HM134" s="15">
        <f t="shared" si="526"/>
        <v>8373.0300000000007</v>
      </c>
      <c r="HN134" s="15">
        <f t="shared" si="527"/>
        <v>9541.32</v>
      </c>
      <c r="HO134" s="15">
        <f t="shared" si="528"/>
        <v>10721.055</v>
      </c>
      <c r="HP134" s="15">
        <f t="shared" si="529"/>
        <v>12408.27</v>
      </c>
      <c r="HQ134" s="15">
        <f t="shared" si="530"/>
        <v>9348.51</v>
      </c>
      <c r="HR134" s="15">
        <f t="shared" si="531"/>
        <v>10442.31</v>
      </c>
      <c r="HS134" s="15">
        <f t="shared" si="532"/>
        <v>9385.6350000000002</v>
      </c>
      <c r="HT134" s="15">
        <f t="shared" si="533"/>
        <v>8673.66</v>
      </c>
      <c r="HU134" s="15">
        <f t="shared" si="534"/>
        <v>10616.04</v>
      </c>
      <c r="HV134" s="16">
        <f t="shared" si="535"/>
        <v>11792.55</v>
      </c>
      <c r="HW134" s="14">
        <f t="shared" si="536"/>
        <v>10186.56</v>
      </c>
      <c r="HX134" s="15">
        <f t="shared" si="537"/>
        <v>8881.65</v>
      </c>
      <c r="HY134" s="15">
        <f t="shared" si="538"/>
        <v>8373.0300000000007</v>
      </c>
      <c r="HZ134" s="15">
        <f t="shared" si="539"/>
        <v>9541.32</v>
      </c>
      <c r="IA134" s="15">
        <f t="shared" si="540"/>
        <v>10721.055</v>
      </c>
      <c r="IB134" s="15">
        <f t="shared" si="541"/>
        <v>12408.27</v>
      </c>
      <c r="IC134" s="15">
        <f t="shared" si="542"/>
        <v>9348.51</v>
      </c>
      <c r="ID134" s="15">
        <f t="shared" si="543"/>
        <v>10442.31</v>
      </c>
      <c r="IE134" s="15">
        <f t="shared" si="544"/>
        <v>9385.6350000000002</v>
      </c>
      <c r="IF134" s="15">
        <f t="shared" si="545"/>
        <v>8673.66</v>
      </c>
      <c r="IG134" s="15">
        <f t="shared" si="546"/>
        <v>10616.04</v>
      </c>
      <c r="IH134" s="16">
        <f t="shared" si="547"/>
        <v>11792.55</v>
      </c>
      <c r="II134" s="14">
        <f t="shared" si="548"/>
        <v>10186.56</v>
      </c>
      <c r="IJ134" s="15">
        <f t="shared" si="549"/>
        <v>8881.65</v>
      </c>
      <c r="IK134" s="15">
        <f t="shared" si="550"/>
        <v>8373.0300000000007</v>
      </c>
      <c r="IL134" s="15">
        <f t="shared" si="551"/>
        <v>9541.32</v>
      </c>
      <c r="IM134" s="15">
        <f t="shared" si="552"/>
        <v>10721.055</v>
      </c>
      <c r="IN134" s="15">
        <f t="shared" si="553"/>
        <v>12408.27</v>
      </c>
      <c r="IO134" s="15">
        <f t="shared" si="554"/>
        <v>9348.51</v>
      </c>
      <c r="IP134" s="15"/>
      <c r="IQ134" s="15"/>
      <c r="IR134" s="15"/>
      <c r="IS134" s="15"/>
      <c r="IT134" s="16"/>
      <c r="IU134" s="14"/>
      <c r="IV134" s="15"/>
      <c r="IW134" s="15"/>
      <c r="IX134" s="15"/>
      <c r="IY134" s="15"/>
      <c r="IZ134" s="15"/>
      <c r="JA134" s="15"/>
      <c r="JB134" s="15"/>
      <c r="JC134" s="15"/>
      <c r="JD134" s="15"/>
      <c r="JE134" s="15"/>
      <c r="JF134" s="16"/>
      <c r="JH134" s="17"/>
      <c r="JI134" s="14">
        <f t="shared" ref="JI134:JI154" si="580">SUM(FC134:FN134)</f>
        <v>0</v>
      </c>
      <c r="JJ134" s="15">
        <f t="shared" ref="JJ134:JJ154" si="581">SUM(FO134:FZ134)</f>
        <v>0</v>
      </c>
      <c r="JK134" s="15">
        <f t="shared" ref="JK134:JK154" si="582">SUM(GA134:GL134)</f>
        <v>50910.195000000007</v>
      </c>
      <c r="JL134" s="15">
        <f t="shared" ref="JL134:JL154" si="583">SUM(GM134:GX134)</f>
        <v>120370.58999999998</v>
      </c>
      <c r="JM134" s="15">
        <f t="shared" ref="JM134:JM154" si="584">SUM(GY134:HJ134)</f>
        <v>120370.58999999998</v>
      </c>
      <c r="JN134" s="15">
        <f t="shared" ref="JN134:JN154" si="585">SUM(HK134:HV134)</f>
        <v>120370.58999999998</v>
      </c>
      <c r="JO134" s="15">
        <f t="shared" ref="JO134:JO154" si="586">SUM(HW134:IH134)</f>
        <v>120370.58999999998</v>
      </c>
      <c r="JP134" s="15">
        <f t="shared" ref="JP134:JP154" si="587">SUM(II134:IT134)</f>
        <v>69460.39499999999</v>
      </c>
      <c r="JQ134" s="15">
        <f t="shared" ref="JQ134:JQ154" si="588">SUM(IU134:JF134)</f>
        <v>0</v>
      </c>
      <c r="JR134" s="14"/>
    </row>
    <row r="135" spans="1:278" ht="12.75" customHeight="1" x14ac:dyDescent="0.25">
      <c r="A135" s="5" t="s">
        <v>233</v>
      </c>
      <c r="B135" s="3" t="s">
        <v>234</v>
      </c>
      <c r="C135" s="4">
        <v>45478</v>
      </c>
      <c r="D135">
        <f t="shared" si="479"/>
        <v>2024</v>
      </c>
      <c r="E135">
        <f t="shared" si="480"/>
        <v>7</v>
      </c>
      <c r="F135">
        <f t="shared" si="481"/>
        <v>2021</v>
      </c>
      <c r="G135">
        <f t="shared" si="483"/>
        <v>7</v>
      </c>
      <c r="H135">
        <f t="shared" si="555"/>
        <v>2024</v>
      </c>
      <c r="I135">
        <f t="shared" si="556"/>
        <v>8</v>
      </c>
      <c r="J135">
        <f t="shared" si="557"/>
        <v>2029</v>
      </c>
      <c r="K135">
        <f t="shared" si="558"/>
        <v>7</v>
      </c>
      <c r="M135" s="28">
        <f>IF(AND($D135=$M$4,$E135=M$5),VLOOKUP($A135,'Потребление ЭЭ_факт'!$A$5:$DH$154,47+'Потребление ЭЭ_факт'!AU$4-1,FALSE),IF(L135&lt;&gt;0,VLOOKUP($A135,'Потребление ЭЭ_факт'!$A$5:$DH$154,47+'Потребление ЭЭ_факт'!AU$4-1,FALSE),0))</f>
        <v>0</v>
      </c>
      <c r="N135" s="17">
        <f>IF(AND($D135=$M$4,$E135=N$5),VLOOKUP($A135,'Потребление ЭЭ_факт'!$A$5:$DH$154,47+'Потребление ЭЭ_факт'!AV$4-1,FALSE),IF(M135&lt;&gt;0,VLOOKUP($A135,'Потребление ЭЭ_факт'!$A$5:$DH$154,47+'Потребление ЭЭ_факт'!AV$4-1,FALSE),0))</f>
        <v>0</v>
      </c>
      <c r="O135" s="17">
        <f>IF(AND($D135=$M$4,$E135=O$5),VLOOKUP($A135,'Потребление ЭЭ_факт'!$A$5:$DH$154,47+'Потребление ЭЭ_факт'!AW$4-1,FALSE),IF(N135&lt;&gt;0,VLOOKUP($A135,'Потребление ЭЭ_факт'!$A$5:$DH$154,47+'Потребление ЭЭ_факт'!AW$4-1,FALSE),0))</f>
        <v>0</v>
      </c>
      <c r="P135" s="17">
        <f>IF(AND($D135=$M$4,$E135=P$5),VLOOKUP($A135,'Потребление ЭЭ_факт'!$A$5:$DH$154,47+'Потребление ЭЭ_факт'!AX$4-1,FALSE),IF(O135&lt;&gt;0,VLOOKUP($A135,'Потребление ЭЭ_факт'!$A$5:$DH$154,47+'Потребление ЭЭ_факт'!AX$4-1,FALSE),0))</f>
        <v>0</v>
      </c>
      <c r="Q135" s="17">
        <f>IF(AND($D135=$M$4,$E135=Q$5),VLOOKUP($A135,'Потребление ЭЭ_факт'!$A$5:$DH$154,47+'Потребление ЭЭ_факт'!AY$4-1,FALSE),IF(P135&lt;&gt;0,VLOOKUP($A135,'Потребление ЭЭ_факт'!$A$5:$DH$154,47+'Потребление ЭЭ_факт'!AY$4-1,FALSE),0))</f>
        <v>0</v>
      </c>
      <c r="R135" s="17">
        <f>IF(AND($D135=$M$4,$E135=R$5),VLOOKUP($A135,'Потребление ЭЭ_факт'!$A$5:$DH$154,47+'Потребление ЭЭ_факт'!AZ$4-1,FALSE),IF(Q135&lt;&gt;0,VLOOKUP($A135,'Потребление ЭЭ_факт'!$A$5:$DH$154,47+'Потребление ЭЭ_факт'!AZ$4-1,FALSE),0))</f>
        <v>0</v>
      </c>
      <c r="S135" s="17">
        <f>IF(AND($D135=$M$4,$E135=S$5),VLOOKUP($A135,'Потребление ЭЭ_факт'!$A$5:$DH$154,47+'Потребление ЭЭ_факт'!BA$4-1,FALSE),IF(R135&lt;&gt;0,VLOOKUP($A135,'Потребление ЭЭ_факт'!$A$5:$DH$154,47+'Потребление ЭЭ_факт'!BA$4-1,FALSE),0))</f>
        <v>0</v>
      </c>
      <c r="T135" s="17">
        <f>IF(AND($D135=$M$4,$E135=T$5),VLOOKUP($A135,'Потребление ЭЭ_факт'!$A$5:$DH$154,47+'Потребление ЭЭ_факт'!BB$4-1,FALSE),IF(S135&lt;&gt;0,VLOOKUP($A135,'Потребление ЭЭ_факт'!$A$5:$DH$154,47+'Потребление ЭЭ_факт'!BB$4-1,FALSE),0))</f>
        <v>0</v>
      </c>
      <c r="U135" s="17">
        <f>IF(AND($D135=$M$4,$E135=U$5),VLOOKUP($A135,'Потребление ЭЭ_факт'!$A$5:$DH$154,47+'Потребление ЭЭ_факт'!BC$4-1,FALSE),IF(T135&lt;&gt;0,VLOOKUP($A135,'Потребление ЭЭ_факт'!$A$5:$DH$154,47+'Потребление ЭЭ_факт'!BC$4-1,FALSE),0))</f>
        <v>0</v>
      </c>
      <c r="V135" s="17">
        <f>IF(AND($D135=$M$4,$E135=V$5),VLOOKUP($A135,'Потребление ЭЭ_факт'!$A$5:$DH$154,47+'Потребление ЭЭ_факт'!BD$4-1,FALSE),IF(U135&lt;&gt;0,VLOOKUP($A135,'Потребление ЭЭ_факт'!$A$5:$DH$154,47+'Потребление ЭЭ_факт'!BD$4-1,FALSE),0))</f>
        <v>0</v>
      </c>
      <c r="W135" s="17">
        <f>IF(AND($D135=$M$4,$E135=W$5),VLOOKUP($A135,'Потребление ЭЭ_факт'!$A$5:$DH$154,47+'Потребление ЭЭ_факт'!BE$4-1,FALSE),IF(V135&lt;&gt;0,VLOOKUP($A135,'Потребление ЭЭ_факт'!$A$5:$DH$154,47+'Потребление ЭЭ_факт'!BE$4-1,FALSE),0))</f>
        <v>0</v>
      </c>
      <c r="X135" s="17">
        <f>IF(AND($D135=$M$4,$E135=X$5),VLOOKUP($A135,'Потребление ЭЭ_факт'!$A$5:$DH$154,47+'Потребление ЭЭ_факт'!BF$4-1,FALSE),IF(W135&lt;&gt;0,VLOOKUP($A135,'Потребление ЭЭ_факт'!$A$5:$DH$154,47+'Потребление ЭЭ_факт'!BF$4-1,FALSE),0))</f>
        <v>0</v>
      </c>
      <c r="Y135" s="14">
        <f>IF(AND($D135=$Y$4,$E135=Y$5),VLOOKUP($A135,'Потребление ЭЭ_факт'!$A$5:$DH$154,47+'Потребление ЭЭ_факт'!BG$4+11,FALSE),IF(X135&lt;&gt;0,VLOOKUP($A135,'Потребление ЭЭ_факт'!$A$5:$DH$154,47+'Потребление ЭЭ_факт'!BG$4+11,FALSE),0))</f>
        <v>0</v>
      </c>
      <c r="Z135" s="17">
        <f>IF(AND($D135=$Y$4,$E135=Z$5),VLOOKUP($A135,'Потребление ЭЭ_факт'!$A$5:$DH$154,47+'Потребление ЭЭ_факт'!BH$4+11,FALSE),IF(Y135&lt;&gt;0,VLOOKUP($A135,'Потребление ЭЭ_факт'!$A$5:$DH$154,47+'Потребление ЭЭ_факт'!BH$4+11,FALSE),0))</f>
        <v>0</v>
      </c>
      <c r="AA135" s="17">
        <f>IF(AND($D135=$Y$4,$E135=AA$5),VLOOKUP($A135,'Потребление ЭЭ_факт'!$A$5:$DH$154,47+'Потребление ЭЭ_факт'!BI$4+11,FALSE),IF(Z135&lt;&gt;0,VLOOKUP($A135,'Потребление ЭЭ_факт'!$A$5:$DH$154,47+'Потребление ЭЭ_факт'!BI$4+11,FALSE),0))</f>
        <v>0</v>
      </c>
      <c r="AB135" s="17">
        <f>IF(AND($D135=$Y$4,$E135=AB$5),VLOOKUP($A135,'Потребление ЭЭ_факт'!$A$5:$DH$154,47+'Потребление ЭЭ_факт'!BJ$4+11,FALSE),IF(AA135&lt;&gt;0,VLOOKUP($A135,'Потребление ЭЭ_факт'!$A$5:$DH$154,47+'Потребление ЭЭ_факт'!BJ$4+11,FALSE),0))</f>
        <v>0</v>
      </c>
      <c r="AC135" s="17">
        <f>IF(AND($D135=$Y$4,$E135=AC$5),VLOOKUP($A135,'Потребление ЭЭ_факт'!$A$5:$DH$154,47+'Потребление ЭЭ_факт'!BK$4+11,FALSE),IF(AB135&lt;&gt;0,VLOOKUP($A135,'Потребление ЭЭ_факт'!$A$5:$DH$154,47+'Потребление ЭЭ_факт'!BK$4+11,FALSE),0))</f>
        <v>0</v>
      </c>
      <c r="AD135" s="17">
        <f>IF(AND($D135=$Y$4,$E135=AD$5),VLOOKUP($A135,'Потребление ЭЭ_факт'!$A$5:$DH$154,47+'Потребление ЭЭ_факт'!BL$4+11,FALSE),IF(AC135&lt;&gt;0,VLOOKUP($A135,'Потребление ЭЭ_факт'!$A$5:$DH$154,47+'Потребление ЭЭ_факт'!BL$4+11,FALSE),0))</f>
        <v>0</v>
      </c>
      <c r="AE135" s="17">
        <f>IF(AND($D135=$Y$4,$E135=AE$5),VLOOKUP($A135,'Потребление ЭЭ_факт'!$A$5:$DH$154,47+'Потребление ЭЭ_факт'!BM$4+11,FALSE),IF(AD135&lt;&gt;0,VLOOKUP($A135,'Потребление ЭЭ_факт'!$A$5:$DH$154,47+'Потребление ЭЭ_факт'!BM$4+11,FALSE),0))</f>
        <v>0</v>
      </c>
      <c r="AF135" s="17">
        <f>IF(AND($D135=$Y$4,$E135=AF$5),VLOOKUP($A135,'Потребление ЭЭ_факт'!$A$5:$DH$154,47+'Потребление ЭЭ_факт'!BN$4+11,FALSE),IF(AE135&lt;&gt;0,VLOOKUP($A135,'Потребление ЭЭ_факт'!$A$5:$DH$154,47+'Потребление ЭЭ_факт'!BN$4+11,FALSE),0))</f>
        <v>0</v>
      </c>
      <c r="AG135" s="17">
        <f>IF(AND($D135=$Y$4,$E135=AG$5),VLOOKUP($A135,'Потребление ЭЭ_факт'!$A$5:$DH$154,47+'Потребление ЭЭ_факт'!BO$4+11,FALSE),IF(AF135&lt;&gt;0,VLOOKUP($A135,'Потребление ЭЭ_факт'!$A$5:$DH$154,47+'Потребление ЭЭ_факт'!BO$4+11,FALSE),0))</f>
        <v>0</v>
      </c>
      <c r="AH135" s="17">
        <f>IF(AND($D135=$Y$4,$E135=AH$5),VLOOKUP($A135,'Потребление ЭЭ_факт'!$A$5:$DH$154,47+'Потребление ЭЭ_факт'!BP$4+11,FALSE),IF(AG135&lt;&gt;0,VLOOKUP($A135,'Потребление ЭЭ_факт'!$A$5:$DH$154,47+'Потребление ЭЭ_факт'!BP$4+11,FALSE),0))</f>
        <v>0</v>
      </c>
      <c r="AI135" s="17">
        <f>IF(AND($D135=$Y$4,$E135=AI$5),VLOOKUP($A135,'Потребление ЭЭ_факт'!$A$5:$DH$154,47+'Потребление ЭЭ_факт'!BQ$4+11,FALSE),IF(AH135&lt;&gt;0,VLOOKUP($A135,'Потребление ЭЭ_факт'!$A$5:$DH$154,47+'Потребление ЭЭ_факт'!BQ$4+11,FALSE),0))</f>
        <v>0</v>
      </c>
      <c r="AJ135" s="17">
        <f>IF(AND($D135=$Y$4,$E135=AJ$5),VLOOKUP($A135,'Потребление ЭЭ_факт'!$A$5:$DH$154,47+'Потребление ЭЭ_факт'!BR$4+11,FALSE),IF(AI135&lt;&gt;0,VLOOKUP($A135,'Потребление ЭЭ_факт'!$A$5:$DH$154,47+'Потребление ЭЭ_факт'!BR$4+11,FALSE),0))</f>
        <v>0</v>
      </c>
      <c r="AK135" s="14">
        <f>IF(AND($D135=$AK$4,$E135=AK$5),VLOOKUP($A135,'Потребление ЭЭ_факт'!$A$5:$DH$154,47+'Потребление ЭЭ_факт'!BS$4+23,FALSE),IF(AJ135&lt;&gt;0,VLOOKUP($A135,'Потребление ЭЭ_факт'!$A$5:$DH$154,47+'Потребление ЭЭ_факт'!BS$4+23,FALSE),0))</f>
        <v>0</v>
      </c>
      <c r="AL135" s="17">
        <f>IF(AND($D135=$AK$4,$E135=AL$5),VLOOKUP($A135,'Потребление ЭЭ_факт'!$A$5:$DH$154,47+'Потребление ЭЭ_факт'!BT$4+23,FALSE),IF(AK135&lt;&gt;0,VLOOKUP($A135,'Потребление ЭЭ_факт'!$A$5:$DH$154,47+'Потребление ЭЭ_факт'!BT$4+23,FALSE),0))</f>
        <v>0</v>
      </c>
      <c r="AM135" s="17">
        <f>IF(AND($D135=$AK$4,$E135=AM$5),VLOOKUP($A135,'Потребление ЭЭ_факт'!$A$5:$DH$154,47+'Потребление ЭЭ_факт'!BU$4+23,FALSE),IF(AL135&lt;&gt;0,VLOOKUP($A135,'Потребление ЭЭ_факт'!$A$5:$DH$154,47+'Потребление ЭЭ_факт'!BU$4+23,FALSE),0))</f>
        <v>0</v>
      </c>
      <c r="AN135" s="17">
        <f>IF(AND($D135=$AK$4,$E135=AN$5),VLOOKUP($A135,'Потребление ЭЭ_факт'!$A$5:$DH$154,47+'Потребление ЭЭ_факт'!BV$4+23,FALSE),IF(AM135&lt;&gt;0,VLOOKUP($A135,'Потребление ЭЭ_факт'!$A$5:$DH$154,47+'Потребление ЭЭ_факт'!BV$4+23,FALSE),0))</f>
        <v>0</v>
      </c>
      <c r="AO135" s="17">
        <f>IF(AND($D135=$AK$4,$E135=AO$5),VLOOKUP($A135,'Потребление ЭЭ_факт'!$A$5:$DH$154,47+'Потребление ЭЭ_факт'!BW$4+23,FALSE),IF(AN135&lt;&gt;0,VLOOKUP($A135,'Потребление ЭЭ_факт'!$A$5:$DH$154,47+'Потребление ЭЭ_факт'!BW$4+23,FALSE),0))</f>
        <v>0</v>
      </c>
      <c r="AP135" s="17">
        <f>IF(AND($D135=$AK$4,$E135=AP$5),VLOOKUP($A135,'Потребление ЭЭ_факт'!$A$5:$DH$154,47+'Потребление ЭЭ_факт'!BX$4+23,FALSE),IF(AO135&lt;&gt;0,VLOOKUP($A135,'Потребление ЭЭ_факт'!$A$5:$DH$154,47+'Потребление ЭЭ_факт'!BX$4+23,FALSE),0))</f>
        <v>0</v>
      </c>
      <c r="AQ135" s="17">
        <f>IF(AND($D135=$AK$4,$E135=AQ$5),VLOOKUP($A135,'Потребление ЭЭ_факт'!$A$5:$DH$154,47+'Потребление ЭЭ_факт'!BY$4+23,FALSE),IF(AP135&lt;&gt;0,VLOOKUP($A135,'Потребление ЭЭ_факт'!$A$5:$DH$154,47+'Потребление ЭЭ_факт'!BY$4+23,FALSE),0))</f>
        <v>0</v>
      </c>
      <c r="AR135" s="17">
        <f>IF(AND($D135=$AK$4,$E135=AR$5),VLOOKUP($A135,'Потребление ЭЭ_факт'!$A$5:$DH$154,47+'Потребление ЭЭ_факт'!BZ$4+23,FALSE),IF(AQ135&lt;&gt;0,VLOOKUP($A135,'Потребление ЭЭ_факт'!$A$5:$DH$154,47+'Потребление ЭЭ_факт'!BZ$4+23,FALSE),0))</f>
        <v>0</v>
      </c>
      <c r="AS135" s="17">
        <f>IF(AND($D135=$AK$4,$E135=AS$5),VLOOKUP($A135,'Потребление ЭЭ_факт'!$A$5:$DH$154,47+'Потребление ЭЭ_факт'!CA$4+23,FALSE),IF(AR135&lt;&gt;0,VLOOKUP($A135,'Потребление ЭЭ_факт'!$A$5:$DH$154,47+'Потребление ЭЭ_факт'!CA$4+23,FALSE),0))</f>
        <v>0</v>
      </c>
      <c r="AT135" s="17">
        <f>IF(AND($D135=$AK$4,$E135=AT$5),VLOOKUP($A135,'Потребление ЭЭ_факт'!$A$5:$DH$154,47+'Потребление ЭЭ_факт'!CB$4+23,FALSE),IF(AS135&lt;&gt;0,VLOOKUP($A135,'Потребление ЭЭ_факт'!$A$5:$DH$154,47+'Потребление ЭЭ_факт'!CB$4+23,FALSE),0))</f>
        <v>0</v>
      </c>
      <c r="AU135" s="17">
        <f>IF(AND($D135=$AK$4,$E135=AU$5),VLOOKUP($A135,'Потребление ЭЭ_факт'!$A$5:$DH$154,47+'Потребление ЭЭ_факт'!CC$4+23,FALSE),IF(AT135&lt;&gt;0,VLOOKUP($A135,'Потребление ЭЭ_факт'!$A$5:$DH$154,47+'Потребление ЭЭ_факт'!CC$4+23,FALSE),0))</f>
        <v>0</v>
      </c>
      <c r="AV135" s="17">
        <f>IF(AND($D135=$AK$4,$E135=AV$5),VLOOKUP($A135,'Потребление ЭЭ_факт'!$A$5:$DH$154,47+'Потребление ЭЭ_факт'!CD$4+23,FALSE),IF(AU135&lt;&gt;0,VLOOKUP($A135,'Потребление ЭЭ_факт'!$A$5:$DH$154,47+'Потребление ЭЭ_факт'!CD$4+23,FALSE),0))</f>
        <v>0</v>
      </c>
      <c r="AW135" s="14">
        <f>IF(AND($D135=$AW$4,$E135=AW$5),VLOOKUP($A135,'Потребление ЭЭ_факт'!$A$5:$DH$154,47+'Потребление ЭЭ_факт'!CE$4+35,FALSE),IF(AV135&lt;&gt;0,VLOOKUP($A135,'Потребление ЭЭ_факт'!$A$5:$DH$154,47+'Потребление ЭЭ_факт'!CE$4+35,FALSE),0))</f>
        <v>0</v>
      </c>
      <c r="AX135" s="17">
        <f>IF(AND($D135=$AW$4,$E135=AX$5),VLOOKUP($A135,'Потребление ЭЭ_факт'!$A$5:$DH$154,47+'Потребление ЭЭ_факт'!CF$4+35,FALSE),IF(AW135&lt;&gt;0,VLOOKUP($A135,'Потребление ЭЭ_факт'!$A$5:$DH$154,47+'Потребление ЭЭ_факт'!CF$4+35,FALSE),0))</f>
        <v>0</v>
      </c>
      <c r="AY135" s="17">
        <f>IF(AND($D135=$AW$4,$E135=AY$5),VLOOKUP($A135,'Потребление ЭЭ_факт'!$A$5:$DH$154,47+'Потребление ЭЭ_факт'!CG$4+35,FALSE),IF(AX135&lt;&gt;0,VLOOKUP($A135,'Потребление ЭЭ_факт'!$A$5:$DH$154,47+'Потребление ЭЭ_факт'!CG$4+35,FALSE),0))</f>
        <v>0</v>
      </c>
      <c r="AZ135" s="17">
        <f>IF(AND($D135=$AW$4,$E135=AZ$5),VLOOKUP($A135,'Потребление ЭЭ_факт'!$A$5:$DH$154,47+'Потребление ЭЭ_факт'!CH$4+35,FALSE),IF(AY135&lt;&gt;0,VLOOKUP($A135,'Потребление ЭЭ_факт'!$A$5:$DH$154,47+'Потребление ЭЭ_факт'!CH$4+35,FALSE),0))</f>
        <v>0</v>
      </c>
      <c r="BA135" s="17">
        <f>IF(AND($D135=$AW$4,$E135=BA$5),VLOOKUP($A135,'Потребление ЭЭ_факт'!$A$5:$DH$154,47+'Потребление ЭЭ_факт'!CI$4+35,FALSE),IF(AZ135&lt;&gt;0,VLOOKUP($A135,'Потребление ЭЭ_факт'!$A$5:$DH$154,47+'Потребление ЭЭ_факт'!CI$4+35,FALSE),0))</f>
        <v>0</v>
      </c>
      <c r="BB135" s="17">
        <f>IF(AND($D135=$AW$4,$E135=BB$5),VLOOKUP($A135,'Потребление ЭЭ_факт'!$A$5:$DH$154,47+'Потребление ЭЭ_факт'!CJ$4+35,FALSE),IF(BA135&lt;&gt;0,VLOOKUP($A135,'Потребление ЭЭ_факт'!$A$5:$DH$154,47+'Потребление ЭЭ_факт'!CJ$4+35,FALSE),0))</f>
        <v>0</v>
      </c>
      <c r="BC135" s="17">
        <f>IF(AND($D135=$AW$4,$E135=BC$5),VLOOKUP($A135,'Потребление ЭЭ_факт'!$A$5:$DH$154,47+'Потребление ЭЭ_факт'!CK$4+35,FALSE),IF(BB135&lt;&gt;0,VLOOKUP($A135,'Потребление ЭЭ_факт'!$A$5:$DH$154,47+'Потребление ЭЭ_факт'!CK$4+35,FALSE),0))</f>
        <v>0</v>
      </c>
      <c r="BD135" s="17">
        <f>IF(AND($D135=$AW$4,$E135=BD$5),VLOOKUP($A135,'Потребление ЭЭ_факт'!$A$5:$DH$154,47+'Потребление ЭЭ_факт'!CL$4+35,FALSE),IF(BC135&lt;&gt;0,VLOOKUP($A135,'Потребление ЭЭ_факт'!$A$5:$DH$154,47+'Потребление ЭЭ_факт'!CL$4+35,FALSE),0))</f>
        <v>0</v>
      </c>
      <c r="BE135" s="17">
        <f>IF(AND($D135=$AW$4,$E135=BE$5),VLOOKUP($A135,'Потребление ЭЭ_факт'!$A$5:$DH$154,47+'Потребление ЭЭ_факт'!CM$4+35,FALSE),IF(BD135&lt;&gt;0,VLOOKUP($A135,'Потребление ЭЭ_факт'!$A$5:$DH$154,47+'Потребление ЭЭ_факт'!CM$4+35,FALSE),0))</f>
        <v>0</v>
      </c>
      <c r="BF135" s="17">
        <f>IF(AND($D135=$AW$4,$E135=BF$5),VLOOKUP($A135,'Потребление ЭЭ_факт'!$A$5:$DH$154,47+'Потребление ЭЭ_факт'!CN$4+35,FALSE),IF(BE135&lt;&gt;0,VLOOKUP($A135,'Потребление ЭЭ_факт'!$A$5:$DH$154,47+'Потребление ЭЭ_факт'!CN$4+35,FALSE),0))</f>
        <v>0</v>
      </c>
      <c r="BG135" s="17">
        <f>IF(AND($D135=$AW$4,$E135=BG$5),VLOOKUP($A135,'Потребление ЭЭ_факт'!$A$5:$DH$154,47+'Потребление ЭЭ_факт'!CO$4+35,FALSE),IF(BF135&lt;&gt;0,VLOOKUP($A135,'Потребление ЭЭ_факт'!$A$5:$DH$154,47+'Потребление ЭЭ_факт'!CO$4+35,FALSE),0))</f>
        <v>0</v>
      </c>
      <c r="BH135" s="17">
        <f>IF(AND($D135=$AW$4,$E135=BH$5),VLOOKUP($A135,'Потребление ЭЭ_факт'!$A$5:$DH$154,47+'Потребление ЭЭ_факт'!CP$4+35,FALSE),IF(BG135&lt;&gt;0,VLOOKUP($A135,'Потребление ЭЭ_факт'!$A$5:$DH$154,47+'Потребление ЭЭ_факт'!CP$4+35,FALSE),0))</f>
        <v>0</v>
      </c>
      <c r="BI135" s="14">
        <f>IF(AND($D135=$BI$4,$E135=BI$5),VLOOKUP($A135,'Потребление ЭЭ_факт'!$A$5:$DH$154,47+'Потребление ЭЭ_факт'!CQ$4+47,FALSE),IF(BH135&lt;&gt;0,VLOOKUP($A135,'Потребление ЭЭ_факт'!$A$5:$DH$154,47+'Потребление ЭЭ_факт'!CQ$4+47,FALSE),0))</f>
        <v>0</v>
      </c>
      <c r="BJ135" s="17">
        <f>IF(AND($D135=$BI$4,$E135=BJ$5),VLOOKUP($A135,'Потребление ЭЭ_факт'!$A$5:$DH$154,47+'Потребление ЭЭ_факт'!CR$4+47,FALSE),IF(BI135&lt;&gt;0,VLOOKUP($A135,'Потребление ЭЭ_факт'!$A$5:$DH$154,47+'Потребление ЭЭ_факт'!CR$4+47,FALSE),0))</f>
        <v>0</v>
      </c>
      <c r="BK135" s="17">
        <f>IF(AND($D135=$BI$4,$E135=BK$5),VLOOKUP($A135,'Потребление ЭЭ_факт'!$A$5:$DH$154,47+'Потребление ЭЭ_факт'!CS$4+47,FALSE),IF(BJ135&lt;&gt;0,VLOOKUP($A135,'Потребление ЭЭ_факт'!$A$5:$DH$154,47+'Потребление ЭЭ_факт'!CS$4+47,FALSE),0))</f>
        <v>0</v>
      </c>
      <c r="BL135" s="17">
        <f>IF(AND($D135=$BI$4,$E135=BL$5),VLOOKUP($A135,'Потребление ЭЭ_факт'!$A$5:$DH$154,47+'Потребление ЭЭ_факт'!CT$4+47,FALSE),IF(BK135&lt;&gt;0,VLOOKUP($A135,'Потребление ЭЭ_факт'!$A$5:$DH$154,47+'Потребление ЭЭ_факт'!CT$4+47,FALSE),0))</f>
        <v>0</v>
      </c>
      <c r="BM135" s="17">
        <f>IF(AND($D135=$BI$4,$E135=BM$5),VLOOKUP($A135,'Потребление ЭЭ_факт'!$A$5:$DH$154,47+'Потребление ЭЭ_факт'!CU$4+47,FALSE),IF(BL135&lt;&gt;0,VLOOKUP($A135,'Потребление ЭЭ_факт'!$A$5:$DH$154,47+'Потребление ЭЭ_факт'!CU$4+47,FALSE),0))</f>
        <v>0</v>
      </c>
      <c r="BN135" s="17">
        <f>IF(AND($D135=$BI$4,$E135=BN$5),VLOOKUP($A135,'Потребление ЭЭ_факт'!$A$5:$DH$154,47+'Потребление ЭЭ_факт'!CV$4+47,FALSE),IF(BM135&lt;&gt;0,VLOOKUP($A135,'Потребление ЭЭ_факт'!$A$5:$DH$154,47+'Потребление ЭЭ_факт'!CV$4+47,FALSE),0))</f>
        <v>0</v>
      </c>
      <c r="BO135" s="17">
        <f>IF(AND($D135=$BI$4,$E135=BO$5),VLOOKUP($A135,'Потребление ЭЭ_факт'!$A$5:$DH$154,47+'Потребление ЭЭ_факт'!CW$4+47,FALSE),IF(BN135&lt;&gt;0,VLOOKUP($A135,'Потребление ЭЭ_факт'!$A$5:$DH$154,47+'Потребление ЭЭ_факт'!CW$4+47,FALSE),0))</f>
        <v>12636.66</v>
      </c>
      <c r="BP135" s="17">
        <f>IF(AND($D135=$BI$4,$E135=BP$5),VLOOKUP($A135,'Потребление ЭЭ_факт'!$A$5:$DH$154,47+'Потребление ЭЭ_факт'!CX$4+47,FALSE),IF(BO135&lt;&gt;0,VLOOKUP($A135,'Потребление ЭЭ_факт'!$A$5:$DH$154,47+'Потребление ЭЭ_факт'!CX$4+47,FALSE),0))</f>
        <v>12229.38</v>
      </c>
      <c r="BQ135" s="17">
        <f>IF(AND($D135=$BI$4,$E135=BQ$5),VLOOKUP($A135,'Потребление ЭЭ_факт'!$A$5:$DH$154,47+'Потребление ЭЭ_факт'!CY$4+47,FALSE),IF(BP135&lt;&gt;0,VLOOKUP($A135,'Потребление ЭЭ_факт'!$A$5:$DH$154,47+'Потребление ЭЭ_факт'!CY$4+47,FALSE),0))</f>
        <v>11720.46</v>
      </c>
      <c r="BR135" s="17">
        <f>IF(AND($D135=$BI$4,$E135=BR$5),VLOOKUP($A135,'Потребление ЭЭ_факт'!$A$5:$DH$154,47+'Потребление ЭЭ_факт'!CZ$4+47,FALSE),IF(BQ135&lt;&gt;0,VLOOKUP($A135,'Потребление ЭЭ_факт'!$A$5:$DH$154,47+'Потребление ЭЭ_факт'!CZ$4+47,FALSE),0))</f>
        <v>11286.196956521739</v>
      </c>
      <c r="BS135" s="17">
        <f>IF(AND($D135=$BI$4,$E135=BS$5),VLOOKUP($A135,'Потребление ЭЭ_факт'!$A$5:$DH$154,47+'Потребление ЭЭ_факт'!DA$4+47,FALSE),IF(BR135&lt;&gt;0,VLOOKUP($A135,'Потребление ЭЭ_факт'!$A$5:$DH$154,47+'Потребление ЭЭ_факт'!DA$4+47,FALSE),0))</f>
        <v>11015.76</v>
      </c>
      <c r="BT135" s="17">
        <f>IF(AND($D135=$BI$4,$E135=BT$5),VLOOKUP($A135,'Потребление ЭЭ_факт'!$A$5:$DH$154,47+'Потребление ЭЭ_факт'!DB$4+47,FALSE),IF(BS135&lt;&gt;0,VLOOKUP($A135,'Потребление ЭЭ_факт'!$A$5:$DH$154,47+'Потребление ЭЭ_факт'!DB$4+47,FALSE),0))</f>
        <v>10927.02</v>
      </c>
      <c r="BU135" s="14">
        <f>IF(AND($D135=$BU$4,$E135=BU$5),VLOOKUP($A135,'Потребление ЭЭ_факт'!$A$5:$DH$154,59+'Потребление ЭЭ_факт'!DC$4+47,FALSE),IF(BT135&lt;&gt;0,VLOOKUP($A135,'Потребление ЭЭ_факт'!$A$5:$DH$154,47+'Потребление ЭЭ_факт'!DC$4+59,FALSE),0))</f>
        <v>11072.79</v>
      </c>
      <c r="BV135" s="17">
        <f>IF(AND($D135=$BU$4,$E135=BV$5),VLOOKUP($A135,'Потребление ЭЭ_факт'!$A$5:$DH$154,59+'Потребление ЭЭ_факт'!DD$4+47,FALSE),IF(BU135&lt;&gt;0,VLOOKUP($A135,'Потребление ЭЭ_факт'!$A$5:$DH$154,47+'Потребление ЭЭ_факт'!DD$4+59,FALSE),0))</f>
        <v>9660.2099999999991</v>
      </c>
      <c r="BW135" s="17">
        <f>IF(AND($D135=$BU$4,$E135=BW$5),VLOOKUP($A135,'Потребление ЭЭ_факт'!$A$5:$DH$154,59+'Потребление ЭЭ_факт'!DE$4+47,FALSE),IF(BV135&lt;&gt;0,VLOOKUP($A135,'Потребление ЭЭ_факт'!$A$5:$DH$154,47+'Потребление ЭЭ_факт'!DE$4+59,FALSE),0))</f>
        <v>11588.91</v>
      </c>
      <c r="BX135" s="17">
        <f>IF(AND($D135=$BU$4,$E135=BX$5),VLOOKUP($A135,'Потребление ЭЭ_факт'!$A$5:$DH$154,59+'Потребление ЭЭ_факт'!DF$4+47,FALSE),IF(BW135&lt;&gt;0,VLOOKUP($A135,'Потребление ЭЭ_факт'!$A$5:$DH$154,47+'Потребление ЭЭ_факт'!DF$4+59,FALSE),0))</f>
        <v>10591.14</v>
      </c>
      <c r="BY135" s="17">
        <f>IF(AND($D135=$BU$4,$E135=BY$5),VLOOKUP($A135,'Потребление ЭЭ_факт'!$A$5:$DH$154,59+'Потребление ЭЭ_факт'!DG$4+47,FALSE),IF(BX135&lt;&gt;0,VLOOKUP($A135,'Потребление ЭЭ_факт'!$A$5:$DH$154,47+'Потребление ЭЭ_факт'!DG$4+59,FALSE),0))</f>
        <v>11523.39</v>
      </c>
      <c r="BZ135" s="17">
        <f>IF(AND($D135=$BU$4,$E135=BZ$5),VLOOKUP($A135,'Потребление ЭЭ_факт'!$A$5:$DH$154,59+'Потребление ЭЭ_факт'!DH$4+47,FALSE),IF(BY135&lt;&gt;0,VLOOKUP($A135,'Потребление ЭЭ_факт'!$A$5:$DH$154,47+'Потребление ЭЭ_факт'!DH$4+59,FALSE),0))</f>
        <v>11912.388631578948</v>
      </c>
      <c r="CA135" s="17">
        <f>AVERAGE(BO135)</f>
        <v>12636.66</v>
      </c>
      <c r="CB135" s="17">
        <f t="shared" si="468"/>
        <v>12229.38</v>
      </c>
      <c r="CC135" s="17">
        <f t="shared" si="469"/>
        <v>11720.46</v>
      </c>
      <c r="CD135" s="17">
        <f t="shared" si="470"/>
        <v>11286.196956521739</v>
      </c>
      <c r="CE135" s="17">
        <f t="shared" si="471"/>
        <v>11015.76</v>
      </c>
      <c r="CF135" s="15">
        <f t="shared" si="472"/>
        <v>10927.02</v>
      </c>
      <c r="CG135" s="14">
        <f t="shared" si="473"/>
        <v>11072.79</v>
      </c>
      <c r="CH135" s="15">
        <f t="shared" si="474"/>
        <v>9660.2099999999991</v>
      </c>
      <c r="CI135" s="15">
        <f t="shared" si="475"/>
        <v>11588.91</v>
      </c>
      <c r="CJ135" s="15">
        <f t="shared" si="476"/>
        <v>10591.14</v>
      </c>
      <c r="CK135" s="15">
        <f t="shared" si="477"/>
        <v>11523.39</v>
      </c>
      <c r="CL135" s="15">
        <f t="shared" si="478"/>
        <v>11912.388631578948</v>
      </c>
      <c r="CM135" s="15">
        <f t="shared" si="438"/>
        <v>12636.66</v>
      </c>
      <c r="CN135" s="15">
        <f t="shared" si="439"/>
        <v>12229.38</v>
      </c>
      <c r="CO135" s="15">
        <f t="shared" si="440"/>
        <v>11720.46</v>
      </c>
      <c r="CP135" s="15">
        <f t="shared" si="441"/>
        <v>11286.196956521739</v>
      </c>
      <c r="CQ135" s="15">
        <f t="shared" si="442"/>
        <v>11015.76</v>
      </c>
      <c r="CR135" s="16">
        <f t="shared" si="443"/>
        <v>10927.02</v>
      </c>
      <c r="CS135" s="14">
        <f t="shared" ref="CS135:CS154" si="589">CG135</f>
        <v>11072.79</v>
      </c>
      <c r="CT135" s="15">
        <f t="shared" si="559"/>
        <v>9660.2099999999991</v>
      </c>
      <c r="CU135" s="15">
        <f t="shared" si="560"/>
        <v>11588.91</v>
      </c>
      <c r="CV135" s="15">
        <f t="shared" si="561"/>
        <v>10591.14</v>
      </c>
      <c r="CW135" s="15">
        <f t="shared" si="562"/>
        <v>11523.39</v>
      </c>
      <c r="CX135" s="15">
        <f t="shared" si="563"/>
        <v>11912.388631578948</v>
      </c>
      <c r="CY135" s="15">
        <f t="shared" si="564"/>
        <v>12636.66</v>
      </c>
      <c r="CZ135" s="15">
        <f t="shared" si="565"/>
        <v>12229.38</v>
      </c>
      <c r="DA135" s="15">
        <f t="shared" si="566"/>
        <v>11720.46</v>
      </c>
      <c r="DB135" s="15">
        <f t="shared" si="567"/>
        <v>11286.196956521739</v>
      </c>
      <c r="DC135" s="15">
        <f t="shared" si="568"/>
        <v>11015.76</v>
      </c>
      <c r="DD135" s="16">
        <f t="shared" si="459"/>
        <v>10927.02</v>
      </c>
      <c r="DE135" s="14">
        <f t="shared" si="460"/>
        <v>11072.79</v>
      </c>
      <c r="DF135" s="15">
        <f t="shared" si="569"/>
        <v>9660.2099999999991</v>
      </c>
      <c r="DG135" s="15">
        <f t="shared" si="570"/>
        <v>11588.91</v>
      </c>
      <c r="DH135" s="15">
        <f t="shared" si="571"/>
        <v>10591.14</v>
      </c>
      <c r="DI135" s="15">
        <f t="shared" si="572"/>
        <v>11523.39</v>
      </c>
      <c r="DJ135" s="15">
        <f t="shared" si="573"/>
        <v>11912.388631578948</v>
      </c>
      <c r="DK135" s="15">
        <f t="shared" si="574"/>
        <v>12636.66</v>
      </c>
      <c r="DL135" s="15">
        <f t="shared" si="575"/>
        <v>12229.38</v>
      </c>
      <c r="DM135" s="15">
        <f t="shared" si="576"/>
        <v>11720.46</v>
      </c>
      <c r="DN135" s="15">
        <f t="shared" si="577"/>
        <v>11286.196956521739</v>
      </c>
      <c r="DO135" s="15">
        <f t="shared" si="578"/>
        <v>11015.76</v>
      </c>
      <c r="DP135" s="16">
        <f t="shared" si="579"/>
        <v>10927.02</v>
      </c>
      <c r="DQ135" s="14">
        <f t="shared" si="486"/>
        <v>11072.79</v>
      </c>
      <c r="DR135" s="15">
        <f t="shared" si="487"/>
        <v>9660.2099999999991</v>
      </c>
      <c r="DS135" s="15">
        <f t="shared" si="488"/>
        <v>11588.91</v>
      </c>
      <c r="DT135" s="15">
        <f t="shared" si="489"/>
        <v>10591.14</v>
      </c>
      <c r="DU135" s="15">
        <f t="shared" si="490"/>
        <v>11523.39</v>
      </c>
      <c r="DV135" s="15">
        <f t="shared" si="491"/>
        <v>11912.388631578948</v>
      </c>
      <c r="DW135" s="15">
        <f t="shared" si="492"/>
        <v>12636.66</v>
      </c>
      <c r="DX135" s="15">
        <f t="shared" si="493"/>
        <v>12229.38</v>
      </c>
      <c r="DY135" s="15">
        <f t="shared" si="494"/>
        <v>11720.46</v>
      </c>
      <c r="DZ135" s="15">
        <f t="shared" si="444"/>
        <v>11286.196956521739</v>
      </c>
      <c r="EA135" s="15">
        <f t="shared" si="445"/>
        <v>11015.76</v>
      </c>
      <c r="EB135" s="16">
        <f t="shared" si="446"/>
        <v>10927.02</v>
      </c>
      <c r="EC135" s="14">
        <f t="shared" si="447"/>
        <v>11072.79</v>
      </c>
      <c r="ED135" s="15">
        <f t="shared" si="448"/>
        <v>9660.2099999999991</v>
      </c>
      <c r="EE135" s="15">
        <f t="shared" si="449"/>
        <v>11588.91</v>
      </c>
      <c r="EF135" s="15">
        <f t="shared" si="450"/>
        <v>10591.14</v>
      </c>
      <c r="EG135" s="15">
        <f t="shared" si="451"/>
        <v>11523.39</v>
      </c>
      <c r="EH135" s="15">
        <f t="shared" si="452"/>
        <v>11912.388631578948</v>
      </c>
      <c r="EI135" s="15">
        <f t="shared" si="453"/>
        <v>12636.66</v>
      </c>
      <c r="EJ135" s="15">
        <f t="shared" si="454"/>
        <v>12229.38</v>
      </c>
      <c r="EK135" s="15">
        <f t="shared" si="455"/>
        <v>11720.46</v>
      </c>
      <c r="EL135" s="15">
        <f t="shared" si="456"/>
        <v>11286.196956521739</v>
      </c>
      <c r="EM135" s="15">
        <f t="shared" si="457"/>
        <v>11015.76</v>
      </c>
      <c r="EN135" s="16">
        <f t="shared" si="458"/>
        <v>10927.02</v>
      </c>
      <c r="EO135" s="14"/>
      <c r="EP135" s="15"/>
      <c r="EQ135" s="15"/>
      <c r="ER135" s="15"/>
      <c r="ES135" s="15"/>
      <c r="ET135" s="15"/>
      <c r="EU135" s="15"/>
      <c r="EV135" s="15"/>
      <c r="EW135" s="15"/>
      <c r="EX135" s="15"/>
      <c r="EY135" s="15"/>
      <c r="EZ135" s="16"/>
      <c r="FC135" s="14"/>
      <c r="FD135" s="17"/>
      <c r="FE135" s="17"/>
      <c r="FF135" s="17"/>
      <c r="FG135" s="17"/>
      <c r="FH135" s="17"/>
      <c r="FI135" s="17"/>
      <c r="FJ135" s="17"/>
      <c r="FK135" s="17"/>
      <c r="FL135" s="17"/>
      <c r="FM135" s="17"/>
      <c r="FN135" s="17"/>
      <c r="FO135" s="14"/>
      <c r="FP135" s="17"/>
      <c r="FQ135" s="17"/>
      <c r="FR135" s="17"/>
      <c r="FS135" s="17"/>
      <c r="FT135" s="17"/>
      <c r="FU135" s="17"/>
      <c r="FV135" s="17"/>
      <c r="FW135" s="17"/>
      <c r="FX135" s="17"/>
      <c r="FY135" s="17"/>
      <c r="FZ135" s="17"/>
      <c r="GA135" s="14"/>
      <c r="GB135" s="17"/>
      <c r="GC135" s="17"/>
      <c r="GD135" s="17"/>
      <c r="GE135" s="17"/>
      <c r="GF135" s="17"/>
      <c r="GG135" s="17"/>
      <c r="GH135" s="17">
        <f t="shared" si="495"/>
        <v>12229.38</v>
      </c>
      <c r="GI135" s="17">
        <f t="shared" si="496"/>
        <v>11720.46</v>
      </c>
      <c r="GJ135" s="17">
        <f t="shared" si="497"/>
        <v>11286.196956521739</v>
      </c>
      <c r="GK135" s="17">
        <f t="shared" si="498"/>
        <v>11015.76</v>
      </c>
      <c r="GL135" s="17">
        <f t="shared" si="499"/>
        <v>10927.02</v>
      </c>
      <c r="GM135" s="14">
        <f t="shared" si="500"/>
        <v>11072.79</v>
      </c>
      <c r="GN135" s="17">
        <f t="shared" si="501"/>
        <v>9660.2099999999991</v>
      </c>
      <c r="GO135" s="17">
        <f t="shared" si="502"/>
        <v>11588.91</v>
      </c>
      <c r="GP135" s="17">
        <f t="shared" si="503"/>
        <v>10591.14</v>
      </c>
      <c r="GQ135" s="17">
        <f t="shared" si="504"/>
        <v>11523.39</v>
      </c>
      <c r="GR135" s="17">
        <f t="shared" si="505"/>
        <v>11912.388631578948</v>
      </c>
      <c r="GS135" s="17">
        <f t="shared" si="506"/>
        <v>12636.66</v>
      </c>
      <c r="GT135" s="17">
        <f t="shared" si="507"/>
        <v>12229.38</v>
      </c>
      <c r="GU135" s="17">
        <f t="shared" si="508"/>
        <v>11720.46</v>
      </c>
      <c r="GV135" s="17">
        <f t="shared" si="509"/>
        <v>11286.196956521739</v>
      </c>
      <c r="GW135" s="17">
        <f t="shared" si="510"/>
        <v>11015.76</v>
      </c>
      <c r="GX135" s="15">
        <f t="shared" si="511"/>
        <v>10927.02</v>
      </c>
      <c r="GY135" s="14">
        <f t="shared" si="512"/>
        <v>11072.79</v>
      </c>
      <c r="GZ135" s="15">
        <f t="shared" si="513"/>
        <v>9660.2099999999991</v>
      </c>
      <c r="HA135" s="15">
        <f t="shared" si="514"/>
        <v>11588.91</v>
      </c>
      <c r="HB135" s="15">
        <f t="shared" si="515"/>
        <v>10591.14</v>
      </c>
      <c r="HC135" s="15">
        <f t="shared" si="516"/>
        <v>11523.39</v>
      </c>
      <c r="HD135" s="15">
        <f t="shared" si="517"/>
        <v>11912.388631578948</v>
      </c>
      <c r="HE135" s="15">
        <f t="shared" si="518"/>
        <v>12636.66</v>
      </c>
      <c r="HF135" s="15">
        <f t="shared" si="519"/>
        <v>12229.38</v>
      </c>
      <c r="HG135" s="15">
        <f t="shared" si="520"/>
        <v>11720.46</v>
      </c>
      <c r="HH135" s="15">
        <f t="shared" si="521"/>
        <v>11286.196956521739</v>
      </c>
      <c r="HI135" s="15">
        <f t="shared" si="522"/>
        <v>11015.76</v>
      </c>
      <c r="HJ135" s="16">
        <f t="shared" si="523"/>
        <v>10927.02</v>
      </c>
      <c r="HK135" s="14">
        <f t="shared" si="524"/>
        <v>11072.79</v>
      </c>
      <c r="HL135" s="15">
        <f t="shared" si="525"/>
        <v>9660.2099999999991</v>
      </c>
      <c r="HM135" s="15">
        <f t="shared" si="526"/>
        <v>11588.91</v>
      </c>
      <c r="HN135" s="15">
        <f t="shared" si="527"/>
        <v>10591.14</v>
      </c>
      <c r="HO135" s="15">
        <f t="shared" si="528"/>
        <v>11523.39</v>
      </c>
      <c r="HP135" s="15">
        <f t="shared" si="529"/>
        <v>11912.388631578948</v>
      </c>
      <c r="HQ135" s="15">
        <f t="shared" si="530"/>
        <v>12636.66</v>
      </c>
      <c r="HR135" s="15">
        <f t="shared" si="531"/>
        <v>12229.38</v>
      </c>
      <c r="HS135" s="15">
        <f t="shared" si="532"/>
        <v>11720.46</v>
      </c>
      <c r="HT135" s="15">
        <f t="shared" si="533"/>
        <v>11286.196956521739</v>
      </c>
      <c r="HU135" s="15">
        <f t="shared" si="534"/>
        <v>11015.76</v>
      </c>
      <c r="HV135" s="16">
        <f t="shared" si="535"/>
        <v>10927.02</v>
      </c>
      <c r="HW135" s="14">
        <f t="shared" si="536"/>
        <v>11072.79</v>
      </c>
      <c r="HX135" s="15">
        <f t="shared" si="537"/>
        <v>9660.2099999999991</v>
      </c>
      <c r="HY135" s="15">
        <f t="shared" si="538"/>
        <v>11588.91</v>
      </c>
      <c r="HZ135" s="15">
        <f t="shared" si="539"/>
        <v>10591.14</v>
      </c>
      <c r="IA135" s="15">
        <f t="shared" si="540"/>
        <v>11523.39</v>
      </c>
      <c r="IB135" s="15">
        <f t="shared" si="541"/>
        <v>11912.388631578948</v>
      </c>
      <c r="IC135" s="15">
        <f t="shared" si="542"/>
        <v>12636.66</v>
      </c>
      <c r="ID135" s="15">
        <f t="shared" si="543"/>
        <v>12229.38</v>
      </c>
      <c r="IE135" s="15">
        <f t="shared" si="544"/>
        <v>11720.46</v>
      </c>
      <c r="IF135" s="15">
        <f t="shared" si="545"/>
        <v>11286.196956521739</v>
      </c>
      <c r="IG135" s="15">
        <f t="shared" si="546"/>
        <v>11015.76</v>
      </c>
      <c r="IH135" s="16">
        <f t="shared" si="547"/>
        <v>10927.02</v>
      </c>
      <c r="II135" s="14">
        <f t="shared" si="548"/>
        <v>11072.79</v>
      </c>
      <c r="IJ135" s="15">
        <f t="shared" si="549"/>
        <v>9660.2099999999991</v>
      </c>
      <c r="IK135" s="15">
        <f t="shared" si="550"/>
        <v>11588.91</v>
      </c>
      <c r="IL135" s="15">
        <f t="shared" si="551"/>
        <v>10591.14</v>
      </c>
      <c r="IM135" s="15">
        <f t="shared" si="552"/>
        <v>11523.39</v>
      </c>
      <c r="IN135" s="15">
        <f t="shared" si="553"/>
        <v>11912.388631578948</v>
      </c>
      <c r="IO135" s="15">
        <f t="shared" si="554"/>
        <v>12636.66</v>
      </c>
      <c r="IP135" s="15"/>
      <c r="IQ135" s="15"/>
      <c r="IR135" s="15"/>
      <c r="IS135" s="15"/>
      <c r="IT135" s="16"/>
      <c r="IU135" s="14"/>
      <c r="IV135" s="15"/>
      <c r="IW135" s="15"/>
      <c r="IX135" s="15"/>
      <c r="IY135" s="15"/>
      <c r="IZ135" s="15"/>
      <c r="JA135" s="15"/>
      <c r="JB135" s="15"/>
      <c r="JC135" s="15"/>
      <c r="JD135" s="15"/>
      <c r="JE135" s="15"/>
      <c r="JF135" s="16"/>
      <c r="JH135" s="17"/>
      <c r="JI135" s="14">
        <f t="shared" si="580"/>
        <v>0</v>
      </c>
      <c r="JJ135" s="15">
        <f t="shared" si="581"/>
        <v>0</v>
      </c>
      <c r="JK135" s="15">
        <f t="shared" si="582"/>
        <v>57178.816956521739</v>
      </c>
      <c r="JL135" s="15">
        <f t="shared" si="583"/>
        <v>136164.30558810069</v>
      </c>
      <c r="JM135" s="15">
        <f t="shared" si="584"/>
        <v>136164.30558810069</v>
      </c>
      <c r="JN135" s="15">
        <f t="shared" si="585"/>
        <v>136164.30558810069</v>
      </c>
      <c r="JO135" s="15">
        <f t="shared" si="586"/>
        <v>136164.30558810069</v>
      </c>
      <c r="JP135" s="15">
        <f t="shared" si="587"/>
        <v>78985.488631578948</v>
      </c>
      <c r="JQ135" s="15">
        <f t="shared" si="588"/>
        <v>0</v>
      </c>
      <c r="JR135" s="14"/>
    </row>
    <row r="136" spans="1:278" ht="12.75" customHeight="1" x14ac:dyDescent="0.25">
      <c r="A136" s="5" t="s">
        <v>107</v>
      </c>
      <c r="B136" s="3" t="s">
        <v>108</v>
      </c>
      <c r="C136" s="4">
        <v>45527</v>
      </c>
      <c r="D136">
        <f t="shared" si="479"/>
        <v>2024</v>
      </c>
      <c r="E136">
        <f t="shared" si="480"/>
        <v>8</v>
      </c>
      <c r="F136">
        <f t="shared" si="481"/>
        <v>2021</v>
      </c>
      <c r="G136">
        <f t="shared" si="483"/>
        <v>8</v>
      </c>
      <c r="H136">
        <f t="shared" si="555"/>
        <v>2024</v>
      </c>
      <c r="I136">
        <f t="shared" si="556"/>
        <v>9</v>
      </c>
      <c r="J136">
        <f t="shared" si="557"/>
        <v>2029</v>
      </c>
      <c r="K136">
        <f t="shared" si="558"/>
        <v>8</v>
      </c>
      <c r="M136" s="28">
        <f>IF(AND($D136=$M$4,$E136=M$5),VLOOKUP($A136,'Потребление ЭЭ_факт'!$A$5:$DH$154,47+'Потребление ЭЭ_факт'!AU$4-1,FALSE),IF(L136&lt;&gt;0,VLOOKUP($A136,'Потребление ЭЭ_факт'!$A$5:$DH$154,47+'Потребление ЭЭ_факт'!AU$4-1,FALSE),0))</f>
        <v>0</v>
      </c>
      <c r="N136" s="17">
        <f>IF(AND($D136=$M$4,$E136=N$5),VLOOKUP($A136,'Потребление ЭЭ_факт'!$A$5:$DH$154,47+'Потребление ЭЭ_факт'!AV$4-1,FALSE),IF(M136&lt;&gt;0,VLOOKUP($A136,'Потребление ЭЭ_факт'!$A$5:$DH$154,47+'Потребление ЭЭ_факт'!AV$4-1,FALSE),0))</f>
        <v>0</v>
      </c>
      <c r="O136" s="17">
        <f>IF(AND($D136=$M$4,$E136=O$5),VLOOKUP($A136,'Потребление ЭЭ_факт'!$A$5:$DH$154,47+'Потребление ЭЭ_факт'!AW$4-1,FALSE),IF(N136&lt;&gt;0,VLOOKUP($A136,'Потребление ЭЭ_факт'!$A$5:$DH$154,47+'Потребление ЭЭ_факт'!AW$4-1,FALSE),0))</f>
        <v>0</v>
      </c>
      <c r="P136" s="17">
        <f>IF(AND($D136=$M$4,$E136=P$5),VLOOKUP($A136,'Потребление ЭЭ_факт'!$A$5:$DH$154,47+'Потребление ЭЭ_факт'!AX$4-1,FALSE),IF(O136&lt;&gt;0,VLOOKUP($A136,'Потребление ЭЭ_факт'!$A$5:$DH$154,47+'Потребление ЭЭ_факт'!AX$4-1,FALSE),0))</f>
        <v>0</v>
      </c>
      <c r="Q136" s="17">
        <f>IF(AND($D136=$M$4,$E136=Q$5),VLOOKUP($A136,'Потребление ЭЭ_факт'!$A$5:$DH$154,47+'Потребление ЭЭ_факт'!AY$4-1,FALSE),IF(P136&lt;&gt;0,VLOOKUP($A136,'Потребление ЭЭ_факт'!$A$5:$DH$154,47+'Потребление ЭЭ_факт'!AY$4-1,FALSE),0))</f>
        <v>0</v>
      </c>
      <c r="R136" s="17">
        <f>IF(AND($D136=$M$4,$E136=R$5),VLOOKUP($A136,'Потребление ЭЭ_факт'!$A$5:$DH$154,47+'Потребление ЭЭ_факт'!AZ$4-1,FALSE),IF(Q136&lt;&gt;0,VLOOKUP($A136,'Потребление ЭЭ_факт'!$A$5:$DH$154,47+'Потребление ЭЭ_факт'!AZ$4-1,FALSE),0))</f>
        <v>0</v>
      </c>
      <c r="S136" s="17">
        <f>IF(AND($D136=$M$4,$E136=S$5),VLOOKUP($A136,'Потребление ЭЭ_факт'!$A$5:$DH$154,47+'Потребление ЭЭ_факт'!BA$4-1,FALSE),IF(R136&lt;&gt;0,VLOOKUP($A136,'Потребление ЭЭ_факт'!$A$5:$DH$154,47+'Потребление ЭЭ_факт'!BA$4-1,FALSE),0))</f>
        <v>0</v>
      </c>
      <c r="T136" s="17">
        <f>IF(AND($D136=$M$4,$E136=T$5),VLOOKUP($A136,'Потребление ЭЭ_факт'!$A$5:$DH$154,47+'Потребление ЭЭ_факт'!BB$4-1,FALSE),IF(S136&lt;&gt;0,VLOOKUP($A136,'Потребление ЭЭ_факт'!$A$5:$DH$154,47+'Потребление ЭЭ_факт'!BB$4-1,FALSE),0))</f>
        <v>0</v>
      </c>
      <c r="U136" s="17">
        <f>IF(AND($D136=$M$4,$E136=U$5),VLOOKUP($A136,'Потребление ЭЭ_факт'!$A$5:$DH$154,47+'Потребление ЭЭ_факт'!BC$4-1,FALSE),IF(T136&lt;&gt;0,VLOOKUP($A136,'Потребление ЭЭ_факт'!$A$5:$DH$154,47+'Потребление ЭЭ_факт'!BC$4-1,FALSE),0))</f>
        <v>0</v>
      </c>
      <c r="V136" s="17">
        <f>IF(AND($D136=$M$4,$E136=V$5),VLOOKUP($A136,'Потребление ЭЭ_факт'!$A$5:$DH$154,47+'Потребление ЭЭ_факт'!BD$4-1,FALSE),IF(U136&lt;&gt;0,VLOOKUP($A136,'Потребление ЭЭ_факт'!$A$5:$DH$154,47+'Потребление ЭЭ_факт'!BD$4-1,FALSE),0))</f>
        <v>0</v>
      </c>
      <c r="W136" s="17">
        <f>IF(AND($D136=$M$4,$E136=W$5),VLOOKUP($A136,'Потребление ЭЭ_факт'!$A$5:$DH$154,47+'Потребление ЭЭ_факт'!BE$4-1,FALSE),IF(V136&lt;&gt;0,VLOOKUP($A136,'Потребление ЭЭ_факт'!$A$5:$DH$154,47+'Потребление ЭЭ_факт'!BE$4-1,FALSE),0))</f>
        <v>0</v>
      </c>
      <c r="X136" s="17">
        <f>IF(AND($D136=$M$4,$E136=X$5),VLOOKUP($A136,'Потребление ЭЭ_факт'!$A$5:$DH$154,47+'Потребление ЭЭ_факт'!BF$4-1,FALSE),IF(W136&lt;&gt;0,VLOOKUP($A136,'Потребление ЭЭ_факт'!$A$5:$DH$154,47+'Потребление ЭЭ_факт'!BF$4-1,FALSE),0))</f>
        <v>0</v>
      </c>
      <c r="Y136" s="14">
        <f>IF(AND($D136=$Y$4,$E136=Y$5),VLOOKUP($A136,'Потребление ЭЭ_факт'!$A$5:$DH$154,47+'Потребление ЭЭ_факт'!BG$4+11,FALSE),IF(X136&lt;&gt;0,VLOOKUP($A136,'Потребление ЭЭ_факт'!$A$5:$DH$154,47+'Потребление ЭЭ_факт'!BG$4+11,FALSE),0))</f>
        <v>0</v>
      </c>
      <c r="Z136" s="17">
        <f>IF(AND($D136=$Y$4,$E136=Z$5),VLOOKUP($A136,'Потребление ЭЭ_факт'!$A$5:$DH$154,47+'Потребление ЭЭ_факт'!BH$4+11,FALSE),IF(Y136&lt;&gt;0,VLOOKUP($A136,'Потребление ЭЭ_факт'!$A$5:$DH$154,47+'Потребление ЭЭ_факт'!BH$4+11,FALSE),0))</f>
        <v>0</v>
      </c>
      <c r="AA136" s="17">
        <f>IF(AND($D136=$Y$4,$E136=AA$5),VLOOKUP($A136,'Потребление ЭЭ_факт'!$A$5:$DH$154,47+'Потребление ЭЭ_факт'!BI$4+11,FALSE),IF(Z136&lt;&gt;0,VLOOKUP($A136,'Потребление ЭЭ_факт'!$A$5:$DH$154,47+'Потребление ЭЭ_факт'!BI$4+11,FALSE),0))</f>
        <v>0</v>
      </c>
      <c r="AB136" s="17">
        <f>IF(AND($D136=$Y$4,$E136=AB$5),VLOOKUP($A136,'Потребление ЭЭ_факт'!$A$5:$DH$154,47+'Потребление ЭЭ_факт'!BJ$4+11,FALSE),IF(AA136&lt;&gt;0,VLOOKUP($A136,'Потребление ЭЭ_факт'!$A$5:$DH$154,47+'Потребление ЭЭ_факт'!BJ$4+11,FALSE),0))</f>
        <v>0</v>
      </c>
      <c r="AC136" s="17">
        <f>IF(AND($D136=$Y$4,$E136=AC$5),VLOOKUP($A136,'Потребление ЭЭ_факт'!$A$5:$DH$154,47+'Потребление ЭЭ_факт'!BK$4+11,FALSE),IF(AB136&lt;&gt;0,VLOOKUP($A136,'Потребление ЭЭ_факт'!$A$5:$DH$154,47+'Потребление ЭЭ_факт'!BK$4+11,FALSE),0))</f>
        <v>0</v>
      </c>
      <c r="AD136" s="17">
        <f>IF(AND($D136=$Y$4,$E136=AD$5),VLOOKUP($A136,'Потребление ЭЭ_факт'!$A$5:$DH$154,47+'Потребление ЭЭ_факт'!BL$4+11,FALSE),IF(AC136&lt;&gt;0,VLOOKUP($A136,'Потребление ЭЭ_факт'!$A$5:$DH$154,47+'Потребление ЭЭ_факт'!BL$4+11,FALSE),0))</f>
        <v>0</v>
      </c>
      <c r="AE136" s="17">
        <f>IF(AND($D136=$Y$4,$E136=AE$5),VLOOKUP($A136,'Потребление ЭЭ_факт'!$A$5:$DH$154,47+'Потребление ЭЭ_факт'!BM$4+11,FALSE),IF(AD136&lt;&gt;0,VLOOKUP($A136,'Потребление ЭЭ_факт'!$A$5:$DH$154,47+'Потребление ЭЭ_факт'!BM$4+11,FALSE),0))</f>
        <v>0</v>
      </c>
      <c r="AF136" s="17">
        <f>IF(AND($D136=$Y$4,$E136=AF$5),VLOOKUP($A136,'Потребление ЭЭ_факт'!$A$5:$DH$154,47+'Потребление ЭЭ_факт'!BN$4+11,FALSE),IF(AE136&lt;&gt;0,VLOOKUP($A136,'Потребление ЭЭ_факт'!$A$5:$DH$154,47+'Потребление ЭЭ_факт'!BN$4+11,FALSE),0))</f>
        <v>0</v>
      </c>
      <c r="AG136" s="17">
        <f>IF(AND($D136=$Y$4,$E136=AG$5),VLOOKUP($A136,'Потребление ЭЭ_факт'!$A$5:$DH$154,47+'Потребление ЭЭ_факт'!BO$4+11,FALSE),IF(AF136&lt;&gt;0,VLOOKUP($A136,'Потребление ЭЭ_факт'!$A$5:$DH$154,47+'Потребление ЭЭ_факт'!BO$4+11,FALSE),0))</f>
        <v>0</v>
      </c>
      <c r="AH136" s="17">
        <f>IF(AND($D136=$Y$4,$E136=AH$5),VLOOKUP($A136,'Потребление ЭЭ_факт'!$A$5:$DH$154,47+'Потребление ЭЭ_факт'!BP$4+11,FALSE),IF(AG136&lt;&gt;0,VLOOKUP($A136,'Потребление ЭЭ_факт'!$A$5:$DH$154,47+'Потребление ЭЭ_факт'!BP$4+11,FALSE),0))</f>
        <v>0</v>
      </c>
      <c r="AI136" s="17">
        <f>IF(AND($D136=$Y$4,$E136=AI$5),VLOOKUP($A136,'Потребление ЭЭ_факт'!$A$5:$DH$154,47+'Потребление ЭЭ_факт'!BQ$4+11,FALSE),IF(AH136&lt;&gt;0,VLOOKUP($A136,'Потребление ЭЭ_факт'!$A$5:$DH$154,47+'Потребление ЭЭ_факт'!BQ$4+11,FALSE),0))</f>
        <v>0</v>
      </c>
      <c r="AJ136" s="17">
        <f>IF(AND($D136=$Y$4,$E136=AJ$5),VLOOKUP($A136,'Потребление ЭЭ_факт'!$A$5:$DH$154,47+'Потребление ЭЭ_факт'!BR$4+11,FALSE),IF(AI136&lt;&gt;0,VLOOKUP($A136,'Потребление ЭЭ_факт'!$A$5:$DH$154,47+'Потребление ЭЭ_факт'!BR$4+11,FALSE),0))</f>
        <v>0</v>
      </c>
      <c r="AK136" s="14">
        <f>IF(AND($D136=$AK$4,$E136=AK$5),VLOOKUP($A136,'Потребление ЭЭ_факт'!$A$5:$DH$154,47+'Потребление ЭЭ_факт'!BS$4+23,FALSE),IF(AJ136&lt;&gt;0,VLOOKUP($A136,'Потребление ЭЭ_факт'!$A$5:$DH$154,47+'Потребление ЭЭ_факт'!BS$4+23,FALSE),0))</f>
        <v>0</v>
      </c>
      <c r="AL136" s="17">
        <f>IF(AND($D136=$AK$4,$E136=AL$5),VLOOKUP($A136,'Потребление ЭЭ_факт'!$A$5:$DH$154,47+'Потребление ЭЭ_факт'!BT$4+23,FALSE),IF(AK136&lt;&gt;0,VLOOKUP($A136,'Потребление ЭЭ_факт'!$A$5:$DH$154,47+'Потребление ЭЭ_факт'!BT$4+23,FALSE),0))</f>
        <v>0</v>
      </c>
      <c r="AM136" s="17">
        <f>IF(AND($D136=$AK$4,$E136=AM$5),VLOOKUP($A136,'Потребление ЭЭ_факт'!$A$5:$DH$154,47+'Потребление ЭЭ_факт'!BU$4+23,FALSE),IF(AL136&lt;&gt;0,VLOOKUP($A136,'Потребление ЭЭ_факт'!$A$5:$DH$154,47+'Потребление ЭЭ_факт'!BU$4+23,FALSE),0))</f>
        <v>0</v>
      </c>
      <c r="AN136" s="17">
        <f>IF(AND($D136=$AK$4,$E136=AN$5),VLOOKUP($A136,'Потребление ЭЭ_факт'!$A$5:$DH$154,47+'Потребление ЭЭ_факт'!BV$4+23,FALSE),IF(AM136&lt;&gt;0,VLOOKUP($A136,'Потребление ЭЭ_факт'!$A$5:$DH$154,47+'Потребление ЭЭ_факт'!BV$4+23,FALSE),0))</f>
        <v>0</v>
      </c>
      <c r="AO136" s="17">
        <f>IF(AND($D136=$AK$4,$E136=AO$5),VLOOKUP($A136,'Потребление ЭЭ_факт'!$A$5:$DH$154,47+'Потребление ЭЭ_факт'!BW$4+23,FALSE),IF(AN136&lt;&gt;0,VLOOKUP($A136,'Потребление ЭЭ_факт'!$A$5:$DH$154,47+'Потребление ЭЭ_факт'!BW$4+23,FALSE),0))</f>
        <v>0</v>
      </c>
      <c r="AP136" s="17">
        <f>IF(AND($D136=$AK$4,$E136=AP$5),VLOOKUP($A136,'Потребление ЭЭ_факт'!$A$5:$DH$154,47+'Потребление ЭЭ_факт'!BX$4+23,FALSE),IF(AO136&lt;&gt;0,VLOOKUP($A136,'Потребление ЭЭ_факт'!$A$5:$DH$154,47+'Потребление ЭЭ_факт'!BX$4+23,FALSE),0))</f>
        <v>0</v>
      </c>
      <c r="AQ136" s="17">
        <f>IF(AND($D136=$AK$4,$E136=AQ$5),VLOOKUP($A136,'Потребление ЭЭ_факт'!$A$5:$DH$154,47+'Потребление ЭЭ_факт'!BY$4+23,FALSE),IF(AP136&lt;&gt;0,VLOOKUP($A136,'Потребление ЭЭ_факт'!$A$5:$DH$154,47+'Потребление ЭЭ_факт'!BY$4+23,FALSE),0))</f>
        <v>0</v>
      </c>
      <c r="AR136" s="17">
        <f>IF(AND($D136=$AK$4,$E136=AR$5),VLOOKUP($A136,'Потребление ЭЭ_факт'!$A$5:$DH$154,47+'Потребление ЭЭ_факт'!BZ$4+23,FALSE),IF(AQ136&lt;&gt;0,VLOOKUP($A136,'Потребление ЭЭ_факт'!$A$5:$DH$154,47+'Потребление ЭЭ_факт'!BZ$4+23,FALSE),0))</f>
        <v>0</v>
      </c>
      <c r="AS136" s="17">
        <f>IF(AND($D136=$AK$4,$E136=AS$5),VLOOKUP($A136,'Потребление ЭЭ_факт'!$A$5:$DH$154,47+'Потребление ЭЭ_факт'!CA$4+23,FALSE),IF(AR136&lt;&gt;0,VLOOKUP($A136,'Потребление ЭЭ_факт'!$A$5:$DH$154,47+'Потребление ЭЭ_факт'!CA$4+23,FALSE),0))</f>
        <v>0</v>
      </c>
      <c r="AT136" s="17">
        <f>IF(AND($D136=$AK$4,$E136=AT$5),VLOOKUP($A136,'Потребление ЭЭ_факт'!$A$5:$DH$154,47+'Потребление ЭЭ_факт'!CB$4+23,FALSE),IF(AS136&lt;&gt;0,VLOOKUP($A136,'Потребление ЭЭ_факт'!$A$5:$DH$154,47+'Потребление ЭЭ_факт'!CB$4+23,FALSE),0))</f>
        <v>0</v>
      </c>
      <c r="AU136" s="17">
        <f>IF(AND($D136=$AK$4,$E136=AU$5),VLOOKUP($A136,'Потребление ЭЭ_факт'!$A$5:$DH$154,47+'Потребление ЭЭ_факт'!CC$4+23,FALSE),IF(AT136&lt;&gt;0,VLOOKUP($A136,'Потребление ЭЭ_факт'!$A$5:$DH$154,47+'Потребление ЭЭ_факт'!CC$4+23,FALSE),0))</f>
        <v>0</v>
      </c>
      <c r="AV136" s="17">
        <f>IF(AND($D136=$AK$4,$E136=AV$5),VLOOKUP($A136,'Потребление ЭЭ_факт'!$A$5:$DH$154,47+'Потребление ЭЭ_факт'!CD$4+23,FALSE),IF(AU136&lt;&gt;0,VLOOKUP($A136,'Потребление ЭЭ_факт'!$A$5:$DH$154,47+'Потребление ЭЭ_факт'!CD$4+23,FALSE),0))</f>
        <v>0</v>
      </c>
      <c r="AW136" s="14">
        <f>IF(AND($D136=$AW$4,$E136=AW$5),VLOOKUP($A136,'Потребление ЭЭ_факт'!$A$5:$DH$154,47+'Потребление ЭЭ_факт'!CE$4+35,FALSE),IF(AV136&lt;&gt;0,VLOOKUP($A136,'Потребление ЭЭ_факт'!$A$5:$DH$154,47+'Потребление ЭЭ_факт'!CE$4+35,FALSE),0))</f>
        <v>0</v>
      </c>
      <c r="AX136" s="17">
        <f>IF(AND($D136=$AW$4,$E136=AX$5),VLOOKUP($A136,'Потребление ЭЭ_факт'!$A$5:$DH$154,47+'Потребление ЭЭ_факт'!CF$4+35,FALSE),IF(AW136&lt;&gt;0,VLOOKUP($A136,'Потребление ЭЭ_факт'!$A$5:$DH$154,47+'Потребление ЭЭ_факт'!CF$4+35,FALSE),0))</f>
        <v>0</v>
      </c>
      <c r="AY136" s="17">
        <f>IF(AND($D136=$AW$4,$E136=AY$5),VLOOKUP($A136,'Потребление ЭЭ_факт'!$A$5:$DH$154,47+'Потребление ЭЭ_факт'!CG$4+35,FALSE),IF(AX136&lt;&gt;0,VLOOKUP($A136,'Потребление ЭЭ_факт'!$A$5:$DH$154,47+'Потребление ЭЭ_факт'!CG$4+35,FALSE),0))</f>
        <v>0</v>
      </c>
      <c r="AZ136" s="17">
        <f>IF(AND($D136=$AW$4,$E136=AZ$5),VLOOKUP($A136,'Потребление ЭЭ_факт'!$A$5:$DH$154,47+'Потребление ЭЭ_факт'!CH$4+35,FALSE),IF(AY136&lt;&gt;0,VLOOKUP($A136,'Потребление ЭЭ_факт'!$A$5:$DH$154,47+'Потребление ЭЭ_факт'!CH$4+35,FALSE),0))</f>
        <v>0</v>
      </c>
      <c r="BA136" s="17">
        <f>IF(AND($D136=$AW$4,$E136=BA$5),VLOOKUP($A136,'Потребление ЭЭ_факт'!$A$5:$DH$154,47+'Потребление ЭЭ_факт'!CI$4+35,FALSE),IF(AZ136&lt;&gt;0,VLOOKUP($A136,'Потребление ЭЭ_факт'!$A$5:$DH$154,47+'Потребление ЭЭ_факт'!CI$4+35,FALSE),0))</f>
        <v>0</v>
      </c>
      <c r="BB136" s="17">
        <f>IF(AND($D136=$AW$4,$E136=BB$5),VLOOKUP($A136,'Потребление ЭЭ_факт'!$A$5:$DH$154,47+'Потребление ЭЭ_факт'!CJ$4+35,FALSE),IF(BA136&lt;&gt;0,VLOOKUP($A136,'Потребление ЭЭ_факт'!$A$5:$DH$154,47+'Потребление ЭЭ_факт'!CJ$4+35,FALSE),0))</f>
        <v>0</v>
      </c>
      <c r="BC136" s="17">
        <f>IF(AND($D136=$AW$4,$E136=BC$5),VLOOKUP($A136,'Потребление ЭЭ_факт'!$A$5:$DH$154,47+'Потребление ЭЭ_факт'!CK$4+35,FALSE),IF(BB136&lt;&gt;0,VLOOKUP($A136,'Потребление ЭЭ_факт'!$A$5:$DH$154,47+'Потребление ЭЭ_факт'!CK$4+35,FALSE),0))</f>
        <v>0</v>
      </c>
      <c r="BD136" s="17">
        <f>IF(AND($D136=$AW$4,$E136=BD$5),VLOOKUP($A136,'Потребление ЭЭ_факт'!$A$5:$DH$154,47+'Потребление ЭЭ_факт'!CL$4+35,FALSE),IF(BC136&lt;&gt;0,VLOOKUP($A136,'Потребление ЭЭ_факт'!$A$5:$DH$154,47+'Потребление ЭЭ_факт'!CL$4+35,FALSE),0))</f>
        <v>0</v>
      </c>
      <c r="BE136" s="17">
        <f>IF(AND($D136=$AW$4,$E136=BE$5),VLOOKUP($A136,'Потребление ЭЭ_факт'!$A$5:$DH$154,47+'Потребление ЭЭ_факт'!CM$4+35,FALSE),IF(BD136&lt;&gt;0,VLOOKUP($A136,'Потребление ЭЭ_факт'!$A$5:$DH$154,47+'Потребление ЭЭ_факт'!CM$4+35,FALSE),0))</f>
        <v>0</v>
      </c>
      <c r="BF136" s="17">
        <f>IF(AND($D136=$AW$4,$E136=BF$5),VLOOKUP($A136,'Потребление ЭЭ_факт'!$A$5:$DH$154,47+'Потребление ЭЭ_факт'!CN$4+35,FALSE),IF(BE136&lt;&gt;0,VLOOKUP($A136,'Потребление ЭЭ_факт'!$A$5:$DH$154,47+'Потребление ЭЭ_факт'!CN$4+35,FALSE),0))</f>
        <v>0</v>
      </c>
      <c r="BG136" s="17">
        <f>IF(AND($D136=$AW$4,$E136=BG$5),VLOOKUP($A136,'Потребление ЭЭ_факт'!$A$5:$DH$154,47+'Потребление ЭЭ_факт'!CO$4+35,FALSE),IF(BF136&lt;&gt;0,VLOOKUP($A136,'Потребление ЭЭ_факт'!$A$5:$DH$154,47+'Потребление ЭЭ_факт'!CO$4+35,FALSE),0))</f>
        <v>0</v>
      </c>
      <c r="BH136" s="17">
        <f>IF(AND($D136=$AW$4,$E136=BH$5),VLOOKUP($A136,'Потребление ЭЭ_факт'!$A$5:$DH$154,47+'Потребление ЭЭ_факт'!CP$4+35,FALSE),IF(BG136&lt;&gt;0,VLOOKUP($A136,'Потребление ЭЭ_факт'!$A$5:$DH$154,47+'Потребление ЭЭ_факт'!CP$4+35,FALSE),0))</f>
        <v>0</v>
      </c>
      <c r="BI136" s="14">
        <f>IF(AND($D136=$BI$4,$E136=BI$5),VLOOKUP($A136,'Потребление ЭЭ_факт'!$A$5:$DH$154,47+'Потребление ЭЭ_факт'!CQ$4+47,FALSE),IF(BH136&lt;&gt;0,VLOOKUP($A136,'Потребление ЭЭ_факт'!$A$5:$DH$154,47+'Потребление ЭЭ_факт'!CQ$4+47,FALSE),0))</f>
        <v>0</v>
      </c>
      <c r="BJ136" s="17">
        <f>IF(AND($D136=$BI$4,$E136=BJ$5),VLOOKUP($A136,'Потребление ЭЭ_факт'!$A$5:$DH$154,47+'Потребление ЭЭ_факт'!CR$4+47,FALSE),IF(BI136&lt;&gt;0,VLOOKUP($A136,'Потребление ЭЭ_факт'!$A$5:$DH$154,47+'Потребление ЭЭ_факт'!CR$4+47,FALSE),0))</f>
        <v>0</v>
      </c>
      <c r="BK136" s="17">
        <f>IF(AND($D136=$BI$4,$E136=BK$5),VLOOKUP($A136,'Потребление ЭЭ_факт'!$A$5:$DH$154,47+'Потребление ЭЭ_факт'!CS$4+47,FALSE),IF(BJ136&lt;&gt;0,VLOOKUP($A136,'Потребление ЭЭ_факт'!$A$5:$DH$154,47+'Потребление ЭЭ_факт'!CS$4+47,FALSE),0))</f>
        <v>0</v>
      </c>
      <c r="BL136" s="17">
        <f>IF(AND($D136=$BI$4,$E136=BL$5),VLOOKUP($A136,'Потребление ЭЭ_факт'!$A$5:$DH$154,47+'Потребление ЭЭ_факт'!CT$4+47,FALSE),IF(BK136&lt;&gt;0,VLOOKUP($A136,'Потребление ЭЭ_факт'!$A$5:$DH$154,47+'Потребление ЭЭ_факт'!CT$4+47,FALSE),0))</f>
        <v>0</v>
      </c>
      <c r="BM136" s="17">
        <f>IF(AND($D136=$BI$4,$E136=BM$5),VLOOKUP($A136,'Потребление ЭЭ_факт'!$A$5:$DH$154,47+'Потребление ЭЭ_факт'!CU$4+47,FALSE),IF(BL136&lt;&gt;0,VLOOKUP($A136,'Потребление ЭЭ_факт'!$A$5:$DH$154,47+'Потребление ЭЭ_факт'!CU$4+47,FALSE),0))</f>
        <v>0</v>
      </c>
      <c r="BN136" s="17">
        <f>IF(AND($D136=$BI$4,$E136=BN$5),VLOOKUP($A136,'Потребление ЭЭ_факт'!$A$5:$DH$154,47+'Потребление ЭЭ_факт'!CV$4+47,FALSE),IF(BM136&lt;&gt;0,VLOOKUP($A136,'Потребление ЭЭ_факт'!$A$5:$DH$154,47+'Потребление ЭЭ_факт'!CV$4+47,FALSE),0))</f>
        <v>0</v>
      </c>
      <c r="BO136" s="17">
        <f>IF(AND($D136=$BI$4,$E136=BO$5),VLOOKUP($A136,'Потребление ЭЭ_факт'!$A$5:$DH$154,47+'Потребление ЭЭ_факт'!CW$4+47,FALSE),IF(BN136&lt;&gt;0,VLOOKUP($A136,'Потребление ЭЭ_факт'!$A$5:$DH$154,47+'Потребление ЭЭ_факт'!CW$4+47,FALSE),0))</f>
        <v>0</v>
      </c>
      <c r="BP136" s="17">
        <f>IF(AND($D136=$BI$4,$E136=BP$5),VLOOKUP($A136,'Потребление ЭЭ_факт'!$A$5:$DH$154,47+'Потребление ЭЭ_факт'!CX$4+47,FALSE),IF(BO136&lt;&gt;0,VLOOKUP($A136,'Потребление ЭЭ_факт'!$A$5:$DH$154,47+'Потребление ЭЭ_факт'!CX$4+47,FALSE),0))</f>
        <v>10208.422285714285</v>
      </c>
      <c r="BQ136" s="17">
        <f>IF(AND($D136=$BI$4,$E136=BQ$5),VLOOKUP($A136,'Потребление ЭЭ_факт'!$A$5:$DH$154,47+'Потребление ЭЭ_факт'!CY$4+47,FALSE),IF(BP136&lt;&gt;0,VLOOKUP($A136,'Потребление ЭЭ_факт'!$A$5:$DH$154,47+'Потребление ЭЭ_факт'!CY$4+47,FALSE),0))</f>
        <v>9006.52</v>
      </c>
      <c r="BR136" s="17">
        <f>IF(AND($D136=$BI$4,$E136=BR$5),VLOOKUP($A136,'Потребление ЭЭ_факт'!$A$5:$DH$154,47+'Потребление ЭЭ_факт'!CZ$4+47,FALSE),IF(BQ136&lt;&gt;0,VLOOKUP($A136,'Потребление ЭЭ_факт'!$A$5:$DH$154,47+'Потребление ЭЭ_факт'!CZ$4+47,FALSE),0))</f>
        <v>9235.86</v>
      </c>
      <c r="BS136" s="17">
        <f>IF(AND($D136=$BI$4,$E136=BS$5),VLOOKUP($A136,'Потребление ЭЭ_факт'!$A$5:$DH$154,47+'Потребление ЭЭ_факт'!DA$4+47,FALSE),IF(BR136&lt;&gt;0,VLOOKUP($A136,'Потребление ЭЭ_факт'!$A$5:$DH$154,47+'Потребление ЭЭ_факт'!DA$4+47,FALSE),0))</f>
        <v>8649.4428571428562</v>
      </c>
      <c r="BT136" s="17">
        <f>IF(AND($D136=$BI$4,$E136=BT$5),VLOOKUP($A136,'Потребление ЭЭ_факт'!$A$5:$DH$154,47+'Потребление ЭЭ_факт'!DB$4+47,FALSE),IF(BS136&lt;&gt;0,VLOOKUP($A136,'Потребление ЭЭ_факт'!$A$5:$DH$154,47+'Потребление ЭЭ_факт'!DB$4+47,FALSE),0))</f>
        <v>8523.6457142857143</v>
      </c>
      <c r="BU136" s="14">
        <f>IF(AND($D136=$BU$4,$E136=BU$5),VLOOKUP($A136,'Потребление ЭЭ_факт'!$A$5:$DH$154,59+'Потребление ЭЭ_факт'!DC$4+47,FALSE),IF(BT136&lt;&gt;0,VLOOKUP($A136,'Потребление ЭЭ_факт'!$A$5:$DH$154,47+'Потребление ЭЭ_факт'!DC$4+59,FALSE),0))</f>
        <v>8468.1057142857153</v>
      </c>
      <c r="BV136" s="17">
        <f>IF(AND($D136=$BU$4,$E136=BV$5),VLOOKUP($A136,'Потребление ЭЭ_факт'!$A$5:$DH$154,59+'Потребление ЭЭ_факт'!DD$4+47,FALSE),IF(BU136&lt;&gt;0,VLOOKUP($A136,'Потребление ЭЭ_факт'!$A$5:$DH$154,47+'Потребление ЭЭ_факт'!DD$4+59,FALSE),0))</f>
        <v>7425.408571428572</v>
      </c>
      <c r="BW136" s="17">
        <f>IF(AND($D136=$BU$4,$E136=BW$5),VLOOKUP($A136,'Потребление ЭЭ_факт'!$A$5:$DH$154,59+'Потребление ЭЭ_факт'!DE$4+47,FALSE),IF(BV136&lt;&gt;0,VLOOKUP($A136,'Потребление ЭЭ_факт'!$A$5:$DH$154,47+'Потребление ЭЭ_факт'!DE$4+59,FALSE),0))</f>
        <v>8579.4057142857146</v>
      </c>
      <c r="BX136" s="17">
        <f>IF(AND($D136=$BU$4,$E136=BX$5),VLOOKUP($A136,'Потребление ЭЭ_факт'!$A$5:$DH$154,59+'Потребление ЭЭ_факт'!DF$4+47,FALSE),IF(BW136&lt;&gt;0,VLOOKUP($A136,'Потребление ЭЭ_факт'!$A$5:$DH$154,47+'Потребление ЭЭ_факт'!DF$4+59,FALSE),0))</f>
        <v>9032.1724742857132</v>
      </c>
      <c r="BY136" s="17">
        <f>IF(AND($D136=$BU$4,$E136=BY$5),VLOOKUP($A136,'Потребление ЭЭ_факт'!$A$5:$DH$154,59+'Потребление ЭЭ_факт'!DG$4+47,FALSE),IF(BX136&lt;&gt;0,VLOOKUP($A136,'Потребление ЭЭ_факт'!$A$5:$DH$154,47+'Потребление ЭЭ_факт'!DG$4+59,FALSE),0))</f>
        <v>9422.7827405714288</v>
      </c>
      <c r="BZ136" s="17">
        <f>IF(AND($D136=$BU$4,$E136=BZ$5),VLOOKUP($A136,'Потребление ЭЭ_факт'!$A$5:$DH$154,59+'Потребление ЭЭ_факт'!DH$4+47,FALSE),IF(BY136&lt;&gt;0,VLOOKUP($A136,'Потребление ЭЭ_факт'!$A$5:$DH$154,47+'Потребление ЭЭ_факт'!DH$4+59,FALSE),0))</f>
        <v>10416.213747714286</v>
      </c>
      <c r="CA136" s="17">
        <f>BZ136</f>
        <v>10416.213747714286</v>
      </c>
      <c r="CB136" s="17">
        <f t="shared" ref="CB136:CL136" si="590">CA136</f>
        <v>10416.213747714286</v>
      </c>
      <c r="CC136" s="17">
        <f t="shared" si="590"/>
        <v>10416.213747714286</v>
      </c>
      <c r="CD136" s="17">
        <f t="shared" si="590"/>
        <v>10416.213747714286</v>
      </c>
      <c r="CE136" s="17">
        <f t="shared" si="590"/>
        <v>10416.213747714286</v>
      </c>
      <c r="CF136" s="15">
        <f t="shared" si="590"/>
        <v>10416.213747714286</v>
      </c>
      <c r="CG136" s="14">
        <f t="shared" si="590"/>
        <v>10416.213747714286</v>
      </c>
      <c r="CH136" s="15">
        <f t="shared" si="590"/>
        <v>10416.213747714286</v>
      </c>
      <c r="CI136" s="15">
        <f t="shared" si="590"/>
        <v>10416.213747714286</v>
      </c>
      <c r="CJ136" s="15">
        <f t="shared" si="590"/>
        <v>10416.213747714286</v>
      </c>
      <c r="CK136" s="15">
        <f t="shared" si="590"/>
        <v>10416.213747714286</v>
      </c>
      <c r="CL136" s="15">
        <f t="shared" si="590"/>
        <v>10416.213747714286</v>
      </c>
      <c r="CM136" s="15">
        <f t="shared" ref="CM136:CM154" si="591">CA136</f>
        <v>10416.213747714286</v>
      </c>
      <c r="CN136" s="15">
        <f t="shared" ref="CN136:CN154" si="592">CB136</f>
        <v>10416.213747714286</v>
      </c>
      <c r="CO136" s="15">
        <f t="shared" ref="CO136:CO154" si="593">CC136</f>
        <v>10416.213747714286</v>
      </c>
      <c r="CP136" s="15">
        <f t="shared" ref="CP136:CP154" si="594">CD136</f>
        <v>10416.213747714286</v>
      </c>
      <c r="CQ136" s="15">
        <f t="shared" ref="CQ136:CQ154" si="595">CE136</f>
        <v>10416.213747714286</v>
      </c>
      <c r="CR136" s="16">
        <f t="shared" ref="CR136:CR154" si="596">CF136</f>
        <v>10416.213747714286</v>
      </c>
      <c r="CS136" s="14">
        <f t="shared" si="589"/>
        <v>10416.213747714286</v>
      </c>
      <c r="CT136" s="15">
        <f t="shared" si="559"/>
        <v>10416.213747714286</v>
      </c>
      <c r="CU136" s="15">
        <f t="shared" si="560"/>
        <v>10416.213747714286</v>
      </c>
      <c r="CV136" s="15">
        <f t="shared" si="561"/>
        <v>10416.213747714286</v>
      </c>
      <c r="CW136" s="15">
        <f t="shared" si="562"/>
        <v>10416.213747714286</v>
      </c>
      <c r="CX136" s="15">
        <f t="shared" si="563"/>
        <v>10416.213747714286</v>
      </c>
      <c r="CY136" s="15">
        <f t="shared" si="564"/>
        <v>10416.213747714286</v>
      </c>
      <c r="CZ136" s="15">
        <f t="shared" si="565"/>
        <v>10416.213747714286</v>
      </c>
      <c r="DA136" s="15">
        <f t="shared" si="566"/>
        <v>10416.213747714286</v>
      </c>
      <c r="DB136" s="15">
        <f t="shared" si="567"/>
        <v>10416.213747714286</v>
      </c>
      <c r="DC136" s="15">
        <f t="shared" si="568"/>
        <v>10416.213747714286</v>
      </c>
      <c r="DD136" s="16">
        <f t="shared" si="459"/>
        <v>10416.213747714286</v>
      </c>
      <c r="DE136" s="14">
        <f t="shared" si="460"/>
        <v>10416.213747714286</v>
      </c>
      <c r="DF136" s="15">
        <f t="shared" si="569"/>
        <v>10416.213747714286</v>
      </c>
      <c r="DG136" s="15">
        <f t="shared" si="570"/>
        <v>10416.213747714286</v>
      </c>
      <c r="DH136" s="15">
        <f t="shared" si="571"/>
        <v>10416.213747714286</v>
      </c>
      <c r="DI136" s="15">
        <f t="shared" si="572"/>
        <v>10416.213747714286</v>
      </c>
      <c r="DJ136" s="15">
        <f t="shared" si="573"/>
        <v>10416.213747714286</v>
      </c>
      <c r="DK136" s="15">
        <f t="shared" si="574"/>
        <v>10416.213747714286</v>
      </c>
      <c r="DL136" s="15">
        <f t="shared" si="575"/>
        <v>10416.213747714286</v>
      </c>
      <c r="DM136" s="15">
        <f t="shared" si="576"/>
        <v>10416.213747714286</v>
      </c>
      <c r="DN136" s="15">
        <f t="shared" si="577"/>
        <v>10416.213747714286</v>
      </c>
      <c r="DO136" s="15">
        <f t="shared" si="578"/>
        <v>10416.213747714286</v>
      </c>
      <c r="DP136" s="16">
        <f t="shared" si="579"/>
        <v>10416.213747714286</v>
      </c>
      <c r="DQ136" s="14">
        <f t="shared" si="486"/>
        <v>10416.213747714286</v>
      </c>
      <c r="DR136" s="15">
        <f t="shared" si="487"/>
        <v>10416.213747714286</v>
      </c>
      <c r="DS136" s="15">
        <f t="shared" si="488"/>
        <v>10416.213747714286</v>
      </c>
      <c r="DT136" s="15">
        <f t="shared" si="489"/>
        <v>10416.213747714286</v>
      </c>
      <c r="DU136" s="15">
        <f t="shared" si="490"/>
        <v>10416.213747714286</v>
      </c>
      <c r="DV136" s="15">
        <f t="shared" si="491"/>
        <v>10416.213747714286</v>
      </c>
      <c r="DW136" s="15">
        <f t="shared" si="492"/>
        <v>10416.213747714286</v>
      </c>
      <c r="DX136" s="15">
        <f t="shared" si="493"/>
        <v>10416.213747714286</v>
      </c>
      <c r="DY136" s="15">
        <f t="shared" si="494"/>
        <v>10416.213747714286</v>
      </c>
      <c r="DZ136" s="15">
        <f t="shared" si="444"/>
        <v>10416.213747714286</v>
      </c>
      <c r="EA136" s="15">
        <f t="shared" si="445"/>
        <v>10416.213747714286</v>
      </c>
      <c r="EB136" s="16">
        <f t="shared" si="446"/>
        <v>10416.213747714286</v>
      </c>
      <c r="EC136" s="14">
        <f t="shared" si="447"/>
        <v>10416.213747714286</v>
      </c>
      <c r="ED136" s="15">
        <f t="shared" si="448"/>
        <v>10416.213747714286</v>
      </c>
      <c r="EE136" s="15">
        <f t="shared" si="449"/>
        <v>10416.213747714286</v>
      </c>
      <c r="EF136" s="15">
        <f t="shared" si="450"/>
        <v>10416.213747714286</v>
      </c>
      <c r="EG136" s="15">
        <f t="shared" si="451"/>
        <v>10416.213747714286</v>
      </c>
      <c r="EH136" s="15">
        <f t="shared" si="452"/>
        <v>10416.213747714286</v>
      </c>
      <c r="EI136" s="15">
        <f t="shared" si="453"/>
        <v>10416.213747714286</v>
      </c>
      <c r="EJ136" s="15">
        <f t="shared" si="454"/>
        <v>10416.213747714286</v>
      </c>
      <c r="EK136" s="15">
        <f t="shared" si="455"/>
        <v>10416.213747714286</v>
      </c>
      <c r="EL136" s="15">
        <f t="shared" si="456"/>
        <v>10416.213747714286</v>
      </c>
      <c r="EM136" s="15">
        <f t="shared" si="457"/>
        <v>10416.213747714286</v>
      </c>
      <c r="EN136" s="16">
        <f t="shared" si="458"/>
        <v>10416.213747714286</v>
      </c>
      <c r="EO136" s="14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6"/>
      <c r="FC136" s="14"/>
      <c r="FD136" s="17"/>
      <c r="FE136" s="17"/>
      <c r="FF136" s="17"/>
      <c r="FG136" s="17"/>
      <c r="FH136" s="17"/>
      <c r="FI136" s="17"/>
      <c r="FJ136" s="17"/>
      <c r="FK136" s="17"/>
      <c r="FL136" s="17"/>
      <c r="FM136" s="17"/>
      <c r="FN136" s="17"/>
      <c r="FO136" s="14"/>
      <c r="FP136" s="17"/>
      <c r="FQ136" s="17"/>
      <c r="FR136" s="17"/>
      <c r="FS136" s="17"/>
      <c r="FT136" s="17"/>
      <c r="FU136" s="17"/>
      <c r="FV136" s="17"/>
      <c r="FW136" s="17"/>
      <c r="FX136" s="17"/>
      <c r="FY136" s="17"/>
      <c r="FZ136" s="17"/>
      <c r="GA136" s="14"/>
      <c r="GB136" s="17"/>
      <c r="GC136" s="17"/>
      <c r="GD136" s="17"/>
      <c r="GE136" s="17"/>
      <c r="GF136" s="17"/>
      <c r="GG136" s="17"/>
      <c r="GH136" s="17"/>
      <c r="GI136" s="17">
        <f t="shared" si="496"/>
        <v>9006.52</v>
      </c>
      <c r="GJ136" s="17">
        <f t="shared" si="497"/>
        <v>9235.86</v>
      </c>
      <c r="GK136" s="17">
        <f t="shared" si="498"/>
        <v>8649.4428571428562</v>
      </c>
      <c r="GL136" s="17">
        <f t="shared" si="499"/>
        <v>8523.6457142857143</v>
      </c>
      <c r="GM136" s="14">
        <f t="shared" si="500"/>
        <v>8468.1057142857153</v>
      </c>
      <c r="GN136" s="17">
        <f t="shared" si="501"/>
        <v>7425.408571428572</v>
      </c>
      <c r="GO136" s="17">
        <f t="shared" si="502"/>
        <v>8579.4057142857146</v>
      </c>
      <c r="GP136" s="17">
        <f t="shared" si="503"/>
        <v>9032.1724742857132</v>
      </c>
      <c r="GQ136" s="17">
        <f t="shared" si="504"/>
        <v>9422.7827405714288</v>
      </c>
      <c r="GR136" s="17">
        <f t="shared" si="505"/>
        <v>10416.213747714286</v>
      </c>
      <c r="GS136" s="17">
        <f t="shared" si="506"/>
        <v>10416.213747714286</v>
      </c>
      <c r="GT136" s="17">
        <f t="shared" si="507"/>
        <v>10416.213747714286</v>
      </c>
      <c r="GU136" s="17">
        <f t="shared" si="508"/>
        <v>10416.213747714286</v>
      </c>
      <c r="GV136" s="17">
        <f t="shared" si="509"/>
        <v>10416.213747714286</v>
      </c>
      <c r="GW136" s="17">
        <f t="shared" si="510"/>
        <v>10416.213747714286</v>
      </c>
      <c r="GX136" s="15">
        <f t="shared" si="511"/>
        <v>10416.213747714286</v>
      </c>
      <c r="GY136" s="14">
        <f t="shared" si="512"/>
        <v>10416.213747714286</v>
      </c>
      <c r="GZ136" s="15">
        <f t="shared" si="513"/>
        <v>10416.213747714286</v>
      </c>
      <c r="HA136" s="15">
        <f t="shared" si="514"/>
        <v>10416.213747714286</v>
      </c>
      <c r="HB136" s="15">
        <f t="shared" si="515"/>
        <v>10416.213747714286</v>
      </c>
      <c r="HC136" s="15">
        <f t="shared" si="516"/>
        <v>10416.213747714286</v>
      </c>
      <c r="HD136" s="15">
        <f t="shared" si="517"/>
        <v>10416.213747714286</v>
      </c>
      <c r="HE136" s="15">
        <f t="shared" si="518"/>
        <v>10416.213747714286</v>
      </c>
      <c r="HF136" s="15">
        <f t="shared" si="519"/>
        <v>10416.213747714286</v>
      </c>
      <c r="HG136" s="15">
        <f t="shared" si="520"/>
        <v>10416.213747714286</v>
      </c>
      <c r="HH136" s="15">
        <f t="shared" si="521"/>
        <v>10416.213747714286</v>
      </c>
      <c r="HI136" s="15">
        <f t="shared" si="522"/>
        <v>10416.213747714286</v>
      </c>
      <c r="HJ136" s="16">
        <f t="shared" si="523"/>
        <v>10416.213747714286</v>
      </c>
      <c r="HK136" s="14">
        <f t="shared" si="524"/>
        <v>10416.213747714286</v>
      </c>
      <c r="HL136" s="15">
        <f t="shared" si="525"/>
        <v>10416.213747714286</v>
      </c>
      <c r="HM136" s="15">
        <f t="shared" si="526"/>
        <v>10416.213747714286</v>
      </c>
      <c r="HN136" s="15">
        <f t="shared" si="527"/>
        <v>10416.213747714286</v>
      </c>
      <c r="HO136" s="15">
        <f t="shared" si="528"/>
        <v>10416.213747714286</v>
      </c>
      <c r="HP136" s="15">
        <f t="shared" si="529"/>
        <v>10416.213747714286</v>
      </c>
      <c r="HQ136" s="15">
        <f t="shared" si="530"/>
        <v>10416.213747714286</v>
      </c>
      <c r="HR136" s="15">
        <f t="shared" si="531"/>
        <v>10416.213747714286</v>
      </c>
      <c r="HS136" s="15">
        <f t="shared" si="532"/>
        <v>10416.213747714286</v>
      </c>
      <c r="HT136" s="15">
        <f t="shared" si="533"/>
        <v>10416.213747714286</v>
      </c>
      <c r="HU136" s="15">
        <f t="shared" si="534"/>
        <v>10416.213747714286</v>
      </c>
      <c r="HV136" s="16">
        <f t="shared" si="535"/>
        <v>10416.213747714286</v>
      </c>
      <c r="HW136" s="14">
        <f t="shared" si="536"/>
        <v>10416.213747714286</v>
      </c>
      <c r="HX136" s="15">
        <f t="shared" si="537"/>
        <v>10416.213747714286</v>
      </c>
      <c r="HY136" s="15">
        <f t="shared" si="538"/>
        <v>10416.213747714286</v>
      </c>
      <c r="HZ136" s="15">
        <f t="shared" si="539"/>
        <v>10416.213747714286</v>
      </c>
      <c r="IA136" s="15">
        <f t="shared" si="540"/>
        <v>10416.213747714286</v>
      </c>
      <c r="IB136" s="15">
        <f t="shared" si="541"/>
        <v>10416.213747714286</v>
      </c>
      <c r="IC136" s="15">
        <f t="shared" si="542"/>
        <v>10416.213747714286</v>
      </c>
      <c r="ID136" s="15">
        <f t="shared" si="543"/>
        <v>10416.213747714286</v>
      </c>
      <c r="IE136" s="15">
        <f t="shared" si="544"/>
        <v>10416.213747714286</v>
      </c>
      <c r="IF136" s="15">
        <f t="shared" si="545"/>
        <v>10416.213747714286</v>
      </c>
      <c r="IG136" s="15">
        <f t="shared" si="546"/>
        <v>10416.213747714286</v>
      </c>
      <c r="IH136" s="16">
        <f t="shared" si="547"/>
        <v>10416.213747714286</v>
      </c>
      <c r="II136" s="14">
        <f t="shared" si="548"/>
        <v>10416.213747714286</v>
      </c>
      <c r="IJ136" s="15">
        <f t="shared" si="549"/>
        <v>10416.213747714286</v>
      </c>
      <c r="IK136" s="15">
        <f t="shared" si="550"/>
        <v>10416.213747714286</v>
      </c>
      <c r="IL136" s="15">
        <f t="shared" si="551"/>
        <v>10416.213747714286</v>
      </c>
      <c r="IM136" s="15">
        <f t="shared" si="552"/>
        <v>10416.213747714286</v>
      </c>
      <c r="IN136" s="15">
        <f t="shared" si="553"/>
        <v>10416.213747714286</v>
      </c>
      <c r="IO136" s="15">
        <f t="shared" si="554"/>
        <v>10416.213747714286</v>
      </c>
      <c r="IP136" s="15">
        <f t="shared" ref="IP136:IP154" si="597">DX136</f>
        <v>10416.213747714286</v>
      </c>
      <c r="IQ136" s="15"/>
      <c r="IR136" s="15"/>
      <c r="IS136" s="15"/>
      <c r="IT136" s="16"/>
      <c r="IU136" s="14"/>
      <c r="IV136" s="15"/>
      <c r="IW136" s="15"/>
      <c r="IX136" s="15"/>
      <c r="IY136" s="15"/>
      <c r="IZ136" s="15"/>
      <c r="JA136" s="15"/>
      <c r="JB136" s="15"/>
      <c r="JC136" s="15"/>
      <c r="JD136" s="15"/>
      <c r="JE136" s="15"/>
      <c r="JF136" s="16"/>
      <c r="JH136" s="17"/>
      <c r="JI136" s="14">
        <f t="shared" si="580"/>
        <v>0</v>
      </c>
      <c r="JJ136" s="15">
        <f t="shared" si="581"/>
        <v>0</v>
      </c>
      <c r="JK136" s="15">
        <f t="shared" si="582"/>
        <v>35415.468571428573</v>
      </c>
      <c r="JL136" s="15">
        <f t="shared" si="583"/>
        <v>115841.37144885713</v>
      </c>
      <c r="JM136" s="15">
        <f t="shared" si="584"/>
        <v>124994.5649725714</v>
      </c>
      <c r="JN136" s="15">
        <f t="shared" si="585"/>
        <v>124994.5649725714</v>
      </c>
      <c r="JO136" s="15">
        <f t="shared" si="586"/>
        <v>124994.5649725714</v>
      </c>
      <c r="JP136" s="15">
        <f t="shared" si="587"/>
        <v>83329.709981714273</v>
      </c>
      <c r="JQ136" s="15">
        <f t="shared" si="588"/>
        <v>0</v>
      </c>
      <c r="JR136" s="14"/>
    </row>
    <row r="137" spans="1:278" ht="12.75" customHeight="1" x14ac:dyDescent="0.25">
      <c r="A137" s="5" t="s">
        <v>99</v>
      </c>
      <c r="B137" s="3" t="s">
        <v>100</v>
      </c>
      <c r="C137" s="4">
        <v>45513</v>
      </c>
      <c r="D137">
        <f t="shared" si="479"/>
        <v>2024</v>
      </c>
      <c r="E137">
        <f t="shared" si="480"/>
        <v>8</v>
      </c>
      <c r="F137">
        <f t="shared" si="481"/>
        <v>2021</v>
      </c>
      <c r="G137">
        <f t="shared" si="483"/>
        <v>8</v>
      </c>
      <c r="H137">
        <f t="shared" si="555"/>
        <v>2024</v>
      </c>
      <c r="I137">
        <f t="shared" si="556"/>
        <v>9</v>
      </c>
      <c r="J137">
        <f t="shared" si="557"/>
        <v>2029</v>
      </c>
      <c r="K137">
        <f t="shared" si="558"/>
        <v>8</v>
      </c>
      <c r="M137" s="28">
        <f>IF(AND($D137=$M$4,$E137=M$5),VLOOKUP($A137,'Потребление ЭЭ_факт'!$A$5:$DH$154,47+'Потребление ЭЭ_факт'!AU$4-1,FALSE),IF(L137&lt;&gt;0,VLOOKUP($A137,'Потребление ЭЭ_факт'!$A$5:$DH$154,47+'Потребление ЭЭ_факт'!AU$4-1,FALSE),0))</f>
        <v>0</v>
      </c>
      <c r="N137" s="17">
        <f>IF(AND($D137=$M$4,$E137=N$5),VLOOKUP($A137,'Потребление ЭЭ_факт'!$A$5:$DH$154,47+'Потребление ЭЭ_факт'!AV$4-1,FALSE),IF(M137&lt;&gt;0,VLOOKUP($A137,'Потребление ЭЭ_факт'!$A$5:$DH$154,47+'Потребление ЭЭ_факт'!AV$4-1,FALSE),0))</f>
        <v>0</v>
      </c>
      <c r="O137" s="17">
        <f>IF(AND($D137=$M$4,$E137=O$5),VLOOKUP($A137,'Потребление ЭЭ_факт'!$A$5:$DH$154,47+'Потребление ЭЭ_факт'!AW$4-1,FALSE),IF(N137&lt;&gt;0,VLOOKUP($A137,'Потребление ЭЭ_факт'!$A$5:$DH$154,47+'Потребление ЭЭ_факт'!AW$4-1,FALSE),0))</f>
        <v>0</v>
      </c>
      <c r="P137" s="17">
        <f>IF(AND($D137=$M$4,$E137=P$5),VLOOKUP($A137,'Потребление ЭЭ_факт'!$A$5:$DH$154,47+'Потребление ЭЭ_факт'!AX$4-1,FALSE),IF(O137&lt;&gt;0,VLOOKUP($A137,'Потребление ЭЭ_факт'!$A$5:$DH$154,47+'Потребление ЭЭ_факт'!AX$4-1,FALSE),0))</f>
        <v>0</v>
      </c>
      <c r="Q137" s="17">
        <f>IF(AND($D137=$M$4,$E137=Q$5),VLOOKUP($A137,'Потребление ЭЭ_факт'!$A$5:$DH$154,47+'Потребление ЭЭ_факт'!AY$4-1,FALSE),IF(P137&lt;&gt;0,VLOOKUP($A137,'Потребление ЭЭ_факт'!$A$5:$DH$154,47+'Потребление ЭЭ_факт'!AY$4-1,FALSE),0))</f>
        <v>0</v>
      </c>
      <c r="R137" s="17">
        <f>IF(AND($D137=$M$4,$E137=R$5),VLOOKUP($A137,'Потребление ЭЭ_факт'!$A$5:$DH$154,47+'Потребление ЭЭ_факт'!AZ$4-1,FALSE),IF(Q137&lt;&gt;0,VLOOKUP($A137,'Потребление ЭЭ_факт'!$A$5:$DH$154,47+'Потребление ЭЭ_факт'!AZ$4-1,FALSE),0))</f>
        <v>0</v>
      </c>
      <c r="S137" s="17">
        <f>IF(AND($D137=$M$4,$E137=S$5),VLOOKUP($A137,'Потребление ЭЭ_факт'!$A$5:$DH$154,47+'Потребление ЭЭ_факт'!BA$4-1,FALSE),IF(R137&lt;&gt;0,VLOOKUP($A137,'Потребление ЭЭ_факт'!$A$5:$DH$154,47+'Потребление ЭЭ_факт'!BA$4-1,FALSE),0))</f>
        <v>0</v>
      </c>
      <c r="T137" s="17">
        <f>IF(AND($D137=$M$4,$E137=T$5),VLOOKUP($A137,'Потребление ЭЭ_факт'!$A$5:$DH$154,47+'Потребление ЭЭ_факт'!BB$4-1,FALSE),IF(S137&lt;&gt;0,VLOOKUP($A137,'Потребление ЭЭ_факт'!$A$5:$DH$154,47+'Потребление ЭЭ_факт'!BB$4-1,FALSE),0))</f>
        <v>0</v>
      </c>
      <c r="U137" s="17">
        <f>IF(AND($D137=$M$4,$E137=U$5),VLOOKUP($A137,'Потребление ЭЭ_факт'!$A$5:$DH$154,47+'Потребление ЭЭ_факт'!BC$4-1,FALSE),IF(T137&lt;&gt;0,VLOOKUP($A137,'Потребление ЭЭ_факт'!$A$5:$DH$154,47+'Потребление ЭЭ_факт'!BC$4-1,FALSE),0))</f>
        <v>0</v>
      </c>
      <c r="V137" s="17">
        <f>IF(AND($D137=$M$4,$E137=V$5),VLOOKUP($A137,'Потребление ЭЭ_факт'!$A$5:$DH$154,47+'Потребление ЭЭ_факт'!BD$4-1,FALSE),IF(U137&lt;&gt;0,VLOOKUP($A137,'Потребление ЭЭ_факт'!$A$5:$DH$154,47+'Потребление ЭЭ_факт'!BD$4-1,FALSE),0))</f>
        <v>0</v>
      </c>
      <c r="W137" s="17">
        <f>IF(AND($D137=$M$4,$E137=W$5),VLOOKUP($A137,'Потребление ЭЭ_факт'!$A$5:$DH$154,47+'Потребление ЭЭ_факт'!BE$4-1,FALSE),IF(V137&lt;&gt;0,VLOOKUP($A137,'Потребление ЭЭ_факт'!$A$5:$DH$154,47+'Потребление ЭЭ_факт'!BE$4-1,FALSE),0))</f>
        <v>0</v>
      </c>
      <c r="X137" s="17">
        <f>IF(AND($D137=$M$4,$E137=X$5),VLOOKUP($A137,'Потребление ЭЭ_факт'!$A$5:$DH$154,47+'Потребление ЭЭ_факт'!BF$4-1,FALSE),IF(W137&lt;&gt;0,VLOOKUP($A137,'Потребление ЭЭ_факт'!$A$5:$DH$154,47+'Потребление ЭЭ_факт'!BF$4-1,FALSE),0))</f>
        <v>0</v>
      </c>
      <c r="Y137" s="14">
        <f>IF(AND($D137=$Y$4,$E137=Y$5),VLOOKUP($A137,'Потребление ЭЭ_факт'!$A$5:$DH$154,47+'Потребление ЭЭ_факт'!BG$4+11,FALSE),IF(X137&lt;&gt;0,VLOOKUP($A137,'Потребление ЭЭ_факт'!$A$5:$DH$154,47+'Потребление ЭЭ_факт'!BG$4+11,FALSE),0))</f>
        <v>0</v>
      </c>
      <c r="Z137" s="17">
        <f>IF(AND($D137=$Y$4,$E137=Z$5),VLOOKUP($A137,'Потребление ЭЭ_факт'!$A$5:$DH$154,47+'Потребление ЭЭ_факт'!BH$4+11,FALSE),IF(Y137&lt;&gt;0,VLOOKUP($A137,'Потребление ЭЭ_факт'!$A$5:$DH$154,47+'Потребление ЭЭ_факт'!BH$4+11,FALSE),0))</f>
        <v>0</v>
      </c>
      <c r="AA137" s="17">
        <f>IF(AND($D137=$Y$4,$E137=AA$5),VLOOKUP($A137,'Потребление ЭЭ_факт'!$A$5:$DH$154,47+'Потребление ЭЭ_факт'!BI$4+11,FALSE),IF(Z137&lt;&gt;0,VLOOKUP($A137,'Потребление ЭЭ_факт'!$A$5:$DH$154,47+'Потребление ЭЭ_факт'!BI$4+11,FALSE),0))</f>
        <v>0</v>
      </c>
      <c r="AB137" s="17">
        <f>IF(AND($D137=$Y$4,$E137=AB$5),VLOOKUP($A137,'Потребление ЭЭ_факт'!$A$5:$DH$154,47+'Потребление ЭЭ_факт'!BJ$4+11,FALSE),IF(AA137&lt;&gt;0,VLOOKUP($A137,'Потребление ЭЭ_факт'!$A$5:$DH$154,47+'Потребление ЭЭ_факт'!BJ$4+11,FALSE),0))</f>
        <v>0</v>
      </c>
      <c r="AC137" s="17">
        <f>IF(AND($D137=$Y$4,$E137=AC$5),VLOOKUP($A137,'Потребление ЭЭ_факт'!$A$5:$DH$154,47+'Потребление ЭЭ_факт'!BK$4+11,FALSE),IF(AB137&lt;&gt;0,VLOOKUP($A137,'Потребление ЭЭ_факт'!$A$5:$DH$154,47+'Потребление ЭЭ_факт'!BK$4+11,FALSE),0))</f>
        <v>0</v>
      </c>
      <c r="AD137" s="17">
        <f>IF(AND($D137=$Y$4,$E137=AD$5),VLOOKUP($A137,'Потребление ЭЭ_факт'!$A$5:$DH$154,47+'Потребление ЭЭ_факт'!BL$4+11,FALSE),IF(AC137&lt;&gt;0,VLOOKUP($A137,'Потребление ЭЭ_факт'!$A$5:$DH$154,47+'Потребление ЭЭ_факт'!BL$4+11,FALSE),0))</f>
        <v>0</v>
      </c>
      <c r="AE137" s="17">
        <f>IF(AND($D137=$Y$4,$E137=AE$5),VLOOKUP($A137,'Потребление ЭЭ_факт'!$A$5:$DH$154,47+'Потребление ЭЭ_факт'!BM$4+11,FALSE),IF(AD137&lt;&gt;0,VLOOKUP($A137,'Потребление ЭЭ_факт'!$A$5:$DH$154,47+'Потребление ЭЭ_факт'!BM$4+11,FALSE),0))</f>
        <v>0</v>
      </c>
      <c r="AF137" s="17">
        <f>IF(AND($D137=$Y$4,$E137=AF$5),VLOOKUP($A137,'Потребление ЭЭ_факт'!$A$5:$DH$154,47+'Потребление ЭЭ_факт'!BN$4+11,FALSE),IF(AE137&lt;&gt;0,VLOOKUP($A137,'Потребление ЭЭ_факт'!$A$5:$DH$154,47+'Потребление ЭЭ_факт'!BN$4+11,FALSE),0))</f>
        <v>0</v>
      </c>
      <c r="AG137" s="17">
        <f>IF(AND($D137=$Y$4,$E137=AG$5),VLOOKUP($A137,'Потребление ЭЭ_факт'!$A$5:$DH$154,47+'Потребление ЭЭ_факт'!BO$4+11,FALSE),IF(AF137&lt;&gt;0,VLOOKUP($A137,'Потребление ЭЭ_факт'!$A$5:$DH$154,47+'Потребление ЭЭ_факт'!BO$4+11,FALSE),0))</f>
        <v>0</v>
      </c>
      <c r="AH137" s="17">
        <f>IF(AND($D137=$Y$4,$E137=AH$5),VLOOKUP($A137,'Потребление ЭЭ_факт'!$A$5:$DH$154,47+'Потребление ЭЭ_факт'!BP$4+11,FALSE),IF(AG137&lt;&gt;0,VLOOKUP($A137,'Потребление ЭЭ_факт'!$A$5:$DH$154,47+'Потребление ЭЭ_факт'!BP$4+11,FALSE),0))</f>
        <v>0</v>
      </c>
      <c r="AI137" s="17">
        <f>IF(AND($D137=$Y$4,$E137=AI$5),VLOOKUP($A137,'Потребление ЭЭ_факт'!$A$5:$DH$154,47+'Потребление ЭЭ_факт'!BQ$4+11,FALSE),IF(AH137&lt;&gt;0,VLOOKUP($A137,'Потребление ЭЭ_факт'!$A$5:$DH$154,47+'Потребление ЭЭ_факт'!BQ$4+11,FALSE),0))</f>
        <v>0</v>
      </c>
      <c r="AJ137" s="17">
        <f>IF(AND($D137=$Y$4,$E137=AJ$5),VLOOKUP($A137,'Потребление ЭЭ_факт'!$A$5:$DH$154,47+'Потребление ЭЭ_факт'!BR$4+11,FALSE),IF(AI137&lt;&gt;0,VLOOKUP($A137,'Потребление ЭЭ_факт'!$A$5:$DH$154,47+'Потребление ЭЭ_факт'!BR$4+11,FALSE),0))</f>
        <v>0</v>
      </c>
      <c r="AK137" s="14">
        <f>IF(AND($D137=$AK$4,$E137=AK$5),VLOOKUP($A137,'Потребление ЭЭ_факт'!$A$5:$DH$154,47+'Потребление ЭЭ_факт'!BS$4+23,FALSE),IF(AJ137&lt;&gt;0,VLOOKUP($A137,'Потребление ЭЭ_факт'!$A$5:$DH$154,47+'Потребление ЭЭ_факт'!BS$4+23,FALSE),0))</f>
        <v>0</v>
      </c>
      <c r="AL137" s="17">
        <f>IF(AND($D137=$AK$4,$E137=AL$5),VLOOKUP($A137,'Потребление ЭЭ_факт'!$A$5:$DH$154,47+'Потребление ЭЭ_факт'!BT$4+23,FALSE),IF(AK137&lt;&gt;0,VLOOKUP($A137,'Потребление ЭЭ_факт'!$A$5:$DH$154,47+'Потребление ЭЭ_факт'!BT$4+23,FALSE),0))</f>
        <v>0</v>
      </c>
      <c r="AM137" s="17">
        <f>IF(AND($D137=$AK$4,$E137=AM$5),VLOOKUP($A137,'Потребление ЭЭ_факт'!$A$5:$DH$154,47+'Потребление ЭЭ_факт'!BU$4+23,FALSE),IF(AL137&lt;&gt;0,VLOOKUP($A137,'Потребление ЭЭ_факт'!$A$5:$DH$154,47+'Потребление ЭЭ_факт'!BU$4+23,FALSE),0))</f>
        <v>0</v>
      </c>
      <c r="AN137" s="17">
        <f>IF(AND($D137=$AK$4,$E137=AN$5),VLOOKUP($A137,'Потребление ЭЭ_факт'!$A$5:$DH$154,47+'Потребление ЭЭ_факт'!BV$4+23,FALSE),IF(AM137&lt;&gt;0,VLOOKUP($A137,'Потребление ЭЭ_факт'!$A$5:$DH$154,47+'Потребление ЭЭ_факт'!BV$4+23,FALSE),0))</f>
        <v>0</v>
      </c>
      <c r="AO137" s="17">
        <f>IF(AND($D137=$AK$4,$E137=AO$5),VLOOKUP($A137,'Потребление ЭЭ_факт'!$A$5:$DH$154,47+'Потребление ЭЭ_факт'!BW$4+23,FALSE),IF(AN137&lt;&gt;0,VLOOKUP($A137,'Потребление ЭЭ_факт'!$A$5:$DH$154,47+'Потребление ЭЭ_факт'!BW$4+23,FALSE),0))</f>
        <v>0</v>
      </c>
      <c r="AP137" s="17">
        <f>IF(AND($D137=$AK$4,$E137=AP$5),VLOOKUP($A137,'Потребление ЭЭ_факт'!$A$5:$DH$154,47+'Потребление ЭЭ_факт'!BX$4+23,FALSE),IF(AO137&lt;&gt;0,VLOOKUP($A137,'Потребление ЭЭ_факт'!$A$5:$DH$154,47+'Потребление ЭЭ_факт'!BX$4+23,FALSE),0))</f>
        <v>0</v>
      </c>
      <c r="AQ137" s="17">
        <f>IF(AND($D137=$AK$4,$E137=AQ$5),VLOOKUP($A137,'Потребление ЭЭ_факт'!$A$5:$DH$154,47+'Потребление ЭЭ_факт'!BY$4+23,FALSE),IF(AP137&lt;&gt;0,VLOOKUP($A137,'Потребление ЭЭ_факт'!$A$5:$DH$154,47+'Потребление ЭЭ_факт'!BY$4+23,FALSE),0))</f>
        <v>0</v>
      </c>
      <c r="AR137" s="17">
        <f>IF(AND($D137=$AK$4,$E137=AR$5),VLOOKUP($A137,'Потребление ЭЭ_факт'!$A$5:$DH$154,47+'Потребление ЭЭ_факт'!BZ$4+23,FALSE),IF(AQ137&lt;&gt;0,VLOOKUP($A137,'Потребление ЭЭ_факт'!$A$5:$DH$154,47+'Потребление ЭЭ_факт'!BZ$4+23,FALSE),0))</f>
        <v>0</v>
      </c>
      <c r="AS137" s="17">
        <f>IF(AND($D137=$AK$4,$E137=AS$5),VLOOKUP($A137,'Потребление ЭЭ_факт'!$A$5:$DH$154,47+'Потребление ЭЭ_факт'!CA$4+23,FALSE),IF(AR137&lt;&gt;0,VLOOKUP($A137,'Потребление ЭЭ_факт'!$A$5:$DH$154,47+'Потребление ЭЭ_факт'!CA$4+23,FALSE),0))</f>
        <v>0</v>
      </c>
      <c r="AT137" s="17">
        <f>IF(AND($D137=$AK$4,$E137=AT$5),VLOOKUP($A137,'Потребление ЭЭ_факт'!$A$5:$DH$154,47+'Потребление ЭЭ_факт'!CB$4+23,FALSE),IF(AS137&lt;&gt;0,VLOOKUP($A137,'Потребление ЭЭ_факт'!$A$5:$DH$154,47+'Потребление ЭЭ_факт'!CB$4+23,FALSE),0))</f>
        <v>0</v>
      </c>
      <c r="AU137" s="17">
        <f>IF(AND($D137=$AK$4,$E137=AU$5),VLOOKUP($A137,'Потребление ЭЭ_факт'!$A$5:$DH$154,47+'Потребление ЭЭ_факт'!CC$4+23,FALSE),IF(AT137&lt;&gt;0,VLOOKUP($A137,'Потребление ЭЭ_факт'!$A$5:$DH$154,47+'Потребление ЭЭ_факт'!CC$4+23,FALSE),0))</f>
        <v>0</v>
      </c>
      <c r="AV137" s="17">
        <f>IF(AND($D137=$AK$4,$E137=AV$5),VLOOKUP($A137,'Потребление ЭЭ_факт'!$A$5:$DH$154,47+'Потребление ЭЭ_факт'!CD$4+23,FALSE),IF(AU137&lt;&gt;0,VLOOKUP($A137,'Потребление ЭЭ_факт'!$A$5:$DH$154,47+'Потребление ЭЭ_факт'!CD$4+23,FALSE),0))</f>
        <v>0</v>
      </c>
      <c r="AW137" s="14">
        <f>IF(AND($D137=$AW$4,$E137=AW$5),VLOOKUP($A137,'Потребление ЭЭ_факт'!$A$5:$DH$154,47+'Потребление ЭЭ_факт'!CE$4+35,FALSE),IF(AV137&lt;&gt;0,VLOOKUP($A137,'Потребление ЭЭ_факт'!$A$5:$DH$154,47+'Потребление ЭЭ_факт'!CE$4+35,FALSE),0))</f>
        <v>0</v>
      </c>
      <c r="AX137" s="17">
        <f>IF(AND($D137=$AW$4,$E137=AX$5),VLOOKUP($A137,'Потребление ЭЭ_факт'!$A$5:$DH$154,47+'Потребление ЭЭ_факт'!CF$4+35,FALSE),IF(AW137&lt;&gt;0,VLOOKUP($A137,'Потребление ЭЭ_факт'!$A$5:$DH$154,47+'Потребление ЭЭ_факт'!CF$4+35,FALSE),0))</f>
        <v>0</v>
      </c>
      <c r="AY137" s="17">
        <f>IF(AND($D137=$AW$4,$E137=AY$5),VLOOKUP($A137,'Потребление ЭЭ_факт'!$A$5:$DH$154,47+'Потребление ЭЭ_факт'!CG$4+35,FALSE),IF(AX137&lt;&gt;0,VLOOKUP($A137,'Потребление ЭЭ_факт'!$A$5:$DH$154,47+'Потребление ЭЭ_факт'!CG$4+35,FALSE),0))</f>
        <v>0</v>
      </c>
      <c r="AZ137" s="17">
        <f>IF(AND($D137=$AW$4,$E137=AZ$5),VLOOKUP($A137,'Потребление ЭЭ_факт'!$A$5:$DH$154,47+'Потребление ЭЭ_факт'!CH$4+35,FALSE),IF(AY137&lt;&gt;0,VLOOKUP($A137,'Потребление ЭЭ_факт'!$A$5:$DH$154,47+'Потребление ЭЭ_факт'!CH$4+35,FALSE),0))</f>
        <v>0</v>
      </c>
      <c r="BA137" s="17">
        <f>IF(AND($D137=$AW$4,$E137=BA$5),VLOOKUP($A137,'Потребление ЭЭ_факт'!$A$5:$DH$154,47+'Потребление ЭЭ_факт'!CI$4+35,FALSE),IF(AZ137&lt;&gt;0,VLOOKUP($A137,'Потребление ЭЭ_факт'!$A$5:$DH$154,47+'Потребление ЭЭ_факт'!CI$4+35,FALSE),0))</f>
        <v>0</v>
      </c>
      <c r="BB137" s="17">
        <f>IF(AND($D137=$AW$4,$E137=BB$5),VLOOKUP($A137,'Потребление ЭЭ_факт'!$A$5:$DH$154,47+'Потребление ЭЭ_факт'!CJ$4+35,FALSE),IF(BA137&lt;&gt;0,VLOOKUP($A137,'Потребление ЭЭ_факт'!$A$5:$DH$154,47+'Потребление ЭЭ_факт'!CJ$4+35,FALSE),0))</f>
        <v>0</v>
      </c>
      <c r="BC137" s="17">
        <f>IF(AND($D137=$AW$4,$E137=BC$5),VLOOKUP($A137,'Потребление ЭЭ_факт'!$A$5:$DH$154,47+'Потребление ЭЭ_факт'!CK$4+35,FALSE),IF(BB137&lt;&gt;0,VLOOKUP($A137,'Потребление ЭЭ_факт'!$A$5:$DH$154,47+'Потребление ЭЭ_факт'!CK$4+35,FALSE),0))</f>
        <v>0</v>
      </c>
      <c r="BD137" s="17">
        <f>IF(AND($D137=$AW$4,$E137=BD$5),VLOOKUP($A137,'Потребление ЭЭ_факт'!$A$5:$DH$154,47+'Потребление ЭЭ_факт'!CL$4+35,FALSE),IF(BC137&lt;&gt;0,VLOOKUP($A137,'Потребление ЭЭ_факт'!$A$5:$DH$154,47+'Потребление ЭЭ_факт'!CL$4+35,FALSE),0))</f>
        <v>0</v>
      </c>
      <c r="BE137" s="17">
        <f>IF(AND($D137=$AW$4,$E137=BE$5),VLOOKUP($A137,'Потребление ЭЭ_факт'!$A$5:$DH$154,47+'Потребление ЭЭ_факт'!CM$4+35,FALSE),IF(BD137&lt;&gt;0,VLOOKUP($A137,'Потребление ЭЭ_факт'!$A$5:$DH$154,47+'Потребление ЭЭ_факт'!CM$4+35,FALSE),0))</f>
        <v>0</v>
      </c>
      <c r="BF137" s="17">
        <f>IF(AND($D137=$AW$4,$E137=BF$5),VLOOKUP($A137,'Потребление ЭЭ_факт'!$A$5:$DH$154,47+'Потребление ЭЭ_факт'!CN$4+35,FALSE),IF(BE137&lt;&gt;0,VLOOKUP($A137,'Потребление ЭЭ_факт'!$A$5:$DH$154,47+'Потребление ЭЭ_факт'!CN$4+35,FALSE),0))</f>
        <v>0</v>
      </c>
      <c r="BG137" s="17">
        <f>IF(AND($D137=$AW$4,$E137=BG$5),VLOOKUP($A137,'Потребление ЭЭ_факт'!$A$5:$DH$154,47+'Потребление ЭЭ_факт'!CO$4+35,FALSE),IF(BF137&lt;&gt;0,VLOOKUP($A137,'Потребление ЭЭ_факт'!$A$5:$DH$154,47+'Потребление ЭЭ_факт'!CO$4+35,FALSE),0))</f>
        <v>0</v>
      </c>
      <c r="BH137" s="17">
        <f>IF(AND($D137=$AW$4,$E137=BH$5),VLOOKUP($A137,'Потребление ЭЭ_факт'!$A$5:$DH$154,47+'Потребление ЭЭ_факт'!CP$4+35,FALSE),IF(BG137&lt;&gt;0,VLOOKUP($A137,'Потребление ЭЭ_факт'!$A$5:$DH$154,47+'Потребление ЭЭ_факт'!CP$4+35,FALSE),0))</f>
        <v>0</v>
      </c>
      <c r="BI137" s="14">
        <f>IF(AND($D137=$BI$4,$E137=BI$5),VLOOKUP($A137,'Потребление ЭЭ_факт'!$A$5:$DH$154,47+'Потребление ЭЭ_факт'!CQ$4+47,FALSE),IF(BH137&lt;&gt;0,VLOOKUP($A137,'Потребление ЭЭ_факт'!$A$5:$DH$154,47+'Потребление ЭЭ_факт'!CQ$4+47,FALSE),0))</f>
        <v>0</v>
      </c>
      <c r="BJ137" s="17">
        <f>IF(AND($D137=$BI$4,$E137=BJ$5),VLOOKUP($A137,'Потребление ЭЭ_факт'!$A$5:$DH$154,47+'Потребление ЭЭ_факт'!CR$4+47,FALSE),IF(BI137&lt;&gt;0,VLOOKUP($A137,'Потребление ЭЭ_факт'!$A$5:$DH$154,47+'Потребление ЭЭ_факт'!CR$4+47,FALSE),0))</f>
        <v>0</v>
      </c>
      <c r="BK137" s="17">
        <f>IF(AND($D137=$BI$4,$E137=BK$5),VLOOKUP($A137,'Потребление ЭЭ_факт'!$A$5:$DH$154,47+'Потребление ЭЭ_факт'!CS$4+47,FALSE),IF(BJ137&lt;&gt;0,VLOOKUP($A137,'Потребление ЭЭ_факт'!$A$5:$DH$154,47+'Потребление ЭЭ_факт'!CS$4+47,FALSE),0))</f>
        <v>0</v>
      </c>
      <c r="BL137" s="17">
        <f>IF(AND($D137=$BI$4,$E137=BL$5),VLOOKUP($A137,'Потребление ЭЭ_факт'!$A$5:$DH$154,47+'Потребление ЭЭ_факт'!CT$4+47,FALSE),IF(BK137&lt;&gt;0,VLOOKUP($A137,'Потребление ЭЭ_факт'!$A$5:$DH$154,47+'Потребление ЭЭ_факт'!CT$4+47,FALSE),0))</f>
        <v>0</v>
      </c>
      <c r="BM137" s="17">
        <f>IF(AND($D137=$BI$4,$E137=BM$5),VLOOKUP($A137,'Потребление ЭЭ_факт'!$A$5:$DH$154,47+'Потребление ЭЭ_факт'!CU$4+47,FALSE),IF(BL137&lt;&gt;0,VLOOKUP($A137,'Потребление ЭЭ_факт'!$A$5:$DH$154,47+'Потребление ЭЭ_факт'!CU$4+47,FALSE),0))</f>
        <v>0</v>
      </c>
      <c r="BN137" s="17">
        <f>IF(AND($D137=$BI$4,$E137=BN$5),VLOOKUP($A137,'Потребление ЭЭ_факт'!$A$5:$DH$154,47+'Потребление ЭЭ_факт'!CV$4+47,FALSE),IF(BM137&lt;&gt;0,VLOOKUP($A137,'Потребление ЭЭ_факт'!$A$5:$DH$154,47+'Потребление ЭЭ_факт'!CV$4+47,FALSE),0))</f>
        <v>0</v>
      </c>
      <c r="BO137" s="17">
        <f>IF(AND($D137=$BI$4,$E137=BO$5),VLOOKUP($A137,'Потребление ЭЭ_факт'!$A$5:$DH$154,47+'Потребление ЭЭ_факт'!CW$4+47,FALSE),IF(BN137&lt;&gt;0,VLOOKUP($A137,'Потребление ЭЭ_факт'!$A$5:$DH$154,47+'Потребление ЭЭ_факт'!CW$4+47,FALSE),0))</f>
        <v>0</v>
      </c>
      <c r="BP137" s="17">
        <f>IF(AND($D137=$BI$4,$E137=BP$5),VLOOKUP($A137,'Потребление ЭЭ_факт'!$A$5:$DH$154,47+'Потребление ЭЭ_факт'!CX$4+47,FALSE),IF(BO137&lt;&gt;0,VLOOKUP($A137,'Потребление ЭЭ_факт'!$A$5:$DH$154,47+'Потребление ЭЭ_факт'!CX$4+47,FALSE),0))</f>
        <v>16663.916120000002</v>
      </c>
      <c r="BQ137" s="17">
        <f>IF(AND($D137=$BI$4,$E137=BQ$5),VLOOKUP($A137,'Потребление ЭЭ_факт'!$A$5:$DH$154,47+'Потребление ЭЭ_факт'!CY$4+47,FALSE),IF(BP137&lt;&gt;0,VLOOKUP($A137,'Потребление ЭЭ_факт'!$A$5:$DH$154,47+'Потребление ЭЭ_факт'!CY$4+47,FALSE),0))</f>
        <v>15759.138025714286</v>
      </c>
      <c r="BR137" s="17">
        <f>IF(AND($D137=$BI$4,$E137=BR$5),VLOOKUP($A137,'Потребление ЭЭ_факт'!$A$5:$DH$154,47+'Потребление ЭЭ_факт'!CZ$4+47,FALSE),IF(BQ137&lt;&gt;0,VLOOKUP($A137,'Потребление ЭЭ_факт'!$A$5:$DH$154,47+'Потребление ЭЭ_факт'!CZ$4+47,FALSE),0))</f>
        <v>15158.461714285715</v>
      </c>
      <c r="BS137" s="17">
        <f>IF(AND($D137=$BI$4,$E137=BS$5),VLOOKUP($A137,'Потребление ЭЭ_факт'!$A$5:$DH$154,47+'Потребление ЭЭ_факт'!DA$4+47,FALSE),IF(BR137&lt;&gt;0,VLOOKUP($A137,'Потребление ЭЭ_факт'!$A$5:$DH$154,47+'Потребление ЭЭ_факт'!DA$4+47,FALSE),0))</f>
        <v>19709.713868571431</v>
      </c>
      <c r="BT137" s="17">
        <f>IF(AND($D137=$BI$4,$E137=BT$5),VLOOKUP($A137,'Потребление ЭЭ_факт'!$A$5:$DH$154,47+'Потребление ЭЭ_факт'!DB$4+47,FALSE),IF(BS137&lt;&gt;0,VLOOKUP($A137,'Потребление ЭЭ_факт'!$A$5:$DH$154,47+'Потребление ЭЭ_факт'!DB$4+47,FALSE),0))</f>
        <v>20595.711098571424</v>
      </c>
      <c r="BU137" s="14">
        <f>IF(AND($D137=$BU$4,$E137=BU$5),VLOOKUP($A137,'Потребление ЭЭ_факт'!$A$5:$DH$154,59+'Потребление ЭЭ_факт'!DC$4+47,FALSE),IF(BT137&lt;&gt;0,VLOOKUP($A137,'Потребление ЭЭ_факт'!$A$5:$DH$154,47+'Потребление ЭЭ_факт'!DC$4+59,FALSE),0))</f>
        <v>18125.716422857142</v>
      </c>
      <c r="BV137" s="17">
        <f>IF(AND($D137=$BU$4,$E137=BV$5),VLOOKUP($A137,'Потребление ЭЭ_факт'!$A$5:$DH$154,59+'Потребление ЭЭ_факт'!DD$4+47,FALSE),IF(BU137&lt;&gt;0,VLOOKUP($A137,'Потребление ЭЭ_факт'!$A$5:$DH$154,47+'Потребление ЭЭ_факт'!DD$4+59,FALSE),0))</f>
        <v>14458.914295714287</v>
      </c>
      <c r="BW137" s="17">
        <f>IF(AND($D137=$BU$4,$E137=BW$5),VLOOKUP($A137,'Потребление ЭЭ_факт'!$A$5:$DH$154,59+'Потребление ЭЭ_факт'!DE$4+47,FALSE),IF(BV137&lt;&gt;0,VLOOKUP($A137,'Потребление ЭЭ_факт'!$A$5:$DH$154,47+'Потребление ЭЭ_факт'!DE$4+59,FALSE),0))</f>
        <v>18593.834597142857</v>
      </c>
      <c r="BX137" s="17">
        <f>IF(AND($D137=$BU$4,$E137=BX$5),VLOOKUP($A137,'Потребление ЭЭ_факт'!$A$5:$DH$154,59+'Потребление ЭЭ_факт'!DF$4+47,FALSE),IF(BW137&lt;&gt;0,VLOOKUP($A137,'Потребление ЭЭ_факт'!$A$5:$DH$154,47+'Потребление ЭЭ_факт'!DF$4+59,FALSE),0))</f>
        <v>15738.656078571428</v>
      </c>
      <c r="BY137" s="17">
        <f>IF(AND($D137=$BU$4,$E137=BY$5),VLOOKUP($A137,'Потребление ЭЭ_факт'!$A$5:$DH$154,59+'Потребление ЭЭ_факт'!DG$4+47,FALSE),IF(BX137&lt;&gt;0,VLOOKUP($A137,'Потребление ЭЭ_факт'!$A$5:$DH$154,47+'Потребление ЭЭ_факт'!DG$4+59,FALSE),0))</f>
        <v>16595.589042857144</v>
      </c>
      <c r="BZ137" s="17">
        <f>IF(AND($D137=$BU$4,$E137=BZ$5),VLOOKUP($A137,'Потребление ЭЭ_факт'!$A$5:$DH$154,59+'Потребление ЭЭ_факт'!DH$4+47,FALSE),IF(BY137&lt;&gt;0,VLOOKUP($A137,'Потребление ЭЭ_факт'!$A$5:$DH$154,47+'Потребление ЭЭ_факт'!DH$4+59,FALSE),0))</f>
        <v>18309.210488571429</v>
      </c>
      <c r="CA137" s="17">
        <f t="shared" ref="CA137:CL154" si="598">BZ137</f>
        <v>18309.210488571429</v>
      </c>
      <c r="CB137" s="17">
        <f t="shared" si="598"/>
        <v>18309.210488571429</v>
      </c>
      <c r="CC137" s="17">
        <f t="shared" si="598"/>
        <v>18309.210488571429</v>
      </c>
      <c r="CD137" s="17">
        <f t="shared" si="598"/>
        <v>18309.210488571429</v>
      </c>
      <c r="CE137" s="17">
        <f t="shared" si="598"/>
        <v>18309.210488571429</v>
      </c>
      <c r="CF137" s="15">
        <f t="shared" si="598"/>
        <v>18309.210488571429</v>
      </c>
      <c r="CG137" s="14">
        <f t="shared" si="598"/>
        <v>18309.210488571429</v>
      </c>
      <c r="CH137" s="15">
        <f t="shared" si="598"/>
        <v>18309.210488571429</v>
      </c>
      <c r="CI137" s="15">
        <f t="shared" si="598"/>
        <v>18309.210488571429</v>
      </c>
      <c r="CJ137" s="15">
        <f t="shared" si="598"/>
        <v>18309.210488571429</v>
      </c>
      <c r="CK137" s="15">
        <f t="shared" si="598"/>
        <v>18309.210488571429</v>
      </c>
      <c r="CL137" s="15">
        <f t="shared" si="598"/>
        <v>18309.210488571429</v>
      </c>
      <c r="CM137" s="15">
        <f t="shared" si="591"/>
        <v>18309.210488571429</v>
      </c>
      <c r="CN137" s="15">
        <f t="shared" si="592"/>
        <v>18309.210488571429</v>
      </c>
      <c r="CO137" s="15">
        <f t="shared" si="593"/>
        <v>18309.210488571429</v>
      </c>
      <c r="CP137" s="15">
        <f t="shared" si="594"/>
        <v>18309.210488571429</v>
      </c>
      <c r="CQ137" s="15">
        <f t="shared" si="595"/>
        <v>18309.210488571429</v>
      </c>
      <c r="CR137" s="16">
        <f t="shared" si="596"/>
        <v>18309.210488571429</v>
      </c>
      <c r="CS137" s="14">
        <f t="shared" si="589"/>
        <v>18309.210488571429</v>
      </c>
      <c r="CT137" s="15">
        <f t="shared" si="559"/>
        <v>18309.210488571429</v>
      </c>
      <c r="CU137" s="15">
        <f t="shared" si="560"/>
        <v>18309.210488571429</v>
      </c>
      <c r="CV137" s="15">
        <f t="shared" si="561"/>
        <v>18309.210488571429</v>
      </c>
      <c r="CW137" s="15">
        <f t="shared" si="562"/>
        <v>18309.210488571429</v>
      </c>
      <c r="CX137" s="15">
        <f t="shared" si="563"/>
        <v>18309.210488571429</v>
      </c>
      <c r="CY137" s="15">
        <f t="shared" si="564"/>
        <v>18309.210488571429</v>
      </c>
      <c r="CZ137" s="15">
        <f t="shared" si="565"/>
        <v>18309.210488571429</v>
      </c>
      <c r="DA137" s="15">
        <f t="shared" si="566"/>
        <v>18309.210488571429</v>
      </c>
      <c r="DB137" s="15">
        <f t="shared" si="567"/>
        <v>18309.210488571429</v>
      </c>
      <c r="DC137" s="15">
        <f t="shared" si="568"/>
        <v>18309.210488571429</v>
      </c>
      <c r="DD137" s="16">
        <f t="shared" si="459"/>
        <v>18309.210488571429</v>
      </c>
      <c r="DE137" s="14">
        <f t="shared" si="460"/>
        <v>18309.210488571429</v>
      </c>
      <c r="DF137" s="15">
        <f t="shared" si="569"/>
        <v>18309.210488571429</v>
      </c>
      <c r="DG137" s="15">
        <f t="shared" si="570"/>
        <v>18309.210488571429</v>
      </c>
      <c r="DH137" s="15">
        <f t="shared" si="571"/>
        <v>18309.210488571429</v>
      </c>
      <c r="DI137" s="15">
        <f t="shared" si="572"/>
        <v>18309.210488571429</v>
      </c>
      <c r="DJ137" s="15">
        <f t="shared" si="573"/>
        <v>18309.210488571429</v>
      </c>
      <c r="DK137" s="15">
        <f t="shared" si="574"/>
        <v>18309.210488571429</v>
      </c>
      <c r="DL137" s="15">
        <f t="shared" si="575"/>
        <v>18309.210488571429</v>
      </c>
      <c r="DM137" s="15">
        <f t="shared" si="576"/>
        <v>18309.210488571429</v>
      </c>
      <c r="DN137" s="15">
        <f t="shared" si="577"/>
        <v>18309.210488571429</v>
      </c>
      <c r="DO137" s="15">
        <f t="shared" si="578"/>
        <v>18309.210488571429</v>
      </c>
      <c r="DP137" s="16">
        <f t="shared" si="579"/>
        <v>18309.210488571429</v>
      </c>
      <c r="DQ137" s="14">
        <f t="shared" si="486"/>
        <v>18309.210488571429</v>
      </c>
      <c r="DR137" s="15">
        <f t="shared" si="487"/>
        <v>18309.210488571429</v>
      </c>
      <c r="DS137" s="15">
        <f t="shared" si="488"/>
        <v>18309.210488571429</v>
      </c>
      <c r="DT137" s="15">
        <f t="shared" si="489"/>
        <v>18309.210488571429</v>
      </c>
      <c r="DU137" s="15">
        <f t="shared" si="490"/>
        <v>18309.210488571429</v>
      </c>
      <c r="DV137" s="15">
        <f t="shared" si="491"/>
        <v>18309.210488571429</v>
      </c>
      <c r="DW137" s="15">
        <f t="shared" si="492"/>
        <v>18309.210488571429</v>
      </c>
      <c r="DX137" s="15">
        <f t="shared" si="493"/>
        <v>18309.210488571429</v>
      </c>
      <c r="DY137" s="15">
        <f t="shared" si="494"/>
        <v>18309.210488571429</v>
      </c>
      <c r="DZ137" s="15">
        <f t="shared" si="444"/>
        <v>18309.210488571429</v>
      </c>
      <c r="EA137" s="15">
        <f t="shared" si="445"/>
        <v>18309.210488571429</v>
      </c>
      <c r="EB137" s="16">
        <f t="shared" si="446"/>
        <v>18309.210488571429</v>
      </c>
      <c r="EC137" s="14">
        <f t="shared" si="447"/>
        <v>18309.210488571429</v>
      </c>
      <c r="ED137" s="15">
        <f t="shared" si="448"/>
        <v>18309.210488571429</v>
      </c>
      <c r="EE137" s="15">
        <f t="shared" si="449"/>
        <v>18309.210488571429</v>
      </c>
      <c r="EF137" s="15">
        <f t="shared" si="450"/>
        <v>18309.210488571429</v>
      </c>
      <c r="EG137" s="15">
        <f t="shared" si="451"/>
        <v>18309.210488571429</v>
      </c>
      <c r="EH137" s="15">
        <f t="shared" si="452"/>
        <v>18309.210488571429</v>
      </c>
      <c r="EI137" s="15">
        <f t="shared" si="453"/>
        <v>18309.210488571429</v>
      </c>
      <c r="EJ137" s="15">
        <f t="shared" si="454"/>
        <v>18309.210488571429</v>
      </c>
      <c r="EK137" s="15">
        <f t="shared" si="455"/>
        <v>18309.210488571429</v>
      </c>
      <c r="EL137" s="15">
        <f t="shared" si="456"/>
        <v>18309.210488571429</v>
      </c>
      <c r="EM137" s="15">
        <f t="shared" si="457"/>
        <v>18309.210488571429</v>
      </c>
      <c r="EN137" s="16">
        <f t="shared" si="458"/>
        <v>18309.210488571429</v>
      </c>
      <c r="EO137" s="14"/>
      <c r="EP137" s="15"/>
      <c r="EQ137" s="15"/>
      <c r="ER137" s="15"/>
      <c r="ES137" s="15"/>
      <c r="ET137" s="15"/>
      <c r="EU137" s="15"/>
      <c r="EV137" s="15"/>
      <c r="EW137" s="15"/>
      <c r="EX137" s="15"/>
      <c r="EY137" s="15"/>
      <c r="EZ137" s="16"/>
      <c r="FC137" s="14"/>
      <c r="FD137" s="17"/>
      <c r="FE137" s="17"/>
      <c r="FF137" s="17"/>
      <c r="FG137" s="17"/>
      <c r="FH137" s="17"/>
      <c r="FI137" s="17"/>
      <c r="FJ137" s="17"/>
      <c r="FK137" s="17"/>
      <c r="FL137" s="17"/>
      <c r="FM137" s="17"/>
      <c r="FN137" s="17"/>
      <c r="FO137" s="14"/>
      <c r="FP137" s="17"/>
      <c r="FQ137" s="17"/>
      <c r="FR137" s="17"/>
      <c r="FS137" s="17"/>
      <c r="FT137" s="17"/>
      <c r="FU137" s="17"/>
      <c r="FV137" s="17"/>
      <c r="FW137" s="17"/>
      <c r="FX137" s="17"/>
      <c r="FY137" s="17"/>
      <c r="FZ137" s="17"/>
      <c r="GA137" s="14"/>
      <c r="GB137" s="17"/>
      <c r="GC137" s="17"/>
      <c r="GD137" s="17"/>
      <c r="GE137" s="17"/>
      <c r="GF137" s="17"/>
      <c r="GG137" s="17"/>
      <c r="GH137" s="17"/>
      <c r="GI137" s="17">
        <f t="shared" si="496"/>
        <v>15759.138025714286</v>
      </c>
      <c r="GJ137" s="17">
        <f t="shared" si="497"/>
        <v>15158.461714285715</v>
      </c>
      <c r="GK137" s="17">
        <f t="shared" si="498"/>
        <v>19709.713868571431</v>
      </c>
      <c r="GL137" s="17">
        <f t="shared" si="499"/>
        <v>20595.711098571424</v>
      </c>
      <c r="GM137" s="14">
        <f t="shared" si="500"/>
        <v>18125.716422857142</v>
      </c>
      <c r="GN137" s="17">
        <f t="shared" si="501"/>
        <v>14458.914295714287</v>
      </c>
      <c r="GO137" s="17">
        <f t="shared" si="502"/>
        <v>18593.834597142857</v>
      </c>
      <c r="GP137" s="17">
        <f t="shared" si="503"/>
        <v>15738.656078571428</v>
      </c>
      <c r="GQ137" s="17">
        <f t="shared" si="504"/>
        <v>16595.589042857144</v>
      </c>
      <c r="GR137" s="17">
        <f t="shared" si="505"/>
        <v>18309.210488571429</v>
      </c>
      <c r="GS137" s="17">
        <f t="shared" si="506"/>
        <v>18309.210488571429</v>
      </c>
      <c r="GT137" s="17">
        <f t="shared" si="507"/>
        <v>18309.210488571429</v>
      </c>
      <c r="GU137" s="17">
        <f t="shared" si="508"/>
        <v>18309.210488571429</v>
      </c>
      <c r="GV137" s="17">
        <f t="shared" si="509"/>
        <v>18309.210488571429</v>
      </c>
      <c r="GW137" s="17">
        <f t="shared" si="510"/>
        <v>18309.210488571429</v>
      </c>
      <c r="GX137" s="15">
        <f t="shared" si="511"/>
        <v>18309.210488571429</v>
      </c>
      <c r="GY137" s="14">
        <f t="shared" si="512"/>
        <v>18309.210488571429</v>
      </c>
      <c r="GZ137" s="15">
        <f t="shared" si="513"/>
        <v>18309.210488571429</v>
      </c>
      <c r="HA137" s="15">
        <f t="shared" si="514"/>
        <v>18309.210488571429</v>
      </c>
      <c r="HB137" s="15">
        <f t="shared" si="515"/>
        <v>18309.210488571429</v>
      </c>
      <c r="HC137" s="15">
        <f t="shared" si="516"/>
        <v>18309.210488571429</v>
      </c>
      <c r="HD137" s="15">
        <f t="shared" si="517"/>
        <v>18309.210488571429</v>
      </c>
      <c r="HE137" s="15">
        <f t="shared" si="518"/>
        <v>18309.210488571429</v>
      </c>
      <c r="HF137" s="15">
        <f t="shared" si="519"/>
        <v>18309.210488571429</v>
      </c>
      <c r="HG137" s="15">
        <f t="shared" si="520"/>
        <v>18309.210488571429</v>
      </c>
      <c r="HH137" s="15">
        <f t="shared" si="521"/>
        <v>18309.210488571429</v>
      </c>
      <c r="HI137" s="15">
        <f t="shared" si="522"/>
        <v>18309.210488571429</v>
      </c>
      <c r="HJ137" s="16">
        <f t="shared" si="523"/>
        <v>18309.210488571429</v>
      </c>
      <c r="HK137" s="14">
        <f t="shared" si="524"/>
        <v>18309.210488571429</v>
      </c>
      <c r="HL137" s="15">
        <f t="shared" si="525"/>
        <v>18309.210488571429</v>
      </c>
      <c r="HM137" s="15">
        <f t="shared" si="526"/>
        <v>18309.210488571429</v>
      </c>
      <c r="HN137" s="15">
        <f t="shared" si="527"/>
        <v>18309.210488571429</v>
      </c>
      <c r="HO137" s="15">
        <f t="shared" si="528"/>
        <v>18309.210488571429</v>
      </c>
      <c r="HP137" s="15">
        <f t="shared" si="529"/>
        <v>18309.210488571429</v>
      </c>
      <c r="HQ137" s="15">
        <f t="shared" si="530"/>
        <v>18309.210488571429</v>
      </c>
      <c r="HR137" s="15">
        <f t="shared" si="531"/>
        <v>18309.210488571429</v>
      </c>
      <c r="HS137" s="15">
        <f t="shared" si="532"/>
        <v>18309.210488571429</v>
      </c>
      <c r="HT137" s="15">
        <f t="shared" si="533"/>
        <v>18309.210488571429</v>
      </c>
      <c r="HU137" s="15">
        <f t="shared" si="534"/>
        <v>18309.210488571429</v>
      </c>
      <c r="HV137" s="16">
        <f t="shared" si="535"/>
        <v>18309.210488571429</v>
      </c>
      <c r="HW137" s="14">
        <f t="shared" si="536"/>
        <v>18309.210488571429</v>
      </c>
      <c r="HX137" s="15">
        <f t="shared" si="537"/>
        <v>18309.210488571429</v>
      </c>
      <c r="HY137" s="15">
        <f t="shared" si="538"/>
        <v>18309.210488571429</v>
      </c>
      <c r="HZ137" s="15">
        <f t="shared" si="539"/>
        <v>18309.210488571429</v>
      </c>
      <c r="IA137" s="15">
        <f t="shared" si="540"/>
        <v>18309.210488571429</v>
      </c>
      <c r="IB137" s="15">
        <f t="shared" si="541"/>
        <v>18309.210488571429</v>
      </c>
      <c r="IC137" s="15">
        <f t="shared" si="542"/>
        <v>18309.210488571429</v>
      </c>
      <c r="ID137" s="15">
        <f t="shared" si="543"/>
        <v>18309.210488571429</v>
      </c>
      <c r="IE137" s="15">
        <f t="shared" si="544"/>
        <v>18309.210488571429</v>
      </c>
      <c r="IF137" s="15">
        <f t="shared" si="545"/>
        <v>18309.210488571429</v>
      </c>
      <c r="IG137" s="15">
        <f t="shared" si="546"/>
        <v>18309.210488571429</v>
      </c>
      <c r="IH137" s="16">
        <f t="shared" si="547"/>
        <v>18309.210488571429</v>
      </c>
      <c r="II137" s="14">
        <f t="shared" si="548"/>
        <v>18309.210488571429</v>
      </c>
      <c r="IJ137" s="15">
        <f t="shared" si="549"/>
        <v>18309.210488571429</v>
      </c>
      <c r="IK137" s="15">
        <f t="shared" si="550"/>
        <v>18309.210488571429</v>
      </c>
      <c r="IL137" s="15">
        <f t="shared" si="551"/>
        <v>18309.210488571429</v>
      </c>
      <c r="IM137" s="15">
        <f t="shared" si="552"/>
        <v>18309.210488571429</v>
      </c>
      <c r="IN137" s="15">
        <f t="shared" si="553"/>
        <v>18309.210488571429</v>
      </c>
      <c r="IO137" s="15">
        <f t="shared" si="554"/>
        <v>18309.210488571429</v>
      </c>
      <c r="IP137" s="15">
        <f t="shared" si="597"/>
        <v>18309.210488571429</v>
      </c>
      <c r="IQ137" s="15"/>
      <c r="IR137" s="15"/>
      <c r="IS137" s="15"/>
      <c r="IT137" s="16"/>
      <c r="IU137" s="14"/>
      <c r="IV137" s="15"/>
      <c r="IW137" s="15"/>
      <c r="IX137" s="15"/>
      <c r="IY137" s="15"/>
      <c r="IZ137" s="15"/>
      <c r="JA137" s="15"/>
      <c r="JB137" s="15"/>
      <c r="JC137" s="15"/>
      <c r="JD137" s="15"/>
      <c r="JE137" s="15"/>
      <c r="JF137" s="16"/>
      <c r="JH137" s="17"/>
      <c r="JI137" s="14">
        <f t="shared" si="580"/>
        <v>0</v>
      </c>
      <c r="JJ137" s="15">
        <f t="shared" si="581"/>
        <v>0</v>
      </c>
      <c r="JK137" s="15">
        <f t="shared" si="582"/>
        <v>71223.02470714286</v>
      </c>
      <c r="JL137" s="15">
        <f t="shared" si="583"/>
        <v>211677.1838571429</v>
      </c>
      <c r="JM137" s="15">
        <f t="shared" si="584"/>
        <v>219710.5258628572</v>
      </c>
      <c r="JN137" s="15">
        <f t="shared" si="585"/>
        <v>219710.5258628572</v>
      </c>
      <c r="JO137" s="15">
        <f t="shared" si="586"/>
        <v>219710.5258628572</v>
      </c>
      <c r="JP137" s="15">
        <f t="shared" si="587"/>
        <v>146473.68390857146</v>
      </c>
      <c r="JQ137" s="15">
        <f t="shared" si="588"/>
        <v>0</v>
      </c>
      <c r="JR137" s="14"/>
    </row>
    <row r="138" spans="1:278" ht="12.75" customHeight="1" x14ac:dyDescent="0.25">
      <c r="A138" s="5" t="s">
        <v>179</v>
      </c>
      <c r="B138" s="3" t="s">
        <v>180</v>
      </c>
      <c r="C138" s="4">
        <v>45541</v>
      </c>
      <c r="D138">
        <f t="shared" si="479"/>
        <v>2024</v>
      </c>
      <c r="E138">
        <f t="shared" si="480"/>
        <v>9</v>
      </c>
      <c r="F138">
        <f t="shared" si="481"/>
        <v>2021</v>
      </c>
      <c r="G138">
        <f t="shared" si="483"/>
        <v>9</v>
      </c>
      <c r="H138">
        <f t="shared" si="555"/>
        <v>2024</v>
      </c>
      <c r="I138">
        <f t="shared" si="556"/>
        <v>10</v>
      </c>
      <c r="J138">
        <f t="shared" si="557"/>
        <v>2029</v>
      </c>
      <c r="K138">
        <f t="shared" si="558"/>
        <v>9</v>
      </c>
      <c r="M138" s="28">
        <f>IF(AND($D138=$M$4,$E138=M$5),VLOOKUP($A138,'Потребление ЭЭ_факт'!$A$5:$DH$154,47+'Потребление ЭЭ_факт'!AU$4-1,FALSE),IF(L138&lt;&gt;0,VLOOKUP($A138,'Потребление ЭЭ_факт'!$A$5:$DH$154,47+'Потребление ЭЭ_факт'!AU$4-1,FALSE),0))</f>
        <v>0</v>
      </c>
      <c r="N138" s="17">
        <f>IF(AND($D138=$M$4,$E138=N$5),VLOOKUP($A138,'Потребление ЭЭ_факт'!$A$5:$DH$154,47+'Потребление ЭЭ_факт'!AV$4-1,FALSE),IF(M138&lt;&gt;0,VLOOKUP($A138,'Потребление ЭЭ_факт'!$A$5:$DH$154,47+'Потребление ЭЭ_факт'!AV$4-1,FALSE),0))</f>
        <v>0</v>
      </c>
      <c r="O138" s="17">
        <f>IF(AND($D138=$M$4,$E138=O$5),VLOOKUP($A138,'Потребление ЭЭ_факт'!$A$5:$DH$154,47+'Потребление ЭЭ_факт'!AW$4-1,FALSE),IF(N138&lt;&gt;0,VLOOKUP($A138,'Потребление ЭЭ_факт'!$A$5:$DH$154,47+'Потребление ЭЭ_факт'!AW$4-1,FALSE),0))</f>
        <v>0</v>
      </c>
      <c r="P138" s="17">
        <f>IF(AND($D138=$M$4,$E138=P$5),VLOOKUP($A138,'Потребление ЭЭ_факт'!$A$5:$DH$154,47+'Потребление ЭЭ_факт'!AX$4-1,FALSE),IF(O138&lt;&gt;0,VLOOKUP($A138,'Потребление ЭЭ_факт'!$A$5:$DH$154,47+'Потребление ЭЭ_факт'!AX$4-1,FALSE),0))</f>
        <v>0</v>
      </c>
      <c r="Q138" s="17">
        <f>IF(AND($D138=$M$4,$E138=Q$5),VLOOKUP($A138,'Потребление ЭЭ_факт'!$A$5:$DH$154,47+'Потребление ЭЭ_факт'!AY$4-1,FALSE),IF(P138&lt;&gt;0,VLOOKUP($A138,'Потребление ЭЭ_факт'!$A$5:$DH$154,47+'Потребление ЭЭ_факт'!AY$4-1,FALSE),0))</f>
        <v>0</v>
      </c>
      <c r="R138" s="17">
        <f>IF(AND($D138=$M$4,$E138=R$5),VLOOKUP($A138,'Потребление ЭЭ_факт'!$A$5:$DH$154,47+'Потребление ЭЭ_факт'!AZ$4-1,FALSE),IF(Q138&lt;&gt;0,VLOOKUP($A138,'Потребление ЭЭ_факт'!$A$5:$DH$154,47+'Потребление ЭЭ_факт'!AZ$4-1,FALSE),0))</f>
        <v>0</v>
      </c>
      <c r="S138" s="17">
        <f>IF(AND($D138=$M$4,$E138=S$5),VLOOKUP($A138,'Потребление ЭЭ_факт'!$A$5:$DH$154,47+'Потребление ЭЭ_факт'!BA$4-1,FALSE),IF(R138&lt;&gt;0,VLOOKUP($A138,'Потребление ЭЭ_факт'!$A$5:$DH$154,47+'Потребление ЭЭ_факт'!BA$4-1,FALSE),0))</f>
        <v>0</v>
      </c>
      <c r="T138" s="17">
        <f>IF(AND($D138=$M$4,$E138=T$5),VLOOKUP($A138,'Потребление ЭЭ_факт'!$A$5:$DH$154,47+'Потребление ЭЭ_факт'!BB$4-1,FALSE),IF(S138&lt;&gt;0,VLOOKUP($A138,'Потребление ЭЭ_факт'!$A$5:$DH$154,47+'Потребление ЭЭ_факт'!BB$4-1,FALSE),0))</f>
        <v>0</v>
      </c>
      <c r="U138" s="17">
        <f>IF(AND($D138=$M$4,$E138=U$5),VLOOKUP($A138,'Потребление ЭЭ_факт'!$A$5:$DH$154,47+'Потребление ЭЭ_факт'!BC$4-1,FALSE),IF(T138&lt;&gt;0,VLOOKUP($A138,'Потребление ЭЭ_факт'!$A$5:$DH$154,47+'Потребление ЭЭ_факт'!BC$4-1,FALSE),0))</f>
        <v>0</v>
      </c>
      <c r="V138" s="17">
        <f>IF(AND($D138=$M$4,$E138=V$5),VLOOKUP($A138,'Потребление ЭЭ_факт'!$A$5:$DH$154,47+'Потребление ЭЭ_факт'!BD$4-1,FALSE),IF(U138&lt;&gt;0,VLOOKUP($A138,'Потребление ЭЭ_факт'!$A$5:$DH$154,47+'Потребление ЭЭ_факт'!BD$4-1,FALSE),0))</f>
        <v>0</v>
      </c>
      <c r="W138" s="17">
        <f>IF(AND($D138=$M$4,$E138=W$5),VLOOKUP($A138,'Потребление ЭЭ_факт'!$A$5:$DH$154,47+'Потребление ЭЭ_факт'!BE$4-1,FALSE),IF(V138&lt;&gt;0,VLOOKUP($A138,'Потребление ЭЭ_факт'!$A$5:$DH$154,47+'Потребление ЭЭ_факт'!BE$4-1,FALSE),0))</f>
        <v>0</v>
      </c>
      <c r="X138" s="17">
        <f>IF(AND($D138=$M$4,$E138=X$5),VLOOKUP($A138,'Потребление ЭЭ_факт'!$A$5:$DH$154,47+'Потребление ЭЭ_факт'!BF$4-1,FALSE),IF(W138&lt;&gt;0,VLOOKUP($A138,'Потребление ЭЭ_факт'!$A$5:$DH$154,47+'Потребление ЭЭ_факт'!BF$4-1,FALSE),0))</f>
        <v>0</v>
      </c>
      <c r="Y138" s="14">
        <f>IF(AND($D138=$Y$4,$E138=Y$5),VLOOKUP($A138,'Потребление ЭЭ_факт'!$A$5:$DH$154,47+'Потребление ЭЭ_факт'!BG$4+11,FALSE),IF(X138&lt;&gt;0,VLOOKUP($A138,'Потребление ЭЭ_факт'!$A$5:$DH$154,47+'Потребление ЭЭ_факт'!BG$4+11,FALSE),0))</f>
        <v>0</v>
      </c>
      <c r="Z138" s="17">
        <f>IF(AND($D138=$Y$4,$E138=Z$5),VLOOKUP($A138,'Потребление ЭЭ_факт'!$A$5:$DH$154,47+'Потребление ЭЭ_факт'!BH$4+11,FALSE),IF(Y138&lt;&gt;0,VLOOKUP($A138,'Потребление ЭЭ_факт'!$A$5:$DH$154,47+'Потребление ЭЭ_факт'!BH$4+11,FALSE),0))</f>
        <v>0</v>
      </c>
      <c r="AA138" s="17">
        <f>IF(AND($D138=$Y$4,$E138=AA$5),VLOOKUP($A138,'Потребление ЭЭ_факт'!$A$5:$DH$154,47+'Потребление ЭЭ_факт'!BI$4+11,FALSE),IF(Z138&lt;&gt;0,VLOOKUP($A138,'Потребление ЭЭ_факт'!$A$5:$DH$154,47+'Потребление ЭЭ_факт'!BI$4+11,FALSE),0))</f>
        <v>0</v>
      </c>
      <c r="AB138" s="17">
        <f>IF(AND($D138=$Y$4,$E138=AB$5),VLOOKUP($A138,'Потребление ЭЭ_факт'!$A$5:$DH$154,47+'Потребление ЭЭ_факт'!BJ$4+11,FALSE),IF(AA138&lt;&gt;0,VLOOKUP($A138,'Потребление ЭЭ_факт'!$A$5:$DH$154,47+'Потребление ЭЭ_факт'!BJ$4+11,FALSE),0))</f>
        <v>0</v>
      </c>
      <c r="AC138" s="17">
        <f>IF(AND($D138=$Y$4,$E138=AC$5),VLOOKUP($A138,'Потребление ЭЭ_факт'!$A$5:$DH$154,47+'Потребление ЭЭ_факт'!BK$4+11,FALSE),IF(AB138&lt;&gt;0,VLOOKUP($A138,'Потребление ЭЭ_факт'!$A$5:$DH$154,47+'Потребление ЭЭ_факт'!BK$4+11,FALSE),0))</f>
        <v>0</v>
      </c>
      <c r="AD138" s="17">
        <f>IF(AND($D138=$Y$4,$E138=AD$5),VLOOKUP($A138,'Потребление ЭЭ_факт'!$A$5:$DH$154,47+'Потребление ЭЭ_факт'!BL$4+11,FALSE),IF(AC138&lt;&gt;0,VLOOKUP($A138,'Потребление ЭЭ_факт'!$A$5:$DH$154,47+'Потребление ЭЭ_факт'!BL$4+11,FALSE),0))</f>
        <v>0</v>
      </c>
      <c r="AE138" s="17">
        <f>IF(AND($D138=$Y$4,$E138=AE$5),VLOOKUP($A138,'Потребление ЭЭ_факт'!$A$5:$DH$154,47+'Потребление ЭЭ_факт'!BM$4+11,FALSE),IF(AD138&lt;&gt;0,VLOOKUP($A138,'Потребление ЭЭ_факт'!$A$5:$DH$154,47+'Потребление ЭЭ_факт'!BM$4+11,FALSE),0))</f>
        <v>0</v>
      </c>
      <c r="AF138" s="17">
        <f>IF(AND($D138=$Y$4,$E138=AF$5),VLOOKUP($A138,'Потребление ЭЭ_факт'!$A$5:$DH$154,47+'Потребление ЭЭ_факт'!BN$4+11,FALSE),IF(AE138&lt;&gt;0,VLOOKUP($A138,'Потребление ЭЭ_факт'!$A$5:$DH$154,47+'Потребление ЭЭ_факт'!BN$4+11,FALSE),0))</f>
        <v>0</v>
      </c>
      <c r="AG138" s="17">
        <f>IF(AND($D138=$Y$4,$E138=AG$5),VLOOKUP($A138,'Потребление ЭЭ_факт'!$A$5:$DH$154,47+'Потребление ЭЭ_факт'!BO$4+11,FALSE),IF(AF138&lt;&gt;0,VLOOKUP($A138,'Потребление ЭЭ_факт'!$A$5:$DH$154,47+'Потребление ЭЭ_факт'!BO$4+11,FALSE),0))</f>
        <v>0</v>
      </c>
      <c r="AH138" s="17">
        <f>IF(AND($D138=$Y$4,$E138=AH$5),VLOOKUP($A138,'Потребление ЭЭ_факт'!$A$5:$DH$154,47+'Потребление ЭЭ_факт'!BP$4+11,FALSE),IF(AG138&lt;&gt;0,VLOOKUP($A138,'Потребление ЭЭ_факт'!$A$5:$DH$154,47+'Потребление ЭЭ_факт'!BP$4+11,FALSE),0))</f>
        <v>0</v>
      </c>
      <c r="AI138" s="17">
        <f>IF(AND($D138=$Y$4,$E138=AI$5),VLOOKUP($A138,'Потребление ЭЭ_факт'!$A$5:$DH$154,47+'Потребление ЭЭ_факт'!BQ$4+11,FALSE),IF(AH138&lt;&gt;0,VLOOKUP($A138,'Потребление ЭЭ_факт'!$A$5:$DH$154,47+'Потребление ЭЭ_факт'!BQ$4+11,FALSE),0))</f>
        <v>0</v>
      </c>
      <c r="AJ138" s="17">
        <f>IF(AND($D138=$Y$4,$E138=AJ$5),VLOOKUP($A138,'Потребление ЭЭ_факт'!$A$5:$DH$154,47+'Потребление ЭЭ_факт'!BR$4+11,FALSE),IF(AI138&lt;&gt;0,VLOOKUP($A138,'Потребление ЭЭ_факт'!$A$5:$DH$154,47+'Потребление ЭЭ_факт'!BR$4+11,FALSE),0))</f>
        <v>0</v>
      </c>
      <c r="AK138" s="14">
        <f>IF(AND($D138=$AK$4,$E138=AK$5),VLOOKUP($A138,'Потребление ЭЭ_факт'!$A$5:$DH$154,47+'Потребление ЭЭ_факт'!BS$4+23,FALSE),IF(AJ138&lt;&gt;0,VLOOKUP($A138,'Потребление ЭЭ_факт'!$A$5:$DH$154,47+'Потребление ЭЭ_факт'!BS$4+23,FALSE),0))</f>
        <v>0</v>
      </c>
      <c r="AL138" s="17">
        <f>IF(AND($D138=$AK$4,$E138=AL$5),VLOOKUP($A138,'Потребление ЭЭ_факт'!$A$5:$DH$154,47+'Потребление ЭЭ_факт'!BT$4+23,FALSE),IF(AK138&lt;&gt;0,VLOOKUP($A138,'Потребление ЭЭ_факт'!$A$5:$DH$154,47+'Потребление ЭЭ_факт'!BT$4+23,FALSE),0))</f>
        <v>0</v>
      </c>
      <c r="AM138" s="17">
        <f>IF(AND($D138=$AK$4,$E138=AM$5),VLOOKUP($A138,'Потребление ЭЭ_факт'!$A$5:$DH$154,47+'Потребление ЭЭ_факт'!BU$4+23,FALSE),IF(AL138&lt;&gt;0,VLOOKUP($A138,'Потребление ЭЭ_факт'!$A$5:$DH$154,47+'Потребление ЭЭ_факт'!BU$4+23,FALSE),0))</f>
        <v>0</v>
      </c>
      <c r="AN138" s="17">
        <f>IF(AND($D138=$AK$4,$E138=AN$5),VLOOKUP($A138,'Потребление ЭЭ_факт'!$A$5:$DH$154,47+'Потребление ЭЭ_факт'!BV$4+23,FALSE),IF(AM138&lt;&gt;0,VLOOKUP($A138,'Потребление ЭЭ_факт'!$A$5:$DH$154,47+'Потребление ЭЭ_факт'!BV$4+23,FALSE),0))</f>
        <v>0</v>
      </c>
      <c r="AO138" s="17">
        <f>IF(AND($D138=$AK$4,$E138=AO$5),VLOOKUP($A138,'Потребление ЭЭ_факт'!$A$5:$DH$154,47+'Потребление ЭЭ_факт'!BW$4+23,FALSE),IF(AN138&lt;&gt;0,VLOOKUP($A138,'Потребление ЭЭ_факт'!$A$5:$DH$154,47+'Потребление ЭЭ_факт'!BW$4+23,FALSE),0))</f>
        <v>0</v>
      </c>
      <c r="AP138" s="17">
        <f>IF(AND($D138=$AK$4,$E138=AP$5),VLOOKUP($A138,'Потребление ЭЭ_факт'!$A$5:$DH$154,47+'Потребление ЭЭ_факт'!BX$4+23,FALSE),IF(AO138&lt;&gt;0,VLOOKUP($A138,'Потребление ЭЭ_факт'!$A$5:$DH$154,47+'Потребление ЭЭ_факт'!BX$4+23,FALSE),0))</f>
        <v>0</v>
      </c>
      <c r="AQ138" s="17">
        <f>IF(AND($D138=$AK$4,$E138=AQ$5),VLOOKUP($A138,'Потребление ЭЭ_факт'!$A$5:$DH$154,47+'Потребление ЭЭ_факт'!BY$4+23,FALSE),IF(AP138&lt;&gt;0,VLOOKUP($A138,'Потребление ЭЭ_факт'!$A$5:$DH$154,47+'Потребление ЭЭ_факт'!BY$4+23,FALSE),0))</f>
        <v>0</v>
      </c>
      <c r="AR138" s="17">
        <f>IF(AND($D138=$AK$4,$E138=AR$5),VLOOKUP($A138,'Потребление ЭЭ_факт'!$A$5:$DH$154,47+'Потребление ЭЭ_факт'!BZ$4+23,FALSE),IF(AQ138&lt;&gt;0,VLOOKUP($A138,'Потребление ЭЭ_факт'!$A$5:$DH$154,47+'Потребление ЭЭ_факт'!BZ$4+23,FALSE),0))</f>
        <v>0</v>
      </c>
      <c r="AS138" s="17">
        <f>IF(AND($D138=$AK$4,$E138=AS$5),VLOOKUP($A138,'Потребление ЭЭ_факт'!$A$5:$DH$154,47+'Потребление ЭЭ_факт'!CA$4+23,FALSE),IF(AR138&lt;&gt;0,VLOOKUP($A138,'Потребление ЭЭ_факт'!$A$5:$DH$154,47+'Потребление ЭЭ_факт'!CA$4+23,FALSE),0))</f>
        <v>0</v>
      </c>
      <c r="AT138" s="17">
        <f>IF(AND($D138=$AK$4,$E138=AT$5),VLOOKUP($A138,'Потребление ЭЭ_факт'!$A$5:$DH$154,47+'Потребление ЭЭ_факт'!CB$4+23,FALSE),IF(AS138&lt;&gt;0,VLOOKUP($A138,'Потребление ЭЭ_факт'!$A$5:$DH$154,47+'Потребление ЭЭ_факт'!CB$4+23,FALSE),0))</f>
        <v>0</v>
      </c>
      <c r="AU138" s="17">
        <f>IF(AND($D138=$AK$4,$E138=AU$5),VLOOKUP($A138,'Потребление ЭЭ_факт'!$A$5:$DH$154,47+'Потребление ЭЭ_факт'!CC$4+23,FALSE),IF(AT138&lt;&gt;0,VLOOKUP($A138,'Потребление ЭЭ_факт'!$A$5:$DH$154,47+'Потребление ЭЭ_факт'!CC$4+23,FALSE),0))</f>
        <v>0</v>
      </c>
      <c r="AV138" s="17">
        <f>IF(AND($D138=$AK$4,$E138=AV$5),VLOOKUP($A138,'Потребление ЭЭ_факт'!$A$5:$DH$154,47+'Потребление ЭЭ_факт'!CD$4+23,FALSE),IF(AU138&lt;&gt;0,VLOOKUP($A138,'Потребление ЭЭ_факт'!$A$5:$DH$154,47+'Потребление ЭЭ_факт'!CD$4+23,FALSE),0))</f>
        <v>0</v>
      </c>
      <c r="AW138" s="14">
        <f>IF(AND($D138=$AW$4,$E138=AW$5),VLOOKUP($A138,'Потребление ЭЭ_факт'!$A$5:$DH$154,47+'Потребление ЭЭ_факт'!CE$4+35,FALSE),IF(AV138&lt;&gt;0,VLOOKUP($A138,'Потребление ЭЭ_факт'!$A$5:$DH$154,47+'Потребление ЭЭ_факт'!CE$4+35,FALSE),0))</f>
        <v>0</v>
      </c>
      <c r="AX138" s="17">
        <f>IF(AND($D138=$AW$4,$E138=AX$5),VLOOKUP($A138,'Потребление ЭЭ_факт'!$A$5:$DH$154,47+'Потребление ЭЭ_факт'!CF$4+35,FALSE),IF(AW138&lt;&gt;0,VLOOKUP($A138,'Потребление ЭЭ_факт'!$A$5:$DH$154,47+'Потребление ЭЭ_факт'!CF$4+35,FALSE),0))</f>
        <v>0</v>
      </c>
      <c r="AY138" s="17">
        <f>IF(AND($D138=$AW$4,$E138=AY$5),VLOOKUP($A138,'Потребление ЭЭ_факт'!$A$5:$DH$154,47+'Потребление ЭЭ_факт'!CG$4+35,FALSE),IF(AX138&lt;&gt;0,VLOOKUP($A138,'Потребление ЭЭ_факт'!$A$5:$DH$154,47+'Потребление ЭЭ_факт'!CG$4+35,FALSE),0))</f>
        <v>0</v>
      </c>
      <c r="AZ138" s="17">
        <f>IF(AND($D138=$AW$4,$E138=AZ$5),VLOOKUP($A138,'Потребление ЭЭ_факт'!$A$5:$DH$154,47+'Потребление ЭЭ_факт'!CH$4+35,FALSE),IF(AY138&lt;&gt;0,VLOOKUP($A138,'Потребление ЭЭ_факт'!$A$5:$DH$154,47+'Потребление ЭЭ_факт'!CH$4+35,FALSE),0))</f>
        <v>0</v>
      </c>
      <c r="BA138" s="17">
        <f>IF(AND($D138=$AW$4,$E138=BA$5),VLOOKUP($A138,'Потребление ЭЭ_факт'!$A$5:$DH$154,47+'Потребление ЭЭ_факт'!CI$4+35,FALSE),IF(AZ138&lt;&gt;0,VLOOKUP($A138,'Потребление ЭЭ_факт'!$A$5:$DH$154,47+'Потребление ЭЭ_факт'!CI$4+35,FALSE),0))</f>
        <v>0</v>
      </c>
      <c r="BB138" s="17">
        <f>IF(AND($D138=$AW$4,$E138=BB$5),VLOOKUP($A138,'Потребление ЭЭ_факт'!$A$5:$DH$154,47+'Потребление ЭЭ_факт'!CJ$4+35,FALSE),IF(BA138&lt;&gt;0,VLOOKUP($A138,'Потребление ЭЭ_факт'!$A$5:$DH$154,47+'Потребление ЭЭ_факт'!CJ$4+35,FALSE),0))</f>
        <v>0</v>
      </c>
      <c r="BC138" s="17">
        <f>IF(AND($D138=$AW$4,$E138=BC$5),VLOOKUP($A138,'Потребление ЭЭ_факт'!$A$5:$DH$154,47+'Потребление ЭЭ_факт'!CK$4+35,FALSE),IF(BB138&lt;&gt;0,VLOOKUP($A138,'Потребление ЭЭ_факт'!$A$5:$DH$154,47+'Потребление ЭЭ_факт'!CK$4+35,FALSE),0))</f>
        <v>0</v>
      </c>
      <c r="BD138" s="17">
        <f>IF(AND($D138=$AW$4,$E138=BD$5),VLOOKUP($A138,'Потребление ЭЭ_факт'!$A$5:$DH$154,47+'Потребление ЭЭ_факт'!CL$4+35,FALSE),IF(BC138&lt;&gt;0,VLOOKUP($A138,'Потребление ЭЭ_факт'!$A$5:$DH$154,47+'Потребление ЭЭ_факт'!CL$4+35,FALSE),0))</f>
        <v>0</v>
      </c>
      <c r="BE138" s="17">
        <f>IF(AND($D138=$AW$4,$E138=BE$5),VLOOKUP($A138,'Потребление ЭЭ_факт'!$A$5:$DH$154,47+'Потребление ЭЭ_факт'!CM$4+35,FALSE),IF(BD138&lt;&gt;0,VLOOKUP($A138,'Потребление ЭЭ_факт'!$A$5:$DH$154,47+'Потребление ЭЭ_факт'!CM$4+35,FALSE),0))</f>
        <v>0</v>
      </c>
      <c r="BF138" s="17">
        <f>IF(AND($D138=$AW$4,$E138=BF$5),VLOOKUP($A138,'Потребление ЭЭ_факт'!$A$5:$DH$154,47+'Потребление ЭЭ_факт'!CN$4+35,FALSE),IF(BE138&lt;&gt;0,VLOOKUP($A138,'Потребление ЭЭ_факт'!$A$5:$DH$154,47+'Потребление ЭЭ_факт'!CN$4+35,FALSE),0))</f>
        <v>0</v>
      </c>
      <c r="BG138" s="17">
        <f>IF(AND($D138=$AW$4,$E138=BG$5),VLOOKUP($A138,'Потребление ЭЭ_факт'!$A$5:$DH$154,47+'Потребление ЭЭ_факт'!CO$4+35,FALSE),IF(BF138&lt;&gt;0,VLOOKUP($A138,'Потребление ЭЭ_факт'!$A$5:$DH$154,47+'Потребление ЭЭ_факт'!CO$4+35,FALSE),0))</f>
        <v>0</v>
      </c>
      <c r="BH138" s="17">
        <f>IF(AND($D138=$AW$4,$E138=BH$5),VLOOKUP($A138,'Потребление ЭЭ_факт'!$A$5:$DH$154,47+'Потребление ЭЭ_факт'!CP$4+35,FALSE),IF(BG138&lt;&gt;0,VLOOKUP($A138,'Потребление ЭЭ_факт'!$A$5:$DH$154,47+'Потребление ЭЭ_факт'!CP$4+35,FALSE),0))</f>
        <v>0</v>
      </c>
      <c r="BI138" s="14">
        <f>IF(AND($D138=$BI$4,$E138=BI$5),VLOOKUP($A138,'Потребление ЭЭ_факт'!$A$5:$DH$154,47+'Потребление ЭЭ_факт'!CQ$4+47,FALSE),IF(BH138&lt;&gt;0,VLOOKUP($A138,'Потребление ЭЭ_факт'!$A$5:$DH$154,47+'Потребление ЭЭ_факт'!CQ$4+47,FALSE),0))</f>
        <v>0</v>
      </c>
      <c r="BJ138" s="17">
        <f>IF(AND($D138=$BI$4,$E138=BJ$5),VLOOKUP($A138,'Потребление ЭЭ_факт'!$A$5:$DH$154,47+'Потребление ЭЭ_факт'!CR$4+47,FALSE),IF(BI138&lt;&gt;0,VLOOKUP($A138,'Потребление ЭЭ_факт'!$A$5:$DH$154,47+'Потребление ЭЭ_факт'!CR$4+47,FALSE),0))</f>
        <v>0</v>
      </c>
      <c r="BK138" s="17">
        <f>IF(AND($D138=$BI$4,$E138=BK$5),VLOOKUP($A138,'Потребление ЭЭ_факт'!$A$5:$DH$154,47+'Потребление ЭЭ_факт'!CS$4+47,FALSE),IF(BJ138&lt;&gt;0,VLOOKUP($A138,'Потребление ЭЭ_факт'!$A$5:$DH$154,47+'Потребление ЭЭ_факт'!CS$4+47,FALSE),0))</f>
        <v>0</v>
      </c>
      <c r="BL138" s="17">
        <f>IF(AND($D138=$BI$4,$E138=BL$5),VLOOKUP($A138,'Потребление ЭЭ_факт'!$A$5:$DH$154,47+'Потребление ЭЭ_факт'!CT$4+47,FALSE),IF(BK138&lt;&gt;0,VLOOKUP($A138,'Потребление ЭЭ_факт'!$A$5:$DH$154,47+'Потребление ЭЭ_факт'!CT$4+47,FALSE),0))</f>
        <v>0</v>
      </c>
      <c r="BM138" s="17">
        <f>IF(AND($D138=$BI$4,$E138=BM$5),VLOOKUP($A138,'Потребление ЭЭ_факт'!$A$5:$DH$154,47+'Потребление ЭЭ_факт'!CU$4+47,FALSE),IF(BL138&lt;&gt;0,VLOOKUP($A138,'Потребление ЭЭ_факт'!$A$5:$DH$154,47+'Потребление ЭЭ_факт'!CU$4+47,FALSE),0))</f>
        <v>0</v>
      </c>
      <c r="BN138" s="17">
        <f>IF(AND($D138=$BI$4,$E138=BN$5),VLOOKUP($A138,'Потребление ЭЭ_факт'!$A$5:$DH$154,47+'Потребление ЭЭ_факт'!CV$4+47,FALSE),IF(BM138&lt;&gt;0,VLOOKUP($A138,'Потребление ЭЭ_факт'!$A$5:$DH$154,47+'Потребление ЭЭ_факт'!CV$4+47,FALSE),0))</f>
        <v>0</v>
      </c>
      <c r="BO138" s="17">
        <f>IF(AND($D138=$BI$4,$E138=BO$5),VLOOKUP($A138,'Потребление ЭЭ_факт'!$A$5:$DH$154,47+'Потребление ЭЭ_факт'!CW$4+47,FALSE),IF(BN138&lt;&gt;0,VLOOKUP($A138,'Потребление ЭЭ_факт'!$A$5:$DH$154,47+'Потребление ЭЭ_факт'!CW$4+47,FALSE),0))</f>
        <v>0</v>
      </c>
      <c r="BP138" s="17">
        <f>IF(AND($D138=$BI$4,$E138=BP$5),VLOOKUP($A138,'Потребление ЭЭ_факт'!$A$5:$DH$154,47+'Потребление ЭЭ_факт'!CX$4+47,FALSE),IF(BO138&lt;&gt;0,VLOOKUP($A138,'Потребление ЭЭ_факт'!$A$5:$DH$154,47+'Потребление ЭЭ_факт'!CX$4+47,FALSE),0))</f>
        <v>0</v>
      </c>
      <c r="BQ138" s="17">
        <f>IF(AND($D138=$BI$4,$E138=BQ$5),VLOOKUP($A138,'Потребление ЭЭ_факт'!$A$5:$DH$154,47+'Потребление ЭЭ_факт'!CY$4+47,FALSE),IF(BP138&lt;&gt;0,VLOOKUP($A138,'Потребление ЭЭ_факт'!$A$5:$DH$154,47+'Потребление ЭЭ_факт'!CY$4+47,FALSE),0))</f>
        <v>12812.985000000001</v>
      </c>
      <c r="BR138" s="17">
        <f>IF(AND($D138=$BI$4,$E138=BR$5),VLOOKUP($A138,'Потребление ЭЭ_факт'!$A$5:$DH$154,47+'Потребление ЭЭ_факт'!CZ$4+47,FALSE),IF(BQ138&lt;&gt;0,VLOOKUP($A138,'Потребление ЭЭ_факт'!$A$5:$DH$154,47+'Потребление ЭЭ_факт'!CZ$4+47,FALSE),0))</f>
        <v>12812.985000000001</v>
      </c>
      <c r="BS138" s="17">
        <f>IF(AND($D138=$BI$4,$E138=BS$5),VLOOKUP($A138,'Потребление ЭЭ_факт'!$A$5:$DH$154,47+'Потребление ЭЭ_факт'!DA$4+47,FALSE),IF(BR138&lt;&gt;0,VLOOKUP($A138,'Потребление ЭЭ_факт'!$A$5:$DH$154,47+'Потребление ЭЭ_факт'!DA$4+47,FALSE),0))</f>
        <v>13013.54725</v>
      </c>
      <c r="BT138" s="17">
        <f>IF(AND($D138=$BI$4,$E138=BT$5),VLOOKUP($A138,'Потребление ЭЭ_факт'!$A$5:$DH$154,47+'Потребление ЭЭ_факт'!DB$4+47,FALSE),IF(BS138&lt;&gt;0,VLOOKUP($A138,'Потребление ЭЭ_факт'!$A$5:$DH$154,47+'Потребление ЭЭ_факт'!DB$4+47,FALSE),0))</f>
        <v>16273.17139</v>
      </c>
      <c r="BU138" s="14">
        <f>IF(AND($D138=$BU$4,$E138=BU$5),VLOOKUP($A138,'Потребление ЭЭ_факт'!$A$5:$DH$154,59+'Потребление ЭЭ_факт'!DC$4+47,FALSE),IF(BT138&lt;&gt;0,VLOOKUP($A138,'Потребление ЭЭ_факт'!$A$5:$DH$154,47+'Потребление ЭЭ_факт'!DC$4+59,FALSE),0))</f>
        <v>15934.226119999999</v>
      </c>
      <c r="BV138" s="17">
        <f>IF(AND($D138=$BU$4,$E138=BV$5),VLOOKUP($A138,'Потребление ЭЭ_факт'!$A$5:$DH$154,59+'Потребление ЭЭ_факт'!DD$4+47,FALSE),IF(BU138&lt;&gt;0,VLOOKUP($A138,'Потребление ЭЭ_факт'!$A$5:$DH$154,47+'Потребление ЭЭ_факт'!DD$4+59,FALSE),0))</f>
        <v>14267.73101</v>
      </c>
      <c r="BW138" s="17">
        <f>IF(AND($D138=$BU$4,$E138=BW$5),VLOOKUP($A138,'Потребление ЭЭ_факт'!$A$5:$DH$154,59+'Потребление ЭЭ_факт'!DE$4+47,FALSE),IF(BV138&lt;&gt;0,VLOOKUP($A138,'Потребление ЭЭ_факт'!$A$5:$DH$154,47+'Потребление ЭЭ_факт'!DE$4+59,FALSE),0))</f>
        <v>15155.505719999999</v>
      </c>
      <c r="BX138" s="17">
        <f>IF(AND($D138=$BU$4,$E138=BX$5),VLOOKUP($A138,'Потребление ЭЭ_факт'!$A$5:$DH$154,59+'Потребление ЭЭ_факт'!DF$4+47,FALSE),IF(BW138&lt;&gt;0,VLOOKUP($A138,'Потребление ЭЭ_факт'!$A$5:$DH$154,47+'Потребление ЭЭ_факт'!DF$4+59,FALSE),0))</f>
        <v>13721.696459999999</v>
      </c>
      <c r="BY138" s="17">
        <f>IF(AND($D138=$BU$4,$E138=BY$5),VLOOKUP($A138,'Потребление ЭЭ_факт'!$A$5:$DH$154,59+'Потребление ЭЭ_факт'!DG$4+47,FALSE),IF(BX138&lt;&gt;0,VLOOKUP($A138,'Потребление ЭЭ_факт'!$A$5:$DH$154,47+'Потребление ЭЭ_факт'!DG$4+59,FALSE),0))</f>
        <v>12713.36708</v>
      </c>
      <c r="BZ138" s="17">
        <f>IF(AND($D138=$BU$4,$E138=BZ$5),VLOOKUP($A138,'Потребление ЭЭ_факт'!$A$5:$DH$154,59+'Потребление ЭЭ_факт'!DH$4+47,FALSE),IF(BY138&lt;&gt;0,VLOOKUP($A138,'Потребление ЭЭ_факт'!$A$5:$DH$154,47+'Потребление ЭЭ_факт'!DH$4+59,FALSE),0))</f>
        <v>14048.81367</v>
      </c>
      <c r="CA138" s="17">
        <f t="shared" si="598"/>
        <v>14048.81367</v>
      </c>
      <c r="CB138" s="17">
        <f t="shared" si="598"/>
        <v>14048.81367</v>
      </c>
      <c r="CC138" s="17">
        <f t="shared" si="598"/>
        <v>14048.81367</v>
      </c>
      <c r="CD138" s="17">
        <f t="shared" si="598"/>
        <v>14048.81367</v>
      </c>
      <c r="CE138" s="17">
        <f t="shared" si="598"/>
        <v>14048.81367</v>
      </c>
      <c r="CF138" s="15">
        <f t="shared" si="598"/>
        <v>14048.81367</v>
      </c>
      <c r="CG138" s="14">
        <f t="shared" si="598"/>
        <v>14048.81367</v>
      </c>
      <c r="CH138" s="15">
        <f t="shared" si="598"/>
        <v>14048.81367</v>
      </c>
      <c r="CI138" s="15">
        <f t="shared" si="598"/>
        <v>14048.81367</v>
      </c>
      <c r="CJ138" s="15">
        <f t="shared" si="598"/>
        <v>14048.81367</v>
      </c>
      <c r="CK138" s="15">
        <f t="shared" si="598"/>
        <v>14048.81367</v>
      </c>
      <c r="CL138" s="15">
        <f t="shared" si="598"/>
        <v>14048.81367</v>
      </c>
      <c r="CM138" s="15">
        <f t="shared" si="591"/>
        <v>14048.81367</v>
      </c>
      <c r="CN138" s="15">
        <f t="shared" si="592"/>
        <v>14048.81367</v>
      </c>
      <c r="CO138" s="15">
        <f t="shared" si="593"/>
        <v>14048.81367</v>
      </c>
      <c r="CP138" s="15">
        <f t="shared" si="594"/>
        <v>14048.81367</v>
      </c>
      <c r="CQ138" s="15">
        <f t="shared" si="595"/>
        <v>14048.81367</v>
      </c>
      <c r="CR138" s="16">
        <f t="shared" si="596"/>
        <v>14048.81367</v>
      </c>
      <c r="CS138" s="14">
        <f t="shared" si="589"/>
        <v>14048.81367</v>
      </c>
      <c r="CT138" s="15">
        <f t="shared" si="559"/>
        <v>14048.81367</v>
      </c>
      <c r="CU138" s="15">
        <f t="shared" si="560"/>
        <v>14048.81367</v>
      </c>
      <c r="CV138" s="15">
        <f t="shared" si="561"/>
        <v>14048.81367</v>
      </c>
      <c r="CW138" s="15">
        <f t="shared" si="562"/>
        <v>14048.81367</v>
      </c>
      <c r="CX138" s="15">
        <f t="shared" si="563"/>
        <v>14048.81367</v>
      </c>
      <c r="CY138" s="15">
        <f t="shared" si="564"/>
        <v>14048.81367</v>
      </c>
      <c r="CZ138" s="15">
        <f t="shared" si="565"/>
        <v>14048.81367</v>
      </c>
      <c r="DA138" s="15">
        <f t="shared" si="566"/>
        <v>14048.81367</v>
      </c>
      <c r="DB138" s="15">
        <f t="shared" si="567"/>
        <v>14048.81367</v>
      </c>
      <c r="DC138" s="15">
        <f t="shared" si="568"/>
        <v>14048.81367</v>
      </c>
      <c r="DD138" s="16">
        <f t="shared" si="459"/>
        <v>14048.81367</v>
      </c>
      <c r="DE138" s="14">
        <f t="shared" si="460"/>
        <v>14048.81367</v>
      </c>
      <c r="DF138" s="15">
        <f t="shared" si="569"/>
        <v>14048.81367</v>
      </c>
      <c r="DG138" s="15">
        <f t="shared" si="570"/>
        <v>14048.81367</v>
      </c>
      <c r="DH138" s="15">
        <f t="shared" si="571"/>
        <v>14048.81367</v>
      </c>
      <c r="DI138" s="15">
        <f t="shared" si="572"/>
        <v>14048.81367</v>
      </c>
      <c r="DJ138" s="15">
        <f t="shared" si="573"/>
        <v>14048.81367</v>
      </c>
      <c r="DK138" s="15">
        <f t="shared" si="574"/>
        <v>14048.81367</v>
      </c>
      <c r="DL138" s="15">
        <f t="shared" si="575"/>
        <v>14048.81367</v>
      </c>
      <c r="DM138" s="15">
        <f t="shared" si="576"/>
        <v>14048.81367</v>
      </c>
      <c r="DN138" s="15">
        <f t="shared" si="577"/>
        <v>14048.81367</v>
      </c>
      <c r="DO138" s="15">
        <f t="shared" si="578"/>
        <v>14048.81367</v>
      </c>
      <c r="DP138" s="16">
        <f t="shared" si="579"/>
        <v>14048.81367</v>
      </c>
      <c r="DQ138" s="14">
        <f t="shared" si="486"/>
        <v>14048.81367</v>
      </c>
      <c r="DR138" s="15">
        <f t="shared" si="487"/>
        <v>14048.81367</v>
      </c>
      <c r="DS138" s="15">
        <f t="shared" si="488"/>
        <v>14048.81367</v>
      </c>
      <c r="DT138" s="15">
        <f t="shared" si="489"/>
        <v>14048.81367</v>
      </c>
      <c r="DU138" s="15">
        <f t="shared" si="490"/>
        <v>14048.81367</v>
      </c>
      <c r="DV138" s="15">
        <f t="shared" si="491"/>
        <v>14048.81367</v>
      </c>
      <c r="DW138" s="15">
        <f t="shared" si="492"/>
        <v>14048.81367</v>
      </c>
      <c r="DX138" s="15">
        <f t="shared" si="493"/>
        <v>14048.81367</v>
      </c>
      <c r="DY138" s="15">
        <f t="shared" si="494"/>
        <v>14048.81367</v>
      </c>
      <c r="DZ138" s="15">
        <f t="shared" si="444"/>
        <v>14048.81367</v>
      </c>
      <c r="EA138" s="15">
        <f t="shared" si="445"/>
        <v>14048.81367</v>
      </c>
      <c r="EB138" s="16">
        <f t="shared" si="446"/>
        <v>14048.81367</v>
      </c>
      <c r="EC138" s="14">
        <f t="shared" si="447"/>
        <v>14048.81367</v>
      </c>
      <c r="ED138" s="15">
        <f t="shared" si="448"/>
        <v>14048.81367</v>
      </c>
      <c r="EE138" s="15">
        <f t="shared" si="449"/>
        <v>14048.81367</v>
      </c>
      <c r="EF138" s="15">
        <f t="shared" si="450"/>
        <v>14048.81367</v>
      </c>
      <c r="EG138" s="15">
        <f t="shared" si="451"/>
        <v>14048.81367</v>
      </c>
      <c r="EH138" s="15">
        <f t="shared" si="452"/>
        <v>14048.81367</v>
      </c>
      <c r="EI138" s="15">
        <f t="shared" si="453"/>
        <v>14048.81367</v>
      </c>
      <c r="EJ138" s="15">
        <f t="shared" si="454"/>
        <v>14048.81367</v>
      </c>
      <c r="EK138" s="15">
        <f t="shared" si="455"/>
        <v>14048.81367</v>
      </c>
      <c r="EL138" s="15">
        <f t="shared" si="456"/>
        <v>14048.81367</v>
      </c>
      <c r="EM138" s="15">
        <f t="shared" si="457"/>
        <v>14048.81367</v>
      </c>
      <c r="EN138" s="16">
        <f t="shared" si="458"/>
        <v>14048.81367</v>
      </c>
      <c r="EO138" s="14"/>
      <c r="EP138" s="15"/>
      <c r="EQ138" s="15"/>
      <c r="ER138" s="15"/>
      <c r="ES138" s="15"/>
      <c r="ET138" s="15"/>
      <c r="EU138" s="15"/>
      <c r="EV138" s="15"/>
      <c r="EW138" s="15"/>
      <c r="EX138" s="15"/>
      <c r="EY138" s="15"/>
      <c r="EZ138" s="16"/>
      <c r="FC138" s="14"/>
      <c r="FD138" s="17"/>
      <c r="FE138" s="17"/>
      <c r="FF138" s="17"/>
      <c r="FG138" s="17"/>
      <c r="FH138" s="17"/>
      <c r="FI138" s="17"/>
      <c r="FJ138" s="17"/>
      <c r="FK138" s="17"/>
      <c r="FL138" s="17"/>
      <c r="FM138" s="17"/>
      <c r="FN138" s="17"/>
      <c r="FO138" s="14"/>
      <c r="FP138" s="17"/>
      <c r="FQ138" s="17"/>
      <c r="FR138" s="17"/>
      <c r="FS138" s="17"/>
      <c r="FT138" s="17"/>
      <c r="FU138" s="17"/>
      <c r="FV138" s="17"/>
      <c r="FW138" s="17"/>
      <c r="FX138" s="17"/>
      <c r="FY138" s="17"/>
      <c r="FZ138" s="17"/>
      <c r="GA138" s="14"/>
      <c r="GB138" s="17"/>
      <c r="GC138" s="17"/>
      <c r="GD138" s="17"/>
      <c r="GE138" s="17"/>
      <c r="GF138" s="17"/>
      <c r="GG138" s="17"/>
      <c r="GH138" s="17"/>
      <c r="GI138" s="17"/>
      <c r="GJ138" s="17">
        <f t="shared" si="497"/>
        <v>12812.985000000001</v>
      </c>
      <c r="GK138" s="17">
        <f t="shared" si="498"/>
        <v>13013.54725</v>
      </c>
      <c r="GL138" s="17">
        <f t="shared" si="499"/>
        <v>16273.17139</v>
      </c>
      <c r="GM138" s="14">
        <f t="shared" si="500"/>
        <v>15934.226119999999</v>
      </c>
      <c r="GN138" s="17">
        <f t="shared" si="501"/>
        <v>14267.73101</v>
      </c>
      <c r="GO138" s="17">
        <f t="shared" si="502"/>
        <v>15155.505719999999</v>
      </c>
      <c r="GP138" s="17">
        <f t="shared" si="503"/>
        <v>13721.696459999999</v>
      </c>
      <c r="GQ138" s="17">
        <f t="shared" si="504"/>
        <v>12713.36708</v>
      </c>
      <c r="GR138" s="17">
        <f t="shared" si="505"/>
        <v>14048.81367</v>
      </c>
      <c r="GS138" s="17">
        <f t="shared" si="506"/>
        <v>14048.81367</v>
      </c>
      <c r="GT138" s="17">
        <f t="shared" si="507"/>
        <v>14048.81367</v>
      </c>
      <c r="GU138" s="17">
        <f t="shared" si="508"/>
        <v>14048.81367</v>
      </c>
      <c r="GV138" s="17">
        <f t="shared" si="509"/>
        <v>14048.81367</v>
      </c>
      <c r="GW138" s="17">
        <f t="shared" si="510"/>
        <v>14048.81367</v>
      </c>
      <c r="GX138" s="15">
        <f t="shared" si="511"/>
        <v>14048.81367</v>
      </c>
      <c r="GY138" s="14">
        <f t="shared" si="512"/>
        <v>14048.81367</v>
      </c>
      <c r="GZ138" s="15">
        <f t="shared" si="513"/>
        <v>14048.81367</v>
      </c>
      <c r="HA138" s="15">
        <f t="shared" si="514"/>
        <v>14048.81367</v>
      </c>
      <c r="HB138" s="15">
        <f t="shared" si="515"/>
        <v>14048.81367</v>
      </c>
      <c r="HC138" s="15">
        <f t="shared" si="516"/>
        <v>14048.81367</v>
      </c>
      <c r="HD138" s="15">
        <f t="shared" si="517"/>
        <v>14048.81367</v>
      </c>
      <c r="HE138" s="15">
        <f t="shared" si="518"/>
        <v>14048.81367</v>
      </c>
      <c r="HF138" s="15">
        <f t="shared" si="519"/>
        <v>14048.81367</v>
      </c>
      <c r="HG138" s="15">
        <f t="shared" si="520"/>
        <v>14048.81367</v>
      </c>
      <c r="HH138" s="15">
        <f t="shared" si="521"/>
        <v>14048.81367</v>
      </c>
      <c r="HI138" s="15">
        <f t="shared" si="522"/>
        <v>14048.81367</v>
      </c>
      <c r="HJ138" s="16">
        <f t="shared" si="523"/>
        <v>14048.81367</v>
      </c>
      <c r="HK138" s="14">
        <f t="shared" si="524"/>
        <v>14048.81367</v>
      </c>
      <c r="HL138" s="15">
        <f t="shared" si="525"/>
        <v>14048.81367</v>
      </c>
      <c r="HM138" s="15">
        <f t="shared" si="526"/>
        <v>14048.81367</v>
      </c>
      <c r="HN138" s="15">
        <f t="shared" si="527"/>
        <v>14048.81367</v>
      </c>
      <c r="HO138" s="15">
        <f t="shared" si="528"/>
        <v>14048.81367</v>
      </c>
      <c r="HP138" s="15">
        <f t="shared" si="529"/>
        <v>14048.81367</v>
      </c>
      <c r="HQ138" s="15">
        <f t="shared" si="530"/>
        <v>14048.81367</v>
      </c>
      <c r="HR138" s="15">
        <f t="shared" si="531"/>
        <v>14048.81367</v>
      </c>
      <c r="HS138" s="15">
        <f t="shared" si="532"/>
        <v>14048.81367</v>
      </c>
      <c r="HT138" s="15">
        <f t="shared" si="533"/>
        <v>14048.81367</v>
      </c>
      <c r="HU138" s="15">
        <f t="shared" si="534"/>
        <v>14048.81367</v>
      </c>
      <c r="HV138" s="16">
        <f t="shared" si="535"/>
        <v>14048.81367</v>
      </c>
      <c r="HW138" s="14">
        <f t="shared" si="536"/>
        <v>14048.81367</v>
      </c>
      <c r="HX138" s="15">
        <f t="shared" si="537"/>
        <v>14048.81367</v>
      </c>
      <c r="HY138" s="15">
        <f t="shared" si="538"/>
        <v>14048.81367</v>
      </c>
      <c r="HZ138" s="15">
        <f t="shared" si="539"/>
        <v>14048.81367</v>
      </c>
      <c r="IA138" s="15">
        <f t="shared" si="540"/>
        <v>14048.81367</v>
      </c>
      <c r="IB138" s="15">
        <f t="shared" si="541"/>
        <v>14048.81367</v>
      </c>
      <c r="IC138" s="15">
        <f t="shared" si="542"/>
        <v>14048.81367</v>
      </c>
      <c r="ID138" s="15">
        <f t="shared" si="543"/>
        <v>14048.81367</v>
      </c>
      <c r="IE138" s="15">
        <f t="shared" si="544"/>
        <v>14048.81367</v>
      </c>
      <c r="IF138" s="15">
        <f t="shared" si="545"/>
        <v>14048.81367</v>
      </c>
      <c r="IG138" s="15">
        <f t="shared" si="546"/>
        <v>14048.81367</v>
      </c>
      <c r="IH138" s="16">
        <f t="shared" si="547"/>
        <v>14048.81367</v>
      </c>
      <c r="II138" s="14">
        <f t="shared" si="548"/>
        <v>14048.81367</v>
      </c>
      <c r="IJ138" s="15">
        <f t="shared" si="549"/>
        <v>14048.81367</v>
      </c>
      <c r="IK138" s="15">
        <f t="shared" si="550"/>
        <v>14048.81367</v>
      </c>
      <c r="IL138" s="15">
        <f t="shared" si="551"/>
        <v>14048.81367</v>
      </c>
      <c r="IM138" s="15">
        <f t="shared" si="552"/>
        <v>14048.81367</v>
      </c>
      <c r="IN138" s="15">
        <f t="shared" si="553"/>
        <v>14048.81367</v>
      </c>
      <c r="IO138" s="15">
        <f t="shared" si="554"/>
        <v>14048.81367</v>
      </c>
      <c r="IP138" s="15">
        <f t="shared" si="597"/>
        <v>14048.81367</v>
      </c>
      <c r="IQ138" s="15">
        <f t="shared" ref="IQ138:IQ154" si="599">DY138</f>
        <v>14048.81367</v>
      </c>
      <c r="IR138" s="15"/>
      <c r="IS138" s="15"/>
      <c r="IT138" s="16"/>
      <c r="IU138" s="14"/>
      <c r="IV138" s="15"/>
      <c r="IW138" s="15"/>
      <c r="IX138" s="15"/>
      <c r="IY138" s="15"/>
      <c r="IZ138" s="15"/>
      <c r="JA138" s="15"/>
      <c r="JB138" s="15"/>
      <c r="JC138" s="15"/>
      <c r="JD138" s="15"/>
      <c r="JE138" s="15"/>
      <c r="JF138" s="16"/>
      <c r="JH138" s="17"/>
      <c r="JI138" s="14">
        <f t="shared" si="580"/>
        <v>0</v>
      </c>
      <c r="JJ138" s="15">
        <f t="shared" si="581"/>
        <v>0</v>
      </c>
      <c r="JK138" s="15">
        <f t="shared" si="582"/>
        <v>42099.70364</v>
      </c>
      <c r="JL138" s="15">
        <f t="shared" si="583"/>
        <v>170134.22208000001</v>
      </c>
      <c r="JM138" s="15">
        <f t="shared" si="584"/>
        <v>168585.76404000001</v>
      </c>
      <c r="JN138" s="15">
        <f t="shared" si="585"/>
        <v>168585.76404000001</v>
      </c>
      <c r="JO138" s="15">
        <f t="shared" si="586"/>
        <v>168585.76404000001</v>
      </c>
      <c r="JP138" s="15">
        <f t="shared" si="587"/>
        <v>126439.32303000001</v>
      </c>
      <c r="JQ138" s="15">
        <f t="shared" si="588"/>
        <v>0</v>
      </c>
      <c r="JR138" s="14"/>
    </row>
    <row r="139" spans="1:278" ht="12.75" customHeight="1" x14ac:dyDescent="0.25">
      <c r="A139" s="1" t="s">
        <v>73</v>
      </c>
      <c r="B139" s="3" t="s">
        <v>74</v>
      </c>
      <c r="C139" s="4">
        <v>45562</v>
      </c>
      <c r="D139">
        <f t="shared" si="479"/>
        <v>2024</v>
      </c>
      <c r="E139">
        <f t="shared" si="480"/>
        <v>9</v>
      </c>
      <c r="F139">
        <f t="shared" si="481"/>
        <v>2021</v>
      </c>
      <c r="G139">
        <f t="shared" si="483"/>
        <v>9</v>
      </c>
      <c r="H139">
        <f t="shared" si="555"/>
        <v>2024</v>
      </c>
      <c r="I139">
        <f t="shared" si="556"/>
        <v>10</v>
      </c>
      <c r="J139">
        <f t="shared" si="557"/>
        <v>2029</v>
      </c>
      <c r="K139">
        <f t="shared" si="558"/>
        <v>9</v>
      </c>
      <c r="M139" s="28">
        <f>IF(AND($D139=$M$4,$E139=M$5),VLOOKUP($A139,'Потребление ЭЭ_факт'!$A$5:$DH$154,47+'Потребление ЭЭ_факт'!AU$4-1,FALSE),IF(L139&lt;&gt;0,VLOOKUP($A139,'Потребление ЭЭ_факт'!$A$5:$DH$154,47+'Потребление ЭЭ_факт'!AU$4-1,FALSE),0))</f>
        <v>0</v>
      </c>
      <c r="N139" s="17">
        <f>IF(AND($D139=$M$4,$E139=N$5),VLOOKUP($A139,'Потребление ЭЭ_факт'!$A$5:$DH$154,47+'Потребление ЭЭ_факт'!AV$4-1,FALSE),IF(M139&lt;&gt;0,VLOOKUP($A139,'Потребление ЭЭ_факт'!$A$5:$DH$154,47+'Потребление ЭЭ_факт'!AV$4-1,FALSE),0))</f>
        <v>0</v>
      </c>
      <c r="O139" s="17">
        <f>IF(AND($D139=$M$4,$E139=O$5),VLOOKUP($A139,'Потребление ЭЭ_факт'!$A$5:$DH$154,47+'Потребление ЭЭ_факт'!AW$4-1,FALSE),IF(N139&lt;&gt;0,VLOOKUP($A139,'Потребление ЭЭ_факт'!$A$5:$DH$154,47+'Потребление ЭЭ_факт'!AW$4-1,FALSE),0))</f>
        <v>0</v>
      </c>
      <c r="P139" s="17">
        <f>IF(AND($D139=$M$4,$E139=P$5),VLOOKUP($A139,'Потребление ЭЭ_факт'!$A$5:$DH$154,47+'Потребление ЭЭ_факт'!AX$4-1,FALSE),IF(O139&lt;&gt;0,VLOOKUP($A139,'Потребление ЭЭ_факт'!$A$5:$DH$154,47+'Потребление ЭЭ_факт'!AX$4-1,FALSE),0))</f>
        <v>0</v>
      </c>
      <c r="Q139" s="17">
        <f>IF(AND($D139=$M$4,$E139=Q$5),VLOOKUP($A139,'Потребление ЭЭ_факт'!$A$5:$DH$154,47+'Потребление ЭЭ_факт'!AY$4-1,FALSE),IF(P139&lt;&gt;0,VLOOKUP($A139,'Потребление ЭЭ_факт'!$A$5:$DH$154,47+'Потребление ЭЭ_факт'!AY$4-1,FALSE),0))</f>
        <v>0</v>
      </c>
      <c r="R139" s="17">
        <f>IF(AND($D139=$M$4,$E139=R$5),VLOOKUP($A139,'Потребление ЭЭ_факт'!$A$5:$DH$154,47+'Потребление ЭЭ_факт'!AZ$4-1,FALSE),IF(Q139&lt;&gt;0,VLOOKUP($A139,'Потребление ЭЭ_факт'!$A$5:$DH$154,47+'Потребление ЭЭ_факт'!AZ$4-1,FALSE),0))</f>
        <v>0</v>
      </c>
      <c r="S139" s="17">
        <f>IF(AND($D139=$M$4,$E139=S$5),VLOOKUP($A139,'Потребление ЭЭ_факт'!$A$5:$DH$154,47+'Потребление ЭЭ_факт'!BA$4-1,FALSE),IF(R139&lt;&gt;0,VLOOKUP($A139,'Потребление ЭЭ_факт'!$A$5:$DH$154,47+'Потребление ЭЭ_факт'!BA$4-1,FALSE),0))</f>
        <v>0</v>
      </c>
      <c r="T139" s="17">
        <f>IF(AND($D139=$M$4,$E139=T$5),VLOOKUP($A139,'Потребление ЭЭ_факт'!$A$5:$DH$154,47+'Потребление ЭЭ_факт'!BB$4-1,FALSE),IF(S139&lt;&gt;0,VLOOKUP($A139,'Потребление ЭЭ_факт'!$A$5:$DH$154,47+'Потребление ЭЭ_факт'!BB$4-1,FALSE),0))</f>
        <v>0</v>
      </c>
      <c r="U139" s="17">
        <f>IF(AND($D139=$M$4,$E139=U$5),VLOOKUP($A139,'Потребление ЭЭ_факт'!$A$5:$DH$154,47+'Потребление ЭЭ_факт'!BC$4-1,FALSE),IF(T139&lt;&gt;0,VLOOKUP($A139,'Потребление ЭЭ_факт'!$A$5:$DH$154,47+'Потребление ЭЭ_факт'!BC$4-1,FALSE),0))</f>
        <v>0</v>
      </c>
      <c r="V139" s="17">
        <f>IF(AND($D139=$M$4,$E139=V$5),VLOOKUP($A139,'Потребление ЭЭ_факт'!$A$5:$DH$154,47+'Потребление ЭЭ_факт'!BD$4-1,FALSE),IF(U139&lt;&gt;0,VLOOKUP($A139,'Потребление ЭЭ_факт'!$A$5:$DH$154,47+'Потребление ЭЭ_факт'!BD$4-1,FALSE),0))</f>
        <v>0</v>
      </c>
      <c r="W139" s="17">
        <f>IF(AND($D139=$M$4,$E139=W$5),VLOOKUP($A139,'Потребление ЭЭ_факт'!$A$5:$DH$154,47+'Потребление ЭЭ_факт'!BE$4-1,FALSE),IF(V139&lt;&gt;0,VLOOKUP($A139,'Потребление ЭЭ_факт'!$A$5:$DH$154,47+'Потребление ЭЭ_факт'!BE$4-1,FALSE),0))</f>
        <v>0</v>
      </c>
      <c r="X139" s="17">
        <f>IF(AND($D139=$M$4,$E139=X$5),VLOOKUP($A139,'Потребление ЭЭ_факт'!$A$5:$DH$154,47+'Потребление ЭЭ_факт'!BF$4-1,FALSE),IF(W139&lt;&gt;0,VLOOKUP($A139,'Потребление ЭЭ_факт'!$A$5:$DH$154,47+'Потребление ЭЭ_факт'!BF$4-1,FALSE),0))</f>
        <v>0</v>
      </c>
      <c r="Y139" s="14">
        <f>IF(AND($D139=$Y$4,$E139=Y$5),VLOOKUP($A139,'Потребление ЭЭ_факт'!$A$5:$DH$154,47+'Потребление ЭЭ_факт'!BG$4+11,FALSE),IF(X139&lt;&gt;0,VLOOKUP($A139,'Потребление ЭЭ_факт'!$A$5:$DH$154,47+'Потребление ЭЭ_факт'!BG$4+11,FALSE),0))</f>
        <v>0</v>
      </c>
      <c r="Z139" s="17">
        <f>IF(AND($D139=$Y$4,$E139=Z$5),VLOOKUP($A139,'Потребление ЭЭ_факт'!$A$5:$DH$154,47+'Потребление ЭЭ_факт'!BH$4+11,FALSE),IF(Y139&lt;&gt;0,VLOOKUP($A139,'Потребление ЭЭ_факт'!$A$5:$DH$154,47+'Потребление ЭЭ_факт'!BH$4+11,FALSE),0))</f>
        <v>0</v>
      </c>
      <c r="AA139" s="17">
        <f>IF(AND($D139=$Y$4,$E139=AA$5),VLOOKUP($A139,'Потребление ЭЭ_факт'!$A$5:$DH$154,47+'Потребление ЭЭ_факт'!BI$4+11,FALSE),IF(Z139&lt;&gt;0,VLOOKUP($A139,'Потребление ЭЭ_факт'!$A$5:$DH$154,47+'Потребление ЭЭ_факт'!BI$4+11,FALSE),0))</f>
        <v>0</v>
      </c>
      <c r="AB139" s="17">
        <f>IF(AND($D139=$Y$4,$E139=AB$5),VLOOKUP($A139,'Потребление ЭЭ_факт'!$A$5:$DH$154,47+'Потребление ЭЭ_факт'!BJ$4+11,FALSE),IF(AA139&lt;&gt;0,VLOOKUP($A139,'Потребление ЭЭ_факт'!$A$5:$DH$154,47+'Потребление ЭЭ_факт'!BJ$4+11,FALSE),0))</f>
        <v>0</v>
      </c>
      <c r="AC139" s="17">
        <f>IF(AND($D139=$Y$4,$E139=AC$5),VLOOKUP($A139,'Потребление ЭЭ_факт'!$A$5:$DH$154,47+'Потребление ЭЭ_факт'!BK$4+11,FALSE),IF(AB139&lt;&gt;0,VLOOKUP($A139,'Потребление ЭЭ_факт'!$A$5:$DH$154,47+'Потребление ЭЭ_факт'!BK$4+11,FALSE),0))</f>
        <v>0</v>
      </c>
      <c r="AD139" s="17">
        <f>IF(AND($D139=$Y$4,$E139=AD$5),VLOOKUP($A139,'Потребление ЭЭ_факт'!$A$5:$DH$154,47+'Потребление ЭЭ_факт'!BL$4+11,FALSE),IF(AC139&lt;&gt;0,VLOOKUP($A139,'Потребление ЭЭ_факт'!$A$5:$DH$154,47+'Потребление ЭЭ_факт'!BL$4+11,FALSE),0))</f>
        <v>0</v>
      </c>
      <c r="AE139" s="17">
        <f>IF(AND($D139=$Y$4,$E139=AE$5),VLOOKUP($A139,'Потребление ЭЭ_факт'!$A$5:$DH$154,47+'Потребление ЭЭ_факт'!BM$4+11,FALSE),IF(AD139&lt;&gt;0,VLOOKUP($A139,'Потребление ЭЭ_факт'!$A$5:$DH$154,47+'Потребление ЭЭ_факт'!BM$4+11,FALSE),0))</f>
        <v>0</v>
      </c>
      <c r="AF139" s="17">
        <f>IF(AND($D139=$Y$4,$E139=AF$5),VLOOKUP($A139,'Потребление ЭЭ_факт'!$A$5:$DH$154,47+'Потребление ЭЭ_факт'!BN$4+11,FALSE),IF(AE139&lt;&gt;0,VLOOKUP($A139,'Потребление ЭЭ_факт'!$A$5:$DH$154,47+'Потребление ЭЭ_факт'!BN$4+11,FALSE),0))</f>
        <v>0</v>
      </c>
      <c r="AG139" s="17">
        <f>IF(AND($D139=$Y$4,$E139=AG$5),VLOOKUP($A139,'Потребление ЭЭ_факт'!$A$5:$DH$154,47+'Потребление ЭЭ_факт'!BO$4+11,FALSE),IF(AF139&lt;&gt;0,VLOOKUP($A139,'Потребление ЭЭ_факт'!$A$5:$DH$154,47+'Потребление ЭЭ_факт'!BO$4+11,FALSE),0))</f>
        <v>0</v>
      </c>
      <c r="AH139" s="17">
        <f>IF(AND($D139=$Y$4,$E139=AH$5),VLOOKUP($A139,'Потребление ЭЭ_факт'!$A$5:$DH$154,47+'Потребление ЭЭ_факт'!BP$4+11,FALSE),IF(AG139&lt;&gt;0,VLOOKUP($A139,'Потребление ЭЭ_факт'!$A$5:$DH$154,47+'Потребление ЭЭ_факт'!BP$4+11,FALSE),0))</f>
        <v>0</v>
      </c>
      <c r="AI139" s="17">
        <f>IF(AND($D139=$Y$4,$E139=AI$5),VLOOKUP($A139,'Потребление ЭЭ_факт'!$A$5:$DH$154,47+'Потребление ЭЭ_факт'!BQ$4+11,FALSE),IF(AH139&lt;&gt;0,VLOOKUP($A139,'Потребление ЭЭ_факт'!$A$5:$DH$154,47+'Потребление ЭЭ_факт'!BQ$4+11,FALSE),0))</f>
        <v>0</v>
      </c>
      <c r="AJ139" s="17">
        <f>IF(AND($D139=$Y$4,$E139=AJ$5),VLOOKUP($A139,'Потребление ЭЭ_факт'!$A$5:$DH$154,47+'Потребление ЭЭ_факт'!BR$4+11,FALSE),IF(AI139&lt;&gt;0,VLOOKUP($A139,'Потребление ЭЭ_факт'!$A$5:$DH$154,47+'Потребление ЭЭ_факт'!BR$4+11,FALSE),0))</f>
        <v>0</v>
      </c>
      <c r="AK139" s="14">
        <f>IF(AND($D139=$AK$4,$E139=AK$5),VLOOKUP($A139,'Потребление ЭЭ_факт'!$A$5:$DH$154,47+'Потребление ЭЭ_факт'!BS$4+23,FALSE),IF(AJ139&lt;&gt;0,VLOOKUP($A139,'Потребление ЭЭ_факт'!$A$5:$DH$154,47+'Потребление ЭЭ_факт'!BS$4+23,FALSE),0))</f>
        <v>0</v>
      </c>
      <c r="AL139" s="17">
        <f>IF(AND($D139=$AK$4,$E139=AL$5),VLOOKUP($A139,'Потребление ЭЭ_факт'!$A$5:$DH$154,47+'Потребление ЭЭ_факт'!BT$4+23,FALSE),IF(AK139&lt;&gt;0,VLOOKUP($A139,'Потребление ЭЭ_факт'!$A$5:$DH$154,47+'Потребление ЭЭ_факт'!BT$4+23,FALSE),0))</f>
        <v>0</v>
      </c>
      <c r="AM139" s="17">
        <f>IF(AND($D139=$AK$4,$E139=AM$5),VLOOKUP($A139,'Потребление ЭЭ_факт'!$A$5:$DH$154,47+'Потребление ЭЭ_факт'!BU$4+23,FALSE),IF(AL139&lt;&gt;0,VLOOKUP($A139,'Потребление ЭЭ_факт'!$A$5:$DH$154,47+'Потребление ЭЭ_факт'!BU$4+23,FALSE),0))</f>
        <v>0</v>
      </c>
      <c r="AN139" s="17">
        <f>IF(AND($D139=$AK$4,$E139=AN$5),VLOOKUP($A139,'Потребление ЭЭ_факт'!$A$5:$DH$154,47+'Потребление ЭЭ_факт'!BV$4+23,FALSE),IF(AM139&lt;&gt;0,VLOOKUP($A139,'Потребление ЭЭ_факт'!$A$5:$DH$154,47+'Потребление ЭЭ_факт'!BV$4+23,FALSE),0))</f>
        <v>0</v>
      </c>
      <c r="AO139" s="17">
        <f>IF(AND($D139=$AK$4,$E139=AO$5),VLOOKUP($A139,'Потребление ЭЭ_факт'!$A$5:$DH$154,47+'Потребление ЭЭ_факт'!BW$4+23,FALSE),IF(AN139&lt;&gt;0,VLOOKUP($A139,'Потребление ЭЭ_факт'!$A$5:$DH$154,47+'Потребление ЭЭ_факт'!BW$4+23,FALSE),0))</f>
        <v>0</v>
      </c>
      <c r="AP139" s="17">
        <f>IF(AND($D139=$AK$4,$E139=AP$5),VLOOKUP($A139,'Потребление ЭЭ_факт'!$A$5:$DH$154,47+'Потребление ЭЭ_факт'!BX$4+23,FALSE),IF(AO139&lt;&gt;0,VLOOKUP($A139,'Потребление ЭЭ_факт'!$A$5:$DH$154,47+'Потребление ЭЭ_факт'!BX$4+23,FALSE),0))</f>
        <v>0</v>
      </c>
      <c r="AQ139" s="17">
        <f>IF(AND($D139=$AK$4,$E139=AQ$5),VLOOKUP($A139,'Потребление ЭЭ_факт'!$A$5:$DH$154,47+'Потребление ЭЭ_факт'!BY$4+23,FALSE),IF(AP139&lt;&gt;0,VLOOKUP($A139,'Потребление ЭЭ_факт'!$A$5:$DH$154,47+'Потребление ЭЭ_факт'!BY$4+23,FALSE),0))</f>
        <v>0</v>
      </c>
      <c r="AR139" s="17">
        <f>IF(AND($D139=$AK$4,$E139=AR$5),VLOOKUP($A139,'Потребление ЭЭ_факт'!$A$5:$DH$154,47+'Потребление ЭЭ_факт'!BZ$4+23,FALSE),IF(AQ139&lt;&gt;0,VLOOKUP($A139,'Потребление ЭЭ_факт'!$A$5:$DH$154,47+'Потребление ЭЭ_факт'!BZ$4+23,FALSE),0))</f>
        <v>0</v>
      </c>
      <c r="AS139" s="17">
        <f>IF(AND($D139=$AK$4,$E139=AS$5),VLOOKUP($A139,'Потребление ЭЭ_факт'!$A$5:$DH$154,47+'Потребление ЭЭ_факт'!CA$4+23,FALSE),IF(AR139&lt;&gt;0,VLOOKUP($A139,'Потребление ЭЭ_факт'!$A$5:$DH$154,47+'Потребление ЭЭ_факт'!CA$4+23,FALSE),0))</f>
        <v>0</v>
      </c>
      <c r="AT139" s="17">
        <f>IF(AND($D139=$AK$4,$E139=AT$5),VLOOKUP($A139,'Потребление ЭЭ_факт'!$A$5:$DH$154,47+'Потребление ЭЭ_факт'!CB$4+23,FALSE),IF(AS139&lt;&gt;0,VLOOKUP($A139,'Потребление ЭЭ_факт'!$A$5:$DH$154,47+'Потребление ЭЭ_факт'!CB$4+23,FALSE),0))</f>
        <v>0</v>
      </c>
      <c r="AU139" s="17">
        <f>IF(AND($D139=$AK$4,$E139=AU$5),VLOOKUP($A139,'Потребление ЭЭ_факт'!$A$5:$DH$154,47+'Потребление ЭЭ_факт'!CC$4+23,FALSE),IF(AT139&lt;&gt;0,VLOOKUP($A139,'Потребление ЭЭ_факт'!$A$5:$DH$154,47+'Потребление ЭЭ_факт'!CC$4+23,FALSE),0))</f>
        <v>0</v>
      </c>
      <c r="AV139" s="17">
        <f>IF(AND($D139=$AK$4,$E139=AV$5),VLOOKUP($A139,'Потребление ЭЭ_факт'!$A$5:$DH$154,47+'Потребление ЭЭ_факт'!CD$4+23,FALSE),IF(AU139&lt;&gt;0,VLOOKUP($A139,'Потребление ЭЭ_факт'!$A$5:$DH$154,47+'Потребление ЭЭ_факт'!CD$4+23,FALSE),0))</f>
        <v>0</v>
      </c>
      <c r="AW139" s="14">
        <f>IF(AND($D139=$AW$4,$E139=AW$5),VLOOKUP($A139,'Потребление ЭЭ_факт'!$A$5:$DH$154,47+'Потребление ЭЭ_факт'!CE$4+35,FALSE),IF(AV139&lt;&gt;0,VLOOKUP($A139,'Потребление ЭЭ_факт'!$A$5:$DH$154,47+'Потребление ЭЭ_факт'!CE$4+35,FALSE),0))</f>
        <v>0</v>
      </c>
      <c r="AX139" s="17">
        <f>IF(AND($D139=$AW$4,$E139=AX$5),VLOOKUP($A139,'Потребление ЭЭ_факт'!$A$5:$DH$154,47+'Потребление ЭЭ_факт'!CF$4+35,FALSE),IF(AW139&lt;&gt;0,VLOOKUP($A139,'Потребление ЭЭ_факт'!$A$5:$DH$154,47+'Потребление ЭЭ_факт'!CF$4+35,FALSE),0))</f>
        <v>0</v>
      </c>
      <c r="AY139" s="17">
        <f>IF(AND($D139=$AW$4,$E139=AY$5),VLOOKUP($A139,'Потребление ЭЭ_факт'!$A$5:$DH$154,47+'Потребление ЭЭ_факт'!CG$4+35,FALSE),IF(AX139&lt;&gt;0,VLOOKUP($A139,'Потребление ЭЭ_факт'!$A$5:$DH$154,47+'Потребление ЭЭ_факт'!CG$4+35,FALSE),0))</f>
        <v>0</v>
      </c>
      <c r="AZ139" s="17">
        <f>IF(AND($D139=$AW$4,$E139=AZ$5),VLOOKUP($A139,'Потребление ЭЭ_факт'!$A$5:$DH$154,47+'Потребление ЭЭ_факт'!CH$4+35,FALSE),IF(AY139&lt;&gt;0,VLOOKUP($A139,'Потребление ЭЭ_факт'!$A$5:$DH$154,47+'Потребление ЭЭ_факт'!CH$4+35,FALSE),0))</f>
        <v>0</v>
      </c>
      <c r="BA139" s="17">
        <f>IF(AND($D139=$AW$4,$E139=BA$5),VLOOKUP($A139,'Потребление ЭЭ_факт'!$A$5:$DH$154,47+'Потребление ЭЭ_факт'!CI$4+35,FALSE),IF(AZ139&lt;&gt;0,VLOOKUP($A139,'Потребление ЭЭ_факт'!$A$5:$DH$154,47+'Потребление ЭЭ_факт'!CI$4+35,FALSE),0))</f>
        <v>0</v>
      </c>
      <c r="BB139" s="17">
        <f>IF(AND($D139=$AW$4,$E139=BB$5),VLOOKUP($A139,'Потребление ЭЭ_факт'!$A$5:$DH$154,47+'Потребление ЭЭ_факт'!CJ$4+35,FALSE),IF(BA139&lt;&gt;0,VLOOKUP($A139,'Потребление ЭЭ_факт'!$A$5:$DH$154,47+'Потребление ЭЭ_факт'!CJ$4+35,FALSE),0))</f>
        <v>0</v>
      </c>
      <c r="BC139" s="17">
        <f>IF(AND($D139=$AW$4,$E139=BC$5),VLOOKUP($A139,'Потребление ЭЭ_факт'!$A$5:$DH$154,47+'Потребление ЭЭ_факт'!CK$4+35,FALSE),IF(BB139&lt;&gt;0,VLOOKUP($A139,'Потребление ЭЭ_факт'!$A$5:$DH$154,47+'Потребление ЭЭ_факт'!CK$4+35,FALSE),0))</f>
        <v>0</v>
      </c>
      <c r="BD139" s="17">
        <f>IF(AND($D139=$AW$4,$E139=BD$5),VLOOKUP($A139,'Потребление ЭЭ_факт'!$A$5:$DH$154,47+'Потребление ЭЭ_факт'!CL$4+35,FALSE),IF(BC139&lt;&gt;0,VLOOKUP($A139,'Потребление ЭЭ_факт'!$A$5:$DH$154,47+'Потребление ЭЭ_факт'!CL$4+35,FALSE),0))</f>
        <v>0</v>
      </c>
      <c r="BE139" s="17">
        <f>IF(AND($D139=$AW$4,$E139=BE$5),VLOOKUP($A139,'Потребление ЭЭ_факт'!$A$5:$DH$154,47+'Потребление ЭЭ_факт'!CM$4+35,FALSE),IF(BD139&lt;&gt;0,VLOOKUP($A139,'Потребление ЭЭ_факт'!$A$5:$DH$154,47+'Потребление ЭЭ_факт'!CM$4+35,FALSE),0))</f>
        <v>0</v>
      </c>
      <c r="BF139" s="17">
        <f>IF(AND($D139=$AW$4,$E139=BF$5),VLOOKUP($A139,'Потребление ЭЭ_факт'!$A$5:$DH$154,47+'Потребление ЭЭ_факт'!CN$4+35,FALSE),IF(BE139&lt;&gt;0,VLOOKUP($A139,'Потребление ЭЭ_факт'!$A$5:$DH$154,47+'Потребление ЭЭ_факт'!CN$4+35,FALSE),0))</f>
        <v>0</v>
      </c>
      <c r="BG139" s="17">
        <f>IF(AND($D139=$AW$4,$E139=BG$5),VLOOKUP($A139,'Потребление ЭЭ_факт'!$A$5:$DH$154,47+'Потребление ЭЭ_факт'!CO$4+35,FALSE),IF(BF139&lt;&gt;0,VLOOKUP($A139,'Потребление ЭЭ_факт'!$A$5:$DH$154,47+'Потребление ЭЭ_факт'!CO$4+35,FALSE),0))</f>
        <v>0</v>
      </c>
      <c r="BH139" s="17">
        <f>IF(AND($D139=$AW$4,$E139=BH$5),VLOOKUP($A139,'Потребление ЭЭ_факт'!$A$5:$DH$154,47+'Потребление ЭЭ_факт'!CP$4+35,FALSE),IF(BG139&lt;&gt;0,VLOOKUP($A139,'Потребление ЭЭ_факт'!$A$5:$DH$154,47+'Потребление ЭЭ_факт'!CP$4+35,FALSE),0))</f>
        <v>0</v>
      </c>
      <c r="BI139" s="14">
        <f>IF(AND($D139=$BI$4,$E139=BI$5),VLOOKUP($A139,'Потребление ЭЭ_факт'!$A$5:$DH$154,47+'Потребление ЭЭ_факт'!CQ$4+47,FALSE),IF(BH139&lt;&gt;0,VLOOKUP($A139,'Потребление ЭЭ_факт'!$A$5:$DH$154,47+'Потребление ЭЭ_факт'!CQ$4+47,FALSE),0))</f>
        <v>0</v>
      </c>
      <c r="BJ139" s="17">
        <f>IF(AND($D139=$BI$4,$E139=BJ$5),VLOOKUP($A139,'Потребление ЭЭ_факт'!$A$5:$DH$154,47+'Потребление ЭЭ_факт'!CR$4+47,FALSE),IF(BI139&lt;&gt;0,VLOOKUP($A139,'Потребление ЭЭ_факт'!$A$5:$DH$154,47+'Потребление ЭЭ_факт'!CR$4+47,FALSE),0))</f>
        <v>0</v>
      </c>
      <c r="BK139" s="17">
        <f>IF(AND($D139=$BI$4,$E139=BK$5),VLOOKUP($A139,'Потребление ЭЭ_факт'!$A$5:$DH$154,47+'Потребление ЭЭ_факт'!CS$4+47,FALSE),IF(BJ139&lt;&gt;0,VLOOKUP($A139,'Потребление ЭЭ_факт'!$A$5:$DH$154,47+'Потребление ЭЭ_факт'!CS$4+47,FALSE),0))</f>
        <v>0</v>
      </c>
      <c r="BL139" s="17">
        <f>IF(AND($D139=$BI$4,$E139=BL$5),VLOOKUP($A139,'Потребление ЭЭ_факт'!$A$5:$DH$154,47+'Потребление ЭЭ_факт'!CT$4+47,FALSE),IF(BK139&lt;&gt;0,VLOOKUP($A139,'Потребление ЭЭ_факт'!$A$5:$DH$154,47+'Потребление ЭЭ_факт'!CT$4+47,FALSE),0))</f>
        <v>0</v>
      </c>
      <c r="BM139" s="17">
        <f>IF(AND($D139=$BI$4,$E139=BM$5),VLOOKUP($A139,'Потребление ЭЭ_факт'!$A$5:$DH$154,47+'Потребление ЭЭ_факт'!CU$4+47,FALSE),IF(BL139&lt;&gt;0,VLOOKUP($A139,'Потребление ЭЭ_факт'!$A$5:$DH$154,47+'Потребление ЭЭ_факт'!CU$4+47,FALSE),0))</f>
        <v>0</v>
      </c>
      <c r="BN139" s="17">
        <f>IF(AND($D139=$BI$4,$E139=BN$5),VLOOKUP($A139,'Потребление ЭЭ_факт'!$A$5:$DH$154,47+'Потребление ЭЭ_факт'!CV$4+47,FALSE),IF(BM139&lt;&gt;0,VLOOKUP($A139,'Потребление ЭЭ_факт'!$A$5:$DH$154,47+'Потребление ЭЭ_факт'!CV$4+47,FALSE),0))</f>
        <v>0</v>
      </c>
      <c r="BO139" s="17">
        <f>IF(AND($D139=$BI$4,$E139=BO$5),VLOOKUP($A139,'Потребление ЭЭ_факт'!$A$5:$DH$154,47+'Потребление ЭЭ_факт'!CW$4+47,FALSE),IF(BN139&lt;&gt;0,VLOOKUP($A139,'Потребление ЭЭ_факт'!$A$5:$DH$154,47+'Потребление ЭЭ_факт'!CW$4+47,FALSE),0))</f>
        <v>0</v>
      </c>
      <c r="BP139" s="17">
        <f>IF(AND($D139=$BI$4,$E139=BP$5),VLOOKUP($A139,'Потребление ЭЭ_факт'!$A$5:$DH$154,47+'Потребление ЭЭ_факт'!CX$4+47,FALSE),IF(BO139&lt;&gt;0,VLOOKUP($A139,'Потребление ЭЭ_факт'!$A$5:$DH$154,47+'Потребление ЭЭ_факт'!CX$4+47,FALSE),0))</f>
        <v>0</v>
      </c>
      <c r="BQ139" s="17">
        <f>IF(AND($D139=$BI$4,$E139=BQ$5),VLOOKUP($A139,'Потребление ЭЭ_факт'!$A$5:$DH$154,47+'Потребление ЭЭ_факт'!CY$4+47,FALSE),IF(BP139&lt;&gt;0,VLOOKUP($A139,'Потребление ЭЭ_факт'!$A$5:$DH$154,47+'Потребление ЭЭ_факт'!CY$4+47,FALSE),0))</f>
        <v>19198.782207857141</v>
      </c>
      <c r="BR139" s="17">
        <f>IF(AND($D139=$BI$4,$E139=BR$5),VLOOKUP($A139,'Потребление ЭЭ_факт'!$A$5:$DH$154,47+'Потребление ЭЭ_факт'!CZ$4+47,FALSE),IF(BQ139&lt;&gt;0,VLOOKUP($A139,'Потребление ЭЭ_факт'!$A$5:$DH$154,47+'Потребление ЭЭ_факт'!CZ$4+47,FALSE),0))</f>
        <v>18090.938282945714</v>
      </c>
      <c r="BS139" s="17">
        <f>IF(AND($D139=$BI$4,$E139=BS$5),VLOOKUP($A139,'Потребление ЭЭ_факт'!$A$5:$DH$154,47+'Потребление ЭЭ_факт'!DA$4+47,FALSE),IF(BR139&lt;&gt;0,VLOOKUP($A139,'Потребление ЭЭ_факт'!$A$5:$DH$154,47+'Потребление ЭЭ_факт'!DA$4+47,FALSE),0))</f>
        <v>17075.881415571428</v>
      </c>
      <c r="BT139" s="17">
        <f>IF(AND($D139=$BI$4,$E139=BT$5),VLOOKUP($A139,'Потребление ЭЭ_факт'!$A$5:$DH$154,47+'Потребление ЭЭ_факт'!DB$4+47,FALSE),IF(BS139&lt;&gt;0,VLOOKUP($A139,'Потребление ЭЭ_факт'!$A$5:$DH$154,47+'Потребление ЭЭ_факт'!DB$4+47,FALSE),0))</f>
        <v>18593.026769325003</v>
      </c>
      <c r="BU139" s="14">
        <f>IF(AND($D139=$BU$4,$E139=BU$5),VLOOKUP($A139,'Потребление ЭЭ_факт'!$A$5:$DH$154,59+'Потребление ЭЭ_факт'!DC$4+47,FALSE),IF(BT139&lt;&gt;0,VLOOKUP($A139,'Потребление ЭЭ_факт'!$A$5:$DH$154,47+'Потребление ЭЭ_факт'!DC$4+59,FALSE),0))</f>
        <v>19476.604684791433</v>
      </c>
      <c r="BV139" s="17">
        <f>IF(AND($D139=$BU$4,$E139=BV$5),VLOOKUP($A139,'Потребление ЭЭ_факт'!$A$5:$DH$154,59+'Потребление ЭЭ_факт'!DD$4+47,FALSE),IF(BU139&lt;&gt;0,VLOOKUP($A139,'Потребление ЭЭ_факт'!$A$5:$DH$154,47+'Потребление ЭЭ_факт'!DD$4+59,FALSE),0))</f>
        <v>17322.7979772</v>
      </c>
      <c r="BW139" s="17">
        <f>IF(AND($D139=$BU$4,$E139=BW$5),VLOOKUP($A139,'Потребление ЭЭ_факт'!$A$5:$DH$154,59+'Потребление ЭЭ_факт'!DE$4+47,FALSE),IF(BV139&lt;&gt;0,VLOOKUP($A139,'Потребление ЭЭ_факт'!$A$5:$DH$154,47+'Потребление ЭЭ_факт'!DE$4+59,FALSE),0))</f>
        <v>18580.688960528572</v>
      </c>
      <c r="BX139" s="17">
        <f>IF(AND($D139=$BU$4,$E139=BX$5),VLOOKUP($A139,'Потребление ЭЭ_факт'!$A$5:$DH$154,59+'Потребление ЭЭ_факт'!DF$4+47,FALSE),IF(BW139&lt;&gt;0,VLOOKUP($A139,'Потребление ЭЭ_факт'!$A$5:$DH$154,47+'Потребление ЭЭ_факт'!DF$4+59,FALSE),0))</f>
        <v>19199.977538035717</v>
      </c>
      <c r="BY139" s="17">
        <f>IF(AND($D139=$BU$4,$E139=BY$5),VLOOKUP($A139,'Потребление ЭЭ_факт'!$A$5:$DH$154,59+'Потребление ЭЭ_факт'!DG$4+47,FALSE),IF(BX139&lt;&gt;0,VLOOKUP($A139,'Потребление ЭЭ_факт'!$A$5:$DH$154,47+'Потребление ЭЭ_факт'!DG$4+59,FALSE),0))</f>
        <v>24784.679608099999</v>
      </c>
      <c r="BZ139" s="17">
        <f>IF(AND($D139=$BU$4,$E139=BZ$5),VLOOKUP($A139,'Потребление ЭЭ_факт'!$A$5:$DH$154,59+'Потребление ЭЭ_факт'!DH$4+47,FALSE),IF(BY139&lt;&gt;0,VLOOKUP($A139,'Потребление ЭЭ_факт'!$A$5:$DH$154,47+'Потребление ЭЭ_факт'!DH$4+59,FALSE),0))</f>
        <v>16467.133607078569</v>
      </c>
      <c r="CA139" s="17">
        <f t="shared" si="598"/>
        <v>16467.133607078569</v>
      </c>
      <c r="CB139" s="17">
        <f t="shared" si="598"/>
        <v>16467.133607078569</v>
      </c>
      <c r="CC139" s="17">
        <f t="shared" si="598"/>
        <v>16467.133607078569</v>
      </c>
      <c r="CD139" s="17">
        <f t="shared" si="598"/>
        <v>16467.133607078569</v>
      </c>
      <c r="CE139" s="17">
        <f t="shared" si="598"/>
        <v>16467.133607078569</v>
      </c>
      <c r="CF139" s="15">
        <f t="shared" si="598"/>
        <v>16467.133607078569</v>
      </c>
      <c r="CG139" s="14">
        <f t="shared" si="598"/>
        <v>16467.133607078569</v>
      </c>
      <c r="CH139" s="15">
        <f t="shared" si="598"/>
        <v>16467.133607078569</v>
      </c>
      <c r="CI139" s="15">
        <f t="shared" si="598"/>
        <v>16467.133607078569</v>
      </c>
      <c r="CJ139" s="15">
        <f t="shared" si="598"/>
        <v>16467.133607078569</v>
      </c>
      <c r="CK139" s="15">
        <f t="shared" si="598"/>
        <v>16467.133607078569</v>
      </c>
      <c r="CL139" s="15">
        <f t="shared" si="598"/>
        <v>16467.133607078569</v>
      </c>
      <c r="CM139" s="15">
        <f t="shared" si="591"/>
        <v>16467.133607078569</v>
      </c>
      <c r="CN139" s="15">
        <f t="shared" si="592"/>
        <v>16467.133607078569</v>
      </c>
      <c r="CO139" s="15">
        <f t="shared" si="593"/>
        <v>16467.133607078569</v>
      </c>
      <c r="CP139" s="15">
        <f t="shared" si="594"/>
        <v>16467.133607078569</v>
      </c>
      <c r="CQ139" s="15">
        <f t="shared" si="595"/>
        <v>16467.133607078569</v>
      </c>
      <c r="CR139" s="16">
        <f t="shared" si="596"/>
        <v>16467.133607078569</v>
      </c>
      <c r="CS139" s="14">
        <f t="shared" si="589"/>
        <v>16467.133607078569</v>
      </c>
      <c r="CT139" s="15">
        <f t="shared" si="559"/>
        <v>16467.133607078569</v>
      </c>
      <c r="CU139" s="15">
        <f t="shared" si="560"/>
        <v>16467.133607078569</v>
      </c>
      <c r="CV139" s="15">
        <f t="shared" si="561"/>
        <v>16467.133607078569</v>
      </c>
      <c r="CW139" s="15">
        <f t="shared" si="562"/>
        <v>16467.133607078569</v>
      </c>
      <c r="CX139" s="15">
        <f t="shared" si="563"/>
        <v>16467.133607078569</v>
      </c>
      <c r="CY139" s="15">
        <f t="shared" si="564"/>
        <v>16467.133607078569</v>
      </c>
      <c r="CZ139" s="15">
        <f t="shared" si="565"/>
        <v>16467.133607078569</v>
      </c>
      <c r="DA139" s="15">
        <f t="shared" si="566"/>
        <v>16467.133607078569</v>
      </c>
      <c r="DB139" s="15">
        <f t="shared" si="567"/>
        <v>16467.133607078569</v>
      </c>
      <c r="DC139" s="15">
        <f t="shared" si="568"/>
        <v>16467.133607078569</v>
      </c>
      <c r="DD139" s="16">
        <f t="shared" si="459"/>
        <v>16467.133607078569</v>
      </c>
      <c r="DE139" s="14">
        <f t="shared" si="460"/>
        <v>16467.133607078569</v>
      </c>
      <c r="DF139" s="15">
        <f t="shared" si="569"/>
        <v>16467.133607078569</v>
      </c>
      <c r="DG139" s="15">
        <f t="shared" si="570"/>
        <v>16467.133607078569</v>
      </c>
      <c r="DH139" s="15">
        <f t="shared" si="571"/>
        <v>16467.133607078569</v>
      </c>
      <c r="DI139" s="15">
        <f t="shared" si="572"/>
        <v>16467.133607078569</v>
      </c>
      <c r="DJ139" s="15">
        <f t="shared" si="573"/>
        <v>16467.133607078569</v>
      </c>
      <c r="DK139" s="15">
        <f t="shared" si="574"/>
        <v>16467.133607078569</v>
      </c>
      <c r="DL139" s="15">
        <f t="shared" si="575"/>
        <v>16467.133607078569</v>
      </c>
      <c r="DM139" s="15">
        <f t="shared" si="576"/>
        <v>16467.133607078569</v>
      </c>
      <c r="DN139" s="15">
        <f t="shared" si="577"/>
        <v>16467.133607078569</v>
      </c>
      <c r="DO139" s="15">
        <f t="shared" si="578"/>
        <v>16467.133607078569</v>
      </c>
      <c r="DP139" s="16">
        <f t="shared" si="579"/>
        <v>16467.133607078569</v>
      </c>
      <c r="DQ139" s="14">
        <f t="shared" si="486"/>
        <v>16467.133607078569</v>
      </c>
      <c r="DR139" s="15">
        <f t="shared" si="487"/>
        <v>16467.133607078569</v>
      </c>
      <c r="DS139" s="15">
        <f t="shared" si="488"/>
        <v>16467.133607078569</v>
      </c>
      <c r="DT139" s="15">
        <f t="shared" si="489"/>
        <v>16467.133607078569</v>
      </c>
      <c r="DU139" s="15">
        <f t="shared" si="490"/>
        <v>16467.133607078569</v>
      </c>
      <c r="DV139" s="15">
        <f t="shared" si="491"/>
        <v>16467.133607078569</v>
      </c>
      <c r="DW139" s="15">
        <f t="shared" si="492"/>
        <v>16467.133607078569</v>
      </c>
      <c r="DX139" s="15">
        <f t="shared" si="493"/>
        <v>16467.133607078569</v>
      </c>
      <c r="DY139" s="15">
        <f t="shared" si="494"/>
        <v>16467.133607078569</v>
      </c>
      <c r="DZ139" s="15">
        <f t="shared" si="444"/>
        <v>16467.133607078569</v>
      </c>
      <c r="EA139" s="15">
        <f t="shared" si="445"/>
        <v>16467.133607078569</v>
      </c>
      <c r="EB139" s="16">
        <f t="shared" si="446"/>
        <v>16467.133607078569</v>
      </c>
      <c r="EC139" s="14">
        <f t="shared" si="447"/>
        <v>16467.133607078569</v>
      </c>
      <c r="ED139" s="15">
        <f t="shared" si="448"/>
        <v>16467.133607078569</v>
      </c>
      <c r="EE139" s="15">
        <f t="shared" si="449"/>
        <v>16467.133607078569</v>
      </c>
      <c r="EF139" s="15">
        <f t="shared" si="450"/>
        <v>16467.133607078569</v>
      </c>
      <c r="EG139" s="15">
        <f t="shared" si="451"/>
        <v>16467.133607078569</v>
      </c>
      <c r="EH139" s="15">
        <f t="shared" si="452"/>
        <v>16467.133607078569</v>
      </c>
      <c r="EI139" s="15">
        <f t="shared" si="453"/>
        <v>16467.133607078569</v>
      </c>
      <c r="EJ139" s="15">
        <f t="shared" si="454"/>
        <v>16467.133607078569</v>
      </c>
      <c r="EK139" s="15">
        <f t="shared" si="455"/>
        <v>16467.133607078569</v>
      </c>
      <c r="EL139" s="15">
        <f t="shared" si="456"/>
        <v>16467.133607078569</v>
      </c>
      <c r="EM139" s="15">
        <f t="shared" si="457"/>
        <v>16467.133607078569</v>
      </c>
      <c r="EN139" s="16">
        <f t="shared" si="458"/>
        <v>16467.133607078569</v>
      </c>
      <c r="EO139" s="14"/>
      <c r="EP139" s="15"/>
      <c r="EQ139" s="15"/>
      <c r="ER139" s="15"/>
      <c r="ES139" s="15"/>
      <c r="ET139" s="15"/>
      <c r="EU139" s="15"/>
      <c r="EV139" s="15"/>
      <c r="EW139" s="15"/>
      <c r="EX139" s="15"/>
      <c r="EY139" s="15"/>
      <c r="EZ139" s="16"/>
      <c r="FC139" s="14"/>
      <c r="FD139" s="17"/>
      <c r="FE139" s="17"/>
      <c r="FF139" s="17"/>
      <c r="FG139" s="17"/>
      <c r="FH139" s="17"/>
      <c r="FI139" s="17"/>
      <c r="FJ139" s="17"/>
      <c r="FK139" s="17"/>
      <c r="FL139" s="17"/>
      <c r="FM139" s="17"/>
      <c r="FN139" s="17"/>
      <c r="FO139" s="14"/>
      <c r="FP139" s="17"/>
      <c r="FQ139" s="17"/>
      <c r="FR139" s="17"/>
      <c r="FS139" s="17"/>
      <c r="FT139" s="17"/>
      <c r="FU139" s="17"/>
      <c r="FV139" s="17"/>
      <c r="FW139" s="17"/>
      <c r="FX139" s="17"/>
      <c r="FY139" s="17"/>
      <c r="FZ139" s="17"/>
      <c r="GA139" s="14"/>
      <c r="GB139" s="17"/>
      <c r="GC139" s="17"/>
      <c r="GD139" s="17"/>
      <c r="GE139" s="17"/>
      <c r="GF139" s="17"/>
      <c r="GG139" s="17"/>
      <c r="GH139" s="17"/>
      <c r="GI139" s="17"/>
      <c r="GJ139" s="17">
        <f t="shared" si="497"/>
        <v>18090.938282945714</v>
      </c>
      <c r="GK139" s="17">
        <f t="shared" si="498"/>
        <v>17075.881415571428</v>
      </c>
      <c r="GL139" s="17">
        <f t="shared" si="499"/>
        <v>18593.026769325003</v>
      </c>
      <c r="GM139" s="14">
        <f t="shared" si="500"/>
        <v>19476.604684791433</v>
      </c>
      <c r="GN139" s="17">
        <f t="shared" si="501"/>
        <v>17322.7979772</v>
      </c>
      <c r="GO139" s="17">
        <f t="shared" si="502"/>
        <v>18580.688960528572</v>
      </c>
      <c r="GP139" s="17">
        <f t="shared" si="503"/>
        <v>19199.977538035717</v>
      </c>
      <c r="GQ139" s="17">
        <f t="shared" si="504"/>
        <v>24784.679608099999</v>
      </c>
      <c r="GR139" s="17">
        <f t="shared" si="505"/>
        <v>16467.133607078569</v>
      </c>
      <c r="GS139" s="17">
        <f t="shared" si="506"/>
        <v>16467.133607078569</v>
      </c>
      <c r="GT139" s="17">
        <f t="shared" si="507"/>
        <v>16467.133607078569</v>
      </c>
      <c r="GU139" s="17">
        <f t="shared" si="508"/>
        <v>16467.133607078569</v>
      </c>
      <c r="GV139" s="17">
        <f t="shared" si="509"/>
        <v>16467.133607078569</v>
      </c>
      <c r="GW139" s="17">
        <f t="shared" si="510"/>
        <v>16467.133607078569</v>
      </c>
      <c r="GX139" s="15">
        <f t="shared" si="511"/>
        <v>16467.133607078569</v>
      </c>
      <c r="GY139" s="14">
        <f t="shared" si="512"/>
        <v>16467.133607078569</v>
      </c>
      <c r="GZ139" s="15">
        <f t="shared" si="513"/>
        <v>16467.133607078569</v>
      </c>
      <c r="HA139" s="15">
        <f t="shared" si="514"/>
        <v>16467.133607078569</v>
      </c>
      <c r="HB139" s="15">
        <f t="shared" si="515"/>
        <v>16467.133607078569</v>
      </c>
      <c r="HC139" s="15">
        <f t="shared" si="516"/>
        <v>16467.133607078569</v>
      </c>
      <c r="HD139" s="15">
        <f t="shared" si="517"/>
        <v>16467.133607078569</v>
      </c>
      <c r="HE139" s="15">
        <f t="shared" si="518"/>
        <v>16467.133607078569</v>
      </c>
      <c r="HF139" s="15">
        <f t="shared" si="519"/>
        <v>16467.133607078569</v>
      </c>
      <c r="HG139" s="15">
        <f t="shared" si="520"/>
        <v>16467.133607078569</v>
      </c>
      <c r="HH139" s="15">
        <f t="shared" si="521"/>
        <v>16467.133607078569</v>
      </c>
      <c r="HI139" s="15">
        <f t="shared" si="522"/>
        <v>16467.133607078569</v>
      </c>
      <c r="HJ139" s="16">
        <f t="shared" si="523"/>
        <v>16467.133607078569</v>
      </c>
      <c r="HK139" s="14">
        <f t="shared" si="524"/>
        <v>16467.133607078569</v>
      </c>
      <c r="HL139" s="15">
        <f t="shared" si="525"/>
        <v>16467.133607078569</v>
      </c>
      <c r="HM139" s="15">
        <f t="shared" si="526"/>
        <v>16467.133607078569</v>
      </c>
      <c r="HN139" s="15">
        <f t="shared" si="527"/>
        <v>16467.133607078569</v>
      </c>
      <c r="HO139" s="15">
        <f t="shared" si="528"/>
        <v>16467.133607078569</v>
      </c>
      <c r="HP139" s="15">
        <f t="shared" si="529"/>
        <v>16467.133607078569</v>
      </c>
      <c r="HQ139" s="15">
        <f t="shared" si="530"/>
        <v>16467.133607078569</v>
      </c>
      <c r="HR139" s="15">
        <f t="shared" si="531"/>
        <v>16467.133607078569</v>
      </c>
      <c r="HS139" s="15">
        <f t="shared" si="532"/>
        <v>16467.133607078569</v>
      </c>
      <c r="HT139" s="15">
        <f t="shared" si="533"/>
        <v>16467.133607078569</v>
      </c>
      <c r="HU139" s="15">
        <f t="shared" si="534"/>
        <v>16467.133607078569</v>
      </c>
      <c r="HV139" s="16">
        <f t="shared" si="535"/>
        <v>16467.133607078569</v>
      </c>
      <c r="HW139" s="14">
        <f t="shared" si="536"/>
        <v>16467.133607078569</v>
      </c>
      <c r="HX139" s="15">
        <f t="shared" si="537"/>
        <v>16467.133607078569</v>
      </c>
      <c r="HY139" s="15">
        <f t="shared" si="538"/>
        <v>16467.133607078569</v>
      </c>
      <c r="HZ139" s="15">
        <f t="shared" si="539"/>
        <v>16467.133607078569</v>
      </c>
      <c r="IA139" s="15">
        <f t="shared" si="540"/>
        <v>16467.133607078569</v>
      </c>
      <c r="IB139" s="15">
        <f t="shared" si="541"/>
        <v>16467.133607078569</v>
      </c>
      <c r="IC139" s="15">
        <f t="shared" si="542"/>
        <v>16467.133607078569</v>
      </c>
      <c r="ID139" s="15">
        <f t="shared" si="543"/>
        <v>16467.133607078569</v>
      </c>
      <c r="IE139" s="15">
        <f t="shared" si="544"/>
        <v>16467.133607078569</v>
      </c>
      <c r="IF139" s="15">
        <f t="shared" si="545"/>
        <v>16467.133607078569</v>
      </c>
      <c r="IG139" s="15">
        <f t="shared" si="546"/>
        <v>16467.133607078569</v>
      </c>
      <c r="IH139" s="16">
        <f t="shared" si="547"/>
        <v>16467.133607078569</v>
      </c>
      <c r="II139" s="14">
        <f t="shared" si="548"/>
        <v>16467.133607078569</v>
      </c>
      <c r="IJ139" s="15">
        <f t="shared" si="549"/>
        <v>16467.133607078569</v>
      </c>
      <c r="IK139" s="15">
        <f t="shared" si="550"/>
        <v>16467.133607078569</v>
      </c>
      <c r="IL139" s="15">
        <f t="shared" si="551"/>
        <v>16467.133607078569</v>
      </c>
      <c r="IM139" s="15">
        <f t="shared" si="552"/>
        <v>16467.133607078569</v>
      </c>
      <c r="IN139" s="15">
        <f t="shared" si="553"/>
        <v>16467.133607078569</v>
      </c>
      <c r="IO139" s="15">
        <f t="shared" si="554"/>
        <v>16467.133607078569</v>
      </c>
      <c r="IP139" s="15">
        <f t="shared" si="597"/>
        <v>16467.133607078569</v>
      </c>
      <c r="IQ139" s="15">
        <f t="shared" si="599"/>
        <v>16467.133607078569</v>
      </c>
      <c r="IR139" s="15"/>
      <c r="IS139" s="15"/>
      <c r="IT139" s="16"/>
      <c r="IU139" s="14"/>
      <c r="IV139" s="15"/>
      <c r="IW139" s="15"/>
      <c r="IX139" s="15"/>
      <c r="IY139" s="15"/>
      <c r="IZ139" s="15"/>
      <c r="JA139" s="15"/>
      <c r="JB139" s="15"/>
      <c r="JC139" s="15"/>
      <c r="JD139" s="15"/>
      <c r="JE139" s="15"/>
      <c r="JF139" s="16"/>
      <c r="JH139" s="17"/>
      <c r="JI139" s="14">
        <f t="shared" si="580"/>
        <v>0</v>
      </c>
      <c r="JJ139" s="15">
        <f t="shared" si="581"/>
        <v>0</v>
      </c>
      <c r="JK139" s="15">
        <f t="shared" si="582"/>
        <v>53759.846467842144</v>
      </c>
      <c r="JL139" s="15">
        <f t="shared" si="583"/>
        <v>214634.68401820576</v>
      </c>
      <c r="JM139" s="15">
        <f t="shared" si="584"/>
        <v>197605.60328494289</v>
      </c>
      <c r="JN139" s="15">
        <f t="shared" si="585"/>
        <v>197605.60328494289</v>
      </c>
      <c r="JO139" s="15">
        <f t="shared" si="586"/>
        <v>197605.60328494289</v>
      </c>
      <c r="JP139" s="15">
        <f t="shared" si="587"/>
        <v>148204.20246370716</v>
      </c>
      <c r="JQ139" s="15">
        <f t="shared" si="588"/>
        <v>0</v>
      </c>
      <c r="JR139" s="14"/>
    </row>
    <row r="140" spans="1:278" ht="12.75" customHeight="1" x14ac:dyDescent="0.25">
      <c r="A140" s="5" t="s">
        <v>199</v>
      </c>
      <c r="B140" s="3" t="s">
        <v>200</v>
      </c>
      <c r="C140" s="4">
        <v>45554</v>
      </c>
      <c r="D140">
        <f t="shared" si="479"/>
        <v>2024</v>
      </c>
      <c r="E140">
        <f t="shared" si="480"/>
        <v>9</v>
      </c>
      <c r="F140">
        <f t="shared" si="481"/>
        <v>2021</v>
      </c>
      <c r="G140">
        <f t="shared" si="483"/>
        <v>9</v>
      </c>
      <c r="H140">
        <f t="shared" si="555"/>
        <v>2024</v>
      </c>
      <c r="I140">
        <f t="shared" si="556"/>
        <v>10</v>
      </c>
      <c r="J140">
        <f t="shared" si="557"/>
        <v>2029</v>
      </c>
      <c r="K140">
        <f t="shared" si="558"/>
        <v>9</v>
      </c>
      <c r="M140" s="28">
        <f>IF(AND($D140=$M$4,$E140=M$5),VLOOKUP($A140,'Потребление ЭЭ_факт'!$A$5:$DH$154,47+'Потребление ЭЭ_факт'!AU$4-1,FALSE),IF(L140&lt;&gt;0,VLOOKUP($A140,'Потребление ЭЭ_факт'!$A$5:$DH$154,47+'Потребление ЭЭ_факт'!AU$4-1,FALSE),0))</f>
        <v>0</v>
      </c>
      <c r="N140" s="17">
        <f>IF(AND($D140=$M$4,$E140=N$5),VLOOKUP($A140,'Потребление ЭЭ_факт'!$A$5:$DH$154,47+'Потребление ЭЭ_факт'!AV$4-1,FALSE),IF(M140&lt;&gt;0,VLOOKUP($A140,'Потребление ЭЭ_факт'!$A$5:$DH$154,47+'Потребление ЭЭ_факт'!AV$4-1,FALSE),0))</f>
        <v>0</v>
      </c>
      <c r="O140" s="17">
        <f>IF(AND($D140=$M$4,$E140=O$5),VLOOKUP($A140,'Потребление ЭЭ_факт'!$A$5:$DH$154,47+'Потребление ЭЭ_факт'!AW$4-1,FALSE),IF(N140&lt;&gt;0,VLOOKUP($A140,'Потребление ЭЭ_факт'!$A$5:$DH$154,47+'Потребление ЭЭ_факт'!AW$4-1,FALSE),0))</f>
        <v>0</v>
      </c>
      <c r="P140" s="17">
        <f>IF(AND($D140=$M$4,$E140=P$5),VLOOKUP($A140,'Потребление ЭЭ_факт'!$A$5:$DH$154,47+'Потребление ЭЭ_факт'!AX$4-1,FALSE),IF(O140&lt;&gt;0,VLOOKUP($A140,'Потребление ЭЭ_факт'!$A$5:$DH$154,47+'Потребление ЭЭ_факт'!AX$4-1,FALSE),0))</f>
        <v>0</v>
      </c>
      <c r="Q140" s="17">
        <f>IF(AND($D140=$M$4,$E140=Q$5),VLOOKUP($A140,'Потребление ЭЭ_факт'!$A$5:$DH$154,47+'Потребление ЭЭ_факт'!AY$4-1,FALSE),IF(P140&lt;&gt;0,VLOOKUP($A140,'Потребление ЭЭ_факт'!$A$5:$DH$154,47+'Потребление ЭЭ_факт'!AY$4-1,FALSE),0))</f>
        <v>0</v>
      </c>
      <c r="R140" s="17">
        <f>IF(AND($D140=$M$4,$E140=R$5),VLOOKUP($A140,'Потребление ЭЭ_факт'!$A$5:$DH$154,47+'Потребление ЭЭ_факт'!AZ$4-1,FALSE),IF(Q140&lt;&gt;0,VLOOKUP($A140,'Потребление ЭЭ_факт'!$A$5:$DH$154,47+'Потребление ЭЭ_факт'!AZ$4-1,FALSE),0))</f>
        <v>0</v>
      </c>
      <c r="S140" s="17">
        <f>IF(AND($D140=$M$4,$E140=S$5),VLOOKUP($A140,'Потребление ЭЭ_факт'!$A$5:$DH$154,47+'Потребление ЭЭ_факт'!BA$4-1,FALSE),IF(R140&lt;&gt;0,VLOOKUP($A140,'Потребление ЭЭ_факт'!$A$5:$DH$154,47+'Потребление ЭЭ_факт'!BA$4-1,FALSE),0))</f>
        <v>0</v>
      </c>
      <c r="T140" s="17">
        <f>IF(AND($D140=$M$4,$E140=T$5),VLOOKUP($A140,'Потребление ЭЭ_факт'!$A$5:$DH$154,47+'Потребление ЭЭ_факт'!BB$4-1,FALSE),IF(S140&lt;&gt;0,VLOOKUP($A140,'Потребление ЭЭ_факт'!$A$5:$DH$154,47+'Потребление ЭЭ_факт'!BB$4-1,FALSE),0))</f>
        <v>0</v>
      </c>
      <c r="U140" s="17">
        <f>IF(AND($D140=$M$4,$E140=U$5),VLOOKUP($A140,'Потребление ЭЭ_факт'!$A$5:$DH$154,47+'Потребление ЭЭ_факт'!BC$4-1,FALSE),IF(T140&lt;&gt;0,VLOOKUP($A140,'Потребление ЭЭ_факт'!$A$5:$DH$154,47+'Потребление ЭЭ_факт'!BC$4-1,FALSE),0))</f>
        <v>0</v>
      </c>
      <c r="V140" s="17">
        <f>IF(AND($D140=$M$4,$E140=V$5),VLOOKUP($A140,'Потребление ЭЭ_факт'!$A$5:$DH$154,47+'Потребление ЭЭ_факт'!BD$4-1,FALSE),IF(U140&lt;&gt;0,VLOOKUP($A140,'Потребление ЭЭ_факт'!$A$5:$DH$154,47+'Потребление ЭЭ_факт'!BD$4-1,FALSE),0))</f>
        <v>0</v>
      </c>
      <c r="W140" s="17">
        <f>IF(AND($D140=$M$4,$E140=W$5),VLOOKUP($A140,'Потребление ЭЭ_факт'!$A$5:$DH$154,47+'Потребление ЭЭ_факт'!BE$4-1,FALSE),IF(V140&lt;&gt;0,VLOOKUP($A140,'Потребление ЭЭ_факт'!$A$5:$DH$154,47+'Потребление ЭЭ_факт'!BE$4-1,FALSE),0))</f>
        <v>0</v>
      </c>
      <c r="X140" s="17">
        <f>IF(AND($D140=$M$4,$E140=X$5),VLOOKUP($A140,'Потребление ЭЭ_факт'!$A$5:$DH$154,47+'Потребление ЭЭ_факт'!BF$4-1,FALSE),IF(W140&lt;&gt;0,VLOOKUP($A140,'Потребление ЭЭ_факт'!$A$5:$DH$154,47+'Потребление ЭЭ_факт'!BF$4-1,FALSE),0))</f>
        <v>0</v>
      </c>
      <c r="Y140" s="14">
        <f>IF(AND($D140=$Y$4,$E140=Y$5),VLOOKUP($A140,'Потребление ЭЭ_факт'!$A$5:$DH$154,47+'Потребление ЭЭ_факт'!BG$4+11,FALSE),IF(X140&lt;&gt;0,VLOOKUP($A140,'Потребление ЭЭ_факт'!$A$5:$DH$154,47+'Потребление ЭЭ_факт'!BG$4+11,FALSE),0))</f>
        <v>0</v>
      </c>
      <c r="Z140" s="17">
        <f>IF(AND($D140=$Y$4,$E140=Z$5),VLOOKUP($A140,'Потребление ЭЭ_факт'!$A$5:$DH$154,47+'Потребление ЭЭ_факт'!BH$4+11,FALSE),IF(Y140&lt;&gt;0,VLOOKUP($A140,'Потребление ЭЭ_факт'!$A$5:$DH$154,47+'Потребление ЭЭ_факт'!BH$4+11,FALSE),0))</f>
        <v>0</v>
      </c>
      <c r="AA140" s="17">
        <f>IF(AND($D140=$Y$4,$E140=AA$5),VLOOKUP($A140,'Потребление ЭЭ_факт'!$A$5:$DH$154,47+'Потребление ЭЭ_факт'!BI$4+11,FALSE),IF(Z140&lt;&gt;0,VLOOKUP($A140,'Потребление ЭЭ_факт'!$A$5:$DH$154,47+'Потребление ЭЭ_факт'!BI$4+11,FALSE),0))</f>
        <v>0</v>
      </c>
      <c r="AB140" s="17">
        <f>IF(AND($D140=$Y$4,$E140=AB$5),VLOOKUP($A140,'Потребление ЭЭ_факт'!$A$5:$DH$154,47+'Потребление ЭЭ_факт'!BJ$4+11,FALSE),IF(AA140&lt;&gt;0,VLOOKUP($A140,'Потребление ЭЭ_факт'!$A$5:$DH$154,47+'Потребление ЭЭ_факт'!BJ$4+11,FALSE),0))</f>
        <v>0</v>
      </c>
      <c r="AC140" s="17">
        <f>IF(AND($D140=$Y$4,$E140=AC$5),VLOOKUP($A140,'Потребление ЭЭ_факт'!$A$5:$DH$154,47+'Потребление ЭЭ_факт'!BK$4+11,FALSE),IF(AB140&lt;&gt;0,VLOOKUP($A140,'Потребление ЭЭ_факт'!$A$5:$DH$154,47+'Потребление ЭЭ_факт'!BK$4+11,FALSE),0))</f>
        <v>0</v>
      </c>
      <c r="AD140" s="17">
        <f>IF(AND($D140=$Y$4,$E140=AD$5),VLOOKUP($A140,'Потребление ЭЭ_факт'!$A$5:$DH$154,47+'Потребление ЭЭ_факт'!BL$4+11,FALSE),IF(AC140&lt;&gt;0,VLOOKUP($A140,'Потребление ЭЭ_факт'!$A$5:$DH$154,47+'Потребление ЭЭ_факт'!BL$4+11,FALSE),0))</f>
        <v>0</v>
      </c>
      <c r="AE140" s="17">
        <f>IF(AND($D140=$Y$4,$E140=AE$5),VLOOKUP($A140,'Потребление ЭЭ_факт'!$A$5:$DH$154,47+'Потребление ЭЭ_факт'!BM$4+11,FALSE),IF(AD140&lt;&gt;0,VLOOKUP($A140,'Потребление ЭЭ_факт'!$A$5:$DH$154,47+'Потребление ЭЭ_факт'!BM$4+11,FALSE),0))</f>
        <v>0</v>
      </c>
      <c r="AF140" s="17">
        <f>IF(AND($D140=$Y$4,$E140=AF$5),VLOOKUP($A140,'Потребление ЭЭ_факт'!$A$5:$DH$154,47+'Потребление ЭЭ_факт'!BN$4+11,FALSE),IF(AE140&lt;&gt;0,VLOOKUP($A140,'Потребление ЭЭ_факт'!$A$5:$DH$154,47+'Потребление ЭЭ_факт'!BN$4+11,FALSE),0))</f>
        <v>0</v>
      </c>
      <c r="AG140" s="17">
        <f>IF(AND($D140=$Y$4,$E140=AG$5),VLOOKUP($A140,'Потребление ЭЭ_факт'!$A$5:$DH$154,47+'Потребление ЭЭ_факт'!BO$4+11,FALSE),IF(AF140&lt;&gt;0,VLOOKUP($A140,'Потребление ЭЭ_факт'!$A$5:$DH$154,47+'Потребление ЭЭ_факт'!BO$4+11,FALSE),0))</f>
        <v>0</v>
      </c>
      <c r="AH140" s="17">
        <f>IF(AND($D140=$Y$4,$E140=AH$5),VLOOKUP($A140,'Потребление ЭЭ_факт'!$A$5:$DH$154,47+'Потребление ЭЭ_факт'!BP$4+11,FALSE),IF(AG140&lt;&gt;0,VLOOKUP($A140,'Потребление ЭЭ_факт'!$A$5:$DH$154,47+'Потребление ЭЭ_факт'!BP$4+11,FALSE),0))</f>
        <v>0</v>
      </c>
      <c r="AI140" s="17">
        <f>IF(AND($D140=$Y$4,$E140=AI$5),VLOOKUP($A140,'Потребление ЭЭ_факт'!$A$5:$DH$154,47+'Потребление ЭЭ_факт'!BQ$4+11,FALSE),IF(AH140&lt;&gt;0,VLOOKUP($A140,'Потребление ЭЭ_факт'!$A$5:$DH$154,47+'Потребление ЭЭ_факт'!BQ$4+11,FALSE),0))</f>
        <v>0</v>
      </c>
      <c r="AJ140" s="17">
        <f>IF(AND($D140=$Y$4,$E140=AJ$5),VLOOKUP($A140,'Потребление ЭЭ_факт'!$A$5:$DH$154,47+'Потребление ЭЭ_факт'!BR$4+11,FALSE),IF(AI140&lt;&gt;0,VLOOKUP($A140,'Потребление ЭЭ_факт'!$A$5:$DH$154,47+'Потребление ЭЭ_факт'!BR$4+11,FALSE),0))</f>
        <v>0</v>
      </c>
      <c r="AK140" s="14">
        <f>IF(AND($D140=$AK$4,$E140=AK$5),VLOOKUP($A140,'Потребление ЭЭ_факт'!$A$5:$DH$154,47+'Потребление ЭЭ_факт'!BS$4+23,FALSE),IF(AJ140&lt;&gt;0,VLOOKUP($A140,'Потребление ЭЭ_факт'!$A$5:$DH$154,47+'Потребление ЭЭ_факт'!BS$4+23,FALSE),0))</f>
        <v>0</v>
      </c>
      <c r="AL140" s="17">
        <f>IF(AND($D140=$AK$4,$E140=AL$5),VLOOKUP($A140,'Потребление ЭЭ_факт'!$A$5:$DH$154,47+'Потребление ЭЭ_факт'!BT$4+23,FALSE),IF(AK140&lt;&gt;0,VLOOKUP($A140,'Потребление ЭЭ_факт'!$A$5:$DH$154,47+'Потребление ЭЭ_факт'!BT$4+23,FALSE),0))</f>
        <v>0</v>
      </c>
      <c r="AM140" s="17">
        <f>IF(AND($D140=$AK$4,$E140=AM$5),VLOOKUP($A140,'Потребление ЭЭ_факт'!$A$5:$DH$154,47+'Потребление ЭЭ_факт'!BU$4+23,FALSE),IF(AL140&lt;&gt;0,VLOOKUP($A140,'Потребление ЭЭ_факт'!$A$5:$DH$154,47+'Потребление ЭЭ_факт'!BU$4+23,FALSE),0))</f>
        <v>0</v>
      </c>
      <c r="AN140" s="17">
        <f>IF(AND($D140=$AK$4,$E140=AN$5),VLOOKUP($A140,'Потребление ЭЭ_факт'!$A$5:$DH$154,47+'Потребление ЭЭ_факт'!BV$4+23,FALSE),IF(AM140&lt;&gt;0,VLOOKUP($A140,'Потребление ЭЭ_факт'!$A$5:$DH$154,47+'Потребление ЭЭ_факт'!BV$4+23,FALSE),0))</f>
        <v>0</v>
      </c>
      <c r="AO140" s="17">
        <f>IF(AND($D140=$AK$4,$E140=AO$5),VLOOKUP($A140,'Потребление ЭЭ_факт'!$A$5:$DH$154,47+'Потребление ЭЭ_факт'!BW$4+23,FALSE),IF(AN140&lt;&gt;0,VLOOKUP($A140,'Потребление ЭЭ_факт'!$A$5:$DH$154,47+'Потребление ЭЭ_факт'!BW$4+23,FALSE),0))</f>
        <v>0</v>
      </c>
      <c r="AP140" s="17">
        <f>IF(AND($D140=$AK$4,$E140=AP$5),VLOOKUP($A140,'Потребление ЭЭ_факт'!$A$5:$DH$154,47+'Потребление ЭЭ_факт'!BX$4+23,FALSE),IF(AO140&lt;&gt;0,VLOOKUP($A140,'Потребление ЭЭ_факт'!$A$5:$DH$154,47+'Потребление ЭЭ_факт'!BX$4+23,FALSE),0))</f>
        <v>0</v>
      </c>
      <c r="AQ140" s="17">
        <f>IF(AND($D140=$AK$4,$E140=AQ$5),VLOOKUP($A140,'Потребление ЭЭ_факт'!$A$5:$DH$154,47+'Потребление ЭЭ_факт'!BY$4+23,FALSE),IF(AP140&lt;&gt;0,VLOOKUP($A140,'Потребление ЭЭ_факт'!$A$5:$DH$154,47+'Потребление ЭЭ_факт'!BY$4+23,FALSE),0))</f>
        <v>0</v>
      </c>
      <c r="AR140" s="17">
        <f>IF(AND($D140=$AK$4,$E140=AR$5),VLOOKUP($A140,'Потребление ЭЭ_факт'!$A$5:$DH$154,47+'Потребление ЭЭ_факт'!BZ$4+23,FALSE),IF(AQ140&lt;&gt;0,VLOOKUP($A140,'Потребление ЭЭ_факт'!$A$5:$DH$154,47+'Потребление ЭЭ_факт'!BZ$4+23,FALSE),0))</f>
        <v>0</v>
      </c>
      <c r="AS140" s="17">
        <f>IF(AND($D140=$AK$4,$E140=AS$5),VLOOKUP($A140,'Потребление ЭЭ_факт'!$A$5:$DH$154,47+'Потребление ЭЭ_факт'!CA$4+23,FALSE),IF(AR140&lt;&gt;0,VLOOKUP($A140,'Потребление ЭЭ_факт'!$A$5:$DH$154,47+'Потребление ЭЭ_факт'!CA$4+23,FALSE),0))</f>
        <v>0</v>
      </c>
      <c r="AT140" s="17">
        <f>IF(AND($D140=$AK$4,$E140=AT$5),VLOOKUP($A140,'Потребление ЭЭ_факт'!$A$5:$DH$154,47+'Потребление ЭЭ_факт'!CB$4+23,FALSE),IF(AS140&lt;&gt;0,VLOOKUP($A140,'Потребление ЭЭ_факт'!$A$5:$DH$154,47+'Потребление ЭЭ_факт'!CB$4+23,FALSE),0))</f>
        <v>0</v>
      </c>
      <c r="AU140" s="17">
        <f>IF(AND($D140=$AK$4,$E140=AU$5),VLOOKUP($A140,'Потребление ЭЭ_факт'!$A$5:$DH$154,47+'Потребление ЭЭ_факт'!CC$4+23,FALSE),IF(AT140&lt;&gt;0,VLOOKUP($A140,'Потребление ЭЭ_факт'!$A$5:$DH$154,47+'Потребление ЭЭ_факт'!CC$4+23,FALSE),0))</f>
        <v>0</v>
      </c>
      <c r="AV140" s="17">
        <f>IF(AND($D140=$AK$4,$E140=AV$5),VLOOKUP($A140,'Потребление ЭЭ_факт'!$A$5:$DH$154,47+'Потребление ЭЭ_факт'!CD$4+23,FALSE),IF(AU140&lt;&gt;0,VLOOKUP($A140,'Потребление ЭЭ_факт'!$A$5:$DH$154,47+'Потребление ЭЭ_факт'!CD$4+23,FALSE),0))</f>
        <v>0</v>
      </c>
      <c r="AW140" s="14">
        <f>IF(AND($D140=$AW$4,$E140=AW$5),VLOOKUP($A140,'Потребление ЭЭ_факт'!$A$5:$DH$154,47+'Потребление ЭЭ_факт'!CE$4+35,FALSE),IF(AV140&lt;&gt;0,VLOOKUP($A140,'Потребление ЭЭ_факт'!$A$5:$DH$154,47+'Потребление ЭЭ_факт'!CE$4+35,FALSE),0))</f>
        <v>0</v>
      </c>
      <c r="AX140" s="17">
        <f>IF(AND($D140=$AW$4,$E140=AX$5),VLOOKUP($A140,'Потребление ЭЭ_факт'!$A$5:$DH$154,47+'Потребление ЭЭ_факт'!CF$4+35,FALSE),IF(AW140&lt;&gt;0,VLOOKUP($A140,'Потребление ЭЭ_факт'!$A$5:$DH$154,47+'Потребление ЭЭ_факт'!CF$4+35,FALSE),0))</f>
        <v>0</v>
      </c>
      <c r="AY140" s="17">
        <f>IF(AND($D140=$AW$4,$E140=AY$5),VLOOKUP($A140,'Потребление ЭЭ_факт'!$A$5:$DH$154,47+'Потребление ЭЭ_факт'!CG$4+35,FALSE),IF(AX140&lt;&gt;0,VLOOKUP($A140,'Потребление ЭЭ_факт'!$A$5:$DH$154,47+'Потребление ЭЭ_факт'!CG$4+35,FALSE),0))</f>
        <v>0</v>
      </c>
      <c r="AZ140" s="17">
        <f>IF(AND($D140=$AW$4,$E140=AZ$5),VLOOKUP($A140,'Потребление ЭЭ_факт'!$A$5:$DH$154,47+'Потребление ЭЭ_факт'!CH$4+35,FALSE),IF(AY140&lt;&gt;0,VLOOKUP($A140,'Потребление ЭЭ_факт'!$A$5:$DH$154,47+'Потребление ЭЭ_факт'!CH$4+35,FALSE),0))</f>
        <v>0</v>
      </c>
      <c r="BA140" s="17">
        <f>IF(AND($D140=$AW$4,$E140=BA$5),VLOOKUP($A140,'Потребление ЭЭ_факт'!$A$5:$DH$154,47+'Потребление ЭЭ_факт'!CI$4+35,FALSE),IF(AZ140&lt;&gt;0,VLOOKUP($A140,'Потребление ЭЭ_факт'!$A$5:$DH$154,47+'Потребление ЭЭ_факт'!CI$4+35,FALSE),0))</f>
        <v>0</v>
      </c>
      <c r="BB140" s="17">
        <f>IF(AND($D140=$AW$4,$E140=BB$5),VLOOKUP($A140,'Потребление ЭЭ_факт'!$A$5:$DH$154,47+'Потребление ЭЭ_факт'!CJ$4+35,FALSE),IF(BA140&lt;&gt;0,VLOOKUP($A140,'Потребление ЭЭ_факт'!$A$5:$DH$154,47+'Потребление ЭЭ_факт'!CJ$4+35,FALSE),0))</f>
        <v>0</v>
      </c>
      <c r="BC140" s="17">
        <f>IF(AND($D140=$AW$4,$E140=BC$5),VLOOKUP($A140,'Потребление ЭЭ_факт'!$A$5:$DH$154,47+'Потребление ЭЭ_факт'!CK$4+35,FALSE),IF(BB140&lt;&gt;0,VLOOKUP($A140,'Потребление ЭЭ_факт'!$A$5:$DH$154,47+'Потребление ЭЭ_факт'!CK$4+35,FALSE),0))</f>
        <v>0</v>
      </c>
      <c r="BD140" s="17">
        <f>IF(AND($D140=$AW$4,$E140=BD$5),VLOOKUP($A140,'Потребление ЭЭ_факт'!$A$5:$DH$154,47+'Потребление ЭЭ_факт'!CL$4+35,FALSE),IF(BC140&lt;&gt;0,VLOOKUP($A140,'Потребление ЭЭ_факт'!$A$5:$DH$154,47+'Потребление ЭЭ_факт'!CL$4+35,FALSE),0))</f>
        <v>0</v>
      </c>
      <c r="BE140" s="17">
        <f>IF(AND($D140=$AW$4,$E140=BE$5),VLOOKUP($A140,'Потребление ЭЭ_факт'!$A$5:$DH$154,47+'Потребление ЭЭ_факт'!CM$4+35,FALSE),IF(BD140&lt;&gt;0,VLOOKUP($A140,'Потребление ЭЭ_факт'!$A$5:$DH$154,47+'Потребление ЭЭ_факт'!CM$4+35,FALSE),0))</f>
        <v>0</v>
      </c>
      <c r="BF140" s="17">
        <f>IF(AND($D140=$AW$4,$E140=BF$5),VLOOKUP($A140,'Потребление ЭЭ_факт'!$A$5:$DH$154,47+'Потребление ЭЭ_факт'!CN$4+35,FALSE),IF(BE140&lt;&gt;0,VLOOKUP($A140,'Потребление ЭЭ_факт'!$A$5:$DH$154,47+'Потребление ЭЭ_факт'!CN$4+35,FALSE),0))</f>
        <v>0</v>
      </c>
      <c r="BG140" s="17">
        <f>IF(AND($D140=$AW$4,$E140=BG$5),VLOOKUP($A140,'Потребление ЭЭ_факт'!$A$5:$DH$154,47+'Потребление ЭЭ_факт'!CO$4+35,FALSE),IF(BF140&lt;&gt;0,VLOOKUP($A140,'Потребление ЭЭ_факт'!$A$5:$DH$154,47+'Потребление ЭЭ_факт'!CO$4+35,FALSE),0))</f>
        <v>0</v>
      </c>
      <c r="BH140" s="17">
        <f>IF(AND($D140=$AW$4,$E140=BH$5),VLOOKUP($A140,'Потребление ЭЭ_факт'!$A$5:$DH$154,47+'Потребление ЭЭ_факт'!CP$4+35,FALSE),IF(BG140&lt;&gt;0,VLOOKUP($A140,'Потребление ЭЭ_факт'!$A$5:$DH$154,47+'Потребление ЭЭ_факт'!CP$4+35,FALSE),0))</f>
        <v>0</v>
      </c>
      <c r="BI140" s="14">
        <f>IF(AND($D140=$BI$4,$E140=BI$5),VLOOKUP($A140,'Потребление ЭЭ_факт'!$A$5:$DH$154,47+'Потребление ЭЭ_факт'!CQ$4+47,FALSE),IF(BH140&lt;&gt;0,VLOOKUP($A140,'Потребление ЭЭ_факт'!$A$5:$DH$154,47+'Потребление ЭЭ_факт'!CQ$4+47,FALSE),0))</f>
        <v>0</v>
      </c>
      <c r="BJ140" s="17">
        <f>IF(AND($D140=$BI$4,$E140=BJ$5),VLOOKUP($A140,'Потребление ЭЭ_факт'!$A$5:$DH$154,47+'Потребление ЭЭ_факт'!CR$4+47,FALSE),IF(BI140&lt;&gt;0,VLOOKUP($A140,'Потребление ЭЭ_факт'!$A$5:$DH$154,47+'Потребление ЭЭ_факт'!CR$4+47,FALSE),0))</f>
        <v>0</v>
      </c>
      <c r="BK140" s="17">
        <f>IF(AND($D140=$BI$4,$E140=BK$5),VLOOKUP($A140,'Потребление ЭЭ_факт'!$A$5:$DH$154,47+'Потребление ЭЭ_факт'!CS$4+47,FALSE),IF(BJ140&lt;&gt;0,VLOOKUP($A140,'Потребление ЭЭ_факт'!$A$5:$DH$154,47+'Потребление ЭЭ_факт'!CS$4+47,FALSE),0))</f>
        <v>0</v>
      </c>
      <c r="BL140" s="17">
        <f>IF(AND($D140=$BI$4,$E140=BL$5),VLOOKUP($A140,'Потребление ЭЭ_факт'!$A$5:$DH$154,47+'Потребление ЭЭ_факт'!CT$4+47,FALSE),IF(BK140&lt;&gt;0,VLOOKUP($A140,'Потребление ЭЭ_факт'!$A$5:$DH$154,47+'Потребление ЭЭ_факт'!CT$4+47,FALSE),0))</f>
        <v>0</v>
      </c>
      <c r="BM140" s="17">
        <f>IF(AND($D140=$BI$4,$E140=BM$5),VLOOKUP($A140,'Потребление ЭЭ_факт'!$A$5:$DH$154,47+'Потребление ЭЭ_факт'!CU$4+47,FALSE),IF(BL140&lt;&gt;0,VLOOKUP($A140,'Потребление ЭЭ_факт'!$A$5:$DH$154,47+'Потребление ЭЭ_факт'!CU$4+47,FALSE),0))</f>
        <v>0</v>
      </c>
      <c r="BN140" s="17">
        <f>IF(AND($D140=$BI$4,$E140=BN$5),VLOOKUP($A140,'Потребление ЭЭ_факт'!$A$5:$DH$154,47+'Потребление ЭЭ_факт'!CV$4+47,FALSE),IF(BM140&lt;&gt;0,VLOOKUP($A140,'Потребление ЭЭ_факт'!$A$5:$DH$154,47+'Потребление ЭЭ_факт'!CV$4+47,FALSE),0))</f>
        <v>0</v>
      </c>
      <c r="BO140" s="17">
        <f>IF(AND($D140=$BI$4,$E140=BO$5),VLOOKUP($A140,'Потребление ЭЭ_факт'!$A$5:$DH$154,47+'Потребление ЭЭ_факт'!CW$4+47,FALSE),IF(BN140&lt;&gt;0,VLOOKUP($A140,'Потребление ЭЭ_факт'!$A$5:$DH$154,47+'Потребление ЭЭ_факт'!CW$4+47,FALSE),0))</f>
        <v>0</v>
      </c>
      <c r="BP140" s="17">
        <f>IF(AND($D140=$BI$4,$E140=BP$5),VLOOKUP($A140,'Потребление ЭЭ_факт'!$A$5:$DH$154,47+'Потребление ЭЭ_факт'!CX$4+47,FALSE),IF(BO140&lt;&gt;0,VLOOKUP($A140,'Потребление ЭЭ_факт'!$A$5:$DH$154,47+'Потребление ЭЭ_факт'!CX$4+47,FALSE),0))</f>
        <v>0</v>
      </c>
      <c r="BQ140" s="17">
        <f>IF(AND($D140=$BI$4,$E140=BQ$5),VLOOKUP($A140,'Потребление ЭЭ_факт'!$A$5:$DH$154,47+'Потребление ЭЭ_факт'!CY$4+47,FALSE),IF(BP140&lt;&gt;0,VLOOKUP($A140,'Потребление ЭЭ_факт'!$A$5:$DH$154,47+'Потребление ЭЭ_факт'!CY$4+47,FALSE),0))</f>
        <v>12071.45</v>
      </c>
      <c r="BR140" s="17">
        <f>IF(AND($D140=$BI$4,$E140=BR$5),VLOOKUP($A140,'Потребление ЭЭ_факт'!$A$5:$DH$154,47+'Потребление ЭЭ_факт'!CZ$4+47,FALSE),IF(BQ140&lt;&gt;0,VLOOKUP($A140,'Потребление ЭЭ_факт'!$A$5:$DH$154,47+'Потребление ЭЭ_факт'!CZ$4+47,FALSE),0))</f>
        <v>12149.45</v>
      </c>
      <c r="BS140" s="17">
        <f>IF(AND($D140=$BI$4,$E140=BS$5),VLOOKUP($A140,'Потребление ЭЭ_факт'!$A$5:$DH$154,47+'Потребление ЭЭ_факт'!DA$4+47,FALSE),IF(BR140&lt;&gt;0,VLOOKUP($A140,'Потребление ЭЭ_факт'!$A$5:$DH$154,47+'Потребление ЭЭ_факт'!DA$4+47,FALSE),0))</f>
        <v>15565.2</v>
      </c>
      <c r="BT140" s="17">
        <f>IF(AND($D140=$BI$4,$E140=BT$5),VLOOKUP($A140,'Потребление ЭЭ_факт'!$A$5:$DH$154,47+'Потребление ЭЭ_факт'!DB$4+47,FALSE),IF(BS140&lt;&gt;0,VLOOKUP($A140,'Потребление ЭЭ_факт'!$A$5:$DH$154,47+'Потребление ЭЭ_факт'!DB$4+47,FALSE),0))</f>
        <v>18895.599999999999</v>
      </c>
      <c r="BU140" s="14">
        <f>IF(AND($D140=$BU$4,$E140=BU$5),VLOOKUP($A140,'Потребление ЭЭ_факт'!$A$5:$DH$154,59+'Потребление ЭЭ_факт'!DC$4+47,FALSE),IF(BT140&lt;&gt;0,VLOOKUP($A140,'Потребление ЭЭ_факт'!$A$5:$DH$154,47+'Потребление ЭЭ_факт'!DC$4+59,FALSE),0))</f>
        <v>19802.95</v>
      </c>
      <c r="BV140" s="17">
        <f>IF(AND($D140=$BU$4,$E140=BV$5),VLOOKUP($A140,'Потребление ЭЭ_факт'!$A$5:$DH$154,59+'Потребление ЭЭ_факт'!DD$4+47,FALSE),IF(BU140&lt;&gt;0,VLOOKUP($A140,'Потребление ЭЭ_факт'!$A$5:$DH$154,47+'Потребление ЭЭ_факт'!DD$4+59,FALSE),0))</f>
        <v>19375.45</v>
      </c>
      <c r="BW140" s="17">
        <f>IF(AND($D140=$BU$4,$E140=BW$5),VLOOKUP($A140,'Потребление ЭЭ_факт'!$A$5:$DH$154,59+'Потребление ЭЭ_факт'!DE$4+47,FALSE),IF(BV140&lt;&gt;0,VLOOKUP($A140,'Потребление ЭЭ_факт'!$A$5:$DH$154,47+'Потребление ЭЭ_факт'!DE$4+59,FALSE),0))</f>
        <v>15363.3</v>
      </c>
      <c r="BX140" s="17">
        <f>IF(AND($D140=$BU$4,$E140=BX$5),VLOOKUP($A140,'Потребление ЭЭ_факт'!$A$5:$DH$154,59+'Потребление ЭЭ_факт'!DF$4+47,FALSE),IF(BW140&lt;&gt;0,VLOOKUP($A140,'Потребление ЭЭ_факт'!$A$5:$DH$154,47+'Потребление ЭЭ_факт'!DF$4+59,FALSE),0))</f>
        <v>10846.174999999999</v>
      </c>
      <c r="BY140" s="17">
        <f>IF(AND($D140=$BU$4,$E140=BY$5),VLOOKUP($A140,'Потребление ЭЭ_факт'!$A$5:$DH$154,59+'Потребление ЭЭ_факт'!DG$4+47,FALSE),IF(BX140&lt;&gt;0,VLOOKUP($A140,'Потребление ЭЭ_факт'!$A$5:$DH$154,47+'Потребление ЭЭ_факт'!DG$4+59,FALSE),0))</f>
        <v>12578.6</v>
      </c>
      <c r="BZ140" s="17">
        <f>IF(AND($D140=$BU$4,$E140=BZ$5),VLOOKUP($A140,'Потребление ЭЭ_факт'!$A$5:$DH$154,59+'Потребление ЭЭ_факт'!DH$4+47,FALSE),IF(BY140&lt;&gt;0,VLOOKUP($A140,'Потребление ЭЭ_факт'!$A$5:$DH$154,47+'Потребление ЭЭ_факт'!DH$4+59,FALSE),0))</f>
        <v>12627.2</v>
      </c>
      <c r="CA140" s="17">
        <f t="shared" si="598"/>
        <v>12627.2</v>
      </c>
      <c r="CB140" s="17">
        <f t="shared" si="598"/>
        <v>12627.2</v>
      </c>
      <c r="CC140" s="17">
        <f t="shared" si="598"/>
        <v>12627.2</v>
      </c>
      <c r="CD140" s="17">
        <f t="shared" si="598"/>
        <v>12627.2</v>
      </c>
      <c r="CE140" s="17">
        <f t="shared" si="598"/>
        <v>12627.2</v>
      </c>
      <c r="CF140" s="15">
        <f t="shared" si="598"/>
        <v>12627.2</v>
      </c>
      <c r="CG140" s="14">
        <f t="shared" si="598"/>
        <v>12627.2</v>
      </c>
      <c r="CH140" s="15">
        <f t="shared" si="598"/>
        <v>12627.2</v>
      </c>
      <c r="CI140" s="15">
        <f t="shared" si="598"/>
        <v>12627.2</v>
      </c>
      <c r="CJ140" s="15">
        <f t="shared" si="598"/>
        <v>12627.2</v>
      </c>
      <c r="CK140" s="15">
        <f t="shared" si="598"/>
        <v>12627.2</v>
      </c>
      <c r="CL140" s="15">
        <f t="shared" si="598"/>
        <v>12627.2</v>
      </c>
      <c r="CM140" s="15">
        <f t="shared" si="591"/>
        <v>12627.2</v>
      </c>
      <c r="CN140" s="15">
        <f t="shared" si="592"/>
        <v>12627.2</v>
      </c>
      <c r="CO140" s="15">
        <f t="shared" si="593"/>
        <v>12627.2</v>
      </c>
      <c r="CP140" s="15">
        <f t="shared" si="594"/>
        <v>12627.2</v>
      </c>
      <c r="CQ140" s="15">
        <f t="shared" si="595"/>
        <v>12627.2</v>
      </c>
      <c r="CR140" s="16">
        <f t="shared" si="596"/>
        <v>12627.2</v>
      </c>
      <c r="CS140" s="14">
        <f t="shared" si="589"/>
        <v>12627.2</v>
      </c>
      <c r="CT140" s="15">
        <f t="shared" si="559"/>
        <v>12627.2</v>
      </c>
      <c r="CU140" s="15">
        <f t="shared" si="560"/>
        <v>12627.2</v>
      </c>
      <c r="CV140" s="15">
        <f t="shared" si="561"/>
        <v>12627.2</v>
      </c>
      <c r="CW140" s="15">
        <f t="shared" si="562"/>
        <v>12627.2</v>
      </c>
      <c r="CX140" s="15">
        <f t="shared" si="563"/>
        <v>12627.2</v>
      </c>
      <c r="CY140" s="15">
        <f t="shared" si="564"/>
        <v>12627.2</v>
      </c>
      <c r="CZ140" s="15">
        <f t="shared" si="565"/>
        <v>12627.2</v>
      </c>
      <c r="DA140" s="15">
        <f t="shared" si="566"/>
        <v>12627.2</v>
      </c>
      <c r="DB140" s="15">
        <f t="shared" si="567"/>
        <v>12627.2</v>
      </c>
      <c r="DC140" s="15">
        <f t="shared" si="568"/>
        <v>12627.2</v>
      </c>
      <c r="DD140" s="16">
        <f t="shared" si="459"/>
        <v>12627.2</v>
      </c>
      <c r="DE140" s="14">
        <f t="shared" si="460"/>
        <v>12627.2</v>
      </c>
      <c r="DF140" s="15">
        <f t="shared" si="569"/>
        <v>12627.2</v>
      </c>
      <c r="DG140" s="15">
        <f t="shared" si="570"/>
        <v>12627.2</v>
      </c>
      <c r="DH140" s="15">
        <f t="shared" si="571"/>
        <v>12627.2</v>
      </c>
      <c r="DI140" s="15">
        <f t="shared" si="572"/>
        <v>12627.2</v>
      </c>
      <c r="DJ140" s="15">
        <f t="shared" si="573"/>
        <v>12627.2</v>
      </c>
      <c r="DK140" s="15">
        <f t="shared" si="574"/>
        <v>12627.2</v>
      </c>
      <c r="DL140" s="15">
        <f t="shared" si="575"/>
        <v>12627.2</v>
      </c>
      <c r="DM140" s="15">
        <f t="shared" si="576"/>
        <v>12627.2</v>
      </c>
      <c r="DN140" s="15">
        <f t="shared" si="577"/>
        <v>12627.2</v>
      </c>
      <c r="DO140" s="15">
        <f t="shared" si="578"/>
        <v>12627.2</v>
      </c>
      <c r="DP140" s="16">
        <f t="shared" si="579"/>
        <v>12627.2</v>
      </c>
      <c r="DQ140" s="14">
        <f t="shared" si="486"/>
        <v>12627.2</v>
      </c>
      <c r="DR140" s="15">
        <f t="shared" si="487"/>
        <v>12627.2</v>
      </c>
      <c r="DS140" s="15">
        <f t="shared" si="488"/>
        <v>12627.2</v>
      </c>
      <c r="DT140" s="15">
        <f t="shared" si="489"/>
        <v>12627.2</v>
      </c>
      <c r="DU140" s="15">
        <f t="shared" si="490"/>
        <v>12627.2</v>
      </c>
      <c r="DV140" s="15">
        <f t="shared" si="491"/>
        <v>12627.2</v>
      </c>
      <c r="DW140" s="15">
        <f t="shared" si="492"/>
        <v>12627.2</v>
      </c>
      <c r="DX140" s="15">
        <f t="shared" si="493"/>
        <v>12627.2</v>
      </c>
      <c r="DY140" s="15">
        <f t="shared" si="494"/>
        <v>12627.2</v>
      </c>
      <c r="DZ140" s="15">
        <f t="shared" si="444"/>
        <v>12627.2</v>
      </c>
      <c r="EA140" s="15">
        <f t="shared" si="445"/>
        <v>12627.2</v>
      </c>
      <c r="EB140" s="16">
        <f t="shared" si="446"/>
        <v>12627.2</v>
      </c>
      <c r="EC140" s="14">
        <f t="shared" si="447"/>
        <v>12627.2</v>
      </c>
      <c r="ED140" s="15">
        <f t="shared" si="448"/>
        <v>12627.2</v>
      </c>
      <c r="EE140" s="15">
        <f t="shared" si="449"/>
        <v>12627.2</v>
      </c>
      <c r="EF140" s="15">
        <f t="shared" si="450"/>
        <v>12627.2</v>
      </c>
      <c r="EG140" s="15">
        <f t="shared" si="451"/>
        <v>12627.2</v>
      </c>
      <c r="EH140" s="15">
        <f t="shared" si="452"/>
        <v>12627.2</v>
      </c>
      <c r="EI140" s="15">
        <f t="shared" si="453"/>
        <v>12627.2</v>
      </c>
      <c r="EJ140" s="15">
        <f t="shared" si="454"/>
        <v>12627.2</v>
      </c>
      <c r="EK140" s="15">
        <f t="shared" si="455"/>
        <v>12627.2</v>
      </c>
      <c r="EL140" s="15">
        <f t="shared" si="456"/>
        <v>12627.2</v>
      </c>
      <c r="EM140" s="15">
        <f t="shared" si="457"/>
        <v>12627.2</v>
      </c>
      <c r="EN140" s="16">
        <f t="shared" si="458"/>
        <v>12627.2</v>
      </c>
      <c r="EO140" s="14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6"/>
      <c r="FC140" s="14"/>
      <c r="FD140" s="17"/>
      <c r="FE140" s="17"/>
      <c r="FF140" s="17"/>
      <c r="FG140" s="17"/>
      <c r="FH140" s="17"/>
      <c r="FI140" s="17"/>
      <c r="FJ140" s="17"/>
      <c r="FK140" s="17"/>
      <c r="FL140" s="17"/>
      <c r="FM140" s="17"/>
      <c r="FN140" s="17"/>
      <c r="FO140" s="14"/>
      <c r="FP140" s="17"/>
      <c r="FQ140" s="17"/>
      <c r="FR140" s="17"/>
      <c r="FS140" s="17"/>
      <c r="FT140" s="17"/>
      <c r="FU140" s="17"/>
      <c r="FV140" s="17"/>
      <c r="FW140" s="17"/>
      <c r="FX140" s="17"/>
      <c r="FY140" s="17"/>
      <c r="FZ140" s="17"/>
      <c r="GA140" s="14"/>
      <c r="GB140" s="17"/>
      <c r="GC140" s="17"/>
      <c r="GD140" s="17"/>
      <c r="GE140" s="17"/>
      <c r="GF140" s="17"/>
      <c r="GG140" s="17"/>
      <c r="GH140" s="17"/>
      <c r="GI140" s="17"/>
      <c r="GJ140" s="17">
        <f t="shared" si="497"/>
        <v>12149.45</v>
      </c>
      <c r="GK140" s="17">
        <f t="shared" si="498"/>
        <v>15565.2</v>
      </c>
      <c r="GL140" s="17">
        <f t="shared" si="499"/>
        <v>18895.599999999999</v>
      </c>
      <c r="GM140" s="14">
        <f t="shared" si="500"/>
        <v>19802.95</v>
      </c>
      <c r="GN140" s="17">
        <f t="shared" si="501"/>
        <v>19375.45</v>
      </c>
      <c r="GO140" s="17">
        <f t="shared" si="502"/>
        <v>15363.3</v>
      </c>
      <c r="GP140" s="17">
        <f t="shared" si="503"/>
        <v>10846.174999999999</v>
      </c>
      <c r="GQ140" s="17">
        <f t="shared" si="504"/>
        <v>12578.6</v>
      </c>
      <c r="GR140" s="17">
        <f t="shared" si="505"/>
        <v>12627.2</v>
      </c>
      <c r="GS140" s="17">
        <f t="shared" si="506"/>
        <v>12627.2</v>
      </c>
      <c r="GT140" s="17">
        <f t="shared" si="507"/>
        <v>12627.2</v>
      </c>
      <c r="GU140" s="17">
        <f t="shared" si="508"/>
        <v>12627.2</v>
      </c>
      <c r="GV140" s="17">
        <f t="shared" si="509"/>
        <v>12627.2</v>
      </c>
      <c r="GW140" s="17">
        <f t="shared" si="510"/>
        <v>12627.2</v>
      </c>
      <c r="GX140" s="15">
        <f t="shared" si="511"/>
        <v>12627.2</v>
      </c>
      <c r="GY140" s="14">
        <f t="shared" si="512"/>
        <v>12627.2</v>
      </c>
      <c r="GZ140" s="15">
        <f t="shared" si="513"/>
        <v>12627.2</v>
      </c>
      <c r="HA140" s="15">
        <f t="shared" si="514"/>
        <v>12627.2</v>
      </c>
      <c r="HB140" s="15">
        <f t="shared" si="515"/>
        <v>12627.2</v>
      </c>
      <c r="HC140" s="15">
        <f t="shared" si="516"/>
        <v>12627.2</v>
      </c>
      <c r="HD140" s="15">
        <f t="shared" si="517"/>
        <v>12627.2</v>
      </c>
      <c r="HE140" s="15">
        <f t="shared" si="518"/>
        <v>12627.2</v>
      </c>
      <c r="HF140" s="15">
        <f t="shared" si="519"/>
        <v>12627.2</v>
      </c>
      <c r="HG140" s="15">
        <f t="shared" si="520"/>
        <v>12627.2</v>
      </c>
      <c r="HH140" s="15">
        <f t="shared" si="521"/>
        <v>12627.2</v>
      </c>
      <c r="HI140" s="15">
        <f t="shared" si="522"/>
        <v>12627.2</v>
      </c>
      <c r="HJ140" s="16">
        <f t="shared" si="523"/>
        <v>12627.2</v>
      </c>
      <c r="HK140" s="14">
        <f t="shared" si="524"/>
        <v>12627.2</v>
      </c>
      <c r="HL140" s="15">
        <f t="shared" si="525"/>
        <v>12627.2</v>
      </c>
      <c r="HM140" s="15">
        <f t="shared" si="526"/>
        <v>12627.2</v>
      </c>
      <c r="HN140" s="15">
        <f t="shared" si="527"/>
        <v>12627.2</v>
      </c>
      <c r="HO140" s="15">
        <f t="shared" si="528"/>
        <v>12627.2</v>
      </c>
      <c r="HP140" s="15">
        <f t="shared" si="529"/>
        <v>12627.2</v>
      </c>
      <c r="HQ140" s="15">
        <f t="shared" si="530"/>
        <v>12627.2</v>
      </c>
      <c r="HR140" s="15">
        <f t="shared" si="531"/>
        <v>12627.2</v>
      </c>
      <c r="HS140" s="15">
        <f t="shared" si="532"/>
        <v>12627.2</v>
      </c>
      <c r="HT140" s="15">
        <f t="shared" si="533"/>
        <v>12627.2</v>
      </c>
      <c r="HU140" s="15">
        <f t="shared" si="534"/>
        <v>12627.2</v>
      </c>
      <c r="HV140" s="16">
        <f t="shared" si="535"/>
        <v>12627.2</v>
      </c>
      <c r="HW140" s="14">
        <f t="shared" si="536"/>
        <v>12627.2</v>
      </c>
      <c r="HX140" s="15">
        <f t="shared" si="537"/>
        <v>12627.2</v>
      </c>
      <c r="HY140" s="15">
        <f t="shared" si="538"/>
        <v>12627.2</v>
      </c>
      <c r="HZ140" s="15">
        <f t="shared" si="539"/>
        <v>12627.2</v>
      </c>
      <c r="IA140" s="15">
        <f t="shared" si="540"/>
        <v>12627.2</v>
      </c>
      <c r="IB140" s="15">
        <f t="shared" si="541"/>
        <v>12627.2</v>
      </c>
      <c r="IC140" s="15">
        <f t="shared" si="542"/>
        <v>12627.2</v>
      </c>
      <c r="ID140" s="15">
        <f t="shared" si="543"/>
        <v>12627.2</v>
      </c>
      <c r="IE140" s="15">
        <f t="shared" si="544"/>
        <v>12627.2</v>
      </c>
      <c r="IF140" s="15">
        <f t="shared" si="545"/>
        <v>12627.2</v>
      </c>
      <c r="IG140" s="15">
        <f t="shared" si="546"/>
        <v>12627.2</v>
      </c>
      <c r="IH140" s="16">
        <f t="shared" si="547"/>
        <v>12627.2</v>
      </c>
      <c r="II140" s="14">
        <f t="shared" si="548"/>
        <v>12627.2</v>
      </c>
      <c r="IJ140" s="15">
        <f t="shared" si="549"/>
        <v>12627.2</v>
      </c>
      <c r="IK140" s="15">
        <f t="shared" si="550"/>
        <v>12627.2</v>
      </c>
      <c r="IL140" s="15">
        <f t="shared" si="551"/>
        <v>12627.2</v>
      </c>
      <c r="IM140" s="15">
        <f t="shared" si="552"/>
        <v>12627.2</v>
      </c>
      <c r="IN140" s="15">
        <f t="shared" si="553"/>
        <v>12627.2</v>
      </c>
      <c r="IO140" s="15">
        <f t="shared" si="554"/>
        <v>12627.2</v>
      </c>
      <c r="IP140" s="15">
        <f t="shared" si="597"/>
        <v>12627.2</v>
      </c>
      <c r="IQ140" s="15">
        <f t="shared" si="599"/>
        <v>12627.2</v>
      </c>
      <c r="IR140" s="15"/>
      <c r="IS140" s="15"/>
      <c r="IT140" s="16"/>
      <c r="IU140" s="14"/>
      <c r="IV140" s="15"/>
      <c r="IW140" s="15"/>
      <c r="IX140" s="15"/>
      <c r="IY140" s="15"/>
      <c r="IZ140" s="15"/>
      <c r="JA140" s="15"/>
      <c r="JB140" s="15"/>
      <c r="JC140" s="15"/>
      <c r="JD140" s="15"/>
      <c r="JE140" s="15"/>
      <c r="JF140" s="16"/>
      <c r="JH140" s="17"/>
      <c r="JI140" s="14">
        <f t="shared" si="580"/>
        <v>0</v>
      </c>
      <c r="JJ140" s="15">
        <f t="shared" si="581"/>
        <v>0</v>
      </c>
      <c r="JK140" s="15">
        <f t="shared" si="582"/>
        <v>46610.25</v>
      </c>
      <c r="JL140" s="15">
        <f t="shared" si="583"/>
        <v>166356.87500000003</v>
      </c>
      <c r="JM140" s="15">
        <f t="shared" si="584"/>
        <v>151526.39999999999</v>
      </c>
      <c r="JN140" s="15">
        <f t="shared" si="585"/>
        <v>151526.39999999999</v>
      </c>
      <c r="JO140" s="15">
        <f t="shared" si="586"/>
        <v>151526.39999999999</v>
      </c>
      <c r="JP140" s="15">
        <f t="shared" si="587"/>
        <v>113644.79999999999</v>
      </c>
      <c r="JQ140" s="15">
        <f t="shared" si="588"/>
        <v>0</v>
      </c>
      <c r="JR140" s="14"/>
    </row>
    <row r="141" spans="1:278" ht="12.75" customHeight="1" x14ac:dyDescent="0.25">
      <c r="A141" s="5" t="s">
        <v>135</v>
      </c>
      <c r="B141" s="3" t="s">
        <v>136</v>
      </c>
      <c r="C141" s="4">
        <v>45565</v>
      </c>
      <c r="D141">
        <f t="shared" si="479"/>
        <v>2024</v>
      </c>
      <c r="E141">
        <f t="shared" si="480"/>
        <v>9</v>
      </c>
      <c r="F141">
        <f t="shared" si="481"/>
        <v>2021</v>
      </c>
      <c r="G141">
        <f t="shared" si="483"/>
        <v>9</v>
      </c>
      <c r="H141">
        <f t="shared" si="555"/>
        <v>2024</v>
      </c>
      <c r="I141">
        <f t="shared" si="556"/>
        <v>10</v>
      </c>
      <c r="J141">
        <f t="shared" si="557"/>
        <v>2029</v>
      </c>
      <c r="K141">
        <f t="shared" si="558"/>
        <v>9</v>
      </c>
      <c r="M141" s="28">
        <f>IF(AND($D141=$M$4,$E141=M$5),VLOOKUP($A141,'Потребление ЭЭ_факт'!$A$5:$DH$154,47+'Потребление ЭЭ_факт'!AU$4-1,FALSE),IF(L141&lt;&gt;0,VLOOKUP($A141,'Потребление ЭЭ_факт'!$A$5:$DH$154,47+'Потребление ЭЭ_факт'!AU$4-1,FALSE),0))</f>
        <v>0</v>
      </c>
      <c r="N141" s="17">
        <f>IF(AND($D141=$M$4,$E141=N$5),VLOOKUP($A141,'Потребление ЭЭ_факт'!$A$5:$DH$154,47+'Потребление ЭЭ_факт'!AV$4-1,FALSE),IF(M141&lt;&gt;0,VLOOKUP($A141,'Потребление ЭЭ_факт'!$A$5:$DH$154,47+'Потребление ЭЭ_факт'!AV$4-1,FALSE),0))</f>
        <v>0</v>
      </c>
      <c r="O141" s="17">
        <f>IF(AND($D141=$M$4,$E141=O$5),VLOOKUP($A141,'Потребление ЭЭ_факт'!$A$5:$DH$154,47+'Потребление ЭЭ_факт'!AW$4-1,FALSE),IF(N141&lt;&gt;0,VLOOKUP($A141,'Потребление ЭЭ_факт'!$A$5:$DH$154,47+'Потребление ЭЭ_факт'!AW$4-1,FALSE),0))</f>
        <v>0</v>
      </c>
      <c r="P141" s="17">
        <f>IF(AND($D141=$M$4,$E141=P$5),VLOOKUP($A141,'Потребление ЭЭ_факт'!$A$5:$DH$154,47+'Потребление ЭЭ_факт'!AX$4-1,FALSE),IF(O141&lt;&gt;0,VLOOKUP($A141,'Потребление ЭЭ_факт'!$A$5:$DH$154,47+'Потребление ЭЭ_факт'!AX$4-1,FALSE),0))</f>
        <v>0</v>
      </c>
      <c r="Q141" s="17">
        <f>IF(AND($D141=$M$4,$E141=Q$5),VLOOKUP($A141,'Потребление ЭЭ_факт'!$A$5:$DH$154,47+'Потребление ЭЭ_факт'!AY$4-1,FALSE),IF(P141&lt;&gt;0,VLOOKUP($A141,'Потребление ЭЭ_факт'!$A$5:$DH$154,47+'Потребление ЭЭ_факт'!AY$4-1,FALSE),0))</f>
        <v>0</v>
      </c>
      <c r="R141" s="17">
        <f>IF(AND($D141=$M$4,$E141=R$5),VLOOKUP($A141,'Потребление ЭЭ_факт'!$A$5:$DH$154,47+'Потребление ЭЭ_факт'!AZ$4-1,FALSE),IF(Q141&lt;&gt;0,VLOOKUP($A141,'Потребление ЭЭ_факт'!$A$5:$DH$154,47+'Потребление ЭЭ_факт'!AZ$4-1,FALSE),0))</f>
        <v>0</v>
      </c>
      <c r="S141" s="17">
        <f>IF(AND($D141=$M$4,$E141=S$5),VLOOKUP($A141,'Потребление ЭЭ_факт'!$A$5:$DH$154,47+'Потребление ЭЭ_факт'!BA$4-1,FALSE),IF(R141&lt;&gt;0,VLOOKUP($A141,'Потребление ЭЭ_факт'!$A$5:$DH$154,47+'Потребление ЭЭ_факт'!BA$4-1,FALSE),0))</f>
        <v>0</v>
      </c>
      <c r="T141" s="17">
        <f>IF(AND($D141=$M$4,$E141=T$5),VLOOKUP($A141,'Потребление ЭЭ_факт'!$A$5:$DH$154,47+'Потребление ЭЭ_факт'!BB$4-1,FALSE),IF(S141&lt;&gt;0,VLOOKUP($A141,'Потребление ЭЭ_факт'!$A$5:$DH$154,47+'Потребление ЭЭ_факт'!BB$4-1,FALSE),0))</f>
        <v>0</v>
      </c>
      <c r="U141" s="17">
        <f>IF(AND($D141=$M$4,$E141=U$5),VLOOKUP($A141,'Потребление ЭЭ_факт'!$A$5:$DH$154,47+'Потребление ЭЭ_факт'!BC$4-1,FALSE),IF(T141&lt;&gt;0,VLOOKUP($A141,'Потребление ЭЭ_факт'!$A$5:$DH$154,47+'Потребление ЭЭ_факт'!BC$4-1,FALSE),0))</f>
        <v>0</v>
      </c>
      <c r="V141" s="17">
        <f>IF(AND($D141=$M$4,$E141=V$5),VLOOKUP($A141,'Потребление ЭЭ_факт'!$A$5:$DH$154,47+'Потребление ЭЭ_факт'!BD$4-1,FALSE),IF(U141&lt;&gt;0,VLOOKUP($A141,'Потребление ЭЭ_факт'!$A$5:$DH$154,47+'Потребление ЭЭ_факт'!BD$4-1,FALSE),0))</f>
        <v>0</v>
      </c>
      <c r="W141" s="17">
        <f>IF(AND($D141=$M$4,$E141=W$5),VLOOKUP($A141,'Потребление ЭЭ_факт'!$A$5:$DH$154,47+'Потребление ЭЭ_факт'!BE$4-1,FALSE),IF(V141&lt;&gt;0,VLOOKUP($A141,'Потребление ЭЭ_факт'!$A$5:$DH$154,47+'Потребление ЭЭ_факт'!BE$4-1,FALSE),0))</f>
        <v>0</v>
      </c>
      <c r="X141" s="17">
        <f>IF(AND($D141=$M$4,$E141=X$5),VLOOKUP($A141,'Потребление ЭЭ_факт'!$A$5:$DH$154,47+'Потребление ЭЭ_факт'!BF$4-1,FALSE),IF(W141&lt;&gt;0,VLOOKUP($A141,'Потребление ЭЭ_факт'!$A$5:$DH$154,47+'Потребление ЭЭ_факт'!BF$4-1,FALSE),0))</f>
        <v>0</v>
      </c>
      <c r="Y141" s="14">
        <f>IF(AND($D141=$Y$4,$E141=Y$5),VLOOKUP($A141,'Потребление ЭЭ_факт'!$A$5:$DH$154,47+'Потребление ЭЭ_факт'!BG$4+11,FALSE),IF(X141&lt;&gt;0,VLOOKUP($A141,'Потребление ЭЭ_факт'!$A$5:$DH$154,47+'Потребление ЭЭ_факт'!BG$4+11,FALSE),0))</f>
        <v>0</v>
      </c>
      <c r="Z141" s="17">
        <f>IF(AND($D141=$Y$4,$E141=Z$5),VLOOKUP($A141,'Потребление ЭЭ_факт'!$A$5:$DH$154,47+'Потребление ЭЭ_факт'!BH$4+11,FALSE),IF(Y141&lt;&gt;0,VLOOKUP($A141,'Потребление ЭЭ_факт'!$A$5:$DH$154,47+'Потребление ЭЭ_факт'!BH$4+11,FALSE),0))</f>
        <v>0</v>
      </c>
      <c r="AA141" s="17">
        <f>IF(AND($D141=$Y$4,$E141=AA$5),VLOOKUP($A141,'Потребление ЭЭ_факт'!$A$5:$DH$154,47+'Потребление ЭЭ_факт'!BI$4+11,FALSE),IF(Z141&lt;&gt;0,VLOOKUP($A141,'Потребление ЭЭ_факт'!$A$5:$DH$154,47+'Потребление ЭЭ_факт'!BI$4+11,FALSE),0))</f>
        <v>0</v>
      </c>
      <c r="AB141" s="17">
        <f>IF(AND($D141=$Y$4,$E141=AB$5),VLOOKUP($A141,'Потребление ЭЭ_факт'!$A$5:$DH$154,47+'Потребление ЭЭ_факт'!BJ$4+11,FALSE),IF(AA141&lt;&gt;0,VLOOKUP($A141,'Потребление ЭЭ_факт'!$A$5:$DH$154,47+'Потребление ЭЭ_факт'!BJ$4+11,FALSE),0))</f>
        <v>0</v>
      </c>
      <c r="AC141" s="17">
        <f>IF(AND($D141=$Y$4,$E141=AC$5),VLOOKUP($A141,'Потребление ЭЭ_факт'!$A$5:$DH$154,47+'Потребление ЭЭ_факт'!BK$4+11,FALSE),IF(AB141&lt;&gt;0,VLOOKUP($A141,'Потребление ЭЭ_факт'!$A$5:$DH$154,47+'Потребление ЭЭ_факт'!BK$4+11,FALSE),0))</f>
        <v>0</v>
      </c>
      <c r="AD141" s="17">
        <f>IF(AND($D141=$Y$4,$E141=AD$5),VLOOKUP($A141,'Потребление ЭЭ_факт'!$A$5:$DH$154,47+'Потребление ЭЭ_факт'!BL$4+11,FALSE),IF(AC141&lt;&gt;0,VLOOKUP($A141,'Потребление ЭЭ_факт'!$A$5:$DH$154,47+'Потребление ЭЭ_факт'!BL$4+11,FALSE),0))</f>
        <v>0</v>
      </c>
      <c r="AE141" s="17">
        <f>IF(AND($D141=$Y$4,$E141=AE$5),VLOOKUP($A141,'Потребление ЭЭ_факт'!$A$5:$DH$154,47+'Потребление ЭЭ_факт'!BM$4+11,FALSE),IF(AD141&lt;&gt;0,VLOOKUP($A141,'Потребление ЭЭ_факт'!$A$5:$DH$154,47+'Потребление ЭЭ_факт'!BM$4+11,FALSE),0))</f>
        <v>0</v>
      </c>
      <c r="AF141" s="17">
        <f>IF(AND($D141=$Y$4,$E141=AF$5),VLOOKUP($A141,'Потребление ЭЭ_факт'!$A$5:$DH$154,47+'Потребление ЭЭ_факт'!BN$4+11,FALSE),IF(AE141&lt;&gt;0,VLOOKUP($A141,'Потребление ЭЭ_факт'!$A$5:$DH$154,47+'Потребление ЭЭ_факт'!BN$4+11,FALSE),0))</f>
        <v>0</v>
      </c>
      <c r="AG141" s="17">
        <f>IF(AND($D141=$Y$4,$E141=AG$5),VLOOKUP($A141,'Потребление ЭЭ_факт'!$A$5:$DH$154,47+'Потребление ЭЭ_факт'!BO$4+11,FALSE),IF(AF141&lt;&gt;0,VLOOKUP($A141,'Потребление ЭЭ_факт'!$A$5:$DH$154,47+'Потребление ЭЭ_факт'!BO$4+11,FALSE),0))</f>
        <v>0</v>
      </c>
      <c r="AH141" s="17">
        <f>IF(AND($D141=$Y$4,$E141=AH$5),VLOOKUP($A141,'Потребление ЭЭ_факт'!$A$5:$DH$154,47+'Потребление ЭЭ_факт'!BP$4+11,FALSE),IF(AG141&lt;&gt;0,VLOOKUP($A141,'Потребление ЭЭ_факт'!$A$5:$DH$154,47+'Потребление ЭЭ_факт'!BP$4+11,FALSE),0))</f>
        <v>0</v>
      </c>
      <c r="AI141" s="17">
        <f>IF(AND($D141=$Y$4,$E141=AI$5),VLOOKUP($A141,'Потребление ЭЭ_факт'!$A$5:$DH$154,47+'Потребление ЭЭ_факт'!BQ$4+11,FALSE),IF(AH141&lt;&gt;0,VLOOKUP($A141,'Потребление ЭЭ_факт'!$A$5:$DH$154,47+'Потребление ЭЭ_факт'!BQ$4+11,FALSE),0))</f>
        <v>0</v>
      </c>
      <c r="AJ141" s="17">
        <f>IF(AND($D141=$Y$4,$E141=AJ$5),VLOOKUP($A141,'Потребление ЭЭ_факт'!$A$5:$DH$154,47+'Потребление ЭЭ_факт'!BR$4+11,FALSE),IF(AI141&lt;&gt;0,VLOOKUP($A141,'Потребление ЭЭ_факт'!$A$5:$DH$154,47+'Потребление ЭЭ_факт'!BR$4+11,FALSE),0))</f>
        <v>0</v>
      </c>
      <c r="AK141" s="14">
        <f>IF(AND($D141=$AK$4,$E141=AK$5),VLOOKUP($A141,'Потребление ЭЭ_факт'!$A$5:$DH$154,47+'Потребление ЭЭ_факт'!BS$4+23,FALSE),IF(AJ141&lt;&gt;0,VLOOKUP($A141,'Потребление ЭЭ_факт'!$A$5:$DH$154,47+'Потребление ЭЭ_факт'!BS$4+23,FALSE),0))</f>
        <v>0</v>
      </c>
      <c r="AL141" s="17">
        <f>IF(AND($D141=$AK$4,$E141=AL$5),VLOOKUP($A141,'Потребление ЭЭ_факт'!$A$5:$DH$154,47+'Потребление ЭЭ_факт'!BT$4+23,FALSE),IF(AK141&lt;&gt;0,VLOOKUP($A141,'Потребление ЭЭ_факт'!$A$5:$DH$154,47+'Потребление ЭЭ_факт'!BT$4+23,FALSE),0))</f>
        <v>0</v>
      </c>
      <c r="AM141" s="17">
        <f>IF(AND($D141=$AK$4,$E141=AM$5),VLOOKUP($A141,'Потребление ЭЭ_факт'!$A$5:$DH$154,47+'Потребление ЭЭ_факт'!BU$4+23,FALSE),IF(AL141&lt;&gt;0,VLOOKUP($A141,'Потребление ЭЭ_факт'!$A$5:$DH$154,47+'Потребление ЭЭ_факт'!BU$4+23,FALSE),0))</f>
        <v>0</v>
      </c>
      <c r="AN141" s="17">
        <f>IF(AND($D141=$AK$4,$E141=AN$5),VLOOKUP($A141,'Потребление ЭЭ_факт'!$A$5:$DH$154,47+'Потребление ЭЭ_факт'!BV$4+23,FALSE),IF(AM141&lt;&gt;0,VLOOKUP($A141,'Потребление ЭЭ_факт'!$A$5:$DH$154,47+'Потребление ЭЭ_факт'!BV$4+23,FALSE),0))</f>
        <v>0</v>
      </c>
      <c r="AO141" s="17">
        <f>IF(AND($D141=$AK$4,$E141=AO$5),VLOOKUP($A141,'Потребление ЭЭ_факт'!$A$5:$DH$154,47+'Потребление ЭЭ_факт'!BW$4+23,FALSE),IF(AN141&lt;&gt;0,VLOOKUP($A141,'Потребление ЭЭ_факт'!$A$5:$DH$154,47+'Потребление ЭЭ_факт'!BW$4+23,FALSE),0))</f>
        <v>0</v>
      </c>
      <c r="AP141" s="17">
        <f>IF(AND($D141=$AK$4,$E141=AP$5),VLOOKUP($A141,'Потребление ЭЭ_факт'!$A$5:$DH$154,47+'Потребление ЭЭ_факт'!BX$4+23,FALSE),IF(AO141&lt;&gt;0,VLOOKUP($A141,'Потребление ЭЭ_факт'!$A$5:$DH$154,47+'Потребление ЭЭ_факт'!BX$4+23,FALSE),0))</f>
        <v>0</v>
      </c>
      <c r="AQ141" s="17">
        <f>IF(AND($D141=$AK$4,$E141=AQ$5),VLOOKUP($A141,'Потребление ЭЭ_факт'!$A$5:$DH$154,47+'Потребление ЭЭ_факт'!BY$4+23,FALSE),IF(AP141&lt;&gt;0,VLOOKUP($A141,'Потребление ЭЭ_факт'!$A$5:$DH$154,47+'Потребление ЭЭ_факт'!BY$4+23,FALSE),0))</f>
        <v>0</v>
      </c>
      <c r="AR141" s="17">
        <f>IF(AND($D141=$AK$4,$E141=AR$5),VLOOKUP($A141,'Потребление ЭЭ_факт'!$A$5:$DH$154,47+'Потребление ЭЭ_факт'!BZ$4+23,FALSE),IF(AQ141&lt;&gt;0,VLOOKUP($A141,'Потребление ЭЭ_факт'!$A$5:$DH$154,47+'Потребление ЭЭ_факт'!BZ$4+23,FALSE),0))</f>
        <v>0</v>
      </c>
      <c r="AS141" s="17">
        <f>IF(AND($D141=$AK$4,$E141=AS$5),VLOOKUP($A141,'Потребление ЭЭ_факт'!$A$5:$DH$154,47+'Потребление ЭЭ_факт'!CA$4+23,FALSE),IF(AR141&lt;&gt;0,VLOOKUP($A141,'Потребление ЭЭ_факт'!$A$5:$DH$154,47+'Потребление ЭЭ_факт'!CA$4+23,FALSE),0))</f>
        <v>0</v>
      </c>
      <c r="AT141" s="17">
        <f>IF(AND($D141=$AK$4,$E141=AT$5),VLOOKUP($A141,'Потребление ЭЭ_факт'!$A$5:$DH$154,47+'Потребление ЭЭ_факт'!CB$4+23,FALSE),IF(AS141&lt;&gt;0,VLOOKUP($A141,'Потребление ЭЭ_факт'!$A$5:$DH$154,47+'Потребление ЭЭ_факт'!CB$4+23,FALSE),0))</f>
        <v>0</v>
      </c>
      <c r="AU141" s="17">
        <f>IF(AND($D141=$AK$4,$E141=AU$5),VLOOKUP($A141,'Потребление ЭЭ_факт'!$A$5:$DH$154,47+'Потребление ЭЭ_факт'!CC$4+23,FALSE),IF(AT141&lt;&gt;0,VLOOKUP($A141,'Потребление ЭЭ_факт'!$A$5:$DH$154,47+'Потребление ЭЭ_факт'!CC$4+23,FALSE),0))</f>
        <v>0</v>
      </c>
      <c r="AV141" s="17">
        <f>IF(AND($D141=$AK$4,$E141=AV$5),VLOOKUP($A141,'Потребление ЭЭ_факт'!$A$5:$DH$154,47+'Потребление ЭЭ_факт'!CD$4+23,FALSE),IF(AU141&lt;&gt;0,VLOOKUP($A141,'Потребление ЭЭ_факт'!$A$5:$DH$154,47+'Потребление ЭЭ_факт'!CD$4+23,FALSE),0))</f>
        <v>0</v>
      </c>
      <c r="AW141" s="14">
        <f>IF(AND($D141=$AW$4,$E141=AW$5),VLOOKUP($A141,'Потребление ЭЭ_факт'!$A$5:$DH$154,47+'Потребление ЭЭ_факт'!CE$4+35,FALSE),IF(AV141&lt;&gt;0,VLOOKUP($A141,'Потребление ЭЭ_факт'!$A$5:$DH$154,47+'Потребление ЭЭ_факт'!CE$4+35,FALSE),0))</f>
        <v>0</v>
      </c>
      <c r="AX141" s="17">
        <f>IF(AND($D141=$AW$4,$E141=AX$5),VLOOKUP($A141,'Потребление ЭЭ_факт'!$A$5:$DH$154,47+'Потребление ЭЭ_факт'!CF$4+35,FALSE),IF(AW141&lt;&gt;0,VLOOKUP($A141,'Потребление ЭЭ_факт'!$A$5:$DH$154,47+'Потребление ЭЭ_факт'!CF$4+35,FALSE),0))</f>
        <v>0</v>
      </c>
      <c r="AY141" s="17">
        <f>IF(AND($D141=$AW$4,$E141=AY$5),VLOOKUP($A141,'Потребление ЭЭ_факт'!$A$5:$DH$154,47+'Потребление ЭЭ_факт'!CG$4+35,FALSE),IF(AX141&lt;&gt;0,VLOOKUP($A141,'Потребление ЭЭ_факт'!$A$5:$DH$154,47+'Потребление ЭЭ_факт'!CG$4+35,FALSE),0))</f>
        <v>0</v>
      </c>
      <c r="AZ141" s="17">
        <f>IF(AND($D141=$AW$4,$E141=AZ$5),VLOOKUP($A141,'Потребление ЭЭ_факт'!$A$5:$DH$154,47+'Потребление ЭЭ_факт'!CH$4+35,FALSE),IF(AY141&lt;&gt;0,VLOOKUP($A141,'Потребление ЭЭ_факт'!$A$5:$DH$154,47+'Потребление ЭЭ_факт'!CH$4+35,FALSE),0))</f>
        <v>0</v>
      </c>
      <c r="BA141" s="17">
        <f>IF(AND($D141=$AW$4,$E141=BA$5),VLOOKUP($A141,'Потребление ЭЭ_факт'!$A$5:$DH$154,47+'Потребление ЭЭ_факт'!CI$4+35,FALSE),IF(AZ141&lt;&gt;0,VLOOKUP($A141,'Потребление ЭЭ_факт'!$A$5:$DH$154,47+'Потребление ЭЭ_факт'!CI$4+35,FALSE),0))</f>
        <v>0</v>
      </c>
      <c r="BB141" s="17">
        <f>IF(AND($D141=$AW$4,$E141=BB$5),VLOOKUP($A141,'Потребление ЭЭ_факт'!$A$5:$DH$154,47+'Потребление ЭЭ_факт'!CJ$4+35,FALSE),IF(BA141&lt;&gt;0,VLOOKUP($A141,'Потребление ЭЭ_факт'!$A$5:$DH$154,47+'Потребление ЭЭ_факт'!CJ$4+35,FALSE),0))</f>
        <v>0</v>
      </c>
      <c r="BC141" s="17">
        <f>IF(AND($D141=$AW$4,$E141=BC$5),VLOOKUP($A141,'Потребление ЭЭ_факт'!$A$5:$DH$154,47+'Потребление ЭЭ_факт'!CK$4+35,FALSE),IF(BB141&lt;&gt;0,VLOOKUP($A141,'Потребление ЭЭ_факт'!$A$5:$DH$154,47+'Потребление ЭЭ_факт'!CK$4+35,FALSE),0))</f>
        <v>0</v>
      </c>
      <c r="BD141" s="17">
        <f>IF(AND($D141=$AW$4,$E141=BD$5),VLOOKUP($A141,'Потребление ЭЭ_факт'!$A$5:$DH$154,47+'Потребление ЭЭ_факт'!CL$4+35,FALSE),IF(BC141&lt;&gt;0,VLOOKUP($A141,'Потребление ЭЭ_факт'!$A$5:$DH$154,47+'Потребление ЭЭ_факт'!CL$4+35,FALSE),0))</f>
        <v>0</v>
      </c>
      <c r="BE141" s="17">
        <f>IF(AND($D141=$AW$4,$E141=BE$5),VLOOKUP($A141,'Потребление ЭЭ_факт'!$A$5:$DH$154,47+'Потребление ЭЭ_факт'!CM$4+35,FALSE),IF(BD141&lt;&gt;0,VLOOKUP($A141,'Потребление ЭЭ_факт'!$A$5:$DH$154,47+'Потребление ЭЭ_факт'!CM$4+35,FALSE),0))</f>
        <v>0</v>
      </c>
      <c r="BF141" s="17">
        <f>IF(AND($D141=$AW$4,$E141=BF$5),VLOOKUP($A141,'Потребление ЭЭ_факт'!$A$5:$DH$154,47+'Потребление ЭЭ_факт'!CN$4+35,FALSE),IF(BE141&lt;&gt;0,VLOOKUP($A141,'Потребление ЭЭ_факт'!$A$5:$DH$154,47+'Потребление ЭЭ_факт'!CN$4+35,FALSE),0))</f>
        <v>0</v>
      </c>
      <c r="BG141" s="17">
        <f>IF(AND($D141=$AW$4,$E141=BG$5),VLOOKUP($A141,'Потребление ЭЭ_факт'!$A$5:$DH$154,47+'Потребление ЭЭ_факт'!CO$4+35,FALSE),IF(BF141&lt;&gt;0,VLOOKUP($A141,'Потребление ЭЭ_факт'!$A$5:$DH$154,47+'Потребление ЭЭ_факт'!CO$4+35,FALSE),0))</f>
        <v>0</v>
      </c>
      <c r="BH141" s="17">
        <f>IF(AND($D141=$AW$4,$E141=BH$5),VLOOKUP($A141,'Потребление ЭЭ_факт'!$A$5:$DH$154,47+'Потребление ЭЭ_факт'!CP$4+35,FALSE),IF(BG141&lt;&gt;0,VLOOKUP($A141,'Потребление ЭЭ_факт'!$A$5:$DH$154,47+'Потребление ЭЭ_факт'!CP$4+35,FALSE),0))</f>
        <v>0</v>
      </c>
      <c r="BI141" s="14">
        <f>IF(AND($D141=$BI$4,$E141=BI$5),VLOOKUP($A141,'Потребление ЭЭ_факт'!$A$5:$DH$154,47+'Потребление ЭЭ_факт'!CQ$4+47,FALSE),IF(BH141&lt;&gt;0,VLOOKUP($A141,'Потребление ЭЭ_факт'!$A$5:$DH$154,47+'Потребление ЭЭ_факт'!CQ$4+47,FALSE),0))</f>
        <v>0</v>
      </c>
      <c r="BJ141" s="17">
        <f>IF(AND($D141=$BI$4,$E141=BJ$5),VLOOKUP($A141,'Потребление ЭЭ_факт'!$A$5:$DH$154,47+'Потребление ЭЭ_факт'!CR$4+47,FALSE),IF(BI141&lt;&gt;0,VLOOKUP($A141,'Потребление ЭЭ_факт'!$A$5:$DH$154,47+'Потребление ЭЭ_факт'!CR$4+47,FALSE),0))</f>
        <v>0</v>
      </c>
      <c r="BK141" s="17">
        <f>IF(AND($D141=$BI$4,$E141=BK$5),VLOOKUP($A141,'Потребление ЭЭ_факт'!$A$5:$DH$154,47+'Потребление ЭЭ_факт'!CS$4+47,FALSE),IF(BJ141&lt;&gt;0,VLOOKUP($A141,'Потребление ЭЭ_факт'!$A$5:$DH$154,47+'Потребление ЭЭ_факт'!CS$4+47,FALSE),0))</f>
        <v>0</v>
      </c>
      <c r="BL141" s="17">
        <f>IF(AND($D141=$BI$4,$E141=BL$5),VLOOKUP($A141,'Потребление ЭЭ_факт'!$A$5:$DH$154,47+'Потребление ЭЭ_факт'!CT$4+47,FALSE),IF(BK141&lt;&gt;0,VLOOKUP($A141,'Потребление ЭЭ_факт'!$A$5:$DH$154,47+'Потребление ЭЭ_факт'!CT$4+47,FALSE),0))</f>
        <v>0</v>
      </c>
      <c r="BM141" s="17">
        <f>IF(AND($D141=$BI$4,$E141=BM$5),VLOOKUP($A141,'Потребление ЭЭ_факт'!$A$5:$DH$154,47+'Потребление ЭЭ_факт'!CU$4+47,FALSE),IF(BL141&lt;&gt;0,VLOOKUP($A141,'Потребление ЭЭ_факт'!$A$5:$DH$154,47+'Потребление ЭЭ_факт'!CU$4+47,FALSE),0))</f>
        <v>0</v>
      </c>
      <c r="BN141" s="17">
        <f>IF(AND($D141=$BI$4,$E141=BN$5),VLOOKUP($A141,'Потребление ЭЭ_факт'!$A$5:$DH$154,47+'Потребление ЭЭ_факт'!CV$4+47,FALSE),IF(BM141&lt;&gt;0,VLOOKUP($A141,'Потребление ЭЭ_факт'!$A$5:$DH$154,47+'Потребление ЭЭ_факт'!CV$4+47,FALSE),0))</f>
        <v>0</v>
      </c>
      <c r="BO141" s="17">
        <f>IF(AND($D141=$BI$4,$E141=BO$5),VLOOKUP($A141,'Потребление ЭЭ_факт'!$A$5:$DH$154,47+'Потребление ЭЭ_факт'!CW$4+47,FALSE),IF(BN141&lt;&gt;0,VLOOKUP($A141,'Потребление ЭЭ_факт'!$A$5:$DH$154,47+'Потребление ЭЭ_факт'!CW$4+47,FALSE),0))</f>
        <v>0</v>
      </c>
      <c r="BP141" s="17">
        <f>IF(AND($D141=$BI$4,$E141=BP$5),VLOOKUP($A141,'Потребление ЭЭ_факт'!$A$5:$DH$154,47+'Потребление ЭЭ_факт'!CX$4+47,FALSE),IF(BO141&lt;&gt;0,VLOOKUP($A141,'Потребление ЭЭ_факт'!$A$5:$DH$154,47+'Потребление ЭЭ_факт'!CX$4+47,FALSE),0))</f>
        <v>0</v>
      </c>
      <c r="BQ141" s="17">
        <f>IF(AND($D141=$BI$4,$E141=BQ$5),VLOOKUP($A141,'Потребление ЭЭ_факт'!$A$5:$DH$154,47+'Потребление ЭЭ_факт'!CY$4+47,FALSE),IF(BP141&lt;&gt;0,VLOOKUP($A141,'Потребление ЭЭ_факт'!$A$5:$DH$154,47+'Потребление ЭЭ_факт'!CY$4+47,FALSE),0))</f>
        <v>10332.689</v>
      </c>
      <c r="BR141" s="17">
        <f>IF(AND($D141=$BI$4,$E141=BR$5),VLOOKUP($A141,'Потребление ЭЭ_факт'!$A$5:$DH$154,47+'Потребление ЭЭ_факт'!CZ$4+47,FALSE),IF(BQ141&lt;&gt;0,VLOOKUP($A141,'Потребление ЭЭ_факт'!$A$5:$DH$154,47+'Потребление ЭЭ_факт'!CZ$4+47,FALSE),0))</f>
        <v>10332.689</v>
      </c>
      <c r="BS141" s="17">
        <f>IF(AND($D141=$BI$4,$E141=BS$5),VLOOKUP($A141,'Потребление ЭЭ_факт'!$A$5:$DH$154,47+'Потребление ЭЭ_факт'!DA$4+47,FALSE),IF(BR141&lt;&gt;0,VLOOKUP($A141,'Потребление ЭЭ_факт'!$A$5:$DH$154,47+'Потребление ЭЭ_факт'!DA$4+47,FALSE),0))</f>
        <v>10332.689</v>
      </c>
      <c r="BT141" s="17">
        <f>IF(AND($D141=$BI$4,$E141=BT$5),VLOOKUP($A141,'Потребление ЭЭ_факт'!$A$5:$DH$154,47+'Потребление ЭЭ_факт'!DB$4+47,FALSE),IF(BS141&lt;&gt;0,VLOOKUP($A141,'Потребление ЭЭ_факт'!$A$5:$DH$154,47+'Потребление ЭЭ_факт'!DB$4+47,FALSE),0))</f>
        <v>10332.689</v>
      </c>
      <c r="BU141" s="14">
        <f>IF(AND($D141=$BU$4,$E141=BU$5),VLOOKUP($A141,'Потребление ЭЭ_факт'!$A$5:$DH$154,59+'Потребление ЭЭ_факт'!DC$4+47,FALSE),IF(BT141&lt;&gt;0,VLOOKUP($A141,'Потребление ЭЭ_факт'!$A$5:$DH$154,47+'Потребление ЭЭ_факт'!DC$4+59,FALSE),0))</f>
        <v>12316.720765</v>
      </c>
      <c r="BV141" s="17">
        <f>IF(AND($D141=$BU$4,$E141=BV$5),VLOOKUP($A141,'Потребление ЭЭ_факт'!$A$5:$DH$154,59+'Потребление ЭЭ_факт'!DD$4+47,FALSE),IF(BU141&lt;&gt;0,VLOOKUP($A141,'Потребление ЭЭ_факт'!$A$5:$DH$154,47+'Потребление ЭЭ_факт'!DD$4+59,FALSE),0))</f>
        <v>11895.23129</v>
      </c>
      <c r="BW141" s="17">
        <f>IF(AND($D141=$BU$4,$E141=BW$5),VLOOKUP($A141,'Потребление ЭЭ_факт'!$A$5:$DH$154,59+'Потребление ЭЭ_факт'!DE$4+47,FALSE),IF(BV141&lt;&gt;0,VLOOKUP($A141,'Потребление ЭЭ_факт'!$A$5:$DH$154,47+'Потребление ЭЭ_факт'!DE$4+59,FALSE),0))</f>
        <v>9464.7221819999995</v>
      </c>
      <c r="BX141" s="17">
        <f>IF(AND($D141=$BU$4,$E141=BX$5),VLOOKUP($A141,'Потребление ЭЭ_факт'!$A$5:$DH$154,59+'Потребление ЭЭ_факт'!DF$4+47,FALSE),IF(BW141&lt;&gt;0,VLOOKUP($A141,'Потребление ЭЭ_факт'!$A$5:$DH$154,47+'Потребление ЭЭ_факт'!DF$4+59,FALSE),0))</f>
        <v>9274.1416250000002</v>
      </c>
      <c r="BY141" s="17">
        <f>IF(AND($D141=$BU$4,$E141=BY$5),VLOOKUP($A141,'Потребление ЭЭ_факт'!$A$5:$DH$154,59+'Потребление ЭЭ_факт'!DG$4+47,FALSE),IF(BX141&lt;&gt;0,VLOOKUP($A141,'Потребление ЭЭ_факт'!$A$5:$DH$154,47+'Потребление ЭЭ_факт'!DG$4+59,FALSE),0))</f>
        <v>9714.2841420000004</v>
      </c>
      <c r="BZ141" s="17">
        <f>IF(AND($D141=$BU$4,$E141=BZ$5),VLOOKUP($A141,'Потребление ЭЭ_факт'!$A$5:$DH$154,59+'Потребление ЭЭ_факт'!DH$4+47,FALSE),IF(BY141&lt;&gt;0,VLOOKUP($A141,'Потребление ЭЭ_факт'!$A$5:$DH$154,47+'Потребление ЭЭ_факт'!DH$4+59,FALSE),0))</f>
        <v>10306.191365000001</v>
      </c>
      <c r="CA141" s="17">
        <f t="shared" si="598"/>
        <v>10306.191365000001</v>
      </c>
      <c r="CB141" s="17">
        <f t="shared" si="598"/>
        <v>10306.191365000001</v>
      </c>
      <c r="CC141" s="17">
        <f t="shared" si="598"/>
        <v>10306.191365000001</v>
      </c>
      <c r="CD141" s="17">
        <f t="shared" si="598"/>
        <v>10306.191365000001</v>
      </c>
      <c r="CE141" s="17">
        <f t="shared" si="598"/>
        <v>10306.191365000001</v>
      </c>
      <c r="CF141" s="15">
        <f t="shared" si="598"/>
        <v>10306.191365000001</v>
      </c>
      <c r="CG141" s="14">
        <f t="shared" si="598"/>
        <v>10306.191365000001</v>
      </c>
      <c r="CH141" s="15">
        <f t="shared" si="598"/>
        <v>10306.191365000001</v>
      </c>
      <c r="CI141" s="15">
        <f t="shared" si="598"/>
        <v>10306.191365000001</v>
      </c>
      <c r="CJ141" s="15">
        <f t="shared" si="598"/>
        <v>10306.191365000001</v>
      </c>
      <c r="CK141" s="15">
        <f t="shared" si="598"/>
        <v>10306.191365000001</v>
      </c>
      <c r="CL141" s="15">
        <f t="shared" si="598"/>
        <v>10306.191365000001</v>
      </c>
      <c r="CM141" s="15">
        <f t="shared" si="591"/>
        <v>10306.191365000001</v>
      </c>
      <c r="CN141" s="15">
        <f t="shared" si="592"/>
        <v>10306.191365000001</v>
      </c>
      <c r="CO141" s="15">
        <f t="shared" si="593"/>
        <v>10306.191365000001</v>
      </c>
      <c r="CP141" s="15">
        <f t="shared" si="594"/>
        <v>10306.191365000001</v>
      </c>
      <c r="CQ141" s="15">
        <f t="shared" si="595"/>
        <v>10306.191365000001</v>
      </c>
      <c r="CR141" s="16">
        <f t="shared" si="596"/>
        <v>10306.191365000001</v>
      </c>
      <c r="CS141" s="14">
        <f t="shared" si="589"/>
        <v>10306.191365000001</v>
      </c>
      <c r="CT141" s="15">
        <f t="shared" si="559"/>
        <v>10306.191365000001</v>
      </c>
      <c r="CU141" s="15">
        <f t="shared" si="560"/>
        <v>10306.191365000001</v>
      </c>
      <c r="CV141" s="15">
        <f t="shared" si="561"/>
        <v>10306.191365000001</v>
      </c>
      <c r="CW141" s="15">
        <f t="shared" si="562"/>
        <v>10306.191365000001</v>
      </c>
      <c r="CX141" s="15">
        <f t="shared" si="563"/>
        <v>10306.191365000001</v>
      </c>
      <c r="CY141" s="15">
        <f t="shared" si="564"/>
        <v>10306.191365000001</v>
      </c>
      <c r="CZ141" s="15">
        <f t="shared" si="565"/>
        <v>10306.191365000001</v>
      </c>
      <c r="DA141" s="15">
        <f t="shared" si="566"/>
        <v>10306.191365000001</v>
      </c>
      <c r="DB141" s="15">
        <f t="shared" si="567"/>
        <v>10306.191365000001</v>
      </c>
      <c r="DC141" s="15">
        <f t="shared" si="568"/>
        <v>10306.191365000001</v>
      </c>
      <c r="DD141" s="16">
        <f t="shared" si="459"/>
        <v>10306.191365000001</v>
      </c>
      <c r="DE141" s="14">
        <f t="shared" si="460"/>
        <v>10306.191365000001</v>
      </c>
      <c r="DF141" s="15">
        <f t="shared" si="569"/>
        <v>10306.191365000001</v>
      </c>
      <c r="DG141" s="15">
        <f t="shared" si="570"/>
        <v>10306.191365000001</v>
      </c>
      <c r="DH141" s="15">
        <f t="shared" si="571"/>
        <v>10306.191365000001</v>
      </c>
      <c r="DI141" s="15">
        <f t="shared" si="572"/>
        <v>10306.191365000001</v>
      </c>
      <c r="DJ141" s="15">
        <f t="shared" si="573"/>
        <v>10306.191365000001</v>
      </c>
      <c r="DK141" s="15">
        <f t="shared" si="574"/>
        <v>10306.191365000001</v>
      </c>
      <c r="DL141" s="15">
        <f t="shared" si="575"/>
        <v>10306.191365000001</v>
      </c>
      <c r="DM141" s="15">
        <f t="shared" si="576"/>
        <v>10306.191365000001</v>
      </c>
      <c r="DN141" s="15">
        <f t="shared" si="577"/>
        <v>10306.191365000001</v>
      </c>
      <c r="DO141" s="15">
        <f t="shared" si="578"/>
        <v>10306.191365000001</v>
      </c>
      <c r="DP141" s="16">
        <f t="shared" si="579"/>
        <v>10306.191365000001</v>
      </c>
      <c r="DQ141" s="14">
        <f t="shared" si="486"/>
        <v>10306.191365000001</v>
      </c>
      <c r="DR141" s="15">
        <f t="shared" si="487"/>
        <v>10306.191365000001</v>
      </c>
      <c r="DS141" s="15">
        <f t="shared" si="488"/>
        <v>10306.191365000001</v>
      </c>
      <c r="DT141" s="15">
        <f t="shared" si="489"/>
        <v>10306.191365000001</v>
      </c>
      <c r="DU141" s="15">
        <f t="shared" si="490"/>
        <v>10306.191365000001</v>
      </c>
      <c r="DV141" s="15">
        <f t="shared" si="491"/>
        <v>10306.191365000001</v>
      </c>
      <c r="DW141" s="15">
        <f t="shared" si="492"/>
        <v>10306.191365000001</v>
      </c>
      <c r="DX141" s="15">
        <f t="shared" si="493"/>
        <v>10306.191365000001</v>
      </c>
      <c r="DY141" s="15">
        <f t="shared" si="494"/>
        <v>10306.191365000001</v>
      </c>
      <c r="DZ141" s="15">
        <f t="shared" si="444"/>
        <v>10306.191365000001</v>
      </c>
      <c r="EA141" s="15">
        <f t="shared" si="445"/>
        <v>10306.191365000001</v>
      </c>
      <c r="EB141" s="16">
        <f t="shared" si="446"/>
        <v>10306.191365000001</v>
      </c>
      <c r="EC141" s="14">
        <f t="shared" si="447"/>
        <v>10306.191365000001</v>
      </c>
      <c r="ED141" s="15">
        <f t="shared" si="448"/>
        <v>10306.191365000001</v>
      </c>
      <c r="EE141" s="15">
        <f t="shared" si="449"/>
        <v>10306.191365000001</v>
      </c>
      <c r="EF141" s="15">
        <f t="shared" si="450"/>
        <v>10306.191365000001</v>
      </c>
      <c r="EG141" s="15">
        <f t="shared" si="451"/>
        <v>10306.191365000001</v>
      </c>
      <c r="EH141" s="15">
        <f t="shared" si="452"/>
        <v>10306.191365000001</v>
      </c>
      <c r="EI141" s="15">
        <f t="shared" si="453"/>
        <v>10306.191365000001</v>
      </c>
      <c r="EJ141" s="15">
        <f t="shared" si="454"/>
        <v>10306.191365000001</v>
      </c>
      <c r="EK141" s="15">
        <f t="shared" si="455"/>
        <v>10306.191365000001</v>
      </c>
      <c r="EL141" s="15">
        <f t="shared" si="456"/>
        <v>10306.191365000001</v>
      </c>
      <c r="EM141" s="15">
        <f t="shared" si="457"/>
        <v>10306.191365000001</v>
      </c>
      <c r="EN141" s="16">
        <f t="shared" si="458"/>
        <v>10306.191365000001</v>
      </c>
      <c r="EO141" s="14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6"/>
      <c r="FC141" s="14"/>
      <c r="FD141" s="17"/>
      <c r="FE141" s="17"/>
      <c r="FF141" s="17"/>
      <c r="FG141" s="17"/>
      <c r="FH141" s="17"/>
      <c r="FI141" s="17"/>
      <c r="FJ141" s="17"/>
      <c r="FK141" s="17"/>
      <c r="FL141" s="17"/>
      <c r="FM141" s="17"/>
      <c r="FN141" s="17"/>
      <c r="FO141" s="14"/>
      <c r="FP141" s="17"/>
      <c r="FQ141" s="17"/>
      <c r="FR141" s="17"/>
      <c r="FS141" s="17"/>
      <c r="FT141" s="17"/>
      <c r="FU141" s="17"/>
      <c r="FV141" s="17"/>
      <c r="FW141" s="17"/>
      <c r="FX141" s="17"/>
      <c r="FY141" s="17"/>
      <c r="FZ141" s="17"/>
      <c r="GA141" s="14"/>
      <c r="GB141" s="17"/>
      <c r="GC141" s="17"/>
      <c r="GD141" s="17"/>
      <c r="GE141" s="17"/>
      <c r="GF141" s="17"/>
      <c r="GG141" s="17"/>
      <c r="GH141" s="17"/>
      <c r="GI141" s="17"/>
      <c r="GJ141" s="17">
        <f t="shared" si="497"/>
        <v>10332.689</v>
      </c>
      <c r="GK141" s="17">
        <f t="shared" si="498"/>
        <v>10332.689</v>
      </c>
      <c r="GL141" s="17">
        <f t="shared" si="499"/>
        <v>10332.689</v>
      </c>
      <c r="GM141" s="14">
        <f t="shared" si="500"/>
        <v>12316.720765</v>
      </c>
      <c r="GN141" s="17">
        <f t="shared" si="501"/>
        <v>11895.23129</v>
      </c>
      <c r="GO141" s="17">
        <f t="shared" si="502"/>
        <v>9464.7221819999995</v>
      </c>
      <c r="GP141" s="17">
        <f t="shared" si="503"/>
        <v>9274.1416250000002</v>
      </c>
      <c r="GQ141" s="17">
        <f t="shared" si="504"/>
        <v>9714.2841420000004</v>
      </c>
      <c r="GR141" s="17">
        <f t="shared" si="505"/>
        <v>10306.191365000001</v>
      </c>
      <c r="GS141" s="17">
        <f t="shared" si="506"/>
        <v>10306.191365000001</v>
      </c>
      <c r="GT141" s="17">
        <f t="shared" si="507"/>
        <v>10306.191365000001</v>
      </c>
      <c r="GU141" s="17">
        <f t="shared" si="508"/>
        <v>10306.191365000001</v>
      </c>
      <c r="GV141" s="17">
        <f t="shared" si="509"/>
        <v>10306.191365000001</v>
      </c>
      <c r="GW141" s="17">
        <f t="shared" si="510"/>
        <v>10306.191365000001</v>
      </c>
      <c r="GX141" s="15">
        <f t="shared" si="511"/>
        <v>10306.191365000001</v>
      </c>
      <c r="GY141" s="14">
        <f t="shared" si="512"/>
        <v>10306.191365000001</v>
      </c>
      <c r="GZ141" s="15">
        <f t="shared" si="513"/>
        <v>10306.191365000001</v>
      </c>
      <c r="HA141" s="15">
        <f t="shared" si="514"/>
        <v>10306.191365000001</v>
      </c>
      <c r="HB141" s="15">
        <f t="shared" si="515"/>
        <v>10306.191365000001</v>
      </c>
      <c r="HC141" s="15">
        <f t="shared" si="516"/>
        <v>10306.191365000001</v>
      </c>
      <c r="HD141" s="15">
        <f t="shared" si="517"/>
        <v>10306.191365000001</v>
      </c>
      <c r="HE141" s="15">
        <f t="shared" si="518"/>
        <v>10306.191365000001</v>
      </c>
      <c r="HF141" s="15">
        <f t="shared" si="519"/>
        <v>10306.191365000001</v>
      </c>
      <c r="HG141" s="15">
        <f t="shared" si="520"/>
        <v>10306.191365000001</v>
      </c>
      <c r="HH141" s="15">
        <f t="shared" si="521"/>
        <v>10306.191365000001</v>
      </c>
      <c r="HI141" s="15">
        <f t="shared" si="522"/>
        <v>10306.191365000001</v>
      </c>
      <c r="HJ141" s="16">
        <f t="shared" si="523"/>
        <v>10306.191365000001</v>
      </c>
      <c r="HK141" s="14">
        <f t="shared" si="524"/>
        <v>10306.191365000001</v>
      </c>
      <c r="HL141" s="15">
        <f t="shared" si="525"/>
        <v>10306.191365000001</v>
      </c>
      <c r="HM141" s="15">
        <f t="shared" si="526"/>
        <v>10306.191365000001</v>
      </c>
      <c r="HN141" s="15">
        <f t="shared" si="527"/>
        <v>10306.191365000001</v>
      </c>
      <c r="HO141" s="15">
        <f t="shared" si="528"/>
        <v>10306.191365000001</v>
      </c>
      <c r="HP141" s="15">
        <f t="shared" si="529"/>
        <v>10306.191365000001</v>
      </c>
      <c r="HQ141" s="15">
        <f t="shared" si="530"/>
        <v>10306.191365000001</v>
      </c>
      <c r="HR141" s="15">
        <f t="shared" si="531"/>
        <v>10306.191365000001</v>
      </c>
      <c r="HS141" s="15">
        <f t="shared" si="532"/>
        <v>10306.191365000001</v>
      </c>
      <c r="HT141" s="15">
        <f t="shared" si="533"/>
        <v>10306.191365000001</v>
      </c>
      <c r="HU141" s="15">
        <f t="shared" si="534"/>
        <v>10306.191365000001</v>
      </c>
      <c r="HV141" s="16">
        <f t="shared" si="535"/>
        <v>10306.191365000001</v>
      </c>
      <c r="HW141" s="14">
        <f t="shared" si="536"/>
        <v>10306.191365000001</v>
      </c>
      <c r="HX141" s="15">
        <f t="shared" si="537"/>
        <v>10306.191365000001</v>
      </c>
      <c r="HY141" s="15">
        <f t="shared" si="538"/>
        <v>10306.191365000001</v>
      </c>
      <c r="HZ141" s="15">
        <f t="shared" si="539"/>
        <v>10306.191365000001</v>
      </c>
      <c r="IA141" s="15">
        <f t="shared" si="540"/>
        <v>10306.191365000001</v>
      </c>
      <c r="IB141" s="15">
        <f t="shared" si="541"/>
        <v>10306.191365000001</v>
      </c>
      <c r="IC141" s="15">
        <f t="shared" si="542"/>
        <v>10306.191365000001</v>
      </c>
      <c r="ID141" s="15">
        <f t="shared" si="543"/>
        <v>10306.191365000001</v>
      </c>
      <c r="IE141" s="15">
        <f t="shared" si="544"/>
        <v>10306.191365000001</v>
      </c>
      <c r="IF141" s="15">
        <f t="shared" si="545"/>
        <v>10306.191365000001</v>
      </c>
      <c r="IG141" s="15">
        <f t="shared" si="546"/>
        <v>10306.191365000001</v>
      </c>
      <c r="IH141" s="16">
        <f t="shared" si="547"/>
        <v>10306.191365000001</v>
      </c>
      <c r="II141" s="14">
        <f t="shared" si="548"/>
        <v>10306.191365000001</v>
      </c>
      <c r="IJ141" s="15">
        <f t="shared" si="549"/>
        <v>10306.191365000001</v>
      </c>
      <c r="IK141" s="15">
        <f t="shared" si="550"/>
        <v>10306.191365000001</v>
      </c>
      <c r="IL141" s="15">
        <f t="shared" si="551"/>
        <v>10306.191365000001</v>
      </c>
      <c r="IM141" s="15">
        <f t="shared" si="552"/>
        <v>10306.191365000001</v>
      </c>
      <c r="IN141" s="15">
        <f t="shared" si="553"/>
        <v>10306.191365000001</v>
      </c>
      <c r="IO141" s="15">
        <f t="shared" si="554"/>
        <v>10306.191365000001</v>
      </c>
      <c r="IP141" s="15">
        <f t="shared" si="597"/>
        <v>10306.191365000001</v>
      </c>
      <c r="IQ141" s="15">
        <f t="shared" si="599"/>
        <v>10306.191365000001</v>
      </c>
      <c r="IR141" s="15"/>
      <c r="IS141" s="15"/>
      <c r="IT141" s="16"/>
      <c r="IU141" s="14"/>
      <c r="IV141" s="15"/>
      <c r="IW141" s="15"/>
      <c r="IX141" s="15"/>
      <c r="IY141" s="15"/>
      <c r="IZ141" s="15"/>
      <c r="JA141" s="15"/>
      <c r="JB141" s="15"/>
      <c r="JC141" s="15"/>
      <c r="JD141" s="15"/>
      <c r="JE141" s="15"/>
      <c r="JF141" s="16"/>
      <c r="JH141" s="17"/>
      <c r="JI141" s="14">
        <f t="shared" si="580"/>
        <v>0</v>
      </c>
      <c r="JJ141" s="15">
        <f t="shared" si="581"/>
        <v>0</v>
      </c>
      <c r="JK141" s="15">
        <f t="shared" si="582"/>
        <v>30998.067000000003</v>
      </c>
      <c r="JL141" s="15">
        <f t="shared" si="583"/>
        <v>124808.43955900003</v>
      </c>
      <c r="JM141" s="15">
        <f t="shared" si="584"/>
        <v>123674.29638000003</v>
      </c>
      <c r="JN141" s="15">
        <f t="shared" si="585"/>
        <v>123674.29638000003</v>
      </c>
      <c r="JO141" s="15">
        <f t="shared" si="586"/>
        <v>123674.29638000003</v>
      </c>
      <c r="JP141" s="15">
        <f t="shared" si="587"/>
        <v>92755.722285000011</v>
      </c>
      <c r="JQ141" s="15">
        <f t="shared" si="588"/>
        <v>0</v>
      </c>
      <c r="JR141" s="14"/>
    </row>
    <row r="142" spans="1:278" ht="12.75" customHeight="1" x14ac:dyDescent="0.25">
      <c r="A142" s="1" t="s">
        <v>263</v>
      </c>
      <c r="B142" s="3" t="s">
        <v>264</v>
      </c>
      <c r="C142" s="4">
        <v>45576</v>
      </c>
      <c r="D142">
        <f t="shared" si="479"/>
        <v>2024</v>
      </c>
      <c r="E142">
        <f t="shared" si="480"/>
        <v>10</v>
      </c>
      <c r="F142">
        <f t="shared" si="481"/>
        <v>2021</v>
      </c>
      <c r="G142">
        <f t="shared" si="483"/>
        <v>10</v>
      </c>
      <c r="H142">
        <f t="shared" si="555"/>
        <v>2024</v>
      </c>
      <c r="I142">
        <f t="shared" si="556"/>
        <v>11</v>
      </c>
      <c r="J142">
        <f t="shared" si="557"/>
        <v>2029</v>
      </c>
      <c r="K142">
        <f t="shared" si="558"/>
        <v>10</v>
      </c>
      <c r="M142" s="28">
        <f>IF(AND($D142=$M$4,$E142=M$5),VLOOKUP($A142,'Потребление ЭЭ_факт'!$A$5:$DH$154,47+'Потребление ЭЭ_факт'!AU$4-1,FALSE),IF(L142&lt;&gt;0,VLOOKUP($A142,'Потребление ЭЭ_факт'!$A$5:$DH$154,47+'Потребление ЭЭ_факт'!AU$4-1,FALSE),0))</f>
        <v>0</v>
      </c>
      <c r="N142" s="17">
        <f>IF(AND($D142=$M$4,$E142=N$5),VLOOKUP($A142,'Потребление ЭЭ_факт'!$A$5:$DH$154,47+'Потребление ЭЭ_факт'!AV$4-1,FALSE),IF(M142&lt;&gt;0,VLOOKUP($A142,'Потребление ЭЭ_факт'!$A$5:$DH$154,47+'Потребление ЭЭ_факт'!AV$4-1,FALSE),0))</f>
        <v>0</v>
      </c>
      <c r="O142" s="17">
        <f>IF(AND($D142=$M$4,$E142=O$5),VLOOKUP($A142,'Потребление ЭЭ_факт'!$A$5:$DH$154,47+'Потребление ЭЭ_факт'!AW$4-1,FALSE),IF(N142&lt;&gt;0,VLOOKUP($A142,'Потребление ЭЭ_факт'!$A$5:$DH$154,47+'Потребление ЭЭ_факт'!AW$4-1,FALSE),0))</f>
        <v>0</v>
      </c>
      <c r="P142" s="17">
        <f>IF(AND($D142=$M$4,$E142=P$5),VLOOKUP($A142,'Потребление ЭЭ_факт'!$A$5:$DH$154,47+'Потребление ЭЭ_факт'!AX$4-1,FALSE),IF(O142&lt;&gt;0,VLOOKUP($A142,'Потребление ЭЭ_факт'!$A$5:$DH$154,47+'Потребление ЭЭ_факт'!AX$4-1,FALSE),0))</f>
        <v>0</v>
      </c>
      <c r="Q142" s="17">
        <f>IF(AND($D142=$M$4,$E142=Q$5),VLOOKUP($A142,'Потребление ЭЭ_факт'!$A$5:$DH$154,47+'Потребление ЭЭ_факт'!AY$4-1,FALSE),IF(P142&lt;&gt;0,VLOOKUP($A142,'Потребление ЭЭ_факт'!$A$5:$DH$154,47+'Потребление ЭЭ_факт'!AY$4-1,FALSE),0))</f>
        <v>0</v>
      </c>
      <c r="R142" s="17">
        <f>IF(AND($D142=$M$4,$E142=R$5),VLOOKUP($A142,'Потребление ЭЭ_факт'!$A$5:$DH$154,47+'Потребление ЭЭ_факт'!AZ$4-1,FALSE),IF(Q142&lt;&gt;0,VLOOKUP($A142,'Потребление ЭЭ_факт'!$A$5:$DH$154,47+'Потребление ЭЭ_факт'!AZ$4-1,FALSE),0))</f>
        <v>0</v>
      </c>
      <c r="S142" s="17">
        <f>IF(AND($D142=$M$4,$E142=S$5),VLOOKUP($A142,'Потребление ЭЭ_факт'!$A$5:$DH$154,47+'Потребление ЭЭ_факт'!BA$4-1,FALSE),IF(R142&lt;&gt;0,VLOOKUP($A142,'Потребление ЭЭ_факт'!$A$5:$DH$154,47+'Потребление ЭЭ_факт'!BA$4-1,FALSE),0))</f>
        <v>0</v>
      </c>
      <c r="T142" s="17">
        <f>IF(AND($D142=$M$4,$E142=T$5),VLOOKUP($A142,'Потребление ЭЭ_факт'!$A$5:$DH$154,47+'Потребление ЭЭ_факт'!BB$4-1,FALSE),IF(S142&lt;&gt;0,VLOOKUP($A142,'Потребление ЭЭ_факт'!$A$5:$DH$154,47+'Потребление ЭЭ_факт'!BB$4-1,FALSE),0))</f>
        <v>0</v>
      </c>
      <c r="U142" s="17">
        <f>IF(AND($D142=$M$4,$E142=U$5),VLOOKUP($A142,'Потребление ЭЭ_факт'!$A$5:$DH$154,47+'Потребление ЭЭ_факт'!BC$4-1,FALSE),IF(T142&lt;&gt;0,VLOOKUP($A142,'Потребление ЭЭ_факт'!$A$5:$DH$154,47+'Потребление ЭЭ_факт'!BC$4-1,FALSE),0))</f>
        <v>0</v>
      </c>
      <c r="V142" s="17">
        <f>IF(AND($D142=$M$4,$E142=V$5),VLOOKUP($A142,'Потребление ЭЭ_факт'!$A$5:$DH$154,47+'Потребление ЭЭ_факт'!BD$4-1,FALSE),IF(U142&lt;&gt;0,VLOOKUP($A142,'Потребление ЭЭ_факт'!$A$5:$DH$154,47+'Потребление ЭЭ_факт'!BD$4-1,FALSE),0))</f>
        <v>0</v>
      </c>
      <c r="W142" s="17">
        <f>IF(AND($D142=$M$4,$E142=W$5),VLOOKUP($A142,'Потребление ЭЭ_факт'!$A$5:$DH$154,47+'Потребление ЭЭ_факт'!BE$4-1,FALSE),IF(V142&lt;&gt;0,VLOOKUP($A142,'Потребление ЭЭ_факт'!$A$5:$DH$154,47+'Потребление ЭЭ_факт'!BE$4-1,FALSE),0))</f>
        <v>0</v>
      </c>
      <c r="X142" s="17">
        <f>IF(AND($D142=$M$4,$E142=X$5),VLOOKUP($A142,'Потребление ЭЭ_факт'!$A$5:$DH$154,47+'Потребление ЭЭ_факт'!BF$4-1,FALSE),IF(W142&lt;&gt;0,VLOOKUP($A142,'Потребление ЭЭ_факт'!$A$5:$DH$154,47+'Потребление ЭЭ_факт'!BF$4-1,FALSE),0))</f>
        <v>0</v>
      </c>
      <c r="Y142" s="14">
        <f>IF(AND($D142=$Y$4,$E142=Y$5),VLOOKUP($A142,'Потребление ЭЭ_факт'!$A$5:$DH$154,47+'Потребление ЭЭ_факт'!BG$4+11,FALSE),IF(X142&lt;&gt;0,VLOOKUP($A142,'Потребление ЭЭ_факт'!$A$5:$DH$154,47+'Потребление ЭЭ_факт'!BG$4+11,FALSE),0))</f>
        <v>0</v>
      </c>
      <c r="Z142" s="17">
        <f>IF(AND($D142=$Y$4,$E142=Z$5),VLOOKUP($A142,'Потребление ЭЭ_факт'!$A$5:$DH$154,47+'Потребление ЭЭ_факт'!BH$4+11,FALSE),IF(Y142&lt;&gt;0,VLOOKUP($A142,'Потребление ЭЭ_факт'!$A$5:$DH$154,47+'Потребление ЭЭ_факт'!BH$4+11,FALSE),0))</f>
        <v>0</v>
      </c>
      <c r="AA142" s="17">
        <f>IF(AND($D142=$Y$4,$E142=AA$5),VLOOKUP($A142,'Потребление ЭЭ_факт'!$A$5:$DH$154,47+'Потребление ЭЭ_факт'!BI$4+11,FALSE),IF(Z142&lt;&gt;0,VLOOKUP($A142,'Потребление ЭЭ_факт'!$A$5:$DH$154,47+'Потребление ЭЭ_факт'!BI$4+11,FALSE),0))</f>
        <v>0</v>
      </c>
      <c r="AB142" s="17">
        <f>IF(AND($D142=$Y$4,$E142=AB$5),VLOOKUP($A142,'Потребление ЭЭ_факт'!$A$5:$DH$154,47+'Потребление ЭЭ_факт'!BJ$4+11,FALSE),IF(AA142&lt;&gt;0,VLOOKUP($A142,'Потребление ЭЭ_факт'!$A$5:$DH$154,47+'Потребление ЭЭ_факт'!BJ$4+11,FALSE),0))</f>
        <v>0</v>
      </c>
      <c r="AC142" s="17">
        <f>IF(AND($D142=$Y$4,$E142=AC$5),VLOOKUP($A142,'Потребление ЭЭ_факт'!$A$5:$DH$154,47+'Потребление ЭЭ_факт'!BK$4+11,FALSE),IF(AB142&lt;&gt;0,VLOOKUP($A142,'Потребление ЭЭ_факт'!$A$5:$DH$154,47+'Потребление ЭЭ_факт'!BK$4+11,FALSE),0))</f>
        <v>0</v>
      </c>
      <c r="AD142" s="17">
        <f>IF(AND($D142=$Y$4,$E142=AD$5),VLOOKUP($A142,'Потребление ЭЭ_факт'!$A$5:$DH$154,47+'Потребление ЭЭ_факт'!BL$4+11,FALSE),IF(AC142&lt;&gt;0,VLOOKUP($A142,'Потребление ЭЭ_факт'!$A$5:$DH$154,47+'Потребление ЭЭ_факт'!BL$4+11,FALSE),0))</f>
        <v>0</v>
      </c>
      <c r="AE142" s="17">
        <f>IF(AND($D142=$Y$4,$E142=AE$5),VLOOKUP($A142,'Потребление ЭЭ_факт'!$A$5:$DH$154,47+'Потребление ЭЭ_факт'!BM$4+11,FALSE),IF(AD142&lt;&gt;0,VLOOKUP($A142,'Потребление ЭЭ_факт'!$A$5:$DH$154,47+'Потребление ЭЭ_факт'!BM$4+11,FALSE),0))</f>
        <v>0</v>
      </c>
      <c r="AF142" s="17">
        <f>IF(AND($D142=$Y$4,$E142=AF$5),VLOOKUP($A142,'Потребление ЭЭ_факт'!$A$5:$DH$154,47+'Потребление ЭЭ_факт'!BN$4+11,FALSE),IF(AE142&lt;&gt;0,VLOOKUP($A142,'Потребление ЭЭ_факт'!$A$5:$DH$154,47+'Потребление ЭЭ_факт'!BN$4+11,FALSE),0))</f>
        <v>0</v>
      </c>
      <c r="AG142" s="17">
        <f>IF(AND($D142=$Y$4,$E142=AG$5),VLOOKUP($A142,'Потребление ЭЭ_факт'!$A$5:$DH$154,47+'Потребление ЭЭ_факт'!BO$4+11,FALSE),IF(AF142&lt;&gt;0,VLOOKUP($A142,'Потребление ЭЭ_факт'!$A$5:$DH$154,47+'Потребление ЭЭ_факт'!BO$4+11,FALSE),0))</f>
        <v>0</v>
      </c>
      <c r="AH142" s="17">
        <f>IF(AND($D142=$Y$4,$E142=AH$5),VLOOKUP($A142,'Потребление ЭЭ_факт'!$A$5:$DH$154,47+'Потребление ЭЭ_факт'!BP$4+11,FALSE),IF(AG142&lt;&gt;0,VLOOKUP($A142,'Потребление ЭЭ_факт'!$A$5:$DH$154,47+'Потребление ЭЭ_факт'!BP$4+11,FALSE),0))</f>
        <v>0</v>
      </c>
      <c r="AI142" s="17">
        <f>IF(AND($D142=$Y$4,$E142=AI$5),VLOOKUP($A142,'Потребление ЭЭ_факт'!$A$5:$DH$154,47+'Потребление ЭЭ_факт'!BQ$4+11,FALSE),IF(AH142&lt;&gt;0,VLOOKUP($A142,'Потребление ЭЭ_факт'!$A$5:$DH$154,47+'Потребление ЭЭ_факт'!BQ$4+11,FALSE),0))</f>
        <v>0</v>
      </c>
      <c r="AJ142" s="17">
        <f>IF(AND($D142=$Y$4,$E142=AJ$5),VLOOKUP($A142,'Потребление ЭЭ_факт'!$A$5:$DH$154,47+'Потребление ЭЭ_факт'!BR$4+11,FALSE),IF(AI142&lt;&gt;0,VLOOKUP($A142,'Потребление ЭЭ_факт'!$A$5:$DH$154,47+'Потребление ЭЭ_факт'!BR$4+11,FALSE),0))</f>
        <v>0</v>
      </c>
      <c r="AK142" s="14">
        <f>IF(AND($D142=$AK$4,$E142=AK$5),VLOOKUP($A142,'Потребление ЭЭ_факт'!$A$5:$DH$154,47+'Потребление ЭЭ_факт'!BS$4+23,FALSE),IF(AJ142&lt;&gt;0,VLOOKUP($A142,'Потребление ЭЭ_факт'!$A$5:$DH$154,47+'Потребление ЭЭ_факт'!BS$4+23,FALSE),0))</f>
        <v>0</v>
      </c>
      <c r="AL142" s="17">
        <f>IF(AND($D142=$AK$4,$E142=AL$5),VLOOKUP($A142,'Потребление ЭЭ_факт'!$A$5:$DH$154,47+'Потребление ЭЭ_факт'!BT$4+23,FALSE),IF(AK142&lt;&gt;0,VLOOKUP($A142,'Потребление ЭЭ_факт'!$A$5:$DH$154,47+'Потребление ЭЭ_факт'!BT$4+23,FALSE),0))</f>
        <v>0</v>
      </c>
      <c r="AM142" s="17">
        <f>IF(AND($D142=$AK$4,$E142=AM$5),VLOOKUP($A142,'Потребление ЭЭ_факт'!$A$5:$DH$154,47+'Потребление ЭЭ_факт'!BU$4+23,FALSE),IF(AL142&lt;&gt;0,VLOOKUP($A142,'Потребление ЭЭ_факт'!$A$5:$DH$154,47+'Потребление ЭЭ_факт'!BU$4+23,FALSE),0))</f>
        <v>0</v>
      </c>
      <c r="AN142" s="17">
        <f>IF(AND($D142=$AK$4,$E142=AN$5),VLOOKUP($A142,'Потребление ЭЭ_факт'!$A$5:$DH$154,47+'Потребление ЭЭ_факт'!BV$4+23,FALSE),IF(AM142&lt;&gt;0,VLOOKUP($A142,'Потребление ЭЭ_факт'!$A$5:$DH$154,47+'Потребление ЭЭ_факт'!BV$4+23,FALSE),0))</f>
        <v>0</v>
      </c>
      <c r="AO142" s="17">
        <f>IF(AND($D142=$AK$4,$E142=AO$5),VLOOKUP($A142,'Потребление ЭЭ_факт'!$A$5:$DH$154,47+'Потребление ЭЭ_факт'!BW$4+23,FALSE),IF(AN142&lt;&gt;0,VLOOKUP($A142,'Потребление ЭЭ_факт'!$A$5:$DH$154,47+'Потребление ЭЭ_факт'!BW$4+23,FALSE),0))</f>
        <v>0</v>
      </c>
      <c r="AP142" s="17">
        <f>IF(AND($D142=$AK$4,$E142=AP$5),VLOOKUP($A142,'Потребление ЭЭ_факт'!$A$5:$DH$154,47+'Потребление ЭЭ_факт'!BX$4+23,FALSE),IF(AO142&lt;&gt;0,VLOOKUP($A142,'Потребление ЭЭ_факт'!$A$5:$DH$154,47+'Потребление ЭЭ_факт'!BX$4+23,FALSE),0))</f>
        <v>0</v>
      </c>
      <c r="AQ142" s="17">
        <f>IF(AND($D142=$AK$4,$E142=AQ$5),VLOOKUP($A142,'Потребление ЭЭ_факт'!$A$5:$DH$154,47+'Потребление ЭЭ_факт'!BY$4+23,FALSE),IF(AP142&lt;&gt;0,VLOOKUP($A142,'Потребление ЭЭ_факт'!$A$5:$DH$154,47+'Потребление ЭЭ_факт'!BY$4+23,FALSE),0))</f>
        <v>0</v>
      </c>
      <c r="AR142" s="17">
        <f>IF(AND($D142=$AK$4,$E142=AR$5),VLOOKUP($A142,'Потребление ЭЭ_факт'!$A$5:$DH$154,47+'Потребление ЭЭ_факт'!BZ$4+23,FALSE),IF(AQ142&lt;&gt;0,VLOOKUP($A142,'Потребление ЭЭ_факт'!$A$5:$DH$154,47+'Потребление ЭЭ_факт'!BZ$4+23,FALSE),0))</f>
        <v>0</v>
      </c>
      <c r="AS142" s="17">
        <f>IF(AND($D142=$AK$4,$E142=AS$5),VLOOKUP($A142,'Потребление ЭЭ_факт'!$A$5:$DH$154,47+'Потребление ЭЭ_факт'!CA$4+23,FALSE),IF(AR142&lt;&gt;0,VLOOKUP($A142,'Потребление ЭЭ_факт'!$A$5:$DH$154,47+'Потребление ЭЭ_факт'!CA$4+23,FALSE),0))</f>
        <v>0</v>
      </c>
      <c r="AT142" s="17">
        <f>IF(AND($D142=$AK$4,$E142=AT$5),VLOOKUP($A142,'Потребление ЭЭ_факт'!$A$5:$DH$154,47+'Потребление ЭЭ_факт'!CB$4+23,FALSE),IF(AS142&lt;&gt;0,VLOOKUP($A142,'Потребление ЭЭ_факт'!$A$5:$DH$154,47+'Потребление ЭЭ_факт'!CB$4+23,FALSE),0))</f>
        <v>0</v>
      </c>
      <c r="AU142" s="17">
        <f>IF(AND($D142=$AK$4,$E142=AU$5),VLOOKUP($A142,'Потребление ЭЭ_факт'!$A$5:$DH$154,47+'Потребление ЭЭ_факт'!CC$4+23,FALSE),IF(AT142&lt;&gt;0,VLOOKUP($A142,'Потребление ЭЭ_факт'!$A$5:$DH$154,47+'Потребление ЭЭ_факт'!CC$4+23,FALSE),0))</f>
        <v>0</v>
      </c>
      <c r="AV142" s="17">
        <f>IF(AND($D142=$AK$4,$E142=AV$5),VLOOKUP($A142,'Потребление ЭЭ_факт'!$A$5:$DH$154,47+'Потребление ЭЭ_факт'!CD$4+23,FALSE),IF(AU142&lt;&gt;0,VLOOKUP($A142,'Потребление ЭЭ_факт'!$A$5:$DH$154,47+'Потребление ЭЭ_факт'!CD$4+23,FALSE),0))</f>
        <v>0</v>
      </c>
      <c r="AW142" s="14">
        <f>IF(AND($D142=$AW$4,$E142=AW$5),VLOOKUP($A142,'Потребление ЭЭ_факт'!$A$5:$DH$154,47+'Потребление ЭЭ_факт'!CE$4+35,FALSE),IF(AV142&lt;&gt;0,VLOOKUP($A142,'Потребление ЭЭ_факт'!$A$5:$DH$154,47+'Потребление ЭЭ_факт'!CE$4+35,FALSE),0))</f>
        <v>0</v>
      </c>
      <c r="AX142" s="17">
        <f>IF(AND($D142=$AW$4,$E142=AX$5),VLOOKUP($A142,'Потребление ЭЭ_факт'!$A$5:$DH$154,47+'Потребление ЭЭ_факт'!CF$4+35,FALSE),IF(AW142&lt;&gt;0,VLOOKUP($A142,'Потребление ЭЭ_факт'!$A$5:$DH$154,47+'Потребление ЭЭ_факт'!CF$4+35,FALSE),0))</f>
        <v>0</v>
      </c>
      <c r="AY142" s="17">
        <f>IF(AND($D142=$AW$4,$E142=AY$5),VLOOKUP($A142,'Потребление ЭЭ_факт'!$A$5:$DH$154,47+'Потребление ЭЭ_факт'!CG$4+35,FALSE),IF(AX142&lt;&gt;0,VLOOKUP($A142,'Потребление ЭЭ_факт'!$A$5:$DH$154,47+'Потребление ЭЭ_факт'!CG$4+35,FALSE),0))</f>
        <v>0</v>
      </c>
      <c r="AZ142" s="17">
        <f>IF(AND($D142=$AW$4,$E142=AZ$5),VLOOKUP($A142,'Потребление ЭЭ_факт'!$A$5:$DH$154,47+'Потребление ЭЭ_факт'!CH$4+35,FALSE),IF(AY142&lt;&gt;0,VLOOKUP($A142,'Потребление ЭЭ_факт'!$A$5:$DH$154,47+'Потребление ЭЭ_факт'!CH$4+35,FALSE),0))</f>
        <v>0</v>
      </c>
      <c r="BA142" s="17">
        <f>IF(AND($D142=$AW$4,$E142=BA$5),VLOOKUP($A142,'Потребление ЭЭ_факт'!$A$5:$DH$154,47+'Потребление ЭЭ_факт'!CI$4+35,FALSE),IF(AZ142&lt;&gt;0,VLOOKUP($A142,'Потребление ЭЭ_факт'!$A$5:$DH$154,47+'Потребление ЭЭ_факт'!CI$4+35,FALSE),0))</f>
        <v>0</v>
      </c>
      <c r="BB142" s="17">
        <f>IF(AND($D142=$AW$4,$E142=BB$5),VLOOKUP($A142,'Потребление ЭЭ_факт'!$A$5:$DH$154,47+'Потребление ЭЭ_факт'!CJ$4+35,FALSE),IF(BA142&lt;&gt;0,VLOOKUP($A142,'Потребление ЭЭ_факт'!$A$5:$DH$154,47+'Потребление ЭЭ_факт'!CJ$4+35,FALSE),0))</f>
        <v>0</v>
      </c>
      <c r="BC142" s="17">
        <f>IF(AND($D142=$AW$4,$E142=BC$5),VLOOKUP($A142,'Потребление ЭЭ_факт'!$A$5:$DH$154,47+'Потребление ЭЭ_факт'!CK$4+35,FALSE),IF(BB142&lt;&gt;0,VLOOKUP($A142,'Потребление ЭЭ_факт'!$A$5:$DH$154,47+'Потребление ЭЭ_факт'!CK$4+35,FALSE),0))</f>
        <v>0</v>
      </c>
      <c r="BD142" s="17">
        <f>IF(AND($D142=$AW$4,$E142=BD$5),VLOOKUP($A142,'Потребление ЭЭ_факт'!$A$5:$DH$154,47+'Потребление ЭЭ_факт'!CL$4+35,FALSE),IF(BC142&lt;&gt;0,VLOOKUP($A142,'Потребление ЭЭ_факт'!$A$5:$DH$154,47+'Потребление ЭЭ_факт'!CL$4+35,FALSE),0))</f>
        <v>0</v>
      </c>
      <c r="BE142" s="17">
        <f>IF(AND($D142=$AW$4,$E142=BE$5),VLOOKUP($A142,'Потребление ЭЭ_факт'!$A$5:$DH$154,47+'Потребление ЭЭ_факт'!CM$4+35,FALSE),IF(BD142&lt;&gt;0,VLOOKUP($A142,'Потребление ЭЭ_факт'!$A$5:$DH$154,47+'Потребление ЭЭ_факт'!CM$4+35,FALSE),0))</f>
        <v>0</v>
      </c>
      <c r="BF142" s="17">
        <f>IF(AND($D142=$AW$4,$E142=BF$5),VLOOKUP($A142,'Потребление ЭЭ_факт'!$A$5:$DH$154,47+'Потребление ЭЭ_факт'!CN$4+35,FALSE),IF(BE142&lt;&gt;0,VLOOKUP($A142,'Потребление ЭЭ_факт'!$A$5:$DH$154,47+'Потребление ЭЭ_факт'!CN$4+35,FALSE),0))</f>
        <v>0</v>
      </c>
      <c r="BG142" s="17">
        <f>IF(AND($D142=$AW$4,$E142=BG$5),VLOOKUP($A142,'Потребление ЭЭ_факт'!$A$5:$DH$154,47+'Потребление ЭЭ_факт'!CO$4+35,FALSE),IF(BF142&lt;&gt;0,VLOOKUP($A142,'Потребление ЭЭ_факт'!$A$5:$DH$154,47+'Потребление ЭЭ_факт'!CO$4+35,FALSE),0))</f>
        <v>0</v>
      </c>
      <c r="BH142" s="17">
        <f>IF(AND($D142=$AW$4,$E142=BH$5),VLOOKUP($A142,'Потребление ЭЭ_факт'!$A$5:$DH$154,47+'Потребление ЭЭ_факт'!CP$4+35,FALSE),IF(BG142&lt;&gt;0,VLOOKUP($A142,'Потребление ЭЭ_факт'!$A$5:$DH$154,47+'Потребление ЭЭ_факт'!CP$4+35,FALSE),0))</f>
        <v>0</v>
      </c>
      <c r="BI142" s="14">
        <f>IF(AND($D142=$BI$4,$E142=BI$5),VLOOKUP($A142,'Потребление ЭЭ_факт'!$A$5:$DH$154,47+'Потребление ЭЭ_факт'!CQ$4+47,FALSE),IF(BH142&lt;&gt;0,VLOOKUP($A142,'Потребление ЭЭ_факт'!$A$5:$DH$154,47+'Потребление ЭЭ_факт'!CQ$4+47,FALSE),0))</f>
        <v>0</v>
      </c>
      <c r="BJ142" s="17">
        <f>IF(AND($D142=$BI$4,$E142=BJ$5),VLOOKUP($A142,'Потребление ЭЭ_факт'!$A$5:$DH$154,47+'Потребление ЭЭ_факт'!CR$4+47,FALSE),IF(BI142&lt;&gt;0,VLOOKUP($A142,'Потребление ЭЭ_факт'!$A$5:$DH$154,47+'Потребление ЭЭ_факт'!CR$4+47,FALSE),0))</f>
        <v>0</v>
      </c>
      <c r="BK142" s="17">
        <f>IF(AND($D142=$BI$4,$E142=BK$5),VLOOKUP($A142,'Потребление ЭЭ_факт'!$A$5:$DH$154,47+'Потребление ЭЭ_факт'!CS$4+47,FALSE),IF(BJ142&lt;&gt;0,VLOOKUP($A142,'Потребление ЭЭ_факт'!$A$5:$DH$154,47+'Потребление ЭЭ_факт'!CS$4+47,FALSE),0))</f>
        <v>0</v>
      </c>
      <c r="BL142" s="17">
        <f>IF(AND($D142=$BI$4,$E142=BL$5),VLOOKUP($A142,'Потребление ЭЭ_факт'!$A$5:$DH$154,47+'Потребление ЭЭ_факт'!CT$4+47,FALSE),IF(BK142&lt;&gt;0,VLOOKUP($A142,'Потребление ЭЭ_факт'!$A$5:$DH$154,47+'Потребление ЭЭ_факт'!CT$4+47,FALSE),0))</f>
        <v>0</v>
      </c>
      <c r="BM142" s="17">
        <f>IF(AND($D142=$BI$4,$E142=BM$5),VLOOKUP($A142,'Потребление ЭЭ_факт'!$A$5:$DH$154,47+'Потребление ЭЭ_факт'!CU$4+47,FALSE),IF(BL142&lt;&gt;0,VLOOKUP($A142,'Потребление ЭЭ_факт'!$A$5:$DH$154,47+'Потребление ЭЭ_факт'!CU$4+47,FALSE),0))</f>
        <v>0</v>
      </c>
      <c r="BN142" s="17">
        <f>IF(AND($D142=$BI$4,$E142=BN$5),VLOOKUP($A142,'Потребление ЭЭ_факт'!$A$5:$DH$154,47+'Потребление ЭЭ_факт'!CV$4+47,FALSE),IF(BM142&lt;&gt;0,VLOOKUP($A142,'Потребление ЭЭ_факт'!$A$5:$DH$154,47+'Потребление ЭЭ_факт'!CV$4+47,FALSE),0))</f>
        <v>0</v>
      </c>
      <c r="BO142" s="17">
        <f>IF(AND($D142=$BI$4,$E142=BO$5),VLOOKUP($A142,'Потребление ЭЭ_факт'!$A$5:$DH$154,47+'Потребление ЭЭ_факт'!CW$4+47,FALSE),IF(BN142&lt;&gt;0,VLOOKUP($A142,'Потребление ЭЭ_факт'!$A$5:$DH$154,47+'Потребление ЭЭ_факт'!CW$4+47,FALSE),0))</f>
        <v>0</v>
      </c>
      <c r="BP142" s="17">
        <f>IF(AND($D142=$BI$4,$E142=BP$5),VLOOKUP($A142,'Потребление ЭЭ_факт'!$A$5:$DH$154,47+'Потребление ЭЭ_факт'!CX$4+47,FALSE),IF(BO142&lt;&gt;0,VLOOKUP($A142,'Потребление ЭЭ_факт'!$A$5:$DH$154,47+'Потребление ЭЭ_факт'!CX$4+47,FALSE),0))</f>
        <v>0</v>
      </c>
      <c r="BQ142" s="17">
        <f>IF(AND($D142=$BI$4,$E142=BQ$5),VLOOKUP($A142,'Потребление ЭЭ_факт'!$A$5:$DH$154,47+'Потребление ЭЭ_факт'!CY$4+47,FALSE),IF(BP142&lt;&gt;0,VLOOKUP($A142,'Потребление ЭЭ_факт'!$A$5:$DH$154,47+'Потребление ЭЭ_факт'!CY$4+47,FALSE),0))</f>
        <v>0</v>
      </c>
      <c r="BR142" s="17">
        <f>IF(AND($D142=$BI$4,$E142=BR$5),VLOOKUP($A142,'Потребление ЭЭ_факт'!$A$5:$DH$154,47+'Потребление ЭЭ_факт'!CZ$4+47,FALSE),IF(BQ142&lt;&gt;0,VLOOKUP($A142,'Потребление ЭЭ_факт'!$A$5:$DH$154,47+'Потребление ЭЭ_факт'!CZ$4+47,FALSE),0))</f>
        <v>11417.528514285716</v>
      </c>
      <c r="BS142" s="17">
        <f>IF(AND($D142=$BI$4,$E142=BS$5),VLOOKUP($A142,'Потребление ЭЭ_факт'!$A$5:$DH$154,47+'Потребление ЭЭ_факт'!DA$4+47,FALSE),IF(BR142&lt;&gt;0,VLOOKUP($A142,'Потребление ЭЭ_факт'!$A$5:$DH$154,47+'Потребление ЭЭ_факт'!DA$4+47,FALSE),0))</f>
        <v>11545.060714285713</v>
      </c>
      <c r="BT142" s="17">
        <f>IF(AND($D142=$BI$4,$E142=BT$5),VLOOKUP($A142,'Потребление ЭЭ_факт'!$A$5:$DH$154,47+'Потребление ЭЭ_факт'!DB$4+47,FALSE),IF(BS142&lt;&gt;0,VLOOKUP($A142,'Потребление ЭЭ_факт'!$A$5:$DH$154,47+'Потребление ЭЭ_факт'!DB$4+47,FALSE),0))</f>
        <v>15420.197142857145</v>
      </c>
      <c r="BU142" s="14">
        <f>IF(AND($D142=$BU$4,$E142=BU$5),VLOOKUP($A142,'Потребление ЭЭ_факт'!$A$5:$DH$154,59+'Потребление ЭЭ_факт'!DC$4+47,FALSE),IF(BT142&lt;&gt;0,VLOOKUP($A142,'Потребление ЭЭ_факт'!$A$5:$DH$154,47+'Потребление ЭЭ_факт'!DC$4+59,FALSE),0))</f>
        <v>15003.870685714286</v>
      </c>
      <c r="BV142" s="17">
        <f>IF(AND($D142=$BU$4,$E142=BV$5),VLOOKUP($A142,'Потребление ЭЭ_факт'!$A$5:$DH$154,59+'Потребление ЭЭ_факт'!DD$4+47,FALSE),IF(BU142&lt;&gt;0,VLOOKUP($A142,'Потребление ЭЭ_факт'!$A$5:$DH$154,47+'Потребление ЭЭ_факт'!DD$4+59,FALSE),0))</f>
        <v>13642.458000000001</v>
      </c>
      <c r="BW142" s="17">
        <f>IF(AND($D142=$BU$4,$E142=BW$5),VLOOKUP($A142,'Потребление ЭЭ_факт'!$A$5:$DH$154,59+'Потребление ЭЭ_факт'!DE$4+47,FALSE),IF(BV142&lt;&gt;0,VLOOKUP($A142,'Потребление ЭЭ_факт'!$A$5:$DH$154,47+'Потребление ЭЭ_факт'!DE$4+59,FALSE),0))</f>
        <v>10874.59</v>
      </c>
      <c r="BX142" s="17">
        <f>IF(AND($D142=$BU$4,$E142=BX$5),VLOOKUP($A142,'Потребление ЭЭ_факт'!$A$5:$DH$154,59+'Потребление ЭЭ_факт'!DF$4+47,FALSE),IF(BW142&lt;&gt;0,VLOOKUP($A142,'Потребление ЭЭ_факт'!$A$5:$DH$154,47+'Потребление ЭЭ_факт'!DF$4+59,FALSE),0))</f>
        <v>12270</v>
      </c>
      <c r="BY142" s="17">
        <f>IF(AND($D142=$BU$4,$E142=BY$5),VLOOKUP($A142,'Потребление ЭЭ_факт'!$A$5:$DH$154,59+'Потребление ЭЭ_факт'!DG$4+47,FALSE),IF(BX142&lt;&gt;0,VLOOKUP($A142,'Потребление ЭЭ_факт'!$A$5:$DH$154,47+'Потребление ЭЭ_факт'!DG$4+59,FALSE),0))</f>
        <v>13462.204</v>
      </c>
      <c r="BZ142" s="17">
        <f>IF(AND($D142=$BU$4,$E142=BZ$5),VLOOKUP($A142,'Потребление ЭЭ_факт'!$A$5:$DH$154,59+'Потребление ЭЭ_факт'!DH$4+47,FALSE),IF(BY142&lt;&gt;0,VLOOKUP($A142,'Потребление ЭЭ_факт'!$A$5:$DH$154,47+'Потребление ЭЭ_факт'!DH$4+59,FALSE),0))</f>
        <v>14206.616</v>
      </c>
      <c r="CA142" s="17">
        <f t="shared" si="598"/>
        <v>14206.616</v>
      </c>
      <c r="CB142" s="17">
        <f t="shared" si="598"/>
        <v>14206.616</v>
      </c>
      <c r="CC142" s="17">
        <f t="shared" si="598"/>
        <v>14206.616</v>
      </c>
      <c r="CD142" s="17">
        <f t="shared" si="598"/>
        <v>14206.616</v>
      </c>
      <c r="CE142" s="17">
        <f t="shared" si="598"/>
        <v>14206.616</v>
      </c>
      <c r="CF142" s="15">
        <f t="shared" si="598"/>
        <v>14206.616</v>
      </c>
      <c r="CG142" s="14">
        <f t="shared" si="598"/>
        <v>14206.616</v>
      </c>
      <c r="CH142" s="15">
        <f t="shared" si="598"/>
        <v>14206.616</v>
      </c>
      <c r="CI142" s="15">
        <f t="shared" si="598"/>
        <v>14206.616</v>
      </c>
      <c r="CJ142" s="15">
        <f t="shared" si="598"/>
        <v>14206.616</v>
      </c>
      <c r="CK142" s="15">
        <f t="shared" si="598"/>
        <v>14206.616</v>
      </c>
      <c r="CL142" s="15">
        <f t="shared" si="598"/>
        <v>14206.616</v>
      </c>
      <c r="CM142" s="15">
        <f t="shared" si="591"/>
        <v>14206.616</v>
      </c>
      <c r="CN142" s="15">
        <f t="shared" si="592"/>
        <v>14206.616</v>
      </c>
      <c r="CO142" s="15">
        <f t="shared" si="593"/>
        <v>14206.616</v>
      </c>
      <c r="CP142" s="15">
        <f t="shared" si="594"/>
        <v>14206.616</v>
      </c>
      <c r="CQ142" s="15">
        <f t="shared" si="595"/>
        <v>14206.616</v>
      </c>
      <c r="CR142" s="16">
        <f t="shared" si="596"/>
        <v>14206.616</v>
      </c>
      <c r="CS142" s="14">
        <f t="shared" si="589"/>
        <v>14206.616</v>
      </c>
      <c r="CT142" s="15">
        <f t="shared" si="559"/>
        <v>14206.616</v>
      </c>
      <c r="CU142" s="15">
        <f t="shared" si="560"/>
        <v>14206.616</v>
      </c>
      <c r="CV142" s="15">
        <f t="shared" si="561"/>
        <v>14206.616</v>
      </c>
      <c r="CW142" s="15">
        <f t="shared" si="562"/>
        <v>14206.616</v>
      </c>
      <c r="CX142" s="15">
        <f t="shared" si="563"/>
        <v>14206.616</v>
      </c>
      <c r="CY142" s="15">
        <f t="shared" si="564"/>
        <v>14206.616</v>
      </c>
      <c r="CZ142" s="15">
        <f t="shared" si="565"/>
        <v>14206.616</v>
      </c>
      <c r="DA142" s="15">
        <f t="shared" si="566"/>
        <v>14206.616</v>
      </c>
      <c r="DB142" s="15">
        <f t="shared" si="567"/>
        <v>14206.616</v>
      </c>
      <c r="DC142" s="15">
        <f t="shared" si="568"/>
        <v>14206.616</v>
      </c>
      <c r="DD142" s="16">
        <f t="shared" si="459"/>
        <v>14206.616</v>
      </c>
      <c r="DE142" s="14">
        <f t="shared" si="460"/>
        <v>14206.616</v>
      </c>
      <c r="DF142" s="15">
        <f t="shared" si="569"/>
        <v>14206.616</v>
      </c>
      <c r="DG142" s="15">
        <f t="shared" si="570"/>
        <v>14206.616</v>
      </c>
      <c r="DH142" s="15">
        <f t="shared" si="571"/>
        <v>14206.616</v>
      </c>
      <c r="DI142" s="15">
        <f t="shared" si="572"/>
        <v>14206.616</v>
      </c>
      <c r="DJ142" s="15">
        <f t="shared" si="573"/>
        <v>14206.616</v>
      </c>
      <c r="DK142" s="15">
        <f t="shared" si="574"/>
        <v>14206.616</v>
      </c>
      <c r="DL142" s="15">
        <f t="shared" si="575"/>
        <v>14206.616</v>
      </c>
      <c r="DM142" s="15">
        <f t="shared" si="576"/>
        <v>14206.616</v>
      </c>
      <c r="DN142" s="15">
        <f t="shared" si="577"/>
        <v>14206.616</v>
      </c>
      <c r="DO142" s="15">
        <f t="shared" si="578"/>
        <v>14206.616</v>
      </c>
      <c r="DP142" s="16">
        <f t="shared" si="579"/>
        <v>14206.616</v>
      </c>
      <c r="DQ142" s="14">
        <f t="shared" si="486"/>
        <v>14206.616</v>
      </c>
      <c r="DR142" s="15">
        <f t="shared" si="487"/>
        <v>14206.616</v>
      </c>
      <c r="DS142" s="15">
        <f t="shared" si="488"/>
        <v>14206.616</v>
      </c>
      <c r="DT142" s="15">
        <f t="shared" si="489"/>
        <v>14206.616</v>
      </c>
      <c r="DU142" s="15">
        <f t="shared" si="490"/>
        <v>14206.616</v>
      </c>
      <c r="DV142" s="15">
        <f t="shared" si="491"/>
        <v>14206.616</v>
      </c>
      <c r="DW142" s="15">
        <f t="shared" si="492"/>
        <v>14206.616</v>
      </c>
      <c r="DX142" s="15">
        <f t="shared" si="493"/>
        <v>14206.616</v>
      </c>
      <c r="DY142" s="15">
        <f t="shared" si="494"/>
        <v>14206.616</v>
      </c>
      <c r="DZ142" s="15">
        <f t="shared" si="444"/>
        <v>14206.616</v>
      </c>
      <c r="EA142" s="15">
        <f t="shared" si="445"/>
        <v>14206.616</v>
      </c>
      <c r="EB142" s="16">
        <f t="shared" si="446"/>
        <v>14206.616</v>
      </c>
      <c r="EC142" s="14">
        <f t="shared" si="447"/>
        <v>14206.616</v>
      </c>
      <c r="ED142" s="15">
        <f t="shared" si="448"/>
        <v>14206.616</v>
      </c>
      <c r="EE142" s="15">
        <f t="shared" si="449"/>
        <v>14206.616</v>
      </c>
      <c r="EF142" s="15">
        <f t="shared" si="450"/>
        <v>14206.616</v>
      </c>
      <c r="EG142" s="15">
        <f t="shared" si="451"/>
        <v>14206.616</v>
      </c>
      <c r="EH142" s="15">
        <f t="shared" si="452"/>
        <v>14206.616</v>
      </c>
      <c r="EI142" s="15">
        <f t="shared" si="453"/>
        <v>14206.616</v>
      </c>
      <c r="EJ142" s="15">
        <f t="shared" si="454"/>
        <v>14206.616</v>
      </c>
      <c r="EK142" s="15">
        <f t="shared" si="455"/>
        <v>14206.616</v>
      </c>
      <c r="EL142" s="15">
        <f t="shared" si="456"/>
        <v>14206.616</v>
      </c>
      <c r="EM142" s="15">
        <f t="shared" si="457"/>
        <v>14206.616</v>
      </c>
      <c r="EN142" s="16">
        <f t="shared" si="458"/>
        <v>14206.616</v>
      </c>
      <c r="EO142" s="14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6"/>
      <c r="FC142" s="14"/>
      <c r="FD142" s="17"/>
      <c r="FE142" s="17"/>
      <c r="FF142" s="17"/>
      <c r="FG142" s="17"/>
      <c r="FH142" s="17"/>
      <c r="FI142" s="17"/>
      <c r="FJ142" s="17"/>
      <c r="FK142" s="17"/>
      <c r="FL142" s="17"/>
      <c r="FM142" s="17"/>
      <c r="FN142" s="17"/>
      <c r="FO142" s="14"/>
      <c r="FP142" s="17"/>
      <c r="FQ142" s="17"/>
      <c r="FR142" s="17"/>
      <c r="FS142" s="17"/>
      <c r="FT142" s="17"/>
      <c r="FU142" s="17"/>
      <c r="FV142" s="17"/>
      <c r="FW142" s="17"/>
      <c r="FX142" s="17"/>
      <c r="FY142" s="17"/>
      <c r="FZ142" s="17"/>
      <c r="GA142" s="14"/>
      <c r="GB142" s="17"/>
      <c r="GC142" s="17"/>
      <c r="GD142" s="17"/>
      <c r="GE142" s="17"/>
      <c r="GF142" s="17"/>
      <c r="GG142" s="17"/>
      <c r="GH142" s="17"/>
      <c r="GI142" s="17"/>
      <c r="GJ142" s="17"/>
      <c r="GK142" s="17">
        <f t="shared" si="498"/>
        <v>11545.060714285713</v>
      </c>
      <c r="GL142" s="17">
        <f t="shared" si="499"/>
        <v>15420.197142857145</v>
      </c>
      <c r="GM142" s="14">
        <f t="shared" si="500"/>
        <v>15003.870685714286</v>
      </c>
      <c r="GN142" s="17">
        <f t="shared" si="501"/>
        <v>13642.458000000001</v>
      </c>
      <c r="GO142" s="17">
        <f t="shared" si="502"/>
        <v>10874.59</v>
      </c>
      <c r="GP142" s="17">
        <f t="shared" si="503"/>
        <v>12270</v>
      </c>
      <c r="GQ142" s="17">
        <f t="shared" si="504"/>
        <v>13462.204</v>
      </c>
      <c r="GR142" s="17">
        <f t="shared" si="505"/>
        <v>14206.616</v>
      </c>
      <c r="GS142" s="17">
        <f t="shared" si="506"/>
        <v>14206.616</v>
      </c>
      <c r="GT142" s="17">
        <f t="shared" si="507"/>
        <v>14206.616</v>
      </c>
      <c r="GU142" s="17">
        <f t="shared" si="508"/>
        <v>14206.616</v>
      </c>
      <c r="GV142" s="17">
        <f t="shared" si="509"/>
        <v>14206.616</v>
      </c>
      <c r="GW142" s="17">
        <f t="shared" si="510"/>
        <v>14206.616</v>
      </c>
      <c r="GX142" s="15">
        <f t="shared" si="511"/>
        <v>14206.616</v>
      </c>
      <c r="GY142" s="14">
        <f t="shared" si="512"/>
        <v>14206.616</v>
      </c>
      <c r="GZ142" s="15">
        <f t="shared" si="513"/>
        <v>14206.616</v>
      </c>
      <c r="HA142" s="15">
        <f t="shared" si="514"/>
        <v>14206.616</v>
      </c>
      <c r="HB142" s="15">
        <f t="shared" si="515"/>
        <v>14206.616</v>
      </c>
      <c r="HC142" s="15">
        <f t="shared" si="516"/>
        <v>14206.616</v>
      </c>
      <c r="HD142" s="15">
        <f t="shared" si="517"/>
        <v>14206.616</v>
      </c>
      <c r="HE142" s="15">
        <f t="shared" si="518"/>
        <v>14206.616</v>
      </c>
      <c r="HF142" s="15">
        <f t="shared" si="519"/>
        <v>14206.616</v>
      </c>
      <c r="HG142" s="15">
        <f t="shared" si="520"/>
        <v>14206.616</v>
      </c>
      <c r="HH142" s="15">
        <f t="shared" si="521"/>
        <v>14206.616</v>
      </c>
      <c r="HI142" s="15">
        <f t="shared" si="522"/>
        <v>14206.616</v>
      </c>
      <c r="HJ142" s="16">
        <f t="shared" si="523"/>
        <v>14206.616</v>
      </c>
      <c r="HK142" s="14">
        <f t="shared" si="524"/>
        <v>14206.616</v>
      </c>
      <c r="HL142" s="15">
        <f t="shared" si="525"/>
        <v>14206.616</v>
      </c>
      <c r="HM142" s="15">
        <f t="shared" si="526"/>
        <v>14206.616</v>
      </c>
      <c r="HN142" s="15">
        <f t="shared" si="527"/>
        <v>14206.616</v>
      </c>
      <c r="HO142" s="15">
        <f t="shared" si="528"/>
        <v>14206.616</v>
      </c>
      <c r="HP142" s="15">
        <f t="shared" si="529"/>
        <v>14206.616</v>
      </c>
      <c r="HQ142" s="15">
        <f t="shared" si="530"/>
        <v>14206.616</v>
      </c>
      <c r="HR142" s="15">
        <f t="shared" si="531"/>
        <v>14206.616</v>
      </c>
      <c r="HS142" s="15">
        <f t="shared" si="532"/>
        <v>14206.616</v>
      </c>
      <c r="HT142" s="15">
        <f t="shared" si="533"/>
        <v>14206.616</v>
      </c>
      <c r="HU142" s="15">
        <f t="shared" si="534"/>
        <v>14206.616</v>
      </c>
      <c r="HV142" s="16">
        <f t="shared" si="535"/>
        <v>14206.616</v>
      </c>
      <c r="HW142" s="14">
        <f t="shared" si="536"/>
        <v>14206.616</v>
      </c>
      <c r="HX142" s="15">
        <f t="shared" si="537"/>
        <v>14206.616</v>
      </c>
      <c r="HY142" s="15">
        <f t="shared" si="538"/>
        <v>14206.616</v>
      </c>
      <c r="HZ142" s="15">
        <f t="shared" si="539"/>
        <v>14206.616</v>
      </c>
      <c r="IA142" s="15">
        <f t="shared" si="540"/>
        <v>14206.616</v>
      </c>
      <c r="IB142" s="15">
        <f t="shared" si="541"/>
        <v>14206.616</v>
      </c>
      <c r="IC142" s="15">
        <f t="shared" si="542"/>
        <v>14206.616</v>
      </c>
      <c r="ID142" s="15">
        <f t="shared" si="543"/>
        <v>14206.616</v>
      </c>
      <c r="IE142" s="15">
        <f t="shared" si="544"/>
        <v>14206.616</v>
      </c>
      <c r="IF142" s="15">
        <f t="shared" si="545"/>
        <v>14206.616</v>
      </c>
      <c r="IG142" s="15">
        <f t="shared" si="546"/>
        <v>14206.616</v>
      </c>
      <c r="IH142" s="16">
        <f t="shared" si="547"/>
        <v>14206.616</v>
      </c>
      <c r="II142" s="14">
        <f t="shared" si="548"/>
        <v>14206.616</v>
      </c>
      <c r="IJ142" s="15">
        <f t="shared" si="549"/>
        <v>14206.616</v>
      </c>
      <c r="IK142" s="15">
        <f t="shared" si="550"/>
        <v>14206.616</v>
      </c>
      <c r="IL142" s="15">
        <f t="shared" si="551"/>
        <v>14206.616</v>
      </c>
      <c r="IM142" s="15">
        <f t="shared" si="552"/>
        <v>14206.616</v>
      </c>
      <c r="IN142" s="15">
        <f t="shared" si="553"/>
        <v>14206.616</v>
      </c>
      <c r="IO142" s="15">
        <f t="shared" si="554"/>
        <v>14206.616</v>
      </c>
      <c r="IP142" s="15">
        <f t="shared" si="597"/>
        <v>14206.616</v>
      </c>
      <c r="IQ142" s="15">
        <f t="shared" si="599"/>
        <v>14206.616</v>
      </c>
      <c r="IR142" s="15">
        <f t="shared" ref="IR142:IR154" si="600">DZ142</f>
        <v>14206.616</v>
      </c>
      <c r="IS142" s="15"/>
      <c r="IT142" s="16"/>
      <c r="IU142" s="14"/>
      <c r="IV142" s="15"/>
      <c r="IW142" s="15"/>
      <c r="IX142" s="15"/>
      <c r="IY142" s="15"/>
      <c r="IZ142" s="15"/>
      <c r="JA142" s="15"/>
      <c r="JB142" s="15"/>
      <c r="JC142" s="15"/>
      <c r="JD142" s="15"/>
      <c r="JE142" s="15"/>
      <c r="JF142" s="16"/>
      <c r="JH142" s="17"/>
      <c r="JI142" s="14">
        <f t="shared" si="580"/>
        <v>0</v>
      </c>
      <c r="JJ142" s="15">
        <f t="shared" si="581"/>
        <v>0</v>
      </c>
      <c r="JK142" s="15">
        <f t="shared" si="582"/>
        <v>26965.25785714286</v>
      </c>
      <c r="JL142" s="15">
        <f t="shared" si="583"/>
        <v>164699.43468571428</v>
      </c>
      <c r="JM142" s="15">
        <f t="shared" si="584"/>
        <v>170479.39199999999</v>
      </c>
      <c r="JN142" s="15">
        <f t="shared" si="585"/>
        <v>170479.39199999999</v>
      </c>
      <c r="JO142" s="15">
        <f t="shared" si="586"/>
        <v>170479.39199999999</v>
      </c>
      <c r="JP142" s="15">
        <f t="shared" si="587"/>
        <v>142066.15999999997</v>
      </c>
      <c r="JQ142" s="15">
        <f t="shared" si="588"/>
        <v>0</v>
      </c>
      <c r="JR142" s="14"/>
    </row>
    <row r="143" spans="1:278" ht="12.75" customHeight="1" x14ac:dyDescent="0.25">
      <c r="A143" s="5" t="s">
        <v>269</v>
      </c>
      <c r="B143" s="3" t="s">
        <v>270</v>
      </c>
      <c r="C143" s="4">
        <v>45576</v>
      </c>
      <c r="D143">
        <f t="shared" si="479"/>
        <v>2024</v>
      </c>
      <c r="E143">
        <f t="shared" si="480"/>
        <v>10</v>
      </c>
      <c r="F143">
        <f t="shared" si="481"/>
        <v>2021</v>
      </c>
      <c r="G143">
        <f t="shared" si="483"/>
        <v>10</v>
      </c>
      <c r="H143">
        <f t="shared" si="555"/>
        <v>2024</v>
      </c>
      <c r="I143">
        <f t="shared" si="556"/>
        <v>11</v>
      </c>
      <c r="J143">
        <f t="shared" si="557"/>
        <v>2029</v>
      </c>
      <c r="K143">
        <f t="shared" si="558"/>
        <v>10</v>
      </c>
      <c r="M143" s="28">
        <f>IF(AND($D143=$M$4,$E143=M$5),VLOOKUP($A143,'Потребление ЭЭ_факт'!$A$5:$DH$154,47+'Потребление ЭЭ_факт'!AU$4-1,FALSE),IF(L143&lt;&gt;0,VLOOKUP($A143,'Потребление ЭЭ_факт'!$A$5:$DH$154,47+'Потребление ЭЭ_факт'!AU$4-1,FALSE),0))</f>
        <v>0</v>
      </c>
      <c r="N143" s="17">
        <f>IF(AND($D143=$M$4,$E143=N$5),VLOOKUP($A143,'Потребление ЭЭ_факт'!$A$5:$DH$154,47+'Потребление ЭЭ_факт'!AV$4-1,FALSE),IF(M143&lt;&gt;0,VLOOKUP($A143,'Потребление ЭЭ_факт'!$A$5:$DH$154,47+'Потребление ЭЭ_факт'!AV$4-1,FALSE),0))</f>
        <v>0</v>
      </c>
      <c r="O143" s="17">
        <f>IF(AND($D143=$M$4,$E143=O$5),VLOOKUP($A143,'Потребление ЭЭ_факт'!$A$5:$DH$154,47+'Потребление ЭЭ_факт'!AW$4-1,FALSE),IF(N143&lt;&gt;0,VLOOKUP($A143,'Потребление ЭЭ_факт'!$A$5:$DH$154,47+'Потребление ЭЭ_факт'!AW$4-1,FALSE),0))</f>
        <v>0</v>
      </c>
      <c r="P143" s="17">
        <f>IF(AND($D143=$M$4,$E143=P$5),VLOOKUP($A143,'Потребление ЭЭ_факт'!$A$5:$DH$154,47+'Потребление ЭЭ_факт'!AX$4-1,FALSE),IF(O143&lt;&gt;0,VLOOKUP($A143,'Потребление ЭЭ_факт'!$A$5:$DH$154,47+'Потребление ЭЭ_факт'!AX$4-1,FALSE),0))</f>
        <v>0</v>
      </c>
      <c r="Q143" s="17">
        <f>IF(AND($D143=$M$4,$E143=Q$5),VLOOKUP($A143,'Потребление ЭЭ_факт'!$A$5:$DH$154,47+'Потребление ЭЭ_факт'!AY$4-1,FALSE),IF(P143&lt;&gt;0,VLOOKUP($A143,'Потребление ЭЭ_факт'!$A$5:$DH$154,47+'Потребление ЭЭ_факт'!AY$4-1,FALSE),0))</f>
        <v>0</v>
      </c>
      <c r="R143" s="17">
        <f>IF(AND($D143=$M$4,$E143=R$5),VLOOKUP($A143,'Потребление ЭЭ_факт'!$A$5:$DH$154,47+'Потребление ЭЭ_факт'!AZ$4-1,FALSE),IF(Q143&lt;&gt;0,VLOOKUP($A143,'Потребление ЭЭ_факт'!$A$5:$DH$154,47+'Потребление ЭЭ_факт'!AZ$4-1,FALSE),0))</f>
        <v>0</v>
      </c>
      <c r="S143" s="17">
        <f>IF(AND($D143=$M$4,$E143=S$5),VLOOKUP($A143,'Потребление ЭЭ_факт'!$A$5:$DH$154,47+'Потребление ЭЭ_факт'!BA$4-1,FALSE),IF(R143&lt;&gt;0,VLOOKUP($A143,'Потребление ЭЭ_факт'!$A$5:$DH$154,47+'Потребление ЭЭ_факт'!BA$4-1,FALSE),0))</f>
        <v>0</v>
      </c>
      <c r="T143" s="17">
        <f>IF(AND($D143=$M$4,$E143=T$5),VLOOKUP($A143,'Потребление ЭЭ_факт'!$A$5:$DH$154,47+'Потребление ЭЭ_факт'!BB$4-1,FALSE),IF(S143&lt;&gt;0,VLOOKUP($A143,'Потребление ЭЭ_факт'!$A$5:$DH$154,47+'Потребление ЭЭ_факт'!BB$4-1,FALSE),0))</f>
        <v>0</v>
      </c>
      <c r="U143" s="17">
        <f>IF(AND($D143=$M$4,$E143=U$5),VLOOKUP($A143,'Потребление ЭЭ_факт'!$A$5:$DH$154,47+'Потребление ЭЭ_факт'!BC$4-1,FALSE),IF(T143&lt;&gt;0,VLOOKUP($A143,'Потребление ЭЭ_факт'!$A$5:$DH$154,47+'Потребление ЭЭ_факт'!BC$4-1,FALSE),0))</f>
        <v>0</v>
      </c>
      <c r="V143" s="17">
        <f>IF(AND($D143=$M$4,$E143=V$5),VLOOKUP($A143,'Потребление ЭЭ_факт'!$A$5:$DH$154,47+'Потребление ЭЭ_факт'!BD$4-1,FALSE),IF(U143&lt;&gt;0,VLOOKUP($A143,'Потребление ЭЭ_факт'!$A$5:$DH$154,47+'Потребление ЭЭ_факт'!BD$4-1,FALSE),0))</f>
        <v>0</v>
      </c>
      <c r="W143" s="17">
        <f>IF(AND($D143=$M$4,$E143=W$5),VLOOKUP($A143,'Потребление ЭЭ_факт'!$A$5:$DH$154,47+'Потребление ЭЭ_факт'!BE$4-1,FALSE),IF(V143&lt;&gt;0,VLOOKUP($A143,'Потребление ЭЭ_факт'!$A$5:$DH$154,47+'Потребление ЭЭ_факт'!BE$4-1,FALSE),0))</f>
        <v>0</v>
      </c>
      <c r="X143" s="17">
        <f>IF(AND($D143=$M$4,$E143=X$5),VLOOKUP($A143,'Потребление ЭЭ_факт'!$A$5:$DH$154,47+'Потребление ЭЭ_факт'!BF$4-1,FALSE),IF(W143&lt;&gt;0,VLOOKUP($A143,'Потребление ЭЭ_факт'!$A$5:$DH$154,47+'Потребление ЭЭ_факт'!BF$4-1,FALSE),0))</f>
        <v>0</v>
      </c>
      <c r="Y143" s="14">
        <f>IF(AND($D143=$Y$4,$E143=Y$5),VLOOKUP($A143,'Потребление ЭЭ_факт'!$A$5:$DH$154,47+'Потребление ЭЭ_факт'!BG$4+11,FALSE),IF(X143&lt;&gt;0,VLOOKUP($A143,'Потребление ЭЭ_факт'!$A$5:$DH$154,47+'Потребление ЭЭ_факт'!BG$4+11,FALSE),0))</f>
        <v>0</v>
      </c>
      <c r="Z143" s="17">
        <f>IF(AND($D143=$Y$4,$E143=Z$5),VLOOKUP($A143,'Потребление ЭЭ_факт'!$A$5:$DH$154,47+'Потребление ЭЭ_факт'!BH$4+11,FALSE),IF(Y143&lt;&gt;0,VLOOKUP($A143,'Потребление ЭЭ_факт'!$A$5:$DH$154,47+'Потребление ЭЭ_факт'!BH$4+11,FALSE),0))</f>
        <v>0</v>
      </c>
      <c r="AA143" s="17">
        <f>IF(AND($D143=$Y$4,$E143=AA$5),VLOOKUP($A143,'Потребление ЭЭ_факт'!$A$5:$DH$154,47+'Потребление ЭЭ_факт'!BI$4+11,FALSE),IF(Z143&lt;&gt;0,VLOOKUP($A143,'Потребление ЭЭ_факт'!$A$5:$DH$154,47+'Потребление ЭЭ_факт'!BI$4+11,FALSE),0))</f>
        <v>0</v>
      </c>
      <c r="AB143" s="17">
        <f>IF(AND($D143=$Y$4,$E143=AB$5),VLOOKUP($A143,'Потребление ЭЭ_факт'!$A$5:$DH$154,47+'Потребление ЭЭ_факт'!BJ$4+11,FALSE),IF(AA143&lt;&gt;0,VLOOKUP($A143,'Потребление ЭЭ_факт'!$A$5:$DH$154,47+'Потребление ЭЭ_факт'!BJ$4+11,FALSE),0))</f>
        <v>0</v>
      </c>
      <c r="AC143" s="17">
        <f>IF(AND($D143=$Y$4,$E143=AC$5),VLOOKUP($A143,'Потребление ЭЭ_факт'!$A$5:$DH$154,47+'Потребление ЭЭ_факт'!BK$4+11,FALSE),IF(AB143&lt;&gt;0,VLOOKUP($A143,'Потребление ЭЭ_факт'!$A$5:$DH$154,47+'Потребление ЭЭ_факт'!BK$4+11,FALSE),0))</f>
        <v>0</v>
      </c>
      <c r="AD143" s="17">
        <f>IF(AND($D143=$Y$4,$E143=AD$5),VLOOKUP($A143,'Потребление ЭЭ_факт'!$A$5:$DH$154,47+'Потребление ЭЭ_факт'!BL$4+11,FALSE),IF(AC143&lt;&gt;0,VLOOKUP($A143,'Потребление ЭЭ_факт'!$A$5:$DH$154,47+'Потребление ЭЭ_факт'!BL$4+11,FALSE),0))</f>
        <v>0</v>
      </c>
      <c r="AE143" s="17">
        <f>IF(AND($D143=$Y$4,$E143=AE$5),VLOOKUP($A143,'Потребление ЭЭ_факт'!$A$5:$DH$154,47+'Потребление ЭЭ_факт'!BM$4+11,FALSE),IF(AD143&lt;&gt;0,VLOOKUP($A143,'Потребление ЭЭ_факт'!$A$5:$DH$154,47+'Потребление ЭЭ_факт'!BM$4+11,FALSE),0))</f>
        <v>0</v>
      </c>
      <c r="AF143" s="17">
        <f>IF(AND($D143=$Y$4,$E143=AF$5),VLOOKUP($A143,'Потребление ЭЭ_факт'!$A$5:$DH$154,47+'Потребление ЭЭ_факт'!BN$4+11,FALSE),IF(AE143&lt;&gt;0,VLOOKUP($A143,'Потребление ЭЭ_факт'!$A$5:$DH$154,47+'Потребление ЭЭ_факт'!BN$4+11,FALSE),0))</f>
        <v>0</v>
      </c>
      <c r="AG143" s="17">
        <f>IF(AND($D143=$Y$4,$E143=AG$5),VLOOKUP($A143,'Потребление ЭЭ_факт'!$A$5:$DH$154,47+'Потребление ЭЭ_факт'!BO$4+11,FALSE),IF(AF143&lt;&gt;0,VLOOKUP($A143,'Потребление ЭЭ_факт'!$A$5:$DH$154,47+'Потребление ЭЭ_факт'!BO$4+11,FALSE),0))</f>
        <v>0</v>
      </c>
      <c r="AH143" s="17">
        <f>IF(AND($D143=$Y$4,$E143=AH$5),VLOOKUP($A143,'Потребление ЭЭ_факт'!$A$5:$DH$154,47+'Потребление ЭЭ_факт'!BP$4+11,FALSE),IF(AG143&lt;&gt;0,VLOOKUP($A143,'Потребление ЭЭ_факт'!$A$5:$DH$154,47+'Потребление ЭЭ_факт'!BP$4+11,FALSE),0))</f>
        <v>0</v>
      </c>
      <c r="AI143" s="17">
        <f>IF(AND($D143=$Y$4,$E143=AI$5),VLOOKUP($A143,'Потребление ЭЭ_факт'!$A$5:$DH$154,47+'Потребление ЭЭ_факт'!BQ$4+11,FALSE),IF(AH143&lt;&gt;0,VLOOKUP($A143,'Потребление ЭЭ_факт'!$A$5:$DH$154,47+'Потребление ЭЭ_факт'!BQ$4+11,FALSE),0))</f>
        <v>0</v>
      </c>
      <c r="AJ143" s="17">
        <f>IF(AND($D143=$Y$4,$E143=AJ$5),VLOOKUP($A143,'Потребление ЭЭ_факт'!$A$5:$DH$154,47+'Потребление ЭЭ_факт'!BR$4+11,FALSE),IF(AI143&lt;&gt;0,VLOOKUP($A143,'Потребление ЭЭ_факт'!$A$5:$DH$154,47+'Потребление ЭЭ_факт'!BR$4+11,FALSE),0))</f>
        <v>0</v>
      </c>
      <c r="AK143" s="14">
        <f>IF(AND($D143=$AK$4,$E143=AK$5),VLOOKUP($A143,'Потребление ЭЭ_факт'!$A$5:$DH$154,47+'Потребление ЭЭ_факт'!BS$4+23,FALSE),IF(AJ143&lt;&gt;0,VLOOKUP($A143,'Потребление ЭЭ_факт'!$A$5:$DH$154,47+'Потребление ЭЭ_факт'!BS$4+23,FALSE),0))</f>
        <v>0</v>
      </c>
      <c r="AL143" s="17">
        <f>IF(AND($D143=$AK$4,$E143=AL$5),VLOOKUP($A143,'Потребление ЭЭ_факт'!$A$5:$DH$154,47+'Потребление ЭЭ_факт'!BT$4+23,FALSE),IF(AK143&lt;&gt;0,VLOOKUP($A143,'Потребление ЭЭ_факт'!$A$5:$DH$154,47+'Потребление ЭЭ_факт'!BT$4+23,FALSE),0))</f>
        <v>0</v>
      </c>
      <c r="AM143" s="17">
        <f>IF(AND($D143=$AK$4,$E143=AM$5),VLOOKUP($A143,'Потребление ЭЭ_факт'!$A$5:$DH$154,47+'Потребление ЭЭ_факт'!BU$4+23,FALSE),IF(AL143&lt;&gt;0,VLOOKUP($A143,'Потребление ЭЭ_факт'!$A$5:$DH$154,47+'Потребление ЭЭ_факт'!BU$4+23,FALSE),0))</f>
        <v>0</v>
      </c>
      <c r="AN143" s="17">
        <f>IF(AND($D143=$AK$4,$E143=AN$5),VLOOKUP($A143,'Потребление ЭЭ_факт'!$A$5:$DH$154,47+'Потребление ЭЭ_факт'!BV$4+23,FALSE),IF(AM143&lt;&gt;0,VLOOKUP($A143,'Потребление ЭЭ_факт'!$A$5:$DH$154,47+'Потребление ЭЭ_факт'!BV$4+23,FALSE),0))</f>
        <v>0</v>
      </c>
      <c r="AO143" s="17">
        <f>IF(AND($D143=$AK$4,$E143=AO$5),VLOOKUP($A143,'Потребление ЭЭ_факт'!$A$5:$DH$154,47+'Потребление ЭЭ_факт'!BW$4+23,FALSE),IF(AN143&lt;&gt;0,VLOOKUP($A143,'Потребление ЭЭ_факт'!$A$5:$DH$154,47+'Потребление ЭЭ_факт'!BW$4+23,FALSE),0))</f>
        <v>0</v>
      </c>
      <c r="AP143" s="17">
        <f>IF(AND($D143=$AK$4,$E143=AP$5),VLOOKUP($A143,'Потребление ЭЭ_факт'!$A$5:$DH$154,47+'Потребление ЭЭ_факт'!BX$4+23,FALSE),IF(AO143&lt;&gt;0,VLOOKUP($A143,'Потребление ЭЭ_факт'!$A$5:$DH$154,47+'Потребление ЭЭ_факт'!BX$4+23,FALSE),0))</f>
        <v>0</v>
      </c>
      <c r="AQ143" s="17">
        <f>IF(AND($D143=$AK$4,$E143=AQ$5),VLOOKUP($A143,'Потребление ЭЭ_факт'!$A$5:$DH$154,47+'Потребление ЭЭ_факт'!BY$4+23,FALSE),IF(AP143&lt;&gt;0,VLOOKUP($A143,'Потребление ЭЭ_факт'!$A$5:$DH$154,47+'Потребление ЭЭ_факт'!BY$4+23,FALSE),0))</f>
        <v>0</v>
      </c>
      <c r="AR143" s="17">
        <f>IF(AND($D143=$AK$4,$E143=AR$5),VLOOKUP($A143,'Потребление ЭЭ_факт'!$A$5:$DH$154,47+'Потребление ЭЭ_факт'!BZ$4+23,FALSE),IF(AQ143&lt;&gt;0,VLOOKUP($A143,'Потребление ЭЭ_факт'!$A$5:$DH$154,47+'Потребление ЭЭ_факт'!BZ$4+23,FALSE),0))</f>
        <v>0</v>
      </c>
      <c r="AS143" s="17">
        <f>IF(AND($D143=$AK$4,$E143=AS$5),VLOOKUP($A143,'Потребление ЭЭ_факт'!$A$5:$DH$154,47+'Потребление ЭЭ_факт'!CA$4+23,FALSE),IF(AR143&lt;&gt;0,VLOOKUP($A143,'Потребление ЭЭ_факт'!$A$5:$DH$154,47+'Потребление ЭЭ_факт'!CA$4+23,FALSE),0))</f>
        <v>0</v>
      </c>
      <c r="AT143" s="17">
        <f>IF(AND($D143=$AK$4,$E143=AT$5),VLOOKUP($A143,'Потребление ЭЭ_факт'!$A$5:$DH$154,47+'Потребление ЭЭ_факт'!CB$4+23,FALSE),IF(AS143&lt;&gt;0,VLOOKUP($A143,'Потребление ЭЭ_факт'!$A$5:$DH$154,47+'Потребление ЭЭ_факт'!CB$4+23,FALSE),0))</f>
        <v>0</v>
      </c>
      <c r="AU143" s="17">
        <f>IF(AND($D143=$AK$4,$E143=AU$5),VLOOKUP($A143,'Потребление ЭЭ_факт'!$A$5:$DH$154,47+'Потребление ЭЭ_факт'!CC$4+23,FALSE),IF(AT143&lt;&gt;0,VLOOKUP($A143,'Потребление ЭЭ_факт'!$A$5:$DH$154,47+'Потребление ЭЭ_факт'!CC$4+23,FALSE),0))</f>
        <v>0</v>
      </c>
      <c r="AV143" s="17">
        <f>IF(AND($D143=$AK$4,$E143=AV$5),VLOOKUP($A143,'Потребление ЭЭ_факт'!$A$5:$DH$154,47+'Потребление ЭЭ_факт'!CD$4+23,FALSE),IF(AU143&lt;&gt;0,VLOOKUP($A143,'Потребление ЭЭ_факт'!$A$5:$DH$154,47+'Потребление ЭЭ_факт'!CD$4+23,FALSE),0))</f>
        <v>0</v>
      </c>
      <c r="AW143" s="14">
        <f>IF(AND($D143=$AW$4,$E143=AW$5),VLOOKUP($A143,'Потребление ЭЭ_факт'!$A$5:$DH$154,47+'Потребление ЭЭ_факт'!CE$4+35,FALSE),IF(AV143&lt;&gt;0,VLOOKUP($A143,'Потребление ЭЭ_факт'!$A$5:$DH$154,47+'Потребление ЭЭ_факт'!CE$4+35,FALSE),0))</f>
        <v>0</v>
      </c>
      <c r="AX143" s="17">
        <f>IF(AND($D143=$AW$4,$E143=AX$5),VLOOKUP($A143,'Потребление ЭЭ_факт'!$A$5:$DH$154,47+'Потребление ЭЭ_факт'!CF$4+35,FALSE),IF(AW143&lt;&gt;0,VLOOKUP($A143,'Потребление ЭЭ_факт'!$A$5:$DH$154,47+'Потребление ЭЭ_факт'!CF$4+35,FALSE),0))</f>
        <v>0</v>
      </c>
      <c r="AY143" s="17">
        <f>IF(AND($D143=$AW$4,$E143=AY$5),VLOOKUP($A143,'Потребление ЭЭ_факт'!$A$5:$DH$154,47+'Потребление ЭЭ_факт'!CG$4+35,FALSE),IF(AX143&lt;&gt;0,VLOOKUP($A143,'Потребление ЭЭ_факт'!$A$5:$DH$154,47+'Потребление ЭЭ_факт'!CG$4+35,FALSE),0))</f>
        <v>0</v>
      </c>
      <c r="AZ143" s="17">
        <f>IF(AND($D143=$AW$4,$E143=AZ$5),VLOOKUP($A143,'Потребление ЭЭ_факт'!$A$5:$DH$154,47+'Потребление ЭЭ_факт'!CH$4+35,FALSE),IF(AY143&lt;&gt;0,VLOOKUP($A143,'Потребление ЭЭ_факт'!$A$5:$DH$154,47+'Потребление ЭЭ_факт'!CH$4+35,FALSE),0))</f>
        <v>0</v>
      </c>
      <c r="BA143" s="17">
        <f>IF(AND($D143=$AW$4,$E143=BA$5),VLOOKUP($A143,'Потребление ЭЭ_факт'!$A$5:$DH$154,47+'Потребление ЭЭ_факт'!CI$4+35,FALSE),IF(AZ143&lt;&gt;0,VLOOKUP($A143,'Потребление ЭЭ_факт'!$A$5:$DH$154,47+'Потребление ЭЭ_факт'!CI$4+35,FALSE),0))</f>
        <v>0</v>
      </c>
      <c r="BB143" s="17">
        <f>IF(AND($D143=$AW$4,$E143=BB$5),VLOOKUP($A143,'Потребление ЭЭ_факт'!$A$5:$DH$154,47+'Потребление ЭЭ_факт'!CJ$4+35,FALSE),IF(BA143&lt;&gt;0,VLOOKUP($A143,'Потребление ЭЭ_факт'!$A$5:$DH$154,47+'Потребление ЭЭ_факт'!CJ$4+35,FALSE),0))</f>
        <v>0</v>
      </c>
      <c r="BC143" s="17">
        <f>IF(AND($D143=$AW$4,$E143=BC$5),VLOOKUP($A143,'Потребление ЭЭ_факт'!$A$5:$DH$154,47+'Потребление ЭЭ_факт'!CK$4+35,FALSE),IF(BB143&lt;&gt;0,VLOOKUP($A143,'Потребление ЭЭ_факт'!$A$5:$DH$154,47+'Потребление ЭЭ_факт'!CK$4+35,FALSE),0))</f>
        <v>0</v>
      </c>
      <c r="BD143" s="17">
        <f>IF(AND($D143=$AW$4,$E143=BD$5),VLOOKUP($A143,'Потребление ЭЭ_факт'!$A$5:$DH$154,47+'Потребление ЭЭ_факт'!CL$4+35,FALSE),IF(BC143&lt;&gt;0,VLOOKUP($A143,'Потребление ЭЭ_факт'!$A$5:$DH$154,47+'Потребление ЭЭ_факт'!CL$4+35,FALSE),0))</f>
        <v>0</v>
      </c>
      <c r="BE143" s="17">
        <f>IF(AND($D143=$AW$4,$E143=BE$5),VLOOKUP($A143,'Потребление ЭЭ_факт'!$A$5:$DH$154,47+'Потребление ЭЭ_факт'!CM$4+35,FALSE),IF(BD143&lt;&gt;0,VLOOKUP($A143,'Потребление ЭЭ_факт'!$A$5:$DH$154,47+'Потребление ЭЭ_факт'!CM$4+35,FALSE),0))</f>
        <v>0</v>
      </c>
      <c r="BF143" s="17">
        <f>IF(AND($D143=$AW$4,$E143=BF$5),VLOOKUP($A143,'Потребление ЭЭ_факт'!$A$5:$DH$154,47+'Потребление ЭЭ_факт'!CN$4+35,FALSE),IF(BE143&lt;&gt;0,VLOOKUP($A143,'Потребление ЭЭ_факт'!$A$5:$DH$154,47+'Потребление ЭЭ_факт'!CN$4+35,FALSE),0))</f>
        <v>0</v>
      </c>
      <c r="BG143" s="17">
        <f>IF(AND($D143=$AW$4,$E143=BG$5),VLOOKUP($A143,'Потребление ЭЭ_факт'!$A$5:$DH$154,47+'Потребление ЭЭ_факт'!CO$4+35,FALSE),IF(BF143&lt;&gt;0,VLOOKUP($A143,'Потребление ЭЭ_факт'!$A$5:$DH$154,47+'Потребление ЭЭ_факт'!CO$4+35,FALSE),0))</f>
        <v>0</v>
      </c>
      <c r="BH143" s="17">
        <f>IF(AND($D143=$AW$4,$E143=BH$5),VLOOKUP($A143,'Потребление ЭЭ_факт'!$A$5:$DH$154,47+'Потребление ЭЭ_факт'!CP$4+35,FALSE),IF(BG143&lt;&gt;0,VLOOKUP($A143,'Потребление ЭЭ_факт'!$A$5:$DH$154,47+'Потребление ЭЭ_факт'!CP$4+35,FALSE),0))</f>
        <v>0</v>
      </c>
      <c r="BI143" s="14">
        <f>IF(AND($D143=$BI$4,$E143=BI$5),VLOOKUP($A143,'Потребление ЭЭ_факт'!$A$5:$DH$154,47+'Потребление ЭЭ_факт'!CQ$4+47,FALSE),IF(BH143&lt;&gt;0,VLOOKUP($A143,'Потребление ЭЭ_факт'!$A$5:$DH$154,47+'Потребление ЭЭ_факт'!CQ$4+47,FALSE),0))</f>
        <v>0</v>
      </c>
      <c r="BJ143" s="17">
        <f>IF(AND($D143=$BI$4,$E143=BJ$5),VLOOKUP($A143,'Потребление ЭЭ_факт'!$A$5:$DH$154,47+'Потребление ЭЭ_факт'!CR$4+47,FALSE),IF(BI143&lt;&gt;0,VLOOKUP($A143,'Потребление ЭЭ_факт'!$A$5:$DH$154,47+'Потребление ЭЭ_факт'!CR$4+47,FALSE),0))</f>
        <v>0</v>
      </c>
      <c r="BK143" s="17">
        <f>IF(AND($D143=$BI$4,$E143=BK$5),VLOOKUP($A143,'Потребление ЭЭ_факт'!$A$5:$DH$154,47+'Потребление ЭЭ_факт'!CS$4+47,FALSE),IF(BJ143&lt;&gt;0,VLOOKUP($A143,'Потребление ЭЭ_факт'!$A$5:$DH$154,47+'Потребление ЭЭ_факт'!CS$4+47,FALSE),0))</f>
        <v>0</v>
      </c>
      <c r="BL143" s="17">
        <f>IF(AND($D143=$BI$4,$E143=BL$5),VLOOKUP($A143,'Потребление ЭЭ_факт'!$A$5:$DH$154,47+'Потребление ЭЭ_факт'!CT$4+47,FALSE),IF(BK143&lt;&gt;0,VLOOKUP($A143,'Потребление ЭЭ_факт'!$A$5:$DH$154,47+'Потребление ЭЭ_факт'!CT$4+47,FALSE),0))</f>
        <v>0</v>
      </c>
      <c r="BM143" s="17">
        <f>IF(AND($D143=$BI$4,$E143=BM$5),VLOOKUP($A143,'Потребление ЭЭ_факт'!$A$5:$DH$154,47+'Потребление ЭЭ_факт'!CU$4+47,FALSE),IF(BL143&lt;&gt;0,VLOOKUP($A143,'Потребление ЭЭ_факт'!$A$5:$DH$154,47+'Потребление ЭЭ_факт'!CU$4+47,FALSE),0))</f>
        <v>0</v>
      </c>
      <c r="BN143" s="17">
        <f>IF(AND($D143=$BI$4,$E143=BN$5),VLOOKUP($A143,'Потребление ЭЭ_факт'!$A$5:$DH$154,47+'Потребление ЭЭ_факт'!CV$4+47,FALSE),IF(BM143&lt;&gt;0,VLOOKUP($A143,'Потребление ЭЭ_факт'!$A$5:$DH$154,47+'Потребление ЭЭ_факт'!CV$4+47,FALSE),0))</f>
        <v>0</v>
      </c>
      <c r="BO143" s="17">
        <f>IF(AND($D143=$BI$4,$E143=BO$5),VLOOKUP($A143,'Потребление ЭЭ_факт'!$A$5:$DH$154,47+'Потребление ЭЭ_факт'!CW$4+47,FALSE),IF(BN143&lt;&gt;0,VLOOKUP($A143,'Потребление ЭЭ_факт'!$A$5:$DH$154,47+'Потребление ЭЭ_факт'!CW$4+47,FALSE),0))</f>
        <v>0</v>
      </c>
      <c r="BP143" s="17">
        <f>IF(AND($D143=$BI$4,$E143=BP$5),VLOOKUP($A143,'Потребление ЭЭ_факт'!$A$5:$DH$154,47+'Потребление ЭЭ_факт'!CX$4+47,FALSE),IF(BO143&lt;&gt;0,VLOOKUP($A143,'Потребление ЭЭ_факт'!$A$5:$DH$154,47+'Потребление ЭЭ_факт'!CX$4+47,FALSE),0))</f>
        <v>0</v>
      </c>
      <c r="BQ143" s="17">
        <f>IF(AND($D143=$BI$4,$E143=BQ$5),VLOOKUP($A143,'Потребление ЭЭ_факт'!$A$5:$DH$154,47+'Потребление ЭЭ_факт'!CY$4+47,FALSE),IF(BP143&lt;&gt;0,VLOOKUP($A143,'Потребление ЭЭ_факт'!$A$5:$DH$154,47+'Потребление ЭЭ_факт'!CY$4+47,FALSE),0))</f>
        <v>0</v>
      </c>
      <c r="BR143" s="17">
        <f>IF(AND($D143=$BI$4,$E143=BR$5),VLOOKUP($A143,'Потребление ЭЭ_факт'!$A$5:$DH$154,47+'Потребление ЭЭ_факт'!CZ$4+47,FALSE),IF(BQ143&lt;&gt;0,VLOOKUP($A143,'Потребление ЭЭ_факт'!$A$5:$DH$154,47+'Потребление ЭЭ_факт'!CZ$4+47,FALSE),0))</f>
        <v>10151.280000000001</v>
      </c>
      <c r="BS143" s="17">
        <f>IF(AND($D143=$BI$4,$E143=BS$5),VLOOKUP($A143,'Потребление ЭЭ_факт'!$A$5:$DH$154,47+'Потребление ЭЭ_факт'!DA$4+47,FALSE),IF(BR143&lt;&gt;0,VLOOKUP($A143,'Потребление ЭЭ_факт'!$A$5:$DH$154,47+'Потребление ЭЭ_факт'!DA$4+47,FALSE),0))</f>
        <v>11705.684999999999</v>
      </c>
      <c r="BT143" s="17">
        <f>IF(AND($D143=$BI$4,$E143=BT$5),VLOOKUP($A143,'Потребление ЭЭ_факт'!$A$5:$DH$154,47+'Потребление ЭЭ_факт'!DB$4+47,FALSE),IF(BS143&lt;&gt;0,VLOOKUP($A143,'Потребление ЭЭ_факт'!$A$5:$DH$154,47+'Потребление ЭЭ_факт'!DB$4+47,FALSE),0))</f>
        <v>12231.795</v>
      </c>
      <c r="BU143" s="14">
        <f>IF(AND($D143=$BU$4,$E143=BU$5),VLOOKUP($A143,'Потребление ЭЭ_факт'!$A$5:$DH$154,59+'Потребление ЭЭ_факт'!DC$4+47,FALSE),IF(BT143&lt;&gt;0,VLOOKUP($A143,'Потребление ЭЭ_факт'!$A$5:$DH$154,47+'Потребление ЭЭ_факт'!DC$4+59,FALSE),0))</f>
        <v>13344.99</v>
      </c>
      <c r="BV143" s="17">
        <f>IF(AND($D143=$BU$4,$E143=BV$5),VLOOKUP($A143,'Потребление ЭЭ_факт'!$A$5:$DH$154,59+'Потребление ЭЭ_факт'!DD$4+47,FALSE),IF(BU143&lt;&gt;0,VLOOKUP($A143,'Потребление ЭЭ_факт'!$A$5:$DH$154,47+'Потребление ЭЭ_факт'!DD$4+59,FALSE),0))</f>
        <v>11887.65</v>
      </c>
      <c r="BW143" s="17">
        <f>IF(AND($D143=$BU$4,$E143=BW$5),VLOOKUP($A143,'Потребление ЭЭ_факт'!$A$5:$DH$154,59+'Потребление ЭЭ_факт'!DE$4+47,FALSE),IF(BV143&lt;&gt;0,VLOOKUP($A143,'Потребление ЭЭ_факт'!$A$5:$DH$154,47+'Потребление ЭЭ_факт'!DE$4+59,FALSE),0))</f>
        <v>12267.96</v>
      </c>
      <c r="BX143" s="17">
        <f>IF(AND($D143=$BU$4,$E143=BX$5),VLOOKUP($A143,'Потребление ЭЭ_факт'!$A$5:$DH$154,59+'Потребление ЭЭ_факт'!DF$4+47,FALSE),IF(BW143&lt;&gt;0,VLOOKUP($A143,'Потребление ЭЭ_факт'!$A$5:$DH$154,47+'Потребление ЭЭ_факт'!DF$4+59,FALSE),0))</f>
        <v>14168.174999999999</v>
      </c>
      <c r="BY143" s="17">
        <f>IF(AND($D143=$BU$4,$E143=BY$5),VLOOKUP($A143,'Потребление ЭЭ_факт'!$A$5:$DH$154,59+'Потребление ЭЭ_факт'!DG$4+47,FALSE),IF(BX143&lt;&gt;0,VLOOKUP($A143,'Потребление ЭЭ_факт'!$A$5:$DH$154,47+'Потребление ЭЭ_факт'!DG$4+59,FALSE),0))</f>
        <v>13506.555</v>
      </c>
      <c r="BZ143" s="17">
        <f>IF(AND($D143=$BU$4,$E143=BZ$5),VLOOKUP($A143,'Потребление ЭЭ_факт'!$A$5:$DH$154,59+'Потребление ЭЭ_факт'!DH$4+47,FALSE),IF(BY143&lt;&gt;0,VLOOKUP($A143,'Потребление ЭЭ_факт'!$A$5:$DH$154,47+'Потребление ЭЭ_факт'!DH$4+59,FALSE),0))</f>
        <v>14981.58</v>
      </c>
      <c r="CA143" s="17">
        <f t="shared" si="598"/>
        <v>14981.58</v>
      </c>
      <c r="CB143" s="17">
        <f t="shared" si="598"/>
        <v>14981.58</v>
      </c>
      <c r="CC143" s="17">
        <f t="shared" si="598"/>
        <v>14981.58</v>
      </c>
      <c r="CD143" s="17">
        <f t="shared" si="598"/>
        <v>14981.58</v>
      </c>
      <c r="CE143" s="17">
        <f t="shared" si="598"/>
        <v>14981.58</v>
      </c>
      <c r="CF143" s="15">
        <f t="shared" si="598"/>
        <v>14981.58</v>
      </c>
      <c r="CG143" s="14">
        <f t="shared" si="598"/>
        <v>14981.58</v>
      </c>
      <c r="CH143" s="15">
        <f t="shared" si="598"/>
        <v>14981.58</v>
      </c>
      <c r="CI143" s="15">
        <f t="shared" si="598"/>
        <v>14981.58</v>
      </c>
      <c r="CJ143" s="15">
        <f t="shared" si="598"/>
        <v>14981.58</v>
      </c>
      <c r="CK143" s="15">
        <f t="shared" si="598"/>
        <v>14981.58</v>
      </c>
      <c r="CL143" s="15">
        <f t="shared" si="598"/>
        <v>14981.58</v>
      </c>
      <c r="CM143" s="15">
        <f t="shared" si="591"/>
        <v>14981.58</v>
      </c>
      <c r="CN143" s="15">
        <f t="shared" si="592"/>
        <v>14981.58</v>
      </c>
      <c r="CO143" s="15">
        <f t="shared" si="593"/>
        <v>14981.58</v>
      </c>
      <c r="CP143" s="15">
        <f t="shared" si="594"/>
        <v>14981.58</v>
      </c>
      <c r="CQ143" s="15">
        <f t="shared" si="595"/>
        <v>14981.58</v>
      </c>
      <c r="CR143" s="16">
        <f t="shared" si="596"/>
        <v>14981.58</v>
      </c>
      <c r="CS143" s="14">
        <f t="shared" si="589"/>
        <v>14981.58</v>
      </c>
      <c r="CT143" s="15">
        <f t="shared" si="559"/>
        <v>14981.58</v>
      </c>
      <c r="CU143" s="15">
        <f t="shared" si="560"/>
        <v>14981.58</v>
      </c>
      <c r="CV143" s="15">
        <f t="shared" si="561"/>
        <v>14981.58</v>
      </c>
      <c r="CW143" s="15">
        <f t="shared" si="562"/>
        <v>14981.58</v>
      </c>
      <c r="CX143" s="15">
        <f t="shared" si="563"/>
        <v>14981.58</v>
      </c>
      <c r="CY143" s="15">
        <f t="shared" si="564"/>
        <v>14981.58</v>
      </c>
      <c r="CZ143" s="15">
        <f t="shared" si="565"/>
        <v>14981.58</v>
      </c>
      <c r="DA143" s="15">
        <f t="shared" si="566"/>
        <v>14981.58</v>
      </c>
      <c r="DB143" s="15">
        <f t="shared" si="567"/>
        <v>14981.58</v>
      </c>
      <c r="DC143" s="15">
        <f t="shared" si="568"/>
        <v>14981.58</v>
      </c>
      <c r="DD143" s="16">
        <f t="shared" si="459"/>
        <v>14981.58</v>
      </c>
      <c r="DE143" s="14">
        <f t="shared" si="460"/>
        <v>14981.58</v>
      </c>
      <c r="DF143" s="15">
        <f t="shared" si="569"/>
        <v>14981.58</v>
      </c>
      <c r="DG143" s="15">
        <f t="shared" si="570"/>
        <v>14981.58</v>
      </c>
      <c r="DH143" s="15">
        <f t="shared" si="571"/>
        <v>14981.58</v>
      </c>
      <c r="DI143" s="15">
        <f t="shared" si="572"/>
        <v>14981.58</v>
      </c>
      <c r="DJ143" s="15">
        <f t="shared" si="573"/>
        <v>14981.58</v>
      </c>
      <c r="DK143" s="15">
        <f t="shared" si="574"/>
        <v>14981.58</v>
      </c>
      <c r="DL143" s="15">
        <f t="shared" si="575"/>
        <v>14981.58</v>
      </c>
      <c r="DM143" s="15">
        <f t="shared" si="576"/>
        <v>14981.58</v>
      </c>
      <c r="DN143" s="15">
        <f t="shared" si="577"/>
        <v>14981.58</v>
      </c>
      <c r="DO143" s="15">
        <f t="shared" si="578"/>
        <v>14981.58</v>
      </c>
      <c r="DP143" s="16">
        <f t="shared" si="579"/>
        <v>14981.58</v>
      </c>
      <c r="DQ143" s="14">
        <f t="shared" si="486"/>
        <v>14981.58</v>
      </c>
      <c r="DR143" s="15">
        <f t="shared" si="487"/>
        <v>14981.58</v>
      </c>
      <c r="DS143" s="15">
        <f t="shared" si="488"/>
        <v>14981.58</v>
      </c>
      <c r="DT143" s="15">
        <f t="shared" si="489"/>
        <v>14981.58</v>
      </c>
      <c r="DU143" s="15">
        <f t="shared" si="490"/>
        <v>14981.58</v>
      </c>
      <c r="DV143" s="15">
        <f t="shared" si="491"/>
        <v>14981.58</v>
      </c>
      <c r="DW143" s="15">
        <f t="shared" si="492"/>
        <v>14981.58</v>
      </c>
      <c r="DX143" s="15">
        <f t="shared" si="493"/>
        <v>14981.58</v>
      </c>
      <c r="DY143" s="15">
        <f t="shared" si="494"/>
        <v>14981.58</v>
      </c>
      <c r="DZ143" s="15">
        <f t="shared" si="444"/>
        <v>14981.58</v>
      </c>
      <c r="EA143" s="15">
        <f t="shared" si="445"/>
        <v>14981.58</v>
      </c>
      <c r="EB143" s="16">
        <f t="shared" si="446"/>
        <v>14981.58</v>
      </c>
      <c r="EC143" s="14">
        <f t="shared" si="447"/>
        <v>14981.58</v>
      </c>
      <c r="ED143" s="15">
        <f t="shared" si="448"/>
        <v>14981.58</v>
      </c>
      <c r="EE143" s="15">
        <f t="shared" si="449"/>
        <v>14981.58</v>
      </c>
      <c r="EF143" s="15">
        <f t="shared" si="450"/>
        <v>14981.58</v>
      </c>
      <c r="EG143" s="15">
        <f t="shared" si="451"/>
        <v>14981.58</v>
      </c>
      <c r="EH143" s="15">
        <f t="shared" si="452"/>
        <v>14981.58</v>
      </c>
      <c r="EI143" s="15">
        <f t="shared" si="453"/>
        <v>14981.58</v>
      </c>
      <c r="EJ143" s="15">
        <f t="shared" si="454"/>
        <v>14981.58</v>
      </c>
      <c r="EK143" s="15">
        <f t="shared" si="455"/>
        <v>14981.58</v>
      </c>
      <c r="EL143" s="15">
        <f t="shared" si="456"/>
        <v>14981.58</v>
      </c>
      <c r="EM143" s="15">
        <f t="shared" si="457"/>
        <v>14981.58</v>
      </c>
      <c r="EN143" s="16">
        <f t="shared" si="458"/>
        <v>14981.58</v>
      </c>
      <c r="EO143" s="14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6"/>
      <c r="FC143" s="14"/>
      <c r="FD143" s="17"/>
      <c r="FE143" s="17"/>
      <c r="FF143" s="17"/>
      <c r="FG143" s="17"/>
      <c r="FH143" s="17"/>
      <c r="FI143" s="17"/>
      <c r="FJ143" s="17"/>
      <c r="FK143" s="17"/>
      <c r="FL143" s="17"/>
      <c r="FM143" s="17"/>
      <c r="FN143" s="17"/>
      <c r="FO143" s="14"/>
      <c r="FP143" s="17"/>
      <c r="FQ143" s="17"/>
      <c r="FR143" s="17"/>
      <c r="FS143" s="17"/>
      <c r="FT143" s="17"/>
      <c r="FU143" s="17"/>
      <c r="FV143" s="17"/>
      <c r="FW143" s="17"/>
      <c r="FX143" s="17"/>
      <c r="FY143" s="17"/>
      <c r="FZ143" s="17"/>
      <c r="GA143" s="14"/>
      <c r="GB143" s="17"/>
      <c r="GC143" s="17"/>
      <c r="GD143" s="17"/>
      <c r="GE143" s="17"/>
      <c r="GF143" s="17"/>
      <c r="GG143" s="17"/>
      <c r="GH143" s="17"/>
      <c r="GI143" s="17"/>
      <c r="GJ143" s="17"/>
      <c r="GK143" s="17">
        <f t="shared" si="498"/>
        <v>11705.684999999999</v>
      </c>
      <c r="GL143" s="17">
        <f t="shared" si="499"/>
        <v>12231.795</v>
      </c>
      <c r="GM143" s="14">
        <f t="shared" si="500"/>
        <v>13344.99</v>
      </c>
      <c r="GN143" s="17">
        <f t="shared" si="501"/>
        <v>11887.65</v>
      </c>
      <c r="GO143" s="17">
        <f t="shared" si="502"/>
        <v>12267.96</v>
      </c>
      <c r="GP143" s="17">
        <f t="shared" si="503"/>
        <v>14168.174999999999</v>
      </c>
      <c r="GQ143" s="17">
        <f t="shared" si="504"/>
        <v>13506.555</v>
      </c>
      <c r="GR143" s="17">
        <f t="shared" si="505"/>
        <v>14981.58</v>
      </c>
      <c r="GS143" s="17">
        <f t="shared" si="506"/>
        <v>14981.58</v>
      </c>
      <c r="GT143" s="17">
        <f t="shared" si="507"/>
        <v>14981.58</v>
      </c>
      <c r="GU143" s="17">
        <f t="shared" si="508"/>
        <v>14981.58</v>
      </c>
      <c r="GV143" s="17">
        <f t="shared" si="509"/>
        <v>14981.58</v>
      </c>
      <c r="GW143" s="17">
        <f t="shared" si="510"/>
        <v>14981.58</v>
      </c>
      <c r="GX143" s="15">
        <f t="shared" si="511"/>
        <v>14981.58</v>
      </c>
      <c r="GY143" s="14">
        <f t="shared" si="512"/>
        <v>14981.58</v>
      </c>
      <c r="GZ143" s="15">
        <f t="shared" si="513"/>
        <v>14981.58</v>
      </c>
      <c r="HA143" s="15">
        <f t="shared" si="514"/>
        <v>14981.58</v>
      </c>
      <c r="HB143" s="15">
        <f t="shared" si="515"/>
        <v>14981.58</v>
      </c>
      <c r="HC143" s="15">
        <f t="shared" si="516"/>
        <v>14981.58</v>
      </c>
      <c r="HD143" s="15">
        <f t="shared" si="517"/>
        <v>14981.58</v>
      </c>
      <c r="HE143" s="15">
        <f t="shared" si="518"/>
        <v>14981.58</v>
      </c>
      <c r="HF143" s="15">
        <f t="shared" si="519"/>
        <v>14981.58</v>
      </c>
      <c r="HG143" s="15">
        <f t="shared" si="520"/>
        <v>14981.58</v>
      </c>
      <c r="HH143" s="15">
        <f t="shared" si="521"/>
        <v>14981.58</v>
      </c>
      <c r="HI143" s="15">
        <f t="shared" si="522"/>
        <v>14981.58</v>
      </c>
      <c r="HJ143" s="16">
        <f t="shared" si="523"/>
        <v>14981.58</v>
      </c>
      <c r="HK143" s="14">
        <f t="shared" si="524"/>
        <v>14981.58</v>
      </c>
      <c r="HL143" s="15">
        <f t="shared" si="525"/>
        <v>14981.58</v>
      </c>
      <c r="HM143" s="15">
        <f t="shared" si="526"/>
        <v>14981.58</v>
      </c>
      <c r="HN143" s="15">
        <f t="shared" si="527"/>
        <v>14981.58</v>
      </c>
      <c r="HO143" s="15">
        <f t="shared" si="528"/>
        <v>14981.58</v>
      </c>
      <c r="HP143" s="15">
        <f t="shared" si="529"/>
        <v>14981.58</v>
      </c>
      <c r="HQ143" s="15">
        <f t="shared" si="530"/>
        <v>14981.58</v>
      </c>
      <c r="HR143" s="15">
        <f t="shared" si="531"/>
        <v>14981.58</v>
      </c>
      <c r="HS143" s="15">
        <f t="shared" si="532"/>
        <v>14981.58</v>
      </c>
      <c r="HT143" s="15">
        <f t="shared" si="533"/>
        <v>14981.58</v>
      </c>
      <c r="HU143" s="15">
        <f t="shared" si="534"/>
        <v>14981.58</v>
      </c>
      <c r="HV143" s="16">
        <f t="shared" si="535"/>
        <v>14981.58</v>
      </c>
      <c r="HW143" s="14">
        <f t="shared" si="536"/>
        <v>14981.58</v>
      </c>
      <c r="HX143" s="15">
        <f t="shared" si="537"/>
        <v>14981.58</v>
      </c>
      <c r="HY143" s="15">
        <f t="shared" si="538"/>
        <v>14981.58</v>
      </c>
      <c r="HZ143" s="15">
        <f t="shared" si="539"/>
        <v>14981.58</v>
      </c>
      <c r="IA143" s="15">
        <f t="shared" si="540"/>
        <v>14981.58</v>
      </c>
      <c r="IB143" s="15">
        <f t="shared" si="541"/>
        <v>14981.58</v>
      </c>
      <c r="IC143" s="15">
        <f t="shared" si="542"/>
        <v>14981.58</v>
      </c>
      <c r="ID143" s="15">
        <f t="shared" si="543"/>
        <v>14981.58</v>
      </c>
      <c r="IE143" s="15">
        <f t="shared" si="544"/>
        <v>14981.58</v>
      </c>
      <c r="IF143" s="15">
        <f t="shared" si="545"/>
        <v>14981.58</v>
      </c>
      <c r="IG143" s="15">
        <f t="shared" si="546"/>
        <v>14981.58</v>
      </c>
      <c r="IH143" s="16">
        <f t="shared" si="547"/>
        <v>14981.58</v>
      </c>
      <c r="II143" s="14">
        <f t="shared" si="548"/>
        <v>14981.58</v>
      </c>
      <c r="IJ143" s="15">
        <f t="shared" si="549"/>
        <v>14981.58</v>
      </c>
      <c r="IK143" s="15">
        <f t="shared" si="550"/>
        <v>14981.58</v>
      </c>
      <c r="IL143" s="15">
        <f t="shared" si="551"/>
        <v>14981.58</v>
      </c>
      <c r="IM143" s="15">
        <f t="shared" si="552"/>
        <v>14981.58</v>
      </c>
      <c r="IN143" s="15">
        <f t="shared" si="553"/>
        <v>14981.58</v>
      </c>
      <c r="IO143" s="15">
        <f t="shared" si="554"/>
        <v>14981.58</v>
      </c>
      <c r="IP143" s="15">
        <f t="shared" si="597"/>
        <v>14981.58</v>
      </c>
      <c r="IQ143" s="15">
        <f t="shared" si="599"/>
        <v>14981.58</v>
      </c>
      <c r="IR143" s="15">
        <f t="shared" si="600"/>
        <v>14981.58</v>
      </c>
      <c r="IS143" s="15"/>
      <c r="IT143" s="16"/>
      <c r="IU143" s="14"/>
      <c r="IV143" s="15"/>
      <c r="IW143" s="15"/>
      <c r="IX143" s="15"/>
      <c r="IY143" s="15"/>
      <c r="IZ143" s="15"/>
      <c r="JA143" s="15"/>
      <c r="JB143" s="15"/>
      <c r="JC143" s="15"/>
      <c r="JD143" s="15"/>
      <c r="JE143" s="15"/>
      <c r="JF143" s="16"/>
      <c r="JH143" s="17"/>
      <c r="JI143" s="14">
        <f t="shared" si="580"/>
        <v>0</v>
      </c>
      <c r="JJ143" s="15">
        <f t="shared" si="581"/>
        <v>0</v>
      </c>
      <c r="JK143" s="15">
        <f t="shared" si="582"/>
        <v>23937.48</v>
      </c>
      <c r="JL143" s="15">
        <f t="shared" si="583"/>
        <v>170046.38999999996</v>
      </c>
      <c r="JM143" s="15">
        <f t="shared" si="584"/>
        <v>179778.95999999996</v>
      </c>
      <c r="JN143" s="15">
        <f t="shared" si="585"/>
        <v>179778.95999999996</v>
      </c>
      <c r="JO143" s="15">
        <f t="shared" si="586"/>
        <v>179778.95999999996</v>
      </c>
      <c r="JP143" s="15">
        <f t="shared" si="587"/>
        <v>149815.79999999999</v>
      </c>
      <c r="JQ143" s="15">
        <f t="shared" si="588"/>
        <v>0</v>
      </c>
      <c r="JR143" s="14"/>
    </row>
    <row r="144" spans="1:278" ht="12.75" customHeight="1" x14ac:dyDescent="0.25">
      <c r="A144" s="5" t="s">
        <v>87</v>
      </c>
      <c r="B144" s="3" t="s">
        <v>88</v>
      </c>
      <c r="C144" s="4">
        <v>45583</v>
      </c>
      <c r="D144">
        <f t="shared" si="479"/>
        <v>2024</v>
      </c>
      <c r="E144">
        <f t="shared" si="480"/>
        <v>10</v>
      </c>
      <c r="F144">
        <f t="shared" si="481"/>
        <v>2021</v>
      </c>
      <c r="G144">
        <f t="shared" si="483"/>
        <v>10</v>
      </c>
      <c r="H144">
        <f t="shared" si="555"/>
        <v>2024</v>
      </c>
      <c r="I144">
        <f t="shared" si="556"/>
        <v>11</v>
      </c>
      <c r="J144">
        <f t="shared" si="557"/>
        <v>2029</v>
      </c>
      <c r="K144">
        <f t="shared" si="558"/>
        <v>10</v>
      </c>
      <c r="M144" s="28">
        <f>IF(AND($D144=$M$4,$E144=M$5),VLOOKUP($A144,'Потребление ЭЭ_факт'!$A$5:$DH$154,47+'Потребление ЭЭ_факт'!AU$4-1,FALSE),IF(L144&lt;&gt;0,VLOOKUP($A144,'Потребление ЭЭ_факт'!$A$5:$DH$154,47+'Потребление ЭЭ_факт'!AU$4-1,FALSE),0))</f>
        <v>0</v>
      </c>
      <c r="N144" s="17">
        <f>IF(AND($D144=$M$4,$E144=N$5),VLOOKUP($A144,'Потребление ЭЭ_факт'!$A$5:$DH$154,47+'Потребление ЭЭ_факт'!AV$4-1,FALSE),IF(M144&lt;&gt;0,VLOOKUP($A144,'Потребление ЭЭ_факт'!$A$5:$DH$154,47+'Потребление ЭЭ_факт'!AV$4-1,FALSE),0))</f>
        <v>0</v>
      </c>
      <c r="O144" s="17">
        <f>IF(AND($D144=$M$4,$E144=O$5),VLOOKUP($A144,'Потребление ЭЭ_факт'!$A$5:$DH$154,47+'Потребление ЭЭ_факт'!AW$4-1,FALSE),IF(N144&lt;&gt;0,VLOOKUP($A144,'Потребление ЭЭ_факт'!$A$5:$DH$154,47+'Потребление ЭЭ_факт'!AW$4-1,FALSE),0))</f>
        <v>0</v>
      </c>
      <c r="P144" s="17">
        <f>IF(AND($D144=$M$4,$E144=P$5),VLOOKUP($A144,'Потребление ЭЭ_факт'!$A$5:$DH$154,47+'Потребление ЭЭ_факт'!AX$4-1,FALSE),IF(O144&lt;&gt;0,VLOOKUP($A144,'Потребление ЭЭ_факт'!$A$5:$DH$154,47+'Потребление ЭЭ_факт'!AX$4-1,FALSE),0))</f>
        <v>0</v>
      </c>
      <c r="Q144" s="17">
        <f>IF(AND($D144=$M$4,$E144=Q$5),VLOOKUP($A144,'Потребление ЭЭ_факт'!$A$5:$DH$154,47+'Потребление ЭЭ_факт'!AY$4-1,FALSE),IF(P144&lt;&gt;0,VLOOKUP($A144,'Потребление ЭЭ_факт'!$A$5:$DH$154,47+'Потребление ЭЭ_факт'!AY$4-1,FALSE),0))</f>
        <v>0</v>
      </c>
      <c r="R144" s="17">
        <f>IF(AND($D144=$M$4,$E144=R$5),VLOOKUP($A144,'Потребление ЭЭ_факт'!$A$5:$DH$154,47+'Потребление ЭЭ_факт'!AZ$4-1,FALSE),IF(Q144&lt;&gt;0,VLOOKUP($A144,'Потребление ЭЭ_факт'!$A$5:$DH$154,47+'Потребление ЭЭ_факт'!AZ$4-1,FALSE),0))</f>
        <v>0</v>
      </c>
      <c r="S144" s="17">
        <f>IF(AND($D144=$M$4,$E144=S$5),VLOOKUP($A144,'Потребление ЭЭ_факт'!$A$5:$DH$154,47+'Потребление ЭЭ_факт'!BA$4-1,FALSE),IF(R144&lt;&gt;0,VLOOKUP($A144,'Потребление ЭЭ_факт'!$A$5:$DH$154,47+'Потребление ЭЭ_факт'!BA$4-1,FALSE),0))</f>
        <v>0</v>
      </c>
      <c r="T144" s="17">
        <f>IF(AND($D144=$M$4,$E144=T$5),VLOOKUP($A144,'Потребление ЭЭ_факт'!$A$5:$DH$154,47+'Потребление ЭЭ_факт'!BB$4-1,FALSE),IF(S144&lt;&gt;0,VLOOKUP($A144,'Потребление ЭЭ_факт'!$A$5:$DH$154,47+'Потребление ЭЭ_факт'!BB$4-1,FALSE),0))</f>
        <v>0</v>
      </c>
      <c r="U144" s="17">
        <f>IF(AND($D144=$M$4,$E144=U$5),VLOOKUP($A144,'Потребление ЭЭ_факт'!$A$5:$DH$154,47+'Потребление ЭЭ_факт'!BC$4-1,FALSE),IF(T144&lt;&gt;0,VLOOKUP($A144,'Потребление ЭЭ_факт'!$A$5:$DH$154,47+'Потребление ЭЭ_факт'!BC$4-1,FALSE),0))</f>
        <v>0</v>
      </c>
      <c r="V144" s="17">
        <f>IF(AND($D144=$M$4,$E144=V$5),VLOOKUP($A144,'Потребление ЭЭ_факт'!$A$5:$DH$154,47+'Потребление ЭЭ_факт'!BD$4-1,FALSE),IF(U144&lt;&gt;0,VLOOKUP($A144,'Потребление ЭЭ_факт'!$A$5:$DH$154,47+'Потребление ЭЭ_факт'!BD$4-1,FALSE),0))</f>
        <v>0</v>
      </c>
      <c r="W144" s="17">
        <f>IF(AND($D144=$M$4,$E144=W$5),VLOOKUP($A144,'Потребление ЭЭ_факт'!$A$5:$DH$154,47+'Потребление ЭЭ_факт'!BE$4-1,FALSE),IF(V144&lt;&gt;0,VLOOKUP($A144,'Потребление ЭЭ_факт'!$A$5:$DH$154,47+'Потребление ЭЭ_факт'!BE$4-1,FALSE),0))</f>
        <v>0</v>
      </c>
      <c r="X144" s="17">
        <f>IF(AND($D144=$M$4,$E144=X$5),VLOOKUP($A144,'Потребление ЭЭ_факт'!$A$5:$DH$154,47+'Потребление ЭЭ_факт'!BF$4-1,FALSE),IF(W144&lt;&gt;0,VLOOKUP($A144,'Потребление ЭЭ_факт'!$A$5:$DH$154,47+'Потребление ЭЭ_факт'!BF$4-1,FALSE),0))</f>
        <v>0</v>
      </c>
      <c r="Y144" s="14">
        <f>IF(AND($D144=$Y$4,$E144=Y$5),VLOOKUP($A144,'Потребление ЭЭ_факт'!$A$5:$DH$154,47+'Потребление ЭЭ_факт'!BG$4+11,FALSE),IF(X144&lt;&gt;0,VLOOKUP($A144,'Потребление ЭЭ_факт'!$A$5:$DH$154,47+'Потребление ЭЭ_факт'!BG$4+11,FALSE),0))</f>
        <v>0</v>
      </c>
      <c r="Z144" s="17">
        <f>IF(AND($D144=$Y$4,$E144=Z$5),VLOOKUP($A144,'Потребление ЭЭ_факт'!$A$5:$DH$154,47+'Потребление ЭЭ_факт'!BH$4+11,FALSE),IF(Y144&lt;&gt;0,VLOOKUP($A144,'Потребление ЭЭ_факт'!$A$5:$DH$154,47+'Потребление ЭЭ_факт'!BH$4+11,FALSE),0))</f>
        <v>0</v>
      </c>
      <c r="AA144" s="17">
        <f>IF(AND($D144=$Y$4,$E144=AA$5),VLOOKUP($A144,'Потребление ЭЭ_факт'!$A$5:$DH$154,47+'Потребление ЭЭ_факт'!BI$4+11,FALSE),IF(Z144&lt;&gt;0,VLOOKUP($A144,'Потребление ЭЭ_факт'!$A$5:$DH$154,47+'Потребление ЭЭ_факт'!BI$4+11,FALSE),0))</f>
        <v>0</v>
      </c>
      <c r="AB144" s="17">
        <f>IF(AND($D144=$Y$4,$E144=AB$5),VLOOKUP($A144,'Потребление ЭЭ_факт'!$A$5:$DH$154,47+'Потребление ЭЭ_факт'!BJ$4+11,FALSE),IF(AA144&lt;&gt;0,VLOOKUP($A144,'Потребление ЭЭ_факт'!$A$5:$DH$154,47+'Потребление ЭЭ_факт'!BJ$4+11,FALSE),0))</f>
        <v>0</v>
      </c>
      <c r="AC144" s="17">
        <f>IF(AND($D144=$Y$4,$E144=AC$5),VLOOKUP($A144,'Потребление ЭЭ_факт'!$A$5:$DH$154,47+'Потребление ЭЭ_факт'!BK$4+11,FALSE),IF(AB144&lt;&gt;0,VLOOKUP($A144,'Потребление ЭЭ_факт'!$A$5:$DH$154,47+'Потребление ЭЭ_факт'!BK$4+11,FALSE),0))</f>
        <v>0</v>
      </c>
      <c r="AD144" s="17">
        <f>IF(AND($D144=$Y$4,$E144=AD$5),VLOOKUP($A144,'Потребление ЭЭ_факт'!$A$5:$DH$154,47+'Потребление ЭЭ_факт'!BL$4+11,FALSE),IF(AC144&lt;&gt;0,VLOOKUP($A144,'Потребление ЭЭ_факт'!$A$5:$DH$154,47+'Потребление ЭЭ_факт'!BL$4+11,FALSE),0))</f>
        <v>0</v>
      </c>
      <c r="AE144" s="17">
        <f>IF(AND($D144=$Y$4,$E144=AE$5),VLOOKUP($A144,'Потребление ЭЭ_факт'!$A$5:$DH$154,47+'Потребление ЭЭ_факт'!BM$4+11,FALSE),IF(AD144&lt;&gt;0,VLOOKUP($A144,'Потребление ЭЭ_факт'!$A$5:$DH$154,47+'Потребление ЭЭ_факт'!BM$4+11,FALSE),0))</f>
        <v>0</v>
      </c>
      <c r="AF144" s="17">
        <f>IF(AND($D144=$Y$4,$E144=AF$5),VLOOKUP($A144,'Потребление ЭЭ_факт'!$A$5:$DH$154,47+'Потребление ЭЭ_факт'!BN$4+11,FALSE),IF(AE144&lt;&gt;0,VLOOKUP($A144,'Потребление ЭЭ_факт'!$A$5:$DH$154,47+'Потребление ЭЭ_факт'!BN$4+11,FALSE),0))</f>
        <v>0</v>
      </c>
      <c r="AG144" s="17">
        <f>IF(AND($D144=$Y$4,$E144=AG$5),VLOOKUP($A144,'Потребление ЭЭ_факт'!$A$5:$DH$154,47+'Потребление ЭЭ_факт'!BO$4+11,FALSE),IF(AF144&lt;&gt;0,VLOOKUP($A144,'Потребление ЭЭ_факт'!$A$5:$DH$154,47+'Потребление ЭЭ_факт'!BO$4+11,FALSE),0))</f>
        <v>0</v>
      </c>
      <c r="AH144" s="17">
        <f>IF(AND($D144=$Y$4,$E144=AH$5),VLOOKUP($A144,'Потребление ЭЭ_факт'!$A$5:$DH$154,47+'Потребление ЭЭ_факт'!BP$4+11,FALSE),IF(AG144&lt;&gt;0,VLOOKUP($A144,'Потребление ЭЭ_факт'!$A$5:$DH$154,47+'Потребление ЭЭ_факт'!BP$4+11,FALSE),0))</f>
        <v>0</v>
      </c>
      <c r="AI144" s="17">
        <f>IF(AND($D144=$Y$4,$E144=AI$5),VLOOKUP($A144,'Потребление ЭЭ_факт'!$A$5:$DH$154,47+'Потребление ЭЭ_факт'!BQ$4+11,FALSE),IF(AH144&lt;&gt;0,VLOOKUP($A144,'Потребление ЭЭ_факт'!$A$5:$DH$154,47+'Потребление ЭЭ_факт'!BQ$4+11,FALSE),0))</f>
        <v>0</v>
      </c>
      <c r="AJ144" s="17">
        <f>IF(AND($D144=$Y$4,$E144=AJ$5),VLOOKUP($A144,'Потребление ЭЭ_факт'!$A$5:$DH$154,47+'Потребление ЭЭ_факт'!BR$4+11,FALSE),IF(AI144&lt;&gt;0,VLOOKUP($A144,'Потребление ЭЭ_факт'!$A$5:$DH$154,47+'Потребление ЭЭ_факт'!BR$4+11,FALSE),0))</f>
        <v>0</v>
      </c>
      <c r="AK144" s="14">
        <f>IF(AND($D144=$AK$4,$E144=AK$5),VLOOKUP($A144,'Потребление ЭЭ_факт'!$A$5:$DH$154,47+'Потребление ЭЭ_факт'!BS$4+23,FALSE),IF(AJ144&lt;&gt;0,VLOOKUP($A144,'Потребление ЭЭ_факт'!$A$5:$DH$154,47+'Потребление ЭЭ_факт'!BS$4+23,FALSE),0))</f>
        <v>0</v>
      </c>
      <c r="AL144" s="17">
        <f>IF(AND($D144=$AK$4,$E144=AL$5),VLOOKUP($A144,'Потребление ЭЭ_факт'!$A$5:$DH$154,47+'Потребление ЭЭ_факт'!BT$4+23,FALSE),IF(AK144&lt;&gt;0,VLOOKUP($A144,'Потребление ЭЭ_факт'!$A$5:$DH$154,47+'Потребление ЭЭ_факт'!BT$4+23,FALSE),0))</f>
        <v>0</v>
      </c>
      <c r="AM144" s="17">
        <f>IF(AND($D144=$AK$4,$E144=AM$5),VLOOKUP($A144,'Потребление ЭЭ_факт'!$A$5:$DH$154,47+'Потребление ЭЭ_факт'!BU$4+23,FALSE),IF(AL144&lt;&gt;0,VLOOKUP($A144,'Потребление ЭЭ_факт'!$A$5:$DH$154,47+'Потребление ЭЭ_факт'!BU$4+23,FALSE),0))</f>
        <v>0</v>
      </c>
      <c r="AN144" s="17">
        <f>IF(AND($D144=$AK$4,$E144=AN$5),VLOOKUP($A144,'Потребление ЭЭ_факт'!$A$5:$DH$154,47+'Потребление ЭЭ_факт'!BV$4+23,FALSE),IF(AM144&lt;&gt;0,VLOOKUP($A144,'Потребление ЭЭ_факт'!$A$5:$DH$154,47+'Потребление ЭЭ_факт'!BV$4+23,FALSE),0))</f>
        <v>0</v>
      </c>
      <c r="AO144" s="17">
        <f>IF(AND($D144=$AK$4,$E144=AO$5),VLOOKUP($A144,'Потребление ЭЭ_факт'!$A$5:$DH$154,47+'Потребление ЭЭ_факт'!BW$4+23,FALSE),IF(AN144&lt;&gt;0,VLOOKUP($A144,'Потребление ЭЭ_факт'!$A$5:$DH$154,47+'Потребление ЭЭ_факт'!BW$4+23,FALSE),0))</f>
        <v>0</v>
      </c>
      <c r="AP144" s="17">
        <f>IF(AND($D144=$AK$4,$E144=AP$5),VLOOKUP($A144,'Потребление ЭЭ_факт'!$A$5:$DH$154,47+'Потребление ЭЭ_факт'!BX$4+23,FALSE),IF(AO144&lt;&gt;0,VLOOKUP($A144,'Потребление ЭЭ_факт'!$A$5:$DH$154,47+'Потребление ЭЭ_факт'!BX$4+23,FALSE),0))</f>
        <v>0</v>
      </c>
      <c r="AQ144" s="17">
        <f>IF(AND($D144=$AK$4,$E144=AQ$5),VLOOKUP($A144,'Потребление ЭЭ_факт'!$A$5:$DH$154,47+'Потребление ЭЭ_факт'!BY$4+23,FALSE),IF(AP144&lt;&gt;0,VLOOKUP($A144,'Потребление ЭЭ_факт'!$A$5:$DH$154,47+'Потребление ЭЭ_факт'!BY$4+23,FALSE),0))</f>
        <v>0</v>
      </c>
      <c r="AR144" s="17">
        <f>IF(AND($D144=$AK$4,$E144=AR$5),VLOOKUP($A144,'Потребление ЭЭ_факт'!$A$5:$DH$154,47+'Потребление ЭЭ_факт'!BZ$4+23,FALSE),IF(AQ144&lt;&gt;0,VLOOKUP($A144,'Потребление ЭЭ_факт'!$A$5:$DH$154,47+'Потребление ЭЭ_факт'!BZ$4+23,FALSE),0))</f>
        <v>0</v>
      </c>
      <c r="AS144" s="17">
        <f>IF(AND($D144=$AK$4,$E144=AS$5),VLOOKUP($A144,'Потребление ЭЭ_факт'!$A$5:$DH$154,47+'Потребление ЭЭ_факт'!CA$4+23,FALSE),IF(AR144&lt;&gt;0,VLOOKUP($A144,'Потребление ЭЭ_факт'!$A$5:$DH$154,47+'Потребление ЭЭ_факт'!CA$4+23,FALSE),0))</f>
        <v>0</v>
      </c>
      <c r="AT144" s="17">
        <f>IF(AND($D144=$AK$4,$E144=AT$5),VLOOKUP($A144,'Потребление ЭЭ_факт'!$A$5:$DH$154,47+'Потребление ЭЭ_факт'!CB$4+23,FALSE),IF(AS144&lt;&gt;0,VLOOKUP($A144,'Потребление ЭЭ_факт'!$A$5:$DH$154,47+'Потребление ЭЭ_факт'!CB$4+23,FALSE),0))</f>
        <v>0</v>
      </c>
      <c r="AU144" s="17">
        <f>IF(AND($D144=$AK$4,$E144=AU$5),VLOOKUP($A144,'Потребление ЭЭ_факт'!$A$5:$DH$154,47+'Потребление ЭЭ_факт'!CC$4+23,FALSE),IF(AT144&lt;&gt;0,VLOOKUP($A144,'Потребление ЭЭ_факт'!$A$5:$DH$154,47+'Потребление ЭЭ_факт'!CC$4+23,FALSE),0))</f>
        <v>0</v>
      </c>
      <c r="AV144" s="17">
        <f>IF(AND($D144=$AK$4,$E144=AV$5),VLOOKUP($A144,'Потребление ЭЭ_факт'!$A$5:$DH$154,47+'Потребление ЭЭ_факт'!CD$4+23,FALSE),IF(AU144&lt;&gt;0,VLOOKUP($A144,'Потребление ЭЭ_факт'!$A$5:$DH$154,47+'Потребление ЭЭ_факт'!CD$4+23,FALSE),0))</f>
        <v>0</v>
      </c>
      <c r="AW144" s="14">
        <f>IF(AND($D144=$AW$4,$E144=AW$5),VLOOKUP($A144,'Потребление ЭЭ_факт'!$A$5:$DH$154,47+'Потребление ЭЭ_факт'!CE$4+35,FALSE),IF(AV144&lt;&gt;0,VLOOKUP($A144,'Потребление ЭЭ_факт'!$A$5:$DH$154,47+'Потребление ЭЭ_факт'!CE$4+35,FALSE),0))</f>
        <v>0</v>
      </c>
      <c r="AX144" s="17">
        <f>IF(AND($D144=$AW$4,$E144=AX$5),VLOOKUP($A144,'Потребление ЭЭ_факт'!$A$5:$DH$154,47+'Потребление ЭЭ_факт'!CF$4+35,FALSE),IF(AW144&lt;&gt;0,VLOOKUP($A144,'Потребление ЭЭ_факт'!$A$5:$DH$154,47+'Потребление ЭЭ_факт'!CF$4+35,FALSE),0))</f>
        <v>0</v>
      </c>
      <c r="AY144" s="17">
        <f>IF(AND($D144=$AW$4,$E144=AY$5),VLOOKUP($A144,'Потребление ЭЭ_факт'!$A$5:$DH$154,47+'Потребление ЭЭ_факт'!CG$4+35,FALSE),IF(AX144&lt;&gt;0,VLOOKUP($A144,'Потребление ЭЭ_факт'!$A$5:$DH$154,47+'Потребление ЭЭ_факт'!CG$4+35,FALSE),0))</f>
        <v>0</v>
      </c>
      <c r="AZ144" s="17">
        <f>IF(AND($D144=$AW$4,$E144=AZ$5),VLOOKUP($A144,'Потребление ЭЭ_факт'!$A$5:$DH$154,47+'Потребление ЭЭ_факт'!CH$4+35,FALSE),IF(AY144&lt;&gt;0,VLOOKUP($A144,'Потребление ЭЭ_факт'!$A$5:$DH$154,47+'Потребление ЭЭ_факт'!CH$4+35,FALSE),0))</f>
        <v>0</v>
      </c>
      <c r="BA144" s="17">
        <f>IF(AND($D144=$AW$4,$E144=BA$5),VLOOKUP($A144,'Потребление ЭЭ_факт'!$A$5:$DH$154,47+'Потребление ЭЭ_факт'!CI$4+35,FALSE),IF(AZ144&lt;&gt;0,VLOOKUP($A144,'Потребление ЭЭ_факт'!$A$5:$DH$154,47+'Потребление ЭЭ_факт'!CI$4+35,FALSE),0))</f>
        <v>0</v>
      </c>
      <c r="BB144" s="17">
        <f>IF(AND($D144=$AW$4,$E144=BB$5),VLOOKUP($A144,'Потребление ЭЭ_факт'!$A$5:$DH$154,47+'Потребление ЭЭ_факт'!CJ$4+35,FALSE),IF(BA144&lt;&gt;0,VLOOKUP($A144,'Потребление ЭЭ_факт'!$A$5:$DH$154,47+'Потребление ЭЭ_факт'!CJ$4+35,FALSE),0))</f>
        <v>0</v>
      </c>
      <c r="BC144" s="17">
        <f>IF(AND($D144=$AW$4,$E144=BC$5),VLOOKUP($A144,'Потребление ЭЭ_факт'!$A$5:$DH$154,47+'Потребление ЭЭ_факт'!CK$4+35,FALSE),IF(BB144&lt;&gt;0,VLOOKUP($A144,'Потребление ЭЭ_факт'!$A$5:$DH$154,47+'Потребление ЭЭ_факт'!CK$4+35,FALSE),0))</f>
        <v>0</v>
      </c>
      <c r="BD144" s="17">
        <f>IF(AND($D144=$AW$4,$E144=BD$5),VLOOKUP($A144,'Потребление ЭЭ_факт'!$A$5:$DH$154,47+'Потребление ЭЭ_факт'!CL$4+35,FALSE),IF(BC144&lt;&gt;0,VLOOKUP($A144,'Потребление ЭЭ_факт'!$A$5:$DH$154,47+'Потребление ЭЭ_факт'!CL$4+35,FALSE),0))</f>
        <v>0</v>
      </c>
      <c r="BE144" s="17">
        <f>IF(AND($D144=$AW$4,$E144=BE$5),VLOOKUP($A144,'Потребление ЭЭ_факт'!$A$5:$DH$154,47+'Потребление ЭЭ_факт'!CM$4+35,FALSE),IF(BD144&lt;&gt;0,VLOOKUP($A144,'Потребление ЭЭ_факт'!$A$5:$DH$154,47+'Потребление ЭЭ_факт'!CM$4+35,FALSE),0))</f>
        <v>0</v>
      </c>
      <c r="BF144" s="17">
        <f>IF(AND($D144=$AW$4,$E144=BF$5),VLOOKUP($A144,'Потребление ЭЭ_факт'!$A$5:$DH$154,47+'Потребление ЭЭ_факт'!CN$4+35,FALSE),IF(BE144&lt;&gt;0,VLOOKUP($A144,'Потребление ЭЭ_факт'!$A$5:$DH$154,47+'Потребление ЭЭ_факт'!CN$4+35,FALSE),0))</f>
        <v>0</v>
      </c>
      <c r="BG144" s="17">
        <f>IF(AND($D144=$AW$4,$E144=BG$5),VLOOKUP($A144,'Потребление ЭЭ_факт'!$A$5:$DH$154,47+'Потребление ЭЭ_факт'!CO$4+35,FALSE),IF(BF144&lt;&gt;0,VLOOKUP($A144,'Потребление ЭЭ_факт'!$A$5:$DH$154,47+'Потребление ЭЭ_факт'!CO$4+35,FALSE),0))</f>
        <v>0</v>
      </c>
      <c r="BH144" s="17">
        <f>IF(AND($D144=$AW$4,$E144=BH$5),VLOOKUP($A144,'Потребление ЭЭ_факт'!$A$5:$DH$154,47+'Потребление ЭЭ_факт'!CP$4+35,FALSE),IF(BG144&lt;&gt;0,VLOOKUP($A144,'Потребление ЭЭ_факт'!$A$5:$DH$154,47+'Потребление ЭЭ_факт'!CP$4+35,FALSE),0))</f>
        <v>0</v>
      </c>
      <c r="BI144" s="14">
        <f>IF(AND($D144=$BI$4,$E144=BI$5),VLOOKUP($A144,'Потребление ЭЭ_факт'!$A$5:$DH$154,47+'Потребление ЭЭ_факт'!CQ$4+47,FALSE),IF(BH144&lt;&gt;0,VLOOKUP($A144,'Потребление ЭЭ_факт'!$A$5:$DH$154,47+'Потребление ЭЭ_факт'!CQ$4+47,FALSE),0))</f>
        <v>0</v>
      </c>
      <c r="BJ144" s="17">
        <f>IF(AND($D144=$BI$4,$E144=BJ$5),VLOOKUP($A144,'Потребление ЭЭ_факт'!$A$5:$DH$154,47+'Потребление ЭЭ_факт'!CR$4+47,FALSE),IF(BI144&lt;&gt;0,VLOOKUP($A144,'Потребление ЭЭ_факт'!$A$5:$DH$154,47+'Потребление ЭЭ_факт'!CR$4+47,FALSE),0))</f>
        <v>0</v>
      </c>
      <c r="BK144" s="17">
        <f>IF(AND($D144=$BI$4,$E144=BK$5),VLOOKUP($A144,'Потребление ЭЭ_факт'!$A$5:$DH$154,47+'Потребление ЭЭ_факт'!CS$4+47,FALSE),IF(BJ144&lt;&gt;0,VLOOKUP($A144,'Потребление ЭЭ_факт'!$A$5:$DH$154,47+'Потребление ЭЭ_факт'!CS$4+47,FALSE),0))</f>
        <v>0</v>
      </c>
      <c r="BL144" s="17">
        <f>IF(AND($D144=$BI$4,$E144=BL$5),VLOOKUP($A144,'Потребление ЭЭ_факт'!$A$5:$DH$154,47+'Потребление ЭЭ_факт'!CT$4+47,FALSE),IF(BK144&lt;&gt;0,VLOOKUP($A144,'Потребление ЭЭ_факт'!$A$5:$DH$154,47+'Потребление ЭЭ_факт'!CT$4+47,FALSE),0))</f>
        <v>0</v>
      </c>
      <c r="BM144" s="17">
        <f>IF(AND($D144=$BI$4,$E144=BM$5),VLOOKUP($A144,'Потребление ЭЭ_факт'!$A$5:$DH$154,47+'Потребление ЭЭ_факт'!CU$4+47,FALSE),IF(BL144&lt;&gt;0,VLOOKUP($A144,'Потребление ЭЭ_факт'!$A$5:$DH$154,47+'Потребление ЭЭ_факт'!CU$4+47,FALSE),0))</f>
        <v>0</v>
      </c>
      <c r="BN144" s="17">
        <f>IF(AND($D144=$BI$4,$E144=BN$5),VLOOKUP($A144,'Потребление ЭЭ_факт'!$A$5:$DH$154,47+'Потребление ЭЭ_факт'!CV$4+47,FALSE),IF(BM144&lt;&gt;0,VLOOKUP($A144,'Потребление ЭЭ_факт'!$A$5:$DH$154,47+'Потребление ЭЭ_факт'!CV$4+47,FALSE),0))</f>
        <v>0</v>
      </c>
      <c r="BO144" s="17">
        <f>IF(AND($D144=$BI$4,$E144=BO$5),VLOOKUP($A144,'Потребление ЭЭ_факт'!$A$5:$DH$154,47+'Потребление ЭЭ_факт'!CW$4+47,FALSE),IF(BN144&lt;&gt;0,VLOOKUP($A144,'Потребление ЭЭ_факт'!$A$5:$DH$154,47+'Потребление ЭЭ_факт'!CW$4+47,FALSE),0))</f>
        <v>0</v>
      </c>
      <c r="BP144" s="17">
        <f>IF(AND($D144=$BI$4,$E144=BP$5),VLOOKUP($A144,'Потребление ЭЭ_факт'!$A$5:$DH$154,47+'Потребление ЭЭ_факт'!CX$4+47,FALSE),IF(BO144&lt;&gt;0,VLOOKUP($A144,'Потребление ЭЭ_факт'!$A$5:$DH$154,47+'Потребление ЭЭ_факт'!CX$4+47,FALSE),0))</f>
        <v>0</v>
      </c>
      <c r="BQ144" s="17">
        <f>IF(AND($D144=$BI$4,$E144=BQ$5),VLOOKUP($A144,'Потребление ЭЭ_факт'!$A$5:$DH$154,47+'Потребление ЭЭ_факт'!CY$4+47,FALSE),IF(BP144&lt;&gt;0,VLOOKUP($A144,'Потребление ЭЭ_факт'!$A$5:$DH$154,47+'Потребление ЭЭ_факт'!CY$4+47,FALSE),0))</f>
        <v>0</v>
      </c>
      <c r="BR144" s="17">
        <f>IF(AND($D144=$BI$4,$E144=BR$5),VLOOKUP($A144,'Потребление ЭЭ_факт'!$A$5:$DH$154,47+'Потребление ЭЭ_факт'!CZ$4+47,FALSE),IF(BQ144&lt;&gt;0,VLOOKUP($A144,'Потребление ЭЭ_факт'!$A$5:$DH$154,47+'Потребление ЭЭ_факт'!CZ$4+47,FALSE),0))</f>
        <v>14108</v>
      </c>
      <c r="BS144" s="17">
        <f>IF(AND($D144=$BI$4,$E144=BS$5),VLOOKUP($A144,'Потребление ЭЭ_факт'!$A$5:$DH$154,47+'Потребление ЭЭ_факт'!DA$4+47,FALSE),IF(BR144&lt;&gt;0,VLOOKUP($A144,'Потребление ЭЭ_факт'!$A$5:$DH$154,47+'Потребление ЭЭ_факт'!DA$4+47,FALSE),0))</f>
        <v>10500</v>
      </c>
      <c r="BT144" s="17">
        <f>IF(AND($D144=$BI$4,$E144=BT$5),VLOOKUP($A144,'Потребление ЭЭ_факт'!$A$5:$DH$154,47+'Потребление ЭЭ_факт'!DB$4+47,FALSE),IF(BS144&lt;&gt;0,VLOOKUP($A144,'Потребление ЭЭ_факт'!$A$5:$DH$154,47+'Потребление ЭЭ_факт'!DB$4+47,FALSE),0))</f>
        <v>7213.77</v>
      </c>
      <c r="BU144" s="14">
        <f>IF(AND($D144=$BU$4,$E144=BU$5),VLOOKUP($A144,'Потребление ЭЭ_факт'!$A$5:$DH$154,59+'Потребление ЭЭ_факт'!DC$4+47,FALSE),IF(BT144&lt;&gt;0,VLOOKUP($A144,'Потребление ЭЭ_факт'!$A$5:$DH$154,47+'Потребление ЭЭ_факт'!DC$4+59,FALSE),0))</f>
        <v>7679.6549999999997</v>
      </c>
      <c r="BV144" s="17">
        <f>IF(AND($D144=$BU$4,$E144=BV$5),VLOOKUP($A144,'Потребление ЭЭ_факт'!$A$5:$DH$154,59+'Потребление ЭЭ_факт'!DD$4+47,FALSE),IF(BU144&lt;&gt;0,VLOOKUP($A144,'Потребление ЭЭ_факт'!$A$5:$DH$154,47+'Потребление ЭЭ_факт'!DD$4+59,FALSE),0))</f>
        <v>7430.88</v>
      </c>
      <c r="BW144" s="17">
        <f>IF(AND($D144=$BU$4,$E144=BW$5),VLOOKUP($A144,'Потребление ЭЭ_факт'!$A$5:$DH$154,59+'Потребление ЭЭ_факт'!DE$4+47,FALSE),IF(BV144&lt;&gt;0,VLOOKUP($A144,'Потребление ЭЭ_факт'!$A$5:$DH$154,47+'Потребление ЭЭ_факт'!DE$4+59,FALSE),0))</f>
        <v>8572.5149999999994</v>
      </c>
      <c r="BX144" s="17">
        <f>IF(AND($D144=$BU$4,$E144=BX$5),VLOOKUP($A144,'Потребление ЭЭ_факт'!$A$5:$DH$154,59+'Потребление ЭЭ_факт'!DF$4+47,FALSE),IF(BW144&lt;&gt;0,VLOOKUP($A144,'Потребление ЭЭ_факт'!$A$5:$DH$154,47+'Потребление ЭЭ_факт'!DF$4+59,FALSE),0))</f>
        <v>8831.2800000000007</v>
      </c>
      <c r="BY144" s="17">
        <f>IF(AND($D144=$BU$4,$E144=BY$5),VLOOKUP($A144,'Потребление ЭЭ_факт'!$A$5:$DH$154,59+'Потребление ЭЭ_факт'!DG$4+47,FALSE),IF(BX144&lt;&gt;0,VLOOKUP($A144,'Потребление ЭЭ_факт'!$A$5:$DH$154,47+'Потребление ЭЭ_факт'!DG$4+59,FALSE),0))</f>
        <v>10017</v>
      </c>
      <c r="BZ144" s="17">
        <f>IF(AND($D144=$BU$4,$E144=BZ$5),VLOOKUP($A144,'Потребление ЭЭ_факт'!$A$5:$DH$154,59+'Потребление ЭЭ_факт'!DH$4+47,FALSE),IF(BY144&lt;&gt;0,VLOOKUP($A144,'Потребление ЭЭ_факт'!$A$5:$DH$154,47+'Потребление ЭЭ_факт'!DH$4+59,FALSE),0))</f>
        <v>9581.6849999999995</v>
      </c>
      <c r="CA144" s="17">
        <f t="shared" si="598"/>
        <v>9581.6849999999995</v>
      </c>
      <c r="CB144" s="17">
        <f t="shared" si="598"/>
        <v>9581.6849999999995</v>
      </c>
      <c r="CC144" s="17">
        <f t="shared" si="598"/>
        <v>9581.6849999999995</v>
      </c>
      <c r="CD144" s="17">
        <f t="shared" si="598"/>
        <v>9581.6849999999995</v>
      </c>
      <c r="CE144" s="17">
        <f t="shared" si="598"/>
        <v>9581.6849999999995</v>
      </c>
      <c r="CF144" s="15">
        <f t="shared" si="598"/>
        <v>9581.6849999999995</v>
      </c>
      <c r="CG144" s="14">
        <f t="shared" si="598"/>
        <v>9581.6849999999995</v>
      </c>
      <c r="CH144" s="15">
        <f t="shared" si="598"/>
        <v>9581.6849999999995</v>
      </c>
      <c r="CI144" s="15">
        <f t="shared" si="598"/>
        <v>9581.6849999999995</v>
      </c>
      <c r="CJ144" s="15">
        <f t="shared" si="598"/>
        <v>9581.6849999999995</v>
      </c>
      <c r="CK144" s="15">
        <f t="shared" si="598"/>
        <v>9581.6849999999995</v>
      </c>
      <c r="CL144" s="15">
        <f t="shared" si="598"/>
        <v>9581.6849999999995</v>
      </c>
      <c r="CM144" s="15">
        <f t="shared" si="591"/>
        <v>9581.6849999999995</v>
      </c>
      <c r="CN144" s="15">
        <f t="shared" si="592"/>
        <v>9581.6849999999995</v>
      </c>
      <c r="CO144" s="15">
        <f t="shared" si="593"/>
        <v>9581.6849999999995</v>
      </c>
      <c r="CP144" s="15">
        <f t="shared" si="594"/>
        <v>9581.6849999999995</v>
      </c>
      <c r="CQ144" s="15">
        <f t="shared" si="595"/>
        <v>9581.6849999999995</v>
      </c>
      <c r="CR144" s="16">
        <f t="shared" si="596"/>
        <v>9581.6849999999995</v>
      </c>
      <c r="CS144" s="14">
        <f t="shared" si="589"/>
        <v>9581.6849999999995</v>
      </c>
      <c r="CT144" s="15">
        <f t="shared" si="559"/>
        <v>9581.6849999999995</v>
      </c>
      <c r="CU144" s="15">
        <f t="shared" si="560"/>
        <v>9581.6849999999995</v>
      </c>
      <c r="CV144" s="15">
        <f t="shared" si="561"/>
        <v>9581.6849999999995</v>
      </c>
      <c r="CW144" s="15">
        <f t="shared" si="562"/>
        <v>9581.6849999999995</v>
      </c>
      <c r="CX144" s="15">
        <f t="shared" si="563"/>
        <v>9581.6849999999995</v>
      </c>
      <c r="CY144" s="15">
        <f t="shared" si="564"/>
        <v>9581.6849999999995</v>
      </c>
      <c r="CZ144" s="15">
        <f t="shared" si="565"/>
        <v>9581.6849999999995</v>
      </c>
      <c r="DA144" s="15">
        <f t="shared" si="566"/>
        <v>9581.6849999999995</v>
      </c>
      <c r="DB144" s="15">
        <f t="shared" si="567"/>
        <v>9581.6849999999995</v>
      </c>
      <c r="DC144" s="15">
        <f t="shared" si="568"/>
        <v>9581.6849999999995</v>
      </c>
      <c r="DD144" s="16">
        <f t="shared" si="459"/>
        <v>9581.6849999999995</v>
      </c>
      <c r="DE144" s="14">
        <f t="shared" si="460"/>
        <v>9581.6849999999995</v>
      </c>
      <c r="DF144" s="15">
        <f t="shared" si="569"/>
        <v>9581.6849999999995</v>
      </c>
      <c r="DG144" s="15">
        <f t="shared" si="570"/>
        <v>9581.6849999999995</v>
      </c>
      <c r="DH144" s="15">
        <f t="shared" si="571"/>
        <v>9581.6849999999995</v>
      </c>
      <c r="DI144" s="15">
        <f t="shared" si="572"/>
        <v>9581.6849999999995</v>
      </c>
      <c r="DJ144" s="15">
        <f t="shared" si="573"/>
        <v>9581.6849999999995</v>
      </c>
      <c r="DK144" s="15">
        <f t="shared" si="574"/>
        <v>9581.6849999999995</v>
      </c>
      <c r="DL144" s="15">
        <f t="shared" si="575"/>
        <v>9581.6849999999995</v>
      </c>
      <c r="DM144" s="15">
        <f t="shared" si="576"/>
        <v>9581.6849999999995</v>
      </c>
      <c r="DN144" s="15">
        <f t="shared" si="577"/>
        <v>9581.6849999999995</v>
      </c>
      <c r="DO144" s="15">
        <f t="shared" si="578"/>
        <v>9581.6849999999995</v>
      </c>
      <c r="DP144" s="16">
        <f t="shared" si="579"/>
        <v>9581.6849999999995</v>
      </c>
      <c r="DQ144" s="14">
        <f t="shared" si="486"/>
        <v>9581.6849999999995</v>
      </c>
      <c r="DR144" s="15">
        <f t="shared" si="487"/>
        <v>9581.6849999999995</v>
      </c>
      <c r="DS144" s="15">
        <f t="shared" si="488"/>
        <v>9581.6849999999995</v>
      </c>
      <c r="DT144" s="15">
        <f t="shared" si="489"/>
        <v>9581.6849999999995</v>
      </c>
      <c r="DU144" s="15">
        <f t="shared" si="490"/>
        <v>9581.6849999999995</v>
      </c>
      <c r="DV144" s="15">
        <f t="shared" si="491"/>
        <v>9581.6849999999995</v>
      </c>
      <c r="DW144" s="15">
        <f t="shared" si="492"/>
        <v>9581.6849999999995</v>
      </c>
      <c r="DX144" s="15">
        <f t="shared" si="493"/>
        <v>9581.6849999999995</v>
      </c>
      <c r="DY144" s="15">
        <f t="shared" si="494"/>
        <v>9581.6849999999995</v>
      </c>
      <c r="DZ144" s="15">
        <f t="shared" si="444"/>
        <v>9581.6849999999995</v>
      </c>
      <c r="EA144" s="15">
        <f t="shared" si="445"/>
        <v>9581.6849999999995</v>
      </c>
      <c r="EB144" s="16">
        <f t="shared" si="446"/>
        <v>9581.6849999999995</v>
      </c>
      <c r="EC144" s="14">
        <f t="shared" si="447"/>
        <v>9581.6849999999995</v>
      </c>
      <c r="ED144" s="15">
        <f t="shared" si="448"/>
        <v>9581.6849999999995</v>
      </c>
      <c r="EE144" s="15">
        <f t="shared" si="449"/>
        <v>9581.6849999999995</v>
      </c>
      <c r="EF144" s="15">
        <f t="shared" si="450"/>
        <v>9581.6849999999995</v>
      </c>
      <c r="EG144" s="15">
        <f t="shared" si="451"/>
        <v>9581.6849999999995</v>
      </c>
      <c r="EH144" s="15">
        <f t="shared" si="452"/>
        <v>9581.6849999999995</v>
      </c>
      <c r="EI144" s="15">
        <f t="shared" si="453"/>
        <v>9581.6849999999995</v>
      </c>
      <c r="EJ144" s="15">
        <f t="shared" si="454"/>
        <v>9581.6849999999995</v>
      </c>
      <c r="EK144" s="15">
        <f t="shared" si="455"/>
        <v>9581.6849999999995</v>
      </c>
      <c r="EL144" s="15">
        <f t="shared" si="456"/>
        <v>9581.6849999999995</v>
      </c>
      <c r="EM144" s="15">
        <f t="shared" si="457"/>
        <v>9581.6849999999995</v>
      </c>
      <c r="EN144" s="16">
        <f t="shared" si="458"/>
        <v>9581.6849999999995</v>
      </c>
      <c r="EO144" s="14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6"/>
      <c r="FC144" s="14"/>
      <c r="FD144" s="17"/>
      <c r="FE144" s="17"/>
      <c r="FF144" s="17"/>
      <c r="FG144" s="17"/>
      <c r="FH144" s="17"/>
      <c r="FI144" s="17"/>
      <c r="FJ144" s="17"/>
      <c r="FK144" s="17"/>
      <c r="FL144" s="17"/>
      <c r="FM144" s="17"/>
      <c r="FN144" s="17"/>
      <c r="FO144" s="14"/>
      <c r="FP144" s="17"/>
      <c r="FQ144" s="17"/>
      <c r="FR144" s="17"/>
      <c r="FS144" s="17"/>
      <c r="FT144" s="17"/>
      <c r="FU144" s="17"/>
      <c r="FV144" s="17"/>
      <c r="FW144" s="17"/>
      <c r="FX144" s="17"/>
      <c r="FY144" s="17"/>
      <c r="FZ144" s="17"/>
      <c r="GA144" s="14"/>
      <c r="GB144" s="17"/>
      <c r="GC144" s="17"/>
      <c r="GD144" s="17"/>
      <c r="GE144" s="17"/>
      <c r="GF144" s="17"/>
      <c r="GG144" s="17"/>
      <c r="GH144" s="17"/>
      <c r="GI144" s="17"/>
      <c r="GJ144" s="17"/>
      <c r="GK144" s="17">
        <f t="shared" si="498"/>
        <v>10500</v>
      </c>
      <c r="GL144" s="17">
        <f t="shared" si="499"/>
        <v>7213.77</v>
      </c>
      <c r="GM144" s="14">
        <f t="shared" si="500"/>
        <v>7679.6549999999997</v>
      </c>
      <c r="GN144" s="17">
        <f t="shared" si="501"/>
        <v>7430.88</v>
      </c>
      <c r="GO144" s="17">
        <f t="shared" si="502"/>
        <v>8572.5149999999994</v>
      </c>
      <c r="GP144" s="17">
        <f t="shared" si="503"/>
        <v>8831.2800000000007</v>
      </c>
      <c r="GQ144" s="17">
        <f t="shared" si="504"/>
        <v>10017</v>
      </c>
      <c r="GR144" s="17">
        <f t="shared" si="505"/>
        <v>9581.6849999999995</v>
      </c>
      <c r="GS144" s="17">
        <f t="shared" si="506"/>
        <v>9581.6849999999995</v>
      </c>
      <c r="GT144" s="17">
        <f t="shared" si="507"/>
        <v>9581.6849999999995</v>
      </c>
      <c r="GU144" s="17">
        <f t="shared" si="508"/>
        <v>9581.6849999999995</v>
      </c>
      <c r="GV144" s="17">
        <f t="shared" si="509"/>
        <v>9581.6849999999995</v>
      </c>
      <c r="GW144" s="17">
        <f t="shared" si="510"/>
        <v>9581.6849999999995</v>
      </c>
      <c r="GX144" s="15">
        <f t="shared" si="511"/>
        <v>9581.6849999999995</v>
      </c>
      <c r="GY144" s="14">
        <f t="shared" si="512"/>
        <v>9581.6849999999995</v>
      </c>
      <c r="GZ144" s="15">
        <f t="shared" si="513"/>
        <v>9581.6849999999995</v>
      </c>
      <c r="HA144" s="15">
        <f t="shared" si="514"/>
        <v>9581.6849999999995</v>
      </c>
      <c r="HB144" s="15">
        <f t="shared" si="515"/>
        <v>9581.6849999999995</v>
      </c>
      <c r="HC144" s="15">
        <f t="shared" si="516"/>
        <v>9581.6849999999995</v>
      </c>
      <c r="HD144" s="15">
        <f t="shared" si="517"/>
        <v>9581.6849999999995</v>
      </c>
      <c r="HE144" s="15">
        <f t="shared" si="518"/>
        <v>9581.6849999999995</v>
      </c>
      <c r="HF144" s="15">
        <f t="shared" si="519"/>
        <v>9581.6849999999995</v>
      </c>
      <c r="HG144" s="15">
        <f t="shared" si="520"/>
        <v>9581.6849999999995</v>
      </c>
      <c r="HH144" s="15">
        <f t="shared" si="521"/>
        <v>9581.6849999999995</v>
      </c>
      <c r="HI144" s="15">
        <f t="shared" si="522"/>
        <v>9581.6849999999995</v>
      </c>
      <c r="HJ144" s="16">
        <f t="shared" si="523"/>
        <v>9581.6849999999995</v>
      </c>
      <c r="HK144" s="14">
        <f t="shared" si="524"/>
        <v>9581.6849999999995</v>
      </c>
      <c r="HL144" s="15">
        <f t="shared" si="525"/>
        <v>9581.6849999999995</v>
      </c>
      <c r="HM144" s="15">
        <f t="shared" si="526"/>
        <v>9581.6849999999995</v>
      </c>
      <c r="HN144" s="15">
        <f t="shared" si="527"/>
        <v>9581.6849999999995</v>
      </c>
      <c r="HO144" s="15">
        <f t="shared" si="528"/>
        <v>9581.6849999999995</v>
      </c>
      <c r="HP144" s="15">
        <f t="shared" si="529"/>
        <v>9581.6849999999995</v>
      </c>
      <c r="HQ144" s="15">
        <f t="shared" si="530"/>
        <v>9581.6849999999995</v>
      </c>
      <c r="HR144" s="15">
        <f t="shared" si="531"/>
        <v>9581.6849999999995</v>
      </c>
      <c r="HS144" s="15">
        <f t="shared" si="532"/>
        <v>9581.6849999999995</v>
      </c>
      <c r="HT144" s="15">
        <f t="shared" si="533"/>
        <v>9581.6849999999995</v>
      </c>
      <c r="HU144" s="15">
        <f t="shared" si="534"/>
        <v>9581.6849999999995</v>
      </c>
      <c r="HV144" s="16">
        <f t="shared" si="535"/>
        <v>9581.6849999999995</v>
      </c>
      <c r="HW144" s="14">
        <f t="shared" si="536"/>
        <v>9581.6849999999995</v>
      </c>
      <c r="HX144" s="15">
        <f t="shared" si="537"/>
        <v>9581.6849999999995</v>
      </c>
      <c r="HY144" s="15">
        <f t="shared" si="538"/>
        <v>9581.6849999999995</v>
      </c>
      <c r="HZ144" s="15">
        <f t="shared" si="539"/>
        <v>9581.6849999999995</v>
      </c>
      <c r="IA144" s="15">
        <f t="shared" si="540"/>
        <v>9581.6849999999995</v>
      </c>
      <c r="IB144" s="15">
        <f t="shared" si="541"/>
        <v>9581.6849999999995</v>
      </c>
      <c r="IC144" s="15">
        <f t="shared" si="542"/>
        <v>9581.6849999999995</v>
      </c>
      <c r="ID144" s="15">
        <f t="shared" si="543"/>
        <v>9581.6849999999995</v>
      </c>
      <c r="IE144" s="15">
        <f t="shared" si="544"/>
        <v>9581.6849999999995</v>
      </c>
      <c r="IF144" s="15">
        <f t="shared" si="545"/>
        <v>9581.6849999999995</v>
      </c>
      <c r="IG144" s="15">
        <f t="shared" si="546"/>
        <v>9581.6849999999995</v>
      </c>
      <c r="IH144" s="16">
        <f t="shared" si="547"/>
        <v>9581.6849999999995</v>
      </c>
      <c r="II144" s="14">
        <f t="shared" si="548"/>
        <v>9581.6849999999995</v>
      </c>
      <c r="IJ144" s="15">
        <f t="shared" si="549"/>
        <v>9581.6849999999995</v>
      </c>
      <c r="IK144" s="15">
        <f t="shared" si="550"/>
        <v>9581.6849999999995</v>
      </c>
      <c r="IL144" s="15">
        <f t="shared" si="551"/>
        <v>9581.6849999999995</v>
      </c>
      <c r="IM144" s="15">
        <f t="shared" si="552"/>
        <v>9581.6849999999995</v>
      </c>
      <c r="IN144" s="15">
        <f t="shared" si="553"/>
        <v>9581.6849999999995</v>
      </c>
      <c r="IO144" s="15">
        <f t="shared" si="554"/>
        <v>9581.6849999999995</v>
      </c>
      <c r="IP144" s="15">
        <f t="shared" si="597"/>
        <v>9581.6849999999995</v>
      </c>
      <c r="IQ144" s="15">
        <f t="shared" si="599"/>
        <v>9581.6849999999995</v>
      </c>
      <c r="IR144" s="15">
        <f t="shared" si="600"/>
        <v>9581.6849999999995</v>
      </c>
      <c r="IS144" s="15"/>
      <c r="IT144" s="16"/>
      <c r="IU144" s="14"/>
      <c r="IV144" s="15"/>
      <c r="IW144" s="15"/>
      <c r="IX144" s="15"/>
      <c r="IY144" s="15"/>
      <c r="IZ144" s="15"/>
      <c r="JA144" s="15"/>
      <c r="JB144" s="15"/>
      <c r="JC144" s="15"/>
      <c r="JD144" s="15"/>
      <c r="JE144" s="15"/>
      <c r="JF144" s="16"/>
      <c r="JH144" s="17"/>
      <c r="JI144" s="14">
        <f t="shared" si="580"/>
        <v>0</v>
      </c>
      <c r="JJ144" s="15">
        <f t="shared" si="581"/>
        <v>0</v>
      </c>
      <c r="JK144" s="15">
        <f t="shared" si="582"/>
        <v>17713.77</v>
      </c>
      <c r="JL144" s="15">
        <f t="shared" si="583"/>
        <v>109603.12499999999</v>
      </c>
      <c r="JM144" s="15">
        <f t="shared" si="584"/>
        <v>114980.21999999999</v>
      </c>
      <c r="JN144" s="15">
        <f t="shared" si="585"/>
        <v>114980.21999999999</v>
      </c>
      <c r="JO144" s="15">
        <f t="shared" si="586"/>
        <v>114980.21999999999</v>
      </c>
      <c r="JP144" s="15">
        <f t="shared" si="587"/>
        <v>95816.849999999991</v>
      </c>
      <c r="JQ144" s="15">
        <f t="shared" si="588"/>
        <v>0</v>
      </c>
      <c r="JR144" s="14"/>
    </row>
    <row r="145" spans="1:278" ht="12.75" customHeight="1" x14ac:dyDescent="0.25">
      <c r="A145" s="5" t="s">
        <v>17</v>
      </c>
      <c r="B145" s="3" t="s">
        <v>18</v>
      </c>
      <c r="C145" s="4">
        <v>45569</v>
      </c>
      <c r="D145">
        <f t="shared" si="479"/>
        <v>2024</v>
      </c>
      <c r="E145">
        <f t="shared" si="480"/>
        <v>10</v>
      </c>
      <c r="F145">
        <f t="shared" si="481"/>
        <v>2021</v>
      </c>
      <c r="G145">
        <f t="shared" si="483"/>
        <v>10</v>
      </c>
      <c r="H145">
        <f t="shared" si="555"/>
        <v>2024</v>
      </c>
      <c r="I145">
        <f t="shared" si="556"/>
        <v>11</v>
      </c>
      <c r="J145">
        <f t="shared" si="557"/>
        <v>2029</v>
      </c>
      <c r="K145">
        <f t="shared" si="558"/>
        <v>10</v>
      </c>
      <c r="M145" s="28">
        <f>IF(AND($D145=$M$4,$E145=M$5),VLOOKUP($A145,'Потребление ЭЭ_факт'!$A$5:$DH$154,47+'Потребление ЭЭ_факт'!AU$4-1,FALSE),IF(L145&lt;&gt;0,VLOOKUP($A145,'Потребление ЭЭ_факт'!$A$5:$DH$154,47+'Потребление ЭЭ_факт'!AU$4-1,FALSE),0))</f>
        <v>0</v>
      </c>
      <c r="N145" s="17">
        <f>IF(AND($D145=$M$4,$E145=N$5),VLOOKUP($A145,'Потребление ЭЭ_факт'!$A$5:$DH$154,47+'Потребление ЭЭ_факт'!AV$4-1,FALSE),IF(M145&lt;&gt;0,VLOOKUP($A145,'Потребление ЭЭ_факт'!$A$5:$DH$154,47+'Потребление ЭЭ_факт'!AV$4-1,FALSE),0))</f>
        <v>0</v>
      </c>
      <c r="O145" s="17">
        <f>IF(AND($D145=$M$4,$E145=O$5),VLOOKUP($A145,'Потребление ЭЭ_факт'!$A$5:$DH$154,47+'Потребление ЭЭ_факт'!AW$4-1,FALSE),IF(N145&lt;&gt;0,VLOOKUP($A145,'Потребление ЭЭ_факт'!$A$5:$DH$154,47+'Потребление ЭЭ_факт'!AW$4-1,FALSE),0))</f>
        <v>0</v>
      </c>
      <c r="P145" s="17">
        <f>IF(AND($D145=$M$4,$E145=P$5),VLOOKUP($A145,'Потребление ЭЭ_факт'!$A$5:$DH$154,47+'Потребление ЭЭ_факт'!AX$4-1,FALSE),IF(O145&lt;&gt;0,VLOOKUP($A145,'Потребление ЭЭ_факт'!$A$5:$DH$154,47+'Потребление ЭЭ_факт'!AX$4-1,FALSE),0))</f>
        <v>0</v>
      </c>
      <c r="Q145" s="17">
        <f>IF(AND($D145=$M$4,$E145=Q$5),VLOOKUP($A145,'Потребление ЭЭ_факт'!$A$5:$DH$154,47+'Потребление ЭЭ_факт'!AY$4-1,FALSE),IF(P145&lt;&gt;0,VLOOKUP($A145,'Потребление ЭЭ_факт'!$A$5:$DH$154,47+'Потребление ЭЭ_факт'!AY$4-1,FALSE),0))</f>
        <v>0</v>
      </c>
      <c r="R145" s="17">
        <f>IF(AND($D145=$M$4,$E145=R$5),VLOOKUP($A145,'Потребление ЭЭ_факт'!$A$5:$DH$154,47+'Потребление ЭЭ_факт'!AZ$4-1,FALSE),IF(Q145&lt;&gt;0,VLOOKUP($A145,'Потребление ЭЭ_факт'!$A$5:$DH$154,47+'Потребление ЭЭ_факт'!AZ$4-1,FALSE),0))</f>
        <v>0</v>
      </c>
      <c r="S145" s="17">
        <f>IF(AND($D145=$M$4,$E145=S$5),VLOOKUP($A145,'Потребление ЭЭ_факт'!$A$5:$DH$154,47+'Потребление ЭЭ_факт'!BA$4-1,FALSE),IF(R145&lt;&gt;0,VLOOKUP($A145,'Потребление ЭЭ_факт'!$A$5:$DH$154,47+'Потребление ЭЭ_факт'!BA$4-1,FALSE),0))</f>
        <v>0</v>
      </c>
      <c r="T145" s="17">
        <f>IF(AND($D145=$M$4,$E145=T$5),VLOOKUP($A145,'Потребление ЭЭ_факт'!$A$5:$DH$154,47+'Потребление ЭЭ_факт'!BB$4-1,FALSE),IF(S145&lt;&gt;0,VLOOKUP($A145,'Потребление ЭЭ_факт'!$A$5:$DH$154,47+'Потребление ЭЭ_факт'!BB$4-1,FALSE),0))</f>
        <v>0</v>
      </c>
      <c r="U145" s="17">
        <f>IF(AND($D145=$M$4,$E145=U$5),VLOOKUP($A145,'Потребление ЭЭ_факт'!$A$5:$DH$154,47+'Потребление ЭЭ_факт'!BC$4-1,FALSE),IF(T145&lt;&gt;0,VLOOKUP($A145,'Потребление ЭЭ_факт'!$A$5:$DH$154,47+'Потребление ЭЭ_факт'!BC$4-1,FALSE),0))</f>
        <v>0</v>
      </c>
      <c r="V145" s="17">
        <f>IF(AND($D145=$M$4,$E145=V$5),VLOOKUP($A145,'Потребление ЭЭ_факт'!$A$5:$DH$154,47+'Потребление ЭЭ_факт'!BD$4-1,FALSE),IF(U145&lt;&gt;0,VLOOKUP($A145,'Потребление ЭЭ_факт'!$A$5:$DH$154,47+'Потребление ЭЭ_факт'!BD$4-1,FALSE),0))</f>
        <v>0</v>
      </c>
      <c r="W145" s="17">
        <f>IF(AND($D145=$M$4,$E145=W$5),VLOOKUP($A145,'Потребление ЭЭ_факт'!$A$5:$DH$154,47+'Потребление ЭЭ_факт'!BE$4-1,FALSE),IF(V145&lt;&gt;0,VLOOKUP($A145,'Потребление ЭЭ_факт'!$A$5:$DH$154,47+'Потребление ЭЭ_факт'!BE$4-1,FALSE),0))</f>
        <v>0</v>
      </c>
      <c r="X145" s="17">
        <f>IF(AND($D145=$M$4,$E145=X$5),VLOOKUP($A145,'Потребление ЭЭ_факт'!$A$5:$DH$154,47+'Потребление ЭЭ_факт'!BF$4-1,FALSE),IF(W145&lt;&gt;0,VLOOKUP($A145,'Потребление ЭЭ_факт'!$A$5:$DH$154,47+'Потребление ЭЭ_факт'!BF$4-1,FALSE),0))</f>
        <v>0</v>
      </c>
      <c r="Y145" s="14">
        <f>IF(AND($D145=$Y$4,$E145=Y$5),VLOOKUP($A145,'Потребление ЭЭ_факт'!$A$5:$DH$154,47+'Потребление ЭЭ_факт'!BG$4+11,FALSE),IF(X145&lt;&gt;0,VLOOKUP($A145,'Потребление ЭЭ_факт'!$A$5:$DH$154,47+'Потребление ЭЭ_факт'!BG$4+11,FALSE),0))</f>
        <v>0</v>
      </c>
      <c r="Z145" s="17">
        <f>IF(AND($D145=$Y$4,$E145=Z$5),VLOOKUP($A145,'Потребление ЭЭ_факт'!$A$5:$DH$154,47+'Потребление ЭЭ_факт'!BH$4+11,FALSE),IF(Y145&lt;&gt;0,VLOOKUP($A145,'Потребление ЭЭ_факт'!$A$5:$DH$154,47+'Потребление ЭЭ_факт'!BH$4+11,FALSE),0))</f>
        <v>0</v>
      </c>
      <c r="AA145" s="17">
        <f>IF(AND($D145=$Y$4,$E145=AA$5),VLOOKUP($A145,'Потребление ЭЭ_факт'!$A$5:$DH$154,47+'Потребление ЭЭ_факт'!BI$4+11,FALSE),IF(Z145&lt;&gt;0,VLOOKUP($A145,'Потребление ЭЭ_факт'!$A$5:$DH$154,47+'Потребление ЭЭ_факт'!BI$4+11,FALSE),0))</f>
        <v>0</v>
      </c>
      <c r="AB145" s="17">
        <f>IF(AND($D145=$Y$4,$E145=AB$5),VLOOKUP($A145,'Потребление ЭЭ_факт'!$A$5:$DH$154,47+'Потребление ЭЭ_факт'!BJ$4+11,FALSE),IF(AA145&lt;&gt;0,VLOOKUP($A145,'Потребление ЭЭ_факт'!$A$5:$DH$154,47+'Потребление ЭЭ_факт'!BJ$4+11,FALSE),0))</f>
        <v>0</v>
      </c>
      <c r="AC145" s="17">
        <f>IF(AND($D145=$Y$4,$E145=AC$5),VLOOKUP($A145,'Потребление ЭЭ_факт'!$A$5:$DH$154,47+'Потребление ЭЭ_факт'!BK$4+11,FALSE),IF(AB145&lt;&gt;0,VLOOKUP($A145,'Потребление ЭЭ_факт'!$A$5:$DH$154,47+'Потребление ЭЭ_факт'!BK$4+11,FALSE),0))</f>
        <v>0</v>
      </c>
      <c r="AD145" s="17">
        <f>IF(AND($D145=$Y$4,$E145=AD$5),VLOOKUP($A145,'Потребление ЭЭ_факт'!$A$5:$DH$154,47+'Потребление ЭЭ_факт'!BL$4+11,FALSE),IF(AC145&lt;&gt;0,VLOOKUP($A145,'Потребление ЭЭ_факт'!$A$5:$DH$154,47+'Потребление ЭЭ_факт'!BL$4+11,FALSE),0))</f>
        <v>0</v>
      </c>
      <c r="AE145" s="17">
        <f>IF(AND($D145=$Y$4,$E145=AE$5),VLOOKUP($A145,'Потребление ЭЭ_факт'!$A$5:$DH$154,47+'Потребление ЭЭ_факт'!BM$4+11,FALSE),IF(AD145&lt;&gt;0,VLOOKUP($A145,'Потребление ЭЭ_факт'!$A$5:$DH$154,47+'Потребление ЭЭ_факт'!BM$4+11,FALSE),0))</f>
        <v>0</v>
      </c>
      <c r="AF145" s="17">
        <f>IF(AND($D145=$Y$4,$E145=AF$5),VLOOKUP($A145,'Потребление ЭЭ_факт'!$A$5:$DH$154,47+'Потребление ЭЭ_факт'!BN$4+11,FALSE),IF(AE145&lt;&gt;0,VLOOKUP($A145,'Потребление ЭЭ_факт'!$A$5:$DH$154,47+'Потребление ЭЭ_факт'!BN$4+11,FALSE),0))</f>
        <v>0</v>
      </c>
      <c r="AG145" s="17">
        <f>IF(AND($D145=$Y$4,$E145=AG$5),VLOOKUP($A145,'Потребление ЭЭ_факт'!$A$5:$DH$154,47+'Потребление ЭЭ_факт'!BO$4+11,FALSE),IF(AF145&lt;&gt;0,VLOOKUP($A145,'Потребление ЭЭ_факт'!$A$5:$DH$154,47+'Потребление ЭЭ_факт'!BO$4+11,FALSE),0))</f>
        <v>0</v>
      </c>
      <c r="AH145" s="17">
        <f>IF(AND($D145=$Y$4,$E145=AH$5),VLOOKUP($A145,'Потребление ЭЭ_факт'!$A$5:$DH$154,47+'Потребление ЭЭ_факт'!BP$4+11,FALSE),IF(AG145&lt;&gt;0,VLOOKUP($A145,'Потребление ЭЭ_факт'!$A$5:$DH$154,47+'Потребление ЭЭ_факт'!BP$4+11,FALSE),0))</f>
        <v>0</v>
      </c>
      <c r="AI145" s="17">
        <f>IF(AND($D145=$Y$4,$E145=AI$5),VLOOKUP($A145,'Потребление ЭЭ_факт'!$A$5:$DH$154,47+'Потребление ЭЭ_факт'!BQ$4+11,FALSE),IF(AH145&lt;&gt;0,VLOOKUP($A145,'Потребление ЭЭ_факт'!$A$5:$DH$154,47+'Потребление ЭЭ_факт'!BQ$4+11,FALSE),0))</f>
        <v>0</v>
      </c>
      <c r="AJ145" s="17">
        <f>IF(AND($D145=$Y$4,$E145=AJ$5),VLOOKUP($A145,'Потребление ЭЭ_факт'!$A$5:$DH$154,47+'Потребление ЭЭ_факт'!BR$4+11,FALSE),IF(AI145&lt;&gt;0,VLOOKUP($A145,'Потребление ЭЭ_факт'!$A$5:$DH$154,47+'Потребление ЭЭ_факт'!BR$4+11,FALSE),0))</f>
        <v>0</v>
      </c>
      <c r="AK145" s="14">
        <f>IF(AND($D145=$AK$4,$E145=AK$5),VLOOKUP($A145,'Потребление ЭЭ_факт'!$A$5:$DH$154,47+'Потребление ЭЭ_факт'!BS$4+23,FALSE),IF(AJ145&lt;&gt;0,VLOOKUP($A145,'Потребление ЭЭ_факт'!$A$5:$DH$154,47+'Потребление ЭЭ_факт'!BS$4+23,FALSE),0))</f>
        <v>0</v>
      </c>
      <c r="AL145" s="17">
        <f>IF(AND($D145=$AK$4,$E145=AL$5),VLOOKUP($A145,'Потребление ЭЭ_факт'!$A$5:$DH$154,47+'Потребление ЭЭ_факт'!BT$4+23,FALSE),IF(AK145&lt;&gt;0,VLOOKUP($A145,'Потребление ЭЭ_факт'!$A$5:$DH$154,47+'Потребление ЭЭ_факт'!BT$4+23,FALSE),0))</f>
        <v>0</v>
      </c>
      <c r="AM145" s="17">
        <f>IF(AND($D145=$AK$4,$E145=AM$5),VLOOKUP($A145,'Потребление ЭЭ_факт'!$A$5:$DH$154,47+'Потребление ЭЭ_факт'!BU$4+23,FALSE),IF(AL145&lt;&gt;0,VLOOKUP($A145,'Потребление ЭЭ_факт'!$A$5:$DH$154,47+'Потребление ЭЭ_факт'!BU$4+23,FALSE),0))</f>
        <v>0</v>
      </c>
      <c r="AN145" s="17">
        <f>IF(AND($D145=$AK$4,$E145=AN$5),VLOOKUP($A145,'Потребление ЭЭ_факт'!$A$5:$DH$154,47+'Потребление ЭЭ_факт'!BV$4+23,FALSE),IF(AM145&lt;&gt;0,VLOOKUP($A145,'Потребление ЭЭ_факт'!$A$5:$DH$154,47+'Потребление ЭЭ_факт'!BV$4+23,FALSE),0))</f>
        <v>0</v>
      </c>
      <c r="AO145" s="17">
        <f>IF(AND($D145=$AK$4,$E145=AO$5),VLOOKUP($A145,'Потребление ЭЭ_факт'!$A$5:$DH$154,47+'Потребление ЭЭ_факт'!BW$4+23,FALSE),IF(AN145&lt;&gt;0,VLOOKUP($A145,'Потребление ЭЭ_факт'!$A$5:$DH$154,47+'Потребление ЭЭ_факт'!BW$4+23,FALSE),0))</f>
        <v>0</v>
      </c>
      <c r="AP145" s="17">
        <f>IF(AND($D145=$AK$4,$E145=AP$5),VLOOKUP($A145,'Потребление ЭЭ_факт'!$A$5:$DH$154,47+'Потребление ЭЭ_факт'!BX$4+23,FALSE),IF(AO145&lt;&gt;0,VLOOKUP($A145,'Потребление ЭЭ_факт'!$A$5:$DH$154,47+'Потребление ЭЭ_факт'!BX$4+23,FALSE),0))</f>
        <v>0</v>
      </c>
      <c r="AQ145" s="17">
        <f>IF(AND($D145=$AK$4,$E145=AQ$5),VLOOKUP($A145,'Потребление ЭЭ_факт'!$A$5:$DH$154,47+'Потребление ЭЭ_факт'!BY$4+23,FALSE),IF(AP145&lt;&gt;0,VLOOKUP($A145,'Потребление ЭЭ_факт'!$A$5:$DH$154,47+'Потребление ЭЭ_факт'!BY$4+23,FALSE),0))</f>
        <v>0</v>
      </c>
      <c r="AR145" s="17">
        <f>IF(AND($D145=$AK$4,$E145=AR$5),VLOOKUP($A145,'Потребление ЭЭ_факт'!$A$5:$DH$154,47+'Потребление ЭЭ_факт'!BZ$4+23,FALSE),IF(AQ145&lt;&gt;0,VLOOKUP($A145,'Потребление ЭЭ_факт'!$A$5:$DH$154,47+'Потребление ЭЭ_факт'!BZ$4+23,FALSE),0))</f>
        <v>0</v>
      </c>
      <c r="AS145" s="17">
        <f>IF(AND($D145=$AK$4,$E145=AS$5),VLOOKUP($A145,'Потребление ЭЭ_факт'!$A$5:$DH$154,47+'Потребление ЭЭ_факт'!CA$4+23,FALSE),IF(AR145&lt;&gt;0,VLOOKUP($A145,'Потребление ЭЭ_факт'!$A$5:$DH$154,47+'Потребление ЭЭ_факт'!CA$4+23,FALSE),0))</f>
        <v>0</v>
      </c>
      <c r="AT145" s="17">
        <f>IF(AND($D145=$AK$4,$E145=AT$5),VLOOKUP($A145,'Потребление ЭЭ_факт'!$A$5:$DH$154,47+'Потребление ЭЭ_факт'!CB$4+23,FALSE),IF(AS145&lt;&gt;0,VLOOKUP($A145,'Потребление ЭЭ_факт'!$A$5:$DH$154,47+'Потребление ЭЭ_факт'!CB$4+23,FALSE),0))</f>
        <v>0</v>
      </c>
      <c r="AU145" s="17">
        <f>IF(AND($D145=$AK$4,$E145=AU$5),VLOOKUP($A145,'Потребление ЭЭ_факт'!$A$5:$DH$154,47+'Потребление ЭЭ_факт'!CC$4+23,FALSE),IF(AT145&lt;&gt;0,VLOOKUP($A145,'Потребление ЭЭ_факт'!$A$5:$DH$154,47+'Потребление ЭЭ_факт'!CC$4+23,FALSE),0))</f>
        <v>0</v>
      </c>
      <c r="AV145" s="17">
        <f>IF(AND($D145=$AK$4,$E145=AV$5),VLOOKUP($A145,'Потребление ЭЭ_факт'!$A$5:$DH$154,47+'Потребление ЭЭ_факт'!CD$4+23,FALSE),IF(AU145&lt;&gt;0,VLOOKUP($A145,'Потребление ЭЭ_факт'!$A$5:$DH$154,47+'Потребление ЭЭ_факт'!CD$4+23,FALSE),0))</f>
        <v>0</v>
      </c>
      <c r="AW145" s="14">
        <f>IF(AND($D145=$AW$4,$E145=AW$5),VLOOKUP($A145,'Потребление ЭЭ_факт'!$A$5:$DH$154,47+'Потребление ЭЭ_факт'!CE$4+35,FALSE),IF(AV145&lt;&gt;0,VLOOKUP($A145,'Потребление ЭЭ_факт'!$A$5:$DH$154,47+'Потребление ЭЭ_факт'!CE$4+35,FALSE),0))</f>
        <v>0</v>
      </c>
      <c r="AX145" s="17">
        <f>IF(AND($D145=$AW$4,$E145=AX$5),VLOOKUP($A145,'Потребление ЭЭ_факт'!$A$5:$DH$154,47+'Потребление ЭЭ_факт'!CF$4+35,FALSE),IF(AW145&lt;&gt;0,VLOOKUP($A145,'Потребление ЭЭ_факт'!$A$5:$DH$154,47+'Потребление ЭЭ_факт'!CF$4+35,FALSE),0))</f>
        <v>0</v>
      </c>
      <c r="AY145" s="17">
        <f>IF(AND($D145=$AW$4,$E145=AY$5),VLOOKUP($A145,'Потребление ЭЭ_факт'!$A$5:$DH$154,47+'Потребление ЭЭ_факт'!CG$4+35,FALSE),IF(AX145&lt;&gt;0,VLOOKUP($A145,'Потребление ЭЭ_факт'!$A$5:$DH$154,47+'Потребление ЭЭ_факт'!CG$4+35,FALSE),0))</f>
        <v>0</v>
      </c>
      <c r="AZ145" s="17">
        <f>IF(AND($D145=$AW$4,$E145=AZ$5),VLOOKUP($A145,'Потребление ЭЭ_факт'!$A$5:$DH$154,47+'Потребление ЭЭ_факт'!CH$4+35,FALSE),IF(AY145&lt;&gt;0,VLOOKUP($A145,'Потребление ЭЭ_факт'!$A$5:$DH$154,47+'Потребление ЭЭ_факт'!CH$4+35,FALSE),0))</f>
        <v>0</v>
      </c>
      <c r="BA145" s="17">
        <f>IF(AND($D145=$AW$4,$E145=BA$5),VLOOKUP($A145,'Потребление ЭЭ_факт'!$A$5:$DH$154,47+'Потребление ЭЭ_факт'!CI$4+35,FALSE),IF(AZ145&lt;&gt;0,VLOOKUP($A145,'Потребление ЭЭ_факт'!$A$5:$DH$154,47+'Потребление ЭЭ_факт'!CI$4+35,FALSE),0))</f>
        <v>0</v>
      </c>
      <c r="BB145" s="17">
        <f>IF(AND($D145=$AW$4,$E145=BB$5),VLOOKUP($A145,'Потребление ЭЭ_факт'!$A$5:$DH$154,47+'Потребление ЭЭ_факт'!CJ$4+35,FALSE),IF(BA145&lt;&gt;0,VLOOKUP($A145,'Потребление ЭЭ_факт'!$A$5:$DH$154,47+'Потребление ЭЭ_факт'!CJ$4+35,FALSE),0))</f>
        <v>0</v>
      </c>
      <c r="BC145" s="17">
        <f>IF(AND($D145=$AW$4,$E145=BC$5),VLOOKUP($A145,'Потребление ЭЭ_факт'!$A$5:$DH$154,47+'Потребление ЭЭ_факт'!CK$4+35,FALSE),IF(BB145&lt;&gt;0,VLOOKUP($A145,'Потребление ЭЭ_факт'!$A$5:$DH$154,47+'Потребление ЭЭ_факт'!CK$4+35,FALSE),0))</f>
        <v>0</v>
      </c>
      <c r="BD145" s="17">
        <f>IF(AND($D145=$AW$4,$E145=BD$5),VLOOKUP($A145,'Потребление ЭЭ_факт'!$A$5:$DH$154,47+'Потребление ЭЭ_факт'!CL$4+35,FALSE),IF(BC145&lt;&gt;0,VLOOKUP($A145,'Потребление ЭЭ_факт'!$A$5:$DH$154,47+'Потребление ЭЭ_факт'!CL$4+35,FALSE),0))</f>
        <v>0</v>
      </c>
      <c r="BE145" s="17">
        <f>IF(AND($D145=$AW$4,$E145=BE$5),VLOOKUP($A145,'Потребление ЭЭ_факт'!$A$5:$DH$154,47+'Потребление ЭЭ_факт'!CM$4+35,FALSE),IF(BD145&lt;&gt;0,VLOOKUP($A145,'Потребление ЭЭ_факт'!$A$5:$DH$154,47+'Потребление ЭЭ_факт'!CM$4+35,FALSE),0))</f>
        <v>0</v>
      </c>
      <c r="BF145" s="17">
        <f>IF(AND($D145=$AW$4,$E145=BF$5),VLOOKUP($A145,'Потребление ЭЭ_факт'!$A$5:$DH$154,47+'Потребление ЭЭ_факт'!CN$4+35,FALSE),IF(BE145&lt;&gt;0,VLOOKUP($A145,'Потребление ЭЭ_факт'!$A$5:$DH$154,47+'Потребление ЭЭ_факт'!CN$4+35,FALSE),0))</f>
        <v>0</v>
      </c>
      <c r="BG145" s="17">
        <f>IF(AND($D145=$AW$4,$E145=BG$5),VLOOKUP($A145,'Потребление ЭЭ_факт'!$A$5:$DH$154,47+'Потребление ЭЭ_факт'!CO$4+35,FALSE),IF(BF145&lt;&gt;0,VLOOKUP($A145,'Потребление ЭЭ_факт'!$A$5:$DH$154,47+'Потребление ЭЭ_факт'!CO$4+35,FALSE),0))</f>
        <v>0</v>
      </c>
      <c r="BH145" s="17">
        <f>IF(AND($D145=$AW$4,$E145=BH$5),VLOOKUP($A145,'Потребление ЭЭ_факт'!$A$5:$DH$154,47+'Потребление ЭЭ_факт'!CP$4+35,FALSE),IF(BG145&lt;&gt;0,VLOOKUP($A145,'Потребление ЭЭ_факт'!$A$5:$DH$154,47+'Потребление ЭЭ_факт'!CP$4+35,FALSE),0))</f>
        <v>0</v>
      </c>
      <c r="BI145" s="14">
        <f>IF(AND($D145=$BI$4,$E145=BI$5),VLOOKUP($A145,'Потребление ЭЭ_факт'!$A$5:$DH$154,47+'Потребление ЭЭ_факт'!CQ$4+47,FALSE),IF(BH145&lt;&gt;0,VLOOKUP($A145,'Потребление ЭЭ_факт'!$A$5:$DH$154,47+'Потребление ЭЭ_факт'!CQ$4+47,FALSE),0))</f>
        <v>0</v>
      </c>
      <c r="BJ145" s="17">
        <f>IF(AND($D145=$BI$4,$E145=BJ$5),VLOOKUP($A145,'Потребление ЭЭ_факт'!$A$5:$DH$154,47+'Потребление ЭЭ_факт'!CR$4+47,FALSE),IF(BI145&lt;&gt;0,VLOOKUP($A145,'Потребление ЭЭ_факт'!$A$5:$DH$154,47+'Потребление ЭЭ_факт'!CR$4+47,FALSE),0))</f>
        <v>0</v>
      </c>
      <c r="BK145" s="17">
        <f>IF(AND($D145=$BI$4,$E145=BK$5),VLOOKUP($A145,'Потребление ЭЭ_факт'!$A$5:$DH$154,47+'Потребление ЭЭ_факт'!CS$4+47,FALSE),IF(BJ145&lt;&gt;0,VLOOKUP($A145,'Потребление ЭЭ_факт'!$A$5:$DH$154,47+'Потребление ЭЭ_факт'!CS$4+47,FALSE),0))</f>
        <v>0</v>
      </c>
      <c r="BL145" s="17">
        <f>IF(AND($D145=$BI$4,$E145=BL$5),VLOOKUP($A145,'Потребление ЭЭ_факт'!$A$5:$DH$154,47+'Потребление ЭЭ_факт'!CT$4+47,FALSE),IF(BK145&lt;&gt;0,VLOOKUP($A145,'Потребление ЭЭ_факт'!$A$5:$DH$154,47+'Потребление ЭЭ_факт'!CT$4+47,FALSE),0))</f>
        <v>0</v>
      </c>
      <c r="BM145" s="17">
        <f>IF(AND($D145=$BI$4,$E145=BM$5),VLOOKUP($A145,'Потребление ЭЭ_факт'!$A$5:$DH$154,47+'Потребление ЭЭ_факт'!CU$4+47,FALSE),IF(BL145&lt;&gt;0,VLOOKUP($A145,'Потребление ЭЭ_факт'!$A$5:$DH$154,47+'Потребление ЭЭ_факт'!CU$4+47,FALSE),0))</f>
        <v>0</v>
      </c>
      <c r="BN145" s="17">
        <f>IF(AND($D145=$BI$4,$E145=BN$5),VLOOKUP($A145,'Потребление ЭЭ_факт'!$A$5:$DH$154,47+'Потребление ЭЭ_факт'!CV$4+47,FALSE),IF(BM145&lt;&gt;0,VLOOKUP($A145,'Потребление ЭЭ_факт'!$A$5:$DH$154,47+'Потребление ЭЭ_факт'!CV$4+47,FALSE),0))</f>
        <v>0</v>
      </c>
      <c r="BO145" s="17">
        <f>IF(AND($D145=$BI$4,$E145=BO$5),VLOOKUP($A145,'Потребление ЭЭ_факт'!$A$5:$DH$154,47+'Потребление ЭЭ_факт'!CW$4+47,FALSE),IF(BN145&lt;&gt;0,VLOOKUP($A145,'Потребление ЭЭ_факт'!$A$5:$DH$154,47+'Потребление ЭЭ_факт'!CW$4+47,FALSE),0))</f>
        <v>0</v>
      </c>
      <c r="BP145" s="17">
        <f>IF(AND($D145=$BI$4,$E145=BP$5),VLOOKUP($A145,'Потребление ЭЭ_факт'!$A$5:$DH$154,47+'Потребление ЭЭ_факт'!CX$4+47,FALSE),IF(BO145&lt;&gt;0,VLOOKUP($A145,'Потребление ЭЭ_факт'!$A$5:$DH$154,47+'Потребление ЭЭ_факт'!CX$4+47,FALSE),0))</f>
        <v>0</v>
      </c>
      <c r="BQ145" s="17">
        <f>IF(AND($D145=$BI$4,$E145=BQ$5),VLOOKUP($A145,'Потребление ЭЭ_факт'!$A$5:$DH$154,47+'Потребление ЭЭ_факт'!CY$4+47,FALSE),IF(BP145&lt;&gt;0,VLOOKUP($A145,'Потребление ЭЭ_факт'!$A$5:$DH$154,47+'Потребление ЭЭ_факт'!CY$4+47,FALSE),0))</f>
        <v>0</v>
      </c>
      <c r="BR145" s="17">
        <f>IF(AND($D145=$BI$4,$E145=BR$5),VLOOKUP($A145,'Потребление ЭЭ_факт'!$A$5:$DH$154,47+'Потребление ЭЭ_факт'!CZ$4+47,FALSE),IF(BQ145&lt;&gt;0,VLOOKUP($A145,'Потребление ЭЭ_факт'!$A$5:$DH$154,47+'Потребление ЭЭ_факт'!CZ$4+47,FALSE),0))</f>
        <v>10924.311428571429</v>
      </c>
      <c r="BS145" s="17">
        <f>IF(AND($D145=$BI$4,$E145=BS$5),VLOOKUP($A145,'Потребление ЭЭ_факт'!$A$5:$DH$154,47+'Потребление ЭЭ_факт'!DA$4+47,FALSE),IF(BR145&lt;&gt;0,VLOOKUP($A145,'Потребление ЭЭ_факт'!$A$5:$DH$154,47+'Потребление ЭЭ_факт'!DA$4+47,FALSE),0))</f>
        <v>9699.1071428571431</v>
      </c>
      <c r="BT145" s="17">
        <f>IF(AND($D145=$BI$4,$E145=BT$5),VLOOKUP($A145,'Потребление ЭЭ_факт'!$A$5:$DH$154,47+'Потребление ЭЭ_факт'!DB$4+47,FALSE),IF(BS145&lt;&gt;0,VLOOKUP($A145,'Потребление ЭЭ_факт'!$A$5:$DH$154,47+'Потребление ЭЭ_факт'!DB$4+47,FALSE),0))</f>
        <v>8460.4650000000001</v>
      </c>
      <c r="BU145" s="14">
        <f>IF(AND($D145=$BU$4,$E145=BU$5),VLOOKUP($A145,'Потребление ЭЭ_факт'!$A$5:$DH$154,59+'Потребление ЭЭ_факт'!DC$4+47,FALSE),IF(BT145&lt;&gt;0,VLOOKUP($A145,'Потребление ЭЭ_факт'!$A$5:$DH$154,47+'Потребление ЭЭ_факт'!DC$4+59,FALSE),0))</f>
        <v>9757.7858571428569</v>
      </c>
      <c r="BV145" s="17">
        <f>IF(AND($D145=$BU$4,$E145=BV$5),VLOOKUP($A145,'Потребление ЭЭ_факт'!$A$5:$DH$154,59+'Потребление ЭЭ_факт'!DD$4+47,FALSE),IF(BU145&lt;&gt;0,VLOOKUP($A145,'Потребление ЭЭ_факт'!$A$5:$DH$154,47+'Потребление ЭЭ_факт'!DD$4+59,FALSE),0))</f>
        <v>9692.1299999999992</v>
      </c>
      <c r="BW145" s="17">
        <f>IF(AND($D145=$BU$4,$E145=BW$5),VLOOKUP($A145,'Потребление ЭЭ_факт'!$A$5:$DH$154,59+'Потребление ЭЭ_факт'!DE$4+47,FALSE),IF(BV145&lt;&gt;0,VLOOKUP($A145,'Потребление ЭЭ_факт'!$A$5:$DH$154,47+'Потребление ЭЭ_факт'!DE$4+59,FALSE),0))</f>
        <v>8823.09</v>
      </c>
      <c r="BX145" s="17">
        <f>IF(AND($D145=$BU$4,$E145=BX$5),VLOOKUP($A145,'Потребление ЭЭ_факт'!$A$5:$DH$154,59+'Потребление ЭЭ_факт'!DF$4+47,FALSE),IF(BW145&lt;&gt;0,VLOOKUP($A145,'Потребление ЭЭ_факт'!$A$5:$DH$154,47+'Потребление ЭЭ_факт'!DF$4+59,FALSE),0))</f>
        <v>9224.01</v>
      </c>
      <c r="BY145" s="17">
        <f>IF(AND($D145=$BU$4,$E145=BY$5),VLOOKUP($A145,'Потребление ЭЭ_факт'!$A$5:$DH$154,59+'Потребление ЭЭ_факт'!DG$4+47,FALSE),IF(BX145&lt;&gt;0,VLOOKUP($A145,'Потребление ЭЭ_факт'!$A$5:$DH$154,47+'Потребление ЭЭ_факт'!DG$4+59,FALSE),0))</f>
        <v>12117.914999999999</v>
      </c>
      <c r="BZ145" s="17">
        <f>IF(AND($D145=$BU$4,$E145=BZ$5),VLOOKUP($A145,'Потребление ЭЭ_факт'!$A$5:$DH$154,59+'Потребление ЭЭ_факт'!DH$4+47,FALSE),IF(BY145&lt;&gt;0,VLOOKUP($A145,'Потребление ЭЭ_факт'!$A$5:$DH$154,47+'Потребление ЭЭ_факт'!DH$4+59,FALSE),0))</f>
        <v>10495.215</v>
      </c>
      <c r="CA145" s="17">
        <f t="shared" si="598"/>
        <v>10495.215</v>
      </c>
      <c r="CB145" s="17">
        <f t="shared" si="598"/>
        <v>10495.215</v>
      </c>
      <c r="CC145" s="17">
        <f t="shared" si="598"/>
        <v>10495.215</v>
      </c>
      <c r="CD145" s="17">
        <f t="shared" si="598"/>
        <v>10495.215</v>
      </c>
      <c r="CE145" s="17">
        <f t="shared" si="598"/>
        <v>10495.215</v>
      </c>
      <c r="CF145" s="15">
        <f t="shared" si="598"/>
        <v>10495.215</v>
      </c>
      <c r="CG145" s="14">
        <f t="shared" si="598"/>
        <v>10495.215</v>
      </c>
      <c r="CH145" s="15">
        <f t="shared" si="598"/>
        <v>10495.215</v>
      </c>
      <c r="CI145" s="15">
        <f t="shared" si="598"/>
        <v>10495.215</v>
      </c>
      <c r="CJ145" s="15">
        <f t="shared" si="598"/>
        <v>10495.215</v>
      </c>
      <c r="CK145" s="15">
        <f t="shared" si="598"/>
        <v>10495.215</v>
      </c>
      <c r="CL145" s="15">
        <f t="shared" si="598"/>
        <v>10495.215</v>
      </c>
      <c r="CM145" s="15">
        <f t="shared" si="591"/>
        <v>10495.215</v>
      </c>
      <c r="CN145" s="15">
        <f t="shared" si="592"/>
        <v>10495.215</v>
      </c>
      <c r="CO145" s="15">
        <f t="shared" si="593"/>
        <v>10495.215</v>
      </c>
      <c r="CP145" s="15">
        <f t="shared" si="594"/>
        <v>10495.215</v>
      </c>
      <c r="CQ145" s="15">
        <f t="shared" si="595"/>
        <v>10495.215</v>
      </c>
      <c r="CR145" s="16">
        <f t="shared" si="596"/>
        <v>10495.215</v>
      </c>
      <c r="CS145" s="14">
        <f t="shared" si="589"/>
        <v>10495.215</v>
      </c>
      <c r="CT145" s="15">
        <f t="shared" si="559"/>
        <v>10495.215</v>
      </c>
      <c r="CU145" s="15">
        <f t="shared" si="560"/>
        <v>10495.215</v>
      </c>
      <c r="CV145" s="15">
        <f t="shared" si="561"/>
        <v>10495.215</v>
      </c>
      <c r="CW145" s="15">
        <f t="shared" si="562"/>
        <v>10495.215</v>
      </c>
      <c r="CX145" s="15">
        <f t="shared" si="563"/>
        <v>10495.215</v>
      </c>
      <c r="CY145" s="15">
        <f t="shared" si="564"/>
        <v>10495.215</v>
      </c>
      <c r="CZ145" s="15">
        <f t="shared" si="565"/>
        <v>10495.215</v>
      </c>
      <c r="DA145" s="15">
        <f t="shared" si="566"/>
        <v>10495.215</v>
      </c>
      <c r="DB145" s="15">
        <f t="shared" si="567"/>
        <v>10495.215</v>
      </c>
      <c r="DC145" s="15">
        <f t="shared" si="568"/>
        <v>10495.215</v>
      </c>
      <c r="DD145" s="16">
        <f t="shared" si="459"/>
        <v>10495.215</v>
      </c>
      <c r="DE145" s="14">
        <f t="shared" si="460"/>
        <v>10495.215</v>
      </c>
      <c r="DF145" s="15">
        <f t="shared" si="569"/>
        <v>10495.215</v>
      </c>
      <c r="DG145" s="15">
        <f t="shared" si="570"/>
        <v>10495.215</v>
      </c>
      <c r="DH145" s="15">
        <f t="shared" si="571"/>
        <v>10495.215</v>
      </c>
      <c r="DI145" s="15">
        <f t="shared" si="572"/>
        <v>10495.215</v>
      </c>
      <c r="DJ145" s="15">
        <f t="shared" si="573"/>
        <v>10495.215</v>
      </c>
      <c r="DK145" s="15">
        <f t="shared" si="574"/>
        <v>10495.215</v>
      </c>
      <c r="DL145" s="15">
        <f t="shared" si="575"/>
        <v>10495.215</v>
      </c>
      <c r="DM145" s="15">
        <f t="shared" si="576"/>
        <v>10495.215</v>
      </c>
      <c r="DN145" s="15">
        <f t="shared" si="577"/>
        <v>10495.215</v>
      </c>
      <c r="DO145" s="15">
        <f t="shared" si="578"/>
        <v>10495.215</v>
      </c>
      <c r="DP145" s="16">
        <f t="shared" si="579"/>
        <v>10495.215</v>
      </c>
      <c r="DQ145" s="14">
        <f t="shared" si="486"/>
        <v>10495.215</v>
      </c>
      <c r="DR145" s="15">
        <f t="shared" si="487"/>
        <v>10495.215</v>
      </c>
      <c r="DS145" s="15">
        <f t="shared" si="488"/>
        <v>10495.215</v>
      </c>
      <c r="DT145" s="15">
        <f t="shared" si="489"/>
        <v>10495.215</v>
      </c>
      <c r="DU145" s="15">
        <f t="shared" si="490"/>
        <v>10495.215</v>
      </c>
      <c r="DV145" s="15">
        <f t="shared" si="491"/>
        <v>10495.215</v>
      </c>
      <c r="DW145" s="15">
        <f t="shared" si="492"/>
        <v>10495.215</v>
      </c>
      <c r="DX145" s="15">
        <f t="shared" si="493"/>
        <v>10495.215</v>
      </c>
      <c r="DY145" s="15">
        <f t="shared" si="494"/>
        <v>10495.215</v>
      </c>
      <c r="DZ145" s="15">
        <f t="shared" si="444"/>
        <v>10495.215</v>
      </c>
      <c r="EA145" s="15">
        <f t="shared" si="445"/>
        <v>10495.215</v>
      </c>
      <c r="EB145" s="16">
        <f t="shared" si="446"/>
        <v>10495.215</v>
      </c>
      <c r="EC145" s="14">
        <f t="shared" si="447"/>
        <v>10495.215</v>
      </c>
      <c r="ED145" s="15">
        <f t="shared" si="448"/>
        <v>10495.215</v>
      </c>
      <c r="EE145" s="15">
        <f t="shared" si="449"/>
        <v>10495.215</v>
      </c>
      <c r="EF145" s="15">
        <f t="shared" si="450"/>
        <v>10495.215</v>
      </c>
      <c r="EG145" s="15">
        <f t="shared" si="451"/>
        <v>10495.215</v>
      </c>
      <c r="EH145" s="15">
        <f t="shared" si="452"/>
        <v>10495.215</v>
      </c>
      <c r="EI145" s="15">
        <f t="shared" si="453"/>
        <v>10495.215</v>
      </c>
      <c r="EJ145" s="15">
        <f t="shared" si="454"/>
        <v>10495.215</v>
      </c>
      <c r="EK145" s="15">
        <f t="shared" si="455"/>
        <v>10495.215</v>
      </c>
      <c r="EL145" s="15">
        <f t="shared" si="456"/>
        <v>10495.215</v>
      </c>
      <c r="EM145" s="15">
        <f t="shared" si="457"/>
        <v>10495.215</v>
      </c>
      <c r="EN145" s="16">
        <f t="shared" si="458"/>
        <v>10495.215</v>
      </c>
      <c r="EO145" s="14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6"/>
      <c r="FC145" s="14"/>
      <c r="FD145" s="17"/>
      <c r="FE145" s="17"/>
      <c r="FF145" s="17"/>
      <c r="FG145" s="17"/>
      <c r="FH145" s="17"/>
      <c r="FI145" s="17"/>
      <c r="FJ145" s="17"/>
      <c r="FK145" s="17"/>
      <c r="FL145" s="17"/>
      <c r="FM145" s="17"/>
      <c r="FN145" s="17"/>
      <c r="FO145" s="14"/>
      <c r="FP145" s="17"/>
      <c r="FQ145" s="17"/>
      <c r="FR145" s="17"/>
      <c r="FS145" s="17"/>
      <c r="FT145" s="17"/>
      <c r="FU145" s="17"/>
      <c r="FV145" s="17"/>
      <c r="FW145" s="17"/>
      <c r="FX145" s="17"/>
      <c r="FY145" s="17"/>
      <c r="FZ145" s="17"/>
      <c r="GA145" s="14"/>
      <c r="GB145" s="17"/>
      <c r="GC145" s="17"/>
      <c r="GD145" s="17"/>
      <c r="GE145" s="17"/>
      <c r="GF145" s="17"/>
      <c r="GG145" s="17"/>
      <c r="GH145" s="17"/>
      <c r="GI145" s="17"/>
      <c r="GJ145" s="17"/>
      <c r="GK145" s="17">
        <f t="shared" si="498"/>
        <v>9699.1071428571431</v>
      </c>
      <c r="GL145" s="17">
        <f t="shared" si="499"/>
        <v>8460.4650000000001</v>
      </c>
      <c r="GM145" s="14">
        <f t="shared" si="500"/>
        <v>9757.7858571428569</v>
      </c>
      <c r="GN145" s="17">
        <f t="shared" si="501"/>
        <v>9692.1299999999992</v>
      </c>
      <c r="GO145" s="17">
        <f t="shared" si="502"/>
        <v>8823.09</v>
      </c>
      <c r="GP145" s="17">
        <f t="shared" si="503"/>
        <v>9224.01</v>
      </c>
      <c r="GQ145" s="17">
        <f t="shared" si="504"/>
        <v>12117.914999999999</v>
      </c>
      <c r="GR145" s="17">
        <f t="shared" si="505"/>
        <v>10495.215</v>
      </c>
      <c r="GS145" s="17">
        <f t="shared" si="506"/>
        <v>10495.215</v>
      </c>
      <c r="GT145" s="17">
        <f t="shared" si="507"/>
        <v>10495.215</v>
      </c>
      <c r="GU145" s="17">
        <f t="shared" si="508"/>
        <v>10495.215</v>
      </c>
      <c r="GV145" s="17">
        <f t="shared" si="509"/>
        <v>10495.215</v>
      </c>
      <c r="GW145" s="17">
        <f t="shared" si="510"/>
        <v>10495.215</v>
      </c>
      <c r="GX145" s="15">
        <f t="shared" si="511"/>
        <v>10495.215</v>
      </c>
      <c r="GY145" s="14">
        <f t="shared" si="512"/>
        <v>10495.215</v>
      </c>
      <c r="GZ145" s="15">
        <f t="shared" si="513"/>
        <v>10495.215</v>
      </c>
      <c r="HA145" s="15">
        <f t="shared" si="514"/>
        <v>10495.215</v>
      </c>
      <c r="HB145" s="15">
        <f t="shared" si="515"/>
        <v>10495.215</v>
      </c>
      <c r="HC145" s="15">
        <f t="shared" si="516"/>
        <v>10495.215</v>
      </c>
      <c r="HD145" s="15">
        <f t="shared" si="517"/>
        <v>10495.215</v>
      </c>
      <c r="HE145" s="15">
        <f t="shared" si="518"/>
        <v>10495.215</v>
      </c>
      <c r="HF145" s="15">
        <f t="shared" si="519"/>
        <v>10495.215</v>
      </c>
      <c r="HG145" s="15">
        <f t="shared" si="520"/>
        <v>10495.215</v>
      </c>
      <c r="HH145" s="15">
        <f t="shared" si="521"/>
        <v>10495.215</v>
      </c>
      <c r="HI145" s="15">
        <f t="shared" si="522"/>
        <v>10495.215</v>
      </c>
      <c r="HJ145" s="16">
        <f t="shared" si="523"/>
        <v>10495.215</v>
      </c>
      <c r="HK145" s="14">
        <f t="shared" si="524"/>
        <v>10495.215</v>
      </c>
      <c r="HL145" s="15">
        <f t="shared" si="525"/>
        <v>10495.215</v>
      </c>
      <c r="HM145" s="15">
        <f t="shared" si="526"/>
        <v>10495.215</v>
      </c>
      <c r="HN145" s="15">
        <f t="shared" si="527"/>
        <v>10495.215</v>
      </c>
      <c r="HO145" s="15">
        <f t="shared" si="528"/>
        <v>10495.215</v>
      </c>
      <c r="HP145" s="15">
        <f t="shared" si="529"/>
        <v>10495.215</v>
      </c>
      <c r="HQ145" s="15">
        <f t="shared" si="530"/>
        <v>10495.215</v>
      </c>
      <c r="HR145" s="15">
        <f t="shared" si="531"/>
        <v>10495.215</v>
      </c>
      <c r="HS145" s="15">
        <f t="shared" si="532"/>
        <v>10495.215</v>
      </c>
      <c r="HT145" s="15">
        <f t="shared" si="533"/>
        <v>10495.215</v>
      </c>
      <c r="HU145" s="15">
        <f t="shared" si="534"/>
        <v>10495.215</v>
      </c>
      <c r="HV145" s="16">
        <f t="shared" si="535"/>
        <v>10495.215</v>
      </c>
      <c r="HW145" s="14">
        <f t="shared" si="536"/>
        <v>10495.215</v>
      </c>
      <c r="HX145" s="15">
        <f t="shared" si="537"/>
        <v>10495.215</v>
      </c>
      <c r="HY145" s="15">
        <f t="shared" si="538"/>
        <v>10495.215</v>
      </c>
      <c r="HZ145" s="15">
        <f t="shared" si="539"/>
        <v>10495.215</v>
      </c>
      <c r="IA145" s="15">
        <f t="shared" si="540"/>
        <v>10495.215</v>
      </c>
      <c r="IB145" s="15">
        <f t="shared" si="541"/>
        <v>10495.215</v>
      </c>
      <c r="IC145" s="15">
        <f t="shared" si="542"/>
        <v>10495.215</v>
      </c>
      <c r="ID145" s="15">
        <f t="shared" si="543"/>
        <v>10495.215</v>
      </c>
      <c r="IE145" s="15">
        <f t="shared" si="544"/>
        <v>10495.215</v>
      </c>
      <c r="IF145" s="15">
        <f t="shared" si="545"/>
        <v>10495.215</v>
      </c>
      <c r="IG145" s="15">
        <f t="shared" si="546"/>
        <v>10495.215</v>
      </c>
      <c r="IH145" s="16">
        <f t="shared" si="547"/>
        <v>10495.215</v>
      </c>
      <c r="II145" s="14">
        <f t="shared" si="548"/>
        <v>10495.215</v>
      </c>
      <c r="IJ145" s="15">
        <f t="shared" si="549"/>
        <v>10495.215</v>
      </c>
      <c r="IK145" s="15">
        <f t="shared" si="550"/>
        <v>10495.215</v>
      </c>
      <c r="IL145" s="15">
        <f t="shared" si="551"/>
        <v>10495.215</v>
      </c>
      <c r="IM145" s="15">
        <f t="shared" si="552"/>
        <v>10495.215</v>
      </c>
      <c r="IN145" s="15">
        <f t="shared" si="553"/>
        <v>10495.215</v>
      </c>
      <c r="IO145" s="15">
        <f t="shared" si="554"/>
        <v>10495.215</v>
      </c>
      <c r="IP145" s="15">
        <f t="shared" si="597"/>
        <v>10495.215</v>
      </c>
      <c r="IQ145" s="15">
        <f t="shared" si="599"/>
        <v>10495.215</v>
      </c>
      <c r="IR145" s="15">
        <f t="shared" si="600"/>
        <v>10495.215</v>
      </c>
      <c r="IS145" s="15"/>
      <c r="IT145" s="16"/>
      <c r="IU145" s="14"/>
      <c r="IV145" s="15"/>
      <c r="IW145" s="15"/>
      <c r="IX145" s="15"/>
      <c r="IY145" s="15"/>
      <c r="IZ145" s="15"/>
      <c r="JA145" s="15"/>
      <c r="JB145" s="15"/>
      <c r="JC145" s="15"/>
      <c r="JD145" s="15"/>
      <c r="JE145" s="15"/>
      <c r="JF145" s="16"/>
      <c r="JH145" s="17"/>
      <c r="JI145" s="14">
        <f t="shared" si="580"/>
        <v>0</v>
      </c>
      <c r="JJ145" s="15">
        <f t="shared" si="581"/>
        <v>0</v>
      </c>
      <c r="JK145" s="15">
        <f t="shared" si="582"/>
        <v>18159.572142857141</v>
      </c>
      <c r="JL145" s="15">
        <f t="shared" si="583"/>
        <v>123081.43585714283</v>
      </c>
      <c r="JM145" s="15">
        <f t="shared" si="584"/>
        <v>125942.57999999997</v>
      </c>
      <c r="JN145" s="15">
        <f t="shared" si="585"/>
        <v>125942.57999999997</v>
      </c>
      <c r="JO145" s="15">
        <f t="shared" si="586"/>
        <v>125942.57999999997</v>
      </c>
      <c r="JP145" s="15">
        <f t="shared" si="587"/>
        <v>104952.14999999998</v>
      </c>
      <c r="JQ145" s="15">
        <f t="shared" si="588"/>
        <v>0</v>
      </c>
      <c r="JR145" s="14"/>
    </row>
    <row r="146" spans="1:278" ht="12.75" customHeight="1" x14ac:dyDescent="0.25">
      <c r="A146" s="5" t="s">
        <v>131</v>
      </c>
      <c r="B146" s="3" t="s">
        <v>132</v>
      </c>
      <c r="C146" s="4">
        <v>45625</v>
      </c>
      <c r="D146">
        <f t="shared" si="479"/>
        <v>2024</v>
      </c>
      <c r="E146">
        <f t="shared" si="480"/>
        <v>11</v>
      </c>
      <c r="F146">
        <f t="shared" si="481"/>
        <v>2021</v>
      </c>
      <c r="G146">
        <f t="shared" si="483"/>
        <v>11</v>
      </c>
      <c r="H146">
        <f t="shared" si="555"/>
        <v>2024</v>
      </c>
      <c r="I146">
        <f t="shared" si="556"/>
        <v>12</v>
      </c>
      <c r="J146">
        <f t="shared" si="557"/>
        <v>2029</v>
      </c>
      <c r="K146">
        <f t="shared" si="558"/>
        <v>11</v>
      </c>
      <c r="M146" s="28">
        <f>IF(AND($D146=$M$4,$E146=M$5),VLOOKUP($A146,'Потребление ЭЭ_факт'!$A$5:$DH$154,47+'Потребление ЭЭ_факт'!AU$4-1,FALSE),IF(L146&lt;&gt;0,VLOOKUP($A146,'Потребление ЭЭ_факт'!$A$5:$DH$154,47+'Потребление ЭЭ_факт'!AU$4-1,FALSE),0))</f>
        <v>0</v>
      </c>
      <c r="N146" s="17">
        <f>IF(AND($D146=$M$4,$E146=N$5),VLOOKUP($A146,'Потребление ЭЭ_факт'!$A$5:$DH$154,47+'Потребление ЭЭ_факт'!AV$4-1,FALSE),IF(M146&lt;&gt;0,VLOOKUP($A146,'Потребление ЭЭ_факт'!$A$5:$DH$154,47+'Потребление ЭЭ_факт'!AV$4-1,FALSE),0))</f>
        <v>0</v>
      </c>
      <c r="O146" s="17">
        <f>IF(AND($D146=$M$4,$E146=O$5),VLOOKUP($A146,'Потребление ЭЭ_факт'!$A$5:$DH$154,47+'Потребление ЭЭ_факт'!AW$4-1,FALSE),IF(N146&lt;&gt;0,VLOOKUP($A146,'Потребление ЭЭ_факт'!$A$5:$DH$154,47+'Потребление ЭЭ_факт'!AW$4-1,FALSE),0))</f>
        <v>0</v>
      </c>
      <c r="P146" s="17">
        <f>IF(AND($D146=$M$4,$E146=P$5),VLOOKUP($A146,'Потребление ЭЭ_факт'!$A$5:$DH$154,47+'Потребление ЭЭ_факт'!AX$4-1,FALSE),IF(O146&lt;&gt;0,VLOOKUP($A146,'Потребление ЭЭ_факт'!$A$5:$DH$154,47+'Потребление ЭЭ_факт'!AX$4-1,FALSE),0))</f>
        <v>0</v>
      </c>
      <c r="Q146" s="17">
        <f>IF(AND($D146=$M$4,$E146=Q$5),VLOOKUP($A146,'Потребление ЭЭ_факт'!$A$5:$DH$154,47+'Потребление ЭЭ_факт'!AY$4-1,FALSE),IF(P146&lt;&gt;0,VLOOKUP($A146,'Потребление ЭЭ_факт'!$A$5:$DH$154,47+'Потребление ЭЭ_факт'!AY$4-1,FALSE),0))</f>
        <v>0</v>
      </c>
      <c r="R146" s="17">
        <f>IF(AND($D146=$M$4,$E146=R$5),VLOOKUP($A146,'Потребление ЭЭ_факт'!$A$5:$DH$154,47+'Потребление ЭЭ_факт'!AZ$4-1,FALSE),IF(Q146&lt;&gt;0,VLOOKUP($A146,'Потребление ЭЭ_факт'!$A$5:$DH$154,47+'Потребление ЭЭ_факт'!AZ$4-1,FALSE),0))</f>
        <v>0</v>
      </c>
      <c r="S146" s="17">
        <f>IF(AND($D146=$M$4,$E146=S$5),VLOOKUP($A146,'Потребление ЭЭ_факт'!$A$5:$DH$154,47+'Потребление ЭЭ_факт'!BA$4-1,FALSE),IF(R146&lt;&gt;0,VLOOKUP($A146,'Потребление ЭЭ_факт'!$A$5:$DH$154,47+'Потребление ЭЭ_факт'!BA$4-1,FALSE),0))</f>
        <v>0</v>
      </c>
      <c r="T146" s="17">
        <f>IF(AND($D146=$M$4,$E146=T$5),VLOOKUP($A146,'Потребление ЭЭ_факт'!$A$5:$DH$154,47+'Потребление ЭЭ_факт'!BB$4-1,FALSE),IF(S146&lt;&gt;0,VLOOKUP($A146,'Потребление ЭЭ_факт'!$A$5:$DH$154,47+'Потребление ЭЭ_факт'!BB$4-1,FALSE),0))</f>
        <v>0</v>
      </c>
      <c r="U146" s="17">
        <f>IF(AND($D146=$M$4,$E146=U$5),VLOOKUP($A146,'Потребление ЭЭ_факт'!$A$5:$DH$154,47+'Потребление ЭЭ_факт'!BC$4-1,FALSE),IF(T146&lt;&gt;0,VLOOKUP($A146,'Потребление ЭЭ_факт'!$A$5:$DH$154,47+'Потребление ЭЭ_факт'!BC$4-1,FALSE),0))</f>
        <v>0</v>
      </c>
      <c r="V146" s="17">
        <f>IF(AND($D146=$M$4,$E146=V$5),VLOOKUP($A146,'Потребление ЭЭ_факт'!$A$5:$DH$154,47+'Потребление ЭЭ_факт'!BD$4-1,FALSE),IF(U146&lt;&gt;0,VLOOKUP($A146,'Потребление ЭЭ_факт'!$A$5:$DH$154,47+'Потребление ЭЭ_факт'!BD$4-1,FALSE),0))</f>
        <v>0</v>
      </c>
      <c r="W146" s="17">
        <f>IF(AND($D146=$M$4,$E146=W$5),VLOOKUP($A146,'Потребление ЭЭ_факт'!$A$5:$DH$154,47+'Потребление ЭЭ_факт'!BE$4-1,FALSE),IF(V146&lt;&gt;0,VLOOKUP($A146,'Потребление ЭЭ_факт'!$A$5:$DH$154,47+'Потребление ЭЭ_факт'!BE$4-1,FALSE),0))</f>
        <v>0</v>
      </c>
      <c r="X146" s="17">
        <f>IF(AND($D146=$M$4,$E146=X$5),VLOOKUP($A146,'Потребление ЭЭ_факт'!$A$5:$DH$154,47+'Потребление ЭЭ_факт'!BF$4-1,FALSE),IF(W146&lt;&gt;0,VLOOKUP($A146,'Потребление ЭЭ_факт'!$A$5:$DH$154,47+'Потребление ЭЭ_факт'!BF$4-1,FALSE),0))</f>
        <v>0</v>
      </c>
      <c r="Y146" s="14">
        <f>IF(AND($D146=$Y$4,$E146=Y$5),VLOOKUP($A146,'Потребление ЭЭ_факт'!$A$5:$DH$154,47+'Потребление ЭЭ_факт'!BG$4+11,FALSE),IF(X146&lt;&gt;0,VLOOKUP($A146,'Потребление ЭЭ_факт'!$A$5:$DH$154,47+'Потребление ЭЭ_факт'!BG$4+11,FALSE),0))</f>
        <v>0</v>
      </c>
      <c r="Z146" s="17">
        <f>IF(AND($D146=$Y$4,$E146=Z$5),VLOOKUP($A146,'Потребление ЭЭ_факт'!$A$5:$DH$154,47+'Потребление ЭЭ_факт'!BH$4+11,FALSE),IF(Y146&lt;&gt;0,VLOOKUP($A146,'Потребление ЭЭ_факт'!$A$5:$DH$154,47+'Потребление ЭЭ_факт'!BH$4+11,FALSE),0))</f>
        <v>0</v>
      </c>
      <c r="AA146" s="17">
        <f>IF(AND($D146=$Y$4,$E146=AA$5),VLOOKUP($A146,'Потребление ЭЭ_факт'!$A$5:$DH$154,47+'Потребление ЭЭ_факт'!BI$4+11,FALSE),IF(Z146&lt;&gt;0,VLOOKUP($A146,'Потребление ЭЭ_факт'!$A$5:$DH$154,47+'Потребление ЭЭ_факт'!BI$4+11,FALSE),0))</f>
        <v>0</v>
      </c>
      <c r="AB146" s="17">
        <f>IF(AND($D146=$Y$4,$E146=AB$5),VLOOKUP($A146,'Потребление ЭЭ_факт'!$A$5:$DH$154,47+'Потребление ЭЭ_факт'!BJ$4+11,FALSE),IF(AA146&lt;&gt;0,VLOOKUP($A146,'Потребление ЭЭ_факт'!$A$5:$DH$154,47+'Потребление ЭЭ_факт'!BJ$4+11,FALSE),0))</f>
        <v>0</v>
      </c>
      <c r="AC146" s="17">
        <f>IF(AND($D146=$Y$4,$E146=AC$5),VLOOKUP($A146,'Потребление ЭЭ_факт'!$A$5:$DH$154,47+'Потребление ЭЭ_факт'!BK$4+11,FALSE),IF(AB146&lt;&gt;0,VLOOKUP($A146,'Потребление ЭЭ_факт'!$A$5:$DH$154,47+'Потребление ЭЭ_факт'!BK$4+11,FALSE),0))</f>
        <v>0</v>
      </c>
      <c r="AD146" s="17">
        <f>IF(AND($D146=$Y$4,$E146=AD$5),VLOOKUP($A146,'Потребление ЭЭ_факт'!$A$5:$DH$154,47+'Потребление ЭЭ_факт'!BL$4+11,FALSE),IF(AC146&lt;&gt;0,VLOOKUP($A146,'Потребление ЭЭ_факт'!$A$5:$DH$154,47+'Потребление ЭЭ_факт'!BL$4+11,FALSE),0))</f>
        <v>0</v>
      </c>
      <c r="AE146" s="17">
        <f>IF(AND($D146=$Y$4,$E146=AE$5),VLOOKUP($A146,'Потребление ЭЭ_факт'!$A$5:$DH$154,47+'Потребление ЭЭ_факт'!BM$4+11,FALSE),IF(AD146&lt;&gt;0,VLOOKUP($A146,'Потребление ЭЭ_факт'!$A$5:$DH$154,47+'Потребление ЭЭ_факт'!BM$4+11,FALSE),0))</f>
        <v>0</v>
      </c>
      <c r="AF146" s="17">
        <f>IF(AND($D146=$Y$4,$E146=AF$5),VLOOKUP($A146,'Потребление ЭЭ_факт'!$A$5:$DH$154,47+'Потребление ЭЭ_факт'!BN$4+11,FALSE),IF(AE146&lt;&gt;0,VLOOKUP($A146,'Потребление ЭЭ_факт'!$A$5:$DH$154,47+'Потребление ЭЭ_факт'!BN$4+11,FALSE),0))</f>
        <v>0</v>
      </c>
      <c r="AG146" s="17">
        <f>IF(AND($D146=$Y$4,$E146=AG$5),VLOOKUP($A146,'Потребление ЭЭ_факт'!$A$5:$DH$154,47+'Потребление ЭЭ_факт'!BO$4+11,FALSE),IF(AF146&lt;&gt;0,VLOOKUP($A146,'Потребление ЭЭ_факт'!$A$5:$DH$154,47+'Потребление ЭЭ_факт'!BO$4+11,FALSE),0))</f>
        <v>0</v>
      </c>
      <c r="AH146" s="17">
        <f>IF(AND($D146=$Y$4,$E146=AH$5),VLOOKUP($A146,'Потребление ЭЭ_факт'!$A$5:$DH$154,47+'Потребление ЭЭ_факт'!BP$4+11,FALSE),IF(AG146&lt;&gt;0,VLOOKUP($A146,'Потребление ЭЭ_факт'!$A$5:$DH$154,47+'Потребление ЭЭ_факт'!BP$4+11,FALSE),0))</f>
        <v>0</v>
      </c>
      <c r="AI146" s="17">
        <f>IF(AND($D146=$Y$4,$E146=AI$5),VLOOKUP($A146,'Потребление ЭЭ_факт'!$A$5:$DH$154,47+'Потребление ЭЭ_факт'!BQ$4+11,FALSE),IF(AH146&lt;&gt;0,VLOOKUP($A146,'Потребление ЭЭ_факт'!$A$5:$DH$154,47+'Потребление ЭЭ_факт'!BQ$4+11,FALSE),0))</f>
        <v>0</v>
      </c>
      <c r="AJ146" s="17">
        <f>IF(AND($D146=$Y$4,$E146=AJ$5),VLOOKUP($A146,'Потребление ЭЭ_факт'!$A$5:$DH$154,47+'Потребление ЭЭ_факт'!BR$4+11,FALSE),IF(AI146&lt;&gt;0,VLOOKUP($A146,'Потребление ЭЭ_факт'!$A$5:$DH$154,47+'Потребление ЭЭ_факт'!BR$4+11,FALSE),0))</f>
        <v>0</v>
      </c>
      <c r="AK146" s="14">
        <f>IF(AND($D146=$AK$4,$E146=AK$5),VLOOKUP($A146,'Потребление ЭЭ_факт'!$A$5:$DH$154,47+'Потребление ЭЭ_факт'!BS$4+23,FALSE),IF(AJ146&lt;&gt;0,VLOOKUP($A146,'Потребление ЭЭ_факт'!$A$5:$DH$154,47+'Потребление ЭЭ_факт'!BS$4+23,FALSE),0))</f>
        <v>0</v>
      </c>
      <c r="AL146" s="17">
        <f>IF(AND($D146=$AK$4,$E146=AL$5),VLOOKUP($A146,'Потребление ЭЭ_факт'!$A$5:$DH$154,47+'Потребление ЭЭ_факт'!BT$4+23,FALSE),IF(AK146&lt;&gt;0,VLOOKUP($A146,'Потребление ЭЭ_факт'!$A$5:$DH$154,47+'Потребление ЭЭ_факт'!BT$4+23,FALSE),0))</f>
        <v>0</v>
      </c>
      <c r="AM146" s="17">
        <f>IF(AND($D146=$AK$4,$E146=AM$5),VLOOKUP($A146,'Потребление ЭЭ_факт'!$A$5:$DH$154,47+'Потребление ЭЭ_факт'!BU$4+23,FALSE),IF(AL146&lt;&gt;0,VLOOKUP($A146,'Потребление ЭЭ_факт'!$A$5:$DH$154,47+'Потребление ЭЭ_факт'!BU$4+23,FALSE),0))</f>
        <v>0</v>
      </c>
      <c r="AN146" s="17">
        <f>IF(AND($D146=$AK$4,$E146=AN$5),VLOOKUP($A146,'Потребление ЭЭ_факт'!$A$5:$DH$154,47+'Потребление ЭЭ_факт'!BV$4+23,FALSE),IF(AM146&lt;&gt;0,VLOOKUP($A146,'Потребление ЭЭ_факт'!$A$5:$DH$154,47+'Потребление ЭЭ_факт'!BV$4+23,FALSE),0))</f>
        <v>0</v>
      </c>
      <c r="AO146" s="17">
        <f>IF(AND($D146=$AK$4,$E146=AO$5),VLOOKUP($A146,'Потребление ЭЭ_факт'!$A$5:$DH$154,47+'Потребление ЭЭ_факт'!BW$4+23,FALSE),IF(AN146&lt;&gt;0,VLOOKUP($A146,'Потребление ЭЭ_факт'!$A$5:$DH$154,47+'Потребление ЭЭ_факт'!BW$4+23,FALSE),0))</f>
        <v>0</v>
      </c>
      <c r="AP146" s="17">
        <f>IF(AND($D146=$AK$4,$E146=AP$5),VLOOKUP($A146,'Потребление ЭЭ_факт'!$A$5:$DH$154,47+'Потребление ЭЭ_факт'!BX$4+23,FALSE),IF(AO146&lt;&gt;0,VLOOKUP($A146,'Потребление ЭЭ_факт'!$A$5:$DH$154,47+'Потребление ЭЭ_факт'!BX$4+23,FALSE),0))</f>
        <v>0</v>
      </c>
      <c r="AQ146" s="17">
        <f>IF(AND($D146=$AK$4,$E146=AQ$5),VLOOKUP($A146,'Потребление ЭЭ_факт'!$A$5:$DH$154,47+'Потребление ЭЭ_факт'!BY$4+23,FALSE),IF(AP146&lt;&gt;0,VLOOKUP($A146,'Потребление ЭЭ_факт'!$A$5:$DH$154,47+'Потребление ЭЭ_факт'!BY$4+23,FALSE),0))</f>
        <v>0</v>
      </c>
      <c r="AR146" s="17">
        <f>IF(AND($D146=$AK$4,$E146=AR$5),VLOOKUP($A146,'Потребление ЭЭ_факт'!$A$5:$DH$154,47+'Потребление ЭЭ_факт'!BZ$4+23,FALSE),IF(AQ146&lt;&gt;0,VLOOKUP($A146,'Потребление ЭЭ_факт'!$A$5:$DH$154,47+'Потребление ЭЭ_факт'!BZ$4+23,FALSE),0))</f>
        <v>0</v>
      </c>
      <c r="AS146" s="17">
        <f>IF(AND($D146=$AK$4,$E146=AS$5),VLOOKUP($A146,'Потребление ЭЭ_факт'!$A$5:$DH$154,47+'Потребление ЭЭ_факт'!CA$4+23,FALSE),IF(AR146&lt;&gt;0,VLOOKUP($A146,'Потребление ЭЭ_факт'!$A$5:$DH$154,47+'Потребление ЭЭ_факт'!CA$4+23,FALSE),0))</f>
        <v>0</v>
      </c>
      <c r="AT146" s="17">
        <f>IF(AND($D146=$AK$4,$E146=AT$5),VLOOKUP($A146,'Потребление ЭЭ_факт'!$A$5:$DH$154,47+'Потребление ЭЭ_факт'!CB$4+23,FALSE),IF(AS146&lt;&gt;0,VLOOKUP($A146,'Потребление ЭЭ_факт'!$A$5:$DH$154,47+'Потребление ЭЭ_факт'!CB$4+23,FALSE),0))</f>
        <v>0</v>
      </c>
      <c r="AU146" s="17">
        <f>IF(AND($D146=$AK$4,$E146=AU$5),VLOOKUP($A146,'Потребление ЭЭ_факт'!$A$5:$DH$154,47+'Потребление ЭЭ_факт'!CC$4+23,FALSE),IF(AT146&lt;&gt;0,VLOOKUP($A146,'Потребление ЭЭ_факт'!$A$5:$DH$154,47+'Потребление ЭЭ_факт'!CC$4+23,FALSE),0))</f>
        <v>0</v>
      </c>
      <c r="AV146" s="17">
        <f>IF(AND($D146=$AK$4,$E146=AV$5),VLOOKUP($A146,'Потребление ЭЭ_факт'!$A$5:$DH$154,47+'Потребление ЭЭ_факт'!CD$4+23,FALSE),IF(AU146&lt;&gt;0,VLOOKUP($A146,'Потребление ЭЭ_факт'!$A$5:$DH$154,47+'Потребление ЭЭ_факт'!CD$4+23,FALSE),0))</f>
        <v>0</v>
      </c>
      <c r="AW146" s="14">
        <f>IF(AND($D146=$AW$4,$E146=AW$5),VLOOKUP($A146,'Потребление ЭЭ_факт'!$A$5:$DH$154,47+'Потребление ЭЭ_факт'!CE$4+35,FALSE),IF(AV146&lt;&gt;0,VLOOKUP($A146,'Потребление ЭЭ_факт'!$A$5:$DH$154,47+'Потребление ЭЭ_факт'!CE$4+35,FALSE),0))</f>
        <v>0</v>
      </c>
      <c r="AX146" s="17">
        <f>IF(AND($D146=$AW$4,$E146=AX$5),VLOOKUP($A146,'Потребление ЭЭ_факт'!$A$5:$DH$154,47+'Потребление ЭЭ_факт'!CF$4+35,FALSE),IF(AW146&lt;&gt;0,VLOOKUP($A146,'Потребление ЭЭ_факт'!$A$5:$DH$154,47+'Потребление ЭЭ_факт'!CF$4+35,FALSE),0))</f>
        <v>0</v>
      </c>
      <c r="AY146" s="17">
        <f>IF(AND($D146=$AW$4,$E146=AY$5),VLOOKUP($A146,'Потребление ЭЭ_факт'!$A$5:$DH$154,47+'Потребление ЭЭ_факт'!CG$4+35,FALSE),IF(AX146&lt;&gt;0,VLOOKUP($A146,'Потребление ЭЭ_факт'!$A$5:$DH$154,47+'Потребление ЭЭ_факт'!CG$4+35,FALSE),0))</f>
        <v>0</v>
      </c>
      <c r="AZ146" s="17">
        <f>IF(AND($D146=$AW$4,$E146=AZ$5),VLOOKUP($A146,'Потребление ЭЭ_факт'!$A$5:$DH$154,47+'Потребление ЭЭ_факт'!CH$4+35,FALSE),IF(AY146&lt;&gt;0,VLOOKUP($A146,'Потребление ЭЭ_факт'!$A$5:$DH$154,47+'Потребление ЭЭ_факт'!CH$4+35,FALSE),0))</f>
        <v>0</v>
      </c>
      <c r="BA146" s="17">
        <f>IF(AND($D146=$AW$4,$E146=BA$5),VLOOKUP($A146,'Потребление ЭЭ_факт'!$A$5:$DH$154,47+'Потребление ЭЭ_факт'!CI$4+35,FALSE),IF(AZ146&lt;&gt;0,VLOOKUP($A146,'Потребление ЭЭ_факт'!$A$5:$DH$154,47+'Потребление ЭЭ_факт'!CI$4+35,FALSE),0))</f>
        <v>0</v>
      </c>
      <c r="BB146" s="17">
        <f>IF(AND($D146=$AW$4,$E146=BB$5),VLOOKUP($A146,'Потребление ЭЭ_факт'!$A$5:$DH$154,47+'Потребление ЭЭ_факт'!CJ$4+35,FALSE),IF(BA146&lt;&gt;0,VLOOKUP($A146,'Потребление ЭЭ_факт'!$A$5:$DH$154,47+'Потребление ЭЭ_факт'!CJ$4+35,FALSE),0))</f>
        <v>0</v>
      </c>
      <c r="BC146" s="17">
        <f>IF(AND($D146=$AW$4,$E146=BC$5),VLOOKUP($A146,'Потребление ЭЭ_факт'!$A$5:$DH$154,47+'Потребление ЭЭ_факт'!CK$4+35,FALSE),IF(BB146&lt;&gt;0,VLOOKUP($A146,'Потребление ЭЭ_факт'!$A$5:$DH$154,47+'Потребление ЭЭ_факт'!CK$4+35,FALSE),0))</f>
        <v>0</v>
      </c>
      <c r="BD146" s="17">
        <f>IF(AND($D146=$AW$4,$E146=BD$5),VLOOKUP($A146,'Потребление ЭЭ_факт'!$A$5:$DH$154,47+'Потребление ЭЭ_факт'!CL$4+35,FALSE),IF(BC146&lt;&gt;0,VLOOKUP($A146,'Потребление ЭЭ_факт'!$A$5:$DH$154,47+'Потребление ЭЭ_факт'!CL$4+35,FALSE),0))</f>
        <v>0</v>
      </c>
      <c r="BE146" s="17">
        <f>IF(AND($D146=$AW$4,$E146=BE$5),VLOOKUP($A146,'Потребление ЭЭ_факт'!$A$5:$DH$154,47+'Потребление ЭЭ_факт'!CM$4+35,FALSE),IF(BD146&lt;&gt;0,VLOOKUP($A146,'Потребление ЭЭ_факт'!$A$5:$DH$154,47+'Потребление ЭЭ_факт'!CM$4+35,FALSE),0))</f>
        <v>0</v>
      </c>
      <c r="BF146" s="17">
        <f>IF(AND($D146=$AW$4,$E146=BF$5),VLOOKUP($A146,'Потребление ЭЭ_факт'!$A$5:$DH$154,47+'Потребление ЭЭ_факт'!CN$4+35,FALSE),IF(BE146&lt;&gt;0,VLOOKUP($A146,'Потребление ЭЭ_факт'!$A$5:$DH$154,47+'Потребление ЭЭ_факт'!CN$4+35,FALSE),0))</f>
        <v>0</v>
      </c>
      <c r="BG146" s="17">
        <f>IF(AND($D146=$AW$4,$E146=BG$5),VLOOKUP($A146,'Потребление ЭЭ_факт'!$A$5:$DH$154,47+'Потребление ЭЭ_факт'!CO$4+35,FALSE),IF(BF146&lt;&gt;0,VLOOKUP($A146,'Потребление ЭЭ_факт'!$A$5:$DH$154,47+'Потребление ЭЭ_факт'!CO$4+35,FALSE),0))</f>
        <v>0</v>
      </c>
      <c r="BH146" s="17">
        <f>IF(AND($D146=$AW$4,$E146=BH$5),VLOOKUP($A146,'Потребление ЭЭ_факт'!$A$5:$DH$154,47+'Потребление ЭЭ_факт'!CP$4+35,FALSE),IF(BG146&lt;&gt;0,VLOOKUP($A146,'Потребление ЭЭ_факт'!$A$5:$DH$154,47+'Потребление ЭЭ_факт'!CP$4+35,FALSE),0))</f>
        <v>0</v>
      </c>
      <c r="BI146" s="14">
        <f>IF(AND($D146=$BI$4,$E146=BI$5),VLOOKUP($A146,'Потребление ЭЭ_факт'!$A$5:$DH$154,47+'Потребление ЭЭ_факт'!CQ$4+47,FALSE),IF(BH146&lt;&gt;0,VLOOKUP($A146,'Потребление ЭЭ_факт'!$A$5:$DH$154,47+'Потребление ЭЭ_факт'!CQ$4+47,FALSE),0))</f>
        <v>0</v>
      </c>
      <c r="BJ146" s="17">
        <f>IF(AND($D146=$BI$4,$E146=BJ$5),VLOOKUP($A146,'Потребление ЭЭ_факт'!$A$5:$DH$154,47+'Потребление ЭЭ_факт'!CR$4+47,FALSE),IF(BI146&lt;&gt;0,VLOOKUP($A146,'Потребление ЭЭ_факт'!$A$5:$DH$154,47+'Потребление ЭЭ_факт'!CR$4+47,FALSE),0))</f>
        <v>0</v>
      </c>
      <c r="BK146" s="17">
        <f>IF(AND($D146=$BI$4,$E146=BK$5),VLOOKUP($A146,'Потребление ЭЭ_факт'!$A$5:$DH$154,47+'Потребление ЭЭ_факт'!CS$4+47,FALSE),IF(BJ146&lt;&gt;0,VLOOKUP($A146,'Потребление ЭЭ_факт'!$A$5:$DH$154,47+'Потребление ЭЭ_факт'!CS$4+47,FALSE),0))</f>
        <v>0</v>
      </c>
      <c r="BL146" s="17">
        <f>IF(AND($D146=$BI$4,$E146=BL$5),VLOOKUP($A146,'Потребление ЭЭ_факт'!$A$5:$DH$154,47+'Потребление ЭЭ_факт'!CT$4+47,FALSE),IF(BK146&lt;&gt;0,VLOOKUP($A146,'Потребление ЭЭ_факт'!$A$5:$DH$154,47+'Потребление ЭЭ_факт'!CT$4+47,FALSE),0))</f>
        <v>0</v>
      </c>
      <c r="BM146" s="17">
        <f>IF(AND($D146=$BI$4,$E146=BM$5),VLOOKUP($A146,'Потребление ЭЭ_факт'!$A$5:$DH$154,47+'Потребление ЭЭ_факт'!CU$4+47,FALSE),IF(BL146&lt;&gt;0,VLOOKUP($A146,'Потребление ЭЭ_факт'!$A$5:$DH$154,47+'Потребление ЭЭ_факт'!CU$4+47,FALSE),0))</f>
        <v>0</v>
      </c>
      <c r="BN146" s="17">
        <f>IF(AND($D146=$BI$4,$E146=BN$5),VLOOKUP($A146,'Потребление ЭЭ_факт'!$A$5:$DH$154,47+'Потребление ЭЭ_факт'!CV$4+47,FALSE),IF(BM146&lt;&gt;0,VLOOKUP($A146,'Потребление ЭЭ_факт'!$A$5:$DH$154,47+'Потребление ЭЭ_факт'!CV$4+47,FALSE),0))</f>
        <v>0</v>
      </c>
      <c r="BO146" s="17">
        <f>IF(AND($D146=$BI$4,$E146=BO$5),VLOOKUP($A146,'Потребление ЭЭ_факт'!$A$5:$DH$154,47+'Потребление ЭЭ_факт'!CW$4+47,FALSE),IF(BN146&lt;&gt;0,VLOOKUP($A146,'Потребление ЭЭ_факт'!$A$5:$DH$154,47+'Потребление ЭЭ_факт'!CW$4+47,FALSE),0))</f>
        <v>0</v>
      </c>
      <c r="BP146" s="17">
        <f>IF(AND($D146=$BI$4,$E146=BP$5),VLOOKUP($A146,'Потребление ЭЭ_факт'!$A$5:$DH$154,47+'Потребление ЭЭ_факт'!CX$4+47,FALSE),IF(BO146&lt;&gt;0,VLOOKUP($A146,'Потребление ЭЭ_факт'!$A$5:$DH$154,47+'Потребление ЭЭ_факт'!CX$4+47,FALSE),0))</f>
        <v>0</v>
      </c>
      <c r="BQ146" s="17">
        <f>IF(AND($D146=$BI$4,$E146=BQ$5),VLOOKUP($A146,'Потребление ЭЭ_факт'!$A$5:$DH$154,47+'Потребление ЭЭ_факт'!CY$4+47,FALSE),IF(BP146&lt;&gt;0,VLOOKUP($A146,'Потребление ЭЭ_факт'!$A$5:$DH$154,47+'Потребление ЭЭ_факт'!CY$4+47,FALSE),0))</f>
        <v>0</v>
      </c>
      <c r="BR146" s="17">
        <f>IF(AND($D146=$BI$4,$E146=BR$5),VLOOKUP($A146,'Потребление ЭЭ_факт'!$A$5:$DH$154,47+'Потребление ЭЭ_факт'!CZ$4+47,FALSE),IF(BQ146&lt;&gt;0,VLOOKUP($A146,'Потребление ЭЭ_факт'!$A$5:$DH$154,47+'Потребление ЭЭ_факт'!CZ$4+47,FALSE),0))</f>
        <v>0</v>
      </c>
      <c r="BS146" s="17">
        <f>IF(AND($D146=$BI$4,$E146=BS$5),VLOOKUP($A146,'Потребление ЭЭ_факт'!$A$5:$DH$154,47+'Потребление ЭЭ_факт'!DA$4+47,FALSE),IF(BR146&lt;&gt;0,VLOOKUP($A146,'Потребление ЭЭ_факт'!$A$5:$DH$154,47+'Потребление ЭЭ_факт'!DA$4+47,FALSE),0))</f>
        <v>5585.8360000000002</v>
      </c>
      <c r="BT146" s="17">
        <f>IF(AND($D146=$BI$4,$E146=BT$5),VLOOKUP($A146,'Потребление ЭЭ_факт'!$A$5:$DH$154,47+'Потребление ЭЭ_факт'!DB$4+47,FALSE),IF(BS146&lt;&gt;0,VLOOKUP($A146,'Потребление ЭЭ_факт'!$A$5:$DH$154,47+'Потребление ЭЭ_факт'!DB$4+47,FALSE),0))</f>
        <v>9178.3279999999995</v>
      </c>
      <c r="BU146" s="14">
        <f>IF(AND($D146=$BU$4,$E146=BU$5),VLOOKUP($A146,'Потребление ЭЭ_факт'!$A$5:$DH$154,59+'Потребление ЭЭ_факт'!DC$4+47,FALSE),IF(BT146&lt;&gt;0,VLOOKUP($A146,'Потребление ЭЭ_факт'!$A$5:$DH$154,47+'Потребление ЭЭ_факт'!DC$4+59,FALSE),0))</f>
        <v>8403.3819999999996</v>
      </c>
      <c r="BV146" s="17">
        <f>IF(AND($D146=$BU$4,$E146=BV$5),VLOOKUP($A146,'Потребление ЭЭ_факт'!$A$5:$DH$154,59+'Потребление ЭЭ_факт'!DD$4+47,FALSE),IF(BU146&lt;&gt;0,VLOOKUP($A146,'Потребление ЭЭ_факт'!$A$5:$DH$154,47+'Потребление ЭЭ_факт'!DD$4+59,FALSE),0))</f>
        <v>7470.5839999999998</v>
      </c>
      <c r="BW146" s="17">
        <f>IF(AND($D146=$BU$4,$E146=BW$5),VLOOKUP($A146,'Потребление ЭЭ_факт'!$A$5:$DH$154,59+'Потребление ЭЭ_факт'!DE$4+47,FALSE),IF(BV146&lt;&gt;0,VLOOKUP($A146,'Потребление ЭЭ_факт'!$A$5:$DH$154,47+'Потребление ЭЭ_факт'!DE$4+59,FALSE),0))</f>
        <v>8354.5</v>
      </c>
      <c r="BX146" s="17">
        <f>IF(AND($D146=$BU$4,$E146=BX$5),VLOOKUP($A146,'Потребление ЭЭ_факт'!$A$5:$DH$154,59+'Потребление ЭЭ_факт'!DF$4+47,FALSE),IF(BW146&lt;&gt;0,VLOOKUP($A146,'Потребление ЭЭ_факт'!$A$5:$DH$154,47+'Потребление ЭЭ_факт'!DF$4+59,FALSE),0))</f>
        <v>8813.4419999999991</v>
      </c>
      <c r="BY146" s="17">
        <f>IF(AND($D146=$BU$4,$E146=BY$5),VLOOKUP($A146,'Потребление ЭЭ_факт'!$A$5:$DH$154,59+'Потребление ЭЭ_факт'!DG$4+47,FALSE),IF(BX146&lt;&gt;0,VLOOKUP($A146,'Потребление ЭЭ_факт'!$A$5:$DH$154,47+'Потребление ЭЭ_факт'!DG$4+59,FALSE),0))</f>
        <v>8652.4719999999998</v>
      </c>
      <c r="BZ146" s="17">
        <f>IF(AND($D146=$BU$4,$E146=BZ$5),VLOOKUP($A146,'Потребление ЭЭ_факт'!$A$5:$DH$154,59+'Потребление ЭЭ_факт'!DH$4+47,FALSE),IF(BY146&lt;&gt;0,VLOOKUP($A146,'Потребление ЭЭ_факт'!$A$5:$DH$154,47+'Потребление ЭЭ_факт'!DH$4+59,FALSE),0))</f>
        <v>8476.6820000000007</v>
      </c>
      <c r="CA146" s="17">
        <f t="shared" si="598"/>
        <v>8476.6820000000007</v>
      </c>
      <c r="CB146" s="17">
        <f t="shared" si="598"/>
        <v>8476.6820000000007</v>
      </c>
      <c r="CC146" s="17">
        <f t="shared" si="598"/>
        <v>8476.6820000000007</v>
      </c>
      <c r="CD146" s="17">
        <f t="shared" si="598"/>
        <v>8476.6820000000007</v>
      </c>
      <c r="CE146" s="17">
        <f t="shared" si="598"/>
        <v>8476.6820000000007</v>
      </c>
      <c r="CF146" s="15">
        <f t="shared" si="598"/>
        <v>8476.6820000000007</v>
      </c>
      <c r="CG146" s="14">
        <f t="shared" si="598"/>
        <v>8476.6820000000007</v>
      </c>
      <c r="CH146" s="15">
        <f t="shared" si="598"/>
        <v>8476.6820000000007</v>
      </c>
      <c r="CI146" s="15">
        <f t="shared" si="598"/>
        <v>8476.6820000000007</v>
      </c>
      <c r="CJ146" s="15">
        <f t="shared" si="598"/>
        <v>8476.6820000000007</v>
      </c>
      <c r="CK146" s="15">
        <f t="shared" si="598"/>
        <v>8476.6820000000007</v>
      </c>
      <c r="CL146" s="15">
        <f t="shared" si="598"/>
        <v>8476.6820000000007</v>
      </c>
      <c r="CM146" s="15">
        <f t="shared" si="591"/>
        <v>8476.6820000000007</v>
      </c>
      <c r="CN146" s="15">
        <f t="shared" si="592"/>
        <v>8476.6820000000007</v>
      </c>
      <c r="CO146" s="15">
        <f t="shared" si="593"/>
        <v>8476.6820000000007</v>
      </c>
      <c r="CP146" s="15">
        <f t="shared" si="594"/>
        <v>8476.6820000000007</v>
      </c>
      <c r="CQ146" s="15">
        <f t="shared" si="595"/>
        <v>8476.6820000000007</v>
      </c>
      <c r="CR146" s="16">
        <f t="shared" si="596"/>
        <v>8476.6820000000007</v>
      </c>
      <c r="CS146" s="14">
        <f t="shared" si="589"/>
        <v>8476.6820000000007</v>
      </c>
      <c r="CT146" s="15">
        <f t="shared" si="559"/>
        <v>8476.6820000000007</v>
      </c>
      <c r="CU146" s="15">
        <f t="shared" si="560"/>
        <v>8476.6820000000007</v>
      </c>
      <c r="CV146" s="15">
        <f t="shared" si="561"/>
        <v>8476.6820000000007</v>
      </c>
      <c r="CW146" s="15">
        <f t="shared" si="562"/>
        <v>8476.6820000000007</v>
      </c>
      <c r="CX146" s="15">
        <f t="shared" si="563"/>
        <v>8476.6820000000007</v>
      </c>
      <c r="CY146" s="15">
        <f t="shared" si="564"/>
        <v>8476.6820000000007</v>
      </c>
      <c r="CZ146" s="15">
        <f t="shared" si="565"/>
        <v>8476.6820000000007</v>
      </c>
      <c r="DA146" s="15">
        <f t="shared" si="566"/>
        <v>8476.6820000000007</v>
      </c>
      <c r="DB146" s="15">
        <f t="shared" si="567"/>
        <v>8476.6820000000007</v>
      </c>
      <c r="DC146" s="15">
        <f t="shared" si="568"/>
        <v>8476.6820000000007</v>
      </c>
      <c r="DD146" s="16">
        <f t="shared" si="459"/>
        <v>8476.6820000000007</v>
      </c>
      <c r="DE146" s="14">
        <f t="shared" si="460"/>
        <v>8476.6820000000007</v>
      </c>
      <c r="DF146" s="15">
        <f t="shared" si="569"/>
        <v>8476.6820000000007</v>
      </c>
      <c r="DG146" s="15">
        <f t="shared" si="570"/>
        <v>8476.6820000000007</v>
      </c>
      <c r="DH146" s="15">
        <f t="shared" si="571"/>
        <v>8476.6820000000007</v>
      </c>
      <c r="DI146" s="15">
        <f t="shared" si="572"/>
        <v>8476.6820000000007</v>
      </c>
      <c r="DJ146" s="15">
        <f t="shared" si="573"/>
        <v>8476.6820000000007</v>
      </c>
      <c r="DK146" s="15">
        <f t="shared" si="574"/>
        <v>8476.6820000000007</v>
      </c>
      <c r="DL146" s="15">
        <f t="shared" si="575"/>
        <v>8476.6820000000007</v>
      </c>
      <c r="DM146" s="15">
        <f t="shared" si="576"/>
        <v>8476.6820000000007</v>
      </c>
      <c r="DN146" s="15">
        <f t="shared" si="577"/>
        <v>8476.6820000000007</v>
      </c>
      <c r="DO146" s="15">
        <f t="shared" si="578"/>
        <v>8476.6820000000007</v>
      </c>
      <c r="DP146" s="16">
        <f t="shared" si="579"/>
        <v>8476.6820000000007</v>
      </c>
      <c r="DQ146" s="14">
        <f t="shared" si="486"/>
        <v>8476.6820000000007</v>
      </c>
      <c r="DR146" s="15">
        <f t="shared" si="487"/>
        <v>8476.6820000000007</v>
      </c>
      <c r="DS146" s="15">
        <f t="shared" si="488"/>
        <v>8476.6820000000007</v>
      </c>
      <c r="DT146" s="15">
        <f t="shared" si="489"/>
        <v>8476.6820000000007</v>
      </c>
      <c r="DU146" s="15">
        <f t="shared" si="490"/>
        <v>8476.6820000000007</v>
      </c>
      <c r="DV146" s="15">
        <f t="shared" si="491"/>
        <v>8476.6820000000007</v>
      </c>
      <c r="DW146" s="15">
        <f t="shared" si="492"/>
        <v>8476.6820000000007</v>
      </c>
      <c r="DX146" s="15">
        <f t="shared" si="493"/>
        <v>8476.6820000000007</v>
      </c>
      <c r="DY146" s="15">
        <f t="shared" si="494"/>
        <v>8476.6820000000007</v>
      </c>
      <c r="DZ146" s="15">
        <f t="shared" si="444"/>
        <v>8476.6820000000007</v>
      </c>
      <c r="EA146" s="15">
        <f t="shared" si="445"/>
        <v>8476.6820000000007</v>
      </c>
      <c r="EB146" s="16">
        <f t="shared" si="446"/>
        <v>8476.6820000000007</v>
      </c>
      <c r="EC146" s="14">
        <f t="shared" si="447"/>
        <v>8476.6820000000007</v>
      </c>
      <c r="ED146" s="15">
        <f t="shared" si="448"/>
        <v>8476.6820000000007</v>
      </c>
      <c r="EE146" s="15">
        <f t="shared" si="449"/>
        <v>8476.6820000000007</v>
      </c>
      <c r="EF146" s="15">
        <f t="shared" si="450"/>
        <v>8476.6820000000007</v>
      </c>
      <c r="EG146" s="15">
        <f t="shared" si="451"/>
        <v>8476.6820000000007</v>
      </c>
      <c r="EH146" s="15">
        <f t="shared" si="452"/>
        <v>8476.6820000000007</v>
      </c>
      <c r="EI146" s="15">
        <f t="shared" si="453"/>
        <v>8476.6820000000007</v>
      </c>
      <c r="EJ146" s="15">
        <f t="shared" si="454"/>
        <v>8476.6820000000007</v>
      </c>
      <c r="EK146" s="15">
        <f t="shared" si="455"/>
        <v>8476.6820000000007</v>
      </c>
      <c r="EL146" s="15">
        <f t="shared" si="456"/>
        <v>8476.6820000000007</v>
      </c>
      <c r="EM146" s="15">
        <f t="shared" si="457"/>
        <v>8476.6820000000007</v>
      </c>
      <c r="EN146" s="16">
        <f t="shared" si="458"/>
        <v>8476.6820000000007</v>
      </c>
      <c r="EO146" s="14"/>
      <c r="EP146" s="15"/>
      <c r="EQ146" s="15"/>
      <c r="ER146" s="15"/>
      <c r="ES146" s="15"/>
      <c r="ET146" s="15"/>
      <c r="EU146" s="15"/>
      <c r="EV146" s="15"/>
      <c r="EW146" s="15"/>
      <c r="EX146" s="15"/>
      <c r="EY146" s="15"/>
      <c r="EZ146" s="16"/>
      <c r="FC146" s="14"/>
      <c r="FD146" s="17"/>
      <c r="FE146" s="17"/>
      <c r="FF146" s="17"/>
      <c r="FG146" s="17"/>
      <c r="FH146" s="17"/>
      <c r="FI146" s="17"/>
      <c r="FJ146" s="17"/>
      <c r="FK146" s="17"/>
      <c r="FL146" s="17"/>
      <c r="FM146" s="17"/>
      <c r="FN146" s="17"/>
      <c r="FO146" s="14"/>
      <c r="FP146" s="17"/>
      <c r="FQ146" s="17"/>
      <c r="FR146" s="17"/>
      <c r="FS146" s="17"/>
      <c r="FT146" s="17"/>
      <c r="FU146" s="17"/>
      <c r="FV146" s="17"/>
      <c r="FW146" s="17"/>
      <c r="FX146" s="17"/>
      <c r="FY146" s="17"/>
      <c r="FZ146" s="17"/>
      <c r="GA146" s="14"/>
      <c r="GB146" s="17"/>
      <c r="GC146" s="17"/>
      <c r="GD146" s="17"/>
      <c r="GE146" s="17"/>
      <c r="GF146" s="17"/>
      <c r="GG146" s="17"/>
      <c r="GH146" s="17"/>
      <c r="GI146" s="17"/>
      <c r="GJ146" s="17"/>
      <c r="GK146" s="17"/>
      <c r="GL146" s="17">
        <f t="shared" si="499"/>
        <v>9178.3279999999995</v>
      </c>
      <c r="GM146" s="14">
        <f t="shared" si="500"/>
        <v>8403.3819999999996</v>
      </c>
      <c r="GN146" s="17">
        <f t="shared" si="501"/>
        <v>7470.5839999999998</v>
      </c>
      <c r="GO146" s="17">
        <f t="shared" si="502"/>
        <v>8354.5</v>
      </c>
      <c r="GP146" s="17">
        <f t="shared" si="503"/>
        <v>8813.4419999999991</v>
      </c>
      <c r="GQ146" s="17">
        <f t="shared" si="504"/>
        <v>8652.4719999999998</v>
      </c>
      <c r="GR146" s="17">
        <f t="shared" si="505"/>
        <v>8476.6820000000007</v>
      </c>
      <c r="GS146" s="17">
        <f t="shared" si="506"/>
        <v>8476.6820000000007</v>
      </c>
      <c r="GT146" s="17">
        <f t="shared" si="507"/>
        <v>8476.6820000000007</v>
      </c>
      <c r="GU146" s="17">
        <f t="shared" si="508"/>
        <v>8476.6820000000007</v>
      </c>
      <c r="GV146" s="17">
        <f t="shared" si="509"/>
        <v>8476.6820000000007</v>
      </c>
      <c r="GW146" s="17">
        <f t="shared" si="510"/>
        <v>8476.6820000000007</v>
      </c>
      <c r="GX146" s="15">
        <f t="shared" si="511"/>
        <v>8476.6820000000007</v>
      </c>
      <c r="GY146" s="14">
        <f t="shared" si="512"/>
        <v>8476.6820000000007</v>
      </c>
      <c r="GZ146" s="15">
        <f t="shared" si="513"/>
        <v>8476.6820000000007</v>
      </c>
      <c r="HA146" s="15">
        <f t="shared" si="514"/>
        <v>8476.6820000000007</v>
      </c>
      <c r="HB146" s="15">
        <f t="shared" si="515"/>
        <v>8476.6820000000007</v>
      </c>
      <c r="HC146" s="15">
        <f t="shared" si="516"/>
        <v>8476.6820000000007</v>
      </c>
      <c r="HD146" s="15">
        <f t="shared" si="517"/>
        <v>8476.6820000000007</v>
      </c>
      <c r="HE146" s="15">
        <f t="shared" si="518"/>
        <v>8476.6820000000007</v>
      </c>
      <c r="HF146" s="15">
        <f t="shared" si="519"/>
        <v>8476.6820000000007</v>
      </c>
      <c r="HG146" s="15">
        <f t="shared" si="520"/>
        <v>8476.6820000000007</v>
      </c>
      <c r="HH146" s="15">
        <f t="shared" si="521"/>
        <v>8476.6820000000007</v>
      </c>
      <c r="HI146" s="15">
        <f t="shared" si="522"/>
        <v>8476.6820000000007</v>
      </c>
      <c r="HJ146" s="16">
        <f t="shared" si="523"/>
        <v>8476.6820000000007</v>
      </c>
      <c r="HK146" s="14">
        <f t="shared" si="524"/>
        <v>8476.6820000000007</v>
      </c>
      <c r="HL146" s="15">
        <f t="shared" si="525"/>
        <v>8476.6820000000007</v>
      </c>
      <c r="HM146" s="15">
        <f t="shared" si="526"/>
        <v>8476.6820000000007</v>
      </c>
      <c r="HN146" s="15">
        <f t="shared" si="527"/>
        <v>8476.6820000000007</v>
      </c>
      <c r="HO146" s="15">
        <f t="shared" si="528"/>
        <v>8476.6820000000007</v>
      </c>
      <c r="HP146" s="15">
        <f t="shared" si="529"/>
        <v>8476.6820000000007</v>
      </c>
      <c r="HQ146" s="15">
        <f t="shared" si="530"/>
        <v>8476.6820000000007</v>
      </c>
      <c r="HR146" s="15">
        <f t="shared" si="531"/>
        <v>8476.6820000000007</v>
      </c>
      <c r="HS146" s="15">
        <f t="shared" si="532"/>
        <v>8476.6820000000007</v>
      </c>
      <c r="HT146" s="15">
        <f t="shared" si="533"/>
        <v>8476.6820000000007</v>
      </c>
      <c r="HU146" s="15">
        <f t="shared" si="534"/>
        <v>8476.6820000000007</v>
      </c>
      <c r="HV146" s="16">
        <f t="shared" si="535"/>
        <v>8476.6820000000007</v>
      </c>
      <c r="HW146" s="14">
        <f t="shared" si="536"/>
        <v>8476.6820000000007</v>
      </c>
      <c r="HX146" s="15">
        <f t="shared" si="537"/>
        <v>8476.6820000000007</v>
      </c>
      <c r="HY146" s="15">
        <f t="shared" si="538"/>
        <v>8476.6820000000007</v>
      </c>
      <c r="HZ146" s="15">
        <f t="shared" si="539"/>
        <v>8476.6820000000007</v>
      </c>
      <c r="IA146" s="15">
        <f t="shared" si="540"/>
        <v>8476.6820000000007</v>
      </c>
      <c r="IB146" s="15">
        <f t="shared" si="541"/>
        <v>8476.6820000000007</v>
      </c>
      <c r="IC146" s="15">
        <f t="shared" si="542"/>
        <v>8476.6820000000007</v>
      </c>
      <c r="ID146" s="15">
        <f t="shared" si="543"/>
        <v>8476.6820000000007</v>
      </c>
      <c r="IE146" s="15">
        <f t="shared" si="544"/>
        <v>8476.6820000000007</v>
      </c>
      <c r="IF146" s="15">
        <f t="shared" si="545"/>
        <v>8476.6820000000007</v>
      </c>
      <c r="IG146" s="15">
        <f t="shared" si="546"/>
        <v>8476.6820000000007</v>
      </c>
      <c r="IH146" s="16">
        <f t="shared" si="547"/>
        <v>8476.6820000000007</v>
      </c>
      <c r="II146" s="14">
        <f t="shared" si="548"/>
        <v>8476.6820000000007</v>
      </c>
      <c r="IJ146" s="15">
        <f t="shared" si="549"/>
        <v>8476.6820000000007</v>
      </c>
      <c r="IK146" s="15">
        <f t="shared" si="550"/>
        <v>8476.6820000000007</v>
      </c>
      <c r="IL146" s="15">
        <f t="shared" si="551"/>
        <v>8476.6820000000007</v>
      </c>
      <c r="IM146" s="15">
        <f t="shared" si="552"/>
        <v>8476.6820000000007</v>
      </c>
      <c r="IN146" s="15">
        <f t="shared" si="553"/>
        <v>8476.6820000000007</v>
      </c>
      <c r="IO146" s="15">
        <f t="shared" si="554"/>
        <v>8476.6820000000007</v>
      </c>
      <c r="IP146" s="15">
        <f t="shared" si="597"/>
        <v>8476.6820000000007</v>
      </c>
      <c r="IQ146" s="15">
        <f t="shared" si="599"/>
        <v>8476.6820000000007</v>
      </c>
      <c r="IR146" s="15">
        <f t="shared" si="600"/>
        <v>8476.6820000000007</v>
      </c>
      <c r="IS146" s="15">
        <f t="shared" ref="IS146:IS154" si="601">EA146</f>
        <v>8476.6820000000007</v>
      </c>
      <c r="IT146" s="16"/>
      <c r="IU146" s="14"/>
      <c r="IV146" s="15"/>
      <c r="IW146" s="15"/>
      <c r="IX146" s="15"/>
      <c r="IY146" s="15"/>
      <c r="IZ146" s="15"/>
      <c r="JA146" s="15"/>
      <c r="JB146" s="15"/>
      <c r="JC146" s="15"/>
      <c r="JD146" s="15"/>
      <c r="JE146" s="15"/>
      <c r="JF146" s="16"/>
      <c r="JH146" s="17"/>
      <c r="JI146" s="14">
        <f t="shared" si="580"/>
        <v>0</v>
      </c>
      <c r="JJ146" s="15">
        <f t="shared" si="581"/>
        <v>0</v>
      </c>
      <c r="JK146" s="15">
        <f t="shared" si="582"/>
        <v>9178.3279999999995</v>
      </c>
      <c r="JL146" s="15">
        <f t="shared" si="583"/>
        <v>101031.15400000001</v>
      </c>
      <c r="JM146" s="15">
        <f t="shared" si="584"/>
        <v>101720.18400000001</v>
      </c>
      <c r="JN146" s="15">
        <f t="shared" si="585"/>
        <v>101720.18400000001</v>
      </c>
      <c r="JO146" s="15">
        <f t="shared" si="586"/>
        <v>101720.18400000001</v>
      </c>
      <c r="JP146" s="15">
        <f t="shared" si="587"/>
        <v>93243.502000000008</v>
      </c>
      <c r="JQ146" s="15">
        <f t="shared" si="588"/>
        <v>0</v>
      </c>
      <c r="JR146" s="14"/>
    </row>
    <row r="147" spans="1:278" ht="12.75" customHeight="1" x14ac:dyDescent="0.25">
      <c r="A147" s="5" t="s">
        <v>145</v>
      </c>
      <c r="B147" s="3" t="s">
        <v>146</v>
      </c>
      <c r="C147" s="4">
        <v>45597</v>
      </c>
      <c r="D147">
        <f t="shared" si="479"/>
        <v>2024</v>
      </c>
      <c r="E147">
        <f t="shared" si="480"/>
        <v>11</v>
      </c>
      <c r="F147">
        <f t="shared" si="481"/>
        <v>2021</v>
      </c>
      <c r="G147">
        <f t="shared" si="483"/>
        <v>11</v>
      </c>
      <c r="H147">
        <f t="shared" si="555"/>
        <v>2024</v>
      </c>
      <c r="I147">
        <f t="shared" si="556"/>
        <v>12</v>
      </c>
      <c r="J147">
        <f t="shared" si="557"/>
        <v>2029</v>
      </c>
      <c r="K147">
        <f t="shared" si="558"/>
        <v>11</v>
      </c>
      <c r="M147" s="28">
        <f>IF(AND($D147=$M$4,$E147=M$5),VLOOKUP($A147,'Потребление ЭЭ_факт'!$A$5:$DH$154,47+'Потребление ЭЭ_факт'!AU$4-1,FALSE),IF(L147&lt;&gt;0,VLOOKUP($A147,'Потребление ЭЭ_факт'!$A$5:$DH$154,47+'Потребление ЭЭ_факт'!AU$4-1,FALSE),0))</f>
        <v>0</v>
      </c>
      <c r="N147" s="17">
        <f>IF(AND($D147=$M$4,$E147=N$5),VLOOKUP($A147,'Потребление ЭЭ_факт'!$A$5:$DH$154,47+'Потребление ЭЭ_факт'!AV$4-1,FALSE),IF(M147&lt;&gt;0,VLOOKUP($A147,'Потребление ЭЭ_факт'!$A$5:$DH$154,47+'Потребление ЭЭ_факт'!AV$4-1,FALSE),0))</f>
        <v>0</v>
      </c>
      <c r="O147" s="17">
        <f>IF(AND($D147=$M$4,$E147=O$5),VLOOKUP($A147,'Потребление ЭЭ_факт'!$A$5:$DH$154,47+'Потребление ЭЭ_факт'!AW$4-1,FALSE),IF(N147&lt;&gt;0,VLOOKUP($A147,'Потребление ЭЭ_факт'!$A$5:$DH$154,47+'Потребление ЭЭ_факт'!AW$4-1,FALSE),0))</f>
        <v>0</v>
      </c>
      <c r="P147" s="17">
        <f>IF(AND($D147=$M$4,$E147=P$5),VLOOKUP($A147,'Потребление ЭЭ_факт'!$A$5:$DH$154,47+'Потребление ЭЭ_факт'!AX$4-1,FALSE),IF(O147&lt;&gt;0,VLOOKUP($A147,'Потребление ЭЭ_факт'!$A$5:$DH$154,47+'Потребление ЭЭ_факт'!AX$4-1,FALSE),0))</f>
        <v>0</v>
      </c>
      <c r="Q147" s="17">
        <f>IF(AND($D147=$M$4,$E147=Q$5),VLOOKUP($A147,'Потребление ЭЭ_факт'!$A$5:$DH$154,47+'Потребление ЭЭ_факт'!AY$4-1,FALSE),IF(P147&lt;&gt;0,VLOOKUP($A147,'Потребление ЭЭ_факт'!$A$5:$DH$154,47+'Потребление ЭЭ_факт'!AY$4-1,FALSE),0))</f>
        <v>0</v>
      </c>
      <c r="R147" s="17">
        <f>IF(AND($D147=$M$4,$E147=R$5),VLOOKUP($A147,'Потребление ЭЭ_факт'!$A$5:$DH$154,47+'Потребление ЭЭ_факт'!AZ$4-1,FALSE),IF(Q147&lt;&gt;0,VLOOKUP($A147,'Потребление ЭЭ_факт'!$A$5:$DH$154,47+'Потребление ЭЭ_факт'!AZ$4-1,FALSE),0))</f>
        <v>0</v>
      </c>
      <c r="S147" s="17">
        <f>IF(AND($D147=$M$4,$E147=S$5),VLOOKUP($A147,'Потребление ЭЭ_факт'!$A$5:$DH$154,47+'Потребление ЭЭ_факт'!BA$4-1,FALSE),IF(R147&lt;&gt;0,VLOOKUP($A147,'Потребление ЭЭ_факт'!$A$5:$DH$154,47+'Потребление ЭЭ_факт'!BA$4-1,FALSE),0))</f>
        <v>0</v>
      </c>
      <c r="T147" s="17">
        <f>IF(AND($D147=$M$4,$E147=T$5),VLOOKUP($A147,'Потребление ЭЭ_факт'!$A$5:$DH$154,47+'Потребление ЭЭ_факт'!BB$4-1,FALSE),IF(S147&lt;&gt;0,VLOOKUP($A147,'Потребление ЭЭ_факт'!$A$5:$DH$154,47+'Потребление ЭЭ_факт'!BB$4-1,FALSE),0))</f>
        <v>0</v>
      </c>
      <c r="U147" s="17">
        <f>IF(AND($D147=$M$4,$E147=U$5),VLOOKUP($A147,'Потребление ЭЭ_факт'!$A$5:$DH$154,47+'Потребление ЭЭ_факт'!BC$4-1,FALSE),IF(T147&lt;&gt;0,VLOOKUP($A147,'Потребление ЭЭ_факт'!$A$5:$DH$154,47+'Потребление ЭЭ_факт'!BC$4-1,FALSE),0))</f>
        <v>0</v>
      </c>
      <c r="V147" s="17">
        <f>IF(AND($D147=$M$4,$E147=V$5),VLOOKUP($A147,'Потребление ЭЭ_факт'!$A$5:$DH$154,47+'Потребление ЭЭ_факт'!BD$4-1,FALSE),IF(U147&lt;&gt;0,VLOOKUP($A147,'Потребление ЭЭ_факт'!$A$5:$DH$154,47+'Потребление ЭЭ_факт'!BD$4-1,FALSE),0))</f>
        <v>0</v>
      </c>
      <c r="W147" s="17">
        <f>IF(AND($D147=$M$4,$E147=W$5),VLOOKUP($A147,'Потребление ЭЭ_факт'!$A$5:$DH$154,47+'Потребление ЭЭ_факт'!BE$4-1,FALSE),IF(V147&lt;&gt;0,VLOOKUP($A147,'Потребление ЭЭ_факт'!$A$5:$DH$154,47+'Потребление ЭЭ_факт'!BE$4-1,FALSE),0))</f>
        <v>0</v>
      </c>
      <c r="X147" s="17">
        <f>IF(AND($D147=$M$4,$E147=X$5),VLOOKUP($A147,'Потребление ЭЭ_факт'!$A$5:$DH$154,47+'Потребление ЭЭ_факт'!BF$4-1,FALSE),IF(W147&lt;&gt;0,VLOOKUP($A147,'Потребление ЭЭ_факт'!$A$5:$DH$154,47+'Потребление ЭЭ_факт'!BF$4-1,FALSE),0))</f>
        <v>0</v>
      </c>
      <c r="Y147" s="14">
        <f>IF(AND($D147=$Y$4,$E147=Y$5),VLOOKUP($A147,'Потребление ЭЭ_факт'!$A$5:$DH$154,47+'Потребление ЭЭ_факт'!BG$4+11,FALSE),IF(X147&lt;&gt;0,VLOOKUP($A147,'Потребление ЭЭ_факт'!$A$5:$DH$154,47+'Потребление ЭЭ_факт'!BG$4+11,FALSE),0))</f>
        <v>0</v>
      </c>
      <c r="Z147" s="17">
        <f>IF(AND($D147=$Y$4,$E147=Z$5),VLOOKUP($A147,'Потребление ЭЭ_факт'!$A$5:$DH$154,47+'Потребление ЭЭ_факт'!BH$4+11,FALSE),IF(Y147&lt;&gt;0,VLOOKUP($A147,'Потребление ЭЭ_факт'!$A$5:$DH$154,47+'Потребление ЭЭ_факт'!BH$4+11,FALSE),0))</f>
        <v>0</v>
      </c>
      <c r="AA147" s="17">
        <f>IF(AND($D147=$Y$4,$E147=AA$5),VLOOKUP($A147,'Потребление ЭЭ_факт'!$A$5:$DH$154,47+'Потребление ЭЭ_факт'!BI$4+11,FALSE),IF(Z147&lt;&gt;0,VLOOKUP($A147,'Потребление ЭЭ_факт'!$A$5:$DH$154,47+'Потребление ЭЭ_факт'!BI$4+11,FALSE),0))</f>
        <v>0</v>
      </c>
      <c r="AB147" s="17">
        <f>IF(AND($D147=$Y$4,$E147=AB$5),VLOOKUP($A147,'Потребление ЭЭ_факт'!$A$5:$DH$154,47+'Потребление ЭЭ_факт'!BJ$4+11,FALSE),IF(AA147&lt;&gt;0,VLOOKUP($A147,'Потребление ЭЭ_факт'!$A$5:$DH$154,47+'Потребление ЭЭ_факт'!BJ$4+11,FALSE),0))</f>
        <v>0</v>
      </c>
      <c r="AC147" s="17">
        <f>IF(AND($D147=$Y$4,$E147=AC$5),VLOOKUP($A147,'Потребление ЭЭ_факт'!$A$5:$DH$154,47+'Потребление ЭЭ_факт'!BK$4+11,FALSE),IF(AB147&lt;&gt;0,VLOOKUP($A147,'Потребление ЭЭ_факт'!$A$5:$DH$154,47+'Потребление ЭЭ_факт'!BK$4+11,FALSE),0))</f>
        <v>0</v>
      </c>
      <c r="AD147" s="17">
        <f>IF(AND($D147=$Y$4,$E147=AD$5),VLOOKUP($A147,'Потребление ЭЭ_факт'!$A$5:$DH$154,47+'Потребление ЭЭ_факт'!BL$4+11,FALSE),IF(AC147&lt;&gt;0,VLOOKUP($A147,'Потребление ЭЭ_факт'!$A$5:$DH$154,47+'Потребление ЭЭ_факт'!BL$4+11,FALSE),0))</f>
        <v>0</v>
      </c>
      <c r="AE147" s="17">
        <f>IF(AND($D147=$Y$4,$E147=AE$5),VLOOKUP($A147,'Потребление ЭЭ_факт'!$A$5:$DH$154,47+'Потребление ЭЭ_факт'!BM$4+11,FALSE),IF(AD147&lt;&gt;0,VLOOKUP($A147,'Потребление ЭЭ_факт'!$A$5:$DH$154,47+'Потребление ЭЭ_факт'!BM$4+11,FALSE),0))</f>
        <v>0</v>
      </c>
      <c r="AF147" s="17">
        <f>IF(AND($D147=$Y$4,$E147=AF$5),VLOOKUP($A147,'Потребление ЭЭ_факт'!$A$5:$DH$154,47+'Потребление ЭЭ_факт'!BN$4+11,FALSE),IF(AE147&lt;&gt;0,VLOOKUP($A147,'Потребление ЭЭ_факт'!$A$5:$DH$154,47+'Потребление ЭЭ_факт'!BN$4+11,FALSE),0))</f>
        <v>0</v>
      </c>
      <c r="AG147" s="17">
        <f>IF(AND($D147=$Y$4,$E147=AG$5),VLOOKUP($A147,'Потребление ЭЭ_факт'!$A$5:$DH$154,47+'Потребление ЭЭ_факт'!BO$4+11,FALSE),IF(AF147&lt;&gt;0,VLOOKUP($A147,'Потребление ЭЭ_факт'!$A$5:$DH$154,47+'Потребление ЭЭ_факт'!BO$4+11,FALSE),0))</f>
        <v>0</v>
      </c>
      <c r="AH147" s="17">
        <f>IF(AND($D147=$Y$4,$E147=AH$5),VLOOKUP($A147,'Потребление ЭЭ_факт'!$A$5:$DH$154,47+'Потребление ЭЭ_факт'!BP$4+11,FALSE),IF(AG147&lt;&gt;0,VLOOKUP($A147,'Потребление ЭЭ_факт'!$A$5:$DH$154,47+'Потребление ЭЭ_факт'!BP$4+11,FALSE),0))</f>
        <v>0</v>
      </c>
      <c r="AI147" s="17">
        <f>IF(AND($D147=$Y$4,$E147=AI$5),VLOOKUP($A147,'Потребление ЭЭ_факт'!$A$5:$DH$154,47+'Потребление ЭЭ_факт'!BQ$4+11,FALSE),IF(AH147&lt;&gt;0,VLOOKUP($A147,'Потребление ЭЭ_факт'!$A$5:$DH$154,47+'Потребление ЭЭ_факт'!BQ$4+11,FALSE),0))</f>
        <v>0</v>
      </c>
      <c r="AJ147" s="17">
        <f>IF(AND($D147=$Y$4,$E147=AJ$5),VLOOKUP($A147,'Потребление ЭЭ_факт'!$A$5:$DH$154,47+'Потребление ЭЭ_факт'!BR$4+11,FALSE),IF(AI147&lt;&gt;0,VLOOKUP($A147,'Потребление ЭЭ_факт'!$A$5:$DH$154,47+'Потребление ЭЭ_факт'!BR$4+11,FALSE),0))</f>
        <v>0</v>
      </c>
      <c r="AK147" s="14">
        <f>IF(AND($D147=$AK$4,$E147=AK$5),VLOOKUP($A147,'Потребление ЭЭ_факт'!$A$5:$DH$154,47+'Потребление ЭЭ_факт'!BS$4+23,FALSE),IF(AJ147&lt;&gt;0,VLOOKUP($A147,'Потребление ЭЭ_факт'!$A$5:$DH$154,47+'Потребление ЭЭ_факт'!BS$4+23,FALSE),0))</f>
        <v>0</v>
      </c>
      <c r="AL147" s="17">
        <f>IF(AND($D147=$AK$4,$E147=AL$5),VLOOKUP($A147,'Потребление ЭЭ_факт'!$A$5:$DH$154,47+'Потребление ЭЭ_факт'!BT$4+23,FALSE),IF(AK147&lt;&gt;0,VLOOKUP($A147,'Потребление ЭЭ_факт'!$A$5:$DH$154,47+'Потребление ЭЭ_факт'!BT$4+23,FALSE),0))</f>
        <v>0</v>
      </c>
      <c r="AM147" s="17">
        <f>IF(AND($D147=$AK$4,$E147=AM$5),VLOOKUP($A147,'Потребление ЭЭ_факт'!$A$5:$DH$154,47+'Потребление ЭЭ_факт'!BU$4+23,FALSE),IF(AL147&lt;&gt;0,VLOOKUP($A147,'Потребление ЭЭ_факт'!$A$5:$DH$154,47+'Потребление ЭЭ_факт'!BU$4+23,FALSE),0))</f>
        <v>0</v>
      </c>
      <c r="AN147" s="17">
        <f>IF(AND($D147=$AK$4,$E147=AN$5),VLOOKUP($A147,'Потребление ЭЭ_факт'!$A$5:$DH$154,47+'Потребление ЭЭ_факт'!BV$4+23,FALSE),IF(AM147&lt;&gt;0,VLOOKUP($A147,'Потребление ЭЭ_факт'!$A$5:$DH$154,47+'Потребление ЭЭ_факт'!BV$4+23,FALSE),0))</f>
        <v>0</v>
      </c>
      <c r="AO147" s="17">
        <f>IF(AND($D147=$AK$4,$E147=AO$5),VLOOKUP($A147,'Потребление ЭЭ_факт'!$A$5:$DH$154,47+'Потребление ЭЭ_факт'!BW$4+23,FALSE),IF(AN147&lt;&gt;0,VLOOKUP($A147,'Потребление ЭЭ_факт'!$A$5:$DH$154,47+'Потребление ЭЭ_факт'!BW$4+23,FALSE),0))</f>
        <v>0</v>
      </c>
      <c r="AP147" s="17">
        <f>IF(AND($D147=$AK$4,$E147=AP$5),VLOOKUP($A147,'Потребление ЭЭ_факт'!$A$5:$DH$154,47+'Потребление ЭЭ_факт'!BX$4+23,FALSE),IF(AO147&lt;&gt;0,VLOOKUP($A147,'Потребление ЭЭ_факт'!$A$5:$DH$154,47+'Потребление ЭЭ_факт'!BX$4+23,FALSE),0))</f>
        <v>0</v>
      </c>
      <c r="AQ147" s="17">
        <f>IF(AND($D147=$AK$4,$E147=AQ$5),VLOOKUP($A147,'Потребление ЭЭ_факт'!$A$5:$DH$154,47+'Потребление ЭЭ_факт'!BY$4+23,FALSE),IF(AP147&lt;&gt;0,VLOOKUP($A147,'Потребление ЭЭ_факт'!$A$5:$DH$154,47+'Потребление ЭЭ_факт'!BY$4+23,FALSE),0))</f>
        <v>0</v>
      </c>
      <c r="AR147" s="17">
        <f>IF(AND($D147=$AK$4,$E147=AR$5),VLOOKUP($A147,'Потребление ЭЭ_факт'!$A$5:$DH$154,47+'Потребление ЭЭ_факт'!BZ$4+23,FALSE),IF(AQ147&lt;&gt;0,VLOOKUP($A147,'Потребление ЭЭ_факт'!$A$5:$DH$154,47+'Потребление ЭЭ_факт'!BZ$4+23,FALSE),0))</f>
        <v>0</v>
      </c>
      <c r="AS147" s="17">
        <f>IF(AND($D147=$AK$4,$E147=AS$5),VLOOKUP($A147,'Потребление ЭЭ_факт'!$A$5:$DH$154,47+'Потребление ЭЭ_факт'!CA$4+23,FALSE),IF(AR147&lt;&gt;0,VLOOKUP($A147,'Потребление ЭЭ_факт'!$A$5:$DH$154,47+'Потребление ЭЭ_факт'!CA$4+23,FALSE),0))</f>
        <v>0</v>
      </c>
      <c r="AT147" s="17">
        <f>IF(AND($D147=$AK$4,$E147=AT$5),VLOOKUP($A147,'Потребление ЭЭ_факт'!$A$5:$DH$154,47+'Потребление ЭЭ_факт'!CB$4+23,FALSE),IF(AS147&lt;&gt;0,VLOOKUP($A147,'Потребление ЭЭ_факт'!$A$5:$DH$154,47+'Потребление ЭЭ_факт'!CB$4+23,FALSE),0))</f>
        <v>0</v>
      </c>
      <c r="AU147" s="17">
        <f>IF(AND($D147=$AK$4,$E147=AU$5),VLOOKUP($A147,'Потребление ЭЭ_факт'!$A$5:$DH$154,47+'Потребление ЭЭ_факт'!CC$4+23,FALSE),IF(AT147&lt;&gt;0,VLOOKUP($A147,'Потребление ЭЭ_факт'!$A$5:$DH$154,47+'Потребление ЭЭ_факт'!CC$4+23,FALSE),0))</f>
        <v>0</v>
      </c>
      <c r="AV147" s="17">
        <f>IF(AND($D147=$AK$4,$E147=AV$5),VLOOKUP($A147,'Потребление ЭЭ_факт'!$A$5:$DH$154,47+'Потребление ЭЭ_факт'!CD$4+23,FALSE),IF(AU147&lt;&gt;0,VLOOKUP($A147,'Потребление ЭЭ_факт'!$A$5:$DH$154,47+'Потребление ЭЭ_факт'!CD$4+23,FALSE),0))</f>
        <v>0</v>
      </c>
      <c r="AW147" s="14">
        <f>IF(AND($D147=$AW$4,$E147=AW$5),VLOOKUP($A147,'Потребление ЭЭ_факт'!$A$5:$DH$154,47+'Потребление ЭЭ_факт'!CE$4+35,FALSE),IF(AV147&lt;&gt;0,VLOOKUP($A147,'Потребление ЭЭ_факт'!$A$5:$DH$154,47+'Потребление ЭЭ_факт'!CE$4+35,FALSE),0))</f>
        <v>0</v>
      </c>
      <c r="AX147" s="17">
        <f>IF(AND($D147=$AW$4,$E147=AX$5),VLOOKUP($A147,'Потребление ЭЭ_факт'!$A$5:$DH$154,47+'Потребление ЭЭ_факт'!CF$4+35,FALSE),IF(AW147&lt;&gt;0,VLOOKUP($A147,'Потребление ЭЭ_факт'!$A$5:$DH$154,47+'Потребление ЭЭ_факт'!CF$4+35,FALSE),0))</f>
        <v>0</v>
      </c>
      <c r="AY147" s="17">
        <f>IF(AND($D147=$AW$4,$E147=AY$5),VLOOKUP($A147,'Потребление ЭЭ_факт'!$A$5:$DH$154,47+'Потребление ЭЭ_факт'!CG$4+35,FALSE),IF(AX147&lt;&gt;0,VLOOKUP($A147,'Потребление ЭЭ_факт'!$A$5:$DH$154,47+'Потребление ЭЭ_факт'!CG$4+35,FALSE),0))</f>
        <v>0</v>
      </c>
      <c r="AZ147" s="17">
        <f>IF(AND($D147=$AW$4,$E147=AZ$5),VLOOKUP($A147,'Потребление ЭЭ_факт'!$A$5:$DH$154,47+'Потребление ЭЭ_факт'!CH$4+35,FALSE),IF(AY147&lt;&gt;0,VLOOKUP($A147,'Потребление ЭЭ_факт'!$A$5:$DH$154,47+'Потребление ЭЭ_факт'!CH$4+35,FALSE),0))</f>
        <v>0</v>
      </c>
      <c r="BA147" s="17">
        <f>IF(AND($D147=$AW$4,$E147=BA$5),VLOOKUP($A147,'Потребление ЭЭ_факт'!$A$5:$DH$154,47+'Потребление ЭЭ_факт'!CI$4+35,FALSE),IF(AZ147&lt;&gt;0,VLOOKUP($A147,'Потребление ЭЭ_факт'!$A$5:$DH$154,47+'Потребление ЭЭ_факт'!CI$4+35,FALSE),0))</f>
        <v>0</v>
      </c>
      <c r="BB147" s="17">
        <f>IF(AND($D147=$AW$4,$E147=BB$5),VLOOKUP($A147,'Потребление ЭЭ_факт'!$A$5:$DH$154,47+'Потребление ЭЭ_факт'!CJ$4+35,FALSE),IF(BA147&lt;&gt;0,VLOOKUP($A147,'Потребление ЭЭ_факт'!$A$5:$DH$154,47+'Потребление ЭЭ_факт'!CJ$4+35,FALSE),0))</f>
        <v>0</v>
      </c>
      <c r="BC147" s="17">
        <f>IF(AND($D147=$AW$4,$E147=BC$5),VLOOKUP($A147,'Потребление ЭЭ_факт'!$A$5:$DH$154,47+'Потребление ЭЭ_факт'!CK$4+35,FALSE),IF(BB147&lt;&gt;0,VLOOKUP($A147,'Потребление ЭЭ_факт'!$A$5:$DH$154,47+'Потребление ЭЭ_факт'!CK$4+35,FALSE),0))</f>
        <v>0</v>
      </c>
      <c r="BD147" s="17">
        <f>IF(AND($D147=$AW$4,$E147=BD$5),VLOOKUP($A147,'Потребление ЭЭ_факт'!$A$5:$DH$154,47+'Потребление ЭЭ_факт'!CL$4+35,FALSE),IF(BC147&lt;&gt;0,VLOOKUP($A147,'Потребление ЭЭ_факт'!$A$5:$DH$154,47+'Потребление ЭЭ_факт'!CL$4+35,FALSE),0))</f>
        <v>0</v>
      </c>
      <c r="BE147" s="17">
        <f>IF(AND($D147=$AW$4,$E147=BE$5),VLOOKUP($A147,'Потребление ЭЭ_факт'!$A$5:$DH$154,47+'Потребление ЭЭ_факт'!CM$4+35,FALSE),IF(BD147&lt;&gt;0,VLOOKUP($A147,'Потребление ЭЭ_факт'!$A$5:$DH$154,47+'Потребление ЭЭ_факт'!CM$4+35,FALSE),0))</f>
        <v>0</v>
      </c>
      <c r="BF147" s="17">
        <f>IF(AND($D147=$AW$4,$E147=BF$5),VLOOKUP($A147,'Потребление ЭЭ_факт'!$A$5:$DH$154,47+'Потребление ЭЭ_факт'!CN$4+35,FALSE),IF(BE147&lt;&gt;0,VLOOKUP($A147,'Потребление ЭЭ_факт'!$A$5:$DH$154,47+'Потребление ЭЭ_факт'!CN$4+35,FALSE),0))</f>
        <v>0</v>
      </c>
      <c r="BG147" s="17">
        <f>IF(AND($D147=$AW$4,$E147=BG$5),VLOOKUP($A147,'Потребление ЭЭ_факт'!$A$5:$DH$154,47+'Потребление ЭЭ_факт'!CO$4+35,FALSE),IF(BF147&lt;&gt;0,VLOOKUP($A147,'Потребление ЭЭ_факт'!$A$5:$DH$154,47+'Потребление ЭЭ_факт'!CO$4+35,FALSE),0))</f>
        <v>0</v>
      </c>
      <c r="BH147" s="17">
        <f>IF(AND($D147=$AW$4,$E147=BH$5),VLOOKUP($A147,'Потребление ЭЭ_факт'!$A$5:$DH$154,47+'Потребление ЭЭ_факт'!CP$4+35,FALSE),IF(BG147&lt;&gt;0,VLOOKUP($A147,'Потребление ЭЭ_факт'!$A$5:$DH$154,47+'Потребление ЭЭ_факт'!CP$4+35,FALSE),0))</f>
        <v>0</v>
      </c>
      <c r="BI147" s="14">
        <f>IF(AND($D147=$BI$4,$E147=BI$5),VLOOKUP($A147,'Потребление ЭЭ_факт'!$A$5:$DH$154,47+'Потребление ЭЭ_факт'!CQ$4+47,FALSE),IF(BH147&lt;&gt;0,VLOOKUP($A147,'Потребление ЭЭ_факт'!$A$5:$DH$154,47+'Потребление ЭЭ_факт'!CQ$4+47,FALSE),0))</f>
        <v>0</v>
      </c>
      <c r="BJ147" s="17">
        <f>IF(AND($D147=$BI$4,$E147=BJ$5),VLOOKUP($A147,'Потребление ЭЭ_факт'!$A$5:$DH$154,47+'Потребление ЭЭ_факт'!CR$4+47,FALSE),IF(BI147&lt;&gt;0,VLOOKUP($A147,'Потребление ЭЭ_факт'!$A$5:$DH$154,47+'Потребление ЭЭ_факт'!CR$4+47,FALSE),0))</f>
        <v>0</v>
      </c>
      <c r="BK147" s="17">
        <f>IF(AND($D147=$BI$4,$E147=BK$5),VLOOKUP($A147,'Потребление ЭЭ_факт'!$A$5:$DH$154,47+'Потребление ЭЭ_факт'!CS$4+47,FALSE),IF(BJ147&lt;&gt;0,VLOOKUP($A147,'Потребление ЭЭ_факт'!$A$5:$DH$154,47+'Потребление ЭЭ_факт'!CS$4+47,FALSE),0))</f>
        <v>0</v>
      </c>
      <c r="BL147" s="17">
        <f>IF(AND($D147=$BI$4,$E147=BL$5),VLOOKUP($A147,'Потребление ЭЭ_факт'!$A$5:$DH$154,47+'Потребление ЭЭ_факт'!CT$4+47,FALSE),IF(BK147&lt;&gt;0,VLOOKUP($A147,'Потребление ЭЭ_факт'!$A$5:$DH$154,47+'Потребление ЭЭ_факт'!CT$4+47,FALSE),0))</f>
        <v>0</v>
      </c>
      <c r="BM147" s="17">
        <f>IF(AND($D147=$BI$4,$E147=BM$5),VLOOKUP($A147,'Потребление ЭЭ_факт'!$A$5:$DH$154,47+'Потребление ЭЭ_факт'!CU$4+47,FALSE),IF(BL147&lt;&gt;0,VLOOKUP($A147,'Потребление ЭЭ_факт'!$A$5:$DH$154,47+'Потребление ЭЭ_факт'!CU$4+47,FALSE),0))</f>
        <v>0</v>
      </c>
      <c r="BN147" s="17">
        <f>IF(AND($D147=$BI$4,$E147=BN$5),VLOOKUP($A147,'Потребление ЭЭ_факт'!$A$5:$DH$154,47+'Потребление ЭЭ_факт'!CV$4+47,FALSE),IF(BM147&lt;&gt;0,VLOOKUP($A147,'Потребление ЭЭ_факт'!$A$5:$DH$154,47+'Потребление ЭЭ_факт'!CV$4+47,FALSE),0))</f>
        <v>0</v>
      </c>
      <c r="BO147" s="17">
        <f>IF(AND($D147=$BI$4,$E147=BO$5),VLOOKUP($A147,'Потребление ЭЭ_факт'!$A$5:$DH$154,47+'Потребление ЭЭ_факт'!CW$4+47,FALSE),IF(BN147&lt;&gt;0,VLOOKUP($A147,'Потребление ЭЭ_факт'!$A$5:$DH$154,47+'Потребление ЭЭ_факт'!CW$4+47,FALSE),0))</f>
        <v>0</v>
      </c>
      <c r="BP147" s="17">
        <f>IF(AND($D147=$BI$4,$E147=BP$5),VLOOKUP($A147,'Потребление ЭЭ_факт'!$A$5:$DH$154,47+'Потребление ЭЭ_факт'!CX$4+47,FALSE),IF(BO147&lt;&gt;0,VLOOKUP($A147,'Потребление ЭЭ_факт'!$A$5:$DH$154,47+'Потребление ЭЭ_факт'!CX$4+47,FALSE),0))</f>
        <v>0</v>
      </c>
      <c r="BQ147" s="17">
        <f>IF(AND($D147=$BI$4,$E147=BQ$5),VLOOKUP($A147,'Потребление ЭЭ_факт'!$A$5:$DH$154,47+'Потребление ЭЭ_факт'!CY$4+47,FALSE),IF(BP147&lt;&gt;0,VLOOKUP($A147,'Потребление ЭЭ_факт'!$A$5:$DH$154,47+'Потребление ЭЭ_факт'!CY$4+47,FALSE),0))</f>
        <v>0</v>
      </c>
      <c r="BR147" s="17">
        <f>IF(AND($D147=$BI$4,$E147=BR$5),VLOOKUP($A147,'Потребление ЭЭ_факт'!$A$5:$DH$154,47+'Потребление ЭЭ_факт'!CZ$4+47,FALSE),IF(BQ147&lt;&gt;0,VLOOKUP($A147,'Потребление ЭЭ_факт'!$A$5:$DH$154,47+'Потребление ЭЭ_факт'!CZ$4+47,FALSE),0))</f>
        <v>0</v>
      </c>
      <c r="BS147" s="17">
        <f>IF(AND($D147=$BI$4,$E147=BS$5),VLOOKUP($A147,'Потребление ЭЭ_факт'!$A$5:$DH$154,47+'Потребление ЭЭ_факт'!DA$4+47,FALSE),IF(BR147&lt;&gt;0,VLOOKUP($A147,'Потребление ЭЭ_факт'!$A$5:$DH$154,47+'Потребление ЭЭ_факт'!DA$4+47,FALSE),0))</f>
        <v>15200</v>
      </c>
      <c r="BT147" s="17">
        <f>IF(AND($D147=$BI$4,$E147=BT$5),VLOOKUP($A147,'Потребление ЭЭ_факт'!$A$5:$DH$154,47+'Потребление ЭЭ_факт'!DB$4+47,FALSE),IF(BS147&lt;&gt;0,VLOOKUP($A147,'Потребление ЭЭ_факт'!$A$5:$DH$154,47+'Потребление ЭЭ_факт'!DB$4+47,FALSE),0))</f>
        <v>15200</v>
      </c>
      <c r="BU147" s="14">
        <f>IF(AND($D147=$BU$4,$E147=BU$5),VLOOKUP($A147,'Потребление ЭЭ_факт'!$A$5:$DH$154,59+'Потребление ЭЭ_факт'!DC$4+47,FALSE),IF(BT147&lt;&gt;0,VLOOKUP($A147,'Потребление ЭЭ_факт'!$A$5:$DH$154,47+'Потребление ЭЭ_факт'!DC$4+59,FALSE),0))</f>
        <v>15200</v>
      </c>
      <c r="BV147" s="17">
        <f>IF(AND($D147=$BU$4,$E147=BV$5),VLOOKUP($A147,'Потребление ЭЭ_факт'!$A$5:$DH$154,59+'Потребление ЭЭ_факт'!DD$4+47,FALSE),IF(BU147&lt;&gt;0,VLOOKUP($A147,'Потребление ЭЭ_факт'!$A$5:$DH$154,47+'Потребление ЭЭ_факт'!DD$4+59,FALSE),0))</f>
        <v>11635.272727272728</v>
      </c>
      <c r="BW147" s="17">
        <f>IF(AND($D147=$BU$4,$E147=BW$5),VLOOKUP($A147,'Потребление ЭЭ_факт'!$A$5:$DH$154,59+'Потребление ЭЭ_факт'!DE$4+47,FALSE),IF(BV147&lt;&gt;0,VLOOKUP($A147,'Потребление ЭЭ_факт'!$A$5:$DH$154,47+'Потребление ЭЭ_факт'!DE$4+59,FALSE),0))</f>
        <v>14074.721449999999</v>
      </c>
      <c r="BX147" s="17">
        <f>IF(AND($D147=$BU$4,$E147=BX$5),VLOOKUP($A147,'Потребление ЭЭ_факт'!$A$5:$DH$154,59+'Потребление ЭЭ_факт'!DF$4+47,FALSE),IF(BW147&lt;&gt;0,VLOOKUP($A147,'Потребление ЭЭ_факт'!$A$5:$DH$154,47+'Потребление ЭЭ_факт'!DF$4+59,FALSE),0))</f>
        <v>13719.278130000001</v>
      </c>
      <c r="BY147" s="17">
        <f>IF(AND($D147=$BU$4,$E147=BY$5),VLOOKUP($A147,'Потребление ЭЭ_факт'!$A$5:$DH$154,59+'Потребление ЭЭ_факт'!DG$4+47,FALSE),IF(BX147&lt;&gt;0,VLOOKUP($A147,'Потребление ЭЭ_факт'!$A$5:$DH$154,47+'Потребление ЭЭ_факт'!DG$4+59,FALSE),0))</f>
        <v>14390.70976</v>
      </c>
      <c r="BZ147" s="17">
        <f>IF(AND($D147=$BU$4,$E147=BZ$5),VLOOKUP($A147,'Потребление ЭЭ_факт'!$A$5:$DH$154,59+'Потребление ЭЭ_факт'!DH$4+47,FALSE),IF(BY147&lt;&gt;0,VLOOKUP($A147,'Потребление ЭЭ_факт'!$A$5:$DH$154,47+'Потребление ЭЭ_факт'!DH$4+59,FALSE),0))</f>
        <v>14847.692940000001</v>
      </c>
      <c r="CA147" s="17">
        <f t="shared" si="598"/>
        <v>14847.692940000001</v>
      </c>
      <c r="CB147" s="17">
        <f t="shared" si="598"/>
        <v>14847.692940000001</v>
      </c>
      <c r="CC147" s="17">
        <f t="shared" si="598"/>
        <v>14847.692940000001</v>
      </c>
      <c r="CD147" s="17">
        <f t="shared" si="598"/>
        <v>14847.692940000001</v>
      </c>
      <c r="CE147" s="17">
        <f t="shared" si="598"/>
        <v>14847.692940000001</v>
      </c>
      <c r="CF147" s="15">
        <f t="shared" si="598"/>
        <v>14847.692940000001</v>
      </c>
      <c r="CG147" s="14">
        <f t="shared" si="598"/>
        <v>14847.692940000001</v>
      </c>
      <c r="CH147" s="15">
        <f t="shared" si="598"/>
        <v>14847.692940000001</v>
      </c>
      <c r="CI147" s="15">
        <f t="shared" si="598"/>
        <v>14847.692940000001</v>
      </c>
      <c r="CJ147" s="15">
        <f t="shared" si="598"/>
        <v>14847.692940000001</v>
      </c>
      <c r="CK147" s="15">
        <f t="shared" si="598"/>
        <v>14847.692940000001</v>
      </c>
      <c r="CL147" s="15">
        <f t="shared" si="598"/>
        <v>14847.692940000001</v>
      </c>
      <c r="CM147" s="15">
        <f t="shared" si="591"/>
        <v>14847.692940000001</v>
      </c>
      <c r="CN147" s="15">
        <f t="shared" si="592"/>
        <v>14847.692940000001</v>
      </c>
      <c r="CO147" s="15">
        <f t="shared" si="593"/>
        <v>14847.692940000001</v>
      </c>
      <c r="CP147" s="15">
        <f t="shared" si="594"/>
        <v>14847.692940000001</v>
      </c>
      <c r="CQ147" s="15">
        <f t="shared" si="595"/>
        <v>14847.692940000001</v>
      </c>
      <c r="CR147" s="16">
        <f t="shared" si="596"/>
        <v>14847.692940000001</v>
      </c>
      <c r="CS147" s="14">
        <f t="shared" si="589"/>
        <v>14847.692940000001</v>
      </c>
      <c r="CT147" s="15">
        <f t="shared" si="559"/>
        <v>14847.692940000001</v>
      </c>
      <c r="CU147" s="15">
        <f t="shared" si="560"/>
        <v>14847.692940000001</v>
      </c>
      <c r="CV147" s="15">
        <f t="shared" si="561"/>
        <v>14847.692940000001</v>
      </c>
      <c r="CW147" s="15">
        <f t="shared" si="562"/>
        <v>14847.692940000001</v>
      </c>
      <c r="CX147" s="15">
        <f t="shared" si="563"/>
        <v>14847.692940000001</v>
      </c>
      <c r="CY147" s="15">
        <f t="shared" si="564"/>
        <v>14847.692940000001</v>
      </c>
      <c r="CZ147" s="15">
        <f t="shared" si="565"/>
        <v>14847.692940000001</v>
      </c>
      <c r="DA147" s="15">
        <f t="shared" si="566"/>
        <v>14847.692940000001</v>
      </c>
      <c r="DB147" s="15">
        <f t="shared" si="567"/>
        <v>14847.692940000001</v>
      </c>
      <c r="DC147" s="15">
        <f t="shared" si="568"/>
        <v>14847.692940000001</v>
      </c>
      <c r="DD147" s="16">
        <f t="shared" si="459"/>
        <v>14847.692940000001</v>
      </c>
      <c r="DE147" s="14">
        <f t="shared" si="460"/>
        <v>14847.692940000001</v>
      </c>
      <c r="DF147" s="15">
        <f t="shared" si="569"/>
        <v>14847.692940000001</v>
      </c>
      <c r="DG147" s="15">
        <f t="shared" si="570"/>
        <v>14847.692940000001</v>
      </c>
      <c r="DH147" s="15">
        <f t="shared" si="571"/>
        <v>14847.692940000001</v>
      </c>
      <c r="DI147" s="15">
        <f t="shared" si="572"/>
        <v>14847.692940000001</v>
      </c>
      <c r="DJ147" s="15">
        <f t="shared" si="573"/>
        <v>14847.692940000001</v>
      </c>
      <c r="DK147" s="15">
        <f t="shared" si="574"/>
        <v>14847.692940000001</v>
      </c>
      <c r="DL147" s="15">
        <f t="shared" si="575"/>
        <v>14847.692940000001</v>
      </c>
      <c r="DM147" s="15">
        <f t="shared" si="576"/>
        <v>14847.692940000001</v>
      </c>
      <c r="DN147" s="15">
        <f t="shared" si="577"/>
        <v>14847.692940000001</v>
      </c>
      <c r="DO147" s="15">
        <f t="shared" si="578"/>
        <v>14847.692940000001</v>
      </c>
      <c r="DP147" s="16">
        <f t="shared" si="579"/>
        <v>14847.692940000001</v>
      </c>
      <c r="DQ147" s="14">
        <f t="shared" si="486"/>
        <v>14847.692940000001</v>
      </c>
      <c r="DR147" s="15">
        <f t="shared" si="487"/>
        <v>14847.692940000001</v>
      </c>
      <c r="DS147" s="15">
        <f t="shared" si="488"/>
        <v>14847.692940000001</v>
      </c>
      <c r="DT147" s="15">
        <f t="shared" si="489"/>
        <v>14847.692940000001</v>
      </c>
      <c r="DU147" s="15">
        <f t="shared" si="490"/>
        <v>14847.692940000001</v>
      </c>
      <c r="DV147" s="15">
        <f t="shared" si="491"/>
        <v>14847.692940000001</v>
      </c>
      <c r="DW147" s="15">
        <f t="shared" si="492"/>
        <v>14847.692940000001</v>
      </c>
      <c r="DX147" s="15">
        <f t="shared" si="493"/>
        <v>14847.692940000001</v>
      </c>
      <c r="DY147" s="15">
        <f t="shared" si="494"/>
        <v>14847.692940000001</v>
      </c>
      <c r="DZ147" s="15">
        <f t="shared" si="444"/>
        <v>14847.692940000001</v>
      </c>
      <c r="EA147" s="15">
        <f t="shared" si="445"/>
        <v>14847.692940000001</v>
      </c>
      <c r="EB147" s="16">
        <f t="shared" si="446"/>
        <v>14847.692940000001</v>
      </c>
      <c r="EC147" s="14">
        <f t="shared" si="447"/>
        <v>14847.692940000001</v>
      </c>
      <c r="ED147" s="15">
        <f t="shared" si="448"/>
        <v>14847.692940000001</v>
      </c>
      <c r="EE147" s="15">
        <f t="shared" si="449"/>
        <v>14847.692940000001</v>
      </c>
      <c r="EF147" s="15">
        <f t="shared" si="450"/>
        <v>14847.692940000001</v>
      </c>
      <c r="EG147" s="15">
        <f t="shared" si="451"/>
        <v>14847.692940000001</v>
      </c>
      <c r="EH147" s="15">
        <f t="shared" si="452"/>
        <v>14847.692940000001</v>
      </c>
      <c r="EI147" s="15">
        <f t="shared" si="453"/>
        <v>14847.692940000001</v>
      </c>
      <c r="EJ147" s="15">
        <f t="shared" si="454"/>
        <v>14847.692940000001</v>
      </c>
      <c r="EK147" s="15">
        <f t="shared" si="455"/>
        <v>14847.692940000001</v>
      </c>
      <c r="EL147" s="15">
        <f t="shared" si="456"/>
        <v>14847.692940000001</v>
      </c>
      <c r="EM147" s="15">
        <f t="shared" si="457"/>
        <v>14847.692940000001</v>
      </c>
      <c r="EN147" s="16">
        <f t="shared" si="458"/>
        <v>14847.692940000001</v>
      </c>
      <c r="EO147" s="14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6"/>
      <c r="FC147" s="14"/>
      <c r="FD147" s="17"/>
      <c r="FE147" s="17"/>
      <c r="FF147" s="17"/>
      <c r="FG147" s="17"/>
      <c r="FH147" s="17"/>
      <c r="FI147" s="17"/>
      <c r="FJ147" s="17"/>
      <c r="FK147" s="17"/>
      <c r="FL147" s="17"/>
      <c r="FM147" s="17"/>
      <c r="FN147" s="17"/>
      <c r="FO147" s="14"/>
      <c r="FP147" s="17"/>
      <c r="FQ147" s="17"/>
      <c r="FR147" s="17"/>
      <c r="FS147" s="17"/>
      <c r="FT147" s="17"/>
      <c r="FU147" s="17"/>
      <c r="FV147" s="17"/>
      <c r="FW147" s="17"/>
      <c r="FX147" s="17"/>
      <c r="FY147" s="17"/>
      <c r="FZ147" s="17"/>
      <c r="GA147" s="14"/>
      <c r="GB147" s="17"/>
      <c r="GC147" s="17"/>
      <c r="GD147" s="17"/>
      <c r="GE147" s="17"/>
      <c r="GF147" s="17"/>
      <c r="GG147" s="17"/>
      <c r="GH147" s="17"/>
      <c r="GI147" s="17"/>
      <c r="GJ147" s="17"/>
      <c r="GK147" s="17"/>
      <c r="GL147" s="17">
        <f t="shared" si="499"/>
        <v>15200</v>
      </c>
      <c r="GM147" s="14">
        <f t="shared" si="500"/>
        <v>15200</v>
      </c>
      <c r="GN147" s="17">
        <f t="shared" si="501"/>
        <v>11635.272727272728</v>
      </c>
      <c r="GO147" s="17">
        <f t="shared" si="502"/>
        <v>14074.721449999999</v>
      </c>
      <c r="GP147" s="17">
        <f t="shared" si="503"/>
        <v>13719.278130000001</v>
      </c>
      <c r="GQ147" s="17">
        <f t="shared" si="504"/>
        <v>14390.70976</v>
      </c>
      <c r="GR147" s="17">
        <f t="shared" si="505"/>
        <v>14847.692940000001</v>
      </c>
      <c r="GS147" s="17">
        <f t="shared" si="506"/>
        <v>14847.692940000001</v>
      </c>
      <c r="GT147" s="17">
        <f t="shared" si="507"/>
        <v>14847.692940000001</v>
      </c>
      <c r="GU147" s="17">
        <f t="shared" si="508"/>
        <v>14847.692940000001</v>
      </c>
      <c r="GV147" s="17">
        <f t="shared" si="509"/>
        <v>14847.692940000001</v>
      </c>
      <c r="GW147" s="17">
        <f t="shared" si="510"/>
        <v>14847.692940000001</v>
      </c>
      <c r="GX147" s="15">
        <f t="shared" si="511"/>
        <v>14847.692940000001</v>
      </c>
      <c r="GY147" s="14">
        <f t="shared" si="512"/>
        <v>14847.692940000001</v>
      </c>
      <c r="GZ147" s="15">
        <f t="shared" si="513"/>
        <v>14847.692940000001</v>
      </c>
      <c r="HA147" s="15">
        <f t="shared" si="514"/>
        <v>14847.692940000001</v>
      </c>
      <c r="HB147" s="15">
        <f t="shared" si="515"/>
        <v>14847.692940000001</v>
      </c>
      <c r="HC147" s="15">
        <f t="shared" si="516"/>
        <v>14847.692940000001</v>
      </c>
      <c r="HD147" s="15">
        <f t="shared" si="517"/>
        <v>14847.692940000001</v>
      </c>
      <c r="HE147" s="15">
        <f t="shared" si="518"/>
        <v>14847.692940000001</v>
      </c>
      <c r="HF147" s="15">
        <f t="shared" si="519"/>
        <v>14847.692940000001</v>
      </c>
      <c r="HG147" s="15">
        <f t="shared" si="520"/>
        <v>14847.692940000001</v>
      </c>
      <c r="HH147" s="15">
        <f t="shared" si="521"/>
        <v>14847.692940000001</v>
      </c>
      <c r="HI147" s="15">
        <f t="shared" si="522"/>
        <v>14847.692940000001</v>
      </c>
      <c r="HJ147" s="16">
        <f t="shared" si="523"/>
        <v>14847.692940000001</v>
      </c>
      <c r="HK147" s="14">
        <f t="shared" si="524"/>
        <v>14847.692940000001</v>
      </c>
      <c r="HL147" s="15">
        <f t="shared" si="525"/>
        <v>14847.692940000001</v>
      </c>
      <c r="HM147" s="15">
        <f t="shared" si="526"/>
        <v>14847.692940000001</v>
      </c>
      <c r="HN147" s="15">
        <f t="shared" si="527"/>
        <v>14847.692940000001</v>
      </c>
      <c r="HO147" s="15">
        <f t="shared" si="528"/>
        <v>14847.692940000001</v>
      </c>
      <c r="HP147" s="15">
        <f t="shared" si="529"/>
        <v>14847.692940000001</v>
      </c>
      <c r="HQ147" s="15">
        <f t="shared" si="530"/>
        <v>14847.692940000001</v>
      </c>
      <c r="HR147" s="15">
        <f t="shared" si="531"/>
        <v>14847.692940000001</v>
      </c>
      <c r="HS147" s="15">
        <f t="shared" si="532"/>
        <v>14847.692940000001</v>
      </c>
      <c r="HT147" s="15">
        <f t="shared" si="533"/>
        <v>14847.692940000001</v>
      </c>
      <c r="HU147" s="15">
        <f t="shared" si="534"/>
        <v>14847.692940000001</v>
      </c>
      <c r="HV147" s="16">
        <f t="shared" si="535"/>
        <v>14847.692940000001</v>
      </c>
      <c r="HW147" s="14">
        <f t="shared" si="536"/>
        <v>14847.692940000001</v>
      </c>
      <c r="HX147" s="15">
        <f t="shared" si="537"/>
        <v>14847.692940000001</v>
      </c>
      <c r="HY147" s="15">
        <f t="shared" si="538"/>
        <v>14847.692940000001</v>
      </c>
      <c r="HZ147" s="15">
        <f t="shared" si="539"/>
        <v>14847.692940000001</v>
      </c>
      <c r="IA147" s="15">
        <f t="shared" si="540"/>
        <v>14847.692940000001</v>
      </c>
      <c r="IB147" s="15">
        <f t="shared" si="541"/>
        <v>14847.692940000001</v>
      </c>
      <c r="IC147" s="15">
        <f t="shared" si="542"/>
        <v>14847.692940000001</v>
      </c>
      <c r="ID147" s="15">
        <f t="shared" si="543"/>
        <v>14847.692940000001</v>
      </c>
      <c r="IE147" s="15">
        <f t="shared" si="544"/>
        <v>14847.692940000001</v>
      </c>
      <c r="IF147" s="15">
        <f t="shared" si="545"/>
        <v>14847.692940000001</v>
      </c>
      <c r="IG147" s="15">
        <f t="shared" si="546"/>
        <v>14847.692940000001</v>
      </c>
      <c r="IH147" s="16">
        <f t="shared" si="547"/>
        <v>14847.692940000001</v>
      </c>
      <c r="II147" s="14">
        <f t="shared" si="548"/>
        <v>14847.692940000001</v>
      </c>
      <c r="IJ147" s="15">
        <f t="shared" si="549"/>
        <v>14847.692940000001</v>
      </c>
      <c r="IK147" s="15">
        <f t="shared" si="550"/>
        <v>14847.692940000001</v>
      </c>
      <c r="IL147" s="15">
        <f t="shared" si="551"/>
        <v>14847.692940000001</v>
      </c>
      <c r="IM147" s="15">
        <f t="shared" si="552"/>
        <v>14847.692940000001</v>
      </c>
      <c r="IN147" s="15">
        <f t="shared" si="553"/>
        <v>14847.692940000001</v>
      </c>
      <c r="IO147" s="15">
        <f t="shared" si="554"/>
        <v>14847.692940000001</v>
      </c>
      <c r="IP147" s="15">
        <f t="shared" si="597"/>
        <v>14847.692940000001</v>
      </c>
      <c r="IQ147" s="15">
        <f t="shared" si="599"/>
        <v>14847.692940000001</v>
      </c>
      <c r="IR147" s="15">
        <f t="shared" si="600"/>
        <v>14847.692940000001</v>
      </c>
      <c r="IS147" s="15">
        <f t="shared" si="601"/>
        <v>14847.692940000001</v>
      </c>
      <c r="IT147" s="16"/>
      <c r="IU147" s="14"/>
      <c r="IV147" s="15"/>
      <c r="IW147" s="15"/>
      <c r="IX147" s="15"/>
      <c r="IY147" s="15"/>
      <c r="IZ147" s="15"/>
      <c r="JA147" s="15"/>
      <c r="JB147" s="15"/>
      <c r="JC147" s="15"/>
      <c r="JD147" s="15"/>
      <c r="JE147" s="15"/>
      <c r="JF147" s="16"/>
      <c r="JH147" s="17"/>
      <c r="JI147" s="14">
        <f t="shared" si="580"/>
        <v>0</v>
      </c>
      <c r="JJ147" s="15">
        <f t="shared" si="581"/>
        <v>0</v>
      </c>
      <c r="JK147" s="15">
        <f t="shared" si="582"/>
        <v>15200</v>
      </c>
      <c r="JL147" s="15">
        <f t="shared" si="583"/>
        <v>172953.83264727276</v>
      </c>
      <c r="JM147" s="15">
        <f t="shared" si="584"/>
        <v>178172.31528000007</v>
      </c>
      <c r="JN147" s="15">
        <f t="shared" si="585"/>
        <v>178172.31528000007</v>
      </c>
      <c r="JO147" s="15">
        <f t="shared" si="586"/>
        <v>178172.31528000007</v>
      </c>
      <c r="JP147" s="15">
        <f t="shared" si="587"/>
        <v>163324.62234000006</v>
      </c>
      <c r="JQ147" s="15">
        <f t="shared" si="588"/>
        <v>0</v>
      </c>
      <c r="JR147" s="14"/>
    </row>
    <row r="148" spans="1:278" ht="12.75" customHeight="1" x14ac:dyDescent="0.25">
      <c r="A148" s="5" t="s">
        <v>175</v>
      </c>
      <c r="B148" s="3" t="s">
        <v>176</v>
      </c>
      <c r="C148" s="4">
        <v>45618</v>
      </c>
      <c r="D148">
        <f t="shared" si="479"/>
        <v>2024</v>
      </c>
      <c r="E148">
        <f t="shared" si="480"/>
        <v>11</v>
      </c>
      <c r="F148">
        <f t="shared" si="481"/>
        <v>2021</v>
      </c>
      <c r="G148">
        <f t="shared" si="483"/>
        <v>11</v>
      </c>
      <c r="H148">
        <f t="shared" si="555"/>
        <v>2024</v>
      </c>
      <c r="I148">
        <f t="shared" si="556"/>
        <v>12</v>
      </c>
      <c r="J148">
        <f t="shared" si="557"/>
        <v>2029</v>
      </c>
      <c r="K148">
        <f t="shared" si="558"/>
        <v>11</v>
      </c>
      <c r="M148" s="28">
        <f>IF(AND($D148=$M$4,$E148=M$5),VLOOKUP($A148,'Потребление ЭЭ_факт'!$A$5:$DH$154,47+'Потребление ЭЭ_факт'!AU$4-1,FALSE),IF(L148&lt;&gt;0,VLOOKUP($A148,'Потребление ЭЭ_факт'!$A$5:$DH$154,47+'Потребление ЭЭ_факт'!AU$4-1,FALSE),0))</f>
        <v>0</v>
      </c>
      <c r="N148" s="17">
        <f>IF(AND($D148=$M$4,$E148=N$5),VLOOKUP($A148,'Потребление ЭЭ_факт'!$A$5:$DH$154,47+'Потребление ЭЭ_факт'!AV$4-1,FALSE),IF(M148&lt;&gt;0,VLOOKUP($A148,'Потребление ЭЭ_факт'!$A$5:$DH$154,47+'Потребление ЭЭ_факт'!AV$4-1,FALSE),0))</f>
        <v>0</v>
      </c>
      <c r="O148" s="17">
        <f>IF(AND($D148=$M$4,$E148=O$5),VLOOKUP($A148,'Потребление ЭЭ_факт'!$A$5:$DH$154,47+'Потребление ЭЭ_факт'!AW$4-1,FALSE),IF(N148&lt;&gt;0,VLOOKUP($A148,'Потребление ЭЭ_факт'!$A$5:$DH$154,47+'Потребление ЭЭ_факт'!AW$4-1,FALSE),0))</f>
        <v>0</v>
      </c>
      <c r="P148" s="17">
        <f>IF(AND($D148=$M$4,$E148=P$5),VLOOKUP($A148,'Потребление ЭЭ_факт'!$A$5:$DH$154,47+'Потребление ЭЭ_факт'!AX$4-1,FALSE),IF(O148&lt;&gt;0,VLOOKUP($A148,'Потребление ЭЭ_факт'!$A$5:$DH$154,47+'Потребление ЭЭ_факт'!AX$4-1,FALSE),0))</f>
        <v>0</v>
      </c>
      <c r="Q148" s="17">
        <f>IF(AND($D148=$M$4,$E148=Q$5),VLOOKUP($A148,'Потребление ЭЭ_факт'!$A$5:$DH$154,47+'Потребление ЭЭ_факт'!AY$4-1,FALSE),IF(P148&lt;&gt;0,VLOOKUP($A148,'Потребление ЭЭ_факт'!$A$5:$DH$154,47+'Потребление ЭЭ_факт'!AY$4-1,FALSE),0))</f>
        <v>0</v>
      </c>
      <c r="R148" s="17">
        <f>IF(AND($D148=$M$4,$E148=R$5),VLOOKUP($A148,'Потребление ЭЭ_факт'!$A$5:$DH$154,47+'Потребление ЭЭ_факт'!AZ$4-1,FALSE),IF(Q148&lt;&gt;0,VLOOKUP($A148,'Потребление ЭЭ_факт'!$A$5:$DH$154,47+'Потребление ЭЭ_факт'!AZ$4-1,FALSE),0))</f>
        <v>0</v>
      </c>
      <c r="S148" s="17">
        <f>IF(AND($D148=$M$4,$E148=S$5),VLOOKUP($A148,'Потребление ЭЭ_факт'!$A$5:$DH$154,47+'Потребление ЭЭ_факт'!BA$4-1,FALSE),IF(R148&lt;&gt;0,VLOOKUP($A148,'Потребление ЭЭ_факт'!$A$5:$DH$154,47+'Потребление ЭЭ_факт'!BA$4-1,FALSE),0))</f>
        <v>0</v>
      </c>
      <c r="T148" s="17">
        <f>IF(AND($D148=$M$4,$E148=T$5),VLOOKUP($A148,'Потребление ЭЭ_факт'!$A$5:$DH$154,47+'Потребление ЭЭ_факт'!BB$4-1,FALSE),IF(S148&lt;&gt;0,VLOOKUP($A148,'Потребление ЭЭ_факт'!$A$5:$DH$154,47+'Потребление ЭЭ_факт'!BB$4-1,FALSE),0))</f>
        <v>0</v>
      </c>
      <c r="U148" s="17">
        <f>IF(AND($D148=$M$4,$E148=U$5),VLOOKUP($A148,'Потребление ЭЭ_факт'!$A$5:$DH$154,47+'Потребление ЭЭ_факт'!BC$4-1,FALSE),IF(T148&lt;&gt;0,VLOOKUP($A148,'Потребление ЭЭ_факт'!$A$5:$DH$154,47+'Потребление ЭЭ_факт'!BC$4-1,FALSE),0))</f>
        <v>0</v>
      </c>
      <c r="V148" s="17">
        <f>IF(AND($D148=$M$4,$E148=V$5),VLOOKUP($A148,'Потребление ЭЭ_факт'!$A$5:$DH$154,47+'Потребление ЭЭ_факт'!BD$4-1,FALSE),IF(U148&lt;&gt;0,VLOOKUP($A148,'Потребление ЭЭ_факт'!$A$5:$DH$154,47+'Потребление ЭЭ_факт'!BD$4-1,FALSE),0))</f>
        <v>0</v>
      </c>
      <c r="W148" s="17">
        <f>IF(AND($D148=$M$4,$E148=W$5),VLOOKUP($A148,'Потребление ЭЭ_факт'!$A$5:$DH$154,47+'Потребление ЭЭ_факт'!BE$4-1,FALSE),IF(V148&lt;&gt;0,VLOOKUP($A148,'Потребление ЭЭ_факт'!$A$5:$DH$154,47+'Потребление ЭЭ_факт'!BE$4-1,FALSE),0))</f>
        <v>0</v>
      </c>
      <c r="X148" s="17">
        <f>IF(AND($D148=$M$4,$E148=X$5),VLOOKUP($A148,'Потребление ЭЭ_факт'!$A$5:$DH$154,47+'Потребление ЭЭ_факт'!BF$4-1,FALSE),IF(W148&lt;&gt;0,VLOOKUP($A148,'Потребление ЭЭ_факт'!$A$5:$DH$154,47+'Потребление ЭЭ_факт'!BF$4-1,FALSE),0))</f>
        <v>0</v>
      </c>
      <c r="Y148" s="14">
        <f>IF(AND($D148=$Y$4,$E148=Y$5),VLOOKUP($A148,'Потребление ЭЭ_факт'!$A$5:$DH$154,47+'Потребление ЭЭ_факт'!BG$4+11,FALSE),IF(X148&lt;&gt;0,VLOOKUP($A148,'Потребление ЭЭ_факт'!$A$5:$DH$154,47+'Потребление ЭЭ_факт'!BG$4+11,FALSE),0))</f>
        <v>0</v>
      </c>
      <c r="Z148" s="17">
        <f>IF(AND($D148=$Y$4,$E148=Z$5),VLOOKUP($A148,'Потребление ЭЭ_факт'!$A$5:$DH$154,47+'Потребление ЭЭ_факт'!BH$4+11,FALSE),IF(Y148&lt;&gt;0,VLOOKUP($A148,'Потребление ЭЭ_факт'!$A$5:$DH$154,47+'Потребление ЭЭ_факт'!BH$4+11,FALSE),0))</f>
        <v>0</v>
      </c>
      <c r="AA148" s="17">
        <f>IF(AND($D148=$Y$4,$E148=AA$5),VLOOKUP($A148,'Потребление ЭЭ_факт'!$A$5:$DH$154,47+'Потребление ЭЭ_факт'!BI$4+11,FALSE),IF(Z148&lt;&gt;0,VLOOKUP($A148,'Потребление ЭЭ_факт'!$A$5:$DH$154,47+'Потребление ЭЭ_факт'!BI$4+11,FALSE),0))</f>
        <v>0</v>
      </c>
      <c r="AB148" s="17">
        <f>IF(AND($D148=$Y$4,$E148=AB$5),VLOOKUP($A148,'Потребление ЭЭ_факт'!$A$5:$DH$154,47+'Потребление ЭЭ_факт'!BJ$4+11,FALSE),IF(AA148&lt;&gt;0,VLOOKUP($A148,'Потребление ЭЭ_факт'!$A$5:$DH$154,47+'Потребление ЭЭ_факт'!BJ$4+11,FALSE),0))</f>
        <v>0</v>
      </c>
      <c r="AC148" s="17">
        <f>IF(AND($D148=$Y$4,$E148=AC$5),VLOOKUP($A148,'Потребление ЭЭ_факт'!$A$5:$DH$154,47+'Потребление ЭЭ_факт'!BK$4+11,FALSE),IF(AB148&lt;&gt;0,VLOOKUP($A148,'Потребление ЭЭ_факт'!$A$5:$DH$154,47+'Потребление ЭЭ_факт'!BK$4+11,FALSE),0))</f>
        <v>0</v>
      </c>
      <c r="AD148" s="17">
        <f>IF(AND($D148=$Y$4,$E148=AD$5),VLOOKUP($A148,'Потребление ЭЭ_факт'!$A$5:$DH$154,47+'Потребление ЭЭ_факт'!BL$4+11,FALSE),IF(AC148&lt;&gt;0,VLOOKUP($A148,'Потребление ЭЭ_факт'!$A$5:$DH$154,47+'Потребление ЭЭ_факт'!BL$4+11,FALSE),0))</f>
        <v>0</v>
      </c>
      <c r="AE148" s="17">
        <f>IF(AND($D148=$Y$4,$E148=AE$5),VLOOKUP($A148,'Потребление ЭЭ_факт'!$A$5:$DH$154,47+'Потребление ЭЭ_факт'!BM$4+11,FALSE),IF(AD148&lt;&gt;0,VLOOKUP($A148,'Потребление ЭЭ_факт'!$A$5:$DH$154,47+'Потребление ЭЭ_факт'!BM$4+11,FALSE),0))</f>
        <v>0</v>
      </c>
      <c r="AF148" s="17">
        <f>IF(AND($D148=$Y$4,$E148=AF$5),VLOOKUP($A148,'Потребление ЭЭ_факт'!$A$5:$DH$154,47+'Потребление ЭЭ_факт'!BN$4+11,FALSE),IF(AE148&lt;&gt;0,VLOOKUP($A148,'Потребление ЭЭ_факт'!$A$5:$DH$154,47+'Потребление ЭЭ_факт'!BN$4+11,FALSE),0))</f>
        <v>0</v>
      </c>
      <c r="AG148" s="17">
        <f>IF(AND($D148=$Y$4,$E148=AG$5),VLOOKUP($A148,'Потребление ЭЭ_факт'!$A$5:$DH$154,47+'Потребление ЭЭ_факт'!BO$4+11,FALSE),IF(AF148&lt;&gt;0,VLOOKUP($A148,'Потребление ЭЭ_факт'!$A$5:$DH$154,47+'Потребление ЭЭ_факт'!BO$4+11,FALSE),0))</f>
        <v>0</v>
      </c>
      <c r="AH148" s="17">
        <f>IF(AND($D148=$Y$4,$E148=AH$5),VLOOKUP($A148,'Потребление ЭЭ_факт'!$A$5:$DH$154,47+'Потребление ЭЭ_факт'!BP$4+11,FALSE),IF(AG148&lt;&gt;0,VLOOKUP($A148,'Потребление ЭЭ_факт'!$A$5:$DH$154,47+'Потребление ЭЭ_факт'!BP$4+11,FALSE),0))</f>
        <v>0</v>
      </c>
      <c r="AI148" s="17">
        <f>IF(AND($D148=$Y$4,$E148=AI$5),VLOOKUP($A148,'Потребление ЭЭ_факт'!$A$5:$DH$154,47+'Потребление ЭЭ_факт'!BQ$4+11,FALSE),IF(AH148&lt;&gt;0,VLOOKUP($A148,'Потребление ЭЭ_факт'!$A$5:$DH$154,47+'Потребление ЭЭ_факт'!BQ$4+11,FALSE),0))</f>
        <v>0</v>
      </c>
      <c r="AJ148" s="17">
        <f>IF(AND($D148=$Y$4,$E148=AJ$5),VLOOKUP($A148,'Потребление ЭЭ_факт'!$A$5:$DH$154,47+'Потребление ЭЭ_факт'!BR$4+11,FALSE),IF(AI148&lt;&gt;0,VLOOKUP($A148,'Потребление ЭЭ_факт'!$A$5:$DH$154,47+'Потребление ЭЭ_факт'!BR$4+11,FALSE),0))</f>
        <v>0</v>
      </c>
      <c r="AK148" s="14">
        <f>IF(AND($D148=$AK$4,$E148=AK$5),VLOOKUP($A148,'Потребление ЭЭ_факт'!$A$5:$DH$154,47+'Потребление ЭЭ_факт'!BS$4+23,FALSE),IF(AJ148&lt;&gt;0,VLOOKUP($A148,'Потребление ЭЭ_факт'!$A$5:$DH$154,47+'Потребление ЭЭ_факт'!BS$4+23,FALSE),0))</f>
        <v>0</v>
      </c>
      <c r="AL148" s="17">
        <f>IF(AND($D148=$AK$4,$E148=AL$5),VLOOKUP($A148,'Потребление ЭЭ_факт'!$A$5:$DH$154,47+'Потребление ЭЭ_факт'!BT$4+23,FALSE),IF(AK148&lt;&gt;0,VLOOKUP($A148,'Потребление ЭЭ_факт'!$A$5:$DH$154,47+'Потребление ЭЭ_факт'!BT$4+23,FALSE),0))</f>
        <v>0</v>
      </c>
      <c r="AM148" s="17">
        <f>IF(AND($D148=$AK$4,$E148=AM$5),VLOOKUP($A148,'Потребление ЭЭ_факт'!$A$5:$DH$154,47+'Потребление ЭЭ_факт'!BU$4+23,FALSE),IF(AL148&lt;&gt;0,VLOOKUP($A148,'Потребление ЭЭ_факт'!$A$5:$DH$154,47+'Потребление ЭЭ_факт'!BU$4+23,FALSE),0))</f>
        <v>0</v>
      </c>
      <c r="AN148" s="17">
        <f>IF(AND($D148=$AK$4,$E148=AN$5),VLOOKUP($A148,'Потребление ЭЭ_факт'!$A$5:$DH$154,47+'Потребление ЭЭ_факт'!BV$4+23,FALSE),IF(AM148&lt;&gt;0,VLOOKUP($A148,'Потребление ЭЭ_факт'!$A$5:$DH$154,47+'Потребление ЭЭ_факт'!BV$4+23,FALSE),0))</f>
        <v>0</v>
      </c>
      <c r="AO148" s="17">
        <f>IF(AND($D148=$AK$4,$E148=AO$5),VLOOKUP($A148,'Потребление ЭЭ_факт'!$A$5:$DH$154,47+'Потребление ЭЭ_факт'!BW$4+23,FALSE),IF(AN148&lt;&gt;0,VLOOKUP($A148,'Потребление ЭЭ_факт'!$A$5:$DH$154,47+'Потребление ЭЭ_факт'!BW$4+23,FALSE),0))</f>
        <v>0</v>
      </c>
      <c r="AP148" s="17">
        <f>IF(AND($D148=$AK$4,$E148=AP$5),VLOOKUP($A148,'Потребление ЭЭ_факт'!$A$5:$DH$154,47+'Потребление ЭЭ_факт'!BX$4+23,FALSE),IF(AO148&lt;&gt;0,VLOOKUP($A148,'Потребление ЭЭ_факт'!$A$5:$DH$154,47+'Потребление ЭЭ_факт'!BX$4+23,FALSE),0))</f>
        <v>0</v>
      </c>
      <c r="AQ148" s="17">
        <f>IF(AND($D148=$AK$4,$E148=AQ$5),VLOOKUP($A148,'Потребление ЭЭ_факт'!$A$5:$DH$154,47+'Потребление ЭЭ_факт'!BY$4+23,FALSE),IF(AP148&lt;&gt;0,VLOOKUP($A148,'Потребление ЭЭ_факт'!$A$5:$DH$154,47+'Потребление ЭЭ_факт'!BY$4+23,FALSE),0))</f>
        <v>0</v>
      </c>
      <c r="AR148" s="17">
        <f>IF(AND($D148=$AK$4,$E148=AR$5),VLOOKUP($A148,'Потребление ЭЭ_факт'!$A$5:$DH$154,47+'Потребление ЭЭ_факт'!BZ$4+23,FALSE),IF(AQ148&lt;&gt;0,VLOOKUP($A148,'Потребление ЭЭ_факт'!$A$5:$DH$154,47+'Потребление ЭЭ_факт'!BZ$4+23,FALSE),0))</f>
        <v>0</v>
      </c>
      <c r="AS148" s="17">
        <f>IF(AND($D148=$AK$4,$E148=AS$5),VLOOKUP($A148,'Потребление ЭЭ_факт'!$A$5:$DH$154,47+'Потребление ЭЭ_факт'!CA$4+23,FALSE),IF(AR148&lt;&gt;0,VLOOKUP($A148,'Потребление ЭЭ_факт'!$A$5:$DH$154,47+'Потребление ЭЭ_факт'!CA$4+23,FALSE),0))</f>
        <v>0</v>
      </c>
      <c r="AT148" s="17">
        <f>IF(AND($D148=$AK$4,$E148=AT$5),VLOOKUP($A148,'Потребление ЭЭ_факт'!$A$5:$DH$154,47+'Потребление ЭЭ_факт'!CB$4+23,FALSE),IF(AS148&lt;&gt;0,VLOOKUP($A148,'Потребление ЭЭ_факт'!$A$5:$DH$154,47+'Потребление ЭЭ_факт'!CB$4+23,FALSE),0))</f>
        <v>0</v>
      </c>
      <c r="AU148" s="17">
        <f>IF(AND($D148=$AK$4,$E148=AU$5),VLOOKUP($A148,'Потребление ЭЭ_факт'!$A$5:$DH$154,47+'Потребление ЭЭ_факт'!CC$4+23,FALSE),IF(AT148&lt;&gt;0,VLOOKUP($A148,'Потребление ЭЭ_факт'!$A$5:$DH$154,47+'Потребление ЭЭ_факт'!CC$4+23,FALSE),0))</f>
        <v>0</v>
      </c>
      <c r="AV148" s="17">
        <f>IF(AND($D148=$AK$4,$E148=AV$5),VLOOKUP($A148,'Потребление ЭЭ_факт'!$A$5:$DH$154,47+'Потребление ЭЭ_факт'!CD$4+23,FALSE),IF(AU148&lt;&gt;0,VLOOKUP($A148,'Потребление ЭЭ_факт'!$A$5:$DH$154,47+'Потребление ЭЭ_факт'!CD$4+23,FALSE),0))</f>
        <v>0</v>
      </c>
      <c r="AW148" s="14">
        <f>IF(AND($D148=$AW$4,$E148=AW$5),VLOOKUP($A148,'Потребление ЭЭ_факт'!$A$5:$DH$154,47+'Потребление ЭЭ_факт'!CE$4+35,FALSE),IF(AV148&lt;&gt;0,VLOOKUP($A148,'Потребление ЭЭ_факт'!$A$5:$DH$154,47+'Потребление ЭЭ_факт'!CE$4+35,FALSE),0))</f>
        <v>0</v>
      </c>
      <c r="AX148" s="17">
        <f>IF(AND($D148=$AW$4,$E148=AX$5),VLOOKUP($A148,'Потребление ЭЭ_факт'!$A$5:$DH$154,47+'Потребление ЭЭ_факт'!CF$4+35,FALSE),IF(AW148&lt;&gt;0,VLOOKUP($A148,'Потребление ЭЭ_факт'!$A$5:$DH$154,47+'Потребление ЭЭ_факт'!CF$4+35,FALSE),0))</f>
        <v>0</v>
      </c>
      <c r="AY148" s="17">
        <f>IF(AND($D148=$AW$4,$E148=AY$5),VLOOKUP($A148,'Потребление ЭЭ_факт'!$A$5:$DH$154,47+'Потребление ЭЭ_факт'!CG$4+35,FALSE),IF(AX148&lt;&gt;0,VLOOKUP($A148,'Потребление ЭЭ_факт'!$A$5:$DH$154,47+'Потребление ЭЭ_факт'!CG$4+35,FALSE),0))</f>
        <v>0</v>
      </c>
      <c r="AZ148" s="17">
        <f>IF(AND($D148=$AW$4,$E148=AZ$5),VLOOKUP($A148,'Потребление ЭЭ_факт'!$A$5:$DH$154,47+'Потребление ЭЭ_факт'!CH$4+35,FALSE),IF(AY148&lt;&gt;0,VLOOKUP($A148,'Потребление ЭЭ_факт'!$A$5:$DH$154,47+'Потребление ЭЭ_факт'!CH$4+35,FALSE),0))</f>
        <v>0</v>
      </c>
      <c r="BA148" s="17">
        <f>IF(AND($D148=$AW$4,$E148=BA$5),VLOOKUP($A148,'Потребление ЭЭ_факт'!$A$5:$DH$154,47+'Потребление ЭЭ_факт'!CI$4+35,FALSE),IF(AZ148&lt;&gt;0,VLOOKUP($A148,'Потребление ЭЭ_факт'!$A$5:$DH$154,47+'Потребление ЭЭ_факт'!CI$4+35,FALSE),0))</f>
        <v>0</v>
      </c>
      <c r="BB148" s="17">
        <f>IF(AND($D148=$AW$4,$E148=BB$5),VLOOKUP($A148,'Потребление ЭЭ_факт'!$A$5:$DH$154,47+'Потребление ЭЭ_факт'!CJ$4+35,FALSE),IF(BA148&lt;&gt;0,VLOOKUP($A148,'Потребление ЭЭ_факт'!$A$5:$DH$154,47+'Потребление ЭЭ_факт'!CJ$4+35,FALSE),0))</f>
        <v>0</v>
      </c>
      <c r="BC148" s="17">
        <f>IF(AND($D148=$AW$4,$E148=BC$5),VLOOKUP($A148,'Потребление ЭЭ_факт'!$A$5:$DH$154,47+'Потребление ЭЭ_факт'!CK$4+35,FALSE),IF(BB148&lt;&gt;0,VLOOKUP($A148,'Потребление ЭЭ_факт'!$A$5:$DH$154,47+'Потребление ЭЭ_факт'!CK$4+35,FALSE),0))</f>
        <v>0</v>
      </c>
      <c r="BD148" s="17">
        <f>IF(AND($D148=$AW$4,$E148=BD$5),VLOOKUP($A148,'Потребление ЭЭ_факт'!$A$5:$DH$154,47+'Потребление ЭЭ_факт'!CL$4+35,FALSE),IF(BC148&lt;&gt;0,VLOOKUP($A148,'Потребление ЭЭ_факт'!$A$5:$DH$154,47+'Потребление ЭЭ_факт'!CL$4+35,FALSE),0))</f>
        <v>0</v>
      </c>
      <c r="BE148" s="17">
        <f>IF(AND($D148=$AW$4,$E148=BE$5),VLOOKUP($A148,'Потребление ЭЭ_факт'!$A$5:$DH$154,47+'Потребление ЭЭ_факт'!CM$4+35,FALSE),IF(BD148&lt;&gt;0,VLOOKUP($A148,'Потребление ЭЭ_факт'!$A$5:$DH$154,47+'Потребление ЭЭ_факт'!CM$4+35,FALSE),0))</f>
        <v>0</v>
      </c>
      <c r="BF148" s="17">
        <f>IF(AND($D148=$AW$4,$E148=BF$5),VLOOKUP($A148,'Потребление ЭЭ_факт'!$A$5:$DH$154,47+'Потребление ЭЭ_факт'!CN$4+35,FALSE),IF(BE148&lt;&gt;0,VLOOKUP($A148,'Потребление ЭЭ_факт'!$A$5:$DH$154,47+'Потребление ЭЭ_факт'!CN$4+35,FALSE),0))</f>
        <v>0</v>
      </c>
      <c r="BG148" s="17">
        <f>IF(AND($D148=$AW$4,$E148=BG$5),VLOOKUP($A148,'Потребление ЭЭ_факт'!$A$5:$DH$154,47+'Потребление ЭЭ_факт'!CO$4+35,FALSE),IF(BF148&lt;&gt;0,VLOOKUP($A148,'Потребление ЭЭ_факт'!$A$5:$DH$154,47+'Потребление ЭЭ_факт'!CO$4+35,FALSE),0))</f>
        <v>0</v>
      </c>
      <c r="BH148" s="17">
        <f>IF(AND($D148=$AW$4,$E148=BH$5),VLOOKUP($A148,'Потребление ЭЭ_факт'!$A$5:$DH$154,47+'Потребление ЭЭ_факт'!CP$4+35,FALSE),IF(BG148&lt;&gt;0,VLOOKUP($A148,'Потребление ЭЭ_факт'!$A$5:$DH$154,47+'Потребление ЭЭ_факт'!CP$4+35,FALSE),0))</f>
        <v>0</v>
      </c>
      <c r="BI148" s="14">
        <f>IF(AND($D148=$BI$4,$E148=BI$5),VLOOKUP($A148,'Потребление ЭЭ_факт'!$A$5:$DH$154,47+'Потребление ЭЭ_факт'!CQ$4+47,FALSE),IF(BH148&lt;&gt;0,VLOOKUP($A148,'Потребление ЭЭ_факт'!$A$5:$DH$154,47+'Потребление ЭЭ_факт'!CQ$4+47,FALSE),0))</f>
        <v>0</v>
      </c>
      <c r="BJ148" s="17">
        <f>IF(AND($D148=$BI$4,$E148=BJ$5),VLOOKUP($A148,'Потребление ЭЭ_факт'!$A$5:$DH$154,47+'Потребление ЭЭ_факт'!CR$4+47,FALSE),IF(BI148&lt;&gt;0,VLOOKUP($A148,'Потребление ЭЭ_факт'!$A$5:$DH$154,47+'Потребление ЭЭ_факт'!CR$4+47,FALSE),0))</f>
        <v>0</v>
      </c>
      <c r="BK148" s="17">
        <f>IF(AND($D148=$BI$4,$E148=BK$5),VLOOKUP($A148,'Потребление ЭЭ_факт'!$A$5:$DH$154,47+'Потребление ЭЭ_факт'!CS$4+47,FALSE),IF(BJ148&lt;&gt;0,VLOOKUP($A148,'Потребление ЭЭ_факт'!$A$5:$DH$154,47+'Потребление ЭЭ_факт'!CS$4+47,FALSE),0))</f>
        <v>0</v>
      </c>
      <c r="BL148" s="17">
        <f>IF(AND($D148=$BI$4,$E148=BL$5),VLOOKUP($A148,'Потребление ЭЭ_факт'!$A$5:$DH$154,47+'Потребление ЭЭ_факт'!CT$4+47,FALSE),IF(BK148&lt;&gt;0,VLOOKUP($A148,'Потребление ЭЭ_факт'!$A$5:$DH$154,47+'Потребление ЭЭ_факт'!CT$4+47,FALSE),0))</f>
        <v>0</v>
      </c>
      <c r="BM148" s="17">
        <f>IF(AND($D148=$BI$4,$E148=BM$5),VLOOKUP($A148,'Потребление ЭЭ_факт'!$A$5:$DH$154,47+'Потребление ЭЭ_факт'!CU$4+47,FALSE),IF(BL148&lt;&gt;0,VLOOKUP($A148,'Потребление ЭЭ_факт'!$A$5:$DH$154,47+'Потребление ЭЭ_факт'!CU$4+47,FALSE),0))</f>
        <v>0</v>
      </c>
      <c r="BN148" s="17">
        <f>IF(AND($D148=$BI$4,$E148=BN$5),VLOOKUP($A148,'Потребление ЭЭ_факт'!$A$5:$DH$154,47+'Потребление ЭЭ_факт'!CV$4+47,FALSE),IF(BM148&lt;&gt;0,VLOOKUP($A148,'Потребление ЭЭ_факт'!$A$5:$DH$154,47+'Потребление ЭЭ_факт'!CV$4+47,FALSE),0))</f>
        <v>0</v>
      </c>
      <c r="BO148" s="17">
        <f>IF(AND($D148=$BI$4,$E148=BO$5),VLOOKUP($A148,'Потребление ЭЭ_факт'!$A$5:$DH$154,47+'Потребление ЭЭ_факт'!CW$4+47,FALSE),IF(BN148&lt;&gt;0,VLOOKUP($A148,'Потребление ЭЭ_факт'!$A$5:$DH$154,47+'Потребление ЭЭ_факт'!CW$4+47,FALSE),0))</f>
        <v>0</v>
      </c>
      <c r="BP148" s="17">
        <f>IF(AND($D148=$BI$4,$E148=BP$5),VLOOKUP($A148,'Потребление ЭЭ_факт'!$A$5:$DH$154,47+'Потребление ЭЭ_факт'!CX$4+47,FALSE),IF(BO148&lt;&gt;0,VLOOKUP($A148,'Потребление ЭЭ_факт'!$A$5:$DH$154,47+'Потребление ЭЭ_факт'!CX$4+47,FALSE),0))</f>
        <v>0</v>
      </c>
      <c r="BQ148" s="17">
        <f>IF(AND($D148=$BI$4,$E148=BQ$5),VLOOKUP($A148,'Потребление ЭЭ_факт'!$A$5:$DH$154,47+'Потребление ЭЭ_факт'!CY$4+47,FALSE),IF(BP148&lt;&gt;0,VLOOKUP($A148,'Потребление ЭЭ_факт'!$A$5:$DH$154,47+'Потребление ЭЭ_факт'!CY$4+47,FALSE),0))</f>
        <v>0</v>
      </c>
      <c r="BR148" s="17">
        <f>IF(AND($D148=$BI$4,$E148=BR$5),VLOOKUP($A148,'Потребление ЭЭ_факт'!$A$5:$DH$154,47+'Потребление ЭЭ_факт'!CZ$4+47,FALSE),IF(BQ148&lt;&gt;0,VLOOKUP($A148,'Потребление ЭЭ_факт'!$A$5:$DH$154,47+'Потребление ЭЭ_факт'!CZ$4+47,FALSE),0))</f>
        <v>0</v>
      </c>
      <c r="BS148" s="17">
        <f>IF(AND($D148=$BI$4,$E148=BS$5),VLOOKUP($A148,'Потребление ЭЭ_факт'!$A$5:$DH$154,47+'Потребление ЭЭ_факт'!DA$4+47,FALSE),IF(BR148&lt;&gt;0,VLOOKUP($A148,'Потребление ЭЭ_факт'!$A$5:$DH$154,47+'Потребление ЭЭ_факт'!DA$4+47,FALSE),0))</f>
        <v>7880.5219999999999</v>
      </c>
      <c r="BT148" s="17">
        <f>IF(AND($D148=$BI$4,$E148=BT$5),VLOOKUP($A148,'Потребление ЭЭ_факт'!$A$5:$DH$154,47+'Потребление ЭЭ_факт'!DB$4+47,FALSE),IF(BS148&lt;&gt;0,VLOOKUP($A148,'Потребление ЭЭ_факт'!$A$5:$DH$154,47+'Потребление ЭЭ_факт'!DB$4+47,FALSE),0))</f>
        <v>9455.4240000000009</v>
      </c>
      <c r="BU148" s="14">
        <f>IF(AND($D148=$BU$4,$E148=BU$5),VLOOKUP($A148,'Потребление ЭЭ_факт'!$A$5:$DH$154,59+'Потребление ЭЭ_факт'!DC$4+47,FALSE),IF(BT148&lt;&gt;0,VLOOKUP($A148,'Потребление ЭЭ_факт'!$A$5:$DH$154,47+'Потребление ЭЭ_факт'!DC$4+59,FALSE),0))</f>
        <v>9581.9339999999993</v>
      </c>
      <c r="BV148" s="17">
        <f>IF(AND($D148=$BU$4,$E148=BV$5),VLOOKUP($A148,'Потребление ЭЭ_факт'!$A$5:$DH$154,59+'Потребление ЭЭ_факт'!DD$4+47,FALSE),IF(BU148&lt;&gt;0,VLOOKUP($A148,'Потребление ЭЭ_факт'!$A$5:$DH$154,47+'Потребление ЭЭ_факт'!DD$4+59,FALSE),0))</f>
        <v>9437.5380000000005</v>
      </c>
      <c r="BW148" s="17">
        <f>IF(AND($D148=$BU$4,$E148=BW$5),VLOOKUP($A148,'Потребление ЭЭ_факт'!$A$5:$DH$154,59+'Потребление ЭЭ_факт'!DE$4+47,FALSE),IF(BV148&lt;&gt;0,VLOOKUP($A148,'Потребление ЭЭ_факт'!$A$5:$DH$154,47+'Потребление ЭЭ_факт'!DE$4+59,FALSE),0))</f>
        <v>9609.5689999999995</v>
      </c>
      <c r="BX148" s="17">
        <f>IF(AND($D148=$BU$4,$E148=BX$5),VLOOKUP($A148,'Потребление ЭЭ_факт'!$A$5:$DH$154,59+'Потребление ЭЭ_факт'!DF$4+47,FALSE),IF(BW148&lt;&gt;0,VLOOKUP($A148,'Потребление ЭЭ_факт'!$A$5:$DH$154,47+'Потребление ЭЭ_факт'!DF$4+59,FALSE),0))</f>
        <v>8540.7829999999994</v>
      </c>
      <c r="BY148" s="17">
        <f>IF(AND($D148=$BU$4,$E148=BY$5),VLOOKUP($A148,'Потребление ЭЭ_факт'!$A$5:$DH$154,59+'Потребление ЭЭ_факт'!DG$4+47,FALSE),IF(BX148&lt;&gt;0,VLOOKUP($A148,'Потребление ЭЭ_факт'!$A$5:$DH$154,47+'Потребление ЭЭ_факт'!DG$4+59,FALSE),0))</f>
        <v>8824.1039999999994</v>
      </c>
      <c r="BZ148" s="17">
        <f>IF(AND($D148=$BU$4,$E148=BZ$5),VLOOKUP($A148,'Потребление ЭЭ_факт'!$A$5:$DH$154,59+'Потребление ЭЭ_факт'!DH$4+47,FALSE),IF(BY148&lt;&gt;0,VLOOKUP($A148,'Потребление ЭЭ_факт'!$A$5:$DH$154,47+'Потребление ЭЭ_факт'!DH$4+59,FALSE),0))</f>
        <v>8809.009</v>
      </c>
      <c r="CA148" s="17">
        <f t="shared" si="598"/>
        <v>8809.009</v>
      </c>
      <c r="CB148" s="17">
        <f t="shared" si="598"/>
        <v>8809.009</v>
      </c>
      <c r="CC148" s="17">
        <f t="shared" si="598"/>
        <v>8809.009</v>
      </c>
      <c r="CD148" s="17">
        <f t="shared" si="598"/>
        <v>8809.009</v>
      </c>
      <c r="CE148" s="17">
        <f t="shared" si="598"/>
        <v>8809.009</v>
      </c>
      <c r="CF148" s="15">
        <f t="shared" si="598"/>
        <v>8809.009</v>
      </c>
      <c r="CG148" s="14">
        <f t="shared" si="598"/>
        <v>8809.009</v>
      </c>
      <c r="CH148" s="15">
        <f t="shared" si="598"/>
        <v>8809.009</v>
      </c>
      <c r="CI148" s="15">
        <f t="shared" si="598"/>
        <v>8809.009</v>
      </c>
      <c r="CJ148" s="15">
        <f t="shared" si="598"/>
        <v>8809.009</v>
      </c>
      <c r="CK148" s="15">
        <f t="shared" si="598"/>
        <v>8809.009</v>
      </c>
      <c r="CL148" s="15">
        <f t="shared" si="598"/>
        <v>8809.009</v>
      </c>
      <c r="CM148" s="15">
        <f t="shared" si="591"/>
        <v>8809.009</v>
      </c>
      <c r="CN148" s="15">
        <f t="shared" si="592"/>
        <v>8809.009</v>
      </c>
      <c r="CO148" s="15">
        <f t="shared" si="593"/>
        <v>8809.009</v>
      </c>
      <c r="CP148" s="15">
        <f t="shared" si="594"/>
        <v>8809.009</v>
      </c>
      <c r="CQ148" s="15">
        <f t="shared" si="595"/>
        <v>8809.009</v>
      </c>
      <c r="CR148" s="16">
        <f t="shared" si="596"/>
        <v>8809.009</v>
      </c>
      <c r="CS148" s="14">
        <f t="shared" si="589"/>
        <v>8809.009</v>
      </c>
      <c r="CT148" s="15">
        <f t="shared" si="559"/>
        <v>8809.009</v>
      </c>
      <c r="CU148" s="15">
        <f t="shared" si="560"/>
        <v>8809.009</v>
      </c>
      <c r="CV148" s="15">
        <f t="shared" si="561"/>
        <v>8809.009</v>
      </c>
      <c r="CW148" s="15">
        <f t="shared" si="562"/>
        <v>8809.009</v>
      </c>
      <c r="CX148" s="15">
        <f t="shared" si="563"/>
        <v>8809.009</v>
      </c>
      <c r="CY148" s="15">
        <f t="shared" si="564"/>
        <v>8809.009</v>
      </c>
      <c r="CZ148" s="15">
        <f t="shared" si="565"/>
        <v>8809.009</v>
      </c>
      <c r="DA148" s="15">
        <f t="shared" si="566"/>
        <v>8809.009</v>
      </c>
      <c r="DB148" s="15">
        <f t="shared" si="567"/>
        <v>8809.009</v>
      </c>
      <c r="DC148" s="15">
        <f t="shared" si="568"/>
        <v>8809.009</v>
      </c>
      <c r="DD148" s="16">
        <f t="shared" ref="DD148:DD154" si="602">CR148</f>
        <v>8809.009</v>
      </c>
      <c r="DE148" s="14">
        <f t="shared" ref="DE148:DE154" si="603">CS148</f>
        <v>8809.009</v>
      </c>
      <c r="DF148" s="15">
        <f t="shared" si="569"/>
        <v>8809.009</v>
      </c>
      <c r="DG148" s="15">
        <f t="shared" si="570"/>
        <v>8809.009</v>
      </c>
      <c r="DH148" s="15">
        <f t="shared" si="571"/>
        <v>8809.009</v>
      </c>
      <c r="DI148" s="15">
        <f t="shared" si="572"/>
        <v>8809.009</v>
      </c>
      <c r="DJ148" s="15">
        <f t="shared" si="573"/>
        <v>8809.009</v>
      </c>
      <c r="DK148" s="15">
        <f t="shared" si="574"/>
        <v>8809.009</v>
      </c>
      <c r="DL148" s="15">
        <f t="shared" si="575"/>
        <v>8809.009</v>
      </c>
      <c r="DM148" s="15">
        <f t="shared" si="576"/>
        <v>8809.009</v>
      </c>
      <c r="DN148" s="15">
        <f t="shared" si="577"/>
        <v>8809.009</v>
      </c>
      <c r="DO148" s="15">
        <f t="shared" si="578"/>
        <v>8809.009</v>
      </c>
      <c r="DP148" s="16">
        <f t="shared" si="579"/>
        <v>8809.009</v>
      </c>
      <c r="DQ148" s="14">
        <f t="shared" si="486"/>
        <v>8809.009</v>
      </c>
      <c r="DR148" s="15">
        <f t="shared" si="487"/>
        <v>8809.009</v>
      </c>
      <c r="DS148" s="15">
        <f t="shared" si="488"/>
        <v>8809.009</v>
      </c>
      <c r="DT148" s="15">
        <f t="shared" si="489"/>
        <v>8809.009</v>
      </c>
      <c r="DU148" s="15">
        <f t="shared" si="490"/>
        <v>8809.009</v>
      </c>
      <c r="DV148" s="15">
        <f t="shared" si="491"/>
        <v>8809.009</v>
      </c>
      <c r="DW148" s="15">
        <f t="shared" si="492"/>
        <v>8809.009</v>
      </c>
      <c r="DX148" s="15">
        <f t="shared" si="493"/>
        <v>8809.009</v>
      </c>
      <c r="DY148" s="15">
        <f t="shared" si="494"/>
        <v>8809.009</v>
      </c>
      <c r="DZ148" s="15">
        <f t="shared" ref="DZ148:DZ154" si="604">DN148</f>
        <v>8809.009</v>
      </c>
      <c r="EA148" s="15">
        <f t="shared" ref="EA148:EA154" si="605">DO148</f>
        <v>8809.009</v>
      </c>
      <c r="EB148" s="16">
        <f t="shared" ref="EB148:EB154" si="606">DP148</f>
        <v>8809.009</v>
      </c>
      <c r="EC148" s="14">
        <f t="shared" ref="EC148:EC154" si="607">DQ148</f>
        <v>8809.009</v>
      </c>
      <c r="ED148" s="15">
        <f t="shared" ref="ED148:ED154" si="608">DR148</f>
        <v>8809.009</v>
      </c>
      <c r="EE148" s="15">
        <f t="shared" ref="EE148:EE154" si="609">DS148</f>
        <v>8809.009</v>
      </c>
      <c r="EF148" s="15">
        <f t="shared" ref="EF148:EF154" si="610">DT148</f>
        <v>8809.009</v>
      </c>
      <c r="EG148" s="15">
        <f t="shared" ref="EG148:EG154" si="611">DU148</f>
        <v>8809.009</v>
      </c>
      <c r="EH148" s="15">
        <f t="shared" ref="EH148:EH154" si="612">DV148</f>
        <v>8809.009</v>
      </c>
      <c r="EI148" s="15">
        <f t="shared" ref="EI148:EI154" si="613">DW148</f>
        <v>8809.009</v>
      </c>
      <c r="EJ148" s="15">
        <f t="shared" ref="EJ148:EJ154" si="614">DX148</f>
        <v>8809.009</v>
      </c>
      <c r="EK148" s="15">
        <f t="shared" ref="EK148:EK154" si="615">DY148</f>
        <v>8809.009</v>
      </c>
      <c r="EL148" s="15">
        <f t="shared" ref="EL148:EL154" si="616">DZ148</f>
        <v>8809.009</v>
      </c>
      <c r="EM148" s="15">
        <f t="shared" ref="EM148:EM154" si="617">EA148</f>
        <v>8809.009</v>
      </c>
      <c r="EN148" s="16">
        <f t="shared" ref="EN148:EN154" si="618">EB148</f>
        <v>8809.009</v>
      </c>
      <c r="EO148" s="14"/>
      <c r="EP148" s="15"/>
      <c r="EQ148" s="15"/>
      <c r="ER148" s="15"/>
      <c r="ES148" s="15"/>
      <c r="ET148" s="15"/>
      <c r="EU148" s="15"/>
      <c r="EV148" s="15"/>
      <c r="EW148" s="15"/>
      <c r="EX148" s="15"/>
      <c r="EY148" s="15"/>
      <c r="EZ148" s="16"/>
      <c r="FC148" s="14"/>
      <c r="FD148" s="17"/>
      <c r="FE148" s="17"/>
      <c r="FF148" s="17"/>
      <c r="FG148" s="17"/>
      <c r="FH148" s="17"/>
      <c r="FI148" s="17"/>
      <c r="FJ148" s="17"/>
      <c r="FK148" s="17"/>
      <c r="FL148" s="17"/>
      <c r="FM148" s="17"/>
      <c r="FN148" s="17"/>
      <c r="FO148" s="14"/>
      <c r="FP148" s="17"/>
      <c r="FQ148" s="17"/>
      <c r="FR148" s="17"/>
      <c r="FS148" s="17"/>
      <c r="FT148" s="17"/>
      <c r="FU148" s="17"/>
      <c r="FV148" s="17"/>
      <c r="FW148" s="17"/>
      <c r="FX148" s="17"/>
      <c r="FY148" s="17"/>
      <c r="FZ148" s="17"/>
      <c r="GA148" s="14"/>
      <c r="GB148" s="17"/>
      <c r="GC148" s="17"/>
      <c r="GD148" s="17"/>
      <c r="GE148" s="17"/>
      <c r="GF148" s="17"/>
      <c r="GG148" s="17"/>
      <c r="GH148" s="17"/>
      <c r="GI148" s="17"/>
      <c r="GJ148" s="17"/>
      <c r="GK148" s="17"/>
      <c r="GL148" s="17">
        <f t="shared" si="499"/>
        <v>9455.4240000000009</v>
      </c>
      <c r="GM148" s="14">
        <f t="shared" si="500"/>
        <v>9581.9339999999993</v>
      </c>
      <c r="GN148" s="17">
        <f t="shared" si="501"/>
        <v>9437.5380000000005</v>
      </c>
      <c r="GO148" s="17">
        <f t="shared" si="502"/>
        <v>9609.5689999999995</v>
      </c>
      <c r="GP148" s="17">
        <f t="shared" si="503"/>
        <v>8540.7829999999994</v>
      </c>
      <c r="GQ148" s="17">
        <f t="shared" si="504"/>
        <v>8824.1039999999994</v>
      </c>
      <c r="GR148" s="17">
        <f t="shared" si="505"/>
        <v>8809.009</v>
      </c>
      <c r="GS148" s="17">
        <f t="shared" si="506"/>
        <v>8809.009</v>
      </c>
      <c r="GT148" s="17">
        <f t="shared" si="507"/>
        <v>8809.009</v>
      </c>
      <c r="GU148" s="17">
        <f t="shared" si="508"/>
        <v>8809.009</v>
      </c>
      <c r="GV148" s="17">
        <f t="shared" si="509"/>
        <v>8809.009</v>
      </c>
      <c r="GW148" s="17">
        <f t="shared" si="510"/>
        <v>8809.009</v>
      </c>
      <c r="GX148" s="15">
        <f t="shared" si="511"/>
        <v>8809.009</v>
      </c>
      <c r="GY148" s="14">
        <f t="shared" si="512"/>
        <v>8809.009</v>
      </c>
      <c r="GZ148" s="15">
        <f t="shared" si="513"/>
        <v>8809.009</v>
      </c>
      <c r="HA148" s="15">
        <f t="shared" si="514"/>
        <v>8809.009</v>
      </c>
      <c r="HB148" s="15">
        <f t="shared" si="515"/>
        <v>8809.009</v>
      </c>
      <c r="HC148" s="15">
        <f t="shared" si="516"/>
        <v>8809.009</v>
      </c>
      <c r="HD148" s="15">
        <f t="shared" si="517"/>
        <v>8809.009</v>
      </c>
      <c r="HE148" s="15">
        <f t="shared" si="518"/>
        <v>8809.009</v>
      </c>
      <c r="HF148" s="15">
        <f t="shared" si="519"/>
        <v>8809.009</v>
      </c>
      <c r="HG148" s="15">
        <f t="shared" si="520"/>
        <v>8809.009</v>
      </c>
      <c r="HH148" s="15">
        <f t="shared" si="521"/>
        <v>8809.009</v>
      </c>
      <c r="HI148" s="15">
        <f t="shared" si="522"/>
        <v>8809.009</v>
      </c>
      <c r="HJ148" s="16">
        <f t="shared" si="523"/>
        <v>8809.009</v>
      </c>
      <c r="HK148" s="14">
        <f t="shared" si="524"/>
        <v>8809.009</v>
      </c>
      <c r="HL148" s="15">
        <f t="shared" si="525"/>
        <v>8809.009</v>
      </c>
      <c r="HM148" s="15">
        <f t="shared" si="526"/>
        <v>8809.009</v>
      </c>
      <c r="HN148" s="15">
        <f t="shared" si="527"/>
        <v>8809.009</v>
      </c>
      <c r="HO148" s="15">
        <f t="shared" si="528"/>
        <v>8809.009</v>
      </c>
      <c r="HP148" s="15">
        <f t="shared" si="529"/>
        <v>8809.009</v>
      </c>
      <c r="HQ148" s="15">
        <f t="shared" si="530"/>
        <v>8809.009</v>
      </c>
      <c r="HR148" s="15">
        <f t="shared" si="531"/>
        <v>8809.009</v>
      </c>
      <c r="HS148" s="15">
        <f t="shared" si="532"/>
        <v>8809.009</v>
      </c>
      <c r="HT148" s="15">
        <f t="shared" si="533"/>
        <v>8809.009</v>
      </c>
      <c r="HU148" s="15">
        <f t="shared" si="534"/>
        <v>8809.009</v>
      </c>
      <c r="HV148" s="16">
        <f t="shared" si="535"/>
        <v>8809.009</v>
      </c>
      <c r="HW148" s="14">
        <f t="shared" si="536"/>
        <v>8809.009</v>
      </c>
      <c r="HX148" s="15">
        <f t="shared" si="537"/>
        <v>8809.009</v>
      </c>
      <c r="HY148" s="15">
        <f t="shared" si="538"/>
        <v>8809.009</v>
      </c>
      <c r="HZ148" s="15">
        <f t="shared" si="539"/>
        <v>8809.009</v>
      </c>
      <c r="IA148" s="15">
        <f t="shared" si="540"/>
        <v>8809.009</v>
      </c>
      <c r="IB148" s="15">
        <f t="shared" si="541"/>
        <v>8809.009</v>
      </c>
      <c r="IC148" s="15">
        <f t="shared" si="542"/>
        <v>8809.009</v>
      </c>
      <c r="ID148" s="15">
        <f t="shared" si="543"/>
        <v>8809.009</v>
      </c>
      <c r="IE148" s="15">
        <f t="shared" si="544"/>
        <v>8809.009</v>
      </c>
      <c r="IF148" s="15">
        <f t="shared" si="545"/>
        <v>8809.009</v>
      </c>
      <c r="IG148" s="15">
        <f t="shared" si="546"/>
        <v>8809.009</v>
      </c>
      <c r="IH148" s="16">
        <f t="shared" si="547"/>
        <v>8809.009</v>
      </c>
      <c r="II148" s="14">
        <f t="shared" si="548"/>
        <v>8809.009</v>
      </c>
      <c r="IJ148" s="15">
        <f t="shared" si="549"/>
        <v>8809.009</v>
      </c>
      <c r="IK148" s="15">
        <f t="shared" si="550"/>
        <v>8809.009</v>
      </c>
      <c r="IL148" s="15">
        <f t="shared" si="551"/>
        <v>8809.009</v>
      </c>
      <c r="IM148" s="15">
        <f t="shared" si="552"/>
        <v>8809.009</v>
      </c>
      <c r="IN148" s="15">
        <f t="shared" si="553"/>
        <v>8809.009</v>
      </c>
      <c r="IO148" s="15">
        <f t="shared" si="554"/>
        <v>8809.009</v>
      </c>
      <c r="IP148" s="15">
        <f t="shared" si="597"/>
        <v>8809.009</v>
      </c>
      <c r="IQ148" s="15">
        <f t="shared" si="599"/>
        <v>8809.009</v>
      </c>
      <c r="IR148" s="15">
        <f t="shared" si="600"/>
        <v>8809.009</v>
      </c>
      <c r="IS148" s="15">
        <f t="shared" si="601"/>
        <v>8809.009</v>
      </c>
      <c r="IT148" s="16"/>
      <c r="IU148" s="14"/>
      <c r="IV148" s="15"/>
      <c r="IW148" s="15"/>
      <c r="IX148" s="15"/>
      <c r="IY148" s="15"/>
      <c r="IZ148" s="15"/>
      <c r="JA148" s="15"/>
      <c r="JB148" s="15"/>
      <c r="JC148" s="15"/>
      <c r="JD148" s="15"/>
      <c r="JE148" s="15"/>
      <c r="JF148" s="16"/>
      <c r="JH148" s="17"/>
      <c r="JI148" s="14">
        <f t="shared" si="580"/>
        <v>0</v>
      </c>
      <c r="JJ148" s="15">
        <f t="shared" si="581"/>
        <v>0</v>
      </c>
      <c r="JK148" s="15">
        <f t="shared" si="582"/>
        <v>9455.4240000000009</v>
      </c>
      <c r="JL148" s="15">
        <f t="shared" si="583"/>
        <v>107656.99100000002</v>
      </c>
      <c r="JM148" s="15">
        <f t="shared" si="584"/>
        <v>105708.10800000002</v>
      </c>
      <c r="JN148" s="15">
        <f t="shared" si="585"/>
        <v>105708.10800000002</v>
      </c>
      <c r="JO148" s="15">
        <f t="shared" si="586"/>
        <v>105708.10800000002</v>
      </c>
      <c r="JP148" s="15">
        <f t="shared" si="587"/>
        <v>96899.099000000017</v>
      </c>
      <c r="JQ148" s="15">
        <f t="shared" si="588"/>
        <v>0</v>
      </c>
      <c r="JR148" s="14"/>
    </row>
    <row r="149" spans="1:278" ht="12.75" customHeight="1" x14ac:dyDescent="0.25">
      <c r="A149" s="1" t="s">
        <v>255</v>
      </c>
      <c r="B149" s="3" t="s">
        <v>256</v>
      </c>
      <c r="C149" s="4">
        <v>45626</v>
      </c>
      <c r="D149">
        <f t="shared" si="479"/>
        <v>2024</v>
      </c>
      <c r="E149">
        <f t="shared" si="480"/>
        <v>11</v>
      </c>
      <c r="F149">
        <f t="shared" si="481"/>
        <v>2021</v>
      </c>
      <c r="G149">
        <f t="shared" si="483"/>
        <v>11</v>
      </c>
      <c r="H149">
        <f t="shared" si="555"/>
        <v>2024</v>
      </c>
      <c r="I149">
        <f t="shared" si="556"/>
        <v>12</v>
      </c>
      <c r="J149">
        <f t="shared" si="557"/>
        <v>2029</v>
      </c>
      <c r="K149">
        <f t="shared" si="558"/>
        <v>11</v>
      </c>
      <c r="M149" s="28">
        <f>IF(AND($D149=$M$4,$E149=M$5),VLOOKUP($A149,'Потребление ЭЭ_факт'!$A$5:$DH$154,47+'Потребление ЭЭ_факт'!AU$4-1,FALSE),IF(L149&lt;&gt;0,VLOOKUP($A149,'Потребление ЭЭ_факт'!$A$5:$DH$154,47+'Потребление ЭЭ_факт'!AU$4-1,FALSE),0))</f>
        <v>0</v>
      </c>
      <c r="N149" s="17">
        <f>IF(AND($D149=$M$4,$E149=N$5),VLOOKUP($A149,'Потребление ЭЭ_факт'!$A$5:$DH$154,47+'Потребление ЭЭ_факт'!AV$4-1,FALSE),IF(M149&lt;&gt;0,VLOOKUP($A149,'Потребление ЭЭ_факт'!$A$5:$DH$154,47+'Потребление ЭЭ_факт'!AV$4-1,FALSE),0))</f>
        <v>0</v>
      </c>
      <c r="O149" s="17">
        <f>IF(AND($D149=$M$4,$E149=O$5),VLOOKUP($A149,'Потребление ЭЭ_факт'!$A$5:$DH$154,47+'Потребление ЭЭ_факт'!AW$4-1,FALSE),IF(N149&lt;&gt;0,VLOOKUP($A149,'Потребление ЭЭ_факт'!$A$5:$DH$154,47+'Потребление ЭЭ_факт'!AW$4-1,FALSE),0))</f>
        <v>0</v>
      </c>
      <c r="P149" s="17">
        <f>IF(AND($D149=$M$4,$E149=P$5),VLOOKUP($A149,'Потребление ЭЭ_факт'!$A$5:$DH$154,47+'Потребление ЭЭ_факт'!AX$4-1,FALSE),IF(O149&lt;&gt;0,VLOOKUP($A149,'Потребление ЭЭ_факт'!$A$5:$DH$154,47+'Потребление ЭЭ_факт'!AX$4-1,FALSE),0))</f>
        <v>0</v>
      </c>
      <c r="Q149" s="17">
        <f>IF(AND($D149=$M$4,$E149=Q$5),VLOOKUP($A149,'Потребление ЭЭ_факт'!$A$5:$DH$154,47+'Потребление ЭЭ_факт'!AY$4-1,FALSE),IF(P149&lt;&gt;0,VLOOKUP($A149,'Потребление ЭЭ_факт'!$A$5:$DH$154,47+'Потребление ЭЭ_факт'!AY$4-1,FALSE),0))</f>
        <v>0</v>
      </c>
      <c r="R149" s="17">
        <f>IF(AND($D149=$M$4,$E149=R$5),VLOOKUP($A149,'Потребление ЭЭ_факт'!$A$5:$DH$154,47+'Потребление ЭЭ_факт'!AZ$4-1,FALSE),IF(Q149&lt;&gt;0,VLOOKUP($A149,'Потребление ЭЭ_факт'!$A$5:$DH$154,47+'Потребление ЭЭ_факт'!AZ$4-1,FALSE),0))</f>
        <v>0</v>
      </c>
      <c r="S149" s="17">
        <f>IF(AND($D149=$M$4,$E149=S$5),VLOOKUP($A149,'Потребление ЭЭ_факт'!$A$5:$DH$154,47+'Потребление ЭЭ_факт'!BA$4-1,FALSE),IF(R149&lt;&gt;0,VLOOKUP($A149,'Потребление ЭЭ_факт'!$A$5:$DH$154,47+'Потребление ЭЭ_факт'!BA$4-1,FALSE),0))</f>
        <v>0</v>
      </c>
      <c r="T149" s="17">
        <f>IF(AND($D149=$M$4,$E149=T$5),VLOOKUP($A149,'Потребление ЭЭ_факт'!$A$5:$DH$154,47+'Потребление ЭЭ_факт'!BB$4-1,FALSE),IF(S149&lt;&gt;0,VLOOKUP($A149,'Потребление ЭЭ_факт'!$A$5:$DH$154,47+'Потребление ЭЭ_факт'!BB$4-1,FALSE),0))</f>
        <v>0</v>
      </c>
      <c r="U149" s="17">
        <f>IF(AND($D149=$M$4,$E149=U$5),VLOOKUP($A149,'Потребление ЭЭ_факт'!$A$5:$DH$154,47+'Потребление ЭЭ_факт'!BC$4-1,FALSE),IF(T149&lt;&gt;0,VLOOKUP($A149,'Потребление ЭЭ_факт'!$A$5:$DH$154,47+'Потребление ЭЭ_факт'!BC$4-1,FALSE),0))</f>
        <v>0</v>
      </c>
      <c r="V149" s="17">
        <f>IF(AND($D149=$M$4,$E149=V$5),VLOOKUP($A149,'Потребление ЭЭ_факт'!$A$5:$DH$154,47+'Потребление ЭЭ_факт'!BD$4-1,FALSE),IF(U149&lt;&gt;0,VLOOKUP($A149,'Потребление ЭЭ_факт'!$A$5:$DH$154,47+'Потребление ЭЭ_факт'!BD$4-1,FALSE),0))</f>
        <v>0</v>
      </c>
      <c r="W149" s="17">
        <f>IF(AND($D149=$M$4,$E149=W$5),VLOOKUP($A149,'Потребление ЭЭ_факт'!$A$5:$DH$154,47+'Потребление ЭЭ_факт'!BE$4-1,FALSE),IF(V149&lt;&gt;0,VLOOKUP($A149,'Потребление ЭЭ_факт'!$A$5:$DH$154,47+'Потребление ЭЭ_факт'!BE$4-1,FALSE),0))</f>
        <v>0</v>
      </c>
      <c r="X149" s="17">
        <f>IF(AND($D149=$M$4,$E149=X$5),VLOOKUP($A149,'Потребление ЭЭ_факт'!$A$5:$DH$154,47+'Потребление ЭЭ_факт'!BF$4-1,FALSE),IF(W149&lt;&gt;0,VLOOKUP($A149,'Потребление ЭЭ_факт'!$A$5:$DH$154,47+'Потребление ЭЭ_факт'!BF$4-1,FALSE),0))</f>
        <v>0</v>
      </c>
      <c r="Y149" s="14">
        <f>IF(AND($D149=$Y$4,$E149=Y$5),VLOOKUP($A149,'Потребление ЭЭ_факт'!$A$5:$DH$154,47+'Потребление ЭЭ_факт'!BG$4+11,FALSE),IF(X149&lt;&gt;0,VLOOKUP($A149,'Потребление ЭЭ_факт'!$A$5:$DH$154,47+'Потребление ЭЭ_факт'!BG$4+11,FALSE),0))</f>
        <v>0</v>
      </c>
      <c r="Z149" s="17">
        <f>IF(AND($D149=$Y$4,$E149=Z$5),VLOOKUP($A149,'Потребление ЭЭ_факт'!$A$5:$DH$154,47+'Потребление ЭЭ_факт'!BH$4+11,FALSE),IF(Y149&lt;&gt;0,VLOOKUP($A149,'Потребление ЭЭ_факт'!$A$5:$DH$154,47+'Потребление ЭЭ_факт'!BH$4+11,FALSE),0))</f>
        <v>0</v>
      </c>
      <c r="AA149" s="17">
        <f>IF(AND($D149=$Y$4,$E149=AA$5),VLOOKUP($A149,'Потребление ЭЭ_факт'!$A$5:$DH$154,47+'Потребление ЭЭ_факт'!BI$4+11,FALSE),IF(Z149&lt;&gt;0,VLOOKUP($A149,'Потребление ЭЭ_факт'!$A$5:$DH$154,47+'Потребление ЭЭ_факт'!BI$4+11,FALSE),0))</f>
        <v>0</v>
      </c>
      <c r="AB149" s="17">
        <f>IF(AND($D149=$Y$4,$E149=AB$5),VLOOKUP($A149,'Потребление ЭЭ_факт'!$A$5:$DH$154,47+'Потребление ЭЭ_факт'!BJ$4+11,FALSE),IF(AA149&lt;&gt;0,VLOOKUP($A149,'Потребление ЭЭ_факт'!$A$5:$DH$154,47+'Потребление ЭЭ_факт'!BJ$4+11,FALSE),0))</f>
        <v>0</v>
      </c>
      <c r="AC149" s="17">
        <f>IF(AND($D149=$Y$4,$E149=AC$5),VLOOKUP($A149,'Потребление ЭЭ_факт'!$A$5:$DH$154,47+'Потребление ЭЭ_факт'!BK$4+11,FALSE),IF(AB149&lt;&gt;0,VLOOKUP($A149,'Потребление ЭЭ_факт'!$A$5:$DH$154,47+'Потребление ЭЭ_факт'!BK$4+11,FALSE),0))</f>
        <v>0</v>
      </c>
      <c r="AD149" s="17">
        <f>IF(AND($D149=$Y$4,$E149=AD$5),VLOOKUP($A149,'Потребление ЭЭ_факт'!$A$5:$DH$154,47+'Потребление ЭЭ_факт'!BL$4+11,FALSE),IF(AC149&lt;&gt;0,VLOOKUP($A149,'Потребление ЭЭ_факт'!$A$5:$DH$154,47+'Потребление ЭЭ_факт'!BL$4+11,FALSE),0))</f>
        <v>0</v>
      </c>
      <c r="AE149" s="17">
        <f>IF(AND($D149=$Y$4,$E149=AE$5),VLOOKUP($A149,'Потребление ЭЭ_факт'!$A$5:$DH$154,47+'Потребление ЭЭ_факт'!BM$4+11,FALSE),IF(AD149&lt;&gt;0,VLOOKUP($A149,'Потребление ЭЭ_факт'!$A$5:$DH$154,47+'Потребление ЭЭ_факт'!BM$4+11,FALSE),0))</f>
        <v>0</v>
      </c>
      <c r="AF149" s="17">
        <f>IF(AND($D149=$Y$4,$E149=AF$5),VLOOKUP($A149,'Потребление ЭЭ_факт'!$A$5:$DH$154,47+'Потребление ЭЭ_факт'!BN$4+11,FALSE),IF(AE149&lt;&gt;0,VLOOKUP($A149,'Потребление ЭЭ_факт'!$A$5:$DH$154,47+'Потребление ЭЭ_факт'!BN$4+11,FALSE),0))</f>
        <v>0</v>
      </c>
      <c r="AG149" s="17">
        <f>IF(AND($D149=$Y$4,$E149=AG$5),VLOOKUP($A149,'Потребление ЭЭ_факт'!$A$5:$DH$154,47+'Потребление ЭЭ_факт'!BO$4+11,FALSE),IF(AF149&lt;&gt;0,VLOOKUP($A149,'Потребление ЭЭ_факт'!$A$5:$DH$154,47+'Потребление ЭЭ_факт'!BO$4+11,FALSE),0))</f>
        <v>0</v>
      </c>
      <c r="AH149" s="17">
        <f>IF(AND($D149=$Y$4,$E149=AH$5),VLOOKUP($A149,'Потребление ЭЭ_факт'!$A$5:$DH$154,47+'Потребление ЭЭ_факт'!BP$4+11,FALSE),IF(AG149&lt;&gt;0,VLOOKUP($A149,'Потребление ЭЭ_факт'!$A$5:$DH$154,47+'Потребление ЭЭ_факт'!BP$4+11,FALSE),0))</f>
        <v>0</v>
      </c>
      <c r="AI149" s="17">
        <f>IF(AND($D149=$Y$4,$E149=AI$5),VLOOKUP($A149,'Потребление ЭЭ_факт'!$A$5:$DH$154,47+'Потребление ЭЭ_факт'!BQ$4+11,FALSE),IF(AH149&lt;&gt;0,VLOOKUP($A149,'Потребление ЭЭ_факт'!$A$5:$DH$154,47+'Потребление ЭЭ_факт'!BQ$4+11,FALSE),0))</f>
        <v>0</v>
      </c>
      <c r="AJ149" s="17">
        <f>IF(AND($D149=$Y$4,$E149=AJ$5),VLOOKUP($A149,'Потребление ЭЭ_факт'!$A$5:$DH$154,47+'Потребление ЭЭ_факт'!BR$4+11,FALSE),IF(AI149&lt;&gt;0,VLOOKUP($A149,'Потребление ЭЭ_факт'!$A$5:$DH$154,47+'Потребление ЭЭ_факт'!BR$4+11,FALSE),0))</f>
        <v>0</v>
      </c>
      <c r="AK149" s="14">
        <f>IF(AND($D149=$AK$4,$E149=AK$5),VLOOKUP($A149,'Потребление ЭЭ_факт'!$A$5:$DH$154,47+'Потребление ЭЭ_факт'!BS$4+23,FALSE),IF(AJ149&lt;&gt;0,VLOOKUP($A149,'Потребление ЭЭ_факт'!$A$5:$DH$154,47+'Потребление ЭЭ_факт'!BS$4+23,FALSE),0))</f>
        <v>0</v>
      </c>
      <c r="AL149" s="17">
        <f>IF(AND($D149=$AK$4,$E149=AL$5),VLOOKUP($A149,'Потребление ЭЭ_факт'!$A$5:$DH$154,47+'Потребление ЭЭ_факт'!BT$4+23,FALSE),IF(AK149&lt;&gt;0,VLOOKUP($A149,'Потребление ЭЭ_факт'!$A$5:$DH$154,47+'Потребление ЭЭ_факт'!BT$4+23,FALSE),0))</f>
        <v>0</v>
      </c>
      <c r="AM149" s="17">
        <f>IF(AND($D149=$AK$4,$E149=AM$5),VLOOKUP($A149,'Потребление ЭЭ_факт'!$A$5:$DH$154,47+'Потребление ЭЭ_факт'!BU$4+23,FALSE),IF(AL149&lt;&gt;0,VLOOKUP($A149,'Потребление ЭЭ_факт'!$A$5:$DH$154,47+'Потребление ЭЭ_факт'!BU$4+23,FALSE),0))</f>
        <v>0</v>
      </c>
      <c r="AN149" s="17">
        <f>IF(AND($D149=$AK$4,$E149=AN$5),VLOOKUP($A149,'Потребление ЭЭ_факт'!$A$5:$DH$154,47+'Потребление ЭЭ_факт'!BV$4+23,FALSE),IF(AM149&lt;&gt;0,VLOOKUP($A149,'Потребление ЭЭ_факт'!$A$5:$DH$154,47+'Потребление ЭЭ_факт'!BV$4+23,FALSE),0))</f>
        <v>0</v>
      </c>
      <c r="AO149" s="17">
        <f>IF(AND($D149=$AK$4,$E149=AO$5),VLOOKUP($A149,'Потребление ЭЭ_факт'!$A$5:$DH$154,47+'Потребление ЭЭ_факт'!BW$4+23,FALSE),IF(AN149&lt;&gt;0,VLOOKUP($A149,'Потребление ЭЭ_факт'!$A$5:$DH$154,47+'Потребление ЭЭ_факт'!BW$4+23,FALSE),0))</f>
        <v>0</v>
      </c>
      <c r="AP149" s="17">
        <f>IF(AND($D149=$AK$4,$E149=AP$5),VLOOKUP($A149,'Потребление ЭЭ_факт'!$A$5:$DH$154,47+'Потребление ЭЭ_факт'!BX$4+23,FALSE),IF(AO149&lt;&gt;0,VLOOKUP($A149,'Потребление ЭЭ_факт'!$A$5:$DH$154,47+'Потребление ЭЭ_факт'!BX$4+23,FALSE),0))</f>
        <v>0</v>
      </c>
      <c r="AQ149" s="17">
        <f>IF(AND($D149=$AK$4,$E149=AQ$5),VLOOKUP($A149,'Потребление ЭЭ_факт'!$A$5:$DH$154,47+'Потребление ЭЭ_факт'!BY$4+23,FALSE),IF(AP149&lt;&gt;0,VLOOKUP($A149,'Потребление ЭЭ_факт'!$A$5:$DH$154,47+'Потребление ЭЭ_факт'!BY$4+23,FALSE),0))</f>
        <v>0</v>
      </c>
      <c r="AR149" s="17">
        <f>IF(AND($D149=$AK$4,$E149=AR$5),VLOOKUP($A149,'Потребление ЭЭ_факт'!$A$5:$DH$154,47+'Потребление ЭЭ_факт'!BZ$4+23,FALSE),IF(AQ149&lt;&gt;0,VLOOKUP($A149,'Потребление ЭЭ_факт'!$A$5:$DH$154,47+'Потребление ЭЭ_факт'!BZ$4+23,FALSE),0))</f>
        <v>0</v>
      </c>
      <c r="AS149" s="17">
        <f>IF(AND($D149=$AK$4,$E149=AS$5),VLOOKUP($A149,'Потребление ЭЭ_факт'!$A$5:$DH$154,47+'Потребление ЭЭ_факт'!CA$4+23,FALSE),IF(AR149&lt;&gt;0,VLOOKUP($A149,'Потребление ЭЭ_факт'!$A$5:$DH$154,47+'Потребление ЭЭ_факт'!CA$4+23,FALSE),0))</f>
        <v>0</v>
      </c>
      <c r="AT149" s="17">
        <f>IF(AND($D149=$AK$4,$E149=AT$5),VLOOKUP($A149,'Потребление ЭЭ_факт'!$A$5:$DH$154,47+'Потребление ЭЭ_факт'!CB$4+23,FALSE),IF(AS149&lt;&gt;0,VLOOKUP($A149,'Потребление ЭЭ_факт'!$A$5:$DH$154,47+'Потребление ЭЭ_факт'!CB$4+23,FALSE),0))</f>
        <v>0</v>
      </c>
      <c r="AU149" s="17">
        <f>IF(AND($D149=$AK$4,$E149=AU$5),VLOOKUP($A149,'Потребление ЭЭ_факт'!$A$5:$DH$154,47+'Потребление ЭЭ_факт'!CC$4+23,FALSE),IF(AT149&lt;&gt;0,VLOOKUP($A149,'Потребление ЭЭ_факт'!$A$5:$DH$154,47+'Потребление ЭЭ_факт'!CC$4+23,FALSE),0))</f>
        <v>0</v>
      </c>
      <c r="AV149" s="17">
        <f>IF(AND($D149=$AK$4,$E149=AV$5),VLOOKUP($A149,'Потребление ЭЭ_факт'!$A$5:$DH$154,47+'Потребление ЭЭ_факт'!CD$4+23,FALSE),IF(AU149&lt;&gt;0,VLOOKUP($A149,'Потребление ЭЭ_факт'!$A$5:$DH$154,47+'Потребление ЭЭ_факт'!CD$4+23,FALSE),0))</f>
        <v>0</v>
      </c>
      <c r="AW149" s="14">
        <f>IF(AND($D149=$AW$4,$E149=AW$5),VLOOKUP($A149,'Потребление ЭЭ_факт'!$A$5:$DH$154,47+'Потребление ЭЭ_факт'!CE$4+35,FALSE),IF(AV149&lt;&gt;0,VLOOKUP($A149,'Потребление ЭЭ_факт'!$A$5:$DH$154,47+'Потребление ЭЭ_факт'!CE$4+35,FALSE),0))</f>
        <v>0</v>
      </c>
      <c r="AX149" s="17">
        <f>IF(AND($D149=$AW$4,$E149=AX$5),VLOOKUP($A149,'Потребление ЭЭ_факт'!$A$5:$DH$154,47+'Потребление ЭЭ_факт'!CF$4+35,FALSE),IF(AW149&lt;&gt;0,VLOOKUP($A149,'Потребление ЭЭ_факт'!$A$5:$DH$154,47+'Потребление ЭЭ_факт'!CF$4+35,FALSE),0))</f>
        <v>0</v>
      </c>
      <c r="AY149" s="17">
        <f>IF(AND($D149=$AW$4,$E149=AY$5),VLOOKUP($A149,'Потребление ЭЭ_факт'!$A$5:$DH$154,47+'Потребление ЭЭ_факт'!CG$4+35,FALSE),IF(AX149&lt;&gt;0,VLOOKUP($A149,'Потребление ЭЭ_факт'!$A$5:$DH$154,47+'Потребление ЭЭ_факт'!CG$4+35,FALSE),0))</f>
        <v>0</v>
      </c>
      <c r="AZ149" s="17">
        <f>IF(AND($D149=$AW$4,$E149=AZ$5),VLOOKUP($A149,'Потребление ЭЭ_факт'!$A$5:$DH$154,47+'Потребление ЭЭ_факт'!CH$4+35,FALSE),IF(AY149&lt;&gt;0,VLOOKUP($A149,'Потребление ЭЭ_факт'!$A$5:$DH$154,47+'Потребление ЭЭ_факт'!CH$4+35,FALSE),0))</f>
        <v>0</v>
      </c>
      <c r="BA149" s="17">
        <f>IF(AND($D149=$AW$4,$E149=BA$5),VLOOKUP($A149,'Потребление ЭЭ_факт'!$A$5:$DH$154,47+'Потребление ЭЭ_факт'!CI$4+35,FALSE),IF(AZ149&lt;&gt;0,VLOOKUP($A149,'Потребление ЭЭ_факт'!$A$5:$DH$154,47+'Потребление ЭЭ_факт'!CI$4+35,FALSE),0))</f>
        <v>0</v>
      </c>
      <c r="BB149" s="17">
        <f>IF(AND($D149=$AW$4,$E149=BB$5),VLOOKUP($A149,'Потребление ЭЭ_факт'!$A$5:$DH$154,47+'Потребление ЭЭ_факт'!CJ$4+35,FALSE),IF(BA149&lt;&gt;0,VLOOKUP($A149,'Потребление ЭЭ_факт'!$A$5:$DH$154,47+'Потребление ЭЭ_факт'!CJ$4+35,FALSE),0))</f>
        <v>0</v>
      </c>
      <c r="BC149" s="17">
        <f>IF(AND($D149=$AW$4,$E149=BC$5),VLOOKUP($A149,'Потребление ЭЭ_факт'!$A$5:$DH$154,47+'Потребление ЭЭ_факт'!CK$4+35,FALSE),IF(BB149&lt;&gt;0,VLOOKUP($A149,'Потребление ЭЭ_факт'!$A$5:$DH$154,47+'Потребление ЭЭ_факт'!CK$4+35,FALSE),0))</f>
        <v>0</v>
      </c>
      <c r="BD149" s="17">
        <f>IF(AND($D149=$AW$4,$E149=BD$5),VLOOKUP($A149,'Потребление ЭЭ_факт'!$A$5:$DH$154,47+'Потребление ЭЭ_факт'!CL$4+35,FALSE),IF(BC149&lt;&gt;0,VLOOKUP($A149,'Потребление ЭЭ_факт'!$A$5:$DH$154,47+'Потребление ЭЭ_факт'!CL$4+35,FALSE),0))</f>
        <v>0</v>
      </c>
      <c r="BE149" s="17">
        <f>IF(AND($D149=$AW$4,$E149=BE$5),VLOOKUP($A149,'Потребление ЭЭ_факт'!$A$5:$DH$154,47+'Потребление ЭЭ_факт'!CM$4+35,FALSE),IF(BD149&lt;&gt;0,VLOOKUP($A149,'Потребление ЭЭ_факт'!$A$5:$DH$154,47+'Потребление ЭЭ_факт'!CM$4+35,FALSE),0))</f>
        <v>0</v>
      </c>
      <c r="BF149" s="17">
        <f>IF(AND($D149=$AW$4,$E149=BF$5),VLOOKUP($A149,'Потребление ЭЭ_факт'!$A$5:$DH$154,47+'Потребление ЭЭ_факт'!CN$4+35,FALSE),IF(BE149&lt;&gt;0,VLOOKUP($A149,'Потребление ЭЭ_факт'!$A$5:$DH$154,47+'Потребление ЭЭ_факт'!CN$4+35,FALSE),0))</f>
        <v>0</v>
      </c>
      <c r="BG149" s="17">
        <f>IF(AND($D149=$AW$4,$E149=BG$5),VLOOKUP($A149,'Потребление ЭЭ_факт'!$A$5:$DH$154,47+'Потребление ЭЭ_факт'!CO$4+35,FALSE),IF(BF149&lt;&gt;0,VLOOKUP($A149,'Потребление ЭЭ_факт'!$A$5:$DH$154,47+'Потребление ЭЭ_факт'!CO$4+35,FALSE),0))</f>
        <v>0</v>
      </c>
      <c r="BH149" s="17">
        <f>IF(AND($D149=$AW$4,$E149=BH$5),VLOOKUP($A149,'Потребление ЭЭ_факт'!$A$5:$DH$154,47+'Потребление ЭЭ_факт'!CP$4+35,FALSE),IF(BG149&lt;&gt;0,VLOOKUP($A149,'Потребление ЭЭ_факт'!$A$5:$DH$154,47+'Потребление ЭЭ_факт'!CP$4+35,FALSE),0))</f>
        <v>0</v>
      </c>
      <c r="BI149" s="14">
        <f>IF(AND($D149=$BI$4,$E149=BI$5),VLOOKUP($A149,'Потребление ЭЭ_факт'!$A$5:$DH$154,47+'Потребление ЭЭ_факт'!CQ$4+47,FALSE),IF(BH149&lt;&gt;0,VLOOKUP($A149,'Потребление ЭЭ_факт'!$A$5:$DH$154,47+'Потребление ЭЭ_факт'!CQ$4+47,FALSE),0))</f>
        <v>0</v>
      </c>
      <c r="BJ149" s="17">
        <f>IF(AND($D149=$BI$4,$E149=BJ$5),VLOOKUP($A149,'Потребление ЭЭ_факт'!$A$5:$DH$154,47+'Потребление ЭЭ_факт'!CR$4+47,FALSE),IF(BI149&lt;&gt;0,VLOOKUP($A149,'Потребление ЭЭ_факт'!$A$5:$DH$154,47+'Потребление ЭЭ_факт'!CR$4+47,FALSE),0))</f>
        <v>0</v>
      </c>
      <c r="BK149" s="17">
        <f>IF(AND($D149=$BI$4,$E149=BK$5),VLOOKUP($A149,'Потребление ЭЭ_факт'!$A$5:$DH$154,47+'Потребление ЭЭ_факт'!CS$4+47,FALSE),IF(BJ149&lt;&gt;0,VLOOKUP($A149,'Потребление ЭЭ_факт'!$A$5:$DH$154,47+'Потребление ЭЭ_факт'!CS$4+47,FALSE),0))</f>
        <v>0</v>
      </c>
      <c r="BL149" s="17">
        <f>IF(AND($D149=$BI$4,$E149=BL$5),VLOOKUP($A149,'Потребление ЭЭ_факт'!$A$5:$DH$154,47+'Потребление ЭЭ_факт'!CT$4+47,FALSE),IF(BK149&lt;&gt;0,VLOOKUP($A149,'Потребление ЭЭ_факт'!$A$5:$DH$154,47+'Потребление ЭЭ_факт'!CT$4+47,FALSE),0))</f>
        <v>0</v>
      </c>
      <c r="BM149" s="17">
        <f>IF(AND($D149=$BI$4,$E149=BM$5),VLOOKUP($A149,'Потребление ЭЭ_факт'!$A$5:$DH$154,47+'Потребление ЭЭ_факт'!CU$4+47,FALSE),IF(BL149&lt;&gt;0,VLOOKUP($A149,'Потребление ЭЭ_факт'!$A$5:$DH$154,47+'Потребление ЭЭ_факт'!CU$4+47,FALSE),0))</f>
        <v>0</v>
      </c>
      <c r="BN149" s="17">
        <f>IF(AND($D149=$BI$4,$E149=BN$5),VLOOKUP($A149,'Потребление ЭЭ_факт'!$A$5:$DH$154,47+'Потребление ЭЭ_факт'!CV$4+47,FALSE),IF(BM149&lt;&gt;0,VLOOKUP($A149,'Потребление ЭЭ_факт'!$A$5:$DH$154,47+'Потребление ЭЭ_факт'!CV$4+47,FALSE),0))</f>
        <v>0</v>
      </c>
      <c r="BO149" s="17">
        <f>IF(AND($D149=$BI$4,$E149=BO$5),VLOOKUP($A149,'Потребление ЭЭ_факт'!$A$5:$DH$154,47+'Потребление ЭЭ_факт'!CW$4+47,FALSE),IF(BN149&lt;&gt;0,VLOOKUP($A149,'Потребление ЭЭ_факт'!$A$5:$DH$154,47+'Потребление ЭЭ_факт'!CW$4+47,FALSE),0))</f>
        <v>0</v>
      </c>
      <c r="BP149" s="17">
        <f>IF(AND($D149=$BI$4,$E149=BP$5),VLOOKUP($A149,'Потребление ЭЭ_факт'!$A$5:$DH$154,47+'Потребление ЭЭ_факт'!CX$4+47,FALSE),IF(BO149&lt;&gt;0,VLOOKUP($A149,'Потребление ЭЭ_факт'!$A$5:$DH$154,47+'Потребление ЭЭ_факт'!CX$4+47,FALSE),0))</f>
        <v>0</v>
      </c>
      <c r="BQ149" s="17">
        <f>IF(AND($D149=$BI$4,$E149=BQ$5),VLOOKUP($A149,'Потребление ЭЭ_факт'!$A$5:$DH$154,47+'Потребление ЭЭ_факт'!CY$4+47,FALSE),IF(BP149&lt;&gt;0,VLOOKUP($A149,'Потребление ЭЭ_факт'!$A$5:$DH$154,47+'Потребление ЭЭ_факт'!CY$4+47,FALSE),0))</f>
        <v>0</v>
      </c>
      <c r="BR149" s="17">
        <f>IF(AND($D149=$BI$4,$E149=BR$5),VLOOKUP($A149,'Потребление ЭЭ_факт'!$A$5:$DH$154,47+'Потребление ЭЭ_факт'!CZ$4+47,FALSE),IF(BQ149&lt;&gt;0,VLOOKUP($A149,'Потребление ЭЭ_факт'!$A$5:$DH$154,47+'Потребление ЭЭ_факт'!CZ$4+47,FALSE),0))</f>
        <v>0</v>
      </c>
      <c r="BS149" s="17">
        <f>IF(AND($D149=$BI$4,$E149=BS$5),VLOOKUP($A149,'Потребление ЭЭ_факт'!$A$5:$DH$154,47+'Потребление ЭЭ_факт'!DA$4+47,FALSE),IF(BR149&lt;&gt;0,VLOOKUP($A149,'Потребление ЭЭ_факт'!$A$5:$DH$154,47+'Потребление ЭЭ_факт'!DA$4+47,FALSE),0))</f>
        <v>12204.438509035714</v>
      </c>
      <c r="BT149" s="17">
        <f>IF(AND($D149=$BI$4,$E149=BT$5),VLOOKUP($A149,'Потребление ЭЭ_факт'!$A$5:$DH$154,47+'Потребление ЭЭ_факт'!DB$4+47,FALSE),IF(BS149&lt;&gt;0,VLOOKUP($A149,'Потребление ЭЭ_факт'!$A$5:$DH$154,47+'Потребление ЭЭ_факт'!DB$4+47,FALSE),0))</f>
        <v>12719.413771992857</v>
      </c>
      <c r="BU149" s="14">
        <f>IF(AND($D149=$BU$4,$E149=BU$5),VLOOKUP($A149,'Потребление ЭЭ_факт'!$A$5:$DH$154,59+'Потребление ЭЭ_факт'!DC$4+47,FALSE),IF(BT149&lt;&gt;0,VLOOKUP($A149,'Потребление ЭЭ_факт'!$A$5:$DH$154,47+'Потребление ЭЭ_факт'!DC$4+59,FALSE),0))</f>
        <v>13626.69125714286</v>
      </c>
      <c r="BV149" s="17">
        <f>IF(AND($D149=$BU$4,$E149=BV$5),VLOOKUP($A149,'Потребление ЭЭ_факт'!$A$5:$DH$154,59+'Потребление ЭЭ_факт'!DD$4+47,FALSE),IF(BU149&lt;&gt;0,VLOOKUP($A149,'Потребление ЭЭ_факт'!$A$5:$DH$154,47+'Потребление ЭЭ_факт'!DD$4+59,FALSE),0))</f>
        <v>9207.5159999999996</v>
      </c>
      <c r="BW149" s="17">
        <f>IF(AND($D149=$BU$4,$E149=BW$5),VLOOKUP($A149,'Потребление ЭЭ_факт'!$A$5:$DH$154,59+'Потребление ЭЭ_факт'!DE$4+47,FALSE),IF(BV149&lt;&gt;0,VLOOKUP($A149,'Потребление ЭЭ_факт'!$A$5:$DH$154,47+'Потребление ЭЭ_факт'!DE$4+59,FALSE),0))</f>
        <v>8807.9580000000005</v>
      </c>
      <c r="BX149" s="17">
        <f>IF(AND($D149=$BU$4,$E149=BX$5),VLOOKUP($A149,'Потребление ЭЭ_факт'!$A$5:$DH$154,59+'Потребление ЭЭ_факт'!DF$4+47,FALSE),IF(BW149&lt;&gt;0,VLOOKUP($A149,'Потребление ЭЭ_факт'!$A$5:$DH$154,47+'Потребление ЭЭ_факт'!DF$4+59,FALSE),0))</f>
        <v>10746.87</v>
      </c>
      <c r="BY149" s="17">
        <f>IF(AND($D149=$BU$4,$E149=BY$5),VLOOKUP($A149,'Потребление ЭЭ_факт'!$A$5:$DH$154,59+'Потребление ЭЭ_факт'!DG$4+47,FALSE),IF(BX149&lt;&gt;0,VLOOKUP($A149,'Потребление ЭЭ_факт'!$A$5:$DH$154,47+'Потребление ЭЭ_факт'!DG$4+59,FALSE),0))</f>
        <v>10416.81</v>
      </c>
      <c r="BZ149" s="17">
        <f>IF(AND($D149=$BU$4,$E149=BZ$5),VLOOKUP($A149,'Потребление ЭЭ_факт'!$A$5:$DH$154,59+'Потребление ЭЭ_факт'!DH$4+47,FALSE),IF(BY149&lt;&gt;0,VLOOKUP($A149,'Потребление ЭЭ_факт'!$A$5:$DH$154,47+'Потребление ЭЭ_факт'!DH$4+59,FALSE),0))</f>
        <v>10534.291999999999</v>
      </c>
      <c r="CA149" s="17">
        <f t="shared" si="598"/>
        <v>10534.291999999999</v>
      </c>
      <c r="CB149" s="17">
        <f t="shared" si="598"/>
        <v>10534.291999999999</v>
      </c>
      <c r="CC149" s="17">
        <f t="shared" si="598"/>
        <v>10534.291999999999</v>
      </c>
      <c r="CD149" s="17">
        <f t="shared" si="598"/>
        <v>10534.291999999999</v>
      </c>
      <c r="CE149" s="17">
        <f t="shared" si="598"/>
        <v>10534.291999999999</v>
      </c>
      <c r="CF149" s="15">
        <f t="shared" si="598"/>
        <v>10534.291999999999</v>
      </c>
      <c r="CG149" s="14">
        <f t="shared" si="598"/>
        <v>10534.291999999999</v>
      </c>
      <c r="CH149" s="15">
        <f t="shared" si="598"/>
        <v>10534.291999999999</v>
      </c>
      <c r="CI149" s="15">
        <f t="shared" si="598"/>
        <v>10534.291999999999</v>
      </c>
      <c r="CJ149" s="15">
        <f t="shared" si="598"/>
        <v>10534.291999999999</v>
      </c>
      <c r="CK149" s="15">
        <f t="shared" si="598"/>
        <v>10534.291999999999</v>
      </c>
      <c r="CL149" s="15">
        <f t="shared" si="598"/>
        <v>10534.291999999999</v>
      </c>
      <c r="CM149" s="15">
        <f t="shared" si="591"/>
        <v>10534.291999999999</v>
      </c>
      <c r="CN149" s="15">
        <f t="shared" si="592"/>
        <v>10534.291999999999</v>
      </c>
      <c r="CO149" s="15">
        <f t="shared" si="593"/>
        <v>10534.291999999999</v>
      </c>
      <c r="CP149" s="15">
        <f t="shared" si="594"/>
        <v>10534.291999999999</v>
      </c>
      <c r="CQ149" s="15">
        <f t="shared" si="595"/>
        <v>10534.291999999999</v>
      </c>
      <c r="CR149" s="16">
        <f t="shared" si="596"/>
        <v>10534.291999999999</v>
      </c>
      <c r="CS149" s="14">
        <f t="shared" si="589"/>
        <v>10534.291999999999</v>
      </c>
      <c r="CT149" s="15">
        <f t="shared" si="559"/>
        <v>10534.291999999999</v>
      </c>
      <c r="CU149" s="15">
        <f t="shared" si="560"/>
        <v>10534.291999999999</v>
      </c>
      <c r="CV149" s="15">
        <f t="shared" si="561"/>
        <v>10534.291999999999</v>
      </c>
      <c r="CW149" s="15">
        <f t="shared" si="562"/>
        <v>10534.291999999999</v>
      </c>
      <c r="CX149" s="15">
        <f t="shared" si="563"/>
        <v>10534.291999999999</v>
      </c>
      <c r="CY149" s="15">
        <f t="shared" si="564"/>
        <v>10534.291999999999</v>
      </c>
      <c r="CZ149" s="15">
        <f t="shared" si="565"/>
        <v>10534.291999999999</v>
      </c>
      <c r="DA149" s="15">
        <f t="shared" si="566"/>
        <v>10534.291999999999</v>
      </c>
      <c r="DB149" s="15">
        <f t="shared" si="567"/>
        <v>10534.291999999999</v>
      </c>
      <c r="DC149" s="15">
        <f t="shared" si="568"/>
        <v>10534.291999999999</v>
      </c>
      <c r="DD149" s="16">
        <f t="shared" si="602"/>
        <v>10534.291999999999</v>
      </c>
      <c r="DE149" s="14">
        <f t="shared" si="603"/>
        <v>10534.291999999999</v>
      </c>
      <c r="DF149" s="15">
        <f t="shared" si="569"/>
        <v>10534.291999999999</v>
      </c>
      <c r="DG149" s="15">
        <f t="shared" si="570"/>
        <v>10534.291999999999</v>
      </c>
      <c r="DH149" s="15">
        <f t="shared" si="571"/>
        <v>10534.291999999999</v>
      </c>
      <c r="DI149" s="15">
        <f t="shared" si="572"/>
        <v>10534.291999999999</v>
      </c>
      <c r="DJ149" s="15">
        <f t="shared" si="573"/>
        <v>10534.291999999999</v>
      </c>
      <c r="DK149" s="15">
        <f t="shared" si="574"/>
        <v>10534.291999999999</v>
      </c>
      <c r="DL149" s="15">
        <f t="shared" si="575"/>
        <v>10534.291999999999</v>
      </c>
      <c r="DM149" s="15">
        <f t="shared" si="576"/>
        <v>10534.291999999999</v>
      </c>
      <c r="DN149" s="15">
        <f t="shared" si="577"/>
        <v>10534.291999999999</v>
      </c>
      <c r="DO149" s="15">
        <f t="shared" si="578"/>
        <v>10534.291999999999</v>
      </c>
      <c r="DP149" s="16">
        <f t="shared" si="579"/>
        <v>10534.291999999999</v>
      </c>
      <c r="DQ149" s="14">
        <f t="shared" si="486"/>
        <v>10534.291999999999</v>
      </c>
      <c r="DR149" s="15">
        <f t="shared" si="487"/>
        <v>10534.291999999999</v>
      </c>
      <c r="DS149" s="15">
        <f t="shared" si="488"/>
        <v>10534.291999999999</v>
      </c>
      <c r="DT149" s="15">
        <f t="shared" si="489"/>
        <v>10534.291999999999</v>
      </c>
      <c r="DU149" s="15">
        <f t="shared" si="490"/>
        <v>10534.291999999999</v>
      </c>
      <c r="DV149" s="15">
        <f t="shared" si="491"/>
        <v>10534.291999999999</v>
      </c>
      <c r="DW149" s="15">
        <f t="shared" si="492"/>
        <v>10534.291999999999</v>
      </c>
      <c r="DX149" s="15">
        <f t="shared" si="493"/>
        <v>10534.291999999999</v>
      </c>
      <c r="DY149" s="15">
        <f t="shared" si="494"/>
        <v>10534.291999999999</v>
      </c>
      <c r="DZ149" s="15">
        <f t="shared" si="604"/>
        <v>10534.291999999999</v>
      </c>
      <c r="EA149" s="15">
        <f t="shared" si="605"/>
        <v>10534.291999999999</v>
      </c>
      <c r="EB149" s="16">
        <f t="shared" si="606"/>
        <v>10534.291999999999</v>
      </c>
      <c r="EC149" s="14">
        <f t="shared" si="607"/>
        <v>10534.291999999999</v>
      </c>
      <c r="ED149" s="15">
        <f t="shared" si="608"/>
        <v>10534.291999999999</v>
      </c>
      <c r="EE149" s="15">
        <f t="shared" si="609"/>
        <v>10534.291999999999</v>
      </c>
      <c r="EF149" s="15">
        <f t="shared" si="610"/>
        <v>10534.291999999999</v>
      </c>
      <c r="EG149" s="15">
        <f t="shared" si="611"/>
        <v>10534.291999999999</v>
      </c>
      <c r="EH149" s="15">
        <f t="shared" si="612"/>
        <v>10534.291999999999</v>
      </c>
      <c r="EI149" s="15">
        <f t="shared" si="613"/>
        <v>10534.291999999999</v>
      </c>
      <c r="EJ149" s="15">
        <f t="shared" si="614"/>
        <v>10534.291999999999</v>
      </c>
      <c r="EK149" s="15">
        <f t="shared" si="615"/>
        <v>10534.291999999999</v>
      </c>
      <c r="EL149" s="15">
        <f t="shared" si="616"/>
        <v>10534.291999999999</v>
      </c>
      <c r="EM149" s="15">
        <f t="shared" si="617"/>
        <v>10534.291999999999</v>
      </c>
      <c r="EN149" s="16">
        <f t="shared" si="618"/>
        <v>10534.291999999999</v>
      </c>
      <c r="EO149" s="14"/>
      <c r="EP149" s="15"/>
      <c r="EQ149" s="15"/>
      <c r="ER149" s="15"/>
      <c r="ES149" s="15"/>
      <c r="ET149" s="15"/>
      <c r="EU149" s="15"/>
      <c r="EV149" s="15"/>
      <c r="EW149" s="15"/>
      <c r="EX149" s="15"/>
      <c r="EY149" s="15"/>
      <c r="EZ149" s="16"/>
      <c r="FC149" s="14"/>
      <c r="FD149" s="17"/>
      <c r="FE149" s="17"/>
      <c r="FF149" s="17"/>
      <c r="FG149" s="17"/>
      <c r="FH149" s="17"/>
      <c r="FI149" s="17"/>
      <c r="FJ149" s="17"/>
      <c r="FK149" s="17"/>
      <c r="FL149" s="17"/>
      <c r="FM149" s="17"/>
      <c r="FN149" s="17"/>
      <c r="FO149" s="14"/>
      <c r="FP149" s="17"/>
      <c r="FQ149" s="17"/>
      <c r="FR149" s="17"/>
      <c r="FS149" s="17"/>
      <c r="FT149" s="17"/>
      <c r="FU149" s="17"/>
      <c r="FV149" s="17"/>
      <c r="FW149" s="17"/>
      <c r="FX149" s="17"/>
      <c r="FY149" s="17"/>
      <c r="FZ149" s="17"/>
      <c r="GA149" s="14"/>
      <c r="GB149" s="17"/>
      <c r="GC149" s="17"/>
      <c r="GD149" s="17"/>
      <c r="GE149" s="17"/>
      <c r="GF149" s="17"/>
      <c r="GG149" s="17"/>
      <c r="GH149" s="17"/>
      <c r="GI149" s="17"/>
      <c r="GJ149" s="17"/>
      <c r="GK149" s="17"/>
      <c r="GL149" s="17">
        <f t="shared" si="499"/>
        <v>12719.413771992857</v>
      </c>
      <c r="GM149" s="14">
        <f t="shared" si="500"/>
        <v>13626.69125714286</v>
      </c>
      <c r="GN149" s="17">
        <f t="shared" si="501"/>
        <v>9207.5159999999996</v>
      </c>
      <c r="GO149" s="17">
        <f t="shared" si="502"/>
        <v>8807.9580000000005</v>
      </c>
      <c r="GP149" s="17">
        <f t="shared" si="503"/>
        <v>10746.87</v>
      </c>
      <c r="GQ149" s="17">
        <f t="shared" si="504"/>
        <v>10416.81</v>
      </c>
      <c r="GR149" s="17">
        <f t="shared" si="505"/>
        <v>10534.291999999999</v>
      </c>
      <c r="GS149" s="17">
        <f t="shared" si="506"/>
        <v>10534.291999999999</v>
      </c>
      <c r="GT149" s="17">
        <f t="shared" si="507"/>
        <v>10534.291999999999</v>
      </c>
      <c r="GU149" s="17">
        <f t="shared" si="508"/>
        <v>10534.291999999999</v>
      </c>
      <c r="GV149" s="17">
        <f t="shared" si="509"/>
        <v>10534.291999999999</v>
      </c>
      <c r="GW149" s="17">
        <f t="shared" si="510"/>
        <v>10534.291999999999</v>
      </c>
      <c r="GX149" s="15">
        <f t="shared" si="511"/>
        <v>10534.291999999999</v>
      </c>
      <c r="GY149" s="14">
        <f t="shared" si="512"/>
        <v>10534.291999999999</v>
      </c>
      <c r="GZ149" s="15">
        <f t="shared" si="513"/>
        <v>10534.291999999999</v>
      </c>
      <c r="HA149" s="15">
        <f t="shared" si="514"/>
        <v>10534.291999999999</v>
      </c>
      <c r="HB149" s="15">
        <f t="shared" si="515"/>
        <v>10534.291999999999</v>
      </c>
      <c r="HC149" s="15">
        <f t="shared" si="516"/>
        <v>10534.291999999999</v>
      </c>
      <c r="HD149" s="15">
        <f t="shared" si="517"/>
        <v>10534.291999999999</v>
      </c>
      <c r="HE149" s="15">
        <f t="shared" si="518"/>
        <v>10534.291999999999</v>
      </c>
      <c r="HF149" s="15">
        <f t="shared" si="519"/>
        <v>10534.291999999999</v>
      </c>
      <c r="HG149" s="15">
        <f t="shared" si="520"/>
        <v>10534.291999999999</v>
      </c>
      <c r="HH149" s="15">
        <f t="shared" si="521"/>
        <v>10534.291999999999</v>
      </c>
      <c r="HI149" s="15">
        <f t="shared" si="522"/>
        <v>10534.291999999999</v>
      </c>
      <c r="HJ149" s="16">
        <f t="shared" si="523"/>
        <v>10534.291999999999</v>
      </c>
      <c r="HK149" s="14">
        <f t="shared" si="524"/>
        <v>10534.291999999999</v>
      </c>
      <c r="HL149" s="15">
        <f t="shared" si="525"/>
        <v>10534.291999999999</v>
      </c>
      <c r="HM149" s="15">
        <f t="shared" si="526"/>
        <v>10534.291999999999</v>
      </c>
      <c r="HN149" s="15">
        <f t="shared" si="527"/>
        <v>10534.291999999999</v>
      </c>
      <c r="HO149" s="15">
        <f t="shared" si="528"/>
        <v>10534.291999999999</v>
      </c>
      <c r="HP149" s="15">
        <f t="shared" si="529"/>
        <v>10534.291999999999</v>
      </c>
      <c r="HQ149" s="15">
        <f t="shared" si="530"/>
        <v>10534.291999999999</v>
      </c>
      <c r="HR149" s="15">
        <f t="shared" si="531"/>
        <v>10534.291999999999</v>
      </c>
      <c r="HS149" s="15">
        <f t="shared" si="532"/>
        <v>10534.291999999999</v>
      </c>
      <c r="HT149" s="15">
        <f t="shared" si="533"/>
        <v>10534.291999999999</v>
      </c>
      <c r="HU149" s="15">
        <f t="shared" si="534"/>
        <v>10534.291999999999</v>
      </c>
      <c r="HV149" s="16">
        <f t="shared" si="535"/>
        <v>10534.291999999999</v>
      </c>
      <c r="HW149" s="14">
        <f t="shared" si="536"/>
        <v>10534.291999999999</v>
      </c>
      <c r="HX149" s="15">
        <f t="shared" si="537"/>
        <v>10534.291999999999</v>
      </c>
      <c r="HY149" s="15">
        <f t="shared" si="538"/>
        <v>10534.291999999999</v>
      </c>
      <c r="HZ149" s="15">
        <f t="shared" si="539"/>
        <v>10534.291999999999</v>
      </c>
      <c r="IA149" s="15">
        <f t="shared" si="540"/>
        <v>10534.291999999999</v>
      </c>
      <c r="IB149" s="15">
        <f t="shared" si="541"/>
        <v>10534.291999999999</v>
      </c>
      <c r="IC149" s="15">
        <f t="shared" si="542"/>
        <v>10534.291999999999</v>
      </c>
      <c r="ID149" s="15">
        <f t="shared" si="543"/>
        <v>10534.291999999999</v>
      </c>
      <c r="IE149" s="15">
        <f t="shared" si="544"/>
        <v>10534.291999999999</v>
      </c>
      <c r="IF149" s="15">
        <f t="shared" si="545"/>
        <v>10534.291999999999</v>
      </c>
      <c r="IG149" s="15">
        <f t="shared" si="546"/>
        <v>10534.291999999999</v>
      </c>
      <c r="IH149" s="16">
        <f t="shared" si="547"/>
        <v>10534.291999999999</v>
      </c>
      <c r="II149" s="14">
        <f t="shared" si="548"/>
        <v>10534.291999999999</v>
      </c>
      <c r="IJ149" s="15">
        <f t="shared" si="549"/>
        <v>10534.291999999999</v>
      </c>
      <c r="IK149" s="15">
        <f t="shared" si="550"/>
        <v>10534.291999999999</v>
      </c>
      <c r="IL149" s="15">
        <f t="shared" si="551"/>
        <v>10534.291999999999</v>
      </c>
      <c r="IM149" s="15">
        <f t="shared" si="552"/>
        <v>10534.291999999999</v>
      </c>
      <c r="IN149" s="15">
        <f t="shared" si="553"/>
        <v>10534.291999999999</v>
      </c>
      <c r="IO149" s="15">
        <f t="shared" si="554"/>
        <v>10534.291999999999</v>
      </c>
      <c r="IP149" s="15">
        <f t="shared" si="597"/>
        <v>10534.291999999999</v>
      </c>
      <c r="IQ149" s="15">
        <f t="shared" si="599"/>
        <v>10534.291999999999</v>
      </c>
      <c r="IR149" s="15">
        <f t="shared" si="600"/>
        <v>10534.291999999999</v>
      </c>
      <c r="IS149" s="15">
        <f t="shared" si="601"/>
        <v>10534.291999999999</v>
      </c>
      <c r="IT149" s="16"/>
      <c r="IU149" s="14"/>
      <c r="IV149" s="15"/>
      <c r="IW149" s="15"/>
      <c r="IX149" s="15"/>
      <c r="IY149" s="15"/>
      <c r="IZ149" s="15"/>
      <c r="JA149" s="15"/>
      <c r="JB149" s="15"/>
      <c r="JC149" s="15"/>
      <c r="JD149" s="15"/>
      <c r="JE149" s="15"/>
      <c r="JF149" s="16"/>
      <c r="JH149" s="17"/>
      <c r="JI149" s="14">
        <f t="shared" si="580"/>
        <v>0</v>
      </c>
      <c r="JJ149" s="15">
        <f t="shared" si="581"/>
        <v>0</v>
      </c>
      <c r="JK149" s="15">
        <f t="shared" si="582"/>
        <v>12719.413771992857</v>
      </c>
      <c r="JL149" s="15">
        <f t="shared" si="583"/>
        <v>126545.88925714286</v>
      </c>
      <c r="JM149" s="15">
        <f t="shared" si="584"/>
        <v>126411.504</v>
      </c>
      <c r="JN149" s="15">
        <f t="shared" si="585"/>
        <v>126411.504</v>
      </c>
      <c r="JO149" s="15">
        <f t="shared" si="586"/>
        <v>126411.504</v>
      </c>
      <c r="JP149" s="15">
        <f t="shared" si="587"/>
        <v>115877.212</v>
      </c>
      <c r="JQ149" s="15">
        <f t="shared" si="588"/>
        <v>0</v>
      </c>
      <c r="JR149" s="14"/>
    </row>
    <row r="150" spans="1:278" ht="12.75" customHeight="1" x14ac:dyDescent="0.25">
      <c r="A150" s="5" t="s">
        <v>161</v>
      </c>
      <c r="B150" s="3" t="s">
        <v>162</v>
      </c>
      <c r="C150" s="4">
        <v>45611</v>
      </c>
      <c r="D150">
        <f t="shared" si="479"/>
        <v>2024</v>
      </c>
      <c r="E150">
        <f t="shared" si="480"/>
        <v>11</v>
      </c>
      <c r="F150">
        <f t="shared" si="481"/>
        <v>2021</v>
      </c>
      <c r="G150">
        <f t="shared" si="483"/>
        <v>11</v>
      </c>
      <c r="H150">
        <f t="shared" si="555"/>
        <v>2024</v>
      </c>
      <c r="I150">
        <f t="shared" si="556"/>
        <v>12</v>
      </c>
      <c r="J150">
        <f t="shared" si="557"/>
        <v>2029</v>
      </c>
      <c r="K150">
        <f t="shared" si="558"/>
        <v>11</v>
      </c>
      <c r="M150" s="28">
        <f>IF(AND($D150=$M$4,$E150=M$5),VLOOKUP($A150,'Потребление ЭЭ_факт'!$A$5:$DH$154,47+'Потребление ЭЭ_факт'!AU$4-1,FALSE),IF(L150&lt;&gt;0,VLOOKUP($A150,'Потребление ЭЭ_факт'!$A$5:$DH$154,47+'Потребление ЭЭ_факт'!AU$4-1,FALSE),0))</f>
        <v>0</v>
      </c>
      <c r="N150" s="17">
        <f>IF(AND($D150=$M$4,$E150=N$5),VLOOKUP($A150,'Потребление ЭЭ_факт'!$A$5:$DH$154,47+'Потребление ЭЭ_факт'!AV$4-1,FALSE),IF(M150&lt;&gt;0,VLOOKUP($A150,'Потребление ЭЭ_факт'!$A$5:$DH$154,47+'Потребление ЭЭ_факт'!AV$4-1,FALSE),0))</f>
        <v>0</v>
      </c>
      <c r="O150" s="17">
        <f>IF(AND($D150=$M$4,$E150=O$5),VLOOKUP($A150,'Потребление ЭЭ_факт'!$A$5:$DH$154,47+'Потребление ЭЭ_факт'!AW$4-1,FALSE),IF(N150&lt;&gt;0,VLOOKUP($A150,'Потребление ЭЭ_факт'!$A$5:$DH$154,47+'Потребление ЭЭ_факт'!AW$4-1,FALSE),0))</f>
        <v>0</v>
      </c>
      <c r="P150" s="17">
        <f>IF(AND($D150=$M$4,$E150=P$5),VLOOKUP($A150,'Потребление ЭЭ_факт'!$A$5:$DH$154,47+'Потребление ЭЭ_факт'!AX$4-1,FALSE),IF(O150&lt;&gt;0,VLOOKUP($A150,'Потребление ЭЭ_факт'!$A$5:$DH$154,47+'Потребление ЭЭ_факт'!AX$4-1,FALSE),0))</f>
        <v>0</v>
      </c>
      <c r="Q150" s="17">
        <f>IF(AND($D150=$M$4,$E150=Q$5),VLOOKUP($A150,'Потребление ЭЭ_факт'!$A$5:$DH$154,47+'Потребление ЭЭ_факт'!AY$4-1,FALSE),IF(P150&lt;&gt;0,VLOOKUP($A150,'Потребление ЭЭ_факт'!$A$5:$DH$154,47+'Потребление ЭЭ_факт'!AY$4-1,FALSE),0))</f>
        <v>0</v>
      </c>
      <c r="R150" s="17">
        <f>IF(AND($D150=$M$4,$E150=R$5),VLOOKUP($A150,'Потребление ЭЭ_факт'!$A$5:$DH$154,47+'Потребление ЭЭ_факт'!AZ$4-1,FALSE),IF(Q150&lt;&gt;0,VLOOKUP($A150,'Потребление ЭЭ_факт'!$A$5:$DH$154,47+'Потребление ЭЭ_факт'!AZ$4-1,FALSE),0))</f>
        <v>0</v>
      </c>
      <c r="S150" s="17">
        <f>IF(AND($D150=$M$4,$E150=S$5),VLOOKUP($A150,'Потребление ЭЭ_факт'!$A$5:$DH$154,47+'Потребление ЭЭ_факт'!BA$4-1,FALSE),IF(R150&lt;&gt;0,VLOOKUP($A150,'Потребление ЭЭ_факт'!$A$5:$DH$154,47+'Потребление ЭЭ_факт'!BA$4-1,FALSE),0))</f>
        <v>0</v>
      </c>
      <c r="T150" s="17">
        <f>IF(AND($D150=$M$4,$E150=T$5),VLOOKUP($A150,'Потребление ЭЭ_факт'!$A$5:$DH$154,47+'Потребление ЭЭ_факт'!BB$4-1,FALSE),IF(S150&lt;&gt;0,VLOOKUP($A150,'Потребление ЭЭ_факт'!$A$5:$DH$154,47+'Потребление ЭЭ_факт'!BB$4-1,FALSE),0))</f>
        <v>0</v>
      </c>
      <c r="U150" s="17">
        <f>IF(AND($D150=$M$4,$E150=U$5),VLOOKUP($A150,'Потребление ЭЭ_факт'!$A$5:$DH$154,47+'Потребление ЭЭ_факт'!BC$4-1,FALSE),IF(T150&lt;&gt;0,VLOOKUP($A150,'Потребление ЭЭ_факт'!$A$5:$DH$154,47+'Потребление ЭЭ_факт'!BC$4-1,FALSE),0))</f>
        <v>0</v>
      </c>
      <c r="V150" s="17">
        <f>IF(AND($D150=$M$4,$E150=V$5),VLOOKUP($A150,'Потребление ЭЭ_факт'!$A$5:$DH$154,47+'Потребление ЭЭ_факт'!BD$4-1,FALSE),IF(U150&lt;&gt;0,VLOOKUP($A150,'Потребление ЭЭ_факт'!$A$5:$DH$154,47+'Потребление ЭЭ_факт'!BD$4-1,FALSE),0))</f>
        <v>0</v>
      </c>
      <c r="W150" s="17">
        <f>IF(AND($D150=$M$4,$E150=W$5),VLOOKUP($A150,'Потребление ЭЭ_факт'!$A$5:$DH$154,47+'Потребление ЭЭ_факт'!BE$4-1,FALSE),IF(V150&lt;&gt;0,VLOOKUP($A150,'Потребление ЭЭ_факт'!$A$5:$DH$154,47+'Потребление ЭЭ_факт'!BE$4-1,FALSE),0))</f>
        <v>0</v>
      </c>
      <c r="X150" s="17">
        <f>IF(AND($D150=$M$4,$E150=X$5),VLOOKUP($A150,'Потребление ЭЭ_факт'!$A$5:$DH$154,47+'Потребление ЭЭ_факт'!BF$4-1,FALSE),IF(W150&lt;&gt;0,VLOOKUP($A150,'Потребление ЭЭ_факт'!$A$5:$DH$154,47+'Потребление ЭЭ_факт'!BF$4-1,FALSE),0))</f>
        <v>0</v>
      </c>
      <c r="Y150" s="14">
        <f>IF(AND($D150=$Y$4,$E150=Y$5),VLOOKUP($A150,'Потребление ЭЭ_факт'!$A$5:$DH$154,47+'Потребление ЭЭ_факт'!BG$4+11,FALSE),IF(X150&lt;&gt;0,VLOOKUP($A150,'Потребление ЭЭ_факт'!$A$5:$DH$154,47+'Потребление ЭЭ_факт'!BG$4+11,FALSE),0))</f>
        <v>0</v>
      </c>
      <c r="Z150" s="17">
        <f>IF(AND($D150=$Y$4,$E150=Z$5),VLOOKUP($A150,'Потребление ЭЭ_факт'!$A$5:$DH$154,47+'Потребление ЭЭ_факт'!BH$4+11,FALSE),IF(Y150&lt;&gt;0,VLOOKUP($A150,'Потребление ЭЭ_факт'!$A$5:$DH$154,47+'Потребление ЭЭ_факт'!BH$4+11,FALSE),0))</f>
        <v>0</v>
      </c>
      <c r="AA150" s="17">
        <f>IF(AND($D150=$Y$4,$E150=AA$5),VLOOKUP($A150,'Потребление ЭЭ_факт'!$A$5:$DH$154,47+'Потребление ЭЭ_факт'!BI$4+11,FALSE),IF(Z150&lt;&gt;0,VLOOKUP($A150,'Потребление ЭЭ_факт'!$A$5:$DH$154,47+'Потребление ЭЭ_факт'!BI$4+11,FALSE),0))</f>
        <v>0</v>
      </c>
      <c r="AB150" s="17">
        <f>IF(AND($D150=$Y$4,$E150=AB$5),VLOOKUP($A150,'Потребление ЭЭ_факт'!$A$5:$DH$154,47+'Потребление ЭЭ_факт'!BJ$4+11,FALSE),IF(AA150&lt;&gt;0,VLOOKUP($A150,'Потребление ЭЭ_факт'!$A$5:$DH$154,47+'Потребление ЭЭ_факт'!BJ$4+11,FALSE),0))</f>
        <v>0</v>
      </c>
      <c r="AC150" s="17">
        <f>IF(AND($D150=$Y$4,$E150=AC$5),VLOOKUP($A150,'Потребление ЭЭ_факт'!$A$5:$DH$154,47+'Потребление ЭЭ_факт'!BK$4+11,FALSE),IF(AB150&lt;&gt;0,VLOOKUP($A150,'Потребление ЭЭ_факт'!$A$5:$DH$154,47+'Потребление ЭЭ_факт'!BK$4+11,FALSE),0))</f>
        <v>0</v>
      </c>
      <c r="AD150" s="17">
        <f>IF(AND($D150=$Y$4,$E150=AD$5),VLOOKUP($A150,'Потребление ЭЭ_факт'!$A$5:$DH$154,47+'Потребление ЭЭ_факт'!BL$4+11,FALSE),IF(AC150&lt;&gt;0,VLOOKUP($A150,'Потребление ЭЭ_факт'!$A$5:$DH$154,47+'Потребление ЭЭ_факт'!BL$4+11,FALSE),0))</f>
        <v>0</v>
      </c>
      <c r="AE150" s="17">
        <f>IF(AND($D150=$Y$4,$E150=AE$5),VLOOKUP($A150,'Потребление ЭЭ_факт'!$A$5:$DH$154,47+'Потребление ЭЭ_факт'!BM$4+11,FALSE),IF(AD150&lt;&gt;0,VLOOKUP($A150,'Потребление ЭЭ_факт'!$A$5:$DH$154,47+'Потребление ЭЭ_факт'!BM$4+11,FALSE),0))</f>
        <v>0</v>
      </c>
      <c r="AF150" s="17">
        <f>IF(AND($D150=$Y$4,$E150=AF$5),VLOOKUP($A150,'Потребление ЭЭ_факт'!$A$5:$DH$154,47+'Потребление ЭЭ_факт'!BN$4+11,FALSE),IF(AE150&lt;&gt;0,VLOOKUP($A150,'Потребление ЭЭ_факт'!$A$5:$DH$154,47+'Потребление ЭЭ_факт'!BN$4+11,FALSE),0))</f>
        <v>0</v>
      </c>
      <c r="AG150" s="17">
        <f>IF(AND($D150=$Y$4,$E150=AG$5),VLOOKUP($A150,'Потребление ЭЭ_факт'!$A$5:$DH$154,47+'Потребление ЭЭ_факт'!BO$4+11,FALSE),IF(AF150&lt;&gt;0,VLOOKUP($A150,'Потребление ЭЭ_факт'!$A$5:$DH$154,47+'Потребление ЭЭ_факт'!BO$4+11,FALSE),0))</f>
        <v>0</v>
      </c>
      <c r="AH150" s="17">
        <f>IF(AND($D150=$Y$4,$E150=AH$5),VLOOKUP($A150,'Потребление ЭЭ_факт'!$A$5:$DH$154,47+'Потребление ЭЭ_факт'!BP$4+11,FALSE),IF(AG150&lt;&gt;0,VLOOKUP($A150,'Потребление ЭЭ_факт'!$A$5:$DH$154,47+'Потребление ЭЭ_факт'!BP$4+11,FALSE),0))</f>
        <v>0</v>
      </c>
      <c r="AI150" s="17">
        <f>IF(AND($D150=$Y$4,$E150=AI$5),VLOOKUP($A150,'Потребление ЭЭ_факт'!$A$5:$DH$154,47+'Потребление ЭЭ_факт'!BQ$4+11,FALSE),IF(AH150&lt;&gt;0,VLOOKUP($A150,'Потребление ЭЭ_факт'!$A$5:$DH$154,47+'Потребление ЭЭ_факт'!BQ$4+11,FALSE),0))</f>
        <v>0</v>
      </c>
      <c r="AJ150" s="17">
        <f>IF(AND($D150=$Y$4,$E150=AJ$5),VLOOKUP($A150,'Потребление ЭЭ_факт'!$A$5:$DH$154,47+'Потребление ЭЭ_факт'!BR$4+11,FALSE),IF(AI150&lt;&gt;0,VLOOKUP($A150,'Потребление ЭЭ_факт'!$A$5:$DH$154,47+'Потребление ЭЭ_факт'!BR$4+11,FALSE),0))</f>
        <v>0</v>
      </c>
      <c r="AK150" s="14">
        <f>IF(AND($D150=$AK$4,$E150=AK$5),VLOOKUP($A150,'Потребление ЭЭ_факт'!$A$5:$DH$154,47+'Потребление ЭЭ_факт'!BS$4+23,FALSE),IF(AJ150&lt;&gt;0,VLOOKUP($A150,'Потребление ЭЭ_факт'!$A$5:$DH$154,47+'Потребление ЭЭ_факт'!BS$4+23,FALSE),0))</f>
        <v>0</v>
      </c>
      <c r="AL150" s="17">
        <f>IF(AND($D150=$AK$4,$E150=AL$5),VLOOKUP($A150,'Потребление ЭЭ_факт'!$A$5:$DH$154,47+'Потребление ЭЭ_факт'!BT$4+23,FALSE),IF(AK150&lt;&gt;0,VLOOKUP($A150,'Потребление ЭЭ_факт'!$A$5:$DH$154,47+'Потребление ЭЭ_факт'!BT$4+23,FALSE),0))</f>
        <v>0</v>
      </c>
      <c r="AM150" s="17">
        <f>IF(AND($D150=$AK$4,$E150=AM$5),VLOOKUP($A150,'Потребление ЭЭ_факт'!$A$5:$DH$154,47+'Потребление ЭЭ_факт'!BU$4+23,FALSE),IF(AL150&lt;&gt;0,VLOOKUP($A150,'Потребление ЭЭ_факт'!$A$5:$DH$154,47+'Потребление ЭЭ_факт'!BU$4+23,FALSE),0))</f>
        <v>0</v>
      </c>
      <c r="AN150" s="17">
        <f>IF(AND($D150=$AK$4,$E150=AN$5),VLOOKUP($A150,'Потребление ЭЭ_факт'!$A$5:$DH$154,47+'Потребление ЭЭ_факт'!BV$4+23,FALSE),IF(AM150&lt;&gt;0,VLOOKUP($A150,'Потребление ЭЭ_факт'!$A$5:$DH$154,47+'Потребление ЭЭ_факт'!BV$4+23,FALSE),0))</f>
        <v>0</v>
      </c>
      <c r="AO150" s="17">
        <f>IF(AND($D150=$AK$4,$E150=AO$5),VLOOKUP($A150,'Потребление ЭЭ_факт'!$A$5:$DH$154,47+'Потребление ЭЭ_факт'!BW$4+23,FALSE),IF(AN150&lt;&gt;0,VLOOKUP($A150,'Потребление ЭЭ_факт'!$A$5:$DH$154,47+'Потребление ЭЭ_факт'!BW$4+23,FALSE),0))</f>
        <v>0</v>
      </c>
      <c r="AP150" s="17">
        <f>IF(AND($D150=$AK$4,$E150=AP$5),VLOOKUP($A150,'Потребление ЭЭ_факт'!$A$5:$DH$154,47+'Потребление ЭЭ_факт'!BX$4+23,FALSE),IF(AO150&lt;&gt;0,VLOOKUP($A150,'Потребление ЭЭ_факт'!$A$5:$DH$154,47+'Потребление ЭЭ_факт'!BX$4+23,FALSE),0))</f>
        <v>0</v>
      </c>
      <c r="AQ150" s="17">
        <f>IF(AND($D150=$AK$4,$E150=AQ$5),VLOOKUP($A150,'Потребление ЭЭ_факт'!$A$5:$DH$154,47+'Потребление ЭЭ_факт'!BY$4+23,FALSE),IF(AP150&lt;&gt;0,VLOOKUP($A150,'Потребление ЭЭ_факт'!$A$5:$DH$154,47+'Потребление ЭЭ_факт'!BY$4+23,FALSE),0))</f>
        <v>0</v>
      </c>
      <c r="AR150" s="17">
        <f>IF(AND($D150=$AK$4,$E150=AR$5),VLOOKUP($A150,'Потребление ЭЭ_факт'!$A$5:$DH$154,47+'Потребление ЭЭ_факт'!BZ$4+23,FALSE),IF(AQ150&lt;&gt;0,VLOOKUP($A150,'Потребление ЭЭ_факт'!$A$5:$DH$154,47+'Потребление ЭЭ_факт'!BZ$4+23,FALSE),0))</f>
        <v>0</v>
      </c>
      <c r="AS150" s="17">
        <f>IF(AND($D150=$AK$4,$E150=AS$5),VLOOKUP($A150,'Потребление ЭЭ_факт'!$A$5:$DH$154,47+'Потребление ЭЭ_факт'!CA$4+23,FALSE),IF(AR150&lt;&gt;0,VLOOKUP($A150,'Потребление ЭЭ_факт'!$A$5:$DH$154,47+'Потребление ЭЭ_факт'!CA$4+23,FALSE),0))</f>
        <v>0</v>
      </c>
      <c r="AT150" s="17">
        <f>IF(AND($D150=$AK$4,$E150=AT$5),VLOOKUP($A150,'Потребление ЭЭ_факт'!$A$5:$DH$154,47+'Потребление ЭЭ_факт'!CB$4+23,FALSE),IF(AS150&lt;&gt;0,VLOOKUP($A150,'Потребление ЭЭ_факт'!$A$5:$DH$154,47+'Потребление ЭЭ_факт'!CB$4+23,FALSE),0))</f>
        <v>0</v>
      </c>
      <c r="AU150" s="17">
        <f>IF(AND($D150=$AK$4,$E150=AU$5),VLOOKUP($A150,'Потребление ЭЭ_факт'!$A$5:$DH$154,47+'Потребление ЭЭ_факт'!CC$4+23,FALSE),IF(AT150&lt;&gt;0,VLOOKUP($A150,'Потребление ЭЭ_факт'!$A$5:$DH$154,47+'Потребление ЭЭ_факт'!CC$4+23,FALSE),0))</f>
        <v>0</v>
      </c>
      <c r="AV150" s="17">
        <f>IF(AND($D150=$AK$4,$E150=AV$5),VLOOKUP($A150,'Потребление ЭЭ_факт'!$A$5:$DH$154,47+'Потребление ЭЭ_факт'!CD$4+23,FALSE),IF(AU150&lt;&gt;0,VLOOKUP($A150,'Потребление ЭЭ_факт'!$A$5:$DH$154,47+'Потребление ЭЭ_факт'!CD$4+23,FALSE),0))</f>
        <v>0</v>
      </c>
      <c r="AW150" s="14">
        <f>IF(AND($D150=$AW$4,$E150=AW$5),VLOOKUP($A150,'Потребление ЭЭ_факт'!$A$5:$DH$154,47+'Потребление ЭЭ_факт'!CE$4+35,FALSE),IF(AV150&lt;&gt;0,VLOOKUP($A150,'Потребление ЭЭ_факт'!$A$5:$DH$154,47+'Потребление ЭЭ_факт'!CE$4+35,FALSE),0))</f>
        <v>0</v>
      </c>
      <c r="AX150" s="17">
        <f>IF(AND($D150=$AW$4,$E150=AX$5),VLOOKUP($A150,'Потребление ЭЭ_факт'!$A$5:$DH$154,47+'Потребление ЭЭ_факт'!CF$4+35,FALSE),IF(AW150&lt;&gt;0,VLOOKUP($A150,'Потребление ЭЭ_факт'!$A$5:$DH$154,47+'Потребление ЭЭ_факт'!CF$4+35,FALSE),0))</f>
        <v>0</v>
      </c>
      <c r="AY150" s="17">
        <f>IF(AND($D150=$AW$4,$E150=AY$5),VLOOKUP($A150,'Потребление ЭЭ_факт'!$A$5:$DH$154,47+'Потребление ЭЭ_факт'!CG$4+35,FALSE),IF(AX150&lt;&gt;0,VLOOKUP($A150,'Потребление ЭЭ_факт'!$A$5:$DH$154,47+'Потребление ЭЭ_факт'!CG$4+35,FALSE),0))</f>
        <v>0</v>
      </c>
      <c r="AZ150" s="17">
        <f>IF(AND($D150=$AW$4,$E150=AZ$5),VLOOKUP($A150,'Потребление ЭЭ_факт'!$A$5:$DH$154,47+'Потребление ЭЭ_факт'!CH$4+35,FALSE),IF(AY150&lt;&gt;0,VLOOKUP($A150,'Потребление ЭЭ_факт'!$A$5:$DH$154,47+'Потребление ЭЭ_факт'!CH$4+35,FALSE),0))</f>
        <v>0</v>
      </c>
      <c r="BA150" s="17">
        <f>IF(AND($D150=$AW$4,$E150=BA$5),VLOOKUP($A150,'Потребление ЭЭ_факт'!$A$5:$DH$154,47+'Потребление ЭЭ_факт'!CI$4+35,FALSE),IF(AZ150&lt;&gt;0,VLOOKUP($A150,'Потребление ЭЭ_факт'!$A$5:$DH$154,47+'Потребление ЭЭ_факт'!CI$4+35,FALSE),0))</f>
        <v>0</v>
      </c>
      <c r="BB150" s="17">
        <f>IF(AND($D150=$AW$4,$E150=BB$5),VLOOKUP($A150,'Потребление ЭЭ_факт'!$A$5:$DH$154,47+'Потребление ЭЭ_факт'!CJ$4+35,FALSE),IF(BA150&lt;&gt;0,VLOOKUP($A150,'Потребление ЭЭ_факт'!$A$5:$DH$154,47+'Потребление ЭЭ_факт'!CJ$4+35,FALSE),0))</f>
        <v>0</v>
      </c>
      <c r="BC150" s="17">
        <f>IF(AND($D150=$AW$4,$E150=BC$5),VLOOKUP($A150,'Потребление ЭЭ_факт'!$A$5:$DH$154,47+'Потребление ЭЭ_факт'!CK$4+35,FALSE),IF(BB150&lt;&gt;0,VLOOKUP($A150,'Потребление ЭЭ_факт'!$A$5:$DH$154,47+'Потребление ЭЭ_факт'!CK$4+35,FALSE),0))</f>
        <v>0</v>
      </c>
      <c r="BD150" s="17">
        <f>IF(AND($D150=$AW$4,$E150=BD$5),VLOOKUP($A150,'Потребление ЭЭ_факт'!$A$5:$DH$154,47+'Потребление ЭЭ_факт'!CL$4+35,FALSE),IF(BC150&lt;&gt;0,VLOOKUP($A150,'Потребление ЭЭ_факт'!$A$5:$DH$154,47+'Потребление ЭЭ_факт'!CL$4+35,FALSE),0))</f>
        <v>0</v>
      </c>
      <c r="BE150" s="17">
        <f>IF(AND($D150=$AW$4,$E150=BE$5),VLOOKUP($A150,'Потребление ЭЭ_факт'!$A$5:$DH$154,47+'Потребление ЭЭ_факт'!CM$4+35,FALSE),IF(BD150&lt;&gt;0,VLOOKUP($A150,'Потребление ЭЭ_факт'!$A$5:$DH$154,47+'Потребление ЭЭ_факт'!CM$4+35,FALSE),0))</f>
        <v>0</v>
      </c>
      <c r="BF150" s="17">
        <f>IF(AND($D150=$AW$4,$E150=BF$5),VLOOKUP($A150,'Потребление ЭЭ_факт'!$A$5:$DH$154,47+'Потребление ЭЭ_факт'!CN$4+35,FALSE),IF(BE150&lt;&gt;0,VLOOKUP($A150,'Потребление ЭЭ_факт'!$A$5:$DH$154,47+'Потребление ЭЭ_факт'!CN$4+35,FALSE),0))</f>
        <v>0</v>
      </c>
      <c r="BG150" s="17">
        <f>IF(AND($D150=$AW$4,$E150=BG$5),VLOOKUP($A150,'Потребление ЭЭ_факт'!$A$5:$DH$154,47+'Потребление ЭЭ_факт'!CO$4+35,FALSE),IF(BF150&lt;&gt;0,VLOOKUP($A150,'Потребление ЭЭ_факт'!$A$5:$DH$154,47+'Потребление ЭЭ_факт'!CO$4+35,FALSE),0))</f>
        <v>0</v>
      </c>
      <c r="BH150" s="17">
        <f>IF(AND($D150=$AW$4,$E150=BH$5),VLOOKUP($A150,'Потребление ЭЭ_факт'!$A$5:$DH$154,47+'Потребление ЭЭ_факт'!CP$4+35,FALSE),IF(BG150&lt;&gt;0,VLOOKUP($A150,'Потребление ЭЭ_факт'!$A$5:$DH$154,47+'Потребление ЭЭ_факт'!CP$4+35,FALSE),0))</f>
        <v>0</v>
      </c>
      <c r="BI150" s="14">
        <f>IF(AND($D150=$BI$4,$E150=BI$5),VLOOKUP($A150,'Потребление ЭЭ_факт'!$A$5:$DH$154,47+'Потребление ЭЭ_факт'!CQ$4+47,FALSE),IF(BH150&lt;&gt;0,VLOOKUP($A150,'Потребление ЭЭ_факт'!$A$5:$DH$154,47+'Потребление ЭЭ_факт'!CQ$4+47,FALSE),0))</f>
        <v>0</v>
      </c>
      <c r="BJ150" s="17">
        <f>IF(AND($D150=$BI$4,$E150=BJ$5),VLOOKUP($A150,'Потребление ЭЭ_факт'!$A$5:$DH$154,47+'Потребление ЭЭ_факт'!CR$4+47,FALSE),IF(BI150&lt;&gt;0,VLOOKUP($A150,'Потребление ЭЭ_факт'!$A$5:$DH$154,47+'Потребление ЭЭ_факт'!CR$4+47,FALSE),0))</f>
        <v>0</v>
      </c>
      <c r="BK150" s="17">
        <f>IF(AND($D150=$BI$4,$E150=BK$5),VLOOKUP($A150,'Потребление ЭЭ_факт'!$A$5:$DH$154,47+'Потребление ЭЭ_факт'!CS$4+47,FALSE),IF(BJ150&lt;&gt;0,VLOOKUP($A150,'Потребление ЭЭ_факт'!$A$5:$DH$154,47+'Потребление ЭЭ_факт'!CS$4+47,FALSE),0))</f>
        <v>0</v>
      </c>
      <c r="BL150" s="17">
        <f>IF(AND($D150=$BI$4,$E150=BL$5),VLOOKUP($A150,'Потребление ЭЭ_факт'!$A$5:$DH$154,47+'Потребление ЭЭ_факт'!CT$4+47,FALSE),IF(BK150&lt;&gt;0,VLOOKUP($A150,'Потребление ЭЭ_факт'!$A$5:$DH$154,47+'Потребление ЭЭ_факт'!CT$4+47,FALSE),0))</f>
        <v>0</v>
      </c>
      <c r="BM150" s="17">
        <f>IF(AND($D150=$BI$4,$E150=BM$5),VLOOKUP($A150,'Потребление ЭЭ_факт'!$A$5:$DH$154,47+'Потребление ЭЭ_факт'!CU$4+47,FALSE),IF(BL150&lt;&gt;0,VLOOKUP($A150,'Потребление ЭЭ_факт'!$A$5:$DH$154,47+'Потребление ЭЭ_факт'!CU$4+47,FALSE),0))</f>
        <v>0</v>
      </c>
      <c r="BN150" s="17">
        <f>IF(AND($D150=$BI$4,$E150=BN$5),VLOOKUP($A150,'Потребление ЭЭ_факт'!$A$5:$DH$154,47+'Потребление ЭЭ_факт'!CV$4+47,FALSE),IF(BM150&lt;&gt;0,VLOOKUP($A150,'Потребление ЭЭ_факт'!$A$5:$DH$154,47+'Потребление ЭЭ_факт'!CV$4+47,FALSE),0))</f>
        <v>0</v>
      </c>
      <c r="BO150" s="17">
        <f>IF(AND($D150=$BI$4,$E150=BO$5),VLOOKUP($A150,'Потребление ЭЭ_факт'!$A$5:$DH$154,47+'Потребление ЭЭ_факт'!CW$4+47,FALSE),IF(BN150&lt;&gt;0,VLOOKUP($A150,'Потребление ЭЭ_факт'!$A$5:$DH$154,47+'Потребление ЭЭ_факт'!CW$4+47,FALSE),0))</f>
        <v>0</v>
      </c>
      <c r="BP150" s="17">
        <f>IF(AND($D150=$BI$4,$E150=BP$5),VLOOKUP($A150,'Потребление ЭЭ_факт'!$A$5:$DH$154,47+'Потребление ЭЭ_факт'!CX$4+47,FALSE),IF(BO150&lt;&gt;0,VLOOKUP($A150,'Потребление ЭЭ_факт'!$A$5:$DH$154,47+'Потребление ЭЭ_факт'!CX$4+47,FALSE),0))</f>
        <v>0</v>
      </c>
      <c r="BQ150" s="17">
        <f>IF(AND($D150=$BI$4,$E150=BQ$5),VLOOKUP($A150,'Потребление ЭЭ_факт'!$A$5:$DH$154,47+'Потребление ЭЭ_факт'!CY$4+47,FALSE),IF(BP150&lt;&gt;0,VLOOKUP($A150,'Потребление ЭЭ_факт'!$A$5:$DH$154,47+'Потребление ЭЭ_факт'!CY$4+47,FALSE),0))</f>
        <v>0</v>
      </c>
      <c r="BR150" s="17">
        <f>IF(AND($D150=$BI$4,$E150=BR$5),VLOOKUP($A150,'Потребление ЭЭ_факт'!$A$5:$DH$154,47+'Потребление ЭЭ_факт'!CZ$4+47,FALSE),IF(BQ150&lt;&gt;0,VLOOKUP($A150,'Потребление ЭЭ_факт'!$A$5:$DH$154,47+'Потребление ЭЭ_факт'!CZ$4+47,FALSE),0))</f>
        <v>0</v>
      </c>
      <c r="BS150" s="17">
        <f>IF(AND($D150=$BI$4,$E150=BS$5),VLOOKUP($A150,'Потребление ЭЭ_факт'!$A$5:$DH$154,47+'Потребление ЭЭ_факт'!DA$4+47,FALSE),IF(BR150&lt;&gt;0,VLOOKUP($A150,'Потребление ЭЭ_факт'!$A$5:$DH$154,47+'Потребление ЭЭ_факт'!DA$4+47,FALSE),0))</f>
        <v>7509.93</v>
      </c>
      <c r="BT150" s="17">
        <f>IF(AND($D150=$BI$4,$E150=BT$5),VLOOKUP($A150,'Потребление ЭЭ_факт'!$A$5:$DH$154,47+'Потребление ЭЭ_факт'!DB$4+47,FALSE),IF(BS150&lt;&gt;0,VLOOKUP($A150,'Потребление ЭЭ_факт'!$A$5:$DH$154,47+'Потребление ЭЭ_факт'!DB$4+47,FALSE),0))</f>
        <v>9560.5349999999999</v>
      </c>
      <c r="BU150" s="14">
        <f>IF(AND($D150=$BU$4,$E150=BU$5),VLOOKUP($A150,'Потребление ЭЭ_факт'!$A$5:$DH$154,59+'Потребление ЭЭ_факт'!DC$4+47,FALSE),IF(BT150&lt;&gt;0,VLOOKUP($A150,'Потребление ЭЭ_факт'!$A$5:$DH$154,47+'Потребление ЭЭ_факт'!DC$4+59,FALSE),0))</f>
        <v>9530.7000000000007</v>
      </c>
      <c r="BV150" s="17">
        <f>IF(AND($D150=$BU$4,$E150=BV$5),VLOOKUP($A150,'Потребление ЭЭ_факт'!$A$5:$DH$154,59+'Потребление ЭЭ_факт'!DD$4+47,FALSE),IF(BU150&lt;&gt;0,VLOOKUP($A150,'Потребление ЭЭ_факт'!$A$5:$DH$154,47+'Потребление ЭЭ_факт'!DD$4+59,FALSE),0))</f>
        <v>8351.5499999999993</v>
      </c>
      <c r="BW150" s="17">
        <f>IF(AND($D150=$BU$4,$E150=BW$5),VLOOKUP($A150,'Потребление ЭЭ_факт'!$A$5:$DH$154,59+'Потребление ЭЭ_факт'!DE$4+47,FALSE),IF(BV150&lt;&gt;0,VLOOKUP($A150,'Потребление ЭЭ_факт'!$A$5:$DH$154,47+'Потребление ЭЭ_факт'!DE$4+59,FALSE),0))</f>
        <v>9521.85</v>
      </c>
      <c r="BX150" s="17">
        <f>IF(AND($D150=$BU$4,$E150=BX$5),VLOOKUP($A150,'Потребление ЭЭ_факт'!$A$5:$DH$154,59+'Потребление ЭЭ_факт'!DF$4+47,FALSE),IF(BW150&lt;&gt;0,VLOOKUP($A150,'Потребление ЭЭ_факт'!$A$5:$DH$154,47+'Потребление ЭЭ_факт'!DF$4+59,FALSE),0))</f>
        <v>9134.5049999999992</v>
      </c>
      <c r="BY150" s="17">
        <f>IF(AND($D150=$BU$4,$E150=BY$5),VLOOKUP($A150,'Потребление ЭЭ_факт'!$A$5:$DH$154,59+'Потребление ЭЭ_факт'!DG$4+47,FALSE),IF(BX150&lt;&gt;0,VLOOKUP($A150,'Потребление ЭЭ_факт'!$A$5:$DH$154,47+'Потребление ЭЭ_факт'!DG$4+59,FALSE),0))</f>
        <v>9222.24</v>
      </c>
      <c r="BZ150" s="17">
        <f>IF(AND($D150=$BU$4,$E150=BZ$5),VLOOKUP($A150,'Потребление ЭЭ_факт'!$A$5:$DH$154,59+'Потребление ЭЭ_факт'!DH$4+47,FALSE),IF(BY150&lt;&gt;0,VLOOKUP($A150,'Потребление ЭЭ_факт'!$A$5:$DH$154,47+'Потребление ЭЭ_факт'!DH$4+59,FALSE),0))</f>
        <v>9151.2000000000007</v>
      </c>
      <c r="CA150" s="17">
        <f t="shared" si="598"/>
        <v>9151.2000000000007</v>
      </c>
      <c r="CB150" s="17">
        <f t="shared" si="598"/>
        <v>9151.2000000000007</v>
      </c>
      <c r="CC150" s="17">
        <f t="shared" si="598"/>
        <v>9151.2000000000007</v>
      </c>
      <c r="CD150" s="17">
        <f t="shared" si="598"/>
        <v>9151.2000000000007</v>
      </c>
      <c r="CE150" s="17">
        <f t="shared" si="598"/>
        <v>9151.2000000000007</v>
      </c>
      <c r="CF150" s="15">
        <f t="shared" si="598"/>
        <v>9151.2000000000007</v>
      </c>
      <c r="CG150" s="14">
        <f t="shared" si="598"/>
        <v>9151.2000000000007</v>
      </c>
      <c r="CH150" s="15">
        <f t="shared" si="598"/>
        <v>9151.2000000000007</v>
      </c>
      <c r="CI150" s="15">
        <f t="shared" si="598"/>
        <v>9151.2000000000007</v>
      </c>
      <c r="CJ150" s="15">
        <f t="shared" si="598"/>
        <v>9151.2000000000007</v>
      </c>
      <c r="CK150" s="15">
        <f t="shared" si="598"/>
        <v>9151.2000000000007</v>
      </c>
      <c r="CL150" s="15">
        <f t="shared" si="598"/>
        <v>9151.2000000000007</v>
      </c>
      <c r="CM150" s="15">
        <f t="shared" si="591"/>
        <v>9151.2000000000007</v>
      </c>
      <c r="CN150" s="15">
        <f t="shared" si="592"/>
        <v>9151.2000000000007</v>
      </c>
      <c r="CO150" s="15">
        <f t="shared" si="593"/>
        <v>9151.2000000000007</v>
      </c>
      <c r="CP150" s="15">
        <f t="shared" si="594"/>
        <v>9151.2000000000007</v>
      </c>
      <c r="CQ150" s="15">
        <f t="shared" si="595"/>
        <v>9151.2000000000007</v>
      </c>
      <c r="CR150" s="16">
        <f t="shared" si="596"/>
        <v>9151.2000000000007</v>
      </c>
      <c r="CS150" s="14">
        <f t="shared" si="589"/>
        <v>9151.2000000000007</v>
      </c>
      <c r="CT150" s="15">
        <f t="shared" si="559"/>
        <v>9151.2000000000007</v>
      </c>
      <c r="CU150" s="15">
        <f t="shared" si="560"/>
        <v>9151.2000000000007</v>
      </c>
      <c r="CV150" s="15">
        <f t="shared" si="561"/>
        <v>9151.2000000000007</v>
      </c>
      <c r="CW150" s="15">
        <f t="shared" si="562"/>
        <v>9151.2000000000007</v>
      </c>
      <c r="CX150" s="15">
        <f t="shared" si="563"/>
        <v>9151.2000000000007</v>
      </c>
      <c r="CY150" s="15">
        <f t="shared" si="564"/>
        <v>9151.2000000000007</v>
      </c>
      <c r="CZ150" s="15">
        <f t="shared" si="565"/>
        <v>9151.2000000000007</v>
      </c>
      <c r="DA150" s="15">
        <f t="shared" si="566"/>
        <v>9151.2000000000007</v>
      </c>
      <c r="DB150" s="15">
        <f t="shared" si="567"/>
        <v>9151.2000000000007</v>
      </c>
      <c r="DC150" s="15">
        <f t="shared" si="568"/>
        <v>9151.2000000000007</v>
      </c>
      <c r="DD150" s="16">
        <f t="shared" si="602"/>
        <v>9151.2000000000007</v>
      </c>
      <c r="DE150" s="14">
        <f t="shared" si="603"/>
        <v>9151.2000000000007</v>
      </c>
      <c r="DF150" s="15">
        <f t="shared" si="569"/>
        <v>9151.2000000000007</v>
      </c>
      <c r="DG150" s="15">
        <f t="shared" si="570"/>
        <v>9151.2000000000007</v>
      </c>
      <c r="DH150" s="15">
        <f t="shared" si="571"/>
        <v>9151.2000000000007</v>
      </c>
      <c r="DI150" s="15">
        <f t="shared" si="572"/>
        <v>9151.2000000000007</v>
      </c>
      <c r="DJ150" s="15">
        <f t="shared" si="573"/>
        <v>9151.2000000000007</v>
      </c>
      <c r="DK150" s="15">
        <f t="shared" si="574"/>
        <v>9151.2000000000007</v>
      </c>
      <c r="DL150" s="15">
        <f t="shared" si="575"/>
        <v>9151.2000000000007</v>
      </c>
      <c r="DM150" s="15">
        <f t="shared" si="576"/>
        <v>9151.2000000000007</v>
      </c>
      <c r="DN150" s="15">
        <f t="shared" si="577"/>
        <v>9151.2000000000007</v>
      </c>
      <c r="DO150" s="15">
        <f t="shared" si="578"/>
        <v>9151.2000000000007</v>
      </c>
      <c r="DP150" s="16">
        <f t="shared" si="579"/>
        <v>9151.2000000000007</v>
      </c>
      <c r="DQ150" s="14">
        <f t="shared" si="486"/>
        <v>9151.2000000000007</v>
      </c>
      <c r="DR150" s="15">
        <f t="shared" si="487"/>
        <v>9151.2000000000007</v>
      </c>
      <c r="DS150" s="15">
        <f t="shared" si="488"/>
        <v>9151.2000000000007</v>
      </c>
      <c r="DT150" s="15">
        <f t="shared" si="489"/>
        <v>9151.2000000000007</v>
      </c>
      <c r="DU150" s="15">
        <f t="shared" si="490"/>
        <v>9151.2000000000007</v>
      </c>
      <c r="DV150" s="15">
        <f t="shared" si="491"/>
        <v>9151.2000000000007</v>
      </c>
      <c r="DW150" s="15">
        <f t="shared" si="492"/>
        <v>9151.2000000000007</v>
      </c>
      <c r="DX150" s="15">
        <f t="shared" si="493"/>
        <v>9151.2000000000007</v>
      </c>
      <c r="DY150" s="15">
        <f t="shared" si="494"/>
        <v>9151.2000000000007</v>
      </c>
      <c r="DZ150" s="15">
        <f t="shared" si="604"/>
        <v>9151.2000000000007</v>
      </c>
      <c r="EA150" s="15">
        <f t="shared" si="605"/>
        <v>9151.2000000000007</v>
      </c>
      <c r="EB150" s="16">
        <f t="shared" si="606"/>
        <v>9151.2000000000007</v>
      </c>
      <c r="EC150" s="14">
        <f t="shared" si="607"/>
        <v>9151.2000000000007</v>
      </c>
      <c r="ED150" s="15">
        <f t="shared" si="608"/>
        <v>9151.2000000000007</v>
      </c>
      <c r="EE150" s="15">
        <f t="shared" si="609"/>
        <v>9151.2000000000007</v>
      </c>
      <c r="EF150" s="15">
        <f t="shared" si="610"/>
        <v>9151.2000000000007</v>
      </c>
      <c r="EG150" s="15">
        <f t="shared" si="611"/>
        <v>9151.2000000000007</v>
      </c>
      <c r="EH150" s="15">
        <f t="shared" si="612"/>
        <v>9151.2000000000007</v>
      </c>
      <c r="EI150" s="15">
        <f t="shared" si="613"/>
        <v>9151.2000000000007</v>
      </c>
      <c r="EJ150" s="15">
        <f t="shared" si="614"/>
        <v>9151.2000000000007</v>
      </c>
      <c r="EK150" s="15">
        <f t="shared" si="615"/>
        <v>9151.2000000000007</v>
      </c>
      <c r="EL150" s="15">
        <f t="shared" si="616"/>
        <v>9151.2000000000007</v>
      </c>
      <c r="EM150" s="15">
        <f t="shared" si="617"/>
        <v>9151.2000000000007</v>
      </c>
      <c r="EN150" s="16">
        <f t="shared" si="618"/>
        <v>9151.2000000000007</v>
      </c>
      <c r="EO150" s="14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6"/>
      <c r="FC150" s="14"/>
      <c r="FD150" s="17"/>
      <c r="FE150" s="17"/>
      <c r="FF150" s="17"/>
      <c r="FG150" s="17"/>
      <c r="FH150" s="17"/>
      <c r="FI150" s="17"/>
      <c r="FJ150" s="17"/>
      <c r="FK150" s="17"/>
      <c r="FL150" s="17"/>
      <c r="FM150" s="17"/>
      <c r="FN150" s="17"/>
      <c r="FO150" s="14"/>
      <c r="FP150" s="17"/>
      <c r="FQ150" s="17"/>
      <c r="FR150" s="17"/>
      <c r="FS150" s="17"/>
      <c r="FT150" s="17"/>
      <c r="FU150" s="17"/>
      <c r="FV150" s="17"/>
      <c r="FW150" s="17"/>
      <c r="FX150" s="17"/>
      <c r="FY150" s="17"/>
      <c r="FZ150" s="17"/>
      <c r="GA150" s="14"/>
      <c r="GB150" s="17"/>
      <c r="GC150" s="17"/>
      <c r="GD150" s="17"/>
      <c r="GE150" s="17"/>
      <c r="GF150" s="17"/>
      <c r="GG150" s="17"/>
      <c r="GH150" s="17"/>
      <c r="GI150" s="17"/>
      <c r="GJ150" s="17"/>
      <c r="GK150" s="17"/>
      <c r="GL150" s="17">
        <f t="shared" si="499"/>
        <v>9560.5349999999999</v>
      </c>
      <c r="GM150" s="14">
        <f t="shared" si="500"/>
        <v>9530.7000000000007</v>
      </c>
      <c r="GN150" s="17">
        <f t="shared" si="501"/>
        <v>8351.5499999999993</v>
      </c>
      <c r="GO150" s="17">
        <f t="shared" si="502"/>
        <v>9521.85</v>
      </c>
      <c r="GP150" s="17">
        <f t="shared" si="503"/>
        <v>9134.5049999999992</v>
      </c>
      <c r="GQ150" s="17">
        <f t="shared" si="504"/>
        <v>9222.24</v>
      </c>
      <c r="GR150" s="17">
        <f t="shared" si="505"/>
        <v>9151.2000000000007</v>
      </c>
      <c r="GS150" s="17">
        <f t="shared" si="506"/>
        <v>9151.2000000000007</v>
      </c>
      <c r="GT150" s="17">
        <f t="shared" si="507"/>
        <v>9151.2000000000007</v>
      </c>
      <c r="GU150" s="17">
        <f t="shared" si="508"/>
        <v>9151.2000000000007</v>
      </c>
      <c r="GV150" s="17">
        <f t="shared" si="509"/>
        <v>9151.2000000000007</v>
      </c>
      <c r="GW150" s="17">
        <f t="shared" si="510"/>
        <v>9151.2000000000007</v>
      </c>
      <c r="GX150" s="15">
        <f t="shared" si="511"/>
        <v>9151.2000000000007</v>
      </c>
      <c r="GY150" s="14">
        <f t="shared" si="512"/>
        <v>9151.2000000000007</v>
      </c>
      <c r="GZ150" s="15">
        <f t="shared" si="513"/>
        <v>9151.2000000000007</v>
      </c>
      <c r="HA150" s="15">
        <f t="shared" si="514"/>
        <v>9151.2000000000007</v>
      </c>
      <c r="HB150" s="15">
        <f t="shared" si="515"/>
        <v>9151.2000000000007</v>
      </c>
      <c r="HC150" s="15">
        <f t="shared" si="516"/>
        <v>9151.2000000000007</v>
      </c>
      <c r="HD150" s="15">
        <f t="shared" si="517"/>
        <v>9151.2000000000007</v>
      </c>
      <c r="HE150" s="15">
        <f t="shared" si="518"/>
        <v>9151.2000000000007</v>
      </c>
      <c r="HF150" s="15">
        <f t="shared" si="519"/>
        <v>9151.2000000000007</v>
      </c>
      <c r="HG150" s="15">
        <f t="shared" si="520"/>
        <v>9151.2000000000007</v>
      </c>
      <c r="HH150" s="15">
        <f t="shared" si="521"/>
        <v>9151.2000000000007</v>
      </c>
      <c r="HI150" s="15">
        <f t="shared" si="522"/>
        <v>9151.2000000000007</v>
      </c>
      <c r="HJ150" s="16">
        <f t="shared" si="523"/>
        <v>9151.2000000000007</v>
      </c>
      <c r="HK150" s="14">
        <f t="shared" si="524"/>
        <v>9151.2000000000007</v>
      </c>
      <c r="HL150" s="15">
        <f t="shared" si="525"/>
        <v>9151.2000000000007</v>
      </c>
      <c r="HM150" s="15">
        <f t="shared" si="526"/>
        <v>9151.2000000000007</v>
      </c>
      <c r="HN150" s="15">
        <f t="shared" si="527"/>
        <v>9151.2000000000007</v>
      </c>
      <c r="HO150" s="15">
        <f t="shared" si="528"/>
        <v>9151.2000000000007</v>
      </c>
      <c r="HP150" s="15">
        <f t="shared" si="529"/>
        <v>9151.2000000000007</v>
      </c>
      <c r="HQ150" s="15">
        <f t="shared" si="530"/>
        <v>9151.2000000000007</v>
      </c>
      <c r="HR150" s="15">
        <f t="shared" si="531"/>
        <v>9151.2000000000007</v>
      </c>
      <c r="HS150" s="15">
        <f t="shared" si="532"/>
        <v>9151.2000000000007</v>
      </c>
      <c r="HT150" s="15">
        <f t="shared" si="533"/>
        <v>9151.2000000000007</v>
      </c>
      <c r="HU150" s="15">
        <f t="shared" si="534"/>
        <v>9151.2000000000007</v>
      </c>
      <c r="HV150" s="16">
        <f t="shared" si="535"/>
        <v>9151.2000000000007</v>
      </c>
      <c r="HW150" s="14">
        <f t="shared" si="536"/>
        <v>9151.2000000000007</v>
      </c>
      <c r="HX150" s="15">
        <f t="shared" si="537"/>
        <v>9151.2000000000007</v>
      </c>
      <c r="HY150" s="15">
        <f t="shared" si="538"/>
        <v>9151.2000000000007</v>
      </c>
      <c r="HZ150" s="15">
        <f t="shared" si="539"/>
        <v>9151.2000000000007</v>
      </c>
      <c r="IA150" s="15">
        <f t="shared" si="540"/>
        <v>9151.2000000000007</v>
      </c>
      <c r="IB150" s="15">
        <f t="shared" si="541"/>
        <v>9151.2000000000007</v>
      </c>
      <c r="IC150" s="15">
        <f t="shared" si="542"/>
        <v>9151.2000000000007</v>
      </c>
      <c r="ID150" s="15">
        <f t="shared" si="543"/>
        <v>9151.2000000000007</v>
      </c>
      <c r="IE150" s="15">
        <f t="shared" si="544"/>
        <v>9151.2000000000007</v>
      </c>
      <c r="IF150" s="15">
        <f t="shared" si="545"/>
        <v>9151.2000000000007</v>
      </c>
      <c r="IG150" s="15">
        <f t="shared" si="546"/>
        <v>9151.2000000000007</v>
      </c>
      <c r="IH150" s="16">
        <f t="shared" si="547"/>
        <v>9151.2000000000007</v>
      </c>
      <c r="II150" s="14">
        <f t="shared" si="548"/>
        <v>9151.2000000000007</v>
      </c>
      <c r="IJ150" s="15">
        <f t="shared" si="549"/>
        <v>9151.2000000000007</v>
      </c>
      <c r="IK150" s="15">
        <f t="shared" si="550"/>
        <v>9151.2000000000007</v>
      </c>
      <c r="IL150" s="15">
        <f t="shared" si="551"/>
        <v>9151.2000000000007</v>
      </c>
      <c r="IM150" s="15">
        <f t="shared" si="552"/>
        <v>9151.2000000000007</v>
      </c>
      <c r="IN150" s="15">
        <f t="shared" si="553"/>
        <v>9151.2000000000007</v>
      </c>
      <c r="IO150" s="15">
        <f t="shared" si="554"/>
        <v>9151.2000000000007</v>
      </c>
      <c r="IP150" s="15">
        <f t="shared" si="597"/>
        <v>9151.2000000000007</v>
      </c>
      <c r="IQ150" s="15">
        <f t="shared" si="599"/>
        <v>9151.2000000000007</v>
      </c>
      <c r="IR150" s="15">
        <f t="shared" si="600"/>
        <v>9151.2000000000007</v>
      </c>
      <c r="IS150" s="15">
        <f t="shared" si="601"/>
        <v>9151.2000000000007</v>
      </c>
      <c r="IT150" s="16"/>
      <c r="IU150" s="14"/>
      <c r="IV150" s="15"/>
      <c r="IW150" s="15"/>
      <c r="IX150" s="15"/>
      <c r="IY150" s="15"/>
      <c r="IZ150" s="15"/>
      <c r="JA150" s="15"/>
      <c r="JB150" s="15"/>
      <c r="JC150" s="15"/>
      <c r="JD150" s="15"/>
      <c r="JE150" s="15"/>
      <c r="JF150" s="16"/>
      <c r="JH150" s="17"/>
      <c r="JI150" s="14">
        <f t="shared" si="580"/>
        <v>0</v>
      </c>
      <c r="JJ150" s="15">
        <f t="shared" si="581"/>
        <v>0</v>
      </c>
      <c r="JK150" s="15">
        <f t="shared" si="582"/>
        <v>9560.5349999999999</v>
      </c>
      <c r="JL150" s="15">
        <f t="shared" si="583"/>
        <v>109819.24499999998</v>
      </c>
      <c r="JM150" s="15">
        <f t="shared" si="584"/>
        <v>109814.39999999998</v>
      </c>
      <c r="JN150" s="15">
        <f t="shared" si="585"/>
        <v>109814.39999999998</v>
      </c>
      <c r="JO150" s="15">
        <f t="shared" si="586"/>
        <v>109814.39999999998</v>
      </c>
      <c r="JP150" s="15">
        <f t="shared" si="587"/>
        <v>100663.19999999998</v>
      </c>
      <c r="JQ150" s="15">
        <f t="shared" si="588"/>
        <v>0</v>
      </c>
      <c r="JR150" s="14"/>
    </row>
    <row r="151" spans="1:278" ht="12.75" customHeight="1" x14ac:dyDescent="0.25">
      <c r="A151" s="5" t="s">
        <v>45</v>
      </c>
      <c r="B151" s="3" t="s">
        <v>46</v>
      </c>
      <c r="C151" s="4">
        <v>45688</v>
      </c>
      <c r="D151">
        <f t="shared" si="479"/>
        <v>2025</v>
      </c>
      <c r="E151">
        <f t="shared" si="480"/>
        <v>1</v>
      </c>
      <c r="F151">
        <f t="shared" si="481"/>
        <v>2022</v>
      </c>
      <c r="G151">
        <f t="shared" si="483"/>
        <v>1</v>
      </c>
      <c r="H151">
        <f t="shared" si="555"/>
        <v>2025</v>
      </c>
      <c r="I151">
        <f t="shared" si="556"/>
        <v>2</v>
      </c>
      <c r="J151">
        <f t="shared" si="557"/>
        <v>2029</v>
      </c>
      <c r="K151">
        <f t="shared" si="558"/>
        <v>1</v>
      </c>
      <c r="M151" s="28">
        <f>IF(AND($D151=$M$4,$E151=M$5),VLOOKUP($A151,'Потребление ЭЭ_факт'!$A$5:$DH$154,47+'Потребление ЭЭ_факт'!AU$4-1,FALSE),IF(L151&lt;&gt;0,VLOOKUP($A151,'Потребление ЭЭ_факт'!$A$5:$DH$154,47+'Потребление ЭЭ_факт'!AU$4-1,FALSE),0))</f>
        <v>0</v>
      </c>
      <c r="N151" s="17">
        <f>IF(AND($D151=$M$4,$E151=N$5),VLOOKUP($A151,'Потребление ЭЭ_факт'!$A$5:$DH$154,47+'Потребление ЭЭ_факт'!AV$4-1,FALSE),IF(M151&lt;&gt;0,VLOOKUP($A151,'Потребление ЭЭ_факт'!$A$5:$DH$154,47+'Потребление ЭЭ_факт'!AV$4-1,FALSE),0))</f>
        <v>0</v>
      </c>
      <c r="O151" s="17">
        <f>IF(AND($D151=$M$4,$E151=O$5),VLOOKUP($A151,'Потребление ЭЭ_факт'!$A$5:$DH$154,47+'Потребление ЭЭ_факт'!AW$4-1,FALSE),IF(N151&lt;&gt;0,VLOOKUP($A151,'Потребление ЭЭ_факт'!$A$5:$DH$154,47+'Потребление ЭЭ_факт'!AW$4-1,FALSE),0))</f>
        <v>0</v>
      </c>
      <c r="P151" s="17">
        <f>IF(AND($D151=$M$4,$E151=P$5),VLOOKUP($A151,'Потребление ЭЭ_факт'!$A$5:$DH$154,47+'Потребление ЭЭ_факт'!AX$4-1,FALSE),IF(O151&lt;&gt;0,VLOOKUP($A151,'Потребление ЭЭ_факт'!$A$5:$DH$154,47+'Потребление ЭЭ_факт'!AX$4-1,FALSE),0))</f>
        <v>0</v>
      </c>
      <c r="Q151" s="17">
        <f>IF(AND($D151=$M$4,$E151=Q$5),VLOOKUP($A151,'Потребление ЭЭ_факт'!$A$5:$DH$154,47+'Потребление ЭЭ_факт'!AY$4-1,FALSE),IF(P151&lt;&gt;0,VLOOKUP($A151,'Потребление ЭЭ_факт'!$A$5:$DH$154,47+'Потребление ЭЭ_факт'!AY$4-1,FALSE),0))</f>
        <v>0</v>
      </c>
      <c r="R151" s="17">
        <f>IF(AND($D151=$M$4,$E151=R$5),VLOOKUP($A151,'Потребление ЭЭ_факт'!$A$5:$DH$154,47+'Потребление ЭЭ_факт'!AZ$4-1,FALSE),IF(Q151&lt;&gt;0,VLOOKUP($A151,'Потребление ЭЭ_факт'!$A$5:$DH$154,47+'Потребление ЭЭ_факт'!AZ$4-1,FALSE),0))</f>
        <v>0</v>
      </c>
      <c r="S151" s="17">
        <f>IF(AND($D151=$M$4,$E151=S$5),VLOOKUP($A151,'Потребление ЭЭ_факт'!$A$5:$DH$154,47+'Потребление ЭЭ_факт'!BA$4-1,FALSE),IF(R151&lt;&gt;0,VLOOKUP($A151,'Потребление ЭЭ_факт'!$A$5:$DH$154,47+'Потребление ЭЭ_факт'!BA$4-1,FALSE),0))</f>
        <v>0</v>
      </c>
      <c r="T151" s="17">
        <f>IF(AND($D151=$M$4,$E151=T$5),VLOOKUP($A151,'Потребление ЭЭ_факт'!$A$5:$DH$154,47+'Потребление ЭЭ_факт'!BB$4-1,FALSE),IF(S151&lt;&gt;0,VLOOKUP($A151,'Потребление ЭЭ_факт'!$A$5:$DH$154,47+'Потребление ЭЭ_факт'!BB$4-1,FALSE),0))</f>
        <v>0</v>
      </c>
      <c r="U151" s="17">
        <f>IF(AND($D151=$M$4,$E151=U$5),VLOOKUP($A151,'Потребление ЭЭ_факт'!$A$5:$DH$154,47+'Потребление ЭЭ_факт'!BC$4-1,FALSE),IF(T151&lt;&gt;0,VLOOKUP($A151,'Потребление ЭЭ_факт'!$A$5:$DH$154,47+'Потребление ЭЭ_факт'!BC$4-1,FALSE),0))</f>
        <v>0</v>
      </c>
      <c r="V151" s="17">
        <f>IF(AND($D151=$M$4,$E151=V$5),VLOOKUP($A151,'Потребление ЭЭ_факт'!$A$5:$DH$154,47+'Потребление ЭЭ_факт'!BD$4-1,FALSE),IF(U151&lt;&gt;0,VLOOKUP($A151,'Потребление ЭЭ_факт'!$A$5:$DH$154,47+'Потребление ЭЭ_факт'!BD$4-1,FALSE),0))</f>
        <v>0</v>
      </c>
      <c r="W151" s="17">
        <f>IF(AND($D151=$M$4,$E151=W$5),VLOOKUP($A151,'Потребление ЭЭ_факт'!$A$5:$DH$154,47+'Потребление ЭЭ_факт'!BE$4-1,FALSE),IF(V151&lt;&gt;0,VLOOKUP($A151,'Потребление ЭЭ_факт'!$A$5:$DH$154,47+'Потребление ЭЭ_факт'!BE$4-1,FALSE),0))</f>
        <v>0</v>
      </c>
      <c r="X151" s="17">
        <f>IF(AND($D151=$M$4,$E151=X$5),VLOOKUP($A151,'Потребление ЭЭ_факт'!$A$5:$DH$154,47+'Потребление ЭЭ_факт'!BF$4-1,FALSE),IF(W151&lt;&gt;0,VLOOKUP($A151,'Потребление ЭЭ_факт'!$A$5:$DH$154,47+'Потребление ЭЭ_факт'!BF$4-1,FALSE),0))</f>
        <v>0</v>
      </c>
      <c r="Y151" s="14">
        <f>IF(AND($D151=$Y$4,$E151=Y$5),VLOOKUP($A151,'Потребление ЭЭ_факт'!$A$5:$DH$154,47+'Потребление ЭЭ_факт'!BG$4+11,FALSE),IF(X151&lt;&gt;0,VLOOKUP($A151,'Потребление ЭЭ_факт'!$A$5:$DH$154,47+'Потребление ЭЭ_факт'!BG$4+11,FALSE),0))</f>
        <v>0</v>
      </c>
      <c r="Z151" s="17">
        <f>IF(AND($D151=$Y$4,$E151=Z$5),VLOOKUP($A151,'Потребление ЭЭ_факт'!$A$5:$DH$154,47+'Потребление ЭЭ_факт'!BH$4+11,FALSE),IF(Y151&lt;&gt;0,VLOOKUP($A151,'Потребление ЭЭ_факт'!$A$5:$DH$154,47+'Потребление ЭЭ_факт'!BH$4+11,FALSE),0))</f>
        <v>0</v>
      </c>
      <c r="AA151" s="17">
        <f>IF(AND($D151=$Y$4,$E151=AA$5),VLOOKUP($A151,'Потребление ЭЭ_факт'!$A$5:$DH$154,47+'Потребление ЭЭ_факт'!BI$4+11,FALSE),IF(Z151&lt;&gt;0,VLOOKUP($A151,'Потребление ЭЭ_факт'!$A$5:$DH$154,47+'Потребление ЭЭ_факт'!BI$4+11,FALSE),0))</f>
        <v>0</v>
      </c>
      <c r="AB151" s="17">
        <f>IF(AND($D151=$Y$4,$E151=AB$5),VLOOKUP($A151,'Потребление ЭЭ_факт'!$A$5:$DH$154,47+'Потребление ЭЭ_факт'!BJ$4+11,FALSE),IF(AA151&lt;&gt;0,VLOOKUP($A151,'Потребление ЭЭ_факт'!$A$5:$DH$154,47+'Потребление ЭЭ_факт'!BJ$4+11,FALSE),0))</f>
        <v>0</v>
      </c>
      <c r="AC151" s="17">
        <f>IF(AND($D151=$Y$4,$E151=AC$5),VLOOKUP($A151,'Потребление ЭЭ_факт'!$A$5:$DH$154,47+'Потребление ЭЭ_факт'!BK$4+11,FALSE),IF(AB151&lt;&gt;0,VLOOKUP($A151,'Потребление ЭЭ_факт'!$A$5:$DH$154,47+'Потребление ЭЭ_факт'!BK$4+11,FALSE),0))</f>
        <v>0</v>
      </c>
      <c r="AD151" s="17">
        <f>IF(AND($D151=$Y$4,$E151=AD$5),VLOOKUP($A151,'Потребление ЭЭ_факт'!$A$5:$DH$154,47+'Потребление ЭЭ_факт'!BL$4+11,FALSE),IF(AC151&lt;&gt;0,VLOOKUP($A151,'Потребление ЭЭ_факт'!$A$5:$DH$154,47+'Потребление ЭЭ_факт'!BL$4+11,FALSE),0))</f>
        <v>0</v>
      </c>
      <c r="AE151" s="17">
        <f>IF(AND($D151=$Y$4,$E151=AE$5),VLOOKUP($A151,'Потребление ЭЭ_факт'!$A$5:$DH$154,47+'Потребление ЭЭ_факт'!BM$4+11,FALSE),IF(AD151&lt;&gt;0,VLOOKUP($A151,'Потребление ЭЭ_факт'!$A$5:$DH$154,47+'Потребление ЭЭ_факт'!BM$4+11,FALSE),0))</f>
        <v>0</v>
      </c>
      <c r="AF151" s="17">
        <f>IF(AND($D151=$Y$4,$E151=AF$5),VLOOKUP($A151,'Потребление ЭЭ_факт'!$A$5:$DH$154,47+'Потребление ЭЭ_факт'!BN$4+11,FALSE),IF(AE151&lt;&gt;0,VLOOKUP($A151,'Потребление ЭЭ_факт'!$A$5:$DH$154,47+'Потребление ЭЭ_факт'!BN$4+11,FALSE),0))</f>
        <v>0</v>
      </c>
      <c r="AG151" s="17">
        <f>IF(AND($D151=$Y$4,$E151=AG$5),VLOOKUP($A151,'Потребление ЭЭ_факт'!$A$5:$DH$154,47+'Потребление ЭЭ_факт'!BO$4+11,FALSE),IF(AF151&lt;&gt;0,VLOOKUP($A151,'Потребление ЭЭ_факт'!$A$5:$DH$154,47+'Потребление ЭЭ_факт'!BO$4+11,FALSE),0))</f>
        <v>0</v>
      </c>
      <c r="AH151" s="17">
        <f>IF(AND($D151=$Y$4,$E151=AH$5),VLOOKUP($A151,'Потребление ЭЭ_факт'!$A$5:$DH$154,47+'Потребление ЭЭ_факт'!BP$4+11,FALSE),IF(AG151&lt;&gt;0,VLOOKUP($A151,'Потребление ЭЭ_факт'!$A$5:$DH$154,47+'Потребление ЭЭ_факт'!BP$4+11,FALSE),0))</f>
        <v>0</v>
      </c>
      <c r="AI151" s="17">
        <f>IF(AND($D151=$Y$4,$E151=AI$5),VLOOKUP($A151,'Потребление ЭЭ_факт'!$A$5:$DH$154,47+'Потребление ЭЭ_факт'!BQ$4+11,FALSE),IF(AH151&lt;&gt;0,VLOOKUP($A151,'Потребление ЭЭ_факт'!$A$5:$DH$154,47+'Потребление ЭЭ_факт'!BQ$4+11,FALSE),0))</f>
        <v>0</v>
      </c>
      <c r="AJ151" s="17">
        <f>IF(AND($D151=$Y$4,$E151=AJ$5),VLOOKUP($A151,'Потребление ЭЭ_факт'!$A$5:$DH$154,47+'Потребление ЭЭ_факт'!BR$4+11,FALSE),IF(AI151&lt;&gt;0,VLOOKUP($A151,'Потребление ЭЭ_факт'!$A$5:$DH$154,47+'Потребление ЭЭ_факт'!BR$4+11,FALSE),0))</f>
        <v>0</v>
      </c>
      <c r="AK151" s="14">
        <f>IF(AND($D151=$AK$4,$E151=AK$5),VLOOKUP($A151,'Потребление ЭЭ_факт'!$A$5:$DH$154,47+'Потребление ЭЭ_факт'!BS$4+23,FALSE),IF(AJ151&lt;&gt;0,VLOOKUP($A151,'Потребление ЭЭ_факт'!$A$5:$DH$154,47+'Потребление ЭЭ_факт'!BS$4+23,FALSE),0))</f>
        <v>0</v>
      </c>
      <c r="AL151" s="17">
        <f>IF(AND($D151=$AK$4,$E151=AL$5),VLOOKUP($A151,'Потребление ЭЭ_факт'!$A$5:$DH$154,47+'Потребление ЭЭ_факт'!BT$4+23,FALSE),IF(AK151&lt;&gt;0,VLOOKUP($A151,'Потребление ЭЭ_факт'!$A$5:$DH$154,47+'Потребление ЭЭ_факт'!BT$4+23,FALSE),0))</f>
        <v>0</v>
      </c>
      <c r="AM151" s="17">
        <f>IF(AND($D151=$AK$4,$E151=AM$5),VLOOKUP($A151,'Потребление ЭЭ_факт'!$A$5:$DH$154,47+'Потребление ЭЭ_факт'!BU$4+23,FALSE),IF(AL151&lt;&gt;0,VLOOKUP($A151,'Потребление ЭЭ_факт'!$A$5:$DH$154,47+'Потребление ЭЭ_факт'!BU$4+23,FALSE),0))</f>
        <v>0</v>
      </c>
      <c r="AN151" s="17">
        <f>IF(AND($D151=$AK$4,$E151=AN$5),VLOOKUP($A151,'Потребление ЭЭ_факт'!$A$5:$DH$154,47+'Потребление ЭЭ_факт'!BV$4+23,FALSE),IF(AM151&lt;&gt;0,VLOOKUP($A151,'Потребление ЭЭ_факт'!$A$5:$DH$154,47+'Потребление ЭЭ_факт'!BV$4+23,FALSE),0))</f>
        <v>0</v>
      </c>
      <c r="AO151" s="17">
        <f>IF(AND($D151=$AK$4,$E151=AO$5),VLOOKUP($A151,'Потребление ЭЭ_факт'!$A$5:$DH$154,47+'Потребление ЭЭ_факт'!BW$4+23,FALSE),IF(AN151&lt;&gt;0,VLOOKUP($A151,'Потребление ЭЭ_факт'!$A$5:$DH$154,47+'Потребление ЭЭ_факт'!BW$4+23,FALSE),0))</f>
        <v>0</v>
      </c>
      <c r="AP151" s="17">
        <f>IF(AND($D151=$AK$4,$E151=AP$5),VLOOKUP($A151,'Потребление ЭЭ_факт'!$A$5:$DH$154,47+'Потребление ЭЭ_факт'!BX$4+23,FALSE),IF(AO151&lt;&gt;0,VLOOKUP($A151,'Потребление ЭЭ_факт'!$A$5:$DH$154,47+'Потребление ЭЭ_факт'!BX$4+23,FALSE),0))</f>
        <v>0</v>
      </c>
      <c r="AQ151" s="17">
        <f>IF(AND($D151=$AK$4,$E151=AQ$5),VLOOKUP($A151,'Потребление ЭЭ_факт'!$A$5:$DH$154,47+'Потребление ЭЭ_факт'!BY$4+23,FALSE),IF(AP151&lt;&gt;0,VLOOKUP($A151,'Потребление ЭЭ_факт'!$A$5:$DH$154,47+'Потребление ЭЭ_факт'!BY$4+23,FALSE),0))</f>
        <v>0</v>
      </c>
      <c r="AR151" s="17">
        <f>IF(AND($D151=$AK$4,$E151=AR$5),VLOOKUP($A151,'Потребление ЭЭ_факт'!$A$5:$DH$154,47+'Потребление ЭЭ_факт'!BZ$4+23,FALSE),IF(AQ151&lt;&gt;0,VLOOKUP($A151,'Потребление ЭЭ_факт'!$A$5:$DH$154,47+'Потребление ЭЭ_факт'!BZ$4+23,FALSE),0))</f>
        <v>0</v>
      </c>
      <c r="AS151" s="17">
        <f>IF(AND($D151=$AK$4,$E151=AS$5),VLOOKUP($A151,'Потребление ЭЭ_факт'!$A$5:$DH$154,47+'Потребление ЭЭ_факт'!CA$4+23,FALSE),IF(AR151&lt;&gt;0,VLOOKUP($A151,'Потребление ЭЭ_факт'!$A$5:$DH$154,47+'Потребление ЭЭ_факт'!CA$4+23,FALSE),0))</f>
        <v>0</v>
      </c>
      <c r="AT151" s="17">
        <f>IF(AND($D151=$AK$4,$E151=AT$5),VLOOKUP($A151,'Потребление ЭЭ_факт'!$A$5:$DH$154,47+'Потребление ЭЭ_факт'!CB$4+23,FALSE),IF(AS151&lt;&gt;0,VLOOKUP($A151,'Потребление ЭЭ_факт'!$A$5:$DH$154,47+'Потребление ЭЭ_факт'!CB$4+23,FALSE),0))</f>
        <v>0</v>
      </c>
      <c r="AU151" s="17">
        <f>IF(AND($D151=$AK$4,$E151=AU$5),VLOOKUP($A151,'Потребление ЭЭ_факт'!$A$5:$DH$154,47+'Потребление ЭЭ_факт'!CC$4+23,FALSE),IF(AT151&lt;&gt;0,VLOOKUP($A151,'Потребление ЭЭ_факт'!$A$5:$DH$154,47+'Потребление ЭЭ_факт'!CC$4+23,FALSE),0))</f>
        <v>0</v>
      </c>
      <c r="AV151" s="17">
        <f>IF(AND($D151=$AK$4,$E151=AV$5),VLOOKUP($A151,'Потребление ЭЭ_факт'!$A$5:$DH$154,47+'Потребление ЭЭ_факт'!CD$4+23,FALSE),IF(AU151&lt;&gt;0,VLOOKUP($A151,'Потребление ЭЭ_факт'!$A$5:$DH$154,47+'Потребление ЭЭ_факт'!CD$4+23,FALSE),0))</f>
        <v>0</v>
      </c>
      <c r="AW151" s="14">
        <f>IF(AND($D151=$AW$4,$E151=AW$5),VLOOKUP($A151,'Потребление ЭЭ_факт'!$A$5:$DH$154,47+'Потребление ЭЭ_факт'!CE$4+35,FALSE),IF(AV151&lt;&gt;0,VLOOKUP($A151,'Потребление ЭЭ_факт'!$A$5:$DH$154,47+'Потребление ЭЭ_факт'!CE$4+35,FALSE),0))</f>
        <v>0</v>
      </c>
      <c r="AX151" s="17">
        <f>IF(AND($D151=$AW$4,$E151=AX$5),VLOOKUP($A151,'Потребление ЭЭ_факт'!$A$5:$DH$154,47+'Потребление ЭЭ_факт'!CF$4+35,FALSE),IF(AW151&lt;&gt;0,VLOOKUP($A151,'Потребление ЭЭ_факт'!$A$5:$DH$154,47+'Потребление ЭЭ_факт'!CF$4+35,FALSE),0))</f>
        <v>0</v>
      </c>
      <c r="AY151" s="17">
        <f>IF(AND($D151=$AW$4,$E151=AY$5),VLOOKUP($A151,'Потребление ЭЭ_факт'!$A$5:$DH$154,47+'Потребление ЭЭ_факт'!CG$4+35,FALSE),IF(AX151&lt;&gt;0,VLOOKUP($A151,'Потребление ЭЭ_факт'!$A$5:$DH$154,47+'Потребление ЭЭ_факт'!CG$4+35,FALSE),0))</f>
        <v>0</v>
      </c>
      <c r="AZ151" s="17">
        <f>IF(AND($D151=$AW$4,$E151=AZ$5),VLOOKUP($A151,'Потребление ЭЭ_факт'!$A$5:$DH$154,47+'Потребление ЭЭ_факт'!CH$4+35,FALSE),IF(AY151&lt;&gt;0,VLOOKUP($A151,'Потребление ЭЭ_факт'!$A$5:$DH$154,47+'Потребление ЭЭ_факт'!CH$4+35,FALSE),0))</f>
        <v>0</v>
      </c>
      <c r="BA151" s="17">
        <f>IF(AND($D151=$AW$4,$E151=BA$5),VLOOKUP($A151,'Потребление ЭЭ_факт'!$A$5:$DH$154,47+'Потребление ЭЭ_факт'!CI$4+35,FALSE),IF(AZ151&lt;&gt;0,VLOOKUP($A151,'Потребление ЭЭ_факт'!$A$5:$DH$154,47+'Потребление ЭЭ_факт'!CI$4+35,FALSE),0))</f>
        <v>0</v>
      </c>
      <c r="BB151" s="17">
        <f>IF(AND($D151=$AW$4,$E151=BB$5),VLOOKUP($A151,'Потребление ЭЭ_факт'!$A$5:$DH$154,47+'Потребление ЭЭ_факт'!CJ$4+35,FALSE),IF(BA151&lt;&gt;0,VLOOKUP($A151,'Потребление ЭЭ_факт'!$A$5:$DH$154,47+'Потребление ЭЭ_факт'!CJ$4+35,FALSE),0))</f>
        <v>0</v>
      </c>
      <c r="BC151" s="17">
        <f>IF(AND($D151=$AW$4,$E151=BC$5),VLOOKUP($A151,'Потребление ЭЭ_факт'!$A$5:$DH$154,47+'Потребление ЭЭ_факт'!CK$4+35,FALSE),IF(BB151&lt;&gt;0,VLOOKUP($A151,'Потребление ЭЭ_факт'!$A$5:$DH$154,47+'Потребление ЭЭ_факт'!CK$4+35,FALSE),0))</f>
        <v>0</v>
      </c>
      <c r="BD151" s="17">
        <f>IF(AND($D151=$AW$4,$E151=BD$5),VLOOKUP($A151,'Потребление ЭЭ_факт'!$A$5:$DH$154,47+'Потребление ЭЭ_факт'!CL$4+35,FALSE),IF(BC151&lt;&gt;0,VLOOKUP($A151,'Потребление ЭЭ_факт'!$A$5:$DH$154,47+'Потребление ЭЭ_факт'!CL$4+35,FALSE),0))</f>
        <v>0</v>
      </c>
      <c r="BE151" s="17">
        <f>IF(AND($D151=$AW$4,$E151=BE$5),VLOOKUP($A151,'Потребление ЭЭ_факт'!$A$5:$DH$154,47+'Потребление ЭЭ_факт'!CM$4+35,FALSE),IF(BD151&lt;&gt;0,VLOOKUP($A151,'Потребление ЭЭ_факт'!$A$5:$DH$154,47+'Потребление ЭЭ_факт'!CM$4+35,FALSE),0))</f>
        <v>0</v>
      </c>
      <c r="BF151" s="17">
        <f>IF(AND($D151=$AW$4,$E151=BF$5),VLOOKUP($A151,'Потребление ЭЭ_факт'!$A$5:$DH$154,47+'Потребление ЭЭ_факт'!CN$4+35,FALSE),IF(BE151&lt;&gt;0,VLOOKUP($A151,'Потребление ЭЭ_факт'!$A$5:$DH$154,47+'Потребление ЭЭ_факт'!CN$4+35,FALSE),0))</f>
        <v>0</v>
      </c>
      <c r="BG151" s="17">
        <f>IF(AND($D151=$AW$4,$E151=BG$5),VLOOKUP($A151,'Потребление ЭЭ_факт'!$A$5:$DH$154,47+'Потребление ЭЭ_факт'!CO$4+35,FALSE),IF(BF151&lt;&gt;0,VLOOKUP($A151,'Потребление ЭЭ_факт'!$A$5:$DH$154,47+'Потребление ЭЭ_факт'!CO$4+35,FALSE),0))</f>
        <v>0</v>
      </c>
      <c r="BH151" s="17">
        <f>IF(AND($D151=$AW$4,$E151=BH$5),VLOOKUP($A151,'Потребление ЭЭ_факт'!$A$5:$DH$154,47+'Потребление ЭЭ_факт'!CP$4+35,FALSE),IF(BG151&lt;&gt;0,VLOOKUP($A151,'Потребление ЭЭ_факт'!$A$5:$DH$154,47+'Потребление ЭЭ_факт'!CP$4+35,FALSE),0))</f>
        <v>0</v>
      </c>
      <c r="BI151" s="14">
        <f>IF(AND($D151=$BI$4,$E151=BI$5),VLOOKUP($A151,'Потребление ЭЭ_факт'!$A$5:$DH$154,47+'Потребление ЭЭ_факт'!CQ$4+47,FALSE),IF(BH151&lt;&gt;0,VLOOKUP($A151,'Потребление ЭЭ_факт'!$A$5:$DH$154,47+'Потребление ЭЭ_факт'!CQ$4+47,FALSE),0))</f>
        <v>0</v>
      </c>
      <c r="BJ151" s="17">
        <f>IF(AND($D151=$BI$4,$E151=BJ$5),VLOOKUP($A151,'Потребление ЭЭ_факт'!$A$5:$DH$154,47+'Потребление ЭЭ_факт'!CR$4+47,FALSE),IF(BI151&lt;&gt;0,VLOOKUP($A151,'Потребление ЭЭ_факт'!$A$5:$DH$154,47+'Потребление ЭЭ_факт'!CR$4+47,FALSE),0))</f>
        <v>0</v>
      </c>
      <c r="BK151" s="17">
        <f>IF(AND($D151=$BI$4,$E151=BK$5),VLOOKUP($A151,'Потребление ЭЭ_факт'!$A$5:$DH$154,47+'Потребление ЭЭ_факт'!CS$4+47,FALSE),IF(BJ151&lt;&gt;0,VLOOKUP($A151,'Потребление ЭЭ_факт'!$A$5:$DH$154,47+'Потребление ЭЭ_факт'!CS$4+47,FALSE),0))</f>
        <v>0</v>
      </c>
      <c r="BL151" s="17">
        <f>IF(AND($D151=$BI$4,$E151=BL$5),VLOOKUP($A151,'Потребление ЭЭ_факт'!$A$5:$DH$154,47+'Потребление ЭЭ_факт'!CT$4+47,FALSE),IF(BK151&lt;&gt;0,VLOOKUP($A151,'Потребление ЭЭ_факт'!$A$5:$DH$154,47+'Потребление ЭЭ_факт'!CT$4+47,FALSE),0))</f>
        <v>0</v>
      </c>
      <c r="BM151" s="17">
        <f>IF(AND($D151=$BI$4,$E151=BM$5),VLOOKUP($A151,'Потребление ЭЭ_факт'!$A$5:$DH$154,47+'Потребление ЭЭ_факт'!CU$4+47,FALSE),IF(BL151&lt;&gt;0,VLOOKUP($A151,'Потребление ЭЭ_факт'!$A$5:$DH$154,47+'Потребление ЭЭ_факт'!CU$4+47,FALSE),0))</f>
        <v>0</v>
      </c>
      <c r="BN151" s="17">
        <f>IF(AND($D151=$BI$4,$E151=BN$5),VLOOKUP($A151,'Потребление ЭЭ_факт'!$A$5:$DH$154,47+'Потребление ЭЭ_факт'!CV$4+47,FALSE),IF(BM151&lt;&gt;0,VLOOKUP($A151,'Потребление ЭЭ_факт'!$A$5:$DH$154,47+'Потребление ЭЭ_факт'!CV$4+47,FALSE),0))</f>
        <v>0</v>
      </c>
      <c r="BO151" s="17">
        <f>IF(AND($D151=$BI$4,$E151=BO$5),VLOOKUP($A151,'Потребление ЭЭ_факт'!$A$5:$DH$154,47+'Потребление ЭЭ_факт'!CW$4+47,FALSE),IF(BN151&lt;&gt;0,VLOOKUP($A151,'Потребление ЭЭ_факт'!$A$5:$DH$154,47+'Потребление ЭЭ_факт'!CW$4+47,FALSE),0))</f>
        <v>0</v>
      </c>
      <c r="BP151" s="17">
        <f>IF(AND($D151=$BI$4,$E151=BP$5),VLOOKUP($A151,'Потребление ЭЭ_факт'!$A$5:$DH$154,47+'Потребление ЭЭ_факт'!CX$4+47,FALSE),IF(BO151&lt;&gt;0,VLOOKUP($A151,'Потребление ЭЭ_факт'!$A$5:$DH$154,47+'Потребление ЭЭ_факт'!CX$4+47,FALSE),0))</f>
        <v>0</v>
      </c>
      <c r="BQ151" s="17">
        <f>IF(AND($D151=$BI$4,$E151=BQ$5),VLOOKUP($A151,'Потребление ЭЭ_факт'!$A$5:$DH$154,47+'Потребление ЭЭ_факт'!CY$4+47,FALSE),IF(BP151&lt;&gt;0,VLOOKUP($A151,'Потребление ЭЭ_факт'!$A$5:$DH$154,47+'Потребление ЭЭ_факт'!CY$4+47,FALSE),0))</f>
        <v>0</v>
      </c>
      <c r="BR151" s="17">
        <f>IF(AND($D151=$BI$4,$E151=BR$5),VLOOKUP($A151,'Потребление ЭЭ_факт'!$A$5:$DH$154,47+'Потребление ЭЭ_факт'!CZ$4+47,FALSE),IF(BQ151&lt;&gt;0,VLOOKUP($A151,'Потребление ЭЭ_факт'!$A$5:$DH$154,47+'Потребление ЭЭ_факт'!CZ$4+47,FALSE),0))</f>
        <v>0</v>
      </c>
      <c r="BS151" s="17">
        <f>IF(AND($D151=$BI$4,$E151=BS$5),VLOOKUP($A151,'Потребление ЭЭ_факт'!$A$5:$DH$154,47+'Потребление ЭЭ_факт'!DA$4+47,FALSE),IF(BR151&lt;&gt;0,VLOOKUP($A151,'Потребление ЭЭ_факт'!$A$5:$DH$154,47+'Потребление ЭЭ_факт'!DA$4+47,FALSE),0))</f>
        <v>0</v>
      </c>
      <c r="BT151" s="17">
        <f>IF(AND($D151=$BI$4,$E151=BT$5),VLOOKUP($A151,'Потребление ЭЭ_факт'!$A$5:$DH$154,47+'Потребление ЭЭ_факт'!DB$4+47,FALSE),IF(BS151&lt;&gt;0,VLOOKUP($A151,'Потребление ЭЭ_факт'!$A$5:$DH$154,47+'Потребление ЭЭ_факт'!DB$4+47,FALSE),0))</f>
        <v>0</v>
      </c>
      <c r="BU151" s="14">
        <f>IF(AND($D151=$BU$4,$E151=BU$5),VLOOKUP($A151,'Потребление ЭЭ_факт'!$A$5:$DH$154,59+'Потребление ЭЭ_факт'!DC$4+47,FALSE),IF(BT151&lt;&gt;0,VLOOKUP($A151,'Потребление ЭЭ_факт'!$A$5:$DH$154,47+'Потребление ЭЭ_факт'!DC$4+59,FALSE),0))</f>
        <v>12130.333016175064</v>
      </c>
      <c r="BV151" s="17">
        <f>IF(AND($D151=$BU$4,$E151=BV$5),VLOOKUP($A151,'Потребление ЭЭ_факт'!$A$5:$DH$154,59+'Потребление ЭЭ_факт'!DD$4+47,FALSE),IF(BU151&lt;&gt;0,VLOOKUP($A151,'Потребление ЭЭ_факт'!$A$5:$DH$154,47+'Потребление ЭЭ_факт'!DD$4+59,FALSE),0))</f>
        <v>5429.7133800000001</v>
      </c>
      <c r="BW151" s="17">
        <f>IF(AND($D151=$BU$4,$E151=BW$5),VLOOKUP($A151,'Потребление ЭЭ_факт'!$A$5:$DH$154,59+'Потребление ЭЭ_факт'!DE$4+47,FALSE),IF(BV151&lt;&gt;0,VLOOKUP($A151,'Потребление ЭЭ_факт'!$A$5:$DH$154,47+'Потребление ЭЭ_факт'!DE$4+59,FALSE),0))</f>
        <v>9893.7470700000013</v>
      </c>
      <c r="BX151" s="17">
        <f>IF(AND($D151=$BU$4,$E151=BX$5),VLOOKUP($A151,'Потребление ЭЭ_факт'!$A$5:$DH$154,59+'Потребление ЭЭ_факт'!DF$4+47,FALSE),IF(BW151&lt;&gt;0,VLOOKUP($A151,'Потребление ЭЭ_факт'!$A$5:$DH$154,47+'Потребление ЭЭ_факт'!DF$4+59,FALSE),0))</f>
        <v>10183.664849999997</v>
      </c>
      <c r="BY151" s="17">
        <f>IF(AND($D151=$BU$4,$E151=BY$5),VLOOKUP($A151,'Потребление ЭЭ_факт'!$A$5:$DH$154,59+'Потребление ЭЭ_факт'!DG$4+47,FALSE),IF(BX151&lt;&gt;0,VLOOKUP($A151,'Потребление ЭЭ_факт'!$A$5:$DH$154,47+'Потребление ЭЭ_факт'!DG$4+59,FALSE),0))</f>
        <v>11498.038890000003</v>
      </c>
      <c r="BZ151" s="17">
        <f>IF(AND($D151=$BU$4,$E151=BZ$5),VLOOKUP($A151,'Потребление ЭЭ_факт'!$A$5:$DH$154,59+'Потребление ЭЭ_факт'!DH$4+47,FALSE),IF(BY151&lt;&gt;0,VLOOKUP($A151,'Потребление ЭЭ_факт'!$A$5:$DH$154,47+'Потребление ЭЭ_факт'!DH$4+59,FALSE),0))</f>
        <v>11939.58267</v>
      </c>
      <c r="CA151" s="17">
        <f t="shared" si="598"/>
        <v>11939.58267</v>
      </c>
      <c r="CB151" s="17">
        <f t="shared" si="598"/>
        <v>11939.58267</v>
      </c>
      <c r="CC151" s="17">
        <f t="shared" si="598"/>
        <v>11939.58267</v>
      </c>
      <c r="CD151" s="17">
        <f t="shared" si="598"/>
        <v>11939.58267</v>
      </c>
      <c r="CE151" s="17">
        <f t="shared" si="598"/>
        <v>11939.58267</v>
      </c>
      <c r="CF151" s="15">
        <f t="shared" si="598"/>
        <v>11939.58267</v>
      </c>
      <c r="CG151" s="14">
        <f t="shared" si="598"/>
        <v>11939.58267</v>
      </c>
      <c r="CH151" s="15">
        <f t="shared" si="598"/>
        <v>11939.58267</v>
      </c>
      <c r="CI151" s="15">
        <f t="shared" si="598"/>
        <v>11939.58267</v>
      </c>
      <c r="CJ151" s="15">
        <f t="shared" si="598"/>
        <v>11939.58267</v>
      </c>
      <c r="CK151" s="15">
        <f t="shared" si="598"/>
        <v>11939.58267</v>
      </c>
      <c r="CL151" s="15">
        <f t="shared" si="598"/>
        <v>11939.58267</v>
      </c>
      <c r="CM151" s="15">
        <f t="shared" si="591"/>
        <v>11939.58267</v>
      </c>
      <c r="CN151" s="15">
        <f t="shared" si="592"/>
        <v>11939.58267</v>
      </c>
      <c r="CO151" s="15">
        <f t="shared" si="593"/>
        <v>11939.58267</v>
      </c>
      <c r="CP151" s="15">
        <f t="shared" si="594"/>
        <v>11939.58267</v>
      </c>
      <c r="CQ151" s="15">
        <f t="shared" si="595"/>
        <v>11939.58267</v>
      </c>
      <c r="CR151" s="16">
        <f t="shared" si="596"/>
        <v>11939.58267</v>
      </c>
      <c r="CS151" s="14">
        <f t="shared" si="589"/>
        <v>11939.58267</v>
      </c>
      <c r="CT151" s="15">
        <f t="shared" si="559"/>
        <v>11939.58267</v>
      </c>
      <c r="CU151" s="15">
        <f t="shared" si="560"/>
        <v>11939.58267</v>
      </c>
      <c r="CV151" s="15">
        <f t="shared" si="561"/>
        <v>11939.58267</v>
      </c>
      <c r="CW151" s="15">
        <f t="shared" si="562"/>
        <v>11939.58267</v>
      </c>
      <c r="CX151" s="15">
        <f t="shared" si="563"/>
        <v>11939.58267</v>
      </c>
      <c r="CY151" s="15">
        <f t="shared" si="564"/>
        <v>11939.58267</v>
      </c>
      <c r="CZ151" s="15">
        <f t="shared" si="565"/>
        <v>11939.58267</v>
      </c>
      <c r="DA151" s="15">
        <f t="shared" si="566"/>
        <v>11939.58267</v>
      </c>
      <c r="DB151" s="15">
        <f t="shared" si="567"/>
        <v>11939.58267</v>
      </c>
      <c r="DC151" s="15">
        <f t="shared" si="568"/>
        <v>11939.58267</v>
      </c>
      <c r="DD151" s="16">
        <f t="shared" si="602"/>
        <v>11939.58267</v>
      </c>
      <c r="DE151" s="14">
        <f t="shared" si="603"/>
        <v>11939.58267</v>
      </c>
      <c r="DF151" s="15">
        <f t="shared" si="569"/>
        <v>11939.58267</v>
      </c>
      <c r="DG151" s="15">
        <f t="shared" si="570"/>
        <v>11939.58267</v>
      </c>
      <c r="DH151" s="15">
        <f t="shared" si="571"/>
        <v>11939.58267</v>
      </c>
      <c r="DI151" s="15">
        <f t="shared" si="572"/>
        <v>11939.58267</v>
      </c>
      <c r="DJ151" s="15">
        <f t="shared" si="573"/>
        <v>11939.58267</v>
      </c>
      <c r="DK151" s="15">
        <f t="shared" si="574"/>
        <v>11939.58267</v>
      </c>
      <c r="DL151" s="15">
        <f t="shared" si="575"/>
        <v>11939.58267</v>
      </c>
      <c r="DM151" s="15">
        <f t="shared" si="576"/>
        <v>11939.58267</v>
      </c>
      <c r="DN151" s="15">
        <f t="shared" si="577"/>
        <v>11939.58267</v>
      </c>
      <c r="DO151" s="15">
        <f t="shared" si="578"/>
        <v>11939.58267</v>
      </c>
      <c r="DP151" s="16">
        <f t="shared" si="579"/>
        <v>11939.58267</v>
      </c>
      <c r="DQ151" s="14">
        <f t="shared" si="486"/>
        <v>11939.58267</v>
      </c>
      <c r="DR151" s="15">
        <f t="shared" si="487"/>
        <v>11939.58267</v>
      </c>
      <c r="DS151" s="15">
        <f t="shared" si="488"/>
        <v>11939.58267</v>
      </c>
      <c r="DT151" s="15">
        <f t="shared" si="489"/>
        <v>11939.58267</v>
      </c>
      <c r="DU151" s="15">
        <f t="shared" si="490"/>
        <v>11939.58267</v>
      </c>
      <c r="DV151" s="15">
        <f t="shared" si="491"/>
        <v>11939.58267</v>
      </c>
      <c r="DW151" s="15">
        <f t="shared" si="492"/>
        <v>11939.58267</v>
      </c>
      <c r="DX151" s="15">
        <f t="shared" si="493"/>
        <v>11939.58267</v>
      </c>
      <c r="DY151" s="15">
        <f t="shared" si="494"/>
        <v>11939.58267</v>
      </c>
      <c r="DZ151" s="15">
        <f t="shared" si="604"/>
        <v>11939.58267</v>
      </c>
      <c r="EA151" s="15">
        <f t="shared" si="605"/>
        <v>11939.58267</v>
      </c>
      <c r="EB151" s="16">
        <f t="shared" si="606"/>
        <v>11939.58267</v>
      </c>
      <c r="EC151" s="14">
        <f t="shared" si="607"/>
        <v>11939.58267</v>
      </c>
      <c r="ED151" s="15">
        <f t="shared" si="608"/>
        <v>11939.58267</v>
      </c>
      <c r="EE151" s="15">
        <f t="shared" si="609"/>
        <v>11939.58267</v>
      </c>
      <c r="EF151" s="15">
        <f t="shared" si="610"/>
        <v>11939.58267</v>
      </c>
      <c r="EG151" s="15">
        <f t="shared" si="611"/>
        <v>11939.58267</v>
      </c>
      <c r="EH151" s="15">
        <f t="shared" si="612"/>
        <v>11939.58267</v>
      </c>
      <c r="EI151" s="15">
        <f t="shared" si="613"/>
        <v>11939.58267</v>
      </c>
      <c r="EJ151" s="15">
        <f t="shared" si="614"/>
        <v>11939.58267</v>
      </c>
      <c r="EK151" s="15">
        <f t="shared" si="615"/>
        <v>11939.58267</v>
      </c>
      <c r="EL151" s="15">
        <f t="shared" si="616"/>
        <v>11939.58267</v>
      </c>
      <c r="EM151" s="15">
        <f t="shared" si="617"/>
        <v>11939.58267</v>
      </c>
      <c r="EN151" s="16">
        <f t="shared" si="618"/>
        <v>11939.58267</v>
      </c>
      <c r="EO151" s="14"/>
      <c r="EP151" s="15"/>
      <c r="EQ151" s="15"/>
      <c r="ER151" s="15"/>
      <c r="ES151" s="15"/>
      <c r="ET151" s="15"/>
      <c r="EU151" s="15"/>
      <c r="EV151" s="15"/>
      <c r="EW151" s="15"/>
      <c r="EX151" s="15"/>
      <c r="EY151" s="15"/>
      <c r="EZ151" s="16"/>
      <c r="FC151" s="14"/>
      <c r="FD151" s="17"/>
      <c r="FE151" s="17"/>
      <c r="FF151" s="17"/>
      <c r="FG151" s="17"/>
      <c r="FH151" s="17"/>
      <c r="FI151" s="17"/>
      <c r="FJ151" s="17"/>
      <c r="FK151" s="17"/>
      <c r="FL151" s="17"/>
      <c r="FM151" s="17"/>
      <c r="FN151" s="17"/>
      <c r="FO151" s="14"/>
      <c r="FP151" s="17"/>
      <c r="FQ151" s="17"/>
      <c r="FR151" s="17"/>
      <c r="FS151" s="17"/>
      <c r="FT151" s="17"/>
      <c r="FU151" s="17"/>
      <c r="FV151" s="17"/>
      <c r="FW151" s="17"/>
      <c r="FX151" s="17"/>
      <c r="FY151" s="17"/>
      <c r="FZ151" s="17"/>
      <c r="GA151" s="14"/>
      <c r="GB151" s="17"/>
      <c r="GC151" s="17"/>
      <c r="GD151" s="17"/>
      <c r="GE151" s="17"/>
      <c r="GF151" s="17"/>
      <c r="GG151" s="17"/>
      <c r="GH151" s="17"/>
      <c r="GI151" s="17"/>
      <c r="GJ151" s="17"/>
      <c r="GK151" s="17"/>
      <c r="GL151" s="17"/>
      <c r="GM151" s="14"/>
      <c r="GN151" s="17">
        <f t="shared" si="501"/>
        <v>5429.7133800000001</v>
      </c>
      <c r="GO151" s="17">
        <f t="shared" si="502"/>
        <v>9893.7470700000013</v>
      </c>
      <c r="GP151" s="17">
        <f t="shared" si="503"/>
        <v>10183.664849999997</v>
      </c>
      <c r="GQ151" s="17">
        <f t="shared" si="504"/>
        <v>11498.038890000003</v>
      </c>
      <c r="GR151" s="17">
        <f t="shared" si="505"/>
        <v>11939.58267</v>
      </c>
      <c r="GS151" s="17">
        <f t="shared" si="506"/>
        <v>11939.58267</v>
      </c>
      <c r="GT151" s="17">
        <f t="shared" si="507"/>
        <v>11939.58267</v>
      </c>
      <c r="GU151" s="17">
        <f t="shared" si="508"/>
        <v>11939.58267</v>
      </c>
      <c r="GV151" s="17">
        <f t="shared" si="509"/>
        <v>11939.58267</v>
      </c>
      <c r="GW151" s="17">
        <f t="shared" si="510"/>
        <v>11939.58267</v>
      </c>
      <c r="GX151" s="15">
        <f t="shared" si="511"/>
        <v>11939.58267</v>
      </c>
      <c r="GY151" s="14">
        <f t="shared" si="512"/>
        <v>11939.58267</v>
      </c>
      <c r="GZ151" s="15">
        <f t="shared" si="513"/>
        <v>11939.58267</v>
      </c>
      <c r="HA151" s="15">
        <f t="shared" si="514"/>
        <v>11939.58267</v>
      </c>
      <c r="HB151" s="15">
        <f t="shared" si="515"/>
        <v>11939.58267</v>
      </c>
      <c r="HC151" s="15">
        <f t="shared" si="516"/>
        <v>11939.58267</v>
      </c>
      <c r="HD151" s="15">
        <f t="shared" si="517"/>
        <v>11939.58267</v>
      </c>
      <c r="HE151" s="15">
        <f t="shared" si="518"/>
        <v>11939.58267</v>
      </c>
      <c r="HF151" s="15">
        <f t="shared" si="519"/>
        <v>11939.58267</v>
      </c>
      <c r="HG151" s="15">
        <f t="shared" si="520"/>
        <v>11939.58267</v>
      </c>
      <c r="HH151" s="15">
        <f t="shared" si="521"/>
        <v>11939.58267</v>
      </c>
      <c r="HI151" s="15">
        <f t="shared" si="522"/>
        <v>11939.58267</v>
      </c>
      <c r="HJ151" s="16">
        <f t="shared" si="523"/>
        <v>11939.58267</v>
      </c>
      <c r="HK151" s="14">
        <f t="shared" si="524"/>
        <v>11939.58267</v>
      </c>
      <c r="HL151" s="15">
        <f t="shared" si="525"/>
        <v>11939.58267</v>
      </c>
      <c r="HM151" s="15">
        <f t="shared" si="526"/>
        <v>11939.58267</v>
      </c>
      <c r="HN151" s="15">
        <f t="shared" si="527"/>
        <v>11939.58267</v>
      </c>
      <c r="HO151" s="15">
        <f t="shared" si="528"/>
        <v>11939.58267</v>
      </c>
      <c r="HP151" s="15">
        <f t="shared" si="529"/>
        <v>11939.58267</v>
      </c>
      <c r="HQ151" s="15">
        <f t="shared" si="530"/>
        <v>11939.58267</v>
      </c>
      <c r="HR151" s="15">
        <f t="shared" si="531"/>
        <v>11939.58267</v>
      </c>
      <c r="HS151" s="15">
        <f t="shared" si="532"/>
        <v>11939.58267</v>
      </c>
      <c r="HT151" s="15">
        <f t="shared" si="533"/>
        <v>11939.58267</v>
      </c>
      <c r="HU151" s="15">
        <f t="shared" si="534"/>
        <v>11939.58267</v>
      </c>
      <c r="HV151" s="16">
        <f t="shared" si="535"/>
        <v>11939.58267</v>
      </c>
      <c r="HW151" s="14">
        <f t="shared" si="536"/>
        <v>11939.58267</v>
      </c>
      <c r="HX151" s="15">
        <f t="shared" si="537"/>
        <v>11939.58267</v>
      </c>
      <c r="HY151" s="15">
        <f t="shared" si="538"/>
        <v>11939.58267</v>
      </c>
      <c r="HZ151" s="15">
        <f t="shared" si="539"/>
        <v>11939.58267</v>
      </c>
      <c r="IA151" s="15">
        <f t="shared" si="540"/>
        <v>11939.58267</v>
      </c>
      <c r="IB151" s="15">
        <f t="shared" si="541"/>
        <v>11939.58267</v>
      </c>
      <c r="IC151" s="15">
        <f t="shared" si="542"/>
        <v>11939.58267</v>
      </c>
      <c r="ID151" s="15">
        <f t="shared" si="543"/>
        <v>11939.58267</v>
      </c>
      <c r="IE151" s="15">
        <f t="shared" si="544"/>
        <v>11939.58267</v>
      </c>
      <c r="IF151" s="15">
        <f t="shared" si="545"/>
        <v>11939.58267</v>
      </c>
      <c r="IG151" s="15">
        <f t="shared" si="546"/>
        <v>11939.58267</v>
      </c>
      <c r="IH151" s="16">
        <f t="shared" si="547"/>
        <v>11939.58267</v>
      </c>
      <c r="II151" s="14">
        <f t="shared" si="548"/>
        <v>11939.58267</v>
      </c>
      <c r="IJ151" s="15">
        <f t="shared" si="549"/>
        <v>11939.58267</v>
      </c>
      <c r="IK151" s="15">
        <f t="shared" si="550"/>
        <v>11939.58267</v>
      </c>
      <c r="IL151" s="15">
        <f t="shared" si="551"/>
        <v>11939.58267</v>
      </c>
      <c r="IM151" s="15">
        <f t="shared" si="552"/>
        <v>11939.58267</v>
      </c>
      <c r="IN151" s="15">
        <f t="shared" si="553"/>
        <v>11939.58267</v>
      </c>
      <c r="IO151" s="15">
        <f t="shared" si="554"/>
        <v>11939.58267</v>
      </c>
      <c r="IP151" s="15">
        <f t="shared" si="597"/>
        <v>11939.58267</v>
      </c>
      <c r="IQ151" s="15">
        <f t="shared" si="599"/>
        <v>11939.58267</v>
      </c>
      <c r="IR151" s="15">
        <f t="shared" si="600"/>
        <v>11939.58267</v>
      </c>
      <c r="IS151" s="15">
        <f t="shared" si="601"/>
        <v>11939.58267</v>
      </c>
      <c r="IT151" s="16">
        <f t="shared" ref="IT151:IT154" si="619">EB151</f>
        <v>11939.58267</v>
      </c>
      <c r="IU151" s="14">
        <f t="shared" ref="IU151:IU154" si="620">EC151</f>
        <v>11939.58267</v>
      </c>
      <c r="IV151" s="15"/>
      <c r="IW151" s="15"/>
      <c r="IX151" s="15"/>
      <c r="IY151" s="15"/>
      <c r="IZ151" s="15"/>
      <c r="JA151" s="15"/>
      <c r="JB151" s="15"/>
      <c r="JC151" s="15"/>
      <c r="JD151" s="15"/>
      <c r="JE151" s="15"/>
      <c r="JF151" s="16"/>
      <c r="JH151" s="17"/>
      <c r="JI151" s="14">
        <f t="shared" si="580"/>
        <v>0</v>
      </c>
      <c r="JJ151" s="15">
        <f t="shared" si="581"/>
        <v>0</v>
      </c>
      <c r="JK151" s="15">
        <f t="shared" si="582"/>
        <v>0</v>
      </c>
      <c r="JL151" s="15">
        <f t="shared" si="583"/>
        <v>120582.24288000002</v>
      </c>
      <c r="JM151" s="15">
        <f t="shared" si="584"/>
        <v>143274.99204000001</v>
      </c>
      <c r="JN151" s="15">
        <f t="shared" si="585"/>
        <v>143274.99204000001</v>
      </c>
      <c r="JO151" s="15">
        <f t="shared" si="586"/>
        <v>143274.99204000001</v>
      </c>
      <c r="JP151" s="15">
        <f t="shared" si="587"/>
        <v>143274.99204000001</v>
      </c>
      <c r="JQ151" s="15">
        <f t="shared" si="588"/>
        <v>11939.58267</v>
      </c>
      <c r="JR151" s="14"/>
    </row>
    <row r="152" spans="1:278" ht="12.75" customHeight="1" x14ac:dyDescent="0.25">
      <c r="A152" s="5" t="s">
        <v>97</v>
      </c>
      <c r="B152" s="3" t="s">
        <v>98</v>
      </c>
      <c r="C152" s="4">
        <v>45688</v>
      </c>
      <c r="D152">
        <f t="shared" si="479"/>
        <v>2025</v>
      </c>
      <c r="E152">
        <f t="shared" si="480"/>
        <v>1</v>
      </c>
      <c r="F152">
        <f t="shared" si="481"/>
        <v>2022</v>
      </c>
      <c r="G152">
        <f t="shared" si="483"/>
        <v>1</v>
      </c>
      <c r="H152">
        <f t="shared" si="555"/>
        <v>2025</v>
      </c>
      <c r="I152">
        <f t="shared" si="556"/>
        <v>2</v>
      </c>
      <c r="J152">
        <f t="shared" si="557"/>
        <v>2029</v>
      </c>
      <c r="K152">
        <f t="shared" si="558"/>
        <v>1</v>
      </c>
      <c r="M152" s="28">
        <f>IF(AND($D152=$M$4,$E152=M$5),VLOOKUP($A152,'Потребление ЭЭ_факт'!$A$5:$DH$154,47+'Потребление ЭЭ_факт'!AU$4-1,FALSE),IF(L152&lt;&gt;0,VLOOKUP($A152,'Потребление ЭЭ_факт'!$A$5:$DH$154,47+'Потребление ЭЭ_факт'!AU$4-1,FALSE),0))</f>
        <v>0</v>
      </c>
      <c r="N152" s="17">
        <f>IF(AND($D152=$M$4,$E152=N$5),VLOOKUP($A152,'Потребление ЭЭ_факт'!$A$5:$DH$154,47+'Потребление ЭЭ_факт'!AV$4-1,FALSE),IF(M152&lt;&gt;0,VLOOKUP($A152,'Потребление ЭЭ_факт'!$A$5:$DH$154,47+'Потребление ЭЭ_факт'!AV$4-1,FALSE),0))</f>
        <v>0</v>
      </c>
      <c r="O152" s="17">
        <f>IF(AND($D152=$M$4,$E152=O$5),VLOOKUP($A152,'Потребление ЭЭ_факт'!$A$5:$DH$154,47+'Потребление ЭЭ_факт'!AW$4-1,FALSE),IF(N152&lt;&gt;0,VLOOKUP($A152,'Потребление ЭЭ_факт'!$A$5:$DH$154,47+'Потребление ЭЭ_факт'!AW$4-1,FALSE),0))</f>
        <v>0</v>
      </c>
      <c r="P152" s="17">
        <f>IF(AND($D152=$M$4,$E152=P$5),VLOOKUP($A152,'Потребление ЭЭ_факт'!$A$5:$DH$154,47+'Потребление ЭЭ_факт'!AX$4-1,FALSE),IF(O152&lt;&gt;0,VLOOKUP($A152,'Потребление ЭЭ_факт'!$A$5:$DH$154,47+'Потребление ЭЭ_факт'!AX$4-1,FALSE),0))</f>
        <v>0</v>
      </c>
      <c r="Q152" s="17">
        <f>IF(AND($D152=$M$4,$E152=Q$5),VLOOKUP($A152,'Потребление ЭЭ_факт'!$A$5:$DH$154,47+'Потребление ЭЭ_факт'!AY$4-1,FALSE),IF(P152&lt;&gt;0,VLOOKUP($A152,'Потребление ЭЭ_факт'!$A$5:$DH$154,47+'Потребление ЭЭ_факт'!AY$4-1,FALSE),0))</f>
        <v>0</v>
      </c>
      <c r="R152" s="17">
        <f>IF(AND($D152=$M$4,$E152=R$5),VLOOKUP($A152,'Потребление ЭЭ_факт'!$A$5:$DH$154,47+'Потребление ЭЭ_факт'!AZ$4-1,FALSE),IF(Q152&lt;&gt;0,VLOOKUP($A152,'Потребление ЭЭ_факт'!$A$5:$DH$154,47+'Потребление ЭЭ_факт'!AZ$4-1,FALSE),0))</f>
        <v>0</v>
      </c>
      <c r="S152" s="17">
        <f>IF(AND($D152=$M$4,$E152=S$5),VLOOKUP($A152,'Потребление ЭЭ_факт'!$A$5:$DH$154,47+'Потребление ЭЭ_факт'!BA$4-1,FALSE),IF(R152&lt;&gt;0,VLOOKUP($A152,'Потребление ЭЭ_факт'!$A$5:$DH$154,47+'Потребление ЭЭ_факт'!BA$4-1,FALSE),0))</f>
        <v>0</v>
      </c>
      <c r="T152" s="17">
        <f>IF(AND($D152=$M$4,$E152=T$5),VLOOKUP($A152,'Потребление ЭЭ_факт'!$A$5:$DH$154,47+'Потребление ЭЭ_факт'!BB$4-1,FALSE),IF(S152&lt;&gt;0,VLOOKUP($A152,'Потребление ЭЭ_факт'!$A$5:$DH$154,47+'Потребление ЭЭ_факт'!BB$4-1,FALSE),0))</f>
        <v>0</v>
      </c>
      <c r="U152" s="17">
        <f>IF(AND($D152=$M$4,$E152=U$5),VLOOKUP($A152,'Потребление ЭЭ_факт'!$A$5:$DH$154,47+'Потребление ЭЭ_факт'!BC$4-1,FALSE),IF(T152&lt;&gt;0,VLOOKUP($A152,'Потребление ЭЭ_факт'!$A$5:$DH$154,47+'Потребление ЭЭ_факт'!BC$4-1,FALSE),0))</f>
        <v>0</v>
      </c>
      <c r="V152" s="17">
        <f>IF(AND($D152=$M$4,$E152=V$5),VLOOKUP($A152,'Потребление ЭЭ_факт'!$A$5:$DH$154,47+'Потребление ЭЭ_факт'!BD$4-1,FALSE),IF(U152&lt;&gt;0,VLOOKUP($A152,'Потребление ЭЭ_факт'!$A$5:$DH$154,47+'Потребление ЭЭ_факт'!BD$4-1,FALSE),0))</f>
        <v>0</v>
      </c>
      <c r="W152" s="17">
        <f>IF(AND($D152=$M$4,$E152=W$5),VLOOKUP($A152,'Потребление ЭЭ_факт'!$A$5:$DH$154,47+'Потребление ЭЭ_факт'!BE$4-1,FALSE),IF(V152&lt;&gt;0,VLOOKUP($A152,'Потребление ЭЭ_факт'!$A$5:$DH$154,47+'Потребление ЭЭ_факт'!BE$4-1,FALSE),0))</f>
        <v>0</v>
      </c>
      <c r="X152" s="17">
        <f>IF(AND($D152=$M$4,$E152=X$5),VLOOKUP($A152,'Потребление ЭЭ_факт'!$A$5:$DH$154,47+'Потребление ЭЭ_факт'!BF$4-1,FALSE),IF(W152&lt;&gt;0,VLOOKUP($A152,'Потребление ЭЭ_факт'!$A$5:$DH$154,47+'Потребление ЭЭ_факт'!BF$4-1,FALSE),0))</f>
        <v>0</v>
      </c>
      <c r="Y152" s="14">
        <f>IF(AND($D152=$Y$4,$E152=Y$5),VLOOKUP($A152,'Потребление ЭЭ_факт'!$A$5:$DH$154,47+'Потребление ЭЭ_факт'!BG$4+11,FALSE),IF(X152&lt;&gt;0,VLOOKUP($A152,'Потребление ЭЭ_факт'!$A$5:$DH$154,47+'Потребление ЭЭ_факт'!BG$4+11,FALSE),0))</f>
        <v>0</v>
      </c>
      <c r="Z152" s="17">
        <f>IF(AND($D152=$Y$4,$E152=Z$5),VLOOKUP($A152,'Потребление ЭЭ_факт'!$A$5:$DH$154,47+'Потребление ЭЭ_факт'!BH$4+11,FALSE),IF(Y152&lt;&gt;0,VLOOKUP($A152,'Потребление ЭЭ_факт'!$A$5:$DH$154,47+'Потребление ЭЭ_факт'!BH$4+11,FALSE),0))</f>
        <v>0</v>
      </c>
      <c r="AA152" s="17">
        <f>IF(AND($D152=$Y$4,$E152=AA$5),VLOOKUP($A152,'Потребление ЭЭ_факт'!$A$5:$DH$154,47+'Потребление ЭЭ_факт'!BI$4+11,FALSE),IF(Z152&lt;&gt;0,VLOOKUP($A152,'Потребление ЭЭ_факт'!$A$5:$DH$154,47+'Потребление ЭЭ_факт'!BI$4+11,FALSE),0))</f>
        <v>0</v>
      </c>
      <c r="AB152" s="17">
        <f>IF(AND($D152=$Y$4,$E152=AB$5),VLOOKUP($A152,'Потребление ЭЭ_факт'!$A$5:$DH$154,47+'Потребление ЭЭ_факт'!BJ$4+11,FALSE),IF(AA152&lt;&gt;0,VLOOKUP($A152,'Потребление ЭЭ_факт'!$A$5:$DH$154,47+'Потребление ЭЭ_факт'!BJ$4+11,FALSE),0))</f>
        <v>0</v>
      </c>
      <c r="AC152" s="17">
        <f>IF(AND($D152=$Y$4,$E152=AC$5),VLOOKUP($A152,'Потребление ЭЭ_факт'!$A$5:$DH$154,47+'Потребление ЭЭ_факт'!BK$4+11,FALSE),IF(AB152&lt;&gt;0,VLOOKUP($A152,'Потребление ЭЭ_факт'!$A$5:$DH$154,47+'Потребление ЭЭ_факт'!BK$4+11,FALSE),0))</f>
        <v>0</v>
      </c>
      <c r="AD152" s="17">
        <f>IF(AND($D152=$Y$4,$E152=AD$5),VLOOKUP($A152,'Потребление ЭЭ_факт'!$A$5:$DH$154,47+'Потребление ЭЭ_факт'!BL$4+11,FALSE),IF(AC152&lt;&gt;0,VLOOKUP($A152,'Потребление ЭЭ_факт'!$A$5:$DH$154,47+'Потребление ЭЭ_факт'!BL$4+11,FALSE),0))</f>
        <v>0</v>
      </c>
      <c r="AE152" s="17">
        <f>IF(AND($D152=$Y$4,$E152=AE$5),VLOOKUP($A152,'Потребление ЭЭ_факт'!$A$5:$DH$154,47+'Потребление ЭЭ_факт'!BM$4+11,FALSE),IF(AD152&lt;&gt;0,VLOOKUP($A152,'Потребление ЭЭ_факт'!$A$5:$DH$154,47+'Потребление ЭЭ_факт'!BM$4+11,FALSE),0))</f>
        <v>0</v>
      </c>
      <c r="AF152" s="17">
        <f>IF(AND($D152=$Y$4,$E152=AF$5),VLOOKUP($A152,'Потребление ЭЭ_факт'!$A$5:$DH$154,47+'Потребление ЭЭ_факт'!BN$4+11,FALSE),IF(AE152&lt;&gt;0,VLOOKUP($A152,'Потребление ЭЭ_факт'!$A$5:$DH$154,47+'Потребление ЭЭ_факт'!BN$4+11,FALSE),0))</f>
        <v>0</v>
      </c>
      <c r="AG152" s="17">
        <f>IF(AND($D152=$Y$4,$E152=AG$5),VLOOKUP($A152,'Потребление ЭЭ_факт'!$A$5:$DH$154,47+'Потребление ЭЭ_факт'!BO$4+11,FALSE),IF(AF152&lt;&gt;0,VLOOKUP($A152,'Потребление ЭЭ_факт'!$A$5:$DH$154,47+'Потребление ЭЭ_факт'!BO$4+11,FALSE),0))</f>
        <v>0</v>
      </c>
      <c r="AH152" s="17">
        <f>IF(AND($D152=$Y$4,$E152=AH$5),VLOOKUP($A152,'Потребление ЭЭ_факт'!$A$5:$DH$154,47+'Потребление ЭЭ_факт'!BP$4+11,FALSE),IF(AG152&lt;&gt;0,VLOOKUP($A152,'Потребление ЭЭ_факт'!$A$5:$DH$154,47+'Потребление ЭЭ_факт'!BP$4+11,FALSE),0))</f>
        <v>0</v>
      </c>
      <c r="AI152" s="17">
        <f>IF(AND($D152=$Y$4,$E152=AI$5),VLOOKUP($A152,'Потребление ЭЭ_факт'!$A$5:$DH$154,47+'Потребление ЭЭ_факт'!BQ$4+11,FALSE),IF(AH152&lt;&gt;0,VLOOKUP($A152,'Потребление ЭЭ_факт'!$A$5:$DH$154,47+'Потребление ЭЭ_факт'!BQ$4+11,FALSE),0))</f>
        <v>0</v>
      </c>
      <c r="AJ152" s="17">
        <f>IF(AND($D152=$Y$4,$E152=AJ$5),VLOOKUP($A152,'Потребление ЭЭ_факт'!$A$5:$DH$154,47+'Потребление ЭЭ_факт'!BR$4+11,FALSE),IF(AI152&lt;&gt;0,VLOOKUP($A152,'Потребление ЭЭ_факт'!$A$5:$DH$154,47+'Потребление ЭЭ_факт'!BR$4+11,FALSE),0))</f>
        <v>0</v>
      </c>
      <c r="AK152" s="14">
        <f>IF(AND($D152=$AK$4,$E152=AK$5),VLOOKUP($A152,'Потребление ЭЭ_факт'!$A$5:$DH$154,47+'Потребление ЭЭ_факт'!BS$4+23,FALSE),IF(AJ152&lt;&gt;0,VLOOKUP($A152,'Потребление ЭЭ_факт'!$A$5:$DH$154,47+'Потребление ЭЭ_факт'!BS$4+23,FALSE),0))</f>
        <v>0</v>
      </c>
      <c r="AL152" s="17">
        <f>IF(AND($D152=$AK$4,$E152=AL$5),VLOOKUP($A152,'Потребление ЭЭ_факт'!$A$5:$DH$154,47+'Потребление ЭЭ_факт'!BT$4+23,FALSE),IF(AK152&lt;&gt;0,VLOOKUP($A152,'Потребление ЭЭ_факт'!$A$5:$DH$154,47+'Потребление ЭЭ_факт'!BT$4+23,FALSE),0))</f>
        <v>0</v>
      </c>
      <c r="AM152" s="17">
        <f>IF(AND($D152=$AK$4,$E152=AM$5),VLOOKUP($A152,'Потребление ЭЭ_факт'!$A$5:$DH$154,47+'Потребление ЭЭ_факт'!BU$4+23,FALSE),IF(AL152&lt;&gt;0,VLOOKUP($A152,'Потребление ЭЭ_факт'!$A$5:$DH$154,47+'Потребление ЭЭ_факт'!BU$4+23,FALSE),0))</f>
        <v>0</v>
      </c>
      <c r="AN152" s="17">
        <f>IF(AND($D152=$AK$4,$E152=AN$5),VLOOKUP($A152,'Потребление ЭЭ_факт'!$A$5:$DH$154,47+'Потребление ЭЭ_факт'!BV$4+23,FALSE),IF(AM152&lt;&gt;0,VLOOKUP($A152,'Потребление ЭЭ_факт'!$A$5:$DH$154,47+'Потребление ЭЭ_факт'!BV$4+23,FALSE),0))</f>
        <v>0</v>
      </c>
      <c r="AO152" s="17">
        <f>IF(AND($D152=$AK$4,$E152=AO$5),VLOOKUP($A152,'Потребление ЭЭ_факт'!$A$5:$DH$154,47+'Потребление ЭЭ_факт'!BW$4+23,FALSE),IF(AN152&lt;&gt;0,VLOOKUP($A152,'Потребление ЭЭ_факт'!$A$5:$DH$154,47+'Потребление ЭЭ_факт'!BW$4+23,FALSE),0))</f>
        <v>0</v>
      </c>
      <c r="AP152" s="17">
        <f>IF(AND($D152=$AK$4,$E152=AP$5),VLOOKUP($A152,'Потребление ЭЭ_факт'!$A$5:$DH$154,47+'Потребление ЭЭ_факт'!BX$4+23,FALSE),IF(AO152&lt;&gt;0,VLOOKUP($A152,'Потребление ЭЭ_факт'!$A$5:$DH$154,47+'Потребление ЭЭ_факт'!BX$4+23,FALSE),0))</f>
        <v>0</v>
      </c>
      <c r="AQ152" s="17">
        <f>IF(AND($D152=$AK$4,$E152=AQ$5),VLOOKUP($A152,'Потребление ЭЭ_факт'!$A$5:$DH$154,47+'Потребление ЭЭ_факт'!BY$4+23,FALSE),IF(AP152&lt;&gt;0,VLOOKUP($A152,'Потребление ЭЭ_факт'!$A$5:$DH$154,47+'Потребление ЭЭ_факт'!BY$4+23,FALSE),0))</f>
        <v>0</v>
      </c>
      <c r="AR152" s="17">
        <f>IF(AND($D152=$AK$4,$E152=AR$5),VLOOKUP($A152,'Потребление ЭЭ_факт'!$A$5:$DH$154,47+'Потребление ЭЭ_факт'!BZ$4+23,FALSE),IF(AQ152&lt;&gt;0,VLOOKUP($A152,'Потребление ЭЭ_факт'!$A$5:$DH$154,47+'Потребление ЭЭ_факт'!BZ$4+23,FALSE),0))</f>
        <v>0</v>
      </c>
      <c r="AS152" s="17">
        <f>IF(AND($D152=$AK$4,$E152=AS$5),VLOOKUP($A152,'Потребление ЭЭ_факт'!$A$5:$DH$154,47+'Потребление ЭЭ_факт'!CA$4+23,FALSE),IF(AR152&lt;&gt;0,VLOOKUP($A152,'Потребление ЭЭ_факт'!$A$5:$DH$154,47+'Потребление ЭЭ_факт'!CA$4+23,FALSE),0))</f>
        <v>0</v>
      </c>
      <c r="AT152" s="17">
        <f>IF(AND($D152=$AK$4,$E152=AT$5),VLOOKUP($A152,'Потребление ЭЭ_факт'!$A$5:$DH$154,47+'Потребление ЭЭ_факт'!CB$4+23,FALSE),IF(AS152&lt;&gt;0,VLOOKUP($A152,'Потребление ЭЭ_факт'!$A$5:$DH$154,47+'Потребление ЭЭ_факт'!CB$4+23,FALSE),0))</f>
        <v>0</v>
      </c>
      <c r="AU152" s="17">
        <f>IF(AND($D152=$AK$4,$E152=AU$5),VLOOKUP($A152,'Потребление ЭЭ_факт'!$A$5:$DH$154,47+'Потребление ЭЭ_факт'!CC$4+23,FALSE),IF(AT152&lt;&gt;0,VLOOKUP($A152,'Потребление ЭЭ_факт'!$A$5:$DH$154,47+'Потребление ЭЭ_факт'!CC$4+23,FALSE),0))</f>
        <v>0</v>
      </c>
      <c r="AV152" s="17">
        <f>IF(AND($D152=$AK$4,$E152=AV$5),VLOOKUP($A152,'Потребление ЭЭ_факт'!$A$5:$DH$154,47+'Потребление ЭЭ_факт'!CD$4+23,FALSE),IF(AU152&lt;&gt;0,VLOOKUP($A152,'Потребление ЭЭ_факт'!$A$5:$DH$154,47+'Потребление ЭЭ_факт'!CD$4+23,FALSE),0))</f>
        <v>0</v>
      </c>
      <c r="AW152" s="14">
        <f>IF(AND($D152=$AW$4,$E152=AW$5),VLOOKUP($A152,'Потребление ЭЭ_факт'!$A$5:$DH$154,47+'Потребление ЭЭ_факт'!CE$4+35,FALSE),IF(AV152&lt;&gt;0,VLOOKUP($A152,'Потребление ЭЭ_факт'!$A$5:$DH$154,47+'Потребление ЭЭ_факт'!CE$4+35,FALSE),0))</f>
        <v>0</v>
      </c>
      <c r="AX152" s="17">
        <f>IF(AND($D152=$AW$4,$E152=AX$5),VLOOKUP($A152,'Потребление ЭЭ_факт'!$A$5:$DH$154,47+'Потребление ЭЭ_факт'!CF$4+35,FALSE),IF(AW152&lt;&gt;0,VLOOKUP($A152,'Потребление ЭЭ_факт'!$A$5:$DH$154,47+'Потребление ЭЭ_факт'!CF$4+35,FALSE),0))</f>
        <v>0</v>
      </c>
      <c r="AY152" s="17">
        <f>IF(AND($D152=$AW$4,$E152=AY$5),VLOOKUP($A152,'Потребление ЭЭ_факт'!$A$5:$DH$154,47+'Потребление ЭЭ_факт'!CG$4+35,FALSE),IF(AX152&lt;&gt;0,VLOOKUP($A152,'Потребление ЭЭ_факт'!$A$5:$DH$154,47+'Потребление ЭЭ_факт'!CG$4+35,FALSE),0))</f>
        <v>0</v>
      </c>
      <c r="AZ152" s="17">
        <f>IF(AND($D152=$AW$4,$E152=AZ$5),VLOOKUP($A152,'Потребление ЭЭ_факт'!$A$5:$DH$154,47+'Потребление ЭЭ_факт'!CH$4+35,FALSE),IF(AY152&lt;&gt;0,VLOOKUP($A152,'Потребление ЭЭ_факт'!$A$5:$DH$154,47+'Потребление ЭЭ_факт'!CH$4+35,FALSE),0))</f>
        <v>0</v>
      </c>
      <c r="BA152" s="17">
        <f>IF(AND($D152=$AW$4,$E152=BA$5),VLOOKUP($A152,'Потребление ЭЭ_факт'!$A$5:$DH$154,47+'Потребление ЭЭ_факт'!CI$4+35,FALSE),IF(AZ152&lt;&gt;0,VLOOKUP($A152,'Потребление ЭЭ_факт'!$A$5:$DH$154,47+'Потребление ЭЭ_факт'!CI$4+35,FALSE),0))</f>
        <v>0</v>
      </c>
      <c r="BB152" s="17">
        <f>IF(AND($D152=$AW$4,$E152=BB$5),VLOOKUP($A152,'Потребление ЭЭ_факт'!$A$5:$DH$154,47+'Потребление ЭЭ_факт'!CJ$4+35,FALSE),IF(BA152&lt;&gt;0,VLOOKUP($A152,'Потребление ЭЭ_факт'!$A$5:$DH$154,47+'Потребление ЭЭ_факт'!CJ$4+35,FALSE),0))</f>
        <v>0</v>
      </c>
      <c r="BC152" s="17">
        <f>IF(AND($D152=$AW$4,$E152=BC$5),VLOOKUP($A152,'Потребление ЭЭ_факт'!$A$5:$DH$154,47+'Потребление ЭЭ_факт'!CK$4+35,FALSE),IF(BB152&lt;&gt;0,VLOOKUP($A152,'Потребление ЭЭ_факт'!$A$5:$DH$154,47+'Потребление ЭЭ_факт'!CK$4+35,FALSE),0))</f>
        <v>0</v>
      </c>
      <c r="BD152" s="17">
        <f>IF(AND($D152=$AW$4,$E152=BD$5),VLOOKUP($A152,'Потребление ЭЭ_факт'!$A$5:$DH$154,47+'Потребление ЭЭ_факт'!CL$4+35,FALSE),IF(BC152&lt;&gt;0,VLOOKUP($A152,'Потребление ЭЭ_факт'!$A$5:$DH$154,47+'Потребление ЭЭ_факт'!CL$4+35,FALSE),0))</f>
        <v>0</v>
      </c>
      <c r="BE152" s="17">
        <f>IF(AND($D152=$AW$4,$E152=BE$5),VLOOKUP($A152,'Потребление ЭЭ_факт'!$A$5:$DH$154,47+'Потребление ЭЭ_факт'!CM$4+35,FALSE),IF(BD152&lt;&gt;0,VLOOKUP($A152,'Потребление ЭЭ_факт'!$A$5:$DH$154,47+'Потребление ЭЭ_факт'!CM$4+35,FALSE),0))</f>
        <v>0</v>
      </c>
      <c r="BF152" s="17">
        <f>IF(AND($D152=$AW$4,$E152=BF$5),VLOOKUP($A152,'Потребление ЭЭ_факт'!$A$5:$DH$154,47+'Потребление ЭЭ_факт'!CN$4+35,FALSE),IF(BE152&lt;&gt;0,VLOOKUP($A152,'Потребление ЭЭ_факт'!$A$5:$DH$154,47+'Потребление ЭЭ_факт'!CN$4+35,FALSE),0))</f>
        <v>0</v>
      </c>
      <c r="BG152" s="17">
        <f>IF(AND($D152=$AW$4,$E152=BG$5),VLOOKUP($A152,'Потребление ЭЭ_факт'!$A$5:$DH$154,47+'Потребление ЭЭ_факт'!CO$4+35,FALSE),IF(BF152&lt;&gt;0,VLOOKUP($A152,'Потребление ЭЭ_факт'!$A$5:$DH$154,47+'Потребление ЭЭ_факт'!CO$4+35,FALSE),0))</f>
        <v>0</v>
      </c>
      <c r="BH152" s="17">
        <f>IF(AND($D152=$AW$4,$E152=BH$5),VLOOKUP($A152,'Потребление ЭЭ_факт'!$A$5:$DH$154,47+'Потребление ЭЭ_факт'!CP$4+35,FALSE),IF(BG152&lt;&gt;0,VLOOKUP($A152,'Потребление ЭЭ_факт'!$A$5:$DH$154,47+'Потребление ЭЭ_факт'!CP$4+35,FALSE),0))</f>
        <v>0</v>
      </c>
      <c r="BI152" s="14">
        <f>IF(AND($D152=$BI$4,$E152=BI$5),VLOOKUP($A152,'Потребление ЭЭ_факт'!$A$5:$DH$154,47+'Потребление ЭЭ_факт'!CQ$4+47,FALSE),IF(BH152&lt;&gt;0,VLOOKUP($A152,'Потребление ЭЭ_факт'!$A$5:$DH$154,47+'Потребление ЭЭ_факт'!CQ$4+47,FALSE),0))</f>
        <v>0</v>
      </c>
      <c r="BJ152" s="17">
        <f>IF(AND($D152=$BI$4,$E152=BJ$5),VLOOKUP($A152,'Потребление ЭЭ_факт'!$A$5:$DH$154,47+'Потребление ЭЭ_факт'!CR$4+47,FALSE),IF(BI152&lt;&gt;0,VLOOKUP($A152,'Потребление ЭЭ_факт'!$A$5:$DH$154,47+'Потребление ЭЭ_факт'!CR$4+47,FALSE),0))</f>
        <v>0</v>
      </c>
      <c r="BK152" s="17">
        <f>IF(AND($D152=$BI$4,$E152=BK$5),VLOOKUP($A152,'Потребление ЭЭ_факт'!$A$5:$DH$154,47+'Потребление ЭЭ_факт'!CS$4+47,FALSE),IF(BJ152&lt;&gt;0,VLOOKUP($A152,'Потребление ЭЭ_факт'!$A$5:$DH$154,47+'Потребление ЭЭ_факт'!CS$4+47,FALSE),0))</f>
        <v>0</v>
      </c>
      <c r="BL152" s="17">
        <f>IF(AND($D152=$BI$4,$E152=BL$5),VLOOKUP($A152,'Потребление ЭЭ_факт'!$A$5:$DH$154,47+'Потребление ЭЭ_факт'!CT$4+47,FALSE),IF(BK152&lt;&gt;0,VLOOKUP($A152,'Потребление ЭЭ_факт'!$A$5:$DH$154,47+'Потребление ЭЭ_факт'!CT$4+47,FALSE),0))</f>
        <v>0</v>
      </c>
      <c r="BM152" s="17">
        <f>IF(AND($D152=$BI$4,$E152=BM$5),VLOOKUP($A152,'Потребление ЭЭ_факт'!$A$5:$DH$154,47+'Потребление ЭЭ_факт'!CU$4+47,FALSE),IF(BL152&lt;&gt;0,VLOOKUP($A152,'Потребление ЭЭ_факт'!$A$5:$DH$154,47+'Потребление ЭЭ_факт'!CU$4+47,FALSE),0))</f>
        <v>0</v>
      </c>
      <c r="BN152" s="17">
        <f>IF(AND($D152=$BI$4,$E152=BN$5),VLOOKUP($A152,'Потребление ЭЭ_факт'!$A$5:$DH$154,47+'Потребление ЭЭ_факт'!CV$4+47,FALSE),IF(BM152&lt;&gt;0,VLOOKUP($A152,'Потребление ЭЭ_факт'!$A$5:$DH$154,47+'Потребление ЭЭ_факт'!CV$4+47,FALSE),0))</f>
        <v>0</v>
      </c>
      <c r="BO152" s="17">
        <f>IF(AND($D152=$BI$4,$E152=BO$5),VLOOKUP($A152,'Потребление ЭЭ_факт'!$A$5:$DH$154,47+'Потребление ЭЭ_факт'!CW$4+47,FALSE),IF(BN152&lt;&gt;0,VLOOKUP($A152,'Потребление ЭЭ_факт'!$A$5:$DH$154,47+'Потребление ЭЭ_факт'!CW$4+47,FALSE),0))</f>
        <v>0</v>
      </c>
      <c r="BP152" s="17">
        <f>IF(AND($D152=$BI$4,$E152=BP$5),VLOOKUP($A152,'Потребление ЭЭ_факт'!$A$5:$DH$154,47+'Потребление ЭЭ_факт'!CX$4+47,FALSE),IF(BO152&lt;&gt;0,VLOOKUP($A152,'Потребление ЭЭ_факт'!$A$5:$DH$154,47+'Потребление ЭЭ_факт'!CX$4+47,FALSE),0))</f>
        <v>0</v>
      </c>
      <c r="BQ152" s="17">
        <f>IF(AND($D152=$BI$4,$E152=BQ$5),VLOOKUP($A152,'Потребление ЭЭ_факт'!$A$5:$DH$154,47+'Потребление ЭЭ_факт'!CY$4+47,FALSE),IF(BP152&lt;&gt;0,VLOOKUP($A152,'Потребление ЭЭ_факт'!$A$5:$DH$154,47+'Потребление ЭЭ_факт'!CY$4+47,FALSE),0))</f>
        <v>0</v>
      </c>
      <c r="BR152" s="17">
        <f>IF(AND($D152=$BI$4,$E152=BR$5),VLOOKUP($A152,'Потребление ЭЭ_факт'!$A$5:$DH$154,47+'Потребление ЭЭ_факт'!CZ$4+47,FALSE),IF(BQ152&lt;&gt;0,VLOOKUP($A152,'Потребление ЭЭ_факт'!$A$5:$DH$154,47+'Потребление ЭЭ_факт'!CZ$4+47,FALSE),0))</f>
        <v>0</v>
      </c>
      <c r="BS152" s="17">
        <f>IF(AND($D152=$BI$4,$E152=BS$5),VLOOKUP($A152,'Потребление ЭЭ_факт'!$A$5:$DH$154,47+'Потребление ЭЭ_факт'!DA$4+47,FALSE),IF(BR152&lt;&gt;0,VLOOKUP($A152,'Потребление ЭЭ_факт'!$A$5:$DH$154,47+'Потребление ЭЭ_факт'!DA$4+47,FALSE),0))</f>
        <v>0</v>
      </c>
      <c r="BT152" s="17">
        <f>IF(AND($D152=$BI$4,$E152=BT$5),VLOOKUP($A152,'Потребление ЭЭ_факт'!$A$5:$DH$154,47+'Потребление ЭЭ_факт'!DB$4+47,FALSE),IF(BS152&lt;&gt;0,VLOOKUP($A152,'Потребление ЭЭ_факт'!$A$5:$DH$154,47+'Потребление ЭЭ_факт'!DB$4+47,FALSE),0))</f>
        <v>0</v>
      </c>
      <c r="BU152" s="14">
        <f>IF(AND($D152=$BU$4,$E152=BU$5),VLOOKUP($A152,'Потребление ЭЭ_факт'!$A$5:$DH$154,59+'Потребление ЭЭ_факт'!DC$4+47,FALSE),IF(BT152&lt;&gt;0,VLOOKUP($A152,'Потребление ЭЭ_факт'!$A$5:$DH$154,47+'Потребление ЭЭ_факт'!DC$4+59,FALSE),0))</f>
        <v>12648.451428571429</v>
      </c>
      <c r="BV152" s="17">
        <f>IF(AND($D152=$BU$4,$E152=BV$5),VLOOKUP($A152,'Потребление ЭЭ_факт'!$A$5:$DH$154,59+'Потребление ЭЭ_факт'!DD$4+47,FALSE),IF(BU152&lt;&gt;0,VLOOKUP($A152,'Потребление ЭЭ_факт'!$A$5:$DH$154,47+'Потребление ЭЭ_факт'!DD$4+59,FALSE),0))</f>
        <v>11654.955428571429</v>
      </c>
      <c r="BW152" s="17">
        <f>IF(AND($D152=$BU$4,$E152=BW$5),VLOOKUP($A152,'Потребление ЭЭ_факт'!$A$5:$DH$154,59+'Потребление ЭЭ_факт'!DE$4+47,FALSE),IF(BV152&lt;&gt;0,VLOOKUP($A152,'Потребление ЭЭ_факт'!$A$5:$DH$154,47+'Потребление ЭЭ_факт'!DE$4+59,FALSE),0))</f>
        <v>11050.768571428571</v>
      </c>
      <c r="BX152" s="17">
        <f>IF(AND($D152=$BU$4,$E152=BX$5),VLOOKUP($A152,'Потребление ЭЭ_факт'!$A$5:$DH$154,59+'Потребление ЭЭ_факт'!DF$4+47,FALSE),IF(BW152&lt;&gt;0,VLOOKUP($A152,'Потребление ЭЭ_факт'!$A$5:$DH$154,47+'Потребление ЭЭ_факт'!DF$4+59,FALSE),0))</f>
        <v>10349.499857142857</v>
      </c>
      <c r="BY152" s="17">
        <f>IF(AND($D152=$BU$4,$E152=BY$5),VLOOKUP($A152,'Потребление ЭЭ_факт'!$A$5:$DH$154,59+'Потребление ЭЭ_факт'!DG$4+47,FALSE),IF(BX152&lt;&gt;0,VLOOKUP($A152,'Потребление ЭЭ_факт'!$A$5:$DH$154,47+'Потребление ЭЭ_факт'!DG$4+59,FALSE),0))</f>
        <v>10840.572571428571</v>
      </c>
      <c r="BZ152" s="17">
        <f>IF(AND($D152=$BU$4,$E152=BZ$5),VLOOKUP($A152,'Потребление ЭЭ_факт'!$A$5:$DH$154,59+'Потребление ЭЭ_факт'!DH$4+47,FALSE),IF(BY152&lt;&gt;0,VLOOKUP($A152,'Потребление ЭЭ_факт'!$A$5:$DH$154,47+'Потребление ЭЭ_факт'!DH$4+59,FALSE),0))</f>
        <v>11615.097142857145</v>
      </c>
      <c r="CA152" s="17">
        <f t="shared" si="598"/>
        <v>11615.097142857145</v>
      </c>
      <c r="CB152" s="17">
        <f t="shared" si="598"/>
        <v>11615.097142857145</v>
      </c>
      <c r="CC152" s="17">
        <f t="shared" si="598"/>
        <v>11615.097142857145</v>
      </c>
      <c r="CD152" s="17">
        <f t="shared" si="598"/>
        <v>11615.097142857145</v>
      </c>
      <c r="CE152" s="17">
        <f t="shared" si="598"/>
        <v>11615.097142857145</v>
      </c>
      <c r="CF152" s="15">
        <f t="shared" si="598"/>
        <v>11615.097142857145</v>
      </c>
      <c r="CG152" s="14">
        <f t="shared" si="598"/>
        <v>11615.097142857145</v>
      </c>
      <c r="CH152" s="15">
        <f t="shared" si="598"/>
        <v>11615.097142857145</v>
      </c>
      <c r="CI152" s="15">
        <f t="shared" si="598"/>
        <v>11615.097142857145</v>
      </c>
      <c r="CJ152" s="15">
        <f t="shared" si="598"/>
        <v>11615.097142857145</v>
      </c>
      <c r="CK152" s="15">
        <f t="shared" si="598"/>
        <v>11615.097142857145</v>
      </c>
      <c r="CL152" s="15">
        <f t="shared" si="598"/>
        <v>11615.097142857145</v>
      </c>
      <c r="CM152" s="15">
        <f t="shared" si="591"/>
        <v>11615.097142857145</v>
      </c>
      <c r="CN152" s="15">
        <f t="shared" si="592"/>
        <v>11615.097142857145</v>
      </c>
      <c r="CO152" s="15">
        <f t="shared" si="593"/>
        <v>11615.097142857145</v>
      </c>
      <c r="CP152" s="15">
        <f t="shared" si="594"/>
        <v>11615.097142857145</v>
      </c>
      <c r="CQ152" s="15">
        <f t="shared" si="595"/>
        <v>11615.097142857145</v>
      </c>
      <c r="CR152" s="16">
        <f t="shared" si="596"/>
        <v>11615.097142857145</v>
      </c>
      <c r="CS152" s="14">
        <f t="shared" si="589"/>
        <v>11615.097142857145</v>
      </c>
      <c r="CT152" s="15">
        <f t="shared" si="559"/>
        <v>11615.097142857145</v>
      </c>
      <c r="CU152" s="15">
        <f t="shared" si="560"/>
        <v>11615.097142857145</v>
      </c>
      <c r="CV152" s="15">
        <f t="shared" si="561"/>
        <v>11615.097142857145</v>
      </c>
      <c r="CW152" s="15">
        <f t="shared" si="562"/>
        <v>11615.097142857145</v>
      </c>
      <c r="CX152" s="15">
        <f t="shared" si="563"/>
        <v>11615.097142857145</v>
      </c>
      <c r="CY152" s="15">
        <f t="shared" si="564"/>
        <v>11615.097142857145</v>
      </c>
      <c r="CZ152" s="15">
        <f t="shared" si="565"/>
        <v>11615.097142857145</v>
      </c>
      <c r="DA152" s="15">
        <f t="shared" si="566"/>
        <v>11615.097142857145</v>
      </c>
      <c r="DB152" s="15">
        <f t="shared" si="567"/>
        <v>11615.097142857145</v>
      </c>
      <c r="DC152" s="15">
        <f t="shared" si="568"/>
        <v>11615.097142857145</v>
      </c>
      <c r="DD152" s="16">
        <f t="shared" si="602"/>
        <v>11615.097142857145</v>
      </c>
      <c r="DE152" s="14">
        <f t="shared" si="603"/>
        <v>11615.097142857145</v>
      </c>
      <c r="DF152" s="15">
        <f t="shared" si="569"/>
        <v>11615.097142857145</v>
      </c>
      <c r="DG152" s="15">
        <f t="shared" si="570"/>
        <v>11615.097142857145</v>
      </c>
      <c r="DH152" s="15">
        <f t="shared" si="571"/>
        <v>11615.097142857145</v>
      </c>
      <c r="DI152" s="15">
        <f t="shared" si="572"/>
        <v>11615.097142857145</v>
      </c>
      <c r="DJ152" s="15">
        <f t="shared" si="573"/>
        <v>11615.097142857145</v>
      </c>
      <c r="DK152" s="15">
        <f t="shared" si="574"/>
        <v>11615.097142857145</v>
      </c>
      <c r="DL152" s="15">
        <f t="shared" si="575"/>
        <v>11615.097142857145</v>
      </c>
      <c r="DM152" s="15">
        <f t="shared" si="576"/>
        <v>11615.097142857145</v>
      </c>
      <c r="DN152" s="15">
        <f t="shared" si="577"/>
        <v>11615.097142857145</v>
      </c>
      <c r="DO152" s="15">
        <f t="shared" si="578"/>
        <v>11615.097142857145</v>
      </c>
      <c r="DP152" s="16">
        <f t="shared" si="579"/>
        <v>11615.097142857145</v>
      </c>
      <c r="DQ152" s="14">
        <f t="shared" si="486"/>
        <v>11615.097142857145</v>
      </c>
      <c r="DR152" s="15">
        <f t="shared" si="487"/>
        <v>11615.097142857145</v>
      </c>
      <c r="DS152" s="15">
        <f t="shared" si="488"/>
        <v>11615.097142857145</v>
      </c>
      <c r="DT152" s="15">
        <f t="shared" si="489"/>
        <v>11615.097142857145</v>
      </c>
      <c r="DU152" s="15">
        <f t="shared" si="490"/>
        <v>11615.097142857145</v>
      </c>
      <c r="DV152" s="15">
        <f t="shared" si="491"/>
        <v>11615.097142857145</v>
      </c>
      <c r="DW152" s="15">
        <f t="shared" si="492"/>
        <v>11615.097142857145</v>
      </c>
      <c r="DX152" s="15">
        <f t="shared" si="493"/>
        <v>11615.097142857145</v>
      </c>
      <c r="DY152" s="15">
        <f t="shared" si="494"/>
        <v>11615.097142857145</v>
      </c>
      <c r="DZ152" s="15">
        <f t="shared" si="604"/>
        <v>11615.097142857145</v>
      </c>
      <c r="EA152" s="15">
        <f t="shared" si="605"/>
        <v>11615.097142857145</v>
      </c>
      <c r="EB152" s="16">
        <f t="shared" si="606"/>
        <v>11615.097142857145</v>
      </c>
      <c r="EC152" s="14">
        <f t="shared" si="607"/>
        <v>11615.097142857145</v>
      </c>
      <c r="ED152" s="15">
        <f t="shared" si="608"/>
        <v>11615.097142857145</v>
      </c>
      <c r="EE152" s="15">
        <f t="shared" si="609"/>
        <v>11615.097142857145</v>
      </c>
      <c r="EF152" s="15">
        <f t="shared" si="610"/>
        <v>11615.097142857145</v>
      </c>
      <c r="EG152" s="15">
        <f t="shared" si="611"/>
        <v>11615.097142857145</v>
      </c>
      <c r="EH152" s="15">
        <f t="shared" si="612"/>
        <v>11615.097142857145</v>
      </c>
      <c r="EI152" s="15">
        <f t="shared" si="613"/>
        <v>11615.097142857145</v>
      </c>
      <c r="EJ152" s="15">
        <f t="shared" si="614"/>
        <v>11615.097142857145</v>
      </c>
      <c r="EK152" s="15">
        <f t="shared" si="615"/>
        <v>11615.097142857145</v>
      </c>
      <c r="EL152" s="15">
        <f t="shared" si="616"/>
        <v>11615.097142857145</v>
      </c>
      <c r="EM152" s="15">
        <f t="shared" si="617"/>
        <v>11615.097142857145</v>
      </c>
      <c r="EN152" s="16">
        <f t="shared" si="618"/>
        <v>11615.097142857145</v>
      </c>
      <c r="EO152" s="14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6"/>
      <c r="FC152" s="14"/>
      <c r="FD152" s="17"/>
      <c r="FE152" s="17"/>
      <c r="FF152" s="17"/>
      <c r="FG152" s="17"/>
      <c r="FH152" s="17"/>
      <c r="FI152" s="17"/>
      <c r="FJ152" s="17"/>
      <c r="FK152" s="17"/>
      <c r="FL152" s="17"/>
      <c r="FM152" s="17"/>
      <c r="FN152" s="17"/>
      <c r="FO152" s="14"/>
      <c r="FP152" s="17"/>
      <c r="FQ152" s="17"/>
      <c r="FR152" s="17"/>
      <c r="FS152" s="17"/>
      <c r="FT152" s="17"/>
      <c r="FU152" s="17"/>
      <c r="FV152" s="17"/>
      <c r="FW152" s="17"/>
      <c r="FX152" s="17"/>
      <c r="FY152" s="17"/>
      <c r="FZ152" s="17"/>
      <c r="GA152" s="14"/>
      <c r="GB152" s="17"/>
      <c r="GC152" s="17"/>
      <c r="GD152" s="17"/>
      <c r="GE152" s="17"/>
      <c r="GF152" s="17"/>
      <c r="GG152" s="17"/>
      <c r="GH152" s="17"/>
      <c r="GI152" s="17"/>
      <c r="GJ152" s="17"/>
      <c r="GK152" s="17"/>
      <c r="GL152" s="17"/>
      <c r="GM152" s="14"/>
      <c r="GN152" s="17">
        <f t="shared" si="501"/>
        <v>11654.955428571429</v>
      </c>
      <c r="GO152" s="17">
        <f t="shared" si="502"/>
        <v>11050.768571428571</v>
      </c>
      <c r="GP152" s="17">
        <f t="shared" si="503"/>
        <v>10349.499857142857</v>
      </c>
      <c r="GQ152" s="17">
        <f t="shared" si="504"/>
        <v>10840.572571428571</v>
      </c>
      <c r="GR152" s="17">
        <f t="shared" si="505"/>
        <v>11615.097142857145</v>
      </c>
      <c r="GS152" s="17">
        <f t="shared" si="506"/>
        <v>11615.097142857145</v>
      </c>
      <c r="GT152" s="17">
        <f t="shared" si="507"/>
        <v>11615.097142857145</v>
      </c>
      <c r="GU152" s="17">
        <f t="shared" si="508"/>
        <v>11615.097142857145</v>
      </c>
      <c r="GV152" s="17">
        <f t="shared" si="509"/>
        <v>11615.097142857145</v>
      </c>
      <c r="GW152" s="17">
        <f t="shared" si="510"/>
        <v>11615.097142857145</v>
      </c>
      <c r="GX152" s="15">
        <f t="shared" si="511"/>
        <v>11615.097142857145</v>
      </c>
      <c r="GY152" s="14">
        <f t="shared" si="512"/>
        <v>11615.097142857145</v>
      </c>
      <c r="GZ152" s="15">
        <f t="shared" si="513"/>
        <v>11615.097142857145</v>
      </c>
      <c r="HA152" s="15">
        <f t="shared" si="514"/>
        <v>11615.097142857145</v>
      </c>
      <c r="HB152" s="15">
        <f t="shared" si="515"/>
        <v>11615.097142857145</v>
      </c>
      <c r="HC152" s="15">
        <f t="shared" si="516"/>
        <v>11615.097142857145</v>
      </c>
      <c r="HD152" s="15">
        <f t="shared" si="517"/>
        <v>11615.097142857145</v>
      </c>
      <c r="HE152" s="15">
        <f t="shared" si="518"/>
        <v>11615.097142857145</v>
      </c>
      <c r="HF152" s="15">
        <f t="shared" si="519"/>
        <v>11615.097142857145</v>
      </c>
      <c r="HG152" s="15">
        <f t="shared" si="520"/>
        <v>11615.097142857145</v>
      </c>
      <c r="HH152" s="15">
        <f t="shared" si="521"/>
        <v>11615.097142857145</v>
      </c>
      <c r="HI152" s="15">
        <f t="shared" si="522"/>
        <v>11615.097142857145</v>
      </c>
      <c r="HJ152" s="16">
        <f t="shared" si="523"/>
        <v>11615.097142857145</v>
      </c>
      <c r="HK152" s="14">
        <f t="shared" si="524"/>
        <v>11615.097142857145</v>
      </c>
      <c r="HL152" s="15">
        <f t="shared" si="525"/>
        <v>11615.097142857145</v>
      </c>
      <c r="HM152" s="15">
        <f t="shared" si="526"/>
        <v>11615.097142857145</v>
      </c>
      <c r="HN152" s="15">
        <f t="shared" si="527"/>
        <v>11615.097142857145</v>
      </c>
      <c r="HO152" s="15">
        <f t="shared" si="528"/>
        <v>11615.097142857145</v>
      </c>
      <c r="HP152" s="15">
        <f t="shared" si="529"/>
        <v>11615.097142857145</v>
      </c>
      <c r="HQ152" s="15">
        <f t="shared" si="530"/>
        <v>11615.097142857145</v>
      </c>
      <c r="HR152" s="15">
        <f t="shared" si="531"/>
        <v>11615.097142857145</v>
      </c>
      <c r="HS152" s="15">
        <f t="shared" si="532"/>
        <v>11615.097142857145</v>
      </c>
      <c r="HT152" s="15">
        <f t="shared" si="533"/>
        <v>11615.097142857145</v>
      </c>
      <c r="HU152" s="15">
        <f t="shared" si="534"/>
        <v>11615.097142857145</v>
      </c>
      <c r="HV152" s="16">
        <f t="shared" si="535"/>
        <v>11615.097142857145</v>
      </c>
      <c r="HW152" s="14">
        <f t="shared" si="536"/>
        <v>11615.097142857145</v>
      </c>
      <c r="HX152" s="15">
        <f t="shared" si="537"/>
        <v>11615.097142857145</v>
      </c>
      <c r="HY152" s="15">
        <f t="shared" si="538"/>
        <v>11615.097142857145</v>
      </c>
      <c r="HZ152" s="15">
        <f t="shared" si="539"/>
        <v>11615.097142857145</v>
      </c>
      <c r="IA152" s="15">
        <f t="shared" si="540"/>
        <v>11615.097142857145</v>
      </c>
      <c r="IB152" s="15">
        <f t="shared" si="541"/>
        <v>11615.097142857145</v>
      </c>
      <c r="IC152" s="15">
        <f t="shared" si="542"/>
        <v>11615.097142857145</v>
      </c>
      <c r="ID152" s="15">
        <f t="shared" si="543"/>
        <v>11615.097142857145</v>
      </c>
      <c r="IE152" s="15">
        <f t="shared" si="544"/>
        <v>11615.097142857145</v>
      </c>
      <c r="IF152" s="15">
        <f t="shared" si="545"/>
        <v>11615.097142857145</v>
      </c>
      <c r="IG152" s="15">
        <f t="shared" si="546"/>
        <v>11615.097142857145</v>
      </c>
      <c r="IH152" s="16">
        <f t="shared" si="547"/>
        <v>11615.097142857145</v>
      </c>
      <c r="II152" s="14">
        <f t="shared" si="548"/>
        <v>11615.097142857145</v>
      </c>
      <c r="IJ152" s="15">
        <f t="shared" si="549"/>
        <v>11615.097142857145</v>
      </c>
      <c r="IK152" s="15">
        <f t="shared" si="550"/>
        <v>11615.097142857145</v>
      </c>
      <c r="IL152" s="15">
        <f t="shared" si="551"/>
        <v>11615.097142857145</v>
      </c>
      <c r="IM152" s="15">
        <f t="shared" si="552"/>
        <v>11615.097142857145</v>
      </c>
      <c r="IN152" s="15">
        <f t="shared" si="553"/>
        <v>11615.097142857145</v>
      </c>
      <c r="IO152" s="15">
        <f t="shared" si="554"/>
        <v>11615.097142857145</v>
      </c>
      <c r="IP152" s="15">
        <f t="shared" si="597"/>
        <v>11615.097142857145</v>
      </c>
      <c r="IQ152" s="15">
        <f t="shared" si="599"/>
        <v>11615.097142857145</v>
      </c>
      <c r="IR152" s="15">
        <f t="shared" si="600"/>
        <v>11615.097142857145</v>
      </c>
      <c r="IS152" s="15">
        <f t="shared" si="601"/>
        <v>11615.097142857145</v>
      </c>
      <c r="IT152" s="16">
        <f t="shared" si="619"/>
        <v>11615.097142857145</v>
      </c>
      <c r="IU152" s="14">
        <f t="shared" si="620"/>
        <v>11615.097142857145</v>
      </c>
      <c r="IV152" s="15"/>
      <c r="IW152" s="15"/>
      <c r="IX152" s="15"/>
      <c r="IY152" s="15"/>
      <c r="IZ152" s="15"/>
      <c r="JA152" s="15"/>
      <c r="JB152" s="15"/>
      <c r="JC152" s="15"/>
      <c r="JD152" s="15"/>
      <c r="JE152" s="15"/>
      <c r="JF152" s="16"/>
      <c r="JH152" s="17"/>
      <c r="JI152" s="14">
        <f t="shared" si="580"/>
        <v>0</v>
      </c>
      <c r="JJ152" s="15">
        <f t="shared" si="581"/>
        <v>0</v>
      </c>
      <c r="JK152" s="15">
        <f t="shared" si="582"/>
        <v>0</v>
      </c>
      <c r="JL152" s="15">
        <f t="shared" si="583"/>
        <v>125201.47642857148</v>
      </c>
      <c r="JM152" s="15">
        <f t="shared" si="584"/>
        <v>139381.16571428577</v>
      </c>
      <c r="JN152" s="15">
        <f t="shared" si="585"/>
        <v>139381.16571428577</v>
      </c>
      <c r="JO152" s="15">
        <f t="shared" si="586"/>
        <v>139381.16571428577</v>
      </c>
      <c r="JP152" s="15">
        <f t="shared" si="587"/>
        <v>139381.16571428577</v>
      </c>
      <c r="JQ152" s="15">
        <f t="shared" si="588"/>
        <v>11615.097142857145</v>
      </c>
      <c r="JR152" s="14"/>
    </row>
    <row r="153" spans="1:278" ht="12.75" customHeight="1" x14ac:dyDescent="0.25">
      <c r="A153" s="5" t="s">
        <v>195</v>
      </c>
      <c r="B153" s="3" t="s">
        <v>196</v>
      </c>
      <c r="C153" s="4">
        <v>45699</v>
      </c>
      <c r="D153">
        <f t="shared" si="479"/>
        <v>2025</v>
      </c>
      <c r="E153">
        <f t="shared" si="480"/>
        <v>2</v>
      </c>
      <c r="F153">
        <f t="shared" si="481"/>
        <v>2022</v>
      </c>
      <c r="G153">
        <f t="shared" si="483"/>
        <v>2</v>
      </c>
      <c r="H153">
        <f t="shared" si="555"/>
        <v>2025</v>
      </c>
      <c r="I153">
        <f t="shared" si="556"/>
        <v>3</v>
      </c>
      <c r="J153">
        <f t="shared" si="557"/>
        <v>2030</v>
      </c>
      <c r="K153">
        <f t="shared" si="558"/>
        <v>2</v>
      </c>
      <c r="M153" s="28">
        <f>IF(AND($D153=$M$4,$E153=M$5),VLOOKUP($A153,'Потребление ЭЭ_факт'!$A$5:$DH$154,47+'Потребление ЭЭ_факт'!AU$4-1,FALSE),IF(L153&lt;&gt;0,VLOOKUP($A153,'Потребление ЭЭ_факт'!$A$5:$DH$154,47+'Потребление ЭЭ_факт'!AU$4-1,FALSE),0))</f>
        <v>0</v>
      </c>
      <c r="N153" s="17">
        <f>IF(AND($D153=$M$4,$E153=N$5),VLOOKUP($A153,'Потребление ЭЭ_факт'!$A$5:$DH$154,47+'Потребление ЭЭ_факт'!AV$4-1,FALSE),IF(M153&lt;&gt;0,VLOOKUP($A153,'Потребление ЭЭ_факт'!$A$5:$DH$154,47+'Потребление ЭЭ_факт'!AV$4-1,FALSE),0))</f>
        <v>0</v>
      </c>
      <c r="O153" s="17">
        <f>IF(AND($D153=$M$4,$E153=O$5),VLOOKUP($A153,'Потребление ЭЭ_факт'!$A$5:$DH$154,47+'Потребление ЭЭ_факт'!AW$4-1,FALSE),IF(N153&lt;&gt;0,VLOOKUP($A153,'Потребление ЭЭ_факт'!$A$5:$DH$154,47+'Потребление ЭЭ_факт'!AW$4-1,FALSE),0))</f>
        <v>0</v>
      </c>
      <c r="P153" s="17">
        <f>IF(AND($D153=$M$4,$E153=P$5),VLOOKUP($A153,'Потребление ЭЭ_факт'!$A$5:$DH$154,47+'Потребление ЭЭ_факт'!AX$4-1,FALSE),IF(O153&lt;&gt;0,VLOOKUP($A153,'Потребление ЭЭ_факт'!$A$5:$DH$154,47+'Потребление ЭЭ_факт'!AX$4-1,FALSE),0))</f>
        <v>0</v>
      </c>
      <c r="Q153" s="17">
        <f>IF(AND($D153=$M$4,$E153=Q$5),VLOOKUP($A153,'Потребление ЭЭ_факт'!$A$5:$DH$154,47+'Потребление ЭЭ_факт'!AY$4-1,FALSE),IF(P153&lt;&gt;0,VLOOKUP($A153,'Потребление ЭЭ_факт'!$A$5:$DH$154,47+'Потребление ЭЭ_факт'!AY$4-1,FALSE),0))</f>
        <v>0</v>
      </c>
      <c r="R153" s="17">
        <f>IF(AND($D153=$M$4,$E153=R$5),VLOOKUP($A153,'Потребление ЭЭ_факт'!$A$5:$DH$154,47+'Потребление ЭЭ_факт'!AZ$4-1,FALSE),IF(Q153&lt;&gt;0,VLOOKUP($A153,'Потребление ЭЭ_факт'!$A$5:$DH$154,47+'Потребление ЭЭ_факт'!AZ$4-1,FALSE),0))</f>
        <v>0</v>
      </c>
      <c r="S153" s="17">
        <f>IF(AND($D153=$M$4,$E153=S$5),VLOOKUP($A153,'Потребление ЭЭ_факт'!$A$5:$DH$154,47+'Потребление ЭЭ_факт'!BA$4-1,FALSE),IF(R153&lt;&gt;0,VLOOKUP($A153,'Потребление ЭЭ_факт'!$A$5:$DH$154,47+'Потребление ЭЭ_факт'!BA$4-1,FALSE),0))</f>
        <v>0</v>
      </c>
      <c r="T153" s="17">
        <f>IF(AND($D153=$M$4,$E153=T$5),VLOOKUP($A153,'Потребление ЭЭ_факт'!$A$5:$DH$154,47+'Потребление ЭЭ_факт'!BB$4-1,FALSE),IF(S153&lt;&gt;0,VLOOKUP($A153,'Потребление ЭЭ_факт'!$A$5:$DH$154,47+'Потребление ЭЭ_факт'!BB$4-1,FALSE),0))</f>
        <v>0</v>
      </c>
      <c r="U153" s="17">
        <f>IF(AND($D153=$M$4,$E153=U$5),VLOOKUP($A153,'Потребление ЭЭ_факт'!$A$5:$DH$154,47+'Потребление ЭЭ_факт'!BC$4-1,FALSE),IF(T153&lt;&gt;0,VLOOKUP($A153,'Потребление ЭЭ_факт'!$A$5:$DH$154,47+'Потребление ЭЭ_факт'!BC$4-1,FALSE),0))</f>
        <v>0</v>
      </c>
      <c r="V153" s="17">
        <f>IF(AND($D153=$M$4,$E153=V$5),VLOOKUP($A153,'Потребление ЭЭ_факт'!$A$5:$DH$154,47+'Потребление ЭЭ_факт'!BD$4-1,FALSE),IF(U153&lt;&gt;0,VLOOKUP($A153,'Потребление ЭЭ_факт'!$A$5:$DH$154,47+'Потребление ЭЭ_факт'!BD$4-1,FALSE),0))</f>
        <v>0</v>
      </c>
      <c r="W153" s="17">
        <f>IF(AND($D153=$M$4,$E153=W$5),VLOOKUP($A153,'Потребление ЭЭ_факт'!$A$5:$DH$154,47+'Потребление ЭЭ_факт'!BE$4-1,FALSE),IF(V153&lt;&gt;0,VLOOKUP($A153,'Потребление ЭЭ_факт'!$A$5:$DH$154,47+'Потребление ЭЭ_факт'!BE$4-1,FALSE),0))</f>
        <v>0</v>
      </c>
      <c r="X153" s="17">
        <f>IF(AND($D153=$M$4,$E153=X$5),VLOOKUP($A153,'Потребление ЭЭ_факт'!$A$5:$DH$154,47+'Потребление ЭЭ_факт'!BF$4-1,FALSE),IF(W153&lt;&gt;0,VLOOKUP($A153,'Потребление ЭЭ_факт'!$A$5:$DH$154,47+'Потребление ЭЭ_факт'!BF$4-1,FALSE),0))</f>
        <v>0</v>
      </c>
      <c r="Y153" s="14">
        <f>IF(AND($D153=$Y$4,$E153=Y$5),VLOOKUP($A153,'Потребление ЭЭ_факт'!$A$5:$DH$154,47+'Потребление ЭЭ_факт'!BG$4+11,FALSE),IF(X153&lt;&gt;0,VLOOKUP($A153,'Потребление ЭЭ_факт'!$A$5:$DH$154,47+'Потребление ЭЭ_факт'!BG$4+11,FALSE),0))</f>
        <v>0</v>
      </c>
      <c r="Z153" s="17">
        <f>IF(AND($D153=$Y$4,$E153=Z$5),VLOOKUP($A153,'Потребление ЭЭ_факт'!$A$5:$DH$154,47+'Потребление ЭЭ_факт'!BH$4+11,FALSE),IF(Y153&lt;&gt;0,VLOOKUP($A153,'Потребление ЭЭ_факт'!$A$5:$DH$154,47+'Потребление ЭЭ_факт'!BH$4+11,FALSE),0))</f>
        <v>0</v>
      </c>
      <c r="AA153" s="17">
        <f>IF(AND($D153=$Y$4,$E153=AA$5),VLOOKUP($A153,'Потребление ЭЭ_факт'!$A$5:$DH$154,47+'Потребление ЭЭ_факт'!BI$4+11,FALSE),IF(Z153&lt;&gt;0,VLOOKUP($A153,'Потребление ЭЭ_факт'!$A$5:$DH$154,47+'Потребление ЭЭ_факт'!BI$4+11,FALSE),0))</f>
        <v>0</v>
      </c>
      <c r="AB153" s="17">
        <f>IF(AND($D153=$Y$4,$E153=AB$5),VLOOKUP($A153,'Потребление ЭЭ_факт'!$A$5:$DH$154,47+'Потребление ЭЭ_факт'!BJ$4+11,FALSE),IF(AA153&lt;&gt;0,VLOOKUP($A153,'Потребление ЭЭ_факт'!$A$5:$DH$154,47+'Потребление ЭЭ_факт'!BJ$4+11,FALSE),0))</f>
        <v>0</v>
      </c>
      <c r="AC153" s="17">
        <f>IF(AND($D153=$Y$4,$E153=AC$5),VLOOKUP($A153,'Потребление ЭЭ_факт'!$A$5:$DH$154,47+'Потребление ЭЭ_факт'!BK$4+11,FALSE),IF(AB153&lt;&gt;0,VLOOKUP($A153,'Потребление ЭЭ_факт'!$A$5:$DH$154,47+'Потребление ЭЭ_факт'!BK$4+11,FALSE),0))</f>
        <v>0</v>
      </c>
      <c r="AD153" s="17">
        <f>IF(AND($D153=$Y$4,$E153=AD$5),VLOOKUP($A153,'Потребление ЭЭ_факт'!$A$5:$DH$154,47+'Потребление ЭЭ_факт'!BL$4+11,FALSE),IF(AC153&lt;&gt;0,VLOOKUP($A153,'Потребление ЭЭ_факт'!$A$5:$DH$154,47+'Потребление ЭЭ_факт'!BL$4+11,FALSE),0))</f>
        <v>0</v>
      </c>
      <c r="AE153" s="17">
        <f>IF(AND($D153=$Y$4,$E153=AE$5),VLOOKUP($A153,'Потребление ЭЭ_факт'!$A$5:$DH$154,47+'Потребление ЭЭ_факт'!BM$4+11,FALSE),IF(AD153&lt;&gt;0,VLOOKUP($A153,'Потребление ЭЭ_факт'!$A$5:$DH$154,47+'Потребление ЭЭ_факт'!BM$4+11,FALSE),0))</f>
        <v>0</v>
      </c>
      <c r="AF153" s="17">
        <f>IF(AND($D153=$Y$4,$E153=AF$5),VLOOKUP($A153,'Потребление ЭЭ_факт'!$A$5:$DH$154,47+'Потребление ЭЭ_факт'!BN$4+11,FALSE),IF(AE153&lt;&gt;0,VLOOKUP($A153,'Потребление ЭЭ_факт'!$A$5:$DH$154,47+'Потребление ЭЭ_факт'!BN$4+11,FALSE),0))</f>
        <v>0</v>
      </c>
      <c r="AG153" s="17">
        <f>IF(AND($D153=$Y$4,$E153=AG$5),VLOOKUP($A153,'Потребление ЭЭ_факт'!$A$5:$DH$154,47+'Потребление ЭЭ_факт'!BO$4+11,FALSE),IF(AF153&lt;&gt;0,VLOOKUP($A153,'Потребление ЭЭ_факт'!$A$5:$DH$154,47+'Потребление ЭЭ_факт'!BO$4+11,FALSE),0))</f>
        <v>0</v>
      </c>
      <c r="AH153" s="17">
        <f>IF(AND($D153=$Y$4,$E153=AH$5),VLOOKUP($A153,'Потребление ЭЭ_факт'!$A$5:$DH$154,47+'Потребление ЭЭ_факт'!BP$4+11,FALSE),IF(AG153&lt;&gt;0,VLOOKUP($A153,'Потребление ЭЭ_факт'!$A$5:$DH$154,47+'Потребление ЭЭ_факт'!BP$4+11,FALSE),0))</f>
        <v>0</v>
      </c>
      <c r="AI153" s="17">
        <f>IF(AND($D153=$Y$4,$E153=AI$5),VLOOKUP($A153,'Потребление ЭЭ_факт'!$A$5:$DH$154,47+'Потребление ЭЭ_факт'!BQ$4+11,FALSE),IF(AH153&lt;&gt;0,VLOOKUP($A153,'Потребление ЭЭ_факт'!$A$5:$DH$154,47+'Потребление ЭЭ_факт'!BQ$4+11,FALSE),0))</f>
        <v>0</v>
      </c>
      <c r="AJ153" s="17">
        <f>IF(AND($D153=$Y$4,$E153=AJ$5),VLOOKUP($A153,'Потребление ЭЭ_факт'!$A$5:$DH$154,47+'Потребление ЭЭ_факт'!BR$4+11,FALSE),IF(AI153&lt;&gt;0,VLOOKUP($A153,'Потребление ЭЭ_факт'!$A$5:$DH$154,47+'Потребление ЭЭ_факт'!BR$4+11,FALSE),0))</f>
        <v>0</v>
      </c>
      <c r="AK153" s="14">
        <f>IF(AND($D153=$AK$4,$E153=AK$5),VLOOKUP($A153,'Потребление ЭЭ_факт'!$A$5:$DH$154,47+'Потребление ЭЭ_факт'!BS$4+23,FALSE),IF(AJ153&lt;&gt;0,VLOOKUP($A153,'Потребление ЭЭ_факт'!$A$5:$DH$154,47+'Потребление ЭЭ_факт'!BS$4+23,FALSE),0))</f>
        <v>0</v>
      </c>
      <c r="AL153" s="17">
        <f>IF(AND($D153=$AK$4,$E153=AL$5),VLOOKUP($A153,'Потребление ЭЭ_факт'!$A$5:$DH$154,47+'Потребление ЭЭ_факт'!BT$4+23,FALSE),IF(AK153&lt;&gt;0,VLOOKUP($A153,'Потребление ЭЭ_факт'!$A$5:$DH$154,47+'Потребление ЭЭ_факт'!BT$4+23,FALSE),0))</f>
        <v>0</v>
      </c>
      <c r="AM153" s="17">
        <f>IF(AND($D153=$AK$4,$E153=AM$5),VLOOKUP($A153,'Потребление ЭЭ_факт'!$A$5:$DH$154,47+'Потребление ЭЭ_факт'!BU$4+23,FALSE),IF(AL153&lt;&gt;0,VLOOKUP($A153,'Потребление ЭЭ_факт'!$A$5:$DH$154,47+'Потребление ЭЭ_факт'!BU$4+23,FALSE),0))</f>
        <v>0</v>
      </c>
      <c r="AN153" s="17">
        <f>IF(AND($D153=$AK$4,$E153=AN$5),VLOOKUP($A153,'Потребление ЭЭ_факт'!$A$5:$DH$154,47+'Потребление ЭЭ_факт'!BV$4+23,FALSE),IF(AM153&lt;&gt;0,VLOOKUP($A153,'Потребление ЭЭ_факт'!$A$5:$DH$154,47+'Потребление ЭЭ_факт'!BV$4+23,FALSE),0))</f>
        <v>0</v>
      </c>
      <c r="AO153" s="17">
        <f>IF(AND($D153=$AK$4,$E153=AO$5),VLOOKUP($A153,'Потребление ЭЭ_факт'!$A$5:$DH$154,47+'Потребление ЭЭ_факт'!BW$4+23,FALSE),IF(AN153&lt;&gt;0,VLOOKUP($A153,'Потребление ЭЭ_факт'!$A$5:$DH$154,47+'Потребление ЭЭ_факт'!BW$4+23,FALSE),0))</f>
        <v>0</v>
      </c>
      <c r="AP153" s="17">
        <f>IF(AND($D153=$AK$4,$E153=AP$5),VLOOKUP($A153,'Потребление ЭЭ_факт'!$A$5:$DH$154,47+'Потребление ЭЭ_факт'!BX$4+23,FALSE),IF(AO153&lt;&gt;0,VLOOKUP($A153,'Потребление ЭЭ_факт'!$A$5:$DH$154,47+'Потребление ЭЭ_факт'!BX$4+23,FALSE),0))</f>
        <v>0</v>
      </c>
      <c r="AQ153" s="17">
        <f>IF(AND($D153=$AK$4,$E153=AQ$5),VLOOKUP($A153,'Потребление ЭЭ_факт'!$A$5:$DH$154,47+'Потребление ЭЭ_факт'!BY$4+23,FALSE),IF(AP153&lt;&gt;0,VLOOKUP($A153,'Потребление ЭЭ_факт'!$A$5:$DH$154,47+'Потребление ЭЭ_факт'!BY$4+23,FALSE),0))</f>
        <v>0</v>
      </c>
      <c r="AR153" s="17">
        <f>IF(AND($D153=$AK$4,$E153=AR$5),VLOOKUP($A153,'Потребление ЭЭ_факт'!$A$5:$DH$154,47+'Потребление ЭЭ_факт'!BZ$4+23,FALSE),IF(AQ153&lt;&gt;0,VLOOKUP($A153,'Потребление ЭЭ_факт'!$A$5:$DH$154,47+'Потребление ЭЭ_факт'!BZ$4+23,FALSE),0))</f>
        <v>0</v>
      </c>
      <c r="AS153" s="17">
        <f>IF(AND($D153=$AK$4,$E153=AS$5),VLOOKUP($A153,'Потребление ЭЭ_факт'!$A$5:$DH$154,47+'Потребление ЭЭ_факт'!CA$4+23,FALSE),IF(AR153&lt;&gt;0,VLOOKUP($A153,'Потребление ЭЭ_факт'!$A$5:$DH$154,47+'Потребление ЭЭ_факт'!CA$4+23,FALSE),0))</f>
        <v>0</v>
      </c>
      <c r="AT153" s="17">
        <f>IF(AND($D153=$AK$4,$E153=AT$5),VLOOKUP($A153,'Потребление ЭЭ_факт'!$A$5:$DH$154,47+'Потребление ЭЭ_факт'!CB$4+23,FALSE),IF(AS153&lt;&gt;0,VLOOKUP($A153,'Потребление ЭЭ_факт'!$A$5:$DH$154,47+'Потребление ЭЭ_факт'!CB$4+23,FALSE),0))</f>
        <v>0</v>
      </c>
      <c r="AU153" s="17">
        <f>IF(AND($D153=$AK$4,$E153=AU$5),VLOOKUP($A153,'Потребление ЭЭ_факт'!$A$5:$DH$154,47+'Потребление ЭЭ_факт'!CC$4+23,FALSE),IF(AT153&lt;&gt;0,VLOOKUP($A153,'Потребление ЭЭ_факт'!$A$5:$DH$154,47+'Потребление ЭЭ_факт'!CC$4+23,FALSE),0))</f>
        <v>0</v>
      </c>
      <c r="AV153" s="17">
        <f>IF(AND($D153=$AK$4,$E153=AV$5),VLOOKUP($A153,'Потребление ЭЭ_факт'!$A$5:$DH$154,47+'Потребление ЭЭ_факт'!CD$4+23,FALSE),IF(AU153&lt;&gt;0,VLOOKUP($A153,'Потребление ЭЭ_факт'!$A$5:$DH$154,47+'Потребление ЭЭ_факт'!CD$4+23,FALSE),0))</f>
        <v>0</v>
      </c>
      <c r="AW153" s="14">
        <f>IF(AND($D153=$AW$4,$E153=AW$5),VLOOKUP($A153,'Потребление ЭЭ_факт'!$A$5:$DH$154,47+'Потребление ЭЭ_факт'!CE$4+35,FALSE),IF(AV153&lt;&gt;0,VLOOKUP($A153,'Потребление ЭЭ_факт'!$A$5:$DH$154,47+'Потребление ЭЭ_факт'!CE$4+35,FALSE),0))</f>
        <v>0</v>
      </c>
      <c r="AX153" s="17">
        <f>IF(AND($D153=$AW$4,$E153=AX$5),VLOOKUP($A153,'Потребление ЭЭ_факт'!$A$5:$DH$154,47+'Потребление ЭЭ_факт'!CF$4+35,FALSE),IF(AW153&lt;&gt;0,VLOOKUP($A153,'Потребление ЭЭ_факт'!$A$5:$DH$154,47+'Потребление ЭЭ_факт'!CF$4+35,FALSE),0))</f>
        <v>0</v>
      </c>
      <c r="AY153" s="17">
        <f>IF(AND($D153=$AW$4,$E153=AY$5),VLOOKUP($A153,'Потребление ЭЭ_факт'!$A$5:$DH$154,47+'Потребление ЭЭ_факт'!CG$4+35,FALSE),IF(AX153&lt;&gt;0,VLOOKUP($A153,'Потребление ЭЭ_факт'!$A$5:$DH$154,47+'Потребление ЭЭ_факт'!CG$4+35,FALSE),0))</f>
        <v>0</v>
      </c>
      <c r="AZ153" s="17">
        <f>IF(AND($D153=$AW$4,$E153=AZ$5),VLOOKUP($A153,'Потребление ЭЭ_факт'!$A$5:$DH$154,47+'Потребление ЭЭ_факт'!CH$4+35,FALSE),IF(AY153&lt;&gt;0,VLOOKUP($A153,'Потребление ЭЭ_факт'!$A$5:$DH$154,47+'Потребление ЭЭ_факт'!CH$4+35,FALSE),0))</f>
        <v>0</v>
      </c>
      <c r="BA153" s="17">
        <f>IF(AND($D153=$AW$4,$E153=BA$5),VLOOKUP($A153,'Потребление ЭЭ_факт'!$A$5:$DH$154,47+'Потребление ЭЭ_факт'!CI$4+35,FALSE),IF(AZ153&lt;&gt;0,VLOOKUP($A153,'Потребление ЭЭ_факт'!$A$5:$DH$154,47+'Потребление ЭЭ_факт'!CI$4+35,FALSE),0))</f>
        <v>0</v>
      </c>
      <c r="BB153" s="17">
        <f>IF(AND($D153=$AW$4,$E153=BB$5),VLOOKUP($A153,'Потребление ЭЭ_факт'!$A$5:$DH$154,47+'Потребление ЭЭ_факт'!CJ$4+35,FALSE),IF(BA153&lt;&gt;0,VLOOKUP($A153,'Потребление ЭЭ_факт'!$A$5:$DH$154,47+'Потребление ЭЭ_факт'!CJ$4+35,FALSE),0))</f>
        <v>0</v>
      </c>
      <c r="BC153" s="17">
        <f>IF(AND($D153=$AW$4,$E153=BC$5),VLOOKUP($A153,'Потребление ЭЭ_факт'!$A$5:$DH$154,47+'Потребление ЭЭ_факт'!CK$4+35,FALSE),IF(BB153&lt;&gt;0,VLOOKUP($A153,'Потребление ЭЭ_факт'!$A$5:$DH$154,47+'Потребление ЭЭ_факт'!CK$4+35,FALSE),0))</f>
        <v>0</v>
      </c>
      <c r="BD153" s="17">
        <f>IF(AND($D153=$AW$4,$E153=BD$5),VLOOKUP($A153,'Потребление ЭЭ_факт'!$A$5:$DH$154,47+'Потребление ЭЭ_факт'!CL$4+35,FALSE),IF(BC153&lt;&gt;0,VLOOKUP($A153,'Потребление ЭЭ_факт'!$A$5:$DH$154,47+'Потребление ЭЭ_факт'!CL$4+35,FALSE),0))</f>
        <v>0</v>
      </c>
      <c r="BE153" s="17">
        <f>IF(AND($D153=$AW$4,$E153=BE$5),VLOOKUP($A153,'Потребление ЭЭ_факт'!$A$5:$DH$154,47+'Потребление ЭЭ_факт'!CM$4+35,FALSE),IF(BD153&lt;&gt;0,VLOOKUP($A153,'Потребление ЭЭ_факт'!$A$5:$DH$154,47+'Потребление ЭЭ_факт'!CM$4+35,FALSE),0))</f>
        <v>0</v>
      </c>
      <c r="BF153" s="17">
        <f>IF(AND($D153=$AW$4,$E153=BF$5),VLOOKUP($A153,'Потребление ЭЭ_факт'!$A$5:$DH$154,47+'Потребление ЭЭ_факт'!CN$4+35,FALSE),IF(BE153&lt;&gt;0,VLOOKUP($A153,'Потребление ЭЭ_факт'!$A$5:$DH$154,47+'Потребление ЭЭ_факт'!CN$4+35,FALSE),0))</f>
        <v>0</v>
      </c>
      <c r="BG153" s="17">
        <f>IF(AND($D153=$AW$4,$E153=BG$5),VLOOKUP($A153,'Потребление ЭЭ_факт'!$A$5:$DH$154,47+'Потребление ЭЭ_факт'!CO$4+35,FALSE),IF(BF153&lt;&gt;0,VLOOKUP($A153,'Потребление ЭЭ_факт'!$A$5:$DH$154,47+'Потребление ЭЭ_факт'!CO$4+35,FALSE),0))</f>
        <v>0</v>
      </c>
      <c r="BH153" s="17">
        <f>IF(AND($D153=$AW$4,$E153=BH$5),VLOOKUP($A153,'Потребление ЭЭ_факт'!$A$5:$DH$154,47+'Потребление ЭЭ_факт'!CP$4+35,FALSE),IF(BG153&lt;&gt;0,VLOOKUP($A153,'Потребление ЭЭ_факт'!$A$5:$DH$154,47+'Потребление ЭЭ_факт'!CP$4+35,FALSE),0))</f>
        <v>0</v>
      </c>
      <c r="BI153" s="14">
        <f>IF(AND($D153=$BI$4,$E153=BI$5),VLOOKUP($A153,'Потребление ЭЭ_факт'!$A$5:$DH$154,47+'Потребление ЭЭ_факт'!CQ$4+47,FALSE),IF(BH153&lt;&gt;0,VLOOKUP($A153,'Потребление ЭЭ_факт'!$A$5:$DH$154,47+'Потребление ЭЭ_факт'!CQ$4+47,FALSE),0))</f>
        <v>0</v>
      </c>
      <c r="BJ153" s="17">
        <f>IF(AND($D153=$BI$4,$E153=BJ$5),VLOOKUP($A153,'Потребление ЭЭ_факт'!$A$5:$DH$154,47+'Потребление ЭЭ_факт'!CR$4+47,FALSE),IF(BI153&lt;&gt;0,VLOOKUP($A153,'Потребление ЭЭ_факт'!$A$5:$DH$154,47+'Потребление ЭЭ_факт'!CR$4+47,FALSE),0))</f>
        <v>0</v>
      </c>
      <c r="BK153" s="17">
        <f>IF(AND($D153=$BI$4,$E153=BK$5),VLOOKUP($A153,'Потребление ЭЭ_факт'!$A$5:$DH$154,47+'Потребление ЭЭ_факт'!CS$4+47,FALSE),IF(BJ153&lt;&gt;0,VLOOKUP($A153,'Потребление ЭЭ_факт'!$A$5:$DH$154,47+'Потребление ЭЭ_факт'!CS$4+47,FALSE),0))</f>
        <v>0</v>
      </c>
      <c r="BL153" s="17">
        <f>IF(AND($D153=$BI$4,$E153=BL$5),VLOOKUP($A153,'Потребление ЭЭ_факт'!$A$5:$DH$154,47+'Потребление ЭЭ_факт'!CT$4+47,FALSE),IF(BK153&lt;&gt;0,VLOOKUP($A153,'Потребление ЭЭ_факт'!$A$5:$DH$154,47+'Потребление ЭЭ_факт'!CT$4+47,FALSE),0))</f>
        <v>0</v>
      </c>
      <c r="BM153" s="17">
        <f>IF(AND($D153=$BI$4,$E153=BM$5),VLOOKUP($A153,'Потребление ЭЭ_факт'!$A$5:$DH$154,47+'Потребление ЭЭ_факт'!CU$4+47,FALSE),IF(BL153&lt;&gt;0,VLOOKUP($A153,'Потребление ЭЭ_факт'!$A$5:$DH$154,47+'Потребление ЭЭ_факт'!CU$4+47,FALSE),0))</f>
        <v>0</v>
      </c>
      <c r="BN153" s="17">
        <f>IF(AND($D153=$BI$4,$E153=BN$5),VLOOKUP($A153,'Потребление ЭЭ_факт'!$A$5:$DH$154,47+'Потребление ЭЭ_факт'!CV$4+47,FALSE),IF(BM153&lt;&gt;0,VLOOKUP($A153,'Потребление ЭЭ_факт'!$A$5:$DH$154,47+'Потребление ЭЭ_факт'!CV$4+47,FALSE),0))</f>
        <v>0</v>
      </c>
      <c r="BO153" s="17">
        <f>IF(AND($D153=$BI$4,$E153=BO$5),VLOOKUP($A153,'Потребление ЭЭ_факт'!$A$5:$DH$154,47+'Потребление ЭЭ_факт'!CW$4+47,FALSE),IF(BN153&lt;&gt;0,VLOOKUP($A153,'Потребление ЭЭ_факт'!$A$5:$DH$154,47+'Потребление ЭЭ_факт'!CW$4+47,FALSE),0))</f>
        <v>0</v>
      </c>
      <c r="BP153" s="17">
        <f>IF(AND($D153=$BI$4,$E153=BP$5),VLOOKUP($A153,'Потребление ЭЭ_факт'!$A$5:$DH$154,47+'Потребление ЭЭ_факт'!CX$4+47,FALSE),IF(BO153&lt;&gt;0,VLOOKUP($A153,'Потребление ЭЭ_факт'!$A$5:$DH$154,47+'Потребление ЭЭ_факт'!CX$4+47,FALSE),0))</f>
        <v>0</v>
      </c>
      <c r="BQ153" s="17">
        <f>IF(AND($D153=$BI$4,$E153=BQ$5),VLOOKUP($A153,'Потребление ЭЭ_факт'!$A$5:$DH$154,47+'Потребление ЭЭ_факт'!CY$4+47,FALSE),IF(BP153&lt;&gt;0,VLOOKUP($A153,'Потребление ЭЭ_факт'!$A$5:$DH$154,47+'Потребление ЭЭ_факт'!CY$4+47,FALSE),0))</f>
        <v>0</v>
      </c>
      <c r="BR153" s="17">
        <f>IF(AND($D153=$BI$4,$E153=BR$5),VLOOKUP($A153,'Потребление ЭЭ_факт'!$A$5:$DH$154,47+'Потребление ЭЭ_факт'!CZ$4+47,FALSE),IF(BQ153&lt;&gt;0,VLOOKUP($A153,'Потребление ЭЭ_факт'!$A$5:$DH$154,47+'Потребление ЭЭ_факт'!CZ$4+47,FALSE),0))</f>
        <v>0</v>
      </c>
      <c r="BS153" s="17">
        <f>IF(AND($D153=$BI$4,$E153=BS$5),VLOOKUP($A153,'Потребление ЭЭ_факт'!$A$5:$DH$154,47+'Потребление ЭЭ_факт'!DA$4+47,FALSE),IF(BR153&lt;&gt;0,VLOOKUP($A153,'Потребление ЭЭ_факт'!$A$5:$DH$154,47+'Потребление ЭЭ_факт'!DA$4+47,FALSE),0))</f>
        <v>0</v>
      </c>
      <c r="BT153" s="17">
        <f>IF(AND($D153=$BI$4,$E153=BT$5),VLOOKUP($A153,'Потребление ЭЭ_факт'!$A$5:$DH$154,47+'Потребление ЭЭ_факт'!DB$4+47,FALSE),IF(BS153&lt;&gt;0,VLOOKUP($A153,'Потребление ЭЭ_факт'!$A$5:$DH$154,47+'Потребление ЭЭ_факт'!DB$4+47,FALSE),0))</f>
        <v>0</v>
      </c>
      <c r="BU153" s="14">
        <f>IF(AND($D153=$BU$4,$E153=BU$5),VLOOKUP($A153,'Потребление ЭЭ_факт'!$A$5:$DH$154,59+'Потребление ЭЭ_факт'!DC$4+47,FALSE),IF(BT153&lt;&gt;0,VLOOKUP($A153,'Потребление ЭЭ_факт'!$A$5:$DH$154,47+'Потребление ЭЭ_факт'!DC$4+59,FALSE),0))</f>
        <v>0</v>
      </c>
      <c r="BV153" s="17">
        <f>IF(AND($D153=$BU$4,$E153=BV$5),VLOOKUP($A153,'Потребление ЭЭ_факт'!$A$5:$DH$154,59+'Потребление ЭЭ_факт'!DD$4+47,FALSE),IF(BU153&lt;&gt;0,VLOOKUP($A153,'Потребление ЭЭ_факт'!$A$5:$DH$154,47+'Потребление ЭЭ_факт'!DD$4+59,FALSE),0))</f>
        <v>10246.544</v>
      </c>
      <c r="BW153" s="17">
        <f>IF(AND($D153=$BU$4,$E153=BW$5),VLOOKUP($A153,'Потребление ЭЭ_факт'!$A$5:$DH$154,59+'Потребление ЭЭ_факт'!DE$4+47,FALSE),IF(BV153&lt;&gt;0,VLOOKUP($A153,'Потребление ЭЭ_факт'!$A$5:$DH$154,47+'Потребление ЭЭ_факт'!DE$4+59,FALSE),0))</f>
        <v>12898.531999999999</v>
      </c>
      <c r="BX153" s="17">
        <f>IF(AND($D153=$BU$4,$E153=BX$5),VLOOKUP($A153,'Потребление ЭЭ_факт'!$A$5:$DH$154,59+'Потребление ЭЭ_факт'!DF$4+47,FALSE),IF(BW153&lt;&gt;0,VLOOKUP($A153,'Потребление ЭЭ_факт'!$A$5:$DH$154,47+'Потребление ЭЭ_факт'!DF$4+59,FALSE),0))</f>
        <v>9844.9840000000004</v>
      </c>
      <c r="BY153" s="17">
        <f>IF(AND($D153=$BU$4,$E153=BY$5),VLOOKUP($A153,'Потребление ЭЭ_факт'!$A$5:$DH$154,59+'Потребление ЭЭ_факт'!DG$4+47,FALSE),IF(BX153&lt;&gt;0,VLOOKUP($A153,'Потребление ЭЭ_факт'!$A$5:$DH$154,47+'Потребление ЭЭ_факт'!DG$4+59,FALSE),0))</f>
        <v>10983.812</v>
      </c>
      <c r="BZ153" s="17">
        <f>IF(AND($D153=$BU$4,$E153=BZ$5),VLOOKUP($A153,'Потребление ЭЭ_факт'!$A$5:$DH$154,59+'Потребление ЭЭ_факт'!DH$4+47,FALSE),IF(BY153&lt;&gt;0,VLOOKUP($A153,'Потребление ЭЭ_факт'!$A$5:$DH$154,47+'Потребление ЭЭ_факт'!DH$4+59,FALSE),0))</f>
        <v>13504.175999999999</v>
      </c>
      <c r="CA153" s="17">
        <f t="shared" si="598"/>
        <v>13504.175999999999</v>
      </c>
      <c r="CB153" s="17">
        <f t="shared" si="598"/>
        <v>13504.175999999999</v>
      </c>
      <c r="CC153" s="17">
        <f t="shared" si="598"/>
        <v>13504.175999999999</v>
      </c>
      <c r="CD153" s="17">
        <f t="shared" si="598"/>
        <v>13504.175999999999</v>
      </c>
      <c r="CE153" s="17">
        <f t="shared" si="598"/>
        <v>13504.175999999999</v>
      </c>
      <c r="CF153" s="15">
        <f t="shared" si="598"/>
        <v>13504.175999999999</v>
      </c>
      <c r="CG153" s="14">
        <f t="shared" si="598"/>
        <v>13504.175999999999</v>
      </c>
      <c r="CH153" s="15">
        <f t="shared" si="598"/>
        <v>13504.175999999999</v>
      </c>
      <c r="CI153" s="15">
        <f t="shared" si="598"/>
        <v>13504.175999999999</v>
      </c>
      <c r="CJ153" s="15">
        <f t="shared" si="598"/>
        <v>13504.175999999999</v>
      </c>
      <c r="CK153" s="15">
        <f t="shared" si="598"/>
        <v>13504.175999999999</v>
      </c>
      <c r="CL153" s="15">
        <f t="shared" si="598"/>
        <v>13504.175999999999</v>
      </c>
      <c r="CM153" s="15">
        <f t="shared" si="591"/>
        <v>13504.175999999999</v>
      </c>
      <c r="CN153" s="15">
        <f t="shared" si="592"/>
        <v>13504.175999999999</v>
      </c>
      <c r="CO153" s="15">
        <f t="shared" si="593"/>
        <v>13504.175999999999</v>
      </c>
      <c r="CP153" s="15">
        <f t="shared" si="594"/>
        <v>13504.175999999999</v>
      </c>
      <c r="CQ153" s="15">
        <f t="shared" si="595"/>
        <v>13504.175999999999</v>
      </c>
      <c r="CR153" s="16">
        <f t="shared" si="596"/>
        <v>13504.175999999999</v>
      </c>
      <c r="CS153" s="14">
        <f t="shared" si="589"/>
        <v>13504.175999999999</v>
      </c>
      <c r="CT153" s="15">
        <f t="shared" si="559"/>
        <v>13504.175999999999</v>
      </c>
      <c r="CU153" s="15">
        <f t="shared" si="560"/>
        <v>13504.175999999999</v>
      </c>
      <c r="CV153" s="15">
        <f t="shared" si="561"/>
        <v>13504.175999999999</v>
      </c>
      <c r="CW153" s="15">
        <f t="shared" si="562"/>
        <v>13504.175999999999</v>
      </c>
      <c r="CX153" s="15">
        <f t="shared" si="563"/>
        <v>13504.175999999999</v>
      </c>
      <c r="CY153" s="15">
        <f t="shared" si="564"/>
        <v>13504.175999999999</v>
      </c>
      <c r="CZ153" s="15">
        <f t="shared" si="565"/>
        <v>13504.175999999999</v>
      </c>
      <c r="DA153" s="15">
        <f t="shared" si="566"/>
        <v>13504.175999999999</v>
      </c>
      <c r="DB153" s="15">
        <f t="shared" si="567"/>
        <v>13504.175999999999</v>
      </c>
      <c r="DC153" s="15">
        <f t="shared" si="568"/>
        <v>13504.175999999999</v>
      </c>
      <c r="DD153" s="16">
        <f t="shared" si="602"/>
        <v>13504.175999999999</v>
      </c>
      <c r="DE153" s="14">
        <f t="shared" si="603"/>
        <v>13504.175999999999</v>
      </c>
      <c r="DF153" s="15">
        <f t="shared" si="569"/>
        <v>13504.175999999999</v>
      </c>
      <c r="DG153" s="15">
        <f t="shared" si="570"/>
        <v>13504.175999999999</v>
      </c>
      <c r="DH153" s="15">
        <f t="shared" si="571"/>
        <v>13504.175999999999</v>
      </c>
      <c r="DI153" s="15">
        <f t="shared" si="572"/>
        <v>13504.175999999999</v>
      </c>
      <c r="DJ153" s="15">
        <f t="shared" si="573"/>
        <v>13504.175999999999</v>
      </c>
      <c r="DK153" s="15">
        <f t="shared" si="574"/>
        <v>13504.175999999999</v>
      </c>
      <c r="DL153" s="15">
        <f t="shared" si="575"/>
        <v>13504.175999999999</v>
      </c>
      <c r="DM153" s="15">
        <f t="shared" si="576"/>
        <v>13504.175999999999</v>
      </c>
      <c r="DN153" s="15">
        <f t="shared" si="577"/>
        <v>13504.175999999999</v>
      </c>
      <c r="DO153" s="15">
        <f t="shared" si="578"/>
        <v>13504.175999999999</v>
      </c>
      <c r="DP153" s="16">
        <f t="shared" si="579"/>
        <v>13504.175999999999</v>
      </c>
      <c r="DQ153" s="14">
        <f t="shared" si="486"/>
        <v>13504.175999999999</v>
      </c>
      <c r="DR153" s="15">
        <f t="shared" si="487"/>
        <v>13504.175999999999</v>
      </c>
      <c r="DS153" s="15">
        <f t="shared" si="488"/>
        <v>13504.175999999999</v>
      </c>
      <c r="DT153" s="15">
        <f t="shared" si="489"/>
        <v>13504.175999999999</v>
      </c>
      <c r="DU153" s="15">
        <f t="shared" si="490"/>
        <v>13504.175999999999</v>
      </c>
      <c r="DV153" s="15">
        <f t="shared" si="491"/>
        <v>13504.175999999999</v>
      </c>
      <c r="DW153" s="15">
        <f t="shared" si="492"/>
        <v>13504.175999999999</v>
      </c>
      <c r="DX153" s="15">
        <f t="shared" si="493"/>
        <v>13504.175999999999</v>
      </c>
      <c r="DY153" s="15">
        <f t="shared" si="494"/>
        <v>13504.175999999999</v>
      </c>
      <c r="DZ153" s="15">
        <f t="shared" si="604"/>
        <v>13504.175999999999</v>
      </c>
      <c r="EA153" s="15">
        <f t="shared" si="605"/>
        <v>13504.175999999999</v>
      </c>
      <c r="EB153" s="16">
        <f t="shared" si="606"/>
        <v>13504.175999999999</v>
      </c>
      <c r="EC153" s="14">
        <f t="shared" si="607"/>
        <v>13504.175999999999</v>
      </c>
      <c r="ED153" s="15">
        <f t="shared" si="608"/>
        <v>13504.175999999999</v>
      </c>
      <c r="EE153" s="15">
        <f t="shared" si="609"/>
        <v>13504.175999999999</v>
      </c>
      <c r="EF153" s="15">
        <f t="shared" si="610"/>
        <v>13504.175999999999</v>
      </c>
      <c r="EG153" s="15">
        <f t="shared" si="611"/>
        <v>13504.175999999999</v>
      </c>
      <c r="EH153" s="15">
        <f t="shared" si="612"/>
        <v>13504.175999999999</v>
      </c>
      <c r="EI153" s="15">
        <f t="shared" si="613"/>
        <v>13504.175999999999</v>
      </c>
      <c r="EJ153" s="15">
        <f t="shared" si="614"/>
        <v>13504.175999999999</v>
      </c>
      <c r="EK153" s="15">
        <f t="shared" si="615"/>
        <v>13504.175999999999</v>
      </c>
      <c r="EL153" s="15">
        <f t="shared" si="616"/>
        <v>13504.175999999999</v>
      </c>
      <c r="EM153" s="15">
        <f t="shared" si="617"/>
        <v>13504.175999999999</v>
      </c>
      <c r="EN153" s="16">
        <f t="shared" si="618"/>
        <v>13504.175999999999</v>
      </c>
      <c r="EO153" s="14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6"/>
      <c r="FC153" s="14"/>
      <c r="FD153" s="17"/>
      <c r="FE153" s="17"/>
      <c r="FF153" s="17"/>
      <c r="FG153" s="17"/>
      <c r="FH153" s="17"/>
      <c r="FI153" s="17"/>
      <c r="FJ153" s="17"/>
      <c r="FK153" s="17"/>
      <c r="FL153" s="17"/>
      <c r="FM153" s="17"/>
      <c r="FN153" s="17"/>
      <c r="FO153" s="14"/>
      <c r="FP153" s="17"/>
      <c r="FQ153" s="17"/>
      <c r="FR153" s="17"/>
      <c r="FS153" s="17"/>
      <c r="FT153" s="17"/>
      <c r="FU153" s="17"/>
      <c r="FV153" s="17"/>
      <c r="FW153" s="17"/>
      <c r="FX153" s="17"/>
      <c r="FY153" s="17"/>
      <c r="FZ153" s="17"/>
      <c r="GA153" s="14"/>
      <c r="GB153" s="17"/>
      <c r="GC153" s="17"/>
      <c r="GD153" s="17"/>
      <c r="GE153" s="17"/>
      <c r="GF153" s="17"/>
      <c r="GG153" s="17"/>
      <c r="GH153" s="17"/>
      <c r="GI153" s="17"/>
      <c r="GJ153" s="17"/>
      <c r="GK153" s="17"/>
      <c r="GL153" s="17"/>
      <c r="GM153" s="14"/>
      <c r="GN153" s="17"/>
      <c r="GO153" s="17">
        <f t="shared" si="502"/>
        <v>12898.531999999999</v>
      </c>
      <c r="GP153" s="17">
        <f t="shared" si="503"/>
        <v>9844.9840000000004</v>
      </c>
      <c r="GQ153" s="17">
        <f t="shared" si="504"/>
        <v>10983.812</v>
      </c>
      <c r="GR153" s="17">
        <f t="shared" si="505"/>
        <v>13504.175999999999</v>
      </c>
      <c r="GS153" s="17">
        <f t="shared" si="506"/>
        <v>13504.175999999999</v>
      </c>
      <c r="GT153" s="17">
        <f t="shared" si="507"/>
        <v>13504.175999999999</v>
      </c>
      <c r="GU153" s="17">
        <f t="shared" si="508"/>
        <v>13504.175999999999</v>
      </c>
      <c r="GV153" s="17">
        <f t="shared" si="509"/>
        <v>13504.175999999999</v>
      </c>
      <c r="GW153" s="17">
        <f t="shared" si="510"/>
        <v>13504.175999999999</v>
      </c>
      <c r="GX153" s="15">
        <f t="shared" si="511"/>
        <v>13504.175999999999</v>
      </c>
      <c r="GY153" s="14">
        <f t="shared" si="512"/>
        <v>13504.175999999999</v>
      </c>
      <c r="GZ153" s="15">
        <f t="shared" si="513"/>
        <v>13504.175999999999</v>
      </c>
      <c r="HA153" s="15">
        <f t="shared" si="514"/>
        <v>13504.175999999999</v>
      </c>
      <c r="HB153" s="15">
        <f t="shared" si="515"/>
        <v>13504.175999999999</v>
      </c>
      <c r="HC153" s="15">
        <f t="shared" si="516"/>
        <v>13504.175999999999</v>
      </c>
      <c r="HD153" s="15">
        <f t="shared" si="517"/>
        <v>13504.175999999999</v>
      </c>
      <c r="HE153" s="15">
        <f t="shared" si="518"/>
        <v>13504.175999999999</v>
      </c>
      <c r="HF153" s="15">
        <f t="shared" si="519"/>
        <v>13504.175999999999</v>
      </c>
      <c r="HG153" s="15">
        <f t="shared" si="520"/>
        <v>13504.175999999999</v>
      </c>
      <c r="HH153" s="15">
        <f t="shared" si="521"/>
        <v>13504.175999999999</v>
      </c>
      <c r="HI153" s="15">
        <f t="shared" si="522"/>
        <v>13504.175999999999</v>
      </c>
      <c r="HJ153" s="16">
        <f t="shared" si="523"/>
        <v>13504.175999999999</v>
      </c>
      <c r="HK153" s="14">
        <f t="shared" si="524"/>
        <v>13504.175999999999</v>
      </c>
      <c r="HL153" s="15">
        <f t="shared" si="525"/>
        <v>13504.175999999999</v>
      </c>
      <c r="HM153" s="15">
        <f t="shared" si="526"/>
        <v>13504.175999999999</v>
      </c>
      <c r="HN153" s="15">
        <f t="shared" si="527"/>
        <v>13504.175999999999</v>
      </c>
      <c r="HO153" s="15">
        <f t="shared" si="528"/>
        <v>13504.175999999999</v>
      </c>
      <c r="HP153" s="15">
        <f t="shared" si="529"/>
        <v>13504.175999999999</v>
      </c>
      <c r="HQ153" s="15">
        <f t="shared" si="530"/>
        <v>13504.175999999999</v>
      </c>
      <c r="HR153" s="15">
        <f t="shared" si="531"/>
        <v>13504.175999999999</v>
      </c>
      <c r="HS153" s="15">
        <f t="shared" si="532"/>
        <v>13504.175999999999</v>
      </c>
      <c r="HT153" s="15">
        <f t="shared" si="533"/>
        <v>13504.175999999999</v>
      </c>
      <c r="HU153" s="15">
        <f t="shared" si="534"/>
        <v>13504.175999999999</v>
      </c>
      <c r="HV153" s="16">
        <f t="shared" si="535"/>
        <v>13504.175999999999</v>
      </c>
      <c r="HW153" s="14">
        <f t="shared" si="536"/>
        <v>13504.175999999999</v>
      </c>
      <c r="HX153" s="15">
        <f t="shared" si="537"/>
        <v>13504.175999999999</v>
      </c>
      <c r="HY153" s="15">
        <f t="shared" si="538"/>
        <v>13504.175999999999</v>
      </c>
      <c r="HZ153" s="15">
        <f t="shared" si="539"/>
        <v>13504.175999999999</v>
      </c>
      <c r="IA153" s="15">
        <f t="shared" si="540"/>
        <v>13504.175999999999</v>
      </c>
      <c r="IB153" s="15">
        <f t="shared" si="541"/>
        <v>13504.175999999999</v>
      </c>
      <c r="IC153" s="15">
        <f t="shared" si="542"/>
        <v>13504.175999999999</v>
      </c>
      <c r="ID153" s="15">
        <f t="shared" si="543"/>
        <v>13504.175999999999</v>
      </c>
      <c r="IE153" s="15">
        <f t="shared" si="544"/>
        <v>13504.175999999999</v>
      </c>
      <c r="IF153" s="15">
        <f t="shared" si="545"/>
        <v>13504.175999999999</v>
      </c>
      <c r="IG153" s="15">
        <f t="shared" si="546"/>
        <v>13504.175999999999</v>
      </c>
      <c r="IH153" s="16">
        <f t="shared" si="547"/>
        <v>13504.175999999999</v>
      </c>
      <c r="II153" s="14">
        <f t="shared" si="548"/>
        <v>13504.175999999999</v>
      </c>
      <c r="IJ153" s="15">
        <f t="shared" si="549"/>
        <v>13504.175999999999</v>
      </c>
      <c r="IK153" s="15">
        <f t="shared" si="550"/>
        <v>13504.175999999999</v>
      </c>
      <c r="IL153" s="15">
        <f t="shared" si="551"/>
        <v>13504.175999999999</v>
      </c>
      <c r="IM153" s="15">
        <f t="shared" si="552"/>
        <v>13504.175999999999</v>
      </c>
      <c r="IN153" s="15">
        <f t="shared" si="553"/>
        <v>13504.175999999999</v>
      </c>
      <c r="IO153" s="15">
        <f t="shared" si="554"/>
        <v>13504.175999999999</v>
      </c>
      <c r="IP153" s="15">
        <f t="shared" si="597"/>
        <v>13504.175999999999</v>
      </c>
      <c r="IQ153" s="15">
        <f t="shared" si="599"/>
        <v>13504.175999999999</v>
      </c>
      <c r="IR153" s="15">
        <f t="shared" si="600"/>
        <v>13504.175999999999</v>
      </c>
      <c r="IS153" s="15">
        <f t="shared" si="601"/>
        <v>13504.175999999999</v>
      </c>
      <c r="IT153" s="16">
        <f t="shared" si="619"/>
        <v>13504.175999999999</v>
      </c>
      <c r="IU153" s="14">
        <f t="shared" si="620"/>
        <v>13504.175999999999</v>
      </c>
      <c r="IV153" s="15">
        <f t="shared" ref="IV153:IV154" si="621">ED153</f>
        <v>13504.175999999999</v>
      </c>
      <c r="IW153" s="15"/>
      <c r="IX153" s="15"/>
      <c r="IY153" s="15"/>
      <c r="IZ153" s="15"/>
      <c r="JA153" s="15"/>
      <c r="JB153" s="15"/>
      <c r="JC153" s="15"/>
      <c r="JD153" s="15"/>
      <c r="JE153" s="15"/>
      <c r="JF153" s="16"/>
      <c r="JH153" s="17"/>
      <c r="JI153" s="14">
        <f t="shared" si="580"/>
        <v>0</v>
      </c>
      <c r="JJ153" s="15">
        <f t="shared" si="581"/>
        <v>0</v>
      </c>
      <c r="JK153" s="15">
        <f t="shared" si="582"/>
        <v>0</v>
      </c>
      <c r="JL153" s="15">
        <f t="shared" si="583"/>
        <v>128256.56000000003</v>
      </c>
      <c r="JM153" s="15">
        <f t="shared" si="584"/>
        <v>162050.11200000005</v>
      </c>
      <c r="JN153" s="15">
        <f t="shared" si="585"/>
        <v>162050.11200000005</v>
      </c>
      <c r="JO153" s="15">
        <f t="shared" si="586"/>
        <v>162050.11200000005</v>
      </c>
      <c r="JP153" s="15">
        <f t="shared" si="587"/>
        <v>162050.11200000005</v>
      </c>
      <c r="JQ153" s="15">
        <f t="shared" si="588"/>
        <v>27008.351999999999</v>
      </c>
      <c r="JR153" s="14"/>
    </row>
    <row r="154" spans="1:278" ht="12.75" customHeight="1" x14ac:dyDescent="0.25">
      <c r="A154" s="1" t="s">
        <v>77</v>
      </c>
      <c r="B154" s="3" t="s">
        <v>78</v>
      </c>
      <c r="C154" s="4">
        <v>45744</v>
      </c>
      <c r="D154">
        <f>YEAR(C154)</f>
        <v>2025</v>
      </c>
      <c r="E154">
        <f t="shared" si="480"/>
        <v>3</v>
      </c>
      <c r="F154">
        <f>IF(E154&lt;&gt;12,D154-3,D154-2)</f>
        <v>2022</v>
      </c>
      <c r="G154">
        <f t="shared" si="483"/>
        <v>3</v>
      </c>
      <c r="H154">
        <f t="shared" si="555"/>
        <v>2025</v>
      </c>
      <c r="I154">
        <f t="shared" si="556"/>
        <v>4</v>
      </c>
      <c r="J154">
        <f t="shared" si="557"/>
        <v>2030</v>
      </c>
      <c r="K154">
        <f t="shared" si="558"/>
        <v>3</v>
      </c>
      <c r="M154" s="28">
        <f>IF(AND($D154=$M$4,$E154=M$5),VLOOKUP($A154,'Потребление ЭЭ_факт'!$A$5:$DH$154,47+'Потребление ЭЭ_факт'!AU$4-1,FALSE),IF(L154&lt;&gt;0,VLOOKUP($A154,'Потребление ЭЭ_факт'!$A$5:$DH$154,47+'Потребление ЭЭ_факт'!AU$4-1,FALSE),0))</f>
        <v>0</v>
      </c>
      <c r="N154" s="17">
        <f>IF(AND($D154=$M$4,$E154=N$5),VLOOKUP($A154,'Потребление ЭЭ_факт'!$A$5:$DH$154,47+'Потребление ЭЭ_факт'!AV$4-1,FALSE),IF(M154&lt;&gt;0,VLOOKUP($A154,'Потребление ЭЭ_факт'!$A$5:$DH$154,47+'Потребление ЭЭ_факт'!AV$4-1,FALSE),0))</f>
        <v>0</v>
      </c>
      <c r="O154" s="17">
        <f>IF(AND($D154=$M$4,$E154=O$5),VLOOKUP($A154,'Потребление ЭЭ_факт'!$A$5:$DH$154,47+'Потребление ЭЭ_факт'!AW$4-1,FALSE),IF(N154&lt;&gt;0,VLOOKUP($A154,'Потребление ЭЭ_факт'!$A$5:$DH$154,47+'Потребление ЭЭ_факт'!AW$4-1,FALSE),0))</f>
        <v>0</v>
      </c>
      <c r="P154" s="17">
        <f>IF(AND($D154=$M$4,$E154=P$5),VLOOKUP($A154,'Потребление ЭЭ_факт'!$A$5:$DH$154,47+'Потребление ЭЭ_факт'!AX$4-1,FALSE),IF(O154&lt;&gt;0,VLOOKUP($A154,'Потребление ЭЭ_факт'!$A$5:$DH$154,47+'Потребление ЭЭ_факт'!AX$4-1,FALSE),0))</f>
        <v>0</v>
      </c>
      <c r="Q154" s="17">
        <f>IF(AND($D154=$M$4,$E154=Q$5),VLOOKUP($A154,'Потребление ЭЭ_факт'!$A$5:$DH$154,47+'Потребление ЭЭ_факт'!AY$4-1,FALSE),IF(P154&lt;&gt;0,VLOOKUP($A154,'Потребление ЭЭ_факт'!$A$5:$DH$154,47+'Потребление ЭЭ_факт'!AY$4-1,FALSE),0))</f>
        <v>0</v>
      </c>
      <c r="R154" s="17">
        <f>IF(AND($D154=$M$4,$E154=R$5),VLOOKUP($A154,'Потребление ЭЭ_факт'!$A$5:$DH$154,47+'Потребление ЭЭ_факт'!AZ$4-1,FALSE),IF(Q154&lt;&gt;0,VLOOKUP($A154,'Потребление ЭЭ_факт'!$A$5:$DH$154,47+'Потребление ЭЭ_факт'!AZ$4-1,FALSE),0))</f>
        <v>0</v>
      </c>
      <c r="S154" s="17">
        <f>IF(AND($D154=$M$4,$E154=S$5),VLOOKUP($A154,'Потребление ЭЭ_факт'!$A$5:$DH$154,47+'Потребление ЭЭ_факт'!BA$4-1,FALSE),IF(R154&lt;&gt;0,VLOOKUP($A154,'Потребление ЭЭ_факт'!$A$5:$DH$154,47+'Потребление ЭЭ_факт'!BA$4-1,FALSE),0))</f>
        <v>0</v>
      </c>
      <c r="T154" s="17">
        <f>IF(AND($D154=$M$4,$E154=T$5),VLOOKUP($A154,'Потребление ЭЭ_факт'!$A$5:$DH$154,47+'Потребление ЭЭ_факт'!BB$4-1,FALSE),IF(S154&lt;&gt;0,VLOOKUP($A154,'Потребление ЭЭ_факт'!$A$5:$DH$154,47+'Потребление ЭЭ_факт'!BB$4-1,FALSE),0))</f>
        <v>0</v>
      </c>
      <c r="U154" s="17">
        <f>IF(AND($D154=$M$4,$E154=U$5),VLOOKUP($A154,'Потребление ЭЭ_факт'!$A$5:$DH$154,47+'Потребление ЭЭ_факт'!BC$4-1,FALSE),IF(T154&lt;&gt;0,VLOOKUP($A154,'Потребление ЭЭ_факт'!$A$5:$DH$154,47+'Потребление ЭЭ_факт'!BC$4-1,FALSE),0))</f>
        <v>0</v>
      </c>
      <c r="V154" s="17">
        <f>IF(AND($D154=$M$4,$E154=V$5),VLOOKUP($A154,'Потребление ЭЭ_факт'!$A$5:$DH$154,47+'Потребление ЭЭ_факт'!BD$4-1,FALSE),IF(U154&lt;&gt;0,VLOOKUP($A154,'Потребление ЭЭ_факт'!$A$5:$DH$154,47+'Потребление ЭЭ_факт'!BD$4-1,FALSE),0))</f>
        <v>0</v>
      </c>
      <c r="W154" s="17">
        <f>IF(AND($D154=$M$4,$E154=W$5),VLOOKUP($A154,'Потребление ЭЭ_факт'!$A$5:$DH$154,47+'Потребление ЭЭ_факт'!BE$4-1,FALSE),IF(V154&lt;&gt;0,VLOOKUP($A154,'Потребление ЭЭ_факт'!$A$5:$DH$154,47+'Потребление ЭЭ_факт'!BE$4-1,FALSE),0))</f>
        <v>0</v>
      </c>
      <c r="X154" s="17">
        <f>IF(AND($D154=$M$4,$E154=X$5),VLOOKUP($A154,'Потребление ЭЭ_факт'!$A$5:$DH$154,47+'Потребление ЭЭ_факт'!BF$4-1,FALSE),IF(W154&lt;&gt;0,VLOOKUP($A154,'Потребление ЭЭ_факт'!$A$5:$DH$154,47+'Потребление ЭЭ_факт'!BF$4-1,FALSE),0))</f>
        <v>0</v>
      </c>
      <c r="Y154" s="14">
        <f>IF(AND($D154=$Y$4,$E154=Y$5),VLOOKUP($A154,'Потребление ЭЭ_факт'!$A$5:$DH$154,47+'Потребление ЭЭ_факт'!BG$4+11,FALSE),IF(X154&lt;&gt;0,VLOOKUP($A154,'Потребление ЭЭ_факт'!$A$5:$DH$154,47+'Потребление ЭЭ_факт'!BG$4+11,FALSE),0))</f>
        <v>0</v>
      </c>
      <c r="Z154" s="17">
        <f>IF(AND($D154=$Y$4,$E154=Z$5),VLOOKUP($A154,'Потребление ЭЭ_факт'!$A$5:$DH$154,47+'Потребление ЭЭ_факт'!BH$4+11,FALSE),IF(Y154&lt;&gt;0,VLOOKUP($A154,'Потребление ЭЭ_факт'!$A$5:$DH$154,47+'Потребление ЭЭ_факт'!BH$4+11,FALSE),0))</f>
        <v>0</v>
      </c>
      <c r="AA154" s="17">
        <f>IF(AND($D154=$Y$4,$E154=AA$5),VLOOKUP($A154,'Потребление ЭЭ_факт'!$A$5:$DH$154,47+'Потребление ЭЭ_факт'!BI$4+11,FALSE),IF(Z154&lt;&gt;0,VLOOKUP($A154,'Потребление ЭЭ_факт'!$A$5:$DH$154,47+'Потребление ЭЭ_факт'!BI$4+11,FALSE),0))</f>
        <v>0</v>
      </c>
      <c r="AB154" s="17">
        <f>IF(AND($D154=$Y$4,$E154=AB$5),VLOOKUP($A154,'Потребление ЭЭ_факт'!$A$5:$DH$154,47+'Потребление ЭЭ_факт'!BJ$4+11,FALSE),IF(AA154&lt;&gt;0,VLOOKUP($A154,'Потребление ЭЭ_факт'!$A$5:$DH$154,47+'Потребление ЭЭ_факт'!BJ$4+11,FALSE),0))</f>
        <v>0</v>
      </c>
      <c r="AC154" s="17">
        <f>IF(AND($D154=$Y$4,$E154=AC$5),VLOOKUP($A154,'Потребление ЭЭ_факт'!$A$5:$DH$154,47+'Потребление ЭЭ_факт'!BK$4+11,FALSE),IF(AB154&lt;&gt;0,VLOOKUP($A154,'Потребление ЭЭ_факт'!$A$5:$DH$154,47+'Потребление ЭЭ_факт'!BK$4+11,FALSE),0))</f>
        <v>0</v>
      </c>
      <c r="AD154" s="17">
        <f>IF(AND($D154=$Y$4,$E154=AD$5),VLOOKUP($A154,'Потребление ЭЭ_факт'!$A$5:$DH$154,47+'Потребление ЭЭ_факт'!BL$4+11,FALSE),IF(AC154&lt;&gt;0,VLOOKUP($A154,'Потребление ЭЭ_факт'!$A$5:$DH$154,47+'Потребление ЭЭ_факт'!BL$4+11,FALSE),0))</f>
        <v>0</v>
      </c>
      <c r="AE154" s="17">
        <f>IF(AND($D154=$Y$4,$E154=AE$5),VLOOKUP($A154,'Потребление ЭЭ_факт'!$A$5:$DH$154,47+'Потребление ЭЭ_факт'!BM$4+11,FALSE),IF(AD154&lt;&gt;0,VLOOKUP($A154,'Потребление ЭЭ_факт'!$A$5:$DH$154,47+'Потребление ЭЭ_факт'!BM$4+11,FALSE),0))</f>
        <v>0</v>
      </c>
      <c r="AF154" s="17">
        <f>IF(AND($D154=$Y$4,$E154=AF$5),VLOOKUP($A154,'Потребление ЭЭ_факт'!$A$5:$DH$154,47+'Потребление ЭЭ_факт'!BN$4+11,FALSE),IF(AE154&lt;&gt;0,VLOOKUP($A154,'Потребление ЭЭ_факт'!$A$5:$DH$154,47+'Потребление ЭЭ_факт'!BN$4+11,FALSE),0))</f>
        <v>0</v>
      </c>
      <c r="AG154" s="17">
        <f>IF(AND($D154=$Y$4,$E154=AG$5),VLOOKUP($A154,'Потребление ЭЭ_факт'!$A$5:$DH$154,47+'Потребление ЭЭ_факт'!BO$4+11,FALSE),IF(AF154&lt;&gt;0,VLOOKUP($A154,'Потребление ЭЭ_факт'!$A$5:$DH$154,47+'Потребление ЭЭ_факт'!BO$4+11,FALSE),0))</f>
        <v>0</v>
      </c>
      <c r="AH154" s="17">
        <f>IF(AND($D154=$Y$4,$E154=AH$5),VLOOKUP($A154,'Потребление ЭЭ_факт'!$A$5:$DH$154,47+'Потребление ЭЭ_факт'!BP$4+11,FALSE),IF(AG154&lt;&gt;0,VLOOKUP($A154,'Потребление ЭЭ_факт'!$A$5:$DH$154,47+'Потребление ЭЭ_факт'!BP$4+11,FALSE),0))</f>
        <v>0</v>
      </c>
      <c r="AI154" s="17">
        <f>IF(AND($D154=$Y$4,$E154=AI$5),VLOOKUP($A154,'Потребление ЭЭ_факт'!$A$5:$DH$154,47+'Потребление ЭЭ_факт'!BQ$4+11,FALSE),IF(AH154&lt;&gt;0,VLOOKUP($A154,'Потребление ЭЭ_факт'!$A$5:$DH$154,47+'Потребление ЭЭ_факт'!BQ$4+11,FALSE),0))</f>
        <v>0</v>
      </c>
      <c r="AJ154" s="17">
        <f>IF(AND($D154=$Y$4,$E154=AJ$5),VLOOKUP($A154,'Потребление ЭЭ_факт'!$A$5:$DH$154,47+'Потребление ЭЭ_факт'!BR$4+11,FALSE),IF(AI154&lt;&gt;0,VLOOKUP($A154,'Потребление ЭЭ_факт'!$A$5:$DH$154,47+'Потребление ЭЭ_факт'!BR$4+11,FALSE),0))</f>
        <v>0</v>
      </c>
      <c r="AK154" s="14">
        <f>IF(AND($D154=$AK$4,$E154=AK$5),VLOOKUP($A154,'Потребление ЭЭ_факт'!$A$5:$DH$154,47+'Потребление ЭЭ_факт'!BS$4+23,FALSE),IF(AJ154&lt;&gt;0,VLOOKUP($A154,'Потребление ЭЭ_факт'!$A$5:$DH$154,47+'Потребление ЭЭ_факт'!BS$4+23,FALSE),0))</f>
        <v>0</v>
      </c>
      <c r="AL154" s="17">
        <f>IF(AND($D154=$AK$4,$E154=AL$5),VLOOKUP($A154,'Потребление ЭЭ_факт'!$A$5:$DH$154,47+'Потребление ЭЭ_факт'!BT$4+23,FALSE),IF(AK154&lt;&gt;0,VLOOKUP($A154,'Потребление ЭЭ_факт'!$A$5:$DH$154,47+'Потребление ЭЭ_факт'!BT$4+23,FALSE),0))</f>
        <v>0</v>
      </c>
      <c r="AM154" s="17">
        <f>IF(AND($D154=$AK$4,$E154=AM$5),VLOOKUP($A154,'Потребление ЭЭ_факт'!$A$5:$DH$154,47+'Потребление ЭЭ_факт'!BU$4+23,FALSE),IF(AL154&lt;&gt;0,VLOOKUP($A154,'Потребление ЭЭ_факт'!$A$5:$DH$154,47+'Потребление ЭЭ_факт'!BU$4+23,FALSE),0))</f>
        <v>0</v>
      </c>
      <c r="AN154" s="17">
        <f>IF(AND($D154=$AK$4,$E154=AN$5),VLOOKUP($A154,'Потребление ЭЭ_факт'!$A$5:$DH$154,47+'Потребление ЭЭ_факт'!BV$4+23,FALSE),IF(AM154&lt;&gt;0,VLOOKUP($A154,'Потребление ЭЭ_факт'!$A$5:$DH$154,47+'Потребление ЭЭ_факт'!BV$4+23,FALSE),0))</f>
        <v>0</v>
      </c>
      <c r="AO154" s="17">
        <f>IF(AND($D154=$AK$4,$E154=AO$5),VLOOKUP($A154,'Потребление ЭЭ_факт'!$A$5:$DH$154,47+'Потребление ЭЭ_факт'!BW$4+23,FALSE),IF(AN154&lt;&gt;0,VLOOKUP($A154,'Потребление ЭЭ_факт'!$A$5:$DH$154,47+'Потребление ЭЭ_факт'!BW$4+23,FALSE),0))</f>
        <v>0</v>
      </c>
      <c r="AP154" s="17">
        <f>IF(AND($D154=$AK$4,$E154=AP$5),VLOOKUP($A154,'Потребление ЭЭ_факт'!$A$5:$DH$154,47+'Потребление ЭЭ_факт'!BX$4+23,FALSE),IF(AO154&lt;&gt;0,VLOOKUP($A154,'Потребление ЭЭ_факт'!$A$5:$DH$154,47+'Потребление ЭЭ_факт'!BX$4+23,FALSE),0))</f>
        <v>0</v>
      </c>
      <c r="AQ154" s="17">
        <f>IF(AND($D154=$AK$4,$E154=AQ$5),VLOOKUP($A154,'Потребление ЭЭ_факт'!$A$5:$DH$154,47+'Потребление ЭЭ_факт'!BY$4+23,FALSE),IF(AP154&lt;&gt;0,VLOOKUP($A154,'Потребление ЭЭ_факт'!$A$5:$DH$154,47+'Потребление ЭЭ_факт'!BY$4+23,FALSE),0))</f>
        <v>0</v>
      </c>
      <c r="AR154" s="17">
        <f>IF(AND($D154=$AK$4,$E154=AR$5),VLOOKUP($A154,'Потребление ЭЭ_факт'!$A$5:$DH$154,47+'Потребление ЭЭ_факт'!BZ$4+23,FALSE),IF(AQ154&lt;&gt;0,VLOOKUP($A154,'Потребление ЭЭ_факт'!$A$5:$DH$154,47+'Потребление ЭЭ_факт'!BZ$4+23,FALSE),0))</f>
        <v>0</v>
      </c>
      <c r="AS154" s="17">
        <f>IF(AND($D154=$AK$4,$E154=AS$5),VLOOKUP($A154,'Потребление ЭЭ_факт'!$A$5:$DH$154,47+'Потребление ЭЭ_факт'!CA$4+23,FALSE),IF(AR154&lt;&gt;0,VLOOKUP($A154,'Потребление ЭЭ_факт'!$A$5:$DH$154,47+'Потребление ЭЭ_факт'!CA$4+23,FALSE),0))</f>
        <v>0</v>
      </c>
      <c r="AT154" s="17">
        <f>IF(AND($D154=$AK$4,$E154=AT$5),VLOOKUP($A154,'Потребление ЭЭ_факт'!$A$5:$DH$154,47+'Потребление ЭЭ_факт'!CB$4+23,FALSE),IF(AS154&lt;&gt;0,VLOOKUP($A154,'Потребление ЭЭ_факт'!$A$5:$DH$154,47+'Потребление ЭЭ_факт'!CB$4+23,FALSE),0))</f>
        <v>0</v>
      </c>
      <c r="AU154" s="17">
        <f>IF(AND($D154=$AK$4,$E154=AU$5),VLOOKUP($A154,'Потребление ЭЭ_факт'!$A$5:$DH$154,47+'Потребление ЭЭ_факт'!CC$4+23,FALSE),IF(AT154&lt;&gt;0,VLOOKUP($A154,'Потребление ЭЭ_факт'!$A$5:$DH$154,47+'Потребление ЭЭ_факт'!CC$4+23,FALSE),0))</f>
        <v>0</v>
      </c>
      <c r="AV154" s="17">
        <f>IF(AND($D154=$AK$4,$E154=AV$5),VLOOKUP($A154,'Потребление ЭЭ_факт'!$A$5:$DH$154,47+'Потребление ЭЭ_факт'!CD$4+23,FALSE),IF(AU154&lt;&gt;0,VLOOKUP($A154,'Потребление ЭЭ_факт'!$A$5:$DH$154,47+'Потребление ЭЭ_факт'!CD$4+23,FALSE),0))</f>
        <v>0</v>
      </c>
      <c r="AW154" s="14">
        <f>IF(AND($D154=$AW$4,$E154=AW$5),VLOOKUP($A154,'Потребление ЭЭ_факт'!$A$5:$DH$154,47+'Потребление ЭЭ_факт'!CE$4+35,FALSE),IF(AV154&lt;&gt;0,VLOOKUP($A154,'Потребление ЭЭ_факт'!$A$5:$DH$154,47+'Потребление ЭЭ_факт'!CE$4+35,FALSE),0))</f>
        <v>0</v>
      </c>
      <c r="AX154" s="17">
        <f>IF(AND($D154=$AW$4,$E154=AX$5),VLOOKUP($A154,'Потребление ЭЭ_факт'!$A$5:$DH$154,47+'Потребление ЭЭ_факт'!CF$4+35,FALSE),IF(AW154&lt;&gt;0,VLOOKUP($A154,'Потребление ЭЭ_факт'!$A$5:$DH$154,47+'Потребление ЭЭ_факт'!CF$4+35,FALSE),0))</f>
        <v>0</v>
      </c>
      <c r="AY154" s="17">
        <f>IF(AND($D154=$AW$4,$E154=AY$5),VLOOKUP($A154,'Потребление ЭЭ_факт'!$A$5:$DH$154,47+'Потребление ЭЭ_факт'!CG$4+35,FALSE),IF(AX154&lt;&gt;0,VLOOKUP($A154,'Потребление ЭЭ_факт'!$A$5:$DH$154,47+'Потребление ЭЭ_факт'!CG$4+35,FALSE),0))</f>
        <v>0</v>
      </c>
      <c r="AZ154" s="17">
        <f>IF(AND($D154=$AW$4,$E154=AZ$5),VLOOKUP($A154,'Потребление ЭЭ_факт'!$A$5:$DH$154,47+'Потребление ЭЭ_факт'!CH$4+35,FALSE),IF(AY154&lt;&gt;0,VLOOKUP($A154,'Потребление ЭЭ_факт'!$A$5:$DH$154,47+'Потребление ЭЭ_факт'!CH$4+35,FALSE),0))</f>
        <v>0</v>
      </c>
      <c r="BA154" s="17">
        <f>IF(AND($D154=$AW$4,$E154=BA$5),VLOOKUP($A154,'Потребление ЭЭ_факт'!$A$5:$DH$154,47+'Потребление ЭЭ_факт'!CI$4+35,FALSE),IF(AZ154&lt;&gt;0,VLOOKUP($A154,'Потребление ЭЭ_факт'!$A$5:$DH$154,47+'Потребление ЭЭ_факт'!CI$4+35,FALSE),0))</f>
        <v>0</v>
      </c>
      <c r="BB154" s="17">
        <f>IF(AND($D154=$AW$4,$E154=BB$5),VLOOKUP($A154,'Потребление ЭЭ_факт'!$A$5:$DH$154,47+'Потребление ЭЭ_факт'!CJ$4+35,FALSE),IF(BA154&lt;&gt;0,VLOOKUP($A154,'Потребление ЭЭ_факт'!$A$5:$DH$154,47+'Потребление ЭЭ_факт'!CJ$4+35,FALSE),0))</f>
        <v>0</v>
      </c>
      <c r="BC154" s="17">
        <f>IF(AND($D154=$AW$4,$E154=BC$5),VLOOKUP($A154,'Потребление ЭЭ_факт'!$A$5:$DH$154,47+'Потребление ЭЭ_факт'!CK$4+35,FALSE),IF(BB154&lt;&gt;0,VLOOKUP($A154,'Потребление ЭЭ_факт'!$A$5:$DH$154,47+'Потребление ЭЭ_факт'!CK$4+35,FALSE),0))</f>
        <v>0</v>
      </c>
      <c r="BD154" s="17">
        <f>IF(AND($D154=$AW$4,$E154=BD$5),VLOOKUP($A154,'Потребление ЭЭ_факт'!$A$5:$DH$154,47+'Потребление ЭЭ_факт'!CL$4+35,FALSE),IF(BC154&lt;&gt;0,VLOOKUP($A154,'Потребление ЭЭ_факт'!$A$5:$DH$154,47+'Потребление ЭЭ_факт'!CL$4+35,FALSE),0))</f>
        <v>0</v>
      </c>
      <c r="BE154" s="17">
        <f>IF(AND($D154=$AW$4,$E154=BE$5),VLOOKUP($A154,'Потребление ЭЭ_факт'!$A$5:$DH$154,47+'Потребление ЭЭ_факт'!CM$4+35,FALSE),IF(BD154&lt;&gt;0,VLOOKUP($A154,'Потребление ЭЭ_факт'!$A$5:$DH$154,47+'Потребление ЭЭ_факт'!CM$4+35,FALSE),0))</f>
        <v>0</v>
      </c>
      <c r="BF154" s="17">
        <f>IF(AND($D154=$AW$4,$E154=BF$5),VLOOKUP($A154,'Потребление ЭЭ_факт'!$A$5:$DH$154,47+'Потребление ЭЭ_факт'!CN$4+35,FALSE),IF(BE154&lt;&gt;0,VLOOKUP($A154,'Потребление ЭЭ_факт'!$A$5:$DH$154,47+'Потребление ЭЭ_факт'!CN$4+35,FALSE),0))</f>
        <v>0</v>
      </c>
      <c r="BG154" s="17">
        <f>IF(AND($D154=$AW$4,$E154=BG$5),VLOOKUP($A154,'Потребление ЭЭ_факт'!$A$5:$DH$154,47+'Потребление ЭЭ_факт'!CO$4+35,FALSE),IF(BF154&lt;&gt;0,VLOOKUP($A154,'Потребление ЭЭ_факт'!$A$5:$DH$154,47+'Потребление ЭЭ_факт'!CO$4+35,FALSE),0))</f>
        <v>0</v>
      </c>
      <c r="BH154" s="17">
        <f>IF(AND($D154=$AW$4,$E154=BH$5),VLOOKUP($A154,'Потребление ЭЭ_факт'!$A$5:$DH$154,47+'Потребление ЭЭ_факт'!CP$4+35,FALSE),IF(BG154&lt;&gt;0,VLOOKUP($A154,'Потребление ЭЭ_факт'!$A$5:$DH$154,47+'Потребление ЭЭ_факт'!CP$4+35,FALSE),0))</f>
        <v>0</v>
      </c>
      <c r="BI154" s="14">
        <f>IF(AND($D154=$BI$4,$E154=BI$5),VLOOKUP($A154,'Потребление ЭЭ_факт'!$A$5:$DH$154,47+'Потребление ЭЭ_факт'!CQ$4+47,FALSE),IF(BH154&lt;&gt;0,VLOOKUP($A154,'Потребление ЭЭ_факт'!$A$5:$DH$154,47+'Потребление ЭЭ_факт'!CQ$4+47,FALSE),0))</f>
        <v>0</v>
      </c>
      <c r="BJ154" s="17">
        <f>IF(AND($D154=$BI$4,$E154=BJ$5),VLOOKUP($A154,'Потребление ЭЭ_факт'!$A$5:$DH$154,47+'Потребление ЭЭ_факт'!CR$4+47,FALSE),IF(BI154&lt;&gt;0,VLOOKUP($A154,'Потребление ЭЭ_факт'!$A$5:$DH$154,47+'Потребление ЭЭ_факт'!CR$4+47,FALSE),0))</f>
        <v>0</v>
      </c>
      <c r="BK154" s="17">
        <f>IF(AND($D154=$BI$4,$E154=BK$5),VLOOKUP($A154,'Потребление ЭЭ_факт'!$A$5:$DH$154,47+'Потребление ЭЭ_факт'!CS$4+47,FALSE),IF(BJ154&lt;&gt;0,VLOOKUP($A154,'Потребление ЭЭ_факт'!$A$5:$DH$154,47+'Потребление ЭЭ_факт'!CS$4+47,FALSE),0))</f>
        <v>0</v>
      </c>
      <c r="BL154" s="17">
        <f>IF(AND($D154=$BI$4,$E154=BL$5),VLOOKUP($A154,'Потребление ЭЭ_факт'!$A$5:$DH$154,47+'Потребление ЭЭ_факт'!CT$4+47,FALSE),IF(BK154&lt;&gt;0,VLOOKUP($A154,'Потребление ЭЭ_факт'!$A$5:$DH$154,47+'Потребление ЭЭ_факт'!CT$4+47,FALSE),0))</f>
        <v>0</v>
      </c>
      <c r="BM154" s="17">
        <f>IF(AND($D154=$BI$4,$E154=BM$5),VLOOKUP($A154,'Потребление ЭЭ_факт'!$A$5:$DH$154,47+'Потребление ЭЭ_факт'!CU$4+47,FALSE),IF(BL154&lt;&gt;0,VLOOKUP($A154,'Потребление ЭЭ_факт'!$A$5:$DH$154,47+'Потребление ЭЭ_факт'!CU$4+47,FALSE),0))</f>
        <v>0</v>
      </c>
      <c r="BN154" s="17">
        <f>IF(AND($D154=$BI$4,$E154=BN$5),VLOOKUP($A154,'Потребление ЭЭ_факт'!$A$5:$DH$154,47+'Потребление ЭЭ_факт'!CV$4+47,FALSE),IF(BM154&lt;&gt;0,VLOOKUP($A154,'Потребление ЭЭ_факт'!$A$5:$DH$154,47+'Потребление ЭЭ_факт'!CV$4+47,FALSE),0))</f>
        <v>0</v>
      </c>
      <c r="BO154" s="17">
        <f>IF(AND($D154=$BI$4,$E154=BO$5),VLOOKUP($A154,'Потребление ЭЭ_факт'!$A$5:$DH$154,47+'Потребление ЭЭ_факт'!CW$4+47,FALSE),IF(BN154&lt;&gt;0,VLOOKUP($A154,'Потребление ЭЭ_факт'!$A$5:$DH$154,47+'Потребление ЭЭ_факт'!CW$4+47,FALSE),0))</f>
        <v>0</v>
      </c>
      <c r="BP154" s="17">
        <f>IF(AND($D154=$BI$4,$E154=BP$5),VLOOKUP($A154,'Потребление ЭЭ_факт'!$A$5:$DH$154,47+'Потребление ЭЭ_факт'!CX$4+47,FALSE),IF(BO154&lt;&gt;0,VLOOKUP($A154,'Потребление ЭЭ_факт'!$A$5:$DH$154,47+'Потребление ЭЭ_факт'!CX$4+47,FALSE),0))</f>
        <v>0</v>
      </c>
      <c r="BQ154" s="17">
        <f>IF(AND($D154=$BI$4,$E154=BQ$5),VLOOKUP($A154,'Потребление ЭЭ_факт'!$A$5:$DH$154,47+'Потребление ЭЭ_факт'!CY$4+47,FALSE),IF(BP154&lt;&gt;0,VLOOKUP($A154,'Потребление ЭЭ_факт'!$A$5:$DH$154,47+'Потребление ЭЭ_факт'!CY$4+47,FALSE),0))</f>
        <v>0</v>
      </c>
      <c r="BR154" s="17">
        <f>IF(AND($D154=$BI$4,$E154=BR$5),VLOOKUP($A154,'Потребление ЭЭ_факт'!$A$5:$DH$154,47+'Потребление ЭЭ_факт'!CZ$4+47,FALSE),IF(BQ154&lt;&gt;0,VLOOKUP($A154,'Потребление ЭЭ_факт'!$A$5:$DH$154,47+'Потребление ЭЭ_факт'!CZ$4+47,FALSE),0))</f>
        <v>0</v>
      </c>
      <c r="BS154" s="17">
        <f>IF(AND($D154=$BI$4,$E154=BS$5),VLOOKUP($A154,'Потребление ЭЭ_факт'!$A$5:$DH$154,47+'Потребление ЭЭ_факт'!DA$4+47,FALSE),IF(BR154&lt;&gt;0,VLOOKUP($A154,'Потребление ЭЭ_факт'!$A$5:$DH$154,47+'Потребление ЭЭ_факт'!DA$4+47,FALSE),0))</f>
        <v>0</v>
      </c>
      <c r="BT154" s="17">
        <f>IF(AND($D154=$BI$4,$E154=BT$5),VLOOKUP($A154,'Потребление ЭЭ_факт'!$A$5:$DH$154,47+'Потребление ЭЭ_факт'!DB$4+47,FALSE),IF(BS154&lt;&gt;0,VLOOKUP($A154,'Потребление ЭЭ_факт'!$A$5:$DH$154,47+'Потребление ЭЭ_факт'!DB$4+47,FALSE),0))</f>
        <v>0</v>
      </c>
      <c r="BU154" s="14">
        <f>IF(AND($D154=$BU$4,$E154=BU$5),VLOOKUP($A154,'Потребление ЭЭ_факт'!$A$5:$DH$154,59+'Потребление ЭЭ_факт'!DC$4+47,FALSE),IF(BT154&lt;&gt;0,VLOOKUP($A154,'Потребление ЭЭ_факт'!$A$5:$DH$154,47+'Потребление ЭЭ_факт'!DC$4+59,FALSE),0))</f>
        <v>0</v>
      </c>
      <c r="BV154" s="17">
        <f>IF(AND($D154=$BU$4,$E154=BV$5),VLOOKUP($A154,'Потребление ЭЭ_факт'!$A$5:$DH$154,59+'Потребление ЭЭ_факт'!DD$4+47,FALSE),IF(BU154&lt;&gt;0,VLOOKUP($A154,'Потребление ЭЭ_факт'!$A$5:$DH$154,47+'Потребление ЭЭ_факт'!DD$4+59,FALSE),0))</f>
        <v>0</v>
      </c>
      <c r="BW154" s="17">
        <f>IF(AND($D154=$BU$4,$E154=BW$5),VLOOKUP($A154,'Потребление ЭЭ_факт'!$A$5:$DH$154,59+'Потребление ЭЭ_факт'!DE$4+47,FALSE),IF(BV154&lt;&gt;0,VLOOKUP($A154,'Потребление ЭЭ_факт'!$A$5:$DH$154,47+'Потребление ЭЭ_факт'!DE$4+59,FALSE),0))</f>
        <v>18661.590357142853</v>
      </c>
      <c r="BX154" s="17">
        <f>IF(AND($D154=$BU$4,$E154=BX$5),VLOOKUP($A154,'Потребление ЭЭ_факт'!$A$5:$DH$154,59+'Потребление ЭЭ_факт'!DF$4+47,FALSE),IF(BW154&lt;&gt;0,VLOOKUP($A154,'Потребление ЭЭ_факт'!$A$5:$DH$154,47+'Потребление ЭЭ_факт'!DF$4+59,FALSE),0))</f>
        <v>20059.81607142857</v>
      </c>
      <c r="BY154" s="17">
        <f>IF(AND($D154=$BU$4,$E154=BY$5),VLOOKUP($A154,'Потребление ЭЭ_факт'!$A$5:$DH$154,59+'Потребление ЭЭ_факт'!DG$4+47,FALSE),IF(BX154&lt;&gt;0,VLOOKUP($A154,'Потребление ЭЭ_факт'!$A$5:$DH$154,47+'Потребление ЭЭ_факт'!DG$4+59,FALSE),0))</f>
        <v>24253.191999999999</v>
      </c>
      <c r="BZ154" s="17">
        <f>IF(AND($D154=$BU$4,$E154=BZ$5),VLOOKUP($A154,'Потребление ЭЭ_факт'!$A$5:$DH$154,59+'Потребление ЭЭ_факт'!DH$4+47,FALSE),IF(BY154&lt;&gt;0,VLOOKUP($A154,'Потребление ЭЭ_факт'!$A$5:$DH$154,47+'Потребление ЭЭ_факт'!DH$4+59,FALSE),0))</f>
        <v>23942.373928571433</v>
      </c>
      <c r="CA154" s="17">
        <f t="shared" si="598"/>
        <v>23942.373928571433</v>
      </c>
      <c r="CB154" s="17">
        <f t="shared" si="598"/>
        <v>23942.373928571433</v>
      </c>
      <c r="CC154" s="17">
        <f t="shared" si="598"/>
        <v>23942.373928571433</v>
      </c>
      <c r="CD154" s="17">
        <f t="shared" si="598"/>
        <v>23942.373928571433</v>
      </c>
      <c r="CE154" s="17">
        <f t="shared" si="598"/>
        <v>23942.373928571433</v>
      </c>
      <c r="CF154" s="15">
        <f t="shared" si="598"/>
        <v>23942.373928571433</v>
      </c>
      <c r="CG154" s="14">
        <f t="shared" si="598"/>
        <v>23942.373928571433</v>
      </c>
      <c r="CH154" s="15">
        <f t="shared" si="598"/>
        <v>23942.373928571433</v>
      </c>
      <c r="CI154" s="15">
        <f t="shared" si="598"/>
        <v>23942.373928571433</v>
      </c>
      <c r="CJ154" s="15">
        <f t="shared" si="598"/>
        <v>23942.373928571433</v>
      </c>
      <c r="CK154" s="15">
        <f t="shared" si="598"/>
        <v>23942.373928571433</v>
      </c>
      <c r="CL154" s="15">
        <f t="shared" si="598"/>
        <v>23942.373928571433</v>
      </c>
      <c r="CM154" s="15">
        <f t="shared" si="591"/>
        <v>23942.373928571433</v>
      </c>
      <c r="CN154" s="15">
        <f t="shared" si="592"/>
        <v>23942.373928571433</v>
      </c>
      <c r="CO154" s="15">
        <f t="shared" si="593"/>
        <v>23942.373928571433</v>
      </c>
      <c r="CP154" s="15">
        <f t="shared" si="594"/>
        <v>23942.373928571433</v>
      </c>
      <c r="CQ154" s="15">
        <f t="shared" si="595"/>
        <v>23942.373928571433</v>
      </c>
      <c r="CR154" s="16">
        <f t="shared" si="596"/>
        <v>23942.373928571433</v>
      </c>
      <c r="CS154" s="14">
        <f t="shared" si="589"/>
        <v>23942.373928571433</v>
      </c>
      <c r="CT154" s="15">
        <f t="shared" si="559"/>
        <v>23942.373928571433</v>
      </c>
      <c r="CU154" s="15">
        <f t="shared" si="560"/>
        <v>23942.373928571433</v>
      </c>
      <c r="CV154" s="15">
        <f t="shared" si="561"/>
        <v>23942.373928571433</v>
      </c>
      <c r="CW154" s="15">
        <f t="shared" si="562"/>
        <v>23942.373928571433</v>
      </c>
      <c r="CX154" s="15">
        <f t="shared" si="563"/>
        <v>23942.373928571433</v>
      </c>
      <c r="CY154" s="15">
        <f t="shared" si="564"/>
        <v>23942.373928571433</v>
      </c>
      <c r="CZ154" s="15">
        <f t="shared" si="565"/>
        <v>23942.373928571433</v>
      </c>
      <c r="DA154" s="15">
        <f t="shared" si="566"/>
        <v>23942.373928571433</v>
      </c>
      <c r="DB154" s="15">
        <f t="shared" si="567"/>
        <v>23942.373928571433</v>
      </c>
      <c r="DC154" s="15">
        <f t="shared" si="568"/>
        <v>23942.373928571433</v>
      </c>
      <c r="DD154" s="16">
        <f t="shared" si="602"/>
        <v>23942.373928571433</v>
      </c>
      <c r="DE154" s="14">
        <f t="shared" si="603"/>
        <v>23942.373928571433</v>
      </c>
      <c r="DF154" s="15">
        <f t="shared" si="569"/>
        <v>23942.373928571433</v>
      </c>
      <c r="DG154" s="15">
        <f t="shared" si="570"/>
        <v>23942.373928571433</v>
      </c>
      <c r="DH154" s="15">
        <f t="shared" si="571"/>
        <v>23942.373928571433</v>
      </c>
      <c r="DI154" s="15">
        <f t="shared" si="572"/>
        <v>23942.373928571433</v>
      </c>
      <c r="DJ154" s="15">
        <f t="shared" si="573"/>
        <v>23942.373928571433</v>
      </c>
      <c r="DK154" s="15">
        <f t="shared" si="574"/>
        <v>23942.373928571433</v>
      </c>
      <c r="DL154" s="15">
        <f t="shared" si="575"/>
        <v>23942.373928571433</v>
      </c>
      <c r="DM154" s="15">
        <f t="shared" si="576"/>
        <v>23942.373928571433</v>
      </c>
      <c r="DN154" s="15">
        <f t="shared" si="577"/>
        <v>23942.373928571433</v>
      </c>
      <c r="DO154" s="15">
        <f t="shared" si="578"/>
        <v>23942.373928571433</v>
      </c>
      <c r="DP154" s="16">
        <f t="shared" si="579"/>
        <v>23942.373928571433</v>
      </c>
      <c r="DQ154" s="14">
        <f t="shared" si="486"/>
        <v>23942.373928571433</v>
      </c>
      <c r="DR154" s="15">
        <f t="shared" si="487"/>
        <v>23942.373928571433</v>
      </c>
      <c r="DS154" s="15">
        <f t="shared" si="488"/>
        <v>23942.373928571433</v>
      </c>
      <c r="DT154" s="15">
        <f t="shared" si="489"/>
        <v>23942.373928571433</v>
      </c>
      <c r="DU154" s="15">
        <f t="shared" si="490"/>
        <v>23942.373928571433</v>
      </c>
      <c r="DV154" s="15">
        <f t="shared" si="491"/>
        <v>23942.373928571433</v>
      </c>
      <c r="DW154" s="15">
        <f t="shared" si="492"/>
        <v>23942.373928571433</v>
      </c>
      <c r="DX154" s="15">
        <f t="shared" si="493"/>
        <v>23942.373928571433</v>
      </c>
      <c r="DY154" s="15">
        <f t="shared" si="494"/>
        <v>23942.373928571433</v>
      </c>
      <c r="DZ154" s="15">
        <f t="shared" si="604"/>
        <v>23942.373928571433</v>
      </c>
      <c r="EA154" s="15">
        <f t="shared" si="605"/>
        <v>23942.373928571433</v>
      </c>
      <c r="EB154" s="16">
        <f t="shared" si="606"/>
        <v>23942.373928571433</v>
      </c>
      <c r="EC154" s="14">
        <f t="shared" si="607"/>
        <v>23942.373928571433</v>
      </c>
      <c r="ED154" s="15">
        <f t="shared" si="608"/>
        <v>23942.373928571433</v>
      </c>
      <c r="EE154" s="15">
        <f t="shared" si="609"/>
        <v>23942.373928571433</v>
      </c>
      <c r="EF154" s="15">
        <f t="shared" si="610"/>
        <v>23942.373928571433</v>
      </c>
      <c r="EG154" s="15">
        <f t="shared" si="611"/>
        <v>23942.373928571433</v>
      </c>
      <c r="EH154" s="15">
        <f t="shared" si="612"/>
        <v>23942.373928571433</v>
      </c>
      <c r="EI154" s="15">
        <f t="shared" si="613"/>
        <v>23942.373928571433</v>
      </c>
      <c r="EJ154" s="15">
        <f t="shared" si="614"/>
        <v>23942.373928571433</v>
      </c>
      <c r="EK154" s="15">
        <f t="shared" si="615"/>
        <v>23942.373928571433</v>
      </c>
      <c r="EL154" s="15">
        <f t="shared" si="616"/>
        <v>23942.373928571433</v>
      </c>
      <c r="EM154" s="15">
        <f t="shared" si="617"/>
        <v>23942.373928571433</v>
      </c>
      <c r="EN154" s="16">
        <f t="shared" si="618"/>
        <v>23942.373928571433</v>
      </c>
      <c r="EO154" s="14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6"/>
      <c r="FC154" s="14"/>
      <c r="FD154" s="17"/>
      <c r="FE154" s="17"/>
      <c r="FF154" s="17"/>
      <c r="FG154" s="17"/>
      <c r="FH154" s="17"/>
      <c r="FI154" s="17"/>
      <c r="FJ154" s="17"/>
      <c r="FK154" s="17"/>
      <c r="FL154" s="17"/>
      <c r="FM154" s="17"/>
      <c r="FN154" s="17"/>
      <c r="FO154" s="14"/>
      <c r="FP154" s="17"/>
      <c r="FQ154" s="17"/>
      <c r="FR154" s="17"/>
      <c r="FS154" s="17"/>
      <c r="FT154" s="17"/>
      <c r="FU154" s="17"/>
      <c r="FV154" s="17"/>
      <c r="FW154" s="17"/>
      <c r="FX154" s="17"/>
      <c r="FY154" s="17"/>
      <c r="FZ154" s="17"/>
      <c r="GA154" s="14"/>
      <c r="GB154" s="17"/>
      <c r="GC154" s="17"/>
      <c r="GD154" s="17"/>
      <c r="GE154" s="17"/>
      <c r="GF154" s="17"/>
      <c r="GG154" s="17"/>
      <c r="GH154" s="17"/>
      <c r="GI154" s="17"/>
      <c r="GJ154" s="17"/>
      <c r="GK154" s="17"/>
      <c r="GL154" s="17"/>
      <c r="GM154" s="14"/>
      <c r="GN154" s="17"/>
      <c r="GO154" s="17"/>
      <c r="GP154" s="17">
        <f t="shared" si="503"/>
        <v>20059.81607142857</v>
      </c>
      <c r="GQ154" s="17">
        <f t="shared" si="504"/>
        <v>24253.191999999999</v>
      </c>
      <c r="GR154" s="17">
        <f t="shared" si="505"/>
        <v>23942.373928571433</v>
      </c>
      <c r="GS154" s="17">
        <f t="shared" si="506"/>
        <v>23942.373928571433</v>
      </c>
      <c r="GT154" s="17">
        <f t="shared" si="507"/>
        <v>23942.373928571433</v>
      </c>
      <c r="GU154" s="17">
        <f t="shared" si="508"/>
        <v>23942.373928571433</v>
      </c>
      <c r="GV154" s="17">
        <f t="shared" si="509"/>
        <v>23942.373928571433</v>
      </c>
      <c r="GW154" s="17">
        <f t="shared" si="510"/>
        <v>23942.373928571433</v>
      </c>
      <c r="GX154" s="15">
        <f t="shared" si="511"/>
        <v>23942.373928571433</v>
      </c>
      <c r="GY154" s="14">
        <f t="shared" si="512"/>
        <v>23942.373928571433</v>
      </c>
      <c r="GZ154" s="15">
        <f t="shared" si="513"/>
        <v>23942.373928571433</v>
      </c>
      <c r="HA154" s="15">
        <f t="shared" si="514"/>
        <v>23942.373928571433</v>
      </c>
      <c r="HB154" s="15">
        <f t="shared" si="515"/>
        <v>23942.373928571433</v>
      </c>
      <c r="HC154" s="15">
        <f t="shared" si="516"/>
        <v>23942.373928571433</v>
      </c>
      <c r="HD154" s="15">
        <f t="shared" si="517"/>
        <v>23942.373928571433</v>
      </c>
      <c r="HE154" s="15">
        <f t="shared" si="518"/>
        <v>23942.373928571433</v>
      </c>
      <c r="HF154" s="15">
        <f t="shared" si="519"/>
        <v>23942.373928571433</v>
      </c>
      <c r="HG154" s="15">
        <f t="shared" si="520"/>
        <v>23942.373928571433</v>
      </c>
      <c r="HH154" s="15">
        <f t="shared" si="521"/>
        <v>23942.373928571433</v>
      </c>
      <c r="HI154" s="15">
        <f t="shared" si="522"/>
        <v>23942.373928571433</v>
      </c>
      <c r="HJ154" s="16">
        <f t="shared" si="523"/>
        <v>23942.373928571433</v>
      </c>
      <c r="HK154" s="14">
        <f t="shared" si="524"/>
        <v>23942.373928571433</v>
      </c>
      <c r="HL154" s="15">
        <f t="shared" si="525"/>
        <v>23942.373928571433</v>
      </c>
      <c r="HM154" s="15">
        <f t="shared" si="526"/>
        <v>23942.373928571433</v>
      </c>
      <c r="HN154" s="15">
        <f t="shared" si="527"/>
        <v>23942.373928571433</v>
      </c>
      <c r="HO154" s="15">
        <f t="shared" si="528"/>
        <v>23942.373928571433</v>
      </c>
      <c r="HP154" s="15">
        <f t="shared" si="529"/>
        <v>23942.373928571433</v>
      </c>
      <c r="HQ154" s="15">
        <f t="shared" si="530"/>
        <v>23942.373928571433</v>
      </c>
      <c r="HR154" s="15">
        <f t="shared" si="531"/>
        <v>23942.373928571433</v>
      </c>
      <c r="HS154" s="15">
        <f t="shared" si="532"/>
        <v>23942.373928571433</v>
      </c>
      <c r="HT154" s="15">
        <f t="shared" si="533"/>
        <v>23942.373928571433</v>
      </c>
      <c r="HU154" s="15">
        <f t="shared" si="534"/>
        <v>23942.373928571433</v>
      </c>
      <c r="HV154" s="16">
        <f t="shared" si="535"/>
        <v>23942.373928571433</v>
      </c>
      <c r="HW154" s="14">
        <f t="shared" si="536"/>
        <v>23942.373928571433</v>
      </c>
      <c r="HX154" s="15">
        <f t="shared" si="537"/>
        <v>23942.373928571433</v>
      </c>
      <c r="HY154" s="15">
        <f t="shared" si="538"/>
        <v>23942.373928571433</v>
      </c>
      <c r="HZ154" s="15">
        <f t="shared" si="539"/>
        <v>23942.373928571433</v>
      </c>
      <c r="IA154" s="15">
        <f t="shared" si="540"/>
        <v>23942.373928571433</v>
      </c>
      <c r="IB154" s="15">
        <f t="shared" si="541"/>
        <v>23942.373928571433</v>
      </c>
      <c r="IC154" s="15">
        <f t="shared" si="542"/>
        <v>23942.373928571433</v>
      </c>
      <c r="ID154" s="15">
        <f t="shared" si="543"/>
        <v>23942.373928571433</v>
      </c>
      <c r="IE154" s="15">
        <f t="shared" si="544"/>
        <v>23942.373928571433</v>
      </c>
      <c r="IF154" s="15">
        <f t="shared" si="545"/>
        <v>23942.373928571433</v>
      </c>
      <c r="IG154" s="15">
        <f t="shared" si="546"/>
        <v>23942.373928571433</v>
      </c>
      <c r="IH154" s="16">
        <f t="shared" si="547"/>
        <v>23942.373928571433</v>
      </c>
      <c r="II154" s="14">
        <f t="shared" si="548"/>
        <v>23942.373928571433</v>
      </c>
      <c r="IJ154" s="15">
        <f t="shared" si="549"/>
        <v>23942.373928571433</v>
      </c>
      <c r="IK154" s="15">
        <f t="shared" si="550"/>
        <v>23942.373928571433</v>
      </c>
      <c r="IL154" s="15">
        <f t="shared" si="551"/>
        <v>23942.373928571433</v>
      </c>
      <c r="IM154" s="15">
        <f t="shared" si="552"/>
        <v>23942.373928571433</v>
      </c>
      <c r="IN154" s="15">
        <f t="shared" si="553"/>
        <v>23942.373928571433</v>
      </c>
      <c r="IO154" s="15">
        <f t="shared" si="554"/>
        <v>23942.373928571433</v>
      </c>
      <c r="IP154" s="15">
        <f t="shared" si="597"/>
        <v>23942.373928571433</v>
      </c>
      <c r="IQ154" s="15">
        <f t="shared" si="599"/>
        <v>23942.373928571433</v>
      </c>
      <c r="IR154" s="15">
        <f t="shared" si="600"/>
        <v>23942.373928571433</v>
      </c>
      <c r="IS154" s="15">
        <f t="shared" si="601"/>
        <v>23942.373928571433</v>
      </c>
      <c r="IT154" s="16">
        <f t="shared" si="619"/>
        <v>23942.373928571433</v>
      </c>
      <c r="IU154" s="14">
        <f t="shared" si="620"/>
        <v>23942.373928571433</v>
      </c>
      <c r="IV154" s="15">
        <f t="shared" si="621"/>
        <v>23942.373928571433</v>
      </c>
      <c r="IW154" s="15">
        <f t="shared" ref="IW154" si="622">EE154</f>
        <v>23942.373928571433</v>
      </c>
      <c r="IX154" s="15"/>
      <c r="IY154" s="15"/>
      <c r="IZ154" s="15"/>
      <c r="JA154" s="15"/>
      <c r="JB154" s="15"/>
      <c r="JC154" s="15"/>
      <c r="JD154" s="15"/>
      <c r="JE154" s="15"/>
      <c r="JF154" s="16"/>
      <c r="JH154" s="17"/>
      <c r="JI154" s="14">
        <f t="shared" si="580"/>
        <v>0</v>
      </c>
      <c r="JJ154" s="15">
        <f t="shared" si="581"/>
        <v>0</v>
      </c>
      <c r="JK154" s="15">
        <f t="shared" si="582"/>
        <v>0</v>
      </c>
      <c r="JL154" s="15">
        <f t="shared" si="583"/>
        <v>211909.62557142865</v>
      </c>
      <c r="JM154" s="15">
        <f t="shared" si="584"/>
        <v>287308.48714285722</v>
      </c>
      <c r="JN154" s="15">
        <f t="shared" si="585"/>
        <v>287308.48714285722</v>
      </c>
      <c r="JO154" s="15">
        <f t="shared" si="586"/>
        <v>287308.48714285722</v>
      </c>
      <c r="JP154" s="15">
        <f t="shared" si="587"/>
        <v>287308.48714285722</v>
      </c>
      <c r="JQ154" s="15">
        <f t="shared" si="588"/>
        <v>71827.121785714291</v>
      </c>
      <c r="JR154" s="14"/>
    </row>
    <row r="155" spans="1:278" ht="12.75" customHeight="1" x14ac:dyDescent="0.25"/>
    <row r="156" spans="1:278" ht="12.75" customHeight="1" x14ac:dyDescent="0.25"/>
  </sheetData>
  <mergeCells count="67">
    <mergeCell ref="DQ2:EB3"/>
    <mergeCell ref="EC2:EN3"/>
    <mergeCell ref="EO2:EZ3"/>
    <mergeCell ref="DQ4:EB4"/>
    <mergeCell ref="EC4:EN4"/>
    <mergeCell ref="EO4:EZ4"/>
    <mergeCell ref="CS2:DD3"/>
    <mergeCell ref="DE2:DP3"/>
    <mergeCell ref="CG4:CR4"/>
    <mergeCell ref="CS4:DD4"/>
    <mergeCell ref="DE4:DP4"/>
    <mergeCell ref="CG2:CR2"/>
    <mergeCell ref="AK2:AV3"/>
    <mergeCell ref="BI4:BT4"/>
    <mergeCell ref="BU4:CF4"/>
    <mergeCell ref="BU2:BZ2"/>
    <mergeCell ref="CA2:CF2"/>
    <mergeCell ref="F4:G4"/>
    <mergeCell ref="H4:K4"/>
    <mergeCell ref="BU1:CF1"/>
    <mergeCell ref="M1:X1"/>
    <mergeCell ref="Y1:AJ1"/>
    <mergeCell ref="AK1:AV1"/>
    <mergeCell ref="AW1:BH1"/>
    <mergeCell ref="BI1:BT1"/>
    <mergeCell ref="AW2:BH3"/>
    <mergeCell ref="BI2:BT3"/>
    <mergeCell ref="M4:X4"/>
    <mergeCell ref="Y4:AJ4"/>
    <mergeCell ref="AK4:AV4"/>
    <mergeCell ref="AW4:BH4"/>
    <mergeCell ref="M2:X3"/>
    <mergeCell ref="Y2:AJ3"/>
    <mergeCell ref="CG1:CR1"/>
    <mergeCell ref="CS1:DD1"/>
    <mergeCell ref="DE1:DP1"/>
    <mergeCell ref="DQ1:EB1"/>
    <mergeCell ref="EC1:EN1"/>
    <mergeCell ref="II4:IT4"/>
    <mergeCell ref="FC1:FN1"/>
    <mergeCell ref="FO2:FZ3"/>
    <mergeCell ref="GA2:GL3"/>
    <mergeCell ref="GM2:GR2"/>
    <mergeCell ref="GS2:GX2"/>
    <mergeCell ref="FC2:FN3"/>
    <mergeCell ref="FC4:FN4"/>
    <mergeCell ref="GY2:HJ2"/>
    <mergeCell ref="HK2:HV3"/>
    <mergeCell ref="FO4:FZ4"/>
    <mergeCell ref="GA4:GL4"/>
    <mergeCell ref="GM4:GX4"/>
    <mergeCell ref="JI4:JQ4"/>
    <mergeCell ref="IU2:JF3"/>
    <mergeCell ref="IU4:JF4"/>
    <mergeCell ref="FO1:FZ1"/>
    <mergeCell ref="GA1:GL1"/>
    <mergeCell ref="GM1:GX1"/>
    <mergeCell ref="GY1:HJ1"/>
    <mergeCell ref="HK1:HV1"/>
    <mergeCell ref="HW1:IH1"/>
    <mergeCell ref="II1:IT1"/>
    <mergeCell ref="IU1:JF1"/>
    <mergeCell ref="GY4:HJ4"/>
    <mergeCell ref="HK4:HV4"/>
    <mergeCell ref="HW2:IH3"/>
    <mergeCell ref="HW4:IH4"/>
    <mergeCell ref="II2:IT3"/>
  </mergeCells>
  <conditionalFormatting sqref="A5:A154">
    <cfRule type="duplicateValues" dxfId="240" priority="2969"/>
    <cfRule type="duplicateValues" dxfId="239" priority="2970"/>
    <cfRule type="duplicateValues" dxfId="238" priority="2971"/>
    <cfRule type="duplicateValues" dxfId="237" priority="2972"/>
  </conditionalFormatting>
  <conditionalFormatting sqref="A5:A154">
    <cfRule type="duplicateValues" dxfId="236" priority="2977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5"/>
  <sheetViews>
    <sheetView topLeftCell="A140" workbookViewId="0">
      <selection activeCell="E156" sqref="E156"/>
    </sheetView>
  </sheetViews>
  <sheetFormatPr defaultColWidth="0" defaultRowHeight="15" zeroHeight="1" x14ac:dyDescent="0.25"/>
  <cols>
    <col min="1" max="1" width="9.5703125" bestFit="1" customWidth="1"/>
    <col min="2" max="2" width="56.140625" bestFit="1" customWidth="1"/>
    <col min="3" max="3" width="28.7109375" customWidth="1"/>
    <col min="4" max="4" width="8.85546875" customWidth="1"/>
    <col min="5" max="13" width="10.5703125" customWidth="1"/>
    <col min="14" max="14" width="2.7109375" customWidth="1"/>
    <col min="15" max="16" width="3.28515625" customWidth="1"/>
    <col min="17" max="21" width="8.85546875" hidden="1" customWidth="1"/>
    <col min="22" max="22" width="35.7109375" hidden="1" customWidth="1"/>
    <col min="23" max="16384" width="8.85546875" hidden="1"/>
  </cols>
  <sheetData>
    <row r="1" spans="1:22" x14ac:dyDescent="0.25"/>
    <row r="2" spans="1:22" x14ac:dyDescent="0.25"/>
    <row r="3" spans="1:22" x14ac:dyDescent="0.25">
      <c r="E3" s="130" t="s">
        <v>312</v>
      </c>
      <c r="F3" s="131"/>
      <c r="G3" s="131"/>
      <c r="H3" s="131"/>
      <c r="I3" s="131"/>
      <c r="J3" s="131"/>
      <c r="K3" s="131"/>
      <c r="L3" s="131"/>
      <c r="M3" s="131"/>
      <c r="N3" s="117"/>
    </row>
    <row r="4" spans="1:22" x14ac:dyDescent="0.25">
      <c r="A4" s="8" t="s">
        <v>0</v>
      </c>
      <c r="B4" s="9" t="s">
        <v>3</v>
      </c>
      <c r="C4" s="9" t="s">
        <v>313</v>
      </c>
      <c r="E4" s="34">
        <f>2021+1</f>
        <v>2022</v>
      </c>
      <c r="F4" s="35">
        <f t="shared" ref="F4:M4" si="0">E4+1</f>
        <v>2023</v>
      </c>
      <c r="G4" s="35">
        <f t="shared" si="0"/>
        <v>2024</v>
      </c>
      <c r="H4" s="35">
        <f t="shared" si="0"/>
        <v>2025</v>
      </c>
      <c r="I4" s="35">
        <f t="shared" si="0"/>
        <v>2026</v>
      </c>
      <c r="J4" s="35">
        <f t="shared" si="0"/>
        <v>2027</v>
      </c>
      <c r="K4" s="35">
        <f t="shared" si="0"/>
        <v>2028</v>
      </c>
      <c r="L4" s="35">
        <f t="shared" si="0"/>
        <v>2029</v>
      </c>
      <c r="M4" s="35">
        <f t="shared" si="0"/>
        <v>2030</v>
      </c>
      <c r="N4" s="116"/>
    </row>
    <row r="5" spans="1:22" x14ac:dyDescent="0.25">
      <c r="A5" s="5" t="s">
        <v>33</v>
      </c>
      <c r="B5" s="3" t="s">
        <v>34</v>
      </c>
      <c r="C5" s="3" t="s">
        <v>314</v>
      </c>
      <c r="E5" s="14">
        <f>VLOOKUP($A5,'Потребление ЭЭ_базовая линия'!$A$6:$JJ$154,261+E$4-2022,FALSE)*(1-3%)</f>
        <v>162302.38336207351</v>
      </c>
      <c r="F5" s="15">
        <f>VLOOKUP($A5,'Потребление ЭЭ_базовая линия'!$A$6:$JJ$154,261+F$4-2022,FALSE)*(1-3%)</f>
        <v>162302.38336207351</v>
      </c>
      <c r="G5" s="15">
        <f>VLOOKUP($A5,'Потребление ЭЭ_базовая линия'!$A$6:$JJ$154,261+G$4-2022,FALSE)*(1-3%)</f>
        <v>162302.38336207351</v>
      </c>
      <c r="H5" s="15">
        <f>VLOOKUP($A5,'Потребление ЭЭ_базовая линия'!$A$6:$JJ$154,261+H$4-2022,FALSE)*(1-3%)</f>
        <v>162302.38336207351</v>
      </c>
      <c r="I5" s="15">
        <f>VLOOKUP($A5,'Потребление ЭЭ_базовая линия'!$A$6:$JJ$154,261+I$4-2022,FALSE)*(1-3%)</f>
        <v>162302.38336207351</v>
      </c>
      <c r="J5" s="15">
        <f>VLOOKUP($A5,'Потребление ЭЭ_базовая линия'!$A$6:$JJ$154,261+J$4-2022,FALSE)*(1-3%)</f>
        <v>0</v>
      </c>
      <c r="K5" s="15">
        <f>VLOOKUP($A5,'Потребление ЭЭ_базовая линия'!$A$6:$JJ$154,261+K$4-2022,FALSE)*(1-3%)</f>
        <v>0</v>
      </c>
      <c r="L5" s="15">
        <f>VLOOKUP($A5,'Потребление ЭЭ_базовая линия'!$A$6:$JJ$154,261+L$4-2022,FALSE)*(1-3%)</f>
        <v>0</v>
      </c>
      <c r="M5" s="15">
        <f>VLOOKUP($A5,'Потребление ЭЭ_базовая линия'!$A$6:$JJ$154,261+M$4-2022,FALSE)*(1-3%)</f>
        <v>0</v>
      </c>
      <c r="N5" s="14"/>
      <c r="V5" t="s">
        <v>320</v>
      </c>
    </row>
    <row r="6" spans="1:22" x14ac:dyDescent="0.25">
      <c r="A6" s="5" t="s">
        <v>165</v>
      </c>
      <c r="B6" s="3" t="s">
        <v>166</v>
      </c>
      <c r="C6" s="3" t="s">
        <v>314</v>
      </c>
      <c r="E6" s="14">
        <f>VLOOKUP($A6,'Потребление ЭЭ_базовая линия'!$A$6:$JJ$154,261+E$4-2022,FALSE)*(1-3%)</f>
        <v>310927.30544354458</v>
      </c>
      <c r="F6" s="15">
        <f>VLOOKUP($A6,'Потребление ЭЭ_базовая линия'!$A$6:$JJ$154,261+F$4-2022,FALSE)*(1-3%)</f>
        <v>310927.30544354458</v>
      </c>
      <c r="G6" s="15">
        <f>VLOOKUP($A6,'Потребление ЭЭ_базовая линия'!$A$6:$JJ$154,261+G$4-2022,FALSE)*(1-3%)</f>
        <v>310927.30544354458</v>
      </c>
      <c r="H6" s="15">
        <f>VLOOKUP($A6,'Потребление ЭЭ_базовая линия'!$A$6:$JJ$154,261+H$4-2022,FALSE)*(1-3%)</f>
        <v>310927.30544354458</v>
      </c>
      <c r="I6" s="15">
        <f>VLOOKUP($A6,'Потребление ЭЭ_базовая линия'!$A$6:$JJ$154,261+I$4-2022,FALSE)*(1-3%)</f>
        <v>310927.30544354458</v>
      </c>
      <c r="J6" s="15">
        <f>VLOOKUP($A6,'Потребление ЭЭ_базовая линия'!$A$6:$JJ$154,261+J$4-2022,FALSE)*(1-3%)</f>
        <v>0</v>
      </c>
      <c r="K6" s="15">
        <f>VLOOKUP($A6,'Потребление ЭЭ_базовая линия'!$A$6:$JJ$154,261+K$4-2022,FALSE)*(1-3%)</f>
        <v>0</v>
      </c>
      <c r="L6" s="15">
        <f>VLOOKUP($A6,'Потребление ЭЭ_базовая линия'!$A$6:$JJ$154,261+L$4-2022,FALSE)*(1-3%)</f>
        <v>0</v>
      </c>
      <c r="M6" s="15">
        <f>VLOOKUP($A6,'Потребление ЭЭ_базовая линия'!$A$6:$JJ$154,261+M$4-2022,FALSE)*(1-3%)</f>
        <v>0</v>
      </c>
      <c r="N6" s="14"/>
      <c r="V6" t="s">
        <v>321</v>
      </c>
    </row>
    <row r="7" spans="1:22" x14ac:dyDescent="0.25">
      <c r="A7" s="5" t="s">
        <v>299</v>
      </c>
      <c r="B7" s="3" t="s">
        <v>300</v>
      </c>
      <c r="C7" s="3" t="s">
        <v>314</v>
      </c>
      <c r="E7" s="14">
        <f>VLOOKUP($A7,'Потребление ЭЭ_базовая линия'!$A$6:$JJ$154,261+E$4-2022,FALSE)*(1-3%)</f>
        <v>179023.45765047619</v>
      </c>
      <c r="F7" s="15">
        <f>VLOOKUP($A7,'Потребление ЭЭ_базовая линия'!$A$6:$JJ$154,261+F$4-2022,FALSE)*(1-3%)</f>
        <v>179023.45765047619</v>
      </c>
      <c r="G7" s="15">
        <f>VLOOKUP($A7,'Потребление ЭЭ_базовая линия'!$A$6:$JJ$154,261+G$4-2022,FALSE)*(1-3%)</f>
        <v>179023.45765047619</v>
      </c>
      <c r="H7" s="15">
        <f>VLOOKUP($A7,'Потребление ЭЭ_базовая линия'!$A$6:$JJ$154,261+H$4-2022,FALSE)*(1-3%)</f>
        <v>179023.45765047619</v>
      </c>
      <c r="I7" s="15">
        <f>VLOOKUP($A7,'Потребление ЭЭ_базовая линия'!$A$6:$JJ$154,261+I$4-2022,FALSE)*(1-3%)</f>
        <v>179023.45765047619</v>
      </c>
      <c r="J7" s="15">
        <f>VLOOKUP($A7,'Потребление ЭЭ_базовая линия'!$A$6:$JJ$154,261+J$4-2022,FALSE)*(1-3%)</f>
        <v>0</v>
      </c>
      <c r="K7" s="15">
        <f>VLOOKUP($A7,'Потребление ЭЭ_базовая линия'!$A$6:$JJ$154,261+K$4-2022,FALSE)*(1-3%)</f>
        <v>0</v>
      </c>
      <c r="L7" s="15">
        <f>VLOOKUP($A7,'Потребление ЭЭ_базовая линия'!$A$6:$JJ$154,261+L$4-2022,FALSE)*(1-3%)</f>
        <v>0</v>
      </c>
      <c r="M7" s="15">
        <f>VLOOKUP($A7,'Потребление ЭЭ_базовая линия'!$A$6:$JJ$154,261+M$4-2022,FALSE)*(1-3%)</f>
        <v>0</v>
      </c>
      <c r="N7" s="14"/>
      <c r="V7" t="s">
        <v>322</v>
      </c>
    </row>
    <row r="8" spans="1:22" x14ac:dyDescent="0.25">
      <c r="A8" s="5" t="s">
        <v>229</v>
      </c>
      <c r="B8" s="3" t="s">
        <v>230</v>
      </c>
      <c r="C8" s="3" t="s">
        <v>314</v>
      </c>
      <c r="E8" s="14">
        <f>VLOOKUP($A8,'Потребление ЭЭ_базовая линия'!$A$6:$JJ$154,261+E$4-2022,FALSE)*(1-3%)</f>
        <v>235126.18052475707</v>
      </c>
      <c r="F8" s="15">
        <f>VLOOKUP($A8,'Потребление ЭЭ_базовая линия'!$A$6:$JJ$154,261+F$4-2022,FALSE)*(1-3%)</f>
        <v>235126.18052475707</v>
      </c>
      <c r="G8" s="15">
        <f>VLOOKUP($A8,'Потребление ЭЭ_базовая линия'!$A$6:$JJ$154,261+G$4-2022,FALSE)*(1-3%)</f>
        <v>235126.18052475707</v>
      </c>
      <c r="H8" s="15">
        <f>VLOOKUP($A8,'Потребление ЭЭ_базовая линия'!$A$6:$JJ$154,261+H$4-2022,FALSE)*(1-3%)</f>
        <v>235126.18052475707</v>
      </c>
      <c r="I8" s="15">
        <f>VLOOKUP($A8,'Потребление ЭЭ_базовая линия'!$A$6:$JJ$154,261+I$4-2022,FALSE)*(1-3%)</f>
        <v>235126.18052475707</v>
      </c>
      <c r="J8" s="15">
        <f>VLOOKUP($A8,'Потребление ЭЭ_базовая линия'!$A$6:$JJ$154,261+J$4-2022,FALSE)*(1-3%)</f>
        <v>0</v>
      </c>
      <c r="K8" s="15">
        <f>VLOOKUP($A8,'Потребление ЭЭ_базовая линия'!$A$6:$JJ$154,261+K$4-2022,FALSE)*(1-3%)</f>
        <v>0</v>
      </c>
      <c r="L8" s="15">
        <f>VLOOKUP($A8,'Потребление ЭЭ_базовая линия'!$A$6:$JJ$154,261+L$4-2022,FALSE)*(1-3%)</f>
        <v>0</v>
      </c>
      <c r="M8" s="15">
        <f>VLOOKUP($A8,'Потребление ЭЭ_базовая линия'!$A$6:$JJ$154,261+M$4-2022,FALSE)*(1-3%)</f>
        <v>0</v>
      </c>
      <c r="N8" s="14"/>
      <c r="V8" t="s">
        <v>323</v>
      </c>
    </row>
    <row r="9" spans="1:22" x14ac:dyDescent="0.25">
      <c r="A9" s="5" t="s">
        <v>291</v>
      </c>
      <c r="B9" s="3" t="s">
        <v>292</v>
      </c>
      <c r="C9" s="3" t="s">
        <v>314</v>
      </c>
      <c r="E9" s="14">
        <f>VLOOKUP($A9,'Потребление ЭЭ_базовая линия'!$A$6:$JJ$154,261+E$4-2022,FALSE)*(1-3%)</f>
        <v>159251.52020380952</v>
      </c>
      <c r="F9" s="15">
        <f>VLOOKUP($A9,'Потребление ЭЭ_базовая линия'!$A$6:$JJ$154,261+F$4-2022,FALSE)*(1-3%)</f>
        <v>159251.52020380952</v>
      </c>
      <c r="G9" s="15">
        <f>VLOOKUP($A9,'Потребление ЭЭ_базовая линия'!$A$6:$JJ$154,261+G$4-2022,FALSE)*(1-3%)</f>
        <v>159251.52020380952</v>
      </c>
      <c r="H9" s="15">
        <f>VLOOKUP($A9,'Потребление ЭЭ_базовая линия'!$A$6:$JJ$154,261+H$4-2022,FALSE)*(1-3%)</f>
        <v>159251.52020380952</v>
      </c>
      <c r="I9" s="15">
        <f>VLOOKUP($A9,'Потребление ЭЭ_базовая линия'!$A$6:$JJ$154,261+I$4-2022,FALSE)*(1-3%)</f>
        <v>159251.52020380952</v>
      </c>
      <c r="J9" s="15">
        <f>VLOOKUP($A9,'Потребление ЭЭ_базовая линия'!$A$6:$JJ$154,261+J$4-2022,FALSE)*(1-3%)</f>
        <v>0</v>
      </c>
      <c r="K9" s="15">
        <f>VLOOKUP($A9,'Потребление ЭЭ_базовая линия'!$A$6:$JJ$154,261+K$4-2022,FALSE)*(1-3%)</f>
        <v>0</v>
      </c>
      <c r="L9" s="15">
        <f>VLOOKUP($A9,'Потребление ЭЭ_базовая линия'!$A$6:$JJ$154,261+L$4-2022,FALSE)*(1-3%)</f>
        <v>0</v>
      </c>
      <c r="M9" s="15">
        <f>VLOOKUP($A9,'Потребление ЭЭ_базовая линия'!$A$6:$JJ$154,261+M$4-2022,FALSE)*(1-3%)</f>
        <v>0</v>
      </c>
      <c r="N9" s="14"/>
    </row>
    <row r="10" spans="1:22" x14ac:dyDescent="0.25">
      <c r="A10" s="5" t="s">
        <v>137</v>
      </c>
      <c r="B10" s="3" t="s">
        <v>138</v>
      </c>
      <c r="C10" s="3" t="s">
        <v>314</v>
      </c>
      <c r="E10" s="14">
        <f>VLOOKUP($A10,'Потребление ЭЭ_базовая линия'!$A$6:$JJ$154,261+E$4-2022,FALSE)*(1-3%)</f>
        <v>777770.62039219053</v>
      </c>
      <c r="F10" s="15">
        <f>VLOOKUP($A10,'Потребление ЭЭ_базовая линия'!$A$6:$JJ$154,261+F$4-2022,FALSE)*(1-3%)</f>
        <v>777770.62039219053</v>
      </c>
      <c r="G10" s="15">
        <f>VLOOKUP($A10,'Потребление ЭЭ_базовая линия'!$A$6:$JJ$154,261+G$4-2022,FALSE)*(1-3%)</f>
        <v>777770.62039219053</v>
      </c>
      <c r="H10" s="15">
        <f>VLOOKUP($A10,'Потребление ЭЭ_базовая линия'!$A$6:$JJ$154,261+H$4-2022,FALSE)*(1-3%)</f>
        <v>777770.62039219053</v>
      </c>
      <c r="I10" s="15">
        <f>VLOOKUP($A10,'Потребление ЭЭ_базовая линия'!$A$6:$JJ$154,261+I$4-2022,FALSE)*(1-3%)</f>
        <v>777770.62039219053</v>
      </c>
      <c r="J10" s="15">
        <f>VLOOKUP($A10,'Потребление ЭЭ_базовая линия'!$A$6:$JJ$154,261+J$4-2022,FALSE)*(1-3%)</f>
        <v>0</v>
      </c>
      <c r="K10" s="15">
        <f>VLOOKUP($A10,'Потребление ЭЭ_базовая линия'!$A$6:$JJ$154,261+K$4-2022,FALSE)*(1-3%)</f>
        <v>0</v>
      </c>
      <c r="L10" s="15">
        <f>VLOOKUP($A10,'Потребление ЭЭ_базовая линия'!$A$6:$JJ$154,261+L$4-2022,FALSE)*(1-3%)</f>
        <v>0</v>
      </c>
      <c r="M10" s="15">
        <f>VLOOKUP($A10,'Потребление ЭЭ_базовая линия'!$A$6:$JJ$154,261+M$4-2022,FALSE)*(1-3%)</f>
        <v>0</v>
      </c>
      <c r="N10" s="14"/>
    </row>
    <row r="11" spans="1:22" x14ac:dyDescent="0.25">
      <c r="A11" s="5" t="s">
        <v>171</v>
      </c>
      <c r="B11" s="3" t="s">
        <v>172</v>
      </c>
      <c r="C11" s="3" t="s">
        <v>314</v>
      </c>
      <c r="E11" s="14">
        <f>VLOOKUP($A11,'Потребление ЭЭ_базовая линия'!$A$6:$JJ$154,261+E$4-2022,FALSE)*(1-3%)</f>
        <v>157987.14588790477</v>
      </c>
      <c r="F11" s="15">
        <f>VLOOKUP($A11,'Потребление ЭЭ_базовая линия'!$A$6:$JJ$154,261+F$4-2022,FALSE)*(1-3%)</f>
        <v>157987.14588790477</v>
      </c>
      <c r="G11" s="15">
        <f>VLOOKUP($A11,'Потребление ЭЭ_базовая линия'!$A$6:$JJ$154,261+G$4-2022,FALSE)*(1-3%)</f>
        <v>157987.14588790477</v>
      </c>
      <c r="H11" s="15">
        <f>VLOOKUP($A11,'Потребление ЭЭ_базовая линия'!$A$6:$JJ$154,261+H$4-2022,FALSE)*(1-3%)</f>
        <v>157987.14588790477</v>
      </c>
      <c r="I11" s="15">
        <f>VLOOKUP($A11,'Потребление ЭЭ_базовая линия'!$A$6:$JJ$154,261+I$4-2022,FALSE)*(1-3%)</f>
        <v>157987.14588790477</v>
      </c>
      <c r="J11" s="15">
        <f>VLOOKUP($A11,'Потребление ЭЭ_базовая линия'!$A$6:$JJ$154,261+J$4-2022,FALSE)*(1-3%)</f>
        <v>0</v>
      </c>
      <c r="K11" s="15">
        <f>VLOOKUP($A11,'Потребление ЭЭ_базовая линия'!$A$6:$JJ$154,261+K$4-2022,FALSE)*(1-3%)</f>
        <v>0</v>
      </c>
      <c r="L11" s="15">
        <f>VLOOKUP($A11,'Потребление ЭЭ_базовая линия'!$A$6:$JJ$154,261+L$4-2022,FALSE)*(1-3%)</f>
        <v>0</v>
      </c>
      <c r="M11" s="15">
        <f>VLOOKUP($A11,'Потребление ЭЭ_базовая линия'!$A$6:$JJ$154,261+M$4-2022,FALSE)*(1-3%)</f>
        <v>0</v>
      </c>
      <c r="N11" s="14"/>
    </row>
    <row r="12" spans="1:22" x14ac:dyDescent="0.25">
      <c r="A12" s="5" t="s">
        <v>39</v>
      </c>
      <c r="B12" s="3" t="s">
        <v>40</v>
      </c>
      <c r="C12" s="3" t="s">
        <v>314</v>
      </c>
      <c r="E12" s="14">
        <f>VLOOKUP($A12,'Потребление ЭЭ_базовая линия'!$A$6:$JJ$154,261+E$4-2022,FALSE)*(1-3%)</f>
        <v>283686.20824726619</v>
      </c>
      <c r="F12" s="15">
        <f>VLOOKUP($A12,'Потребление ЭЭ_базовая линия'!$A$6:$JJ$154,261+F$4-2022,FALSE)*(1-3%)</f>
        <v>283686.20824726619</v>
      </c>
      <c r="G12" s="15">
        <f>VLOOKUP($A12,'Потребление ЭЭ_базовая линия'!$A$6:$JJ$154,261+G$4-2022,FALSE)*(1-3%)</f>
        <v>283686.20824726619</v>
      </c>
      <c r="H12" s="15">
        <f>VLOOKUP($A12,'Потребление ЭЭ_базовая линия'!$A$6:$JJ$154,261+H$4-2022,FALSE)*(1-3%)</f>
        <v>283686.20824726619</v>
      </c>
      <c r="I12" s="15">
        <f>VLOOKUP($A12,'Потребление ЭЭ_базовая линия'!$A$6:$JJ$154,261+I$4-2022,FALSE)*(1-3%)</f>
        <v>283686.20824726619</v>
      </c>
      <c r="J12" s="15">
        <f>VLOOKUP($A12,'Потребление ЭЭ_базовая линия'!$A$6:$JJ$154,261+J$4-2022,FALSE)*(1-3%)</f>
        <v>0</v>
      </c>
      <c r="K12" s="15">
        <f>VLOOKUP($A12,'Потребление ЭЭ_базовая линия'!$A$6:$JJ$154,261+K$4-2022,FALSE)*(1-3%)</f>
        <v>0</v>
      </c>
      <c r="L12" s="15">
        <f>VLOOKUP($A12,'Потребление ЭЭ_базовая линия'!$A$6:$JJ$154,261+L$4-2022,FALSE)*(1-3%)</f>
        <v>0</v>
      </c>
      <c r="M12" s="15">
        <f>VLOOKUP($A12,'Потребление ЭЭ_базовая линия'!$A$6:$JJ$154,261+M$4-2022,FALSE)*(1-3%)</f>
        <v>0</v>
      </c>
      <c r="N12" s="14"/>
    </row>
    <row r="13" spans="1:22" x14ac:dyDescent="0.25">
      <c r="A13" s="5" t="s">
        <v>139</v>
      </c>
      <c r="B13" s="3" t="s">
        <v>140</v>
      </c>
      <c r="C13" s="3" t="s">
        <v>314</v>
      </c>
      <c r="E13" s="14">
        <f>VLOOKUP($A13,'Потребление ЭЭ_базовая линия'!$A$6:$JJ$154,261+E$4-2022,FALSE)*(1-3%)</f>
        <v>352960.27075060311</v>
      </c>
      <c r="F13" s="15">
        <f>VLOOKUP($A13,'Потребление ЭЭ_базовая линия'!$A$6:$JJ$154,261+F$4-2022,FALSE)*(1-3%)</f>
        <v>352960.27075060311</v>
      </c>
      <c r="G13" s="15">
        <f>VLOOKUP($A13,'Потребление ЭЭ_базовая линия'!$A$6:$JJ$154,261+G$4-2022,FALSE)*(1-3%)</f>
        <v>352960.27075060311</v>
      </c>
      <c r="H13" s="15">
        <f>VLOOKUP($A13,'Потребление ЭЭ_базовая линия'!$A$6:$JJ$154,261+H$4-2022,FALSE)*(1-3%)</f>
        <v>352960.27075060311</v>
      </c>
      <c r="I13" s="15">
        <f>VLOOKUP($A13,'Потребление ЭЭ_базовая линия'!$A$6:$JJ$154,261+I$4-2022,FALSE)*(1-3%)</f>
        <v>352960.27075060311</v>
      </c>
      <c r="J13" s="15">
        <f>VLOOKUP($A13,'Потребление ЭЭ_базовая линия'!$A$6:$JJ$154,261+J$4-2022,FALSE)*(1-3%)</f>
        <v>0</v>
      </c>
      <c r="K13" s="15">
        <f>VLOOKUP($A13,'Потребление ЭЭ_базовая линия'!$A$6:$JJ$154,261+K$4-2022,FALSE)*(1-3%)</f>
        <v>0</v>
      </c>
      <c r="L13" s="15">
        <f>VLOOKUP($A13,'Потребление ЭЭ_базовая линия'!$A$6:$JJ$154,261+L$4-2022,FALSE)*(1-3%)</f>
        <v>0</v>
      </c>
      <c r="M13" s="15">
        <f>VLOOKUP($A13,'Потребление ЭЭ_базовая линия'!$A$6:$JJ$154,261+M$4-2022,FALSE)*(1-3%)</f>
        <v>0</v>
      </c>
      <c r="N13" s="14"/>
    </row>
    <row r="14" spans="1:22" x14ac:dyDescent="0.25">
      <c r="A14" s="5" t="s">
        <v>169</v>
      </c>
      <c r="B14" s="3" t="s">
        <v>170</v>
      </c>
      <c r="C14" s="3" t="s">
        <v>314</v>
      </c>
      <c r="E14" s="14">
        <f>VLOOKUP($A14,'Потребление ЭЭ_базовая линия'!$A$6:$JJ$154,261+E$4-2022,FALSE)*(1-3%)</f>
        <v>143157.74930735715</v>
      </c>
      <c r="F14" s="15">
        <f>VLOOKUP($A14,'Потребление ЭЭ_базовая линия'!$A$6:$JJ$154,261+F$4-2022,FALSE)*(1-3%)</f>
        <v>143157.74930735715</v>
      </c>
      <c r="G14" s="15">
        <f>VLOOKUP($A14,'Потребление ЭЭ_базовая линия'!$A$6:$JJ$154,261+G$4-2022,FALSE)*(1-3%)</f>
        <v>143157.74930735715</v>
      </c>
      <c r="H14" s="15">
        <f>VLOOKUP($A14,'Потребление ЭЭ_базовая линия'!$A$6:$JJ$154,261+H$4-2022,FALSE)*(1-3%)</f>
        <v>143157.74930735715</v>
      </c>
      <c r="I14" s="15">
        <f>VLOOKUP($A14,'Потребление ЭЭ_базовая линия'!$A$6:$JJ$154,261+I$4-2022,FALSE)*(1-3%)</f>
        <v>143157.74930735715</v>
      </c>
      <c r="J14" s="15">
        <f>VLOOKUP($A14,'Потребление ЭЭ_базовая линия'!$A$6:$JJ$154,261+J$4-2022,FALSE)*(1-3%)</f>
        <v>0</v>
      </c>
      <c r="K14" s="15">
        <f>VLOOKUP($A14,'Потребление ЭЭ_базовая линия'!$A$6:$JJ$154,261+K$4-2022,FALSE)*(1-3%)</f>
        <v>0</v>
      </c>
      <c r="L14" s="15">
        <f>VLOOKUP($A14,'Потребление ЭЭ_базовая линия'!$A$6:$JJ$154,261+L$4-2022,FALSE)*(1-3%)</f>
        <v>0</v>
      </c>
      <c r="M14" s="15">
        <f>VLOOKUP($A14,'Потребление ЭЭ_базовая линия'!$A$6:$JJ$154,261+M$4-2022,FALSE)*(1-3%)</f>
        <v>0</v>
      </c>
      <c r="N14" s="14"/>
    </row>
    <row r="15" spans="1:22" x14ac:dyDescent="0.25">
      <c r="A15" s="5" t="s">
        <v>241</v>
      </c>
      <c r="B15" s="3" t="s">
        <v>242</v>
      </c>
      <c r="C15" s="3" t="s">
        <v>314</v>
      </c>
      <c r="E15" s="14">
        <f>VLOOKUP($A15,'Потребление ЭЭ_базовая линия'!$A$6:$JJ$154,261+E$4-2022,FALSE)*(1-3%)</f>
        <v>202430.23880554811</v>
      </c>
      <c r="F15" s="15">
        <f>VLOOKUP($A15,'Потребление ЭЭ_базовая линия'!$A$6:$JJ$154,261+F$4-2022,FALSE)*(1-3%)</f>
        <v>202430.23880554811</v>
      </c>
      <c r="G15" s="15">
        <f>VLOOKUP($A15,'Потребление ЭЭ_базовая линия'!$A$6:$JJ$154,261+G$4-2022,FALSE)*(1-3%)</f>
        <v>202430.23880554811</v>
      </c>
      <c r="H15" s="15">
        <f>VLOOKUP($A15,'Потребление ЭЭ_базовая линия'!$A$6:$JJ$154,261+H$4-2022,FALSE)*(1-3%)</f>
        <v>202430.23880554811</v>
      </c>
      <c r="I15" s="15">
        <f>VLOOKUP($A15,'Потребление ЭЭ_базовая линия'!$A$6:$JJ$154,261+I$4-2022,FALSE)*(1-3%)</f>
        <v>202430.23880554811</v>
      </c>
      <c r="J15" s="15">
        <f>VLOOKUP($A15,'Потребление ЭЭ_базовая линия'!$A$6:$JJ$154,261+J$4-2022,FALSE)*(1-3%)</f>
        <v>0</v>
      </c>
      <c r="K15" s="15">
        <f>VLOOKUP($A15,'Потребление ЭЭ_базовая линия'!$A$6:$JJ$154,261+K$4-2022,FALSE)*(1-3%)</f>
        <v>0</v>
      </c>
      <c r="L15" s="15">
        <f>VLOOKUP($A15,'Потребление ЭЭ_базовая линия'!$A$6:$JJ$154,261+L$4-2022,FALSE)*(1-3%)</f>
        <v>0</v>
      </c>
      <c r="M15" s="15">
        <f>VLOOKUP($A15,'Потребление ЭЭ_базовая линия'!$A$6:$JJ$154,261+M$4-2022,FALSE)*(1-3%)</f>
        <v>0</v>
      </c>
      <c r="N15" s="14"/>
    </row>
    <row r="16" spans="1:22" x14ac:dyDescent="0.25">
      <c r="A16" s="1" t="s">
        <v>71</v>
      </c>
      <c r="B16" s="3" t="s">
        <v>72</v>
      </c>
      <c r="C16" s="3" t="s">
        <v>314</v>
      </c>
      <c r="E16" s="14">
        <f>VLOOKUP($A16,'Потребление ЭЭ_базовая линия'!$A$6:$JJ$154,261+E$4-2022,FALSE)*(1-3%)</f>
        <v>551275.13716726354</v>
      </c>
      <c r="F16" s="15">
        <f>VLOOKUP($A16,'Потребление ЭЭ_базовая линия'!$A$6:$JJ$154,261+F$4-2022,FALSE)*(1-3%)</f>
        <v>551275.13716726354</v>
      </c>
      <c r="G16" s="15">
        <f>VLOOKUP($A16,'Потребление ЭЭ_базовая линия'!$A$6:$JJ$154,261+G$4-2022,FALSE)*(1-3%)</f>
        <v>551275.13716726354</v>
      </c>
      <c r="H16" s="15">
        <f>VLOOKUP($A16,'Потребление ЭЭ_базовая линия'!$A$6:$JJ$154,261+H$4-2022,FALSE)*(1-3%)</f>
        <v>551275.13716726354</v>
      </c>
      <c r="I16" s="15">
        <f>VLOOKUP($A16,'Потребление ЭЭ_базовая линия'!$A$6:$JJ$154,261+I$4-2022,FALSE)*(1-3%)</f>
        <v>551275.13716726354</v>
      </c>
      <c r="J16" s="15">
        <f>VLOOKUP($A16,'Потребление ЭЭ_базовая линия'!$A$6:$JJ$154,261+J$4-2022,FALSE)*(1-3%)</f>
        <v>0</v>
      </c>
      <c r="K16" s="15">
        <f>VLOOKUP($A16,'Потребление ЭЭ_базовая линия'!$A$6:$JJ$154,261+K$4-2022,FALSE)*(1-3%)</f>
        <v>0</v>
      </c>
      <c r="L16" s="15">
        <f>VLOOKUP($A16,'Потребление ЭЭ_базовая линия'!$A$6:$JJ$154,261+L$4-2022,FALSE)*(1-3%)</f>
        <v>0</v>
      </c>
      <c r="M16" s="15">
        <f>VLOOKUP($A16,'Потребление ЭЭ_базовая линия'!$A$6:$JJ$154,261+M$4-2022,FALSE)*(1-3%)</f>
        <v>0</v>
      </c>
      <c r="N16" s="14"/>
    </row>
    <row r="17" spans="1:14" x14ac:dyDescent="0.25">
      <c r="A17" s="1" t="s">
        <v>69</v>
      </c>
      <c r="B17" s="3" t="s">
        <v>70</v>
      </c>
      <c r="C17" s="3" t="s">
        <v>314</v>
      </c>
      <c r="E17" s="14">
        <f>VLOOKUP($A17,'Потребление ЭЭ_базовая линия'!$A$6:$JJ$154,261+E$4-2022,FALSE)*(1-3%)</f>
        <v>407120.98105398845</v>
      </c>
      <c r="F17" s="15">
        <f>VLOOKUP($A17,'Потребление ЭЭ_базовая линия'!$A$6:$JJ$154,261+F$4-2022,FALSE)*(1-3%)</f>
        <v>407120.98105398845</v>
      </c>
      <c r="G17" s="15">
        <f>VLOOKUP($A17,'Потребление ЭЭ_базовая линия'!$A$6:$JJ$154,261+G$4-2022,FALSE)*(1-3%)</f>
        <v>407120.98105398845</v>
      </c>
      <c r="H17" s="15">
        <f>VLOOKUP($A17,'Потребление ЭЭ_базовая линия'!$A$6:$JJ$154,261+H$4-2022,FALSE)*(1-3%)</f>
        <v>407120.98105398845</v>
      </c>
      <c r="I17" s="15">
        <f>VLOOKUP($A17,'Потребление ЭЭ_базовая линия'!$A$6:$JJ$154,261+I$4-2022,FALSE)*(1-3%)</f>
        <v>407120.98105398845</v>
      </c>
      <c r="J17" s="15">
        <f>VLOOKUP($A17,'Потребление ЭЭ_базовая линия'!$A$6:$JJ$154,261+J$4-2022,FALSE)*(1-3%)</f>
        <v>0</v>
      </c>
      <c r="K17" s="15">
        <f>VLOOKUP($A17,'Потребление ЭЭ_базовая линия'!$A$6:$JJ$154,261+K$4-2022,FALSE)*(1-3%)</f>
        <v>0</v>
      </c>
      <c r="L17" s="15">
        <f>VLOOKUP($A17,'Потребление ЭЭ_базовая линия'!$A$6:$JJ$154,261+L$4-2022,FALSE)*(1-3%)</f>
        <v>0</v>
      </c>
      <c r="M17" s="15">
        <f>VLOOKUP($A17,'Потребление ЭЭ_базовая линия'!$A$6:$JJ$154,261+M$4-2022,FALSE)*(1-3%)</f>
        <v>0</v>
      </c>
      <c r="N17" s="14"/>
    </row>
    <row r="18" spans="1:14" x14ac:dyDescent="0.25">
      <c r="A18" s="1" t="s">
        <v>217</v>
      </c>
      <c r="B18" s="3" t="s">
        <v>218</v>
      </c>
      <c r="C18" s="3" t="s">
        <v>314</v>
      </c>
      <c r="E18" s="14">
        <f>VLOOKUP($A18,'Потребление ЭЭ_базовая линия'!$A$6:$JJ$154,261+E$4-2022,FALSE)*(1-3%)</f>
        <v>410187.23033271782</v>
      </c>
      <c r="F18" s="15">
        <f>VLOOKUP($A18,'Потребление ЭЭ_базовая линия'!$A$6:$JJ$154,261+F$4-2022,FALSE)*(1-3%)</f>
        <v>410187.23033271782</v>
      </c>
      <c r="G18" s="15">
        <f>VLOOKUP($A18,'Потребление ЭЭ_базовая линия'!$A$6:$JJ$154,261+G$4-2022,FALSE)*(1-3%)</f>
        <v>410187.23033271782</v>
      </c>
      <c r="H18" s="15">
        <f>VLOOKUP($A18,'Потребление ЭЭ_базовая линия'!$A$6:$JJ$154,261+H$4-2022,FALSE)*(1-3%)</f>
        <v>410187.23033271782</v>
      </c>
      <c r="I18" s="15">
        <f>VLOOKUP($A18,'Потребление ЭЭ_базовая линия'!$A$6:$JJ$154,261+I$4-2022,FALSE)*(1-3%)</f>
        <v>410187.23033271782</v>
      </c>
      <c r="J18" s="15">
        <f>VLOOKUP($A18,'Потребление ЭЭ_базовая линия'!$A$6:$JJ$154,261+J$4-2022,FALSE)*(1-3%)</f>
        <v>0</v>
      </c>
      <c r="K18" s="15">
        <f>VLOOKUP($A18,'Потребление ЭЭ_базовая линия'!$A$6:$JJ$154,261+K$4-2022,FALSE)*(1-3%)</f>
        <v>0</v>
      </c>
      <c r="L18" s="15">
        <f>VLOOKUP($A18,'Потребление ЭЭ_базовая линия'!$A$6:$JJ$154,261+L$4-2022,FALSE)*(1-3%)</f>
        <v>0</v>
      </c>
      <c r="M18" s="15">
        <f>VLOOKUP($A18,'Потребление ЭЭ_базовая линия'!$A$6:$JJ$154,261+M$4-2022,FALSE)*(1-3%)</f>
        <v>0</v>
      </c>
      <c r="N18" s="14"/>
    </row>
    <row r="19" spans="1:14" x14ac:dyDescent="0.25">
      <c r="A19" s="5" t="s">
        <v>293</v>
      </c>
      <c r="B19" s="3" t="s">
        <v>294</v>
      </c>
      <c r="C19" s="3" t="s">
        <v>314</v>
      </c>
      <c r="E19" s="14">
        <f>VLOOKUP($A19,'Потребление ЭЭ_базовая линия'!$A$6:$JJ$154,261+E$4-2022,FALSE)*(1-3%)</f>
        <v>272494.46351333329</v>
      </c>
      <c r="F19" s="15">
        <f>VLOOKUP($A19,'Потребление ЭЭ_базовая линия'!$A$6:$JJ$154,261+F$4-2022,FALSE)*(1-3%)</f>
        <v>272494.46351333329</v>
      </c>
      <c r="G19" s="15">
        <f>VLOOKUP($A19,'Потребление ЭЭ_базовая линия'!$A$6:$JJ$154,261+G$4-2022,FALSE)*(1-3%)</f>
        <v>272494.46351333329</v>
      </c>
      <c r="H19" s="15">
        <f>VLOOKUP($A19,'Потребление ЭЭ_базовая линия'!$A$6:$JJ$154,261+H$4-2022,FALSE)*(1-3%)</f>
        <v>272494.46351333329</v>
      </c>
      <c r="I19" s="15">
        <f>VLOOKUP($A19,'Потребление ЭЭ_базовая линия'!$A$6:$JJ$154,261+I$4-2022,FALSE)*(1-3%)</f>
        <v>272494.46351333329</v>
      </c>
      <c r="J19" s="15">
        <f>VLOOKUP($A19,'Потребление ЭЭ_базовая линия'!$A$6:$JJ$154,261+J$4-2022,FALSE)*(1-3%)</f>
        <v>0</v>
      </c>
      <c r="K19" s="15">
        <f>VLOOKUP($A19,'Потребление ЭЭ_базовая линия'!$A$6:$JJ$154,261+K$4-2022,FALSE)*(1-3%)</f>
        <v>0</v>
      </c>
      <c r="L19" s="15">
        <f>VLOOKUP($A19,'Потребление ЭЭ_базовая линия'!$A$6:$JJ$154,261+L$4-2022,FALSE)*(1-3%)</f>
        <v>0</v>
      </c>
      <c r="M19" s="15">
        <f>VLOOKUP($A19,'Потребление ЭЭ_базовая линия'!$A$6:$JJ$154,261+M$4-2022,FALSE)*(1-3%)</f>
        <v>0</v>
      </c>
      <c r="N19" s="14"/>
    </row>
    <row r="20" spans="1:14" x14ac:dyDescent="0.25">
      <c r="A20" s="5" t="s">
        <v>141</v>
      </c>
      <c r="B20" s="3" t="s">
        <v>142</v>
      </c>
      <c r="C20" s="3" t="s">
        <v>314</v>
      </c>
      <c r="E20" s="14">
        <f>VLOOKUP($A20,'Потребление ЭЭ_базовая линия'!$A$6:$JJ$154,261+E$4-2022,FALSE)*(1-3%)</f>
        <v>219075.43617471427</v>
      </c>
      <c r="F20" s="15">
        <f>VLOOKUP($A20,'Потребление ЭЭ_базовая линия'!$A$6:$JJ$154,261+F$4-2022,FALSE)*(1-3%)</f>
        <v>219075.43617471427</v>
      </c>
      <c r="G20" s="15">
        <f>VLOOKUP($A20,'Потребление ЭЭ_базовая линия'!$A$6:$JJ$154,261+G$4-2022,FALSE)*(1-3%)</f>
        <v>219075.43617471427</v>
      </c>
      <c r="H20" s="15">
        <f>VLOOKUP($A20,'Потребление ЭЭ_базовая линия'!$A$6:$JJ$154,261+H$4-2022,FALSE)*(1-3%)</f>
        <v>219075.43617471427</v>
      </c>
      <c r="I20" s="15">
        <f>VLOOKUP($A20,'Потребление ЭЭ_базовая линия'!$A$6:$JJ$154,261+I$4-2022,FALSE)*(1-3%)</f>
        <v>219075.43617471427</v>
      </c>
      <c r="J20" s="15">
        <f>VLOOKUP($A20,'Потребление ЭЭ_базовая линия'!$A$6:$JJ$154,261+J$4-2022,FALSE)*(1-3%)</f>
        <v>0</v>
      </c>
      <c r="K20" s="15">
        <f>VLOOKUP($A20,'Потребление ЭЭ_базовая линия'!$A$6:$JJ$154,261+K$4-2022,FALSE)*(1-3%)</f>
        <v>0</v>
      </c>
      <c r="L20" s="15">
        <f>VLOOKUP($A20,'Потребление ЭЭ_базовая линия'!$A$6:$JJ$154,261+L$4-2022,FALSE)*(1-3%)</f>
        <v>0</v>
      </c>
      <c r="M20" s="15">
        <f>VLOOKUP($A20,'Потребление ЭЭ_базовая линия'!$A$6:$JJ$154,261+M$4-2022,FALSE)*(1-3%)</f>
        <v>0</v>
      </c>
      <c r="N20" s="14"/>
    </row>
    <row r="21" spans="1:14" x14ac:dyDescent="0.25">
      <c r="A21" s="5" t="s">
        <v>13</v>
      </c>
      <c r="B21" s="3" t="s">
        <v>14</v>
      </c>
      <c r="C21" s="3" t="s">
        <v>314</v>
      </c>
      <c r="E21" s="14">
        <f>VLOOKUP($A21,'Потребление ЭЭ_базовая линия'!$A$6:$JJ$154,261+E$4-2022,FALSE)*(1-3%)</f>
        <v>194042.37126285708</v>
      </c>
      <c r="F21" s="15">
        <f>VLOOKUP($A21,'Потребление ЭЭ_базовая линия'!$A$6:$JJ$154,261+F$4-2022,FALSE)*(1-3%)</f>
        <v>194042.37126285708</v>
      </c>
      <c r="G21" s="15">
        <f>VLOOKUP($A21,'Потребление ЭЭ_базовая линия'!$A$6:$JJ$154,261+G$4-2022,FALSE)*(1-3%)</f>
        <v>194042.37126285708</v>
      </c>
      <c r="H21" s="15">
        <f>VLOOKUP($A21,'Потребление ЭЭ_базовая линия'!$A$6:$JJ$154,261+H$4-2022,FALSE)*(1-3%)</f>
        <v>194042.37126285708</v>
      </c>
      <c r="I21" s="15">
        <f>VLOOKUP($A21,'Потребление ЭЭ_базовая линия'!$A$6:$JJ$154,261+I$4-2022,FALSE)*(1-3%)</f>
        <v>194042.37126285708</v>
      </c>
      <c r="J21" s="15">
        <f>VLOOKUP($A21,'Потребление ЭЭ_базовая линия'!$A$6:$JJ$154,261+J$4-2022,FALSE)*(1-3%)</f>
        <v>0</v>
      </c>
      <c r="K21" s="15">
        <f>VLOOKUP($A21,'Потребление ЭЭ_базовая линия'!$A$6:$JJ$154,261+K$4-2022,FALSE)*(1-3%)</f>
        <v>0</v>
      </c>
      <c r="L21" s="15">
        <f>VLOOKUP($A21,'Потребление ЭЭ_базовая линия'!$A$6:$JJ$154,261+L$4-2022,FALSE)*(1-3%)</f>
        <v>0</v>
      </c>
      <c r="M21" s="15">
        <f>VLOOKUP($A21,'Потребление ЭЭ_базовая линия'!$A$6:$JJ$154,261+M$4-2022,FALSE)*(1-3%)</f>
        <v>0</v>
      </c>
      <c r="N21" s="14"/>
    </row>
    <row r="22" spans="1:14" x14ac:dyDescent="0.25">
      <c r="A22" s="5" t="s">
        <v>287</v>
      </c>
      <c r="B22" s="3" t="s">
        <v>288</v>
      </c>
      <c r="C22" s="3" t="s">
        <v>314</v>
      </c>
      <c r="E22" s="14">
        <f>VLOOKUP($A22,'Потребление ЭЭ_базовая линия'!$A$6:$JJ$154,261+E$4-2022,FALSE)*(1-3%)</f>
        <v>333355.59157439083</v>
      </c>
      <c r="F22" s="15">
        <f>VLOOKUP($A22,'Потребление ЭЭ_базовая линия'!$A$6:$JJ$154,261+F$4-2022,FALSE)*(1-3%)</f>
        <v>333355.59157439083</v>
      </c>
      <c r="G22" s="15">
        <f>VLOOKUP($A22,'Потребление ЭЭ_базовая линия'!$A$6:$JJ$154,261+G$4-2022,FALSE)*(1-3%)</f>
        <v>333355.59157439083</v>
      </c>
      <c r="H22" s="15">
        <f>VLOOKUP($A22,'Потребление ЭЭ_базовая линия'!$A$6:$JJ$154,261+H$4-2022,FALSE)*(1-3%)</f>
        <v>333355.59157439083</v>
      </c>
      <c r="I22" s="15">
        <f>VLOOKUP($A22,'Потребление ЭЭ_базовая линия'!$A$6:$JJ$154,261+I$4-2022,FALSE)*(1-3%)</f>
        <v>333355.59157439083</v>
      </c>
      <c r="J22" s="15">
        <f>VLOOKUP($A22,'Потребление ЭЭ_базовая линия'!$A$6:$JJ$154,261+J$4-2022,FALSE)*(1-3%)</f>
        <v>0</v>
      </c>
      <c r="K22" s="15">
        <f>VLOOKUP($A22,'Потребление ЭЭ_базовая линия'!$A$6:$JJ$154,261+K$4-2022,FALSE)*(1-3%)</f>
        <v>0</v>
      </c>
      <c r="L22" s="15">
        <f>VLOOKUP($A22,'Потребление ЭЭ_базовая линия'!$A$6:$JJ$154,261+L$4-2022,FALSE)*(1-3%)</f>
        <v>0</v>
      </c>
      <c r="M22" s="15">
        <f>VLOOKUP($A22,'Потребление ЭЭ_базовая линия'!$A$6:$JJ$154,261+M$4-2022,FALSE)*(1-3%)</f>
        <v>0</v>
      </c>
      <c r="N22" s="14"/>
    </row>
    <row r="23" spans="1:14" x14ac:dyDescent="0.25">
      <c r="A23" s="5" t="s">
        <v>123</v>
      </c>
      <c r="B23" s="3" t="s">
        <v>124</v>
      </c>
      <c r="C23" s="3" t="s">
        <v>314</v>
      </c>
      <c r="E23" s="14">
        <f>VLOOKUP($A23,'Потребление ЭЭ_базовая линия'!$A$6:$JJ$154,261+E$4-2022,FALSE)*(1-3%)</f>
        <v>390037.1154577143</v>
      </c>
      <c r="F23" s="15">
        <f>VLOOKUP($A23,'Потребление ЭЭ_базовая линия'!$A$6:$JJ$154,261+F$4-2022,FALSE)*(1-3%)</f>
        <v>390037.1154577143</v>
      </c>
      <c r="G23" s="15">
        <f>VLOOKUP($A23,'Потребление ЭЭ_базовая линия'!$A$6:$JJ$154,261+G$4-2022,FALSE)*(1-3%)</f>
        <v>390037.1154577143</v>
      </c>
      <c r="H23" s="15">
        <f>VLOOKUP($A23,'Потребление ЭЭ_базовая линия'!$A$6:$JJ$154,261+H$4-2022,FALSE)*(1-3%)</f>
        <v>390037.1154577143</v>
      </c>
      <c r="I23" s="15">
        <f>VLOOKUP($A23,'Потребление ЭЭ_базовая линия'!$A$6:$JJ$154,261+I$4-2022,FALSE)*(1-3%)</f>
        <v>390037.1154577143</v>
      </c>
      <c r="J23" s="15">
        <f>VLOOKUP($A23,'Потребление ЭЭ_базовая линия'!$A$6:$JJ$154,261+J$4-2022,FALSE)*(1-3%)</f>
        <v>0</v>
      </c>
      <c r="K23" s="15">
        <f>VLOOKUP($A23,'Потребление ЭЭ_базовая линия'!$A$6:$JJ$154,261+K$4-2022,FALSE)*(1-3%)</f>
        <v>0</v>
      </c>
      <c r="L23" s="15">
        <f>VLOOKUP($A23,'Потребление ЭЭ_базовая линия'!$A$6:$JJ$154,261+L$4-2022,FALSE)*(1-3%)</f>
        <v>0</v>
      </c>
      <c r="M23" s="15">
        <f>VLOOKUP($A23,'Потребление ЭЭ_базовая линия'!$A$6:$JJ$154,261+M$4-2022,FALSE)*(1-3%)</f>
        <v>0</v>
      </c>
      <c r="N23" s="14"/>
    </row>
    <row r="24" spans="1:14" x14ac:dyDescent="0.25">
      <c r="A24" s="5" t="s">
        <v>231</v>
      </c>
      <c r="B24" s="3" t="s">
        <v>232</v>
      </c>
      <c r="C24" s="3" t="s">
        <v>314</v>
      </c>
      <c r="E24" s="14">
        <f>VLOOKUP($A24,'Потребление ЭЭ_базовая линия'!$A$6:$JJ$154,261+E$4-2022,FALSE)*(1-3%)</f>
        <v>231437.85576815056</v>
      </c>
      <c r="F24" s="15">
        <f>VLOOKUP($A24,'Потребление ЭЭ_базовая линия'!$A$6:$JJ$154,261+F$4-2022,FALSE)*(1-3%)</f>
        <v>231437.85576815056</v>
      </c>
      <c r="G24" s="15">
        <f>VLOOKUP($A24,'Потребление ЭЭ_базовая линия'!$A$6:$JJ$154,261+G$4-2022,FALSE)*(1-3%)</f>
        <v>231437.85576815056</v>
      </c>
      <c r="H24" s="15">
        <f>VLOOKUP($A24,'Потребление ЭЭ_базовая линия'!$A$6:$JJ$154,261+H$4-2022,FALSE)*(1-3%)</f>
        <v>231437.85576815056</v>
      </c>
      <c r="I24" s="15">
        <f>VLOOKUP($A24,'Потребление ЭЭ_базовая линия'!$A$6:$JJ$154,261+I$4-2022,FALSE)*(1-3%)</f>
        <v>231437.85576815056</v>
      </c>
      <c r="J24" s="15">
        <f>VLOOKUP($A24,'Потребление ЭЭ_базовая линия'!$A$6:$JJ$154,261+J$4-2022,FALSE)*(1-3%)</f>
        <v>0</v>
      </c>
      <c r="K24" s="15">
        <f>VLOOKUP($A24,'Потребление ЭЭ_базовая линия'!$A$6:$JJ$154,261+K$4-2022,FALSE)*(1-3%)</f>
        <v>0</v>
      </c>
      <c r="L24" s="15">
        <f>VLOOKUP($A24,'Потребление ЭЭ_базовая линия'!$A$6:$JJ$154,261+L$4-2022,FALSE)*(1-3%)</f>
        <v>0</v>
      </c>
      <c r="M24" s="15">
        <f>VLOOKUP($A24,'Потребление ЭЭ_базовая линия'!$A$6:$JJ$154,261+M$4-2022,FALSE)*(1-3%)</f>
        <v>0</v>
      </c>
      <c r="N24" s="14"/>
    </row>
    <row r="25" spans="1:14" x14ac:dyDescent="0.25">
      <c r="A25" s="1" t="s">
        <v>207</v>
      </c>
      <c r="B25" s="3" t="s">
        <v>208</v>
      </c>
      <c r="C25" s="3" t="s">
        <v>314</v>
      </c>
      <c r="E25" s="14">
        <f>VLOOKUP($A25,'Потребление ЭЭ_базовая линия'!$A$6:$JJ$154,261+E$4-2022,FALSE)*(1-3%)</f>
        <v>330824.79417319561</v>
      </c>
      <c r="F25" s="15">
        <f>VLOOKUP($A25,'Потребление ЭЭ_базовая линия'!$A$6:$JJ$154,261+F$4-2022,FALSE)*(1-3%)</f>
        <v>330824.79417319561</v>
      </c>
      <c r="G25" s="15">
        <f>VLOOKUP($A25,'Потребление ЭЭ_базовая линия'!$A$6:$JJ$154,261+G$4-2022,FALSE)*(1-3%)</f>
        <v>330824.79417319561</v>
      </c>
      <c r="H25" s="15">
        <f>VLOOKUP($A25,'Потребление ЭЭ_базовая линия'!$A$6:$JJ$154,261+H$4-2022,FALSE)*(1-3%)</f>
        <v>330824.79417319561</v>
      </c>
      <c r="I25" s="15">
        <f>VLOOKUP($A25,'Потребление ЭЭ_базовая линия'!$A$6:$JJ$154,261+I$4-2022,FALSE)*(1-3%)</f>
        <v>330824.79417319561</v>
      </c>
      <c r="J25" s="15">
        <f>VLOOKUP($A25,'Потребление ЭЭ_базовая линия'!$A$6:$JJ$154,261+J$4-2022,FALSE)*(1-3%)</f>
        <v>0</v>
      </c>
      <c r="K25" s="15">
        <f>VLOOKUP($A25,'Потребление ЭЭ_базовая линия'!$A$6:$JJ$154,261+K$4-2022,FALSE)*(1-3%)</f>
        <v>0</v>
      </c>
      <c r="L25" s="15">
        <f>VLOOKUP($A25,'Потребление ЭЭ_базовая линия'!$A$6:$JJ$154,261+L$4-2022,FALSE)*(1-3%)</f>
        <v>0</v>
      </c>
      <c r="M25" s="15">
        <f>VLOOKUP($A25,'Потребление ЭЭ_базовая линия'!$A$6:$JJ$154,261+M$4-2022,FALSE)*(1-3%)</f>
        <v>0</v>
      </c>
      <c r="N25" s="14"/>
    </row>
    <row r="26" spans="1:14" x14ac:dyDescent="0.25">
      <c r="A26" s="5" t="s">
        <v>219</v>
      </c>
      <c r="B26" s="3" t="s">
        <v>220</v>
      </c>
      <c r="C26" s="3" t="s">
        <v>314</v>
      </c>
      <c r="E26" s="14">
        <f>VLOOKUP($A26,'Потребление ЭЭ_базовая линия'!$A$6:$JJ$154,261+E$4-2022,FALSE)*(1-3%)</f>
        <v>231372.8431571429</v>
      </c>
      <c r="F26" s="15">
        <f>VLOOKUP($A26,'Потребление ЭЭ_базовая линия'!$A$6:$JJ$154,261+F$4-2022,FALSE)*(1-3%)</f>
        <v>231372.8431571429</v>
      </c>
      <c r="G26" s="15">
        <f>VLOOKUP($A26,'Потребление ЭЭ_базовая линия'!$A$6:$JJ$154,261+G$4-2022,FALSE)*(1-3%)</f>
        <v>231372.8431571429</v>
      </c>
      <c r="H26" s="15">
        <f>VLOOKUP($A26,'Потребление ЭЭ_базовая линия'!$A$6:$JJ$154,261+H$4-2022,FALSE)*(1-3%)</f>
        <v>231372.8431571429</v>
      </c>
      <c r="I26" s="15">
        <f>VLOOKUP($A26,'Потребление ЭЭ_базовая линия'!$A$6:$JJ$154,261+I$4-2022,FALSE)*(1-3%)</f>
        <v>231372.8431571429</v>
      </c>
      <c r="J26" s="15">
        <f>VLOOKUP($A26,'Потребление ЭЭ_базовая линия'!$A$6:$JJ$154,261+J$4-2022,FALSE)*(1-3%)</f>
        <v>0</v>
      </c>
      <c r="K26" s="15">
        <f>VLOOKUP($A26,'Потребление ЭЭ_базовая линия'!$A$6:$JJ$154,261+K$4-2022,FALSE)*(1-3%)</f>
        <v>0</v>
      </c>
      <c r="L26" s="15">
        <f>VLOOKUP($A26,'Потребление ЭЭ_базовая линия'!$A$6:$JJ$154,261+L$4-2022,FALSE)*(1-3%)</f>
        <v>0</v>
      </c>
      <c r="M26" s="15">
        <f>VLOOKUP($A26,'Потребление ЭЭ_базовая линия'!$A$6:$JJ$154,261+M$4-2022,FALSE)*(1-3%)</f>
        <v>0</v>
      </c>
      <c r="N26" s="14"/>
    </row>
    <row r="27" spans="1:14" x14ac:dyDescent="0.25">
      <c r="A27" s="5" t="s">
        <v>9</v>
      </c>
      <c r="B27" s="3" t="s">
        <v>10</v>
      </c>
      <c r="C27" s="3" t="s">
        <v>314</v>
      </c>
      <c r="E27" s="14">
        <f>VLOOKUP($A27,'Потребление ЭЭ_базовая линия'!$A$6:$JJ$154,261+E$4-2022,FALSE)*(1-3%)</f>
        <v>180581.35349061902</v>
      </c>
      <c r="F27" s="15">
        <f>VLOOKUP($A27,'Потребление ЭЭ_базовая линия'!$A$6:$JJ$154,261+F$4-2022,FALSE)*(1-3%)</f>
        <v>180581.35349061902</v>
      </c>
      <c r="G27" s="15">
        <f>VLOOKUP($A27,'Потребление ЭЭ_базовая линия'!$A$6:$JJ$154,261+G$4-2022,FALSE)*(1-3%)</f>
        <v>180581.35349061902</v>
      </c>
      <c r="H27" s="15">
        <f>VLOOKUP($A27,'Потребление ЭЭ_базовая линия'!$A$6:$JJ$154,261+H$4-2022,FALSE)*(1-3%)</f>
        <v>180581.35349061902</v>
      </c>
      <c r="I27" s="15">
        <f>VLOOKUP($A27,'Потребление ЭЭ_базовая линия'!$A$6:$JJ$154,261+I$4-2022,FALSE)*(1-3%)</f>
        <v>180581.35349061902</v>
      </c>
      <c r="J27" s="15">
        <f>VLOOKUP($A27,'Потребление ЭЭ_базовая линия'!$A$6:$JJ$154,261+J$4-2022,FALSE)*(1-3%)</f>
        <v>0</v>
      </c>
      <c r="K27" s="15">
        <f>VLOOKUP($A27,'Потребление ЭЭ_базовая линия'!$A$6:$JJ$154,261+K$4-2022,FALSE)*(1-3%)</f>
        <v>0</v>
      </c>
      <c r="L27" s="15">
        <f>VLOOKUP($A27,'Потребление ЭЭ_базовая линия'!$A$6:$JJ$154,261+L$4-2022,FALSE)*(1-3%)</f>
        <v>0</v>
      </c>
      <c r="M27" s="15">
        <f>VLOOKUP($A27,'Потребление ЭЭ_базовая линия'!$A$6:$JJ$154,261+M$4-2022,FALSE)*(1-3%)</f>
        <v>0</v>
      </c>
      <c r="N27" s="14"/>
    </row>
    <row r="28" spans="1:14" x14ac:dyDescent="0.25">
      <c r="A28" s="5" t="s">
        <v>83</v>
      </c>
      <c r="B28" s="3" t="s">
        <v>84</v>
      </c>
      <c r="C28" s="3" t="s">
        <v>314</v>
      </c>
      <c r="E28" s="14">
        <f>VLOOKUP($A28,'Потребление ЭЭ_базовая линия'!$A$6:$JJ$154,261+E$4-2022,FALSE)*(1-3%)</f>
        <v>228811.75999220717</v>
      </c>
      <c r="F28" s="15">
        <f>VLOOKUP($A28,'Потребление ЭЭ_базовая линия'!$A$6:$JJ$154,261+F$4-2022,FALSE)*(1-3%)</f>
        <v>228811.75999220717</v>
      </c>
      <c r="G28" s="15">
        <f>VLOOKUP($A28,'Потребление ЭЭ_базовая линия'!$A$6:$JJ$154,261+G$4-2022,FALSE)*(1-3%)</f>
        <v>228811.75999220717</v>
      </c>
      <c r="H28" s="15">
        <f>VLOOKUP($A28,'Потребление ЭЭ_базовая линия'!$A$6:$JJ$154,261+H$4-2022,FALSE)*(1-3%)</f>
        <v>228811.75999220717</v>
      </c>
      <c r="I28" s="15">
        <f>VLOOKUP($A28,'Потребление ЭЭ_базовая линия'!$A$6:$JJ$154,261+I$4-2022,FALSE)*(1-3%)</f>
        <v>228811.75999220717</v>
      </c>
      <c r="J28" s="15">
        <f>VLOOKUP($A28,'Потребление ЭЭ_базовая линия'!$A$6:$JJ$154,261+J$4-2022,FALSE)*(1-3%)</f>
        <v>0</v>
      </c>
      <c r="K28" s="15">
        <f>VLOOKUP($A28,'Потребление ЭЭ_базовая линия'!$A$6:$JJ$154,261+K$4-2022,FALSE)*(1-3%)</f>
        <v>0</v>
      </c>
      <c r="L28" s="15">
        <f>VLOOKUP($A28,'Потребление ЭЭ_базовая линия'!$A$6:$JJ$154,261+L$4-2022,FALSE)*(1-3%)</f>
        <v>0</v>
      </c>
      <c r="M28" s="15">
        <f>VLOOKUP($A28,'Потребление ЭЭ_базовая линия'!$A$6:$JJ$154,261+M$4-2022,FALSE)*(1-3%)</f>
        <v>0</v>
      </c>
      <c r="N28" s="14"/>
    </row>
    <row r="29" spans="1:14" x14ac:dyDescent="0.25">
      <c r="A29" s="5" t="s">
        <v>113</v>
      </c>
      <c r="B29" s="3" t="s">
        <v>114</v>
      </c>
      <c r="C29" s="3" t="s">
        <v>314</v>
      </c>
      <c r="E29" s="14">
        <f>VLOOKUP($A29,'Потребление ЭЭ_базовая линия'!$A$6:$JJ$154,261+E$4-2022,FALSE)*(1-3%)</f>
        <v>269594.5581379506</v>
      </c>
      <c r="F29" s="15">
        <f>VLOOKUP($A29,'Потребление ЭЭ_базовая линия'!$A$6:$JJ$154,261+F$4-2022,FALSE)*(1-3%)</f>
        <v>269594.5581379506</v>
      </c>
      <c r="G29" s="15">
        <f>VLOOKUP($A29,'Потребление ЭЭ_базовая линия'!$A$6:$JJ$154,261+G$4-2022,FALSE)*(1-3%)</f>
        <v>269594.5581379506</v>
      </c>
      <c r="H29" s="15">
        <f>VLOOKUP($A29,'Потребление ЭЭ_базовая линия'!$A$6:$JJ$154,261+H$4-2022,FALSE)*(1-3%)</f>
        <v>269594.5581379506</v>
      </c>
      <c r="I29" s="15">
        <f>VLOOKUP($A29,'Потребление ЭЭ_базовая линия'!$A$6:$JJ$154,261+I$4-2022,FALSE)*(1-3%)</f>
        <v>269594.5581379506</v>
      </c>
      <c r="J29" s="15">
        <f>VLOOKUP($A29,'Потребление ЭЭ_базовая линия'!$A$6:$JJ$154,261+J$4-2022,FALSE)*(1-3%)</f>
        <v>0</v>
      </c>
      <c r="K29" s="15">
        <f>VLOOKUP($A29,'Потребление ЭЭ_базовая линия'!$A$6:$JJ$154,261+K$4-2022,FALSE)*(1-3%)</f>
        <v>0</v>
      </c>
      <c r="L29" s="15">
        <f>VLOOKUP($A29,'Потребление ЭЭ_базовая линия'!$A$6:$JJ$154,261+L$4-2022,FALSE)*(1-3%)</f>
        <v>0</v>
      </c>
      <c r="M29" s="15">
        <f>VLOOKUP($A29,'Потребление ЭЭ_базовая линия'!$A$6:$JJ$154,261+M$4-2022,FALSE)*(1-3%)</f>
        <v>0</v>
      </c>
      <c r="N29" s="14"/>
    </row>
    <row r="30" spans="1:14" x14ac:dyDescent="0.25">
      <c r="A30" s="5" t="s">
        <v>225</v>
      </c>
      <c r="B30" s="3" t="s">
        <v>226</v>
      </c>
      <c r="C30" s="3" t="s">
        <v>314</v>
      </c>
      <c r="E30" s="14">
        <f>VLOOKUP($A30,'Потребление ЭЭ_базовая линия'!$A$6:$JJ$154,261+E$4-2022,FALSE)*(1-3%)</f>
        <v>240453.41787501206</v>
      </c>
      <c r="F30" s="15">
        <f>VLOOKUP($A30,'Потребление ЭЭ_базовая линия'!$A$6:$JJ$154,261+F$4-2022,FALSE)*(1-3%)</f>
        <v>240453.41787501206</v>
      </c>
      <c r="G30" s="15">
        <f>VLOOKUP($A30,'Потребление ЭЭ_базовая линия'!$A$6:$JJ$154,261+G$4-2022,FALSE)*(1-3%)</f>
        <v>240453.41787501206</v>
      </c>
      <c r="H30" s="15">
        <f>VLOOKUP($A30,'Потребление ЭЭ_базовая линия'!$A$6:$JJ$154,261+H$4-2022,FALSE)*(1-3%)</f>
        <v>240453.41787501206</v>
      </c>
      <c r="I30" s="15">
        <f>VLOOKUP($A30,'Потребление ЭЭ_базовая линия'!$A$6:$JJ$154,261+I$4-2022,FALSE)*(1-3%)</f>
        <v>240453.41787501206</v>
      </c>
      <c r="J30" s="15">
        <f>VLOOKUP($A30,'Потребление ЭЭ_базовая линия'!$A$6:$JJ$154,261+J$4-2022,FALSE)*(1-3%)</f>
        <v>0</v>
      </c>
      <c r="K30" s="15">
        <f>VLOOKUP($A30,'Потребление ЭЭ_базовая линия'!$A$6:$JJ$154,261+K$4-2022,FALSE)*(1-3%)</f>
        <v>0</v>
      </c>
      <c r="L30" s="15">
        <f>VLOOKUP($A30,'Потребление ЭЭ_базовая линия'!$A$6:$JJ$154,261+L$4-2022,FALSE)*(1-3%)</f>
        <v>0</v>
      </c>
      <c r="M30" s="15">
        <f>VLOOKUP($A30,'Потребление ЭЭ_базовая линия'!$A$6:$JJ$154,261+M$4-2022,FALSE)*(1-3%)</f>
        <v>0</v>
      </c>
      <c r="N30" s="14"/>
    </row>
    <row r="31" spans="1:14" x14ac:dyDescent="0.25">
      <c r="A31" s="5" t="s">
        <v>181</v>
      </c>
      <c r="B31" s="3" t="s">
        <v>182</v>
      </c>
      <c r="C31" s="3" t="s">
        <v>314</v>
      </c>
      <c r="E31" s="14">
        <f>VLOOKUP($A31,'Потребление ЭЭ_базовая линия'!$A$6:$JJ$154,261+E$4-2022,FALSE)*(1-3%)</f>
        <v>175120.72789452379</v>
      </c>
      <c r="F31" s="15">
        <f>VLOOKUP($A31,'Потребление ЭЭ_базовая линия'!$A$6:$JJ$154,261+F$4-2022,FALSE)*(1-3%)</f>
        <v>175120.72789452379</v>
      </c>
      <c r="G31" s="15">
        <f>VLOOKUP($A31,'Потребление ЭЭ_базовая линия'!$A$6:$JJ$154,261+G$4-2022,FALSE)*(1-3%)</f>
        <v>175120.72789452379</v>
      </c>
      <c r="H31" s="15">
        <f>VLOOKUP($A31,'Потребление ЭЭ_базовая линия'!$A$6:$JJ$154,261+H$4-2022,FALSE)*(1-3%)</f>
        <v>175120.72789452379</v>
      </c>
      <c r="I31" s="15">
        <f>VLOOKUP($A31,'Потребление ЭЭ_базовая линия'!$A$6:$JJ$154,261+I$4-2022,FALSE)*(1-3%)</f>
        <v>175120.72789452379</v>
      </c>
      <c r="J31" s="15">
        <f>VLOOKUP($A31,'Потребление ЭЭ_базовая линия'!$A$6:$JJ$154,261+J$4-2022,FALSE)*(1-3%)</f>
        <v>0</v>
      </c>
      <c r="K31" s="15">
        <f>VLOOKUP($A31,'Потребление ЭЭ_базовая линия'!$A$6:$JJ$154,261+K$4-2022,FALSE)*(1-3%)</f>
        <v>0</v>
      </c>
      <c r="L31" s="15">
        <f>VLOOKUP($A31,'Потребление ЭЭ_базовая линия'!$A$6:$JJ$154,261+L$4-2022,FALSE)*(1-3%)</f>
        <v>0</v>
      </c>
      <c r="M31" s="15">
        <f>VLOOKUP($A31,'Потребление ЭЭ_базовая линия'!$A$6:$JJ$154,261+M$4-2022,FALSE)*(1-3%)</f>
        <v>0</v>
      </c>
      <c r="N31" s="14"/>
    </row>
    <row r="32" spans="1:14" x14ac:dyDescent="0.25">
      <c r="A32" s="1" t="s">
        <v>265</v>
      </c>
      <c r="B32" s="3" t="s">
        <v>266</v>
      </c>
      <c r="C32" s="3" t="s">
        <v>314</v>
      </c>
      <c r="E32" s="14">
        <f>VLOOKUP($A32,'Потребление ЭЭ_базовая линия'!$A$6:$JJ$154,261+E$4-2022,FALSE)*(1-3%)</f>
        <v>361819.23628045316</v>
      </c>
      <c r="F32" s="15">
        <f>VLOOKUP($A32,'Потребление ЭЭ_базовая линия'!$A$6:$JJ$154,261+F$4-2022,FALSE)*(1-3%)</f>
        <v>361819.23628045316</v>
      </c>
      <c r="G32" s="15">
        <f>VLOOKUP($A32,'Потребление ЭЭ_базовая линия'!$A$6:$JJ$154,261+G$4-2022,FALSE)*(1-3%)</f>
        <v>361819.23628045316</v>
      </c>
      <c r="H32" s="15">
        <f>VLOOKUP($A32,'Потребление ЭЭ_базовая линия'!$A$6:$JJ$154,261+H$4-2022,FALSE)*(1-3%)</f>
        <v>361819.23628045316</v>
      </c>
      <c r="I32" s="15">
        <f>VLOOKUP($A32,'Потребление ЭЭ_базовая линия'!$A$6:$JJ$154,261+I$4-2022,FALSE)*(1-3%)</f>
        <v>361819.23628045316</v>
      </c>
      <c r="J32" s="15">
        <f>VLOOKUP($A32,'Потребление ЭЭ_базовая линия'!$A$6:$JJ$154,261+J$4-2022,FALSE)*(1-3%)</f>
        <v>0</v>
      </c>
      <c r="K32" s="15">
        <f>VLOOKUP($A32,'Потребление ЭЭ_базовая линия'!$A$6:$JJ$154,261+K$4-2022,FALSE)*(1-3%)</f>
        <v>0</v>
      </c>
      <c r="L32" s="15">
        <f>VLOOKUP($A32,'Потребление ЭЭ_базовая линия'!$A$6:$JJ$154,261+L$4-2022,FALSE)*(1-3%)</f>
        <v>0</v>
      </c>
      <c r="M32" s="15">
        <f>VLOOKUP($A32,'Потребление ЭЭ_базовая линия'!$A$6:$JJ$154,261+M$4-2022,FALSE)*(1-3%)</f>
        <v>0</v>
      </c>
      <c r="N32" s="14"/>
    </row>
    <row r="33" spans="1:14" x14ac:dyDescent="0.25">
      <c r="A33" s="5" t="s">
        <v>7</v>
      </c>
      <c r="B33" s="3" t="s">
        <v>8</v>
      </c>
      <c r="C33" s="3" t="s">
        <v>314</v>
      </c>
      <c r="E33" s="14">
        <f>VLOOKUP($A33,'Потребление ЭЭ_базовая линия'!$A$6:$JJ$154,261+E$4-2022,FALSE)*(1-3%)</f>
        <v>185950.73817071432</v>
      </c>
      <c r="F33" s="15">
        <f>VLOOKUP($A33,'Потребление ЭЭ_базовая линия'!$A$6:$JJ$154,261+F$4-2022,FALSE)*(1-3%)</f>
        <v>185950.73817071432</v>
      </c>
      <c r="G33" s="15">
        <f>VLOOKUP($A33,'Потребление ЭЭ_базовая линия'!$A$6:$JJ$154,261+G$4-2022,FALSE)*(1-3%)</f>
        <v>185950.73817071432</v>
      </c>
      <c r="H33" s="15">
        <f>VLOOKUP($A33,'Потребление ЭЭ_базовая линия'!$A$6:$JJ$154,261+H$4-2022,FALSE)*(1-3%)</f>
        <v>185950.73817071432</v>
      </c>
      <c r="I33" s="15">
        <f>VLOOKUP($A33,'Потребление ЭЭ_базовая линия'!$A$6:$JJ$154,261+I$4-2022,FALSE)*(1-3%)</f>
        <v>185950.73817071432</v>
      </c>
      <c r="J33" s="15">
        <f>VLOOKUP($A33,'Потребление ЭЭ_базовая линия'!$A$6:$JJ$154,261+J$4-2022,FALSE)*(1-3%)</f>
        <v>0</v>
      </c>
      <c r="K33" s="15">
        <f>VLOOKUP($A33,'Потребление ЭЭ_базовая линия'!$A$6:$JJ$154,261+K$4-2022,FALSE)*(1-3%)</f>
        <v>0</v>
      </c>
      <c r="L33" s="15">
        <f>VLOOKUP($A33,'Потребление ЭЭ_базовая линия'!$A$6:$JJ$154,261+L$4-2022,FALSE)*(1-3%)</f>
        <v>0</v>
      </c>
      <c r="M33" s="15">
        <f>VLOOKUP($A33,'Потребление ЭЭ_базовая линия'!$A$6:$JJ$154,261+M$4-2022,FALSE)*(1-3%)</f>
        <v>0</v>
      </c>
      <c r="N33" s="14"/>
    </row>
    <row r="34" spans="1:14" x14ac:dyDescent="0.25">
      <c r="A34" s="1" t="s">
        <v>253</v>
      </c>
      <c r="B34" s="3" t="s">
        <v>254</v>
      </c>
      <c r="C34" s="3" t="s">
        <v>314</v>
      </c>
      <c r="E34" s="14">
        <f>VLOOKUP($A34,'Потребление ЭЭ_базовая линия'!$A$6:$JJ$154,261+E$4-2022,FALSE)*(1-3%)</f>
        <v>184331.56337758325</v>
      </c>
      <c r="F34" s="15">
        <f>VLOOKUP($A34,'Потребление ЭЭ_базовая линия'!$A$6:$JJ$154,261+F$4-2022,FALSE)*(1-3%)</f>
        <v>184331.56337758325</v>
      </c>
      <c r="G34" s="15">
        <f>VLOOKUP($A34,'Потребление ЭЭ_базовая линия'!$A$6:$JJ$154,261+G$4-2022,FALSE)*(1-3%)</f>
        <v>184331.56337758325</v>
      </c>
      <c r="H34" s="15">
        <f>VLOOKUP($A34,'Потребление ЭЭ_базовая линия'!$A$6:$JJ$154,261+H$4-2022,FALSE)*(1-3%)</f>
        <v>184331.56337758325</v>
      </c>
      <c r="I34" s="15">
        <f>VLOOKUP($A34,'Потребление ЭЭ_базовая линия'!$A$6:$JJ$154,261+I$4-2022,FALSE)*(1-3%)</f>
        <v>184331.56337758325</v>
      </c>
      <c r="J34" s="15">
        <f>VLOOKUP($A34,'Потребление ЭЭ_базовая линия'!$A$6:$JJ$154,261+J$4-2022,FALSE)*(1-3%)</f>
        <v>0</v>
      </c>
      <c r="K34" s="15">
        <f>VLOOKUP($A34,'Потребление ЭЭ_базовая линия'!$A$6:$JJ$154,261+K$4-2022,FALSE)*(1-3%)</f>
        <v>0</v>
      </c>
      <c r="L34" s="15">
        <f>VLOOKUP($A34,'Потребление ЭЭ_базовая линия'!$A$6:$JJ$154,261+L$4-2022,FALSE)*(1-3%)</f>
        <v>0</v>
      </c>
      <c r="M34" s="15">
        <f>VLOOKUP($A34,'Потребление ЭЭ_базовая линия'!$A$6:$JJ$154,261+M$4-2022,FALSE)*(1-3%)</f>
        <v>0</v>
      </c>
      <c r="N34" s="14"/>
    </row>
    <row r="35" spans="1:14" x14ac:dyDescent="0.25">
      <c r="A35" s="5" t="s">
        <v>91</v>
      </c>
      <c r="B35" s="3" t="s">
        <v>92</v>
      </c>
      <c r="C35" s="3" t="s">
        <v>314</v>
      </c>
      <c r="E35" s="14">
        <f>VLOOKUP($A35,'Потребление ЭЭ_базовая линия'!$A$6:$JJ$154,261+E$4-2022,FALSE)*(1-3%)</f>
        <v>263753.36897666665</v>
      </c>
      <c r="F35" s="15">
        <f>VLOOKUP($A35,'Потребление ЭЭ_базовая линия'!$A$6:$JJ$154,261+F$4-2022,FALSE)*(1-3%)</f>
        <v>263753.36897666665</v>
      </c>
      <c r="G35" s="15">
        <f>VLOOKUP($A35,'Потребление ЭЭ_базовая линия'!$A$6:$JJ$154,261+G$4-2022,FALSE)*(1-3%)</f>
        <v>263753.36897666665</v>
      </c>
      <c r="H35" s="15">
        <f>VLOOKUP($A35,'Потребление ЭЭ_базовая линия'!$A$6:$JJ$154,261+H$4-2022,FALSE)*(1-3%)</f>
        <v>263753.36897666665</v>
      </c>
      <c r="I35" s="15">
        <f>VLOOKUP($A35,'Потребление ЭЭ_базовая линия'!$A$6:$JJ$154,261+I$4-2022,FALSE)*(1-3%)</f>
        <v>263753.36897666665</v>
      </c>
      <c r="J35" s="15">
        <f>VLOOKUP($A35,'Потребление ЭЭ_базовая линия'!$A$6:$JJ$154,261+J$4-2022,FALSE)*(1-3%)</f>
        <v>0</v>
      </c>
      <c r="K35" s="15">
        <f>VLOOKUP($A35,'Потребление ЭЭ_базовая линия'!$A$6:$JJ$154,261+K$4-2022,FALSE)*(1-3%)</f>
        <v>0</v>
      </c>
      <c r="L35" s="15">
        <f>VLOOKUP($A35,'Потребление ЭЭ_базовая линия'!$A$6:$JJ$154,261+L$4-2022,FALSE)*(1-3%)</f>
        <v>0</v>
      </c>
      <c r="M35" s="15">
        <f>VLOOKUP($A35,'Потребление ЭЭ_базовая линия'!$A$6:$JJ$154,261+M$4-2022,FALSE)*(1-3%)</f>
        <v>0</v>
      </c>
      <c r="N35" s="14"/>
    </row>
    <row r="36" spans="1:14" x14ac:dyDescent="0.25">
      <c r="A36" s="5" t="s">
        <v>125</v>
      </c>
      <c r="B36" s="3" t="s">
        <v>126</v>
      </c>
      <c r="C36" s="3" t="s">
        <v>314</v>
      </c>
      <c r="E36" s="14">
        <f>VLOOKUP($A36,'Потребление ЭЭ_базовая линия'!$A$6:$JJ$154,261+E$4-2022,FALSE)*(1-3%)</f>
        <v>364490.19281952386</v>
      </c>
      <c r="F36" s="15">
        <f>VLOOKUP($A36,'Потребление ЭЭ_базовая линия'!$A$6:$JJ$154,261+F$4-2022,FALSE)*(1-3%)</f>
        <v>364490.19281952386</v>
      </c>
      <c r="G36" s="15">
        <f>VLOOKUP($A36,'Потребление ЭЭ_базовая линия'!$A$6:$JJ$154,261+G$4-2022,FALSE)*(1-3%)</f>
        <v>364490.19281952386</v>
      </c>
      <c r="H36" s="15">
        <f>VLOOKUP($A36,'Потребление ЭЭ_базовая линия'!$A$6:$JJ$154,261+H$4-2022,FALSE)*(1-3%)</f>
        <v>364490.19281952386</v>
      </c>
      <c r="I36" s="15">
        <f>VLOOKUP($A36,'Потребление ЭЭ_базовая линия'!$A$6:$JJ$154,261+I$4-2022,FALSE)*(1-3%)</f>
        <v>364490.19281952386</v>
      </c>
      <c r="J36" s="15">
        <f>VLOOKUP($A36,'Потребление ЭЭ_базовая линия'!$A$6:$JJ$154,261+J$4-2022,FALSE)*(1-3%)</f>
        <v>0</v>
      </c>
      <c r="K36" s="15">
        <f>VLOOKUP($A36,'Потребление ЭЭ_базовая линия'!$A$6:$JJ$154,261+K$4-2022,FALSE)*(1-3%)</f>
        <v>0</v>
      </c>
      <c r="L36" s="15">
        <f>VLOOKUP($A36,'Потребление ЭЭ_базовая линия'!$A$6:$JJ$154,261+L$4-2022,FALSE)*(1-3%)</f>
        <v>0</v>
      </c>
      <c r="M36" s="15">
        <f>VLOOKUP($A36,'Потребление ЭЭ_базовая линия'!$A$6:$JJ$154,261+M$4-2022,FALSE)*(1-3%)</f>
        <v>0</v>
      </c>
      <c r="N36" s="14"/>
    </row>
    <row r="37" spans="1:14" x14ac:dyDescent="0.25">
      <c r="A37" s="5" t="s">
        <v>143</v>
      </c>
      <c r="B37" s="3" t="s">
        <v>144</v>
      </c>
      <c r="C37" s="3" t="s">
        <v>314</v>
      </c>
      <c r="E37" s="14">
        <f>VLOOKUP($A37,'Потребление ЭЭ_базовая линия'!$A$6:$JJ$154,261+E$4-2022,FALSE)*(1-3%)</f>
        <v>195217.00662</v>
      </c>
      <c r="F37" s="15">
        <f>VLOOKUP($A37,'Потребление ЭЭ_базовая линия'!$A$6:$JJ$154,261+F$4-2022,FALSE)*(1-3%)</f>
        <v>195217.00662</v>
      </c>
      <c r="G37" s="15">
        <f>VLOOKUP($A37,'Потребление ЭЭ_базовая линия'!$A$6:$JJ$154,261+G$4-2022,FALSE)*(1-3%)</f>
        <v>195217.00662</v>
      </c>
      <c r="H37" s="15">
        <f>VLOOKUP($A37,'Потребление ЭЭ_базовая линия'!$A$6:$JJ$154,261+H$4-2022,FALSE)*(1-3%)</f>
        <v>195217.00662</v>
      </c>
      <c r="I37" s="15">
        <f>VLOOKUP($A37,'Потребление ЭЭ_базовая линия'!$A$6:$JJ$154,261+I$4-2022,FALSE)*(1-3%)</f>
        <v>195217.00662</v>
      </c>
      <c r="J37" s="15">
        <f>VLOOKUP($A37,'Потребление ЭЭ_базовая линия'!$A$6:$JJ$154,261+J$4-2022,FALSE)*(1-3%)</f>
        <v>0</v>
      </c>
      <c r="K37" s="15">
        <f>VLOOKUP($A37,'Потребление ЭЭ_базовая линия'!$A$6:$JJ$154,261+K$4-2022,FALSE)*(1-3%)</f>
        <v>0</v>
      </c>
      <c r="L37" s="15">
        <f>VLOOKUP($A37,'Потребление ЭЭ_базовая линия'!$A$6:$JJ$154,261+L$4-2022,FALSE)*(1-3%)</f>
        <v>0</v>
      </c>
      <c r="M37" s="15">
        <f>VLOOKUP($A37,'Потребление ЭЭ_базовая линия'!$A$6:$JJ$154,261+M$4-2022,FALSE)*(1-3%)</f>
        <v>0</v>
      </c>
      <c r="N37" s="14"/>
    </row>
    <row r="38" spans="1:14" x14ac:dyDescent="0.25">
      <c r="A38" s="5" t="s">
        <v>21</v>
      </c>
      <c r="B38" s="3" t="s">
        <v>22</v>
      </c>
      <c r="C38" s="3" t="s">
        <v>314</v>
      </c>
      <c r="E38" s="14">
        <f>VLOOKUP($A38,'Потребление ЭЭ_базовая линия'!$A$6:$JJ$154,261+E$4-2022,FALSE)*(1-3%)</f>
        <v>289043.87899261905</v>
      </c>
      <c r="F38" s="15">
        <f>VLOOKUP($A38,'Потребление ЭЭ_базовая линия'!$A$6:$JJ$154,261+F$4-2022,FALSE)*(1-3%)</f>
        <v>289043.87899261905</v>
      </c>
      <c r="G38" s="15">
        <f>VLOOKUP($A38,'Потребление ЭЭ_базовая линия'!$A$6:$JJ$154,261+G$4-2022,FALSE)*(1-3%)</f>
        <v>289043.87899261905</v>
      </c>
      <c r="H38" s="15">
        <f>VLOOKUP($A38,'Потребление ЭЭ_базовая линия'!$A$6:$JJ$154,261+H$4-2022,FALSE)*(1-3%)</f>
        <v>289043.87899261905</v>
      </c>
      <c r="I38" s="15">
        <f>VLOOKUP($A38,'Потребление ЭЭ_базовая линия'!$A$6:$JJ$154,261+I$4-2022,FALSE)*(1-3%)</f>
        <v>289043.87899261905</v>
      </c>
      <c r="J38" s="15">
        <f>VLOOKUP($A38,'Потребление ЭЭ_базовая линия'!$A$6:$JJ$154,261+J$4-2022,FALSE)*(1-3%)</f>
        <v>0</v>
      </c>
      <c r="K38" s="15">
        <f>VLOOKUP($A38,'Потребление ЭЭ_базовая линия'!$A$6:$JJ$154,261+K$4-2022,FALSE)*(1-3%)</f>
        <v>0</v>
      </c>
      <c r="L38" s="15">
        <f>VLOOKUP($A38,'Потребление ЭЭ_базовая линия'!$A$6:$JJ$154,261+L$4-2022,FALSE)*(1-3%)</f>
        <v>0</v>
      </c>
      <c r="M38" s="15">
        <f>VLOOKUP($A38,'Потребление ЭЭ_базовая линия'!$A$6:$JJ$154,261+M$4-2022,FALSE)*(1-3%)</f>
        <v>0</v>
      </c>
      <c r="N38" s="14"/>
    </row>
    <row r="39" spans="1:14" x14ac:dyDescent="0.25">
      <c r="A39" s="5" t="s">
        <v>173</v>
      </c>
      <c r="B39" s="3" t="s">
        <v>174</v>
      </c>
      <c r="C39" s="3" t="s">
        <v>314</v>
      </c>
      <c r="E39" s="14">
        <f>VLOOKUP($A39,'Потребление ЭЭ_базовая линия'!$A$6:$JJ$154,261+E$4-2022,FALSE)*(1-3%)</f>
        <v>149547.37164314286</v>
      </c>
      <c r="F39" s="15">
        <f>VLOOKUP($A39,'Потребление ЭЭ_базовая линия'!$A$6:$JJ$154,261+F$4-2022,FALSE)*(1-3%)</f>
        <v>149547.37164314286</v>
      </c>
      <c r="G39" s="15">
        <f>VLOOKUP($A39,'Потребление ЭЭ_базовая линия'!$A$6:$JJ$154,261+G$4-2022,FALSE)*(1-3%)</f>
        <v>149547.37164314286</v>
      </c>
      <c r="H39" s="15">
        <f>VLOOKUP($A39,'Потребление ЭЭ_базовая линия'!$A$6:$JJ$154,261+H$4-2022,FALSE)*(1-3%)</f>
        <v>149547.37164314286</v>
      </c>
      <c r="I39" s="15">
        <f>VLOOKUP($A39,'Потребление ЭЭ_базовая линия'!$A$6:$JJ$154,261+I$4-2022,FALSE)*(1-3%)</f>
        <v>149547.37164314286</v>
      </c>
      <c r="J39" s="15">
        <f>VLOOKUP($A39,'Потребление ЭЭ_базовая линия'!$A$6:$JJ$154,261+J$4-2022,FALSE)*(1-3%)</f>
        <v>0</v>
      </c>
      <c r="K39" s="15">
        <f>VLOOKUP($A39,'Потребление ЭЭ_базовая линия'!$A$6:$JJ$154,261+K$4-2022,FALSE)*(1-3%)</f>
        <v>0</v>
      </c>
      <c r="L39" s="15">
        <f>VLOOKUP($A39,'Потребление ЭЭ_базовая линия'!$A$6:$JJ$154,261+L$4-2022,FALSE)*(1-3%)</f>
        <v>0</v>
      </c>
      <c r="M39" s="15">
        <f>VLOOKUP($A39,'Потребление ЭЭ_базовая линия'!$A$6:$JJ$154,261+M$4-2022,FALSE)*(1-3%)</f>
        <v>0</v>
      </c>
      <c r="N39" s="14"/>
    </row>
    <row r="40" spans="1:14" x14ac:dyDescent="0.25">
      <c r="A40" s="5" t="s">
        <v>149</v>
      </c>
      <c r="B40" s="3" t="s">
        <v>150</v>
      </c>
      <c r="C40" s="3" t="s">
        <v>314</v>
      </c>
      <c r="E40" s="14">
        <f>VLOOKUP($A40,'Потребление ЭЭ_базовая линия'!$A$6:$JJ$154,261+E$4-2022,FALSE)*(1-3%)</f>
        <v>163658.36212489038</v>
      </c>
      <c r="F40" s="15">
        <f>VLOOKUP($A40,'Потребление ЭЭ_базовая линия'!$A$6:$JJ$154,261+F$4-2022,FALSE)*(1-3%)</f>
        <v>163658.36212489038</v>
      </c>
      <c r="G40" s="15">
        <f>VLOOKUP($A40,'Потребление ЭЭ_базовая линия'!$A$6:$JJ$154,261+G$4-2022,FALSE)*(1-3%)</f>
        <v>163658.36212489038</v>
      </c>
      <c r="H40" s="15">
        <f>VLOOKUP($A40,'Потребление ЭЭ_базовая линия'!$A$6:$JJ$154,261+H$4-2022,FALSE)*(1-3%)</f>
        <v>163658.36212489038</v>
      </c>
      <c r="I40" s="15">
        <f>VLOOKUP($A40,'Потребление ЭЭ_базовая линия'!$A$6:$JJ$154,261+I$4-2022,FALSE)*(1-3%)</f>
        <v>163658.36212489038</v>
      </c>
      <c r="J40" s="15">
        <f>VLOOKUP($A40,'Потребление ЭЭ_базовая линия'!$A$6:$JJ$154,261+J$4-2022,FALSE)*(1-3%)</f>
        <v>0</v>
      </c>
      <c r="K40" s="15">
        <f>VLOOKUP($A40,'Потребление ЭЭ_базовая линия'!$A$6:$JJ$154,261+K$4-2022,FALSE)*(1-3%)</f>
        <v>0</v>
      </c>
      <c r="L40" s="15">
        <f>VLOOKUP($A40,'Потребление ЭЭ_базовая линия'!$A$6:$JJ$154,261+L$4-2022,FALSE)*(1-3%)</f>
        <v>0</v>
      </c>
      <c r="M40" s="15">
        <f>VLOOKUP($A40,'Потребление ЭЭ_базовая линия'!$A$6:$JJ$154,261+M$4-2022,FALSE)*(1-3%)</f>
        <v>0</v>
      </c>
      <c r="N40" s="14"/>
    </row>
    <row r="41" spans="1:14" x14ac:dyDescent="0.25">
      <c r="A41" s="5" t="s">
        <v>177</v>
      </c>
      <c r="B41" s="3" t="s">
        <v>178</v>
      </c>
      <c r="C41" s="3" t="s">
        <v>314</v>
      </c>
      <c r="E41" s="14">
        <f>VLOOKUP($A41,'Потребление ЭЭ_базовая линия'!$A$6:$JJ$154,261+E$4-2022,FALSE)*(1-3%)</f>
        <v>224253.51370876198</v>
      </c>
      <c r="F41" s="15">
        <f>VLOOKUP($A41,'Потребление ЭЭ_базовая линия'!$A$6:$JJ$154,261+F$4-2022,FALSE)*(1-3%)</f>
        <v>224253.51370876198</v>
      </c>
      <c r="G41" s="15">
        <f>VLOOKUP($A41,'Потребление ЭЭ_базовая линия'!$A$6:$JJ$154,261+G$4-2022,FALSE)*(1-3%)</f>
        <v>224253.51370876198</v>
      </c>
      <c r="H41" s="15">
        <f>VLOOKUP($A41,'Потребление ЭЭ_базовая линия'!$A$6:$JJ$154,261+H$4-2022,FALSE)*(1-3%)</f>
        <v>224253.51370876198</v>
      </c>
      <c r="I41" s="15">
        <f>VLOOKUP($A41,'Потребление ЭЭ_базовая линия'!$A$6:$JJ$154,261+I$4-2022,FALSE)*(1-3%)</f>
        <v>224253.51370876198</v>
      </c>
      <c r="J41" s="15">
        <f>VLOOKUP($A41,'Потребление ЭЭ_базовая линия'!$A$6:$JJ$154,261+J$4-2022,FALSE)*(1-3%)</f>
        <v>0</v>
      </c>
      <c r="K41" s="15">
        <f>VLOOKUP($A41,'Потребление ЭЭ_базовая линия'!$A$6:$JJ$154,261+K$4-2022,FALSE)*(1-3%)</f>
        <v>0</v>
      </c>
      <c r="L41" s="15">
        <f>VLOOKUP($A41,'Потребление ЭЭ_базовая линия'!$A$6:$JJ$154,261+L$4-2022,FALSE)*(1-3%)</f>
        <v>0</v>
      </c>
      <c r="M41" s="15">
        <f>VLOOKUP($A41,'Потребление ЭЭ_базовая линия'!$A$6:$JJ$154,261+M$4-2022,FALSE)*(1-3%)</f>
        <v>0</v>
      </c>
      <c r="N41" s="14"/>
    </row>
    <row r="42" spans="1:14" x14ac:dyDescent="0.25">
      <c r="A42" s="5" t="s">
        <v>129</v>
      </c>
      <c r="B42" s="3" t="s">
        <v>130</v>
      </c>
      <c r="C42" s="3" t="s">
        <v>314</v>
      </c>
      <c r="E42" s="14">
        <f>VLOOKUP($A42,'Потребление ЭЭ_базовая линия'!$A$6:$JJ$154,261+E$4-2022,FALSE)*(1-3%)</f>
        <v>335655.87845238094</v>
      </c>
      <c r="F42" s="15">
        <f>VLOOKUP($A42,'Потребление ЭЭ_базовая линия'!$A$6:$JJ$154,261+F$4-2022,FALSE)*(1-3%)</f>
        <v>335655.87845238094</v>
      </c>
      <c r="G42" s="15">
        <f>VLOOKUP($A42,'Потребление ЭЭ_базовая линия'!$A$6:$JJ$154,261+G$4-2022,FALSE)*(1-3%)</f>
        <v>335655.87845238094</v>
      </c>
      <c r="H42" s="15">
        <f>VLOOKUP($A42,'Потребление ЭЭ_базовая линия'!$A$6:$JJ$154,261+H$4-2022,FALSE)*(1-3%)</f>
        <v>335655.87845238094</v>
      </c>
      <c r="I42" s="15">
        <f>VLOOKUP($A42,'Потребление ЭЭ_базовая линия'!$A$6:$JJ$154,261+I$4-2022,FALSE)*(1-3%)</f>
        <v>335655.87845238094</v>
      </c>
      <c r="J42" s="15">
        <f>VLOOKUP($A42,'Потребление ЭЭ_базовая линия'!$A$6:$JJ$154,261+J$4-2022,FALSE)*(1-3%)</f>
        <v>0</v>
      </c>
      <c r="K42" s="15">
        <f>VLOOKUP($A42,'Потребление ЭЭ_базовая линия'!$A$6:$JJ$154,261+K$4-2022,FALSE)*(1-3%)</f>
        <v>0</v>
      </c>
      <c r="L42" s="15">
        <f>VLOOKUP($A42,'Потребление ЭЭ_базовая линия'!$A$6:$JJ$154,261+L$4-2022,FALSE)*(1-3%)</f>
        <v>0</v>
      </c>
      <c r="M42" s="15">
        <f>VLOOKUP($A42,'Потребление ЭЭ_базовая линия'!$A$6:$JJ$154,261+M$4-2022,FALSE)*(1-3%)</f>
        <v>0</v>
      </c>
      <c r="N42" s="14"/>
    </row>
    <row r="43" spans="1:14" x14ac:dyDescent="0.25">
      <c r="A43" s="5" t="s">
        <v>151</v>
      </c>
      <c r="B43" s="3" t="s">
        <v>152</v>
      </c>
      <c r="C43" s="3" t="s">
        <v>314</v>
      </c>
      <c r="E43" s="14">
        <f>VLOOKUP($A43,'Потребление ЭЭ_базовая линия'!$A$6:$JJ$154,261+E$4-2022,FALSE)*(1-3%)</f>
        <v>202964.65947845238</v>
      </c>
      <c r="F43" s="15">
        <f>VLOOKUP($A43,'Потребление ЭЭ_базовая линия'!$A$6:$JJ$154,261+F$4-2022,FALSE)*(1-3%)</f>
        <v>202964.65947845238</v>
      </c>
      <c r="G43" s="15">
        <f>VLOOKUP($A43,'Потребление ЭЭ_базовая линия'!$A$6:$JJ$154,261+G$4-2022,FALSE)*(1-3%)</f>
        <v>202964.65947845238</v>
      </c>
      <c r="H43" s="15">
        <f>VLOOKUP($A43,'Потребление ЭЭ_базовая линия'!$A$6:$JJ$154,261+H$4-2022,FALSE)*(1-3%)</f>
        <v>202964.65947845238</v>
      </c>
      <c r="I43" s="15">
        <f>VLOOKUP($A43,'Потребление ЭЭ_базовая линия'!$A$6:$JJ$154,261+I$4-2022,FALSE)*(1-3%)</f>
        <v>202964.65947845238</v>
      </c>
      <c r="J43" s="15">
        <f>VLOOKUP($A43,'Потребление ЭЭ_базовая линия'!$A$6:$JJ$154,261+J$4-2022,FALSE)*(1-3%)</f>
        <v>0</v>
      </c>
      <c r="K43" s="15">
        <f>VLOOKUP($A43,'Потребление ЭЭ_базовая линия'!$A$6:$JJ$154,261+K$4-2022,FALSE)*(1-3%)</f>
        <v>0</v>
      </c>
      <c r="L43" s="15">
        <f>VLOOKUP($A43,'Потребление ЭЭ_базовая линия'!$A$6:$JJ$154,261+L$4-2022,FALSE)*(1-3%)</f>
        <v>0</v>
      </c>
      <c r="M43" s="15">
        <f>VLOOKUP($A43,'Потребление ЭЭ_базовая линия'!$A$6:$JJ$154,261+M$4-2022,FALSE)*(1-3%)</f>
        <v>0</v>
      </c>
      <c r="N43" s="14"/>
    </row>
    <row r="44" spans="1:14" x14ac:dyDescent="0.25">
      <c r="A44" s="5" t="s">
        <v>163</v>
      </c>
      <c r="B44" s="3" t="s">
        <v>164</v>
      </c>
      <c r="C44" s="3" t="s">
        <v>314</v>
      </c>
      <c r="E44" s="14">
        <f>VLOOKUP($A44,'Потребление ЭЭ_базовая линия'!$A$6:$JJ$154,261+E$4-2022,FALSE)*(1-3%)</f>
        <v>215980.07537809524</v>
      </c>
      <c r="F44" s="15">
        <f>VLOOKUP($A44,'Потребление ЭЭ_базовая линия'!$A$6:$JJ$154,261+F$4-2022,FALSE)*(1-3%)</f>
        <v>215980.07537809524</v>
      </c>
      <c r="G44" s="15">
        <f>VLOOKUP($A44,'Потребление ЭЭ_базовая линия'!$A$6:$JJ$154,261+G$4-2022,FALSE)*(1-3%)</f>
        <v>215980.07537809524</v>
      </c>
      <c r="H44" s="15">
        <f>VLOOKUP($A44,'Потребление ЭЭ_базовая линия'!$A$6:$JJ$154,261+H$4-2022,FALSE)*(1-3%)</f>
        <v>215980.07537809524</v>
      </c>
      <c r="I44" s="15">
        <f>VLOOKUP($A44,'Потребление ЭЭ_базовая линия'!$A$6:$JJ$154,261+I$4-2022,FALSE)*(1-3%)</f>
        <v>215980.07537809524</v>
      </c>
      <c r="J44" s="15">
        <f>VLOOKUP($A44,'Потребление ЭЭ_базовая линия'!$A$6:$JJ$154,261+J$4-2022,FALSE)*(1-3%)</f>
        <v>0</v>
      </c>
      <c r="K44" s="15">
        <f>VLOOKUP($A44,'Потребление ЭЭ_базовая линия'!$A$6:$JJ$154,261+K$4-2022,FALSE)*(1-3%)</f>
        <v>0</v>
      </c>
      <c r="L44" s="15">
        <f>VLOOKUP($A44,'Потребление ЭЭ_базовая линия'!$A$6:$JJ$154,261+L$4-2022,FALSE)*(1-3%)</f>
        <v>0</v>
      </c>
      <c r="M44" s="15">
        <f>VLOOKUP($A44,'Потребление ЭЭ_базовая линия'!$A$6:$JJ$154,261+M$4-2022,FALSE)*(1-3%)</f>
        <v>0</v>
      </c>
      <c r="N44" s="14"/>
    </row>
    <row r="45" spans="1:14" x14ac:dyDescent="0.25">
      <c r="A45" s="5" t="s">
        <v>153</v>
      </c>
      <c r="B45" s="3" t="s">
        <v>154</v>
      </c>
      <c r="C45" s="3" t="s">
        <v>314</v>
      </c>
      <c r="E45" s="14">
        <f>VLOOKUP($A45,'Потребление ЭЭ_базовая линия'!$A$6:$JJ$154,261+E$4-2022,FALSE)*(1-3%)</f>
        <v>143903.52123661907</v>
      </c>
      <c r="F45" s="15">
        <f>VLOOKUP($A45,'Потребление ЭЭ_базовая линия'!$A$6:$JJ$154,261+F$4-2022,FALSE)*(1-3%)</f>
        <v>143903.52123661907</v>
      </c>
      <c r="G45" s="15">
        <f>VLOOKUP($A45,'Потребление ЭЭ_базовая линия'!$A$6:$JJ$154,261+G$4-2022,FALSE)*(1-3%)</f>
        <v>143903.52123661907</v>
      </c>
      <c r="H45" s="15">
        <f>VLOOKUP($A45,'Потребление ЭЭ_базовая линия'!$A$6:$JJ$154,261+H$4-2022,FALSE)*(1-3%)</f>
        <v>143903.52123661907</v>
      </c>
      <c r="I45" s="15">
        <f>VLOOKUP($A45,'Потребление ЭЭ_базовая линия'!$A$6:$JJ$154,261+I$4-2022,FALSE)*(1-3%)</f>
        <v>143903.52123661907</v>
      </c>
      <c r="J45" s="15">
        <f>VLOOKUP($A45,'Потребление ЭЭ_базовая линия'!$A$6:$JJ$154,261+J$4-2022,FALSE)*(1-3%)</f>
        <v>0</v>
      </c>
      <c r="K45" s="15">
        <f>VLOOKUP($A45,'Потребление ЭЭ_базовая линия'!$A$6:$JJ$154,261+K$4-2022,FALSE)*(1-3%)</f>
        <v>0</v>
      </c>
      <c r="L45" s="15">
        <f>VLOOKUP($A45,'Потребление ЭЭ_базовая линия'!$A$6:$JJ$154,261+L$4-2022,FALSE)*(1-3%)</f>
        <v>0</v>
      </c>
      <c r="M45" s="15">
        <f>VLOOKUP($A45,'Потребление ЭЭ_базовая линия'!$A$6:$JJ$154,261+M$4-2022,FALSE)*(1-3%)</f>
        <v>0</v>
      </c>
      <c r="N45" s="14"/>
    </row>
    <row r="46" spans="1:14" x14ac:dyDescent="0.25">
      <c r="A46" s="1" t="s">
        <v>61</v>
      </c>
      <c r="B46" s="3" t="s">
        <v>62</v>
      </c>
      <c r="C46" s="3" t="s">
        <v>314</v>
      </c>
      <c r="E46" s="14">
        <f>VLOOKUP($A46,'Потребление ЭЭ_базовая линия'!$A$6:$JJ$154,261+E$4-2022,FALSE)*(1-3%)</f>
        <v>482056.17735638097</v>
      </c>
      <c r="F46" s="15">
        <f>VLOOKUP($A46,'Потребление ЭЭ_базовая линия'!$A$6:$JJ$154,261+F$4-2022,FALSE)*(1-3%)</f>
        <v>482056.17735638097</v>
      </c>
      <c r="G46" s="15">
        <f>VLOOKUP($A46,'Потребление ЭЭ_базовая линия'!$A$6:$JJ$154,261+G$4-2022,FALSE)*(1-3%)</f>
        <v>482056.17735638097</v>
      </c>
      <c r="H46" s="15">
        <f>VLOOKUP($A46,'Потребление ЭЭ_базовая линия'!$A$6:$JJ$154,261+H$4-2022,FALSE)*(1-3%)</f>
        <v>482056.17735638097</v>
      </c>
      <c r="I46" s="15">
        <f>VLOOKUP($A46,'Потребление ЭЭ_базовая линия'!$A$6:$JJ$154,261+I$4-2022,FALSE)*(1-3%)</f>
        <v>482056.17735638097</v>
      </c>
      <c r="J46" s="15">
        <f>VLOOKUP($A46,'Потребление ЭЭ_базовая линия'!$A$6:$JJ$154,261+J$4-2022,FALSE)*(1-3%)</f>
        <v>0</v>
      </c>
      <c r="K46" s="15">
        <f>VLOOKUP($A46,'Потребление ЭЭ_базовая линия'!$A$6:$JJ$154,261+K$4-2022,FALSE)*(1-3%)</f>
        <v>0</v>
      </c>
      <c r="L46" s="15">
        <f>VLOOKUP($A46,'Потребление ЭЭ_базовая линия'!$A$6:$JJ$154,261+L$4-2022,FALSE)*(1-3%)</f>
        <v>0</v>
      </c>
      <c r="M46" s="15">
        <f>VLOOKUP($A46,'Потребление ЭЭ_базовая линия'!$A$6:$JJ$154,261+M$4-2022,FALSE)*(1-3%)</f>
        <v>0</v>
      </c>
      <c r="N46" s="14"/>
    </row>
    <row r="47" spans="1:14" x14ac:dyDescent="0.25">
      <c r="A47" s="1" t="s">
        <v>75</v>
      </c>
      <c r="B47" s="3" t="s">
        <v>76</v>
      </c>
      <c r="C47" s="3" t="s">
        <v>314</v>
      </c>
      <c r="E47" s="14">
        <f>VLOOKUP($A47,'Потребление ЭЭ_базовая линия'!$A$6:$JJ$154,261+E$4-2022,FALSE)*(1-3%)</f>
        <v>208440.34731817941</v>
      </c>
      <c r="F47" s="15">
        <f>VLOOKUP($A47,'Потребление ЭЭ_базовая линия'!$A$6:$JJ$154,261+F$4-2022,FALSE)*(1-3%)</f>
        <v>208440.34731817941</v>
      </c>
      <c r="G47" s="15">
        <f>VLOOKUP($A47,'Потребление ЭЭ_базовая линия'!$A$6:$JJ$154,261+G$4-2022,FALSE)*(1-3%)</f>
        <v>208440.34731817941</v>
      </c>
      <c r="H47" s="15">
        <f>VLOOKUP($A47,'Потребление ЭЭ_базовая линия'!$A$6:$JJ$154,261+H$4-2022,FALSE)*(1-3%)</f>
        <v>208440.34731817941</v>
      </c>
      <c r="I47" s="15">
        <f>VLOOKUP($A47,'Потребление ЭЭ_базовая линия'!$A$6:$JJ$154,261+I$4-2022,FALSE)*(1-3%)</f>
        <v>208440.34731817941</v>
      </c>
      <c r="J47" s="15">
        <f>VLOOKUP($A47,'Потребление ЭЭ_базовая линия'!$A$6:$JJ$154,261+J$4-2022,FALSE)*(1-3%)</f>
        <v>0</v>
      </c>
      <c r="K47" s="15">
        <f>VLOOKUP($A47,'Потребление ЭЭ_базовая линия'!$A$6:$JJ$154,261+K$4-2022,FALSE)*(1-3%)</f>
        <v>0</v>
      </c>
      <c r="L47" s="15">
        <f>VLOOKUP($A47,'Потребление ЭЭ_базовая линия'!$A$6:$JJ$154,261+L$4-2022,FALSE)*(1-3%)</f>
        <v>0</v>
      </c>
      <c r="M47" s="15">
        <f>VLOOKUP($A47,'Потребление ЭЭ_базовая линия'!$A$6:$JJ$154,261+M$4-2022,FALSE)*(1-3%)</f>
        <v>0</v>
      </c>
      <c r="N47" s="14"/>
    </row>
    <row r="48" spans="1:14" x14ac:dyDescent="0.25">
      <c r="A48" s="5" t="s">
        <v>155</v>
      </c>
      <c r="B48" s="3" t="s">
        <v>156</v>
      </c>
      <c r="C48" s="3" t="s">
        <v>314</v>
      </c>
      <c r="E48" s="14">
        <f>VLOOKUP($A48,'Потребление ЭЭ_базовая линия'!$A$6:$JJ$154,261+E$4-2022,FALSE)*(1-3%)</f>
        <v>201069.72004321427</v>
      </c>
      <c r="F48" s="15">
        <f>VLOOKUP($A48,'Потребление ЭЭ_базовая линия'!$A$6:$JJ$154,261+F$4-2022,FALSE)*(1-3%)</f>
        <v>201069.72004321427</v>
      </c>
      <c r="G48" s="15">
        <f>VLOOKUP($A48,'Потребление ЭЭ_базовая линия'!$A$6:$JJ$154,261+G$4-2022,FALSE)*(1-3%)</f>
        <v>201069.72004321427</v>
      </c>
      <c r="H48" s="15">
        <f>VLOOKUP($A48,'Потребление ЭЭ_базовая линия'!$A$6:$JJ$154,261+H$4-2022,FALSE)*(1-3%)</f>
        <v>201069.72004321427</v>
      </c>
      <c r="I48" s="15">
        <f>VLOOKUP($A48,'Потребление ЭЭ_базовая линия'!$A$6:$JJ$154,261+I$4-2022,FALSE)*(1-3%)</f>
        <v>201069.72004321427</v>
      </c>
      <c r="J48" s="15">
        <f>VLOOKUP($A48,'Потребление ЭЭ_базовая линия'!$A$6:$JJ$154,261+J$4-2022,FALSE)*(1-3%)</f>
        <v>0</v>
      </c>
      <c r="K48" s="15">
        <f>VLOOKUP($A48,'Потребление ЭЭ_базовая линия'!$A$6:$JJ$154,261+K$4-2022,FALSE)*(1-3%)</f>
        <v>0</v>
      </c>
      <c r="L48" s="15">
        <f>VLOOKUP($A48,'Потребление ЭЭ_базовая линия'!$A$6:$JJ$154,261+L$4-2022,FALSE)*(1-3%)</f>
        <v>0</v>
      </c>
      <c r="M48" s="15">
        <f>VLOOKUP($A48,'Потребление ЭЭ_базовая линия'!$A$6:$JJ$154,261+M$4-2022,FALSE)*(1-3%)</f>
        <v>0</v>
      </c>
      <c r="N48" s="14"/>
    </row>
    <row r="49" spans="1:14" x14ac:dyDescent="0.25">
      <c r="A49" s="5" t="s">
        <v>239</v>
      </c>
      <c r="B49" s="3" t="s">
        <v>240</v>
      </c>
      <c r="C49" s="3" t="s">
        <v>314</v>
      </c>
      <c r="E49" s="14">
        <f>VLOOKUP($A49,'Потребление ЭЭ_базовая линия'!$A$6:$JJ$154,261+E$4-2022,FALSE)*(1-3%)</f>
        <v>145203.55011333936</v>
      </c>
      <c r="F49" s="15">
        <f>VLOOKUP($A49,'Потребление ЭЭ_базовая линия'!$A$6:$JJ$154,261+F$4-2022,FALSE)*(1-3%)</f>
        <v>145203.55011333936</v>
      </c>
      <c r="G49" s="15">
        <f>VLOOKUP($A49,'Потребление ЭЭ_базовая линия'!$A$6:$JJ$154,261+G$4-2022,FALSE)*(1-3%)</f>
        <v>145203.55011333936</v>
      </c>
      <c r="H49" s="15">
        <f>VLOOKUP($A49,'Потребление ЭЭ_базовая линия'!$A$6:$JJ$154,261+H$4-2022,FALSE)*(1-3%)</f>
        <v>145203.55011333936</v>
      </c>
      <c r="I49" s="15">
        <f>VLOOKUP($A49,'Потребление ЭЭ_базовая линия'!$A$6:$JJ$154,261+I$4-2022,FALSE)*(1-3%)</f>
        <v>145203.55011333936</v>
      </c>
      <c r="J49" s="15">
        <f>VLOOKUP($A49,'Потребление ЭЭ_базовая линия'!$A$6:$JJ$154,261+J$4-2022,FALSE)*(1-3%)</f>
        <v>14314.804570992737</v>
      </c>
      <c r="K49" s="15">
        <f>VLOOKUP($A49,'Потребление ЭЭ_базовая линия'!$A$6:$JJ$154,261+K$4-2022,FALSE)*(1-3%)</f>
        <v>0</v>
      </c>
      <c r="L49" s="15">
        <f>VLOOKUP($A49,'Потребление ЭЭ_базовая линия'!$A$6:$JJ$154,261+L$4-2022,FALSE)*(1-3%)</f>
        <v>0</v>
      </c>
      <c r="M49" s="15">
        <f>VLOOKUP($A49,'Потребление ЭЭ_базовая линия'!$A$6:$JJ$154,261+M$4-2022,FALSE)*(1-3%)</f>
        <v>0</v>
      </c>
      <c r="N49" s="14"/>
    </row>
    <row r="50" spans="1:14" x14ac:dyDescent="0.25">
      <c r="A50" s="5" t="s">
        <v>93</v>
      </c>
      <c r="B50" s="3" t="s">
        <v>94</v>
      </c>
      <c r="C50" s="3" t="s">
        <v>314</v>
      </c>
      <c r="E50" s="14">
        <f>VLOOKUP($A50,'Потребление ЭЭ_базовая линия'!$A$6:$JJ$154,261+E$4-2022,FALSE)*(1-3%)</f>
        <v>137277.49845318336</v>
      </c>
      <c r="F50" s="15">
        <f>VLOOKUP($A50,'Потребление ЭЭ_базовая линия'!$A$6:$JJ$154,261+F$4-2022,FALSE)*(1-3%)</f>
        <v>137277.49845318336</v>
      </c>
      <c r="G50" s="15">
        <f>VLOOKUP($A50,'Потребление ЭЭ_базовая линия'!$A$6:$JJ$154,261+G$4-2022,FALSE)*(1-3%)</f>
        <v>137277.49845318336</v>
      </c>
      <c r="H50" s="15">
        <f>VLOOKUP($A50,'Потребление ЭЭ_базовая линия'!$A$6:$JJ$154,261+H$4-2022,FALSE)*(1-3%)</f>
        <v>137277.49845318336</v>
      </c>
      <c r="I50" s="15">
        <f>VLOOKUP($A50,'Потребление ЭЭ_базовая линия'!$A$6:$JJ$154,261+I$4-2022,FALSE)*(1-3%)</f>
        <v>137277.49845318336</v>
      </c>
      <c r="J50" s="15">
        <f>VLOOKUP($A50,'Потребление ЭЭ_базовая линия'!$A$6:$JJ$154,261+J$4-2022,FALSE)*(1-3%)</f>
        <v>10774.464501564949</v>
      </c>
      <c r="K50" s="15">
        <f>VLOOKUP($A50,'Потребление ЭЭ_базовая линия'!$A$6:$JJ$154,261+K$4-2022,FALSE)*(1-3%)</f>
        <v>0</v>
      </c>
      <c r="L50" s="15">
        <f>VLOOKUP($A50,'Потребление ЭЭ_базовая линия'!$A$6:$JJ$154,261+L$4-2022,FALSE)*(1-3%)</f>
        <v>0</v>
      </c>
      <c r="M50" s="15">
        <f>VLOOKUP($A50,'Потребление ЭЭ_базовая линия'!$A$6:$JJ$154,261+M$4-2022,FALSE)*(1-3%)</f>
        <v>0</v>
      </c>
      <c r="N50" s="14"/>
    </row>
    <row r="51" spans="1:14" x14ac:dyDescent="0.25">
      <c r="A51" s="5" t="s">
        <v>35</v>
      </c>
      <c r="B51" s="3" t="s">
        <v>36</v>
      </c>
      <c r="C51" s="3" t="s">
        <v>314</v>
      </c>
      <c r="E51" s="14">
        <f>VLOOKUP($A51,'Потребление ЭЭ_базовая линия'!$A$6:$JJ$154,261+E$4-2022,FALSE)*(1-3%)</f>
        <v>182220.73614149221</v>
      </c>
      <c r="F51" s="15">
        <f>VLOOKUP($A51,'Потребление ЭЭ_базовая линия'!$A$6:$JJ$154,261+F$4-2022,FALSE)*(1-3%)</f>
        <v>182220.73614149221</v>
      </c>
      <c r="G51" s="15">
        <f>VLOOKUP($A51,'Потребление ЭЭ_базовая линия'!$A$6:$JJ$154,261+G$4-2022,FALSE)*(1-3%)</f>
        <v>182220.73614149221</v>
      </c>
      <c r="H51" s="15">
        <f>VLOOKUP($A51,'Потребление ЭЭ_базовая линия'!$A$6:$JJ$154,261+H$4-2022,FALSE)*(1-3%)</f>
        <v>182220.73614149221</v>
      </c>
      <c r="I51" s="15">
        <f>VLOOKUP($A51,'Потребление ЭЭ_базовая линия'!$A$6:$JJ$154,261+I$4-2022,FALSE)*(1-3%)</f>
        <v>182220.73614149221</v>
      </c>
      <c r="J51" s="15">
        <f>VLOOKUP($A51,'Потребление ЭЭ_базовая линия'!$A$6:$JJ$154,261+J$4-2022,FALSE)*(1-3%)</f>
        <v>16410.229359404762</v>
      </c>
      <c r="K51" s="15">
        <f>VLOOKUP($A51,'Потребление ЭЭ_базовая линия'!$A$6:$JJ$154,261+K$4-2022,FALSE)*(1-3%)</f>
        <v>0</v>
      </c>
      <c r="L51" s="15">
        <f>VLOOKUP($A51,'Потребление ЭЭ_базовая линия'!$A$6:$JJ$154,261+L$4-2022,FALSE)*(1-3%)</f>
        <v>0</v>
      </c>
      <c r="M51" s="15">
        <f>VLOOKUP($A51,'Потребление ЭЭ_базовая линия'!$A$6:$JJ$154,261+M$4-2022,FALSE)*(1-3%)</f>
        <v>0</v>
      </c>
      <c r="N51" s="14"/>
    </row>
    <row r="52" spans="1:14" x14ac:dyDescent="0.25">
      <c r="A52" s="5" t="s">
        <v>223</v>
      </c>
      <c r="B52" s="3" t="s">
        <v>224</v>
      </c>
      <c r="C52" s="3" t="s">
        <v>314</v>
      </c>
      <c r="E52" s="14">
        <f>VLOOKUP($A52,'Потребление ЭЭ_базовая линия'!$A$6:$JJ$154,261+E$4-2022,FALSE)*(1-3%)</f>
        <v>156443.02547825291</v>
      </c>
      <c r="F52" s="15">
        <f>VLOOKUP($A52,'Потребление ЭЭ_базовая линия'!$A$6:$JJ$154,261+F$4-2022,FALSE)*(1-3%)</f>
        <v>183030.5307380459</v>
      </c>
      <c r="G52" s="15">
        <f>VLOOKUP($A52,'Потребление ЭЭ_базовая линия'!$A$6:$JJ$154,261+G$4-2022,FALSE)*(1-3%)</f>
        <v>183030.5307380459</v>
      </c>
      <c r="H52" s="15">
        <f>VLOOKUP($A52,'Потребление ЭЭ_базовая линия'!$A$6:$JJ$154,261+H$4-2022,FALSE)*(1-3%)</f>
        <v>183030.5307380459</v>
      </c>
      <c r="I52" s="15">
        <f>VLOOKUP($A52,'Потребление ЭЭ_базовая линия'!$A$6:$JJ$154,261+I$4-2022,FALSE)*(1-3%)</f>
        <v>183030.5307380459</v>
      </c>
      <c r="J52" s="15">
        <f>VLOOKUP($A52,'Потребление ЭЭ_базовая линия'!$A$6:$JJ$154,261+J$4-2022,FALSE)*(1-3%)</f>
        <v>26587.505259793004</v>
      </c>
      <c r="K52" s="15">
        <f>VLOOKUP($A52,'Потребление ЭЭ_базовая линия'!$A$6:$JJ$154,261+K$4-2022,FALSE)*(1-3%)</f>
        <v>0</v>
      </c>
      <c r="L52" s="15">
        <f>VLOOKUP($A52,'Потребление ЭЭ_базовая линия'!$A$6:$JJ$154,261+L$4-2022,FALSE)*(1-3%)</f>
        <v>0</v>
      </c>
      <c r="M52" s="15">
        <f>VLOOKUP($A52,'Потребление ЭЭ_базовая линия'!$A$6:$JJ$154,261+M$4-2022,FALSE)*(1-3%)</f>
        <v>0</v>
      </c>
      <c r="N52" s="14"/>
    </row>
    <row r="53" spans="1:14" x14ac:dyDescent="0.25">
      <c r="A53" s="5" t="s">
        <v>111</v>
      </c>
      <c r="B53" s="3" t="s">
        <v>112</v>
      </c>
      <c r="C53" s="3" t="s">
        <v>314</v>
      </c>
      <c r="E53" s="14">
        <f>VLOOKUP($A53,'Потребление ЭЭ_базовая линия'!$A$6:$JJ$154,261+E$4-2022,FALSE)*(1-3%)</f>
        <v>224403.7917367481</v>
      </c>
      <c r="F53" s="15">
        <f>VLOOKUP($A53,'Потребление ЭЭ_базовая линия'!$A$6:$JJ$154,261+F$4-2022,FALSE)*(1-3%)</f>
        <v>291209.18649958866</v>
      </c>
      <c r="G53" s="15">
        <f>VLOOKUP($A53,'Потребление ЭЭ_базовая линия'!$A$6:$JJ$154,261+G$4-2022,FALSE)*(1-3%)</f>
        <v>291209.18649958866</v>
      </c>
      <c r="H53" s="15">
        <f>VLOOKUP($A53,'Потребление ЭЭ_базовая линия'!$A$6:$JJ$154,261+H$4-2022,FALSE)*(1-3%)</f>
        <v>291209.18649958866</v>
      </c>
      <c r="I53" s="15">
        <f>VLOOKUP($A53,'Потребление ЭЭ_базовая линия'!$A$6:$JJ$154,261+I$4-2022,FALSE)*(1-3%)</f>
        <v>291209.18649958866</v>
      </c>
      <c r="J53" s="15">
        <f>VLOOKUP($A53,'Потребление ЭЭ_базовая линия'!$A$6:$JJ$154,261+J$4-2022,FALSE)*(1-3%)</f>
        <v>66805.394762840471</v>
      </c>
      <c r="K53" s="15">
        <f>VLOOKUP($A53,'Потребление ЭЭ_базовая линия'!$A$6:$JJ$154,261+K$4-2022,FALSE)*(1-3%)</f>
        <v>0</v>
      </c>
      <c r="L53" s="15">
        <f>VLOOKUP($A53,'Потребление ЭЭ_базовая линия'!$A$6:$JJ$154,261+L$4-2022,FALSE)*(1-3%)</f>
        <v>0</v>
      </c>
      <c r="M53" s="15">
        <f>VLOOKUP($A53,'Потребление ЭЭ_базовая линия'!$A$6:$JJ$154,261+M$4-2022,FALSE)*(1-3%)</f>
        <v>0</v>
      </c>
      <c r="N53" s="14"/>
    </row>
    <row r="54" spans="1:14" x14ac:dyDescent="0.25">
      <c r="A54" s="5" t="s">
        <v>115</v>
      </c>
      <c r="B54" s="3" t="s">
        <v>116</v>
      </c>
      <c r="C54" s="3" t="s">
        <v>314</v>
      </c>
      <c r="E54" s="14">
        <f>VLOOKUP($A54,'Потребление ЭЭ_базовая линия'!$A$6:$JJ$154,261+E$4-2022,FALSE)*(1-3%)</f>
        <v>101982.17363360459</v>
      </c>
      <c r="F54" s="15">
        <f>VLOOKUP($A54,'Потребление ЭЭ_базовая линия'!$A$6:$JJ$154,261+F$4-2022,FALSE)*(1-3%)</f>
        <v>139379.86701843314</v>
      </c>
      <c r="G54" s="15">
        <f>VLOOKUP($A54,'Потребление ЭЭ_базовая линия'!$A$6:$JJ$154,261+G$4-2022,FALSE)*(1-3%)</f>
        <v>139379.86701843314</v>
      </c>
      <c r="H54" s="15">
        <f>VLOOKUP($A54,'Потребление ЭЭ_базовая линия'!$A$6:$JJ$154,261+H$4-2022,FALSE)*(1-3%)</f>
        <v>139379.86701843314</v>
      </c>
      <c r="I54" s="15">
        <f>VLOOKUP($A54,'Потребление ЭЭ_базовая линия'!$A$6:$JJ$154,261+I$4-2022,FALSE)*(1-3%)</f>
        <v>139379.86701843314</v>
      </c>
      <c r="J54" s="15">
        <f>VLOOKUP($A54,'Потребление ЭЭ_базовая линия'!$A$6:$JJ$154,261+J$4-2022,FALSE)*(1-3%)</f>
        <v>37397.69338482857</v>
      </c>
      <c r="K54" s="15">
        <f>VLOOKUP($A54,'Потребление ЭЭ_базовая линия'!$A$6:$JJ$154,261+K$4-2022,FALSE)*(1-3%)</f>
        <v>0</v>
      </c>
      <c r="L54" s="15">
        <f>VLOOKUP($A54,'Потребление ЭЭ_базовая линия'!$A$6:$JJ$154,261+L$4-2022,FALSE)*(1-3%)</f>
        <v>0</v>
      </c>
      <c r="M54" s="15">
        <f>VLOOKUP($A54,'Потребление ЭЭ_базовая линия'!$A$6:$JJ$154,261+M$4-2022,FALSE)*(1-3%)</f>
        <v>0</v>
      </c>
      <c r="N54" s="14"/>
    </row>
    <row r="55" spans="1:14" x14ac:dyDescent="0.25">
      <c r="A55" s="5" t="s">
        <v>41</v>
      </c>
      <c r="B55" s="3" t="s">
        <v>42</v>
      </c>
      <c r="C55" s="3" t="s">
        <v>314</v>
      </c>
      <c r="E55" s="14">
        <f>VLOOKUP($A55,'Потребление ЭЭ_базовая линия'!$A$6:$JJ$154,261+E$4-2022,FALSE)*(1-3%)</f>
        <v>149640.99627577199</v>
      </c>
      <c r="F55" s="15">
        <f>VLOOKUP($A55,'Потребление ЭЭ_базовая линия'!$A$6:$JJ$154,261+F$4-2022,FALSE)*(1-3%)</f>
        <v>200111.14919920365</v>
      </c>
      <c r="G55" s="15">
        <f>VLOOKUP($A55,'Потребление ЭЭ_базовая линия'!$A$6:$JJ$154,261+G$4-2022,FALSE)*(1-3%)</f>
        <v>200111.14919920365</v>
      </c>
      <c r="H55" s="15">
        <f>VLOOKUP($A55,'Потребление ЭЭ_базовая линия'!$A$6:$JJ$154,261+H$4-2022,FALSE)*(1-3%)</f>
        <v>200111.14919920365</v>
      </c>
      <c r="I55" s="15">
        <f>VLOOKUP($A55,'Потребление ЭЭ_базовая линия'!$A$6:$JJ$154,261+I$4-2022,FALSE)*(1-3%)</f>
        <v>200111.14919920365</v>
      </c>
      <c r="J55" s="15">
        <f>VLOOKUP($A55,'Потребление ЭЭ_базовая линия'!$A$6:$JJ$154,261+J$4-2022,FALSE)*(1-3%)</f>
        <v>50470.152923431684</v>
      </c>
      <c r="K55" s="15">
        <f>VLOOKUP($A55,'Потребление ЭЭ_базовая линия'!$A$6:$JJ$154,261+K$4-2022,FALSE)*(1-3%)</f>
        <v>0</v>
      </c>
      <c r="L55" s="15">
        <f>VLOOKUP($A55,'Потребление ЭЭ_базовая линия'!$A$6:$JJ$154,261+L$4-2022,FALSE)*(1-3%)</f>
        <v>0</v>
      </c>
      <c r="M55" s="15">
        <f>VLOOKUP($A55,'Потребление ЭЭ_базовая линия'!$A$6:$JJ$154,261+M$4-2022,FALSE)*(1-3%)</f>
        <v>0</v>
      </c>
      <c r="N55" s="14"/>
    </row>
    <row r="56" spans="1:14" x14ac:dyDescent="0.25">
      <c r="A56" s="5" t="s">
        <v>109</v>
      </c>
      <c r="B56" s="3" t="s">
        <v>110</v>
      </c>
      <c r="C56" s="3" t="s">
        <v>314</v>
      </c>
      <c r="E56" s="14">
        <f>VLOOKUP($A56,'Потребление ЭЭ_базовая линия'!$A$6:$JJ$154,261+E$4-2022,FALSE)*(1-3%)</f>
        <v>123703.83283428573</v>
      </c>
      <c r="F56" s="15">
        <f>VLOOKUP($A56,'Потребление ЭЭ_базовая линия'!$A$6:$JJ$154,261+F$4-2022,FALSE)*(1-3%)</f>
        <v>169217.7679747619</v>
      </c>
      <c r="G56" s="15">
        <f>VLOOKUP($A56,'Потребление ЭЭ_базовая линия'!$A$6:$JJ$154,261+G$4-2022,FALSE)*(1-3%)</f>
        <v>169217.7679747619</v>
      </c>
      <c r="H56" s="15">
        <f>VLOOKUP($A56,'Потребление ЭЭ_базовая линия'!$A$6:$JJ$154,261+H$4-2022,FALSE)*(1-3%)</f>
        <v>169217.7679747619</v>
      </c>
      <c r="I56" s="15">
        <f>VLOOKUP($A56,'Потребление ЭЭ_базовая линия'!$A$6:$JJ$154,261+I$4-2022,FALSE)*(1-3%)</f>
        <v>169217.7679747619</v>
      </c>
      <c r="J56" s="15">
        <f>VLOOKUP($A56,'Потребление ЭЭ_базовая линия'!$A$6:$JJ$154,261+J$4-2022,FALSE)*(1-3%)</f>
        <v>45513.935140476184</v>
      </c>
      <c r="K56" s="15">
        <f>VLOOKUP($A56,'Потребление ЭЭ_базовая линия'!$A$6:$JJ$154,261+K$4-2022,FALSE)*(1-3%)</f>
        <v>0</v>
      </c>
      <c r="L56" s="15">
        <f>VLOOKUP($A56,'Потребление ЭЭ_базовая линия'!$A$6:$JJ$154,261+L$4-2022,FALSE)*(1-3%)</f>
        <v>0</v>
      </c>
      <c r="M56" s="15">
        <f>VLOOKUP($A56,'Потребление ЭЭ_базовая линия'!$A$6:$JJ$154,261+M$4-2022,FALSE)*(1-3%)</f>
        <v>0</v>
      </c>
      <c r="N56" s="14"/>
    </row>
    <row r="57" spans="1:14" x14ac:dyDescent="0.25">
      <c r="A57" s="5" t="s">
        <v>295</v>
      </c>
      <c r="B57" s="3" t="s">
        <v>296</v>
      </c>
      <c r="C57" s="3" t="s">
        <v>314</v>
      </c>
      <c r="E57" s="14">
        <f>VLOOKUP($A57,'Потребление ЭЭ_базовая линия'!$A$6:$JJ$154,261+E$4-2022,FALSE)*(1-3%)</f>
        <v>156736.97737904763</v>
      </c>
      <c r="F57" s="15">
        <f>VLOOKUP($A57,'Потребление ЭЭ_базовая линия'!$A$6:$JJ$154,261+F$4-2022,FALSE)*(1-3%)</f>
        <v>205334.53911297614</v>
      </c>
      <c r="G57" s="15">
        <f>VLOOKUP($A57,'Потребление ЭЭ_базовая линия'!$A$6:$JJ$154,261+G$4-2022,FALSE)*(1-3%)</f>
        <v>205334.53911297614</v>
      </c>
      <c r="H57" s="15">
        <f>VLOOKUP($A57,'Потребление ЭЭ_базовая линия'!$A$6:$JJ$154,261+H$4-2022,FALSE)*(1-3%)</f>
        <v>205334.53911297614</v>
      </c>
      <c r="I57" s="15">
        <f>VLOOKUP($A57,'Потребление ЭЭ_базовая линия'!$A$6:$JJ$154,261+I$4-2022,FALSE)*(1-3%)</f>
        <v>205334.53911297614</v>
      </c>
      <c r="J57" s="15">
        <f>VLOOKUP($A57,'Потребление ЭЭ_базовая линия'!$A$6:$JJ$154,261+J$4-2022,FALSE)*(1-3%)</f>
        <v>48597.561733928567</v>
      </c>
      <c r="K57" s="15">
        <f>VLOOKUP($A57,'Потребление ЭЭ_базовая линия'!$A$6:$JJ$154,261+K$4-2022,FALSE)*(1-3%)</f>
        <v>0</v>
      </c>
      <c r="L57" s="15">
        <f>VLOOKUP($A57,'Потребление ЭЭ_базовая линия'!$A$6:$JJ$154,261+L$4-2022,FALSE)*(1-3%)</f>
        <v>0</v>
      </c>
      <c r="M57" s="15">
        <f>VLOOKUP($A57,'Потребление ЭЭ_базовая линия'!$A$6:$JJ$154,261+M$4-2022,FALSE)*(1-3%)</f>
        <v>0</v>
      </c>
      <c r="N57" s="14"/>
    </row>
    <row r="58" spans="1:14" x14ac:dyDescent="0.25">
      <c r="A58" s="5" t="s">
        <v>27</v>
      </c>
      <c r="B58" s="3" t="s">
        <v>28</v>
      </c>
      <c r="C58" s="3" t="s">
        <v>314</v>
      </c>
      <c r="E58" s="14">
        <f>VLOOKUP($A58,'Потребление ЭЭ_базовая линия'!$A$6:$JJ$154,261+E$4-2022,FALSE)*(1-3%)</f>
        <v>181471.11253166664</v>
      </c>
      <c r="F58" s="15">
        <f>VLOOKUP($A58,'Потребление ЭЭ_базовая линия'!$A$6:$JJ$154,261+F$4-2022,FALSE)*(1-3%)</f>
        <v>248331.69579809523</v>
      </c>
      <c r="G58" s="15">
        <f>VLOOKUP($A58,'Потребление ЭЭ_базовая линия'!$A$6:$JJ$154,261+G$4-2022,FALSE)*(1-3%)</f>
        <v>248331.69579809523</v>
      </c>
      <c r="H58" s="15">
        <f>VLOOKUP($A58,'Потребление ЭЭ_базовая линия'!$A$6:$JJ$154,261+H$4-2022,FALSE)*(1-3%)</f>
        <v>248331.69579809523</v>
      </c>
      <c r="I58" s="15">
        <f>VLOOKUP($A58,'Потребление ЭЭ_базовая линия'!$A$6:$JJ$154,261+I$4-2022,FALSE)*(1-3%)</f>
        <v>248331.69579809523</v>
      </c>
      <c r="J58" s="15">
        <f>VLOOKUP($A58,'Потребление ЭЭ_базовая линия'!$A$6:$JJ$154,261+J$4-2022,FALSE)*(1-3%)</f>
        <v>66860.583266428584</v>
      </c>
      <c r="K58" s="15">
        <f>VLOOKUP($A58,'Потребление ЭЭ_базовая линия'!$A$6:$JJ$154,261+K$4-2022,FALSE)*(1-3%)</f>
        <v>0</v>
      </c>
      <c r="L58" s="15">
        <f>VLOOKUP($A58,'Потребление ЭЭ_базовая линия'!$A$6:$JJ$154,261+L$4-2022,FALSE)*(1-3%)</f>
        <v>0</v>
      </c>
      <c r="M58" s="15">
        <f>VLOOKUP($A58,'Потребление ЭЭ_базовая линия'!$A$6:$JJ$154,261+M$4-2022,FALSE)*(1-3%)</f>
        <v>0</v>
      </c>
      <c r="N58" s="14"/>
    </row>
    <row r="59" spans="1:14" x14ac:dyDescent="0.25">
      <c r="A59" s="5" t="s">
        <v>103</v>
      </c>
      <c r="B59" s="3" t="s">
        <v>104</v>
      </c>
      <c r="C59" s="3" t="s">
        <v>314</v>
      </c>
      <c r="E59" s="14">
        <f>VLOOKUP($A59,'Потребление ЭЭ_базовая линия'!$A$6:$JJ$154,261+E$4-2022,FALSE)*(1-3%)</f>
        <v>213930.37311299591</v>
      </c>
      <c r="F59" s="15">
        <f>VLOOKUP($A59,'Потребление ЭЭ_базовая линия'!$A$6:$JJ$154,261+F$4-2022,FALSE)*(1-3%)</f>
        <v>293900.51365442446</v>
      </c>
      <c r="G59" s="15">
        <f>VLOOKUP($A59,'Потребление ЭЭ_базовая линия'!$A$6:$JJ$154,261+G$4-2022,FALSE)*(1-3%)</f>
        <v>293900.51365442446</v>
      </c>
      <c r="H59" s="15">
        <f>VLOOKUP($A59,'Потребление ЭЭ_базовая линия'!$A$6:$JJ$154,261+H$4-2022,FALSE)*(1-3%)</f>
        <v>293900.51365442446</v>
      </c>
      <c r="I59" s="15">
        <f>VLOOKUP($A59,'Потребление ЭЭ_базовая линия'!$A$6:$JJ$154,261+I$4-2022,FALSE)*(1-3%)</f>
        <v>293900.51365442446</v>
      </c>
      <c r="J59" s="15">
        <f>VLOOKUP($A59,'Потребление ЭЭ_базовая линия'!$A$6:$JJ$154,261+J$4-2022,FALSE)*(1-3%)</f>
        <v>79970.140541428569</v>
      </c>
      <c r="K59" s="15">
        <f>VLOOKUP($A59,'Потребление ЭЭ_базовая линия'!$A$6:$JJ$154,261+K$4-2022,FALSE)*(1-3%)</f>
        <v>0</v>
      </c>
      <c r="L59" s="15">
        <f>VLOOKUP($A59,'Потребление ЭЭ_базовая линия'!$A$6:$JJ$154,261+L$4-2022,FALSE)*(1-3%)</f>
        <v>0</v>
      </c>
      <c r="M59" s="15">
        <f>VLOOKUP($A59,'Потребление ЭЭ_базовая линия'!$A$6:$JJ$154,261+M$4-2022,FALSE)*(1-3%)</f>
        <v>0</v>
      </c>
      <c r="N59" s="14"/>
    </row>
    <row r="60" spans="1:14" x14ac:dyDescent="0.25">
      <c r="A60" s="5" t="s">
        <v>283</v>
      </c>
      <c r="B60" s="3" t="s">
        <v>284</v>
      </c>
      <c r="C60" s="3" t="s">
        <v>314</v>
      </c>
      <c r="E60" s="14">
        <f>VLOOKUP($A60,'Потребление ЭЭ_базовая линия'!$A$6:$JJ$154,261+E$4-2022,FALSE)*(1-3%)</f>
        <v>112522.75045809524</v>
      </c>
      <c r="F60" s="15">
        <f>VLOOKUP($A60,'Потребление ЭЭ_базовая линия'!$A$6:$JJ$154,261+F$4-2022,FALSE)*(1-3%)</f>
        <v>157355.56661047621</v>
      </c>
      <c r="G60" s="15">
        <f>VLOOKUP($A60,'Потребление ЭЭ_базовая линия'!$A$6:$JJ$154,261+G$4-2022,FALSE)*(1-3%)</f>
        <v>157355.56661047621</v>
      </c>
      <c r="H60" s="15">
        <f>VLOOKUP($A60,'Потребление ЭЭ_базовая линия'!$A$6:$JJ$154,261+H$4-2022,FALSE)*(1-3%)</f>
        <v>157355.56661047621</v>
      </c>
      <c r="I60" s="15">
        <f>VLOOKUP($A60,'Потребление ЭЭ_базовая линия'!$A$6:$JJ$154,261+I$4-2022,FALSE)*(1-3%)</f>
        <v>157355.56661047621</v>
      </c>
      <c r="J60" s="15">
        <f>VLOOKUP($A60,'Потребление ЭЭ_базовая линия'!$A$6:$JJ$154,261+J$4-2022,FALSE)*(1-3%)</f>
        <v>44832.816152380954</v>
      </c>
      <c r="K60" s="15">
        <f>VLOOKUP($A60,'Потребление ЭЭ_базовая линия'!$A$6:$JJ$154,261+K$4-2022,FALSE)*(1-3%)</f>
        <v>0</v>
      </c>
      <c r="L60" s="15">
        <f>VLOOKUP($A60,'Потребление ЭЭ_базовая линия'!$A$6:$JJ$154,261+L$4-2022,FALSE)*(1-3%)</f>
        <v>0</v>
      </c>
      <c r="M60" s="15">
        <f>VLOOKUP($A60,'Потребление ЭЭ_базовая линия'!$A$6:$JJ$154,261+M$4-2022,FALSE)*(1-3%)</f>
        <v>0</v>
      </c>
      <c r="N60" s="14"/>
    </row>
    <row r="61" spans="1:14" x14ac:dyDescent="0.25">
      <c r="A61" s="5" t="s">
        <v>285</v>
      </c>
      <c r="B61" s="3" t="s">
        <v>286</v>
      </c>
      <c r="C61" s="3" t="s">
        <v>314</v>
      </c>
      <c r="E61" s="14">
        <f>VLOOKUP($A61,'Потребление ЭЭ_базовая линия'!$A$6:$JJ$154,261+E$4-2022,FALSE)*(1-3%)</f>
        <v>41884.000382541977</v>
      </c>
      <c r="F61" s="15">
        <f>VLOOKUP($A61,'Потребление ЭЭ_базовая линия'!$A$6:$JJ$154,261+F$4-2022,FALSE)*(1-3%)</f>
        <v>134315.482219136</v>
      </c>
      <c r="G61" s="15">
        <f>VLOOKUP($A61,'Потребление ЭЭ_базовая линия'!$A$6:$JJ$154,261+G$4-2022,FALSE)*(1-3%)</f>
        <v>134315.482219136</v>
      </c>
      <c r="H61" s="15">
        <f>VLOOKUP($A61,'Потребление ЭЭ_базовая линия'!$A$6:$JJ$154,261+H$4-2022,FALSE)*(1-3%)</f>
        <v>134315.482219136</v>
      </c>
      <c r="I61" s="15">
        <f>VLOOKUP($A61,'Потребление ЭЭ_базовая линия'!$A$6:$JJ$154,261+I$4-2022,FALSE)*(1-3%)</f>
        <v>134315.482219136</v>
      </c>
      <c r="J61" s="15">
        <f>VLOOKUP($A61,'Потребление ЭЭ_базовая линия'!$A$6:$JJ$154,261+J$4-2022,FALSE)*(1-3%)</f>
        <v>92431.48183659403</v>
      </c>
      <c r="K61" s="15">
        <f>VLOOKUP($A61,'Потребление ЭЭ_базовая линия'!$A$6:$JJ$154,261+K$4-2022,FALSE)*(1-3%)</f>
        <v>0</v>
      </c>
      <c r="L61" s="15">
        <f>VLOOKUP($A61,'Потребление ЭЭ_базовая линия'!$A$6:$JJ$154,261+L$4-2022,FALSE)*(1-3%)</f>
        <v>0</v>
      </c>
      <c r="M61" s="15">
        <f>VLOOKUP($A61,'Потребление ЭЭ_базовая линия'!$A$6:$JJ$154,261+M$4-2022,FALSE)*(1-3%)</f>
        <v>0</v>
      </c>
      <c r="N61" s="14"/>
    </row>
    <row r="62" spans="1:14" x14ac:dyDescent="0.25">
      <c r="A62" s="5" t="s">
        <v>221</v>
      </c>
      <c r="B62" s="3" t="s">
        <v>222</v>
      </c>
      <c r="C62" s="3" t="s">
        <v>314</v>
      </c>
      <c r="E62" s="14">
        <f>VLOOKUP($A62,'Потребление ЭЭ_базовая линия'!$A$6:$JJ$154,261+E$4-2022,FALSE)*(1-3%)</f>
        <v>0</v>
      </c>
      <c r="F62" s="15">
        <f>VLOOKUP($A62,'Потребление ЭЭ_базовая линия'!$A$6:$JJ$154,261+F$4-2022,FALSE)*(1-3%)</f>
        <v>120987.8368168286</v>
      </c>
      <c r="G62" s="15">
        <f>VLOOKUP($A62,'Потребление ЭЭ_базовая линия'!$A$6:$JJ$154,261+G$4-2022,FALSE)*(1-3%)</f>
        <v>146307.43318349525</v>
      </c>
      <c r="H62" s="15">
        <f>VLOOKUP($A62,'Потребление ЭЭ_базовая линия'!$A$6:$JJ$154,261+H$4-2022,FALSE)*(1-3%)</f>
        <v>146307.43318349525</v>
      </c>
      <c r="I62" s="15">
        <f>VLOOKUP($A62,'Потребление ЭЭ_базовая линия'!$A$6:$JJ$154,261+I$4-2022,FALSE)*(1-3%)</f>
        <v>146307.43318349525</v>
      </c>
      <c r="J62" s="15">
        <f>VLOOKUP($A62,'Потребление ЭЭ_базовая линия'!$A$6:$JJ$154,261+J$4-2022,FALSE)*(1-3%)</f>
        <v>146307.43318349525</v>
      </c>
      <c r="K62" s="15">
        <f>VLOOKUP($A62,'Потребление ЭЭ_базовая линия'!$A$6:$JJ$154,261+K$4-2022,FALSE)*(1-3%)</f>
        <v>25319.596366666628</v>
      </c>
      <c r="L62" s="15">
        <f>VLOOKUP($A62,'Потребление ЭЭ_базовая линия'!$A$6:$JJ$154,261+L$4-2022,FALSE)*(1-3%)</f>
        <v>0</v>
      </c>
      <c r="M62" s="15">
        <f>VLOOKUP($A62,'Потребление ЭЭ_базовая линия'!$A$6:$JJ$154,261+M$4-2022,FALSE)*(1-3%)</f>
        <v>0</v>
      </c>
      <c r="N62" s="14"/>
    </row>
    <row r="63" spans="1:14" x14ac:dyDescent="0.25">
      <c r="A63" s="5" t="s">
        <v>303</v>
      </c>
      <c r="B63" s="3" t="s">
        <v>304</v>
      </c>
      <c r="C63" s="3" t="s">
        <v>314</v>
      </c>
      <c r="E63" s="14">
        <f>VLOOKUP($A63,'Потребление ЭЭ_базовая линия'!$A$6:$JJ$154,261+E$4-2022,FALSE)*(1-3%)</f>
        <v>0</v>
      </c>
      <c r="F63" s="15">
        <f>VLOOKUP($A63,'Потребление ЭЭ_базовая линия'!$A$6:$JJ$154,261+F$4-2022,FALSE)*(1-3%)</f>
        <v>135719.73250923809</v>
      </c>
      <c r="G63" s="15">
        <f>VLOOKUP($A63,'Потребление ЭЭ_базовая линия'!$A$6:$JJ$154,261+G$4-2022,FALSE)*(1-3%)</f>
        <v>162622.60878923809</v>
      </c>
      <c r="H63" s="15">
        <f>VLOOKUP($A63,'Потребление ЭЭ_базовая линия'!$A$6:$JJ$154,261+H$4-2022,FALSE)*(1-3%)</f>
        <v>162622.60878923809</v>
      </c>
      <c r="I63" s="15">
        <f>VLOOKUP($A63,'Потребление ЭЭ_базовая линия'!$A$6:$JJ$154,261+I$4-2022,FALSE)*(1-3%)</f>
        <v>162622.60878923809</v>
      </c>
      <c r="J63" s="15">
        <f>VLOOKUP($A63,'Потребление ЭЭ_базовая линия'!$A$6:$JJ$154,261+J$4-2022,FALSE)*(1-3%)</f>
        <v>162622.60878923809</v>
      </c>
      <c r="K63" s="15">
        <f>VLOOKUP($A63,'Потребление ЭЭ_базовая линия'!$A$6:$JJ$154,261+K$4-2022,FALSE)*(1-3%)</f>
        <v>26902.87628</v>
      </c>
      <c r="L63" s="15">
        <f>VLOOKUP($A63,'Потребление ЭЭ_базовая линия'!$A$6:$JJ$154,261+L$4-2022,FALSE)*(1-3%)</f>
        <v>0</v>
      </c>
      <c r="M63" s="15">
        <f>VLOOKUP($A63,'Потребление ЭЭ_базовая линия'!$A$6:$JJ$154,261+M$4-2022,FALSE)*(1-3%)</f>
        <v>0</v>
      </c>
      <c r="N63" s="14"/>
    </row>
    <row r="64" spans="1:14" x14ac:dyDescent="0.25">
      <c r="A64" s="5" t="s">
        <v>19</v>
      </c>
      <c r="B64" s="3" t="s">
        <v>20</v>
      </c>
      <c r="C64" s="3" t="s">
        <v>314</v>
      </c>
      <c r="E64" s="14">
        <f>VLOOKUP($A64,'Потребление ЭЭ_базовая линия'!$A$6:$JJ$154,261+E$4-2022,FALSE)*(1-3%)</f>
        <v>0</v>
      </c>
      <c r="F64" s="15">
        <f>VLOOKUP($A64,'Потребление ЭЭ_базовая линия'!$A$6:$JJ$154,261+F$4-2022,FALSE)*(1-3%)</f>
        <v>80121.067691428572</v>
      </c>
      <c r="G64" s="15">
        <f>VLOOKUP($A64,'Потребление ЭЭ_базовая линия'!$A$6:$JJ$154,261+G$4-2022,FALSE)*(1-3%)</f>
        <v>134037.15507238096</v>
      </c>
      <c r="H64" s="15">
        <f>VLOOKUP($A64,'Потребление ЭЭ_базовая линия'!$A$6:$JJ$154,261+H$4-2022,FALSE)*(1-3%)</f>
        <v>134037.15507238096</v>
      </c>
      <c r="I64" s="15">
        <f>VLOOKUP($A64,'Потребление ЭЭ_базовая линия'!$A$6:$JJ$154,261+I$4-2022,FALSE)*(1-3%)</f>
        <v>134037.15507238096</v>
      </c>
      <c r="J64" s="15">
        <f>VLOOKUP($A64,'Потребление ЭЭ_базовая линия'!$A$6:$JJ$154,261+J$4-2022,FALSE)*(1-3%)</f>
        <v>134037.15507238096</v>
      </c>
      <c r="K64" s="15">
        <f>VLOOKUP($A64,'Потребление ЭЭ_базовая линия'!$A$6:$JJ$154,261+K$4-2022,FALSE)*(1-3%)</f>
        <v>53916.087380952384</v>
      </c>
      <c r="L64" s="15">
        <f>VLOOKUP($A64,'Потребление ЭЭ_базовая линия'!$A$6:$JJ$154,261+L$4-2022,FALSE)*(1-3%)</f>
        <v>0</v>
      </c>
      <c r="M64" s="15">
        <f>VLOOKUP($A64,'Потребление ЭЭ_базовая линия'!$A$6:$JJ$154,261+M$4-2022,FALSE)*(1-3%)</f>
        <v>0</v>
      </c>
      <c r="N64" s="14"/>
    </row>
    <row r="65" spans="1:14" x14ac:dyDescent="0.25">
      <c r="A65" s="1" t="s">
        <v>53</v>
      </c>
      <c r="B65" s="3" t="s">
        <v>54</v>
      </c>
      <c r="C65" s="3" t="s">
        <v>314</v>
      </c>
      <c r="E65" s="14">
        <f>VLOOKUP($A65,'Потребление ЭЭ_базовая линия'!$A$6:$JJ$154,261+E$4-2022,FALSE)*(1-3%)</f>
        <v>0</v>
      </c>
      <c r="F65" s="15">
        <f>VLOOKUP($A65,'Потребление ЭЭ_базовая линия'!$A$6:$JJ$154,261+F$4-2022,FALSE)*(1-3%)</f>
        <v>0</v>
      </c>
      <c r="G65" s="15">
        <f>VLOOKUP($A65,'Потребление ЭЭ_базовая линия'!$A$6:$JJ$154,261+G$4-2022,FALSE)*(1-3%)</f>
        <v>256898.54225999999</v>
      </c>
      <c r="H65" s="15">
        <f>VLOOKUP($A65,'Потребление ЭЭ_базовая линия'!$A$6:$JJ$154,261+H$4-2022,FALSE)*(1-3%)</f>
        <v>281712.84322428575</v>
      </c>
      <c r="I65" s="15">
        <f>VLOOKUP($A65,'Потребление ЭЭ_базовая линия'!$A$6:$JJ$154,261+I$4-2022,FALSE)*(1-3%)</f>
        <v>281712.84322428575</v>
      </c>
      <c r="J65" s="15">
        <f>VLOOKUP($A65,'Потребление ЭЭ_базовая линия'!$A$6:$JJ$154,261+J$4-2022,FALSE)*(1-3%)</f>
        <v>281712.84322428575</v>
      </c>
      <c r="K65" s="15">
        <f>VLOOKUP($A65,'Потребление ЭЭ_базовая линия'!$A$6:$JJ$154,261+K$4-2022,FALSE)*(1-3%)</f>
        <v>281712.84322428575</v>
      </c>
      <c r="L65" s="15">
        <f>VLOOKUP($A65,'Потребление ЭЭ_базовая линия'!$A$6:$JJ$154,261+L$4-2022,FALSE)*(1-3%)</f>
        <v>24814.300964285714</v>
      </c>
      <c r="M65" s="15">
        <f>VLOOKUP($A65,'Потребление ЭЭ_базовая линия'!$A$6:$JJ$154,261+M$4-2022,FALSE)*(1-3%)</f>
        <v>0</v>
      </c>
      <c r="N65" s="14"/>
    </row>
    <row r="66" spans="1:14" x14ac:dyDescent="0.25">
      <c r="A66" s="1" t="s">
        <v>57</v>
      </c>
      <c r="B66" s="3" t="s">
        <v>58</v>
      </c>
      <c r="C66" s="3" t="s">
        <v>314</v>
      </c>
      <c r="E66" s="14">
        <f>VLOOKUP($A66,'Потребление ЭЭ_базовая линия'!$A$6:$JJ$154,261+E$4-2022,FALSE)*(1-3%)</f>
        <v>0</v>
      </c>
      <c r="F66" s="15">
        <f>VLOOKUP($A66,'Потребление ЭЭ_базовая линия'!$A$6:$JJ$154,261+F$4-2022,FALSE)*(1-3%)</f>
        <v>0</v>
      </c>
      <c r="G66" s="15">
        <f>VLOOKUP($A66,'Потребление ЭЭ_базовая линия'!$A$6:$JJ$154,261+G$4-2022,FALSE)*(1-3%)</f>
        <v>304471.19817166665</v>
      </c>
      <c r="H66" s="15">
        <f>VLOOKUP($A66,'Потребление ЭЭ_базовая линия'!$A$6:$JJ$154,261+H$4-2022,FALSE)*(1-3%)</f>
        <v>333642.51684428571</v>
      </c>
      <c r="I66" s="15">
        <f>VLOOKUP($A66,'Потребление ЭЭ_базовая линия'!$A$6:$JJ$154,261+I$4-2022,FALSE)*(1-3%)</f>
        <v>333642.51684428571</v>
      </c>
      <c r="J66" s="15">
        <f>VLOOKUP($A66,'Потребление ЭЭ_базовая линия'!$A$6:$JJ$154,261+J$4-2022,FALSE)*(1-3%)</f>
        <v>333642.51684428571</v>
      </c>
      <c r="K66" s="15">
        <f>VLOOKUP($A66,'Потребление ЭЭ_базовая линия'!$A$6:$JJ$154,261+K$4-2022,FALSE)*(1-3%)</f>
        <v>333642.51684428571</v>
      </c>
      <c r="L66" s="15">
        <f>VLOOKUP($A66,'Потребление ЭЭ_базовая линия'!$A$6:$JJ$154,261+L$4-2022,FALSE)*(1-3%)</f>
        <v>29171.318672619047</v>
      </c>
      <c r="M66" s="15">
        <f>VLOOKUP($A66,'Потребление ЭЭ_базовая линия'!$A$6:$JJ$154,261+M$4-2022,FALSE)*(1-3%)</f>
        <v>0</v>
      </c>
      <c r="N66" s="14"/>
    </row>
    <row r="67" spans="1:14" x14ac:dyDescent="0.25">
      <c r="A67" s="1" t="s">
        <v>63</v>
      </c>
      <c r="B67" s="3" t="s">
        <v>64</v>
      </c>
      <c r="C67" s="3" t="s">
        <v>314</v>
      </c>
      <c r="E67" s="14">
        <f>VLOOKUP($A67,'Потребление ЭЭ_базовая линия'!$A$6:$JJ$154,261+E$4-2022,FALSE)*(1-3%)</f>
        <v>0</v>
      </c>
      <c r="F67" s="15">
        <f>VLOOKUP($A67,'Потребление ЭЭ_базовая линия'!$A$6:$JJ$154,261+F$4-2022,FALSE)*(1-3%)</f>
        <v>0</v>
      </c>
      <c r="G67" s="15">
        <f>VLOOKUP($A67,'Потребление ЭЭ_базовая линия'!$A$6:$JJ$154,261+G$4-2022,FALSE)*(1-3%)</f>
        <v>215209.70560221429</v>
      </c>
      <c r="H67" s="15">
        <f>VLOOKUP($A67,'Потребление ЭЭ_базовая линия'!$A$6:$JJ$154,261+H$4-2022,FALSE)*(1-3%)</f>
        <v>236232.43874126193</v>
      </c>
      <c r="I67" s="15">
        <f>VLOOKUP($A67,'Потребление ЭЭ_базовая линия'!$A$6:$JJ$154,261+I$4-2022,FALSE)*(1-3%)</f>
        <v>236232.43874126193</v>
      </c>
      <c r="J67" s="15">
        <f>VLOOKUP($A67,'Потребление ЭЭ_базовая линия'!$A$6:$JJ$154,261+J$4-2022,FALSE)*(1-3%)</f>
        <v>236232.43874126193</v>
      </c>
      <c r="K67" s="15">
        <f>VLOOKUP($A67,'Потребление ЭЭ_базовая линия'!$A$6:$JJ$154,261+K$4-2022,FALSE)*(1-3%)</f>
        <v>236232.43874126193</v>
      </c>
      <c r="L67" s="15">
        <f>VLOOKUP($A67,'Потребление ЭЭ_базовая линия'!$A$6:$JJ$154,261+L$4-2022,FALSE)*(1-3%)</f>
        <v>21022.733139047621</v>
      </c>
      <c r="M67" s="15">
        <f>VLOOKUP($A67,'Потребление ЭЭ_базовая линия'!$A$6:$JJ$154,261+M$4-2022,FALSE)*(1-3%)</f>
        <v>0</v>
      </c>
      <c r="N67" s="14"/>
    </row>
    <row r="68" spans="1:14" x14ac:dyDescent="0.25">
      <c r="A68" s="1" t="s">
        <v>209</v>
      </c>
      <c r="B68" s="3" t="s">
        <v>210</v>
      </c>
      <c r="C68" s="3" t="s">
        <v>314</v>
      </c>
      <c r="E68" s="14">
        <f>VLOOKUP($A68,'Потребление ЭЭ_базовая линия'!$A$6:$JJ$154,261+E$4-2022,FALSE)*(1-3%)</f>
        <v>0</v>
      </c>
      <c r="F68" s="15">
        <f>VLOOKUP($A68,'Потребление ЭЭ_базовая линия'!$A$6:$JJ$154,261+F$4-2022,FALSE)*(1-3%)</f>
        <v>0</v>
      </c>
      <c r="G68" s="15">
        <f>VLOOKUP($A68,'Потребление ЭЭ_базовая линия'!$A$6:$JJ$154,261+G$4-2022,FALSE)*(1-3%)</f>
        <v>168735.99483219048</v>
      </c>
      <c r="H68" s="15">
        <f>VLOOKUP($A68,'Потребление ЭЭ_базовая линия'!$A$6:$JJ$154,261+H$4-2022,FALSE)*(1-3%)</f>
        <v>184673.36224040476</v>
      </c>
      <c r="I68" s="15">
        <f>VLOOKUP($A68,'Потребление ЭЭ_базовая линия'!$A$6:$JJ$154,261+I$4-2022,FALSE)*(1-3%)</f>
        <v>184673.36224040476</v>
      </c>
      <c r="J68" s="15">
        <f>VLOOKUP($A68,'Потребление ЭЭ_базовая линия'!$A$6:$JJ$154,261+J$4-2022,FALSE)*(1-3%)</f>
        <v>184673.36224040476</v>
      </c>
      <c r="K68" s="15">
        <f>VLOOKUP($A68,'Потребление ЭЭ_базовая линия'!$A$6:$JJ$154,261+K$4-2022,FALSE)*(1-3%)</f>
        <v>184673.36224040476</v>
      </c>
      <c r="L68" s="15">
        <f>VLOOKUP($A68,'Потребление ЭЭ_базовая линия'!$A$6:$JJ$154,261+L$4-2022,FALSE)*(1-3%)</f>
        <v>15937.367408214286</v>
      </c>
      <c r="M68" s="15">
        <f>VLOOKUP($A68,'Потребление ЭЭ_базовая линия'!$A$6:$JJ$154,261+M$4-2022,FALSE)*(1-3%)</f>
        <v>0</v>
      </c>
      <c r="N68" s="14"/>
    </row>
    <row r="69" spans="1:14" x14ac:dyDescent="0.25">
      <c r="A69" s="1" t="s">
        <v>65</v>
      </c>
      <c r="B69" s="3" t="s">
        <v>66</v>
      </c>
      <c r="C69" s="3" t="s">
        <v>314</v>
      </c>
      <c r="E69" s="14">
        <f>VLOOKUP($A69,'Потребление ЭЭ_базовая линия'!$A$6:$JJ$154,261+E$4-2022,FALSE)*(1-3%)</f>
        <v>0</v>
      </c>
      <c r="F69" s="15">
        <f>VLOOKUP($A69,'Потребление ЭЭ_базовая линия'!$A$6:$JJ$154,261+F$4-2022,FALSE)*(1-3%)</f>
        <v>0</v>
      </c>
      <c r="G69" s="15">
        <f>VLOOKUP($A69,'Потребление ЭЭ_базовая линия'!$A$6:$JJ$154,261+G$4-2022,FALSE)*(1-3%)</f>
        <v>272244.32790428569</v>
      </c>
      <c r="H69" s="15">
        <f>VLOOKUP($A69,'Потребление ЭЭ_базовая линия'!$A$6:$JJ$154,261+H$4-2022,FALSE)*(1-3%)</f>
        <v>304570.26665047614</v>
      </c>
      <c r="I69" s="15">
        <f>VLOOKUP($A69,'Потребление ЭЭ_базовая линия'!$A$6:$JJ$154,261+I$4-2022,FALSE)*(1-3%)</f>
        <v>304570.26665047614</v>
      </c>
      <c r="J69" s="15">
        <f>VLOOKUP($A69,'Потребление ЭЭ_базовая линия'!$A$6:$JJ$154,261+J$4-2022,FALSE)*(1-3%)</f>
        <v>304570.26665047614</v>
      </c>
      <c r="K69" s="15">
        <f>VLOOKUP($A69,'Потребление ЭЭ_базовая линия'!$A$6:$JJ$154,261+K$4-2022,FALSE)*(1-3%)</f>
        <v>304570.26665047614</v>
      </c>
      <c r="L69" s="15">
        <f>VLOOKUP($A69,'Потребление ЭЭ_базовая линия'!$A$6:$JJ$154,261+L$4-2022,FALSE)*(1-3%)</f>
        <v>32325.938746190473</v>
      </c>
      <c r="M69" s="15">
        <f>VLOOKUP($A69,'Потребление ЭЭ_базовая линия'!$A$6:$JJ$154,261+M$4-2022,FALSE)*(1-3%)</f>
        <v>0</v>
      </c>
      <c r="N69" s="14"/>
    </row>
    <row r="70" spans="1:14" x14ac:dyDescent="0.25">
      <c r="A70" s="5" t="s">
        <v>47</v>
      </c>
      <c r="B70" s="3" t="s">
        <v>48</v>
      </c>
      <c r="C70" s="3" t="s">
        <v>314</v>
      </c>
      <c r="E70" s="14">
        <f>VLOOKUP($A70,'Потребление ЭЭ_базовая линия'!$A$6:$JJ$154,261+E$4-2022,FALSE)*(1-3%)</f>
        <v>0</v>
      </c>
      <c r="F70" s="15">
        <f>VLOOKUP($A70,'Потребление ЭЭ_базовая линия'!$A$6:$JJ$154,261+F$4-2022,FALSE)*(1-3%)</f>
        <v>0</v>
      </c>
      <c r="G70" s="15">
        <f>VLOOKUP($A70,'Потребление ЭЭ_базовая линия'!$A$6:$JJ$154,261+G$4-2022,FALSE)*(1-3%)</f>
        <v>154605.5504943062</v>
      </c>
      <c r="H70" s="15">
        <f>VLOOKUP($A70,'Потребление ЭЭ_базовая линия'!$A$6:$JJ$154,261+H$4-2022,FALSE)*(1-3%)</f>
        <v>169261.6418902663</v>
      </c>
      <c r="I70" s="15">
        <f>VLOOKUP($A70,'Потребление ЭЭ_базовая линия'!$A$6:$JJ$154,261+I$4-2022,FALSE)*(1-3%)</f>
        <v>169261.6418902663</v>
      </c>
      <c r="J70" s="15">
        <f>VLOOKUP($A70,'Потребление ЭЭ_базовая линия'!$A$6:$JJ$154,261+J$4-2022,FALSE)*(1-3%)</f>
        <v>169261.6418902663</v>
      </c>
      <c r="K70" s="15">
        <f>VLOOKUP($A70,'Потребление ЭЭ_базовая линия'!$A$6:$JJ$154,261+K$4-2022,FALSE)*(1-3%)</f>
        <v>169261.6418902663</v>
      </c>
      <c r="L70" s="15">
        <f>VLOOKUP($A70,'Потребление ЭЭ_базовая линия'!$A$6:$JJ$154,261+L$4-2022,FALSE)*(1-3%)</f>
        <v>14656.091395960133</v>
      </c>
      <c r="M70" s="15">
        <f>VLOOKUP($A70,'Потребление ЭЭ_базовая линия'!$A$6:$JJ$154,261+M$4-2022,FALSE)*(1-3%)</f>
        <v>0</v>
      </c>
      <c r="N70" s="14"/>
    </row>
    <row r="71" spans="1:14" x14ac:dyDescent="0.25">
      <c r="A71" s="1" t="s">
        <v>215</v>
      </c>
      <c r="B71" s="3" t="s">
        <v>216</v>
      </c>
      <c r="C71" s="3" t="s">
        <v>314</v>
      </c>
      <c r="E71" s="14">
        <f>VLOOKUP($A71,'Потребление ЭЭ_базовая линия'!$A$6:$JJ$154,261+E$4-2022,FALSE)*(1-3%)</f>
        <v>0</v>
      </c>
      <c r="F71" s="15">
        <f>VLOOKUP($A71,'Потребление ЭЭ_базовая линия'!$A$6:$JJ$154,261+F$4-2022,FALSE)*(1-3%)</f>
        <v>0</v>
      </c>
      <c r="G71" s="15">
        <f>VLOOKUP($A71,'Потребление ЭЭ_базовая линия'!$A$6:$JJ$154,261+G$4-2022,FALSE)*(1-3%)</f>
        <v>162785.13612710449</v>
      </c>
      <c r="H71" s="15">
        <f>VLOOKUP($A71,'Потребление ЭЭ_базовая линия'!$A$6:$JJ$154,261+H$4-2022,FALSE)*(1-3%)</f>
        <v>179955.52853900925</v>
      </c>
      <c r="I71" s="15">
        <f>VLOOKUP($A71,'Потребление ЭЭ_базовая линия'!$A$6:$JJ$154,261+I$4-2022,FALSE)*(1-3%)</f>
        <v>179955.52853900925</v>
      </c>
      <c r="J71" s="15">
        <f>VLOOKUP($A71,'Потребление ЭЭ_базовая линия'!$A$6:$JJ$154,261+J$4-2022,FALSE)*(1-3%)</f>
        <v>179955.52853900925</v>
      </c>
      <c r="K71" s="15">
        <f>VLOOKUP($A71,'Потребление ЭЭ_базовая линия'!$A$6:$JJ$154,261+K$4-2022,FALSE)*(1-3%)</f>
        <v>179955.52853900925</v>
      </c>
      <c r="L71" s="15">
        <f>VLOOKUP($A71,'Потребление ЭЭ_базовая линия'!$A$6:$JJ$154,261+L$4-2022,FALSE)*(1-3%)</f>
        <v>17170.392411904762</v>
      </c>
      <c r="M71" s="15">
        <f>VLOOKUP($A71,'Потребление ЭЭ_базовая линия'!$A$6:$JJ$154,261+M$4-2022,FALSE)*(1-3%)</f>
        <v>0</v>
      </c>
      <c r="N71" s="14"/>
    </row>
    <row r="72" spans="1:14" x14ac:dyDescent="0.25">
      <c r="A72" s="1" t="s">
        <v>259</v>
      </c>
      <c r="B72" s="3" t="s">
        <v>260</v>
      </c>
      <c r="C72" s="3" t="s">
        <v>314</v>
      </c>
      <c r="E72" s="14">
        <f>VLOOKUP($A72,'Потребление ЭЭ_базовая линия'!$A$6:$JJ$154,261+E$4-2022,FALSE)*(1-3%)</f>
        <v>0</v>
      </c>
      <c r="F72" s="15">
        <f>VLOOKUP($A72,'Потребление ЭЭ_базовая линия'!$A$6:$JJ$154,261+F$4-2022,FALSE)*(1-3%)</f>
        <v>0</v>
      </c>
      <c r="G72" s="15">
        <f>VLOOKUP($A72,'Потребление ЭЭ_базовая линия'!$A$6:$JJ$154,261+G$4-2022,FALSE)*(1-3%)</f>
        <v>122475.80421150537</v>
      </c>
      <c r="H72" s="15">
        <f>VLOOKUP($A72,'Потребление ЭЭ_базовая линия'!$A$6:$JJ$154,261+H$4-2022,FALSE)*(1-3%)</f>
        <v>137958.4966472119</v>
      </c>
      <c r="I72" s="15">
        <f>VLOOKUP($A72,'Потребление ЭЭ_базовая линия'!$A$6:$JJ$154,261+I$4-2022,FALSE)*(1-3%)</f>
        <v>137958.4966472119</v>
      </c>
      <c r="J72" s="15">
        <f>VLOOKUP($A72,'Потребление ЭЭ_базовая линия'!$A$6:$JJ$154,261+J$4-2022,FALSE)*(1-3%)</f>
        <v>137958.4966472119</v>
      </c>
      <c r="K72" s="15">
        <f>VLOOKUP($A72,'Потребление ЭЭ_базовая линия'!$A$6:$JJ$154,261+K$4-2022,FALSE)*(1-3%)</f>
        <v>137958.4966472119</v>
      </c>
      <c r="L72" s="15">
        <f>VLOOKUP($A72,'Потребление ЭЭ_базовая линия'!$A$6:$JJ$154,261+L$4-2022,FALSE)*(1-3%)</f>
        <v>15482.692435706547</v>
      </c>
      <c r="M72" s="15">
        <f>VLOOKUP($A72,'Потребление ЭЭ_базовая линия'!$A$6:$JJ$154,261+M$4-2022,FALSE)*(1-3%)</f>
        <v>0</v>
      </c>
      <c r="N72" s="14"/>
    </row>
    <row r="73" spans="1:14" x14ac:dyDescent="0.25">
      <c r="A73" s="5" t="s">
        <v>271</v>
      </c>
      <c r="B73" s="3" t="s">
        <v>272</v>
      </c>
      <c r="C73" s="3" t="s">
        <v>314</v>
      </c>
      <c r="E73" s="14">
        <f>VLOOKUP($A73,'Потребление ЭЭ_базовая линия'!$A$6:$JJ$154,261+E$4-2022,FALSE)*(1-3%)</f>
        <v>0</v>
      </c>
      <c r="F73" s="15">
        <f>VLOOKUP($A73,'Потребление ЭЭ_базовая линия'!$A$6:$JJ$154,261+F$4-2022,FALSE)*(1-3%)</f>
        <v>0</v>
      </c>
      <c r="G73" s="15">
        <f>VLOOKUP($A73,'Потребление ЭЭ_базовая линия'!$A$6:$JJ$154,261+G$4-2022,FALSE)*(1-3%)</f>
        <v>99572.890976865077</v>
      </c>
      <c r="H73" s="15">
        <f>VLOOKUP($A73,'Потребление ЭЭ_базовая линия'!$A$6:$JJ$154,261+H$4-2022,FALSE)*(1-3%)</f>
        <v>108723.89985746033</v>
      </c>
      <c r="I73" s="15">
        <f>VLOOKUP($A73,'Потребление ЭЭ_базовая линия'!$A$6:$JJ$154,261+I$4-2022,FALSE)*(1-3%)</f>
        <v>108723.89985746033</v>
      </c>
      <c r="J73" s="15">
        <f>VLOOKUP($A73,'Потребление ЭЭ_базовая линия'!$A$6:$JJ$154,261+J$4-2022,FALSE)*(1-3%)</f>
        <v>108723.89985746033</v>
      </c>
      <c r="K73" s="15">
        <f>VLOOKUP($A73,'Потребление ЭЭ_базовая линия'!$A$6:$JJ$154,261+K$4-2022,FALSE)*(1-3%)</f>
        <v>108723.89985746033</v>
      </c>
      <c r="L73" s="15">
        <f>VLOOKUP($A73,'Потребление ЭЭ_базовая линия'!$A$6:$JJ$154,261+L$4-2022,FALSE)*(1-3%)</f>
        <v>9151.0088805952437</v>
      </c>
      <c r="M73" s="15">
        <f>VLOOKUP($A73,'Потребление ЭЭ_базовая линия'!$A$6:$JJ$154,261+M$4-2022,FALSE)*(1-3%)</f>
        <v>0</v>
      </c>
      <c r="N73" s="14"/>
    </row>
    <row r="74" spans="1:14" x14ac:dyDescent="0.25">
      <c r="A74" s="5" t="s">
        <v>227</v>
      </c>
      <c r="B74" s="3" t="s">
        <v>228</v>
      </c>
      <c r="C74" s="3" t="s">
        <v>314</v>
      </c>
      <c r="E74" s="14">
        <f>VLOOKUP($A74,'Потребление ЭЭ_базовая линия'!$A$6:$JJ$154,261+E$4-2022,FALSE)*(1-3%)</f>
        <v>0</v>
      </c>
      <c r="F74" s="15">
        <f>VLOOKUP($A74,'Потребление ЭЭ_базовая линия'!$A$6:$JJ$154,261+F$4-2022,FALSE)*(1-3%)</f>
        <v>0</v>
      </c>
      <c r="G74" s="15">
        <f>VLOOKUP($A74,'Потребление ЭЭ_базовая линия'!$A$6:$JJ$154,261+G$4-2022,FALSE)*(1-3%)</f>
        <v>144432.29835858333</v>
      </c>
      <c r="H74" s="15">
        <f>VLOOKUP($A74,'Потребление ЭЭ_базовая линия'!$A$6:$JJ$154,261+H$4-2022,FALSE)*(1-3%)</f>
        <v>159047.95377858332</v>
      </c>
      <c r="I74" s="15">
        <f>VLOOKUP($A74,'Потребление ЭЭ_базовая линия'!$A$6:$JJ$154,261+I$4-2022,FALSE)*(1-3%)</f>
        <v>159047.95377858332</v>
      </c>
      <c r="J74" s="15">
        <f>VLOOKUP($A74,'Потребление ЭЭ_базовая линия'!$A$6:$JJ$154,261+J$4-2022,FALSE)*(1-3%)</f>
        <v>159047.95377858332</v>
      </c>
      <c r="K74" s="15">
        <f>VLOOKUP($A74,'Потребление ЭЭ_базовая линия'!$A$6:$JJ$154,261+K$4-2022,FALSE)*(1-3%)</f>
        <v>159047.95377858332</v>
      </c>
      <c r="L74" s="15">
        <f>VLOOKUP($A74,'Потребление ЭЭ_базовая линия'!$A$6:$JJ$154,261+L$4-2022,FALSE)*(1-3%)</f>
        <v>14615.655420000006</v>
      </c>
      <c r="M74" s="15">
        <f>VLOOKUP($A74,'Потребление ЭЭ_базовая линия'!$A$6:$JJ$154,261+M$4-2022,FALSE)*(1-3%)</f>
        <v>0</v>
      </c>
      <c r="N74" s="14"/>
    </row>
    <row r="75" spans="1:14" x14ac:dyDescent="0.25">
      <c r="A75" s="5" t="s">
        <v>85</v>
      </c>
      <c r="B75" s="3" t="s">
        <v>86</v>
      </c>
      <c r="C75" s="3" t="s">
        <v>314</v>
      </c>
      <c r="E75" s="14">
        <f>VLOOKUP($A75,'Потребление ЭЭ_базовая линия'!$A$6:$JJ$154,261+E$4-2022,FALSE)*(1-3%)</f>
        <v>0</v>
      </c>
      <c r="F75" s="15">
        <f>VLOOKUP($A75,'Потребление ЭЭ_базовая линия'!$A$6:$JJ$154,261+F$4-2022,FALSE)*(1-3%)</f>
        <v>0</v>
      </c>
      <c r="G75" s="15">
        <f>VLOOKUP($A75,'Потребление ЭЭ_базовая линия'!$A$6:$JJ$154,261+G$4-2022,FALSE)*(1-3%)</f>
        <v>130823.52113281691</v>
      </c>
      <c r="H75" s="15">
        <f>VLOOKUP($A75,'Потребление ЭЭ_базовая линия'!$A$6:$JJ$154,261+H$4-2022,FALSE)*(1-3%)</f>
        <v>146162.84506066929</v>
      </c>
      <c r="I75" s="15">
        <f>VLOOKUP($A75,'Потребление ЭЭ_базовая линия'!$A$6:$JJ$154,261+I$4-2022,FALSE)*(1-3%)</f>
        <v>146162.84506066929</v>
      </c>
      <c r="J75" s="15">
        <f>VLOOKUP($A75,'Потребление ЭЭ_базовая линия'!$A$6:$JJ$154,261+J$4-2022,FALSE)*(1-3%)</f>
        <v>146162.84506066929</v>
      </c>
      <c r="K75" s="15">
        <f>VLOOKUP($A75,'Потребление ЭЭ_базовая линия'!$A$6:$JJ$154,261+K$4-2022,FALSE)*(1-3%)</f>
        <v>146162.84506066929</v>
      </c>
      <c r="L75" s="15">
        <f>VLOOKUP($A75,'Потребление ЭЭ_базовая линия'!$A$6:$JJ$154,261+L$4-2022,FALSE)*(1-3%)</f>
        <v>15339.32392785238</v>
      </c>
      <c r="M75" s="15">
        <f>VLOOKUP($A75,'Потребление ЭЭ_базовая линия'!$A$6:$JJ$154,261+M$4-2022,FALSE)*(1-3%)</f>
        <v>0</v>
      </c>
      <c r="N75" s="14"/>
    </row>
    <row r="76" spans="1:14" x14ac:dyDescent="0.25">
      <c r="A76" s="1" t="s">
        <v>261</v>
      </c>
      <c r="B76" s="3" t="s">
        <v>262</v>
      </c>
      <c r="C76" s="3" t="s">
        <v>314</v>
      </c>
      <c r="E76" s="14">
        <f>VLOOKUP($A76,'Потребление ЭЭ_базовая линия'!$A$6:$JJ$154,261+E$4-2022,FALSE)*(1-3%)</f>
        <v>0</v>
      </c>
      <c r="F76" s="15">
        <f>VLOOKUP($A76,'Потребление ЭЭ_базовая линия'!$A$6:$JJ$154,261+F$4-2022,FALSE)*(1-3%)</f>
        <v>0</v>
      </c>
      <c r="G76" s="15">
        <f>VLOOKUP($A76,'Потребление ЭЭ_базовая линия'!$A$6:$JJ$154,261+G$4-2022,FALSE)*(1-3%)</f>
        <v>144584.14373714285</v>
      </c>
      <c r="H76" s="15">
        <f>VLOOKUP($A76,'Потребление ЭЭ_базовая линия'!$A$6:$JJ$154,261+H$4-2022,FALSE)*(1-3%)</f>
        <v>160686.61799785713</v>
      </c>
      <c r="I76" s="15">
        <f>VLOOKUP($A76,'Потребление ЭЭ_базовая линия'!$A$6:$JJ$154,261+I$4-2022,FALSE)*(1-3%)</f>
        <v>160686.61799785713</v>
      </c>
      <c r="J76" s="15">
        <f>VLOOKUP($A76,'Потребление ЭЭ_базовая линия'!$A$6:$JJ$154,261+J$4-2022,FALSE)*(1-3%)</f>
        <v>160686.61799785713</v>
      </c>
      <c r="K76" s="15">
        <f>VLOOKUP($A76,'Потребление ЭЭ_базовая линия'!$A$6:$JJ$154,261+K$4-2022,FALSE)*(1-3%)</f>
        <v>160686.61799785713</v>
      </c>
      <c r="L76" s="15">
        <f>VLOOKUP($A76,'Потребление ЭЭ_базовая линия'!$A$6:$JJ$154,261+L$4-2022,FALSE)*(1-3%)</f>
        <v>16102.474260714283</v>
      </c>
      <c r="M76" s="15">
        <f>VLOOKUP($A76,'Потребление ЭЭ_базовая линия'!$A$6:$JJ$154,261+M$4-2022,FALSE)*(1-3%)</f>
        <v>0</v>
      </c>
      <c r="N76" s="14"/>
    </row>
    <row r="77" spans="1:14" x14ac:dyDescent="0.25">
      <c r="A77" s="1" t="s">
        <v>55</v>
      </c>
      <c r="B77" s="3" t="s">
        <v>56</v>
      </c>
      <c r="C77" s="3" t="s">
        <v>314</v>
      </c>
      <c r="E77" s="14">
        <f>VLOOKUP($A77,'Потребление ЭЭ_базовая линия'!$A$6:$JJ$154,261+E$4-2022,FALSE)*(1-3%)</f>
        <v>0</v>
      </c>
      <c r="F77" s="15">
        <f>VLOOKUP($A77,'Потребление ЭЭ_базовая линия'!$A$6:$JJ$154,261+F$4-2022,FALSE)*(1-3%)</f>
        <v>0</v>
      </c>
      <c r="G77" s="15">
        <f>VLOOKUP($A77,'Потребление ЭЭ_базовая линия'!$A$6:$JJ$154,261+G$4-2022,FALSE)*(1-3%)</f>
        <v>267788.12330785714</v>
      </c>
      <c r="H77" s="15">
        <f>VLOOKUP($A77,'Потребление ЭЭ_базовая линия'!$A$6:$JJ$154,261+H$4-2022,FALSE)*(1-3%)</f>
        <v>292577.81698880956</v>
      </c>
      <c r="I77" s="15">
        <f>VLOOKUP($A77,'Потребление ЭЭ_базовая линия'!$A$6:$JJ$154,261+I$4-2022,FALSE)*(1-3%)</f>
        <v>292577.81698880956</v>
      </c>
      <c r="J77" s="15">
        <f>VLOOKUP($A77,'Потребление ЭЭ_базовая линия'!$A$6:$JJ$154,261+J$4-2022,FALSE)*(1-3%)</f>
        <v>292577.81698880956</v>
      </c>
      <c r="K77" s="15">
        <f>VLOOKUP($A77,'Потребление ЭЭ_базовая линия'!$A$6:$JJ$154,261+K$4-2022,FALSE)*(1-3%)</f>
        <v>292577.81698880956</v>
      </c>
      <c r="L77" s="15">
        <f>VLOOKUP($A77,'Потребление ЭЭ_базовая линия'!$A$6:$JJ$154,261+L$4-2022,FALSE)*(1-3%)</f>
        <v>24789.693680952383</v>
      </c>
      <c r="M77" s="15">
        <f>VLOOKUP($A77,'Потребление ЭЭ_базовая линия'!$A$6:$JJ$154,261+M$4-2022,FALSE)*(1-3%)</f>
        <v>0</v>
      </c>
      <c r="N77" s="14"/>
    </row>
    <row r="78" spans="1:14" x14ac:dyDescent="0.25">
      <c r="A78" s="1" t="s">
        <v>59</v>
      </c>
      <c r="B78" s="3" t="s">
        <v>60</v>
      </c>
      <c r="C78" s="3" t="s">
        <v>314</v>
      </c>
      <c r="E78" s="14">
        <f>VLOOKUP($A78,'Потребление ЭЭ_базовая линия'!$A$6:$JJ$154,261+E$4-2022,FALSE)*(1-3%)</f>
        <v>0</v>
      </c>
      <c r="F78" s="15">
        <f>VLOOKUP($A78,'Потребление ЭЭ_базовая линия'!$A$6:$JJ$154,261+F$4-2022,FALSE)*(1-3%)</f>
        <v>0</v>
      </c>
      <c r="G78" s="15">
        <f>VLOOKUP($A78,'Потребление ЭЭ_базовая линия'!$A$6:$JJ$154,261+G$4-2022,FALSE)*(1-3%)</f>
        <v>311452.3434293333</v>
      </c>
      <c r="H78" s="15">
        <f>VLOOKUP($A78,'Потребление ЭЭ_базовая линия'!$A$6:$JJ$154,261+H$4-2022,FALSE)*(1-3%)</f>
        <v>387360.78344373801</v>
      </c>
      <c r="I78" s="15">
        <f>VLOOKUP($A78,'Потребление ЭЭ_базовая линия'!$A$6:$JJ$154,261+I$4-2022,FALSE)*(1-3%)</f>
        <v>387360.78344373801</v>
      </c>
      <c r="J78" s="15">
        <f>VLOOKUP($A78,'Потребление ЭЭ_базовая линия'!$A$6:$JJ$154,261+J$4-2022,FALSE)*(1-3%)</f>
        <v>387360.78344373801</v>
      </c>
      <c r="K78" s="15">
        <f>VLOOKUP($A78,'Потребление ЭЭ_базовая линия'!$A$6:$JJ$154,261+K$4-2022,FALSE)*(1-3%)</f>
        <v>387360.78344373801</v>
      </c>
      <c r="L78" s="15">
        <f>VLOOKUP($A78,'Потребление ЭЭ_базовая линия'!$A$6:$JJ$154,261+L$4-2022,FALSE)*(1-3%)</f>
        <v>75908.440014404754</v>
      </c>
      <c r="M78" s="15">
        <f>VLOOKUP($A78,'Потребление ЭЭ_базовая линия'!$A$6:$JJ$154,261+M$4-2022,FALSE)*(1-3%)</f>
        <v>0</v>
      </c>
      <c r="N78" s="14"/>
    </row>
    <row r="79" spans="1:14" x14ac:dyDescent="0.25">
      <c r="A79" s="5" t="s">
        <v>127</v>
      </c>
      <c r="B79" s="3" t="s">
        <v>128</v>
      </c>
      <c r="C79" s="3" t="s">
        <v>314</v>
      </c>
      <c r="E79" s="14">
        <f>VLOOKUP($A79,'Потребление ЭЭ_базовая линия'!$A$6:$JJ$154,261+E$4-2022,FALSE)*(1-3%)</f>
        <v>0</v>
      </c>
      <c r="F79" s="15">
        <f>VLOOKUP($A79,'Потребление ЭЭ_базовая линия'!$A$6:$JJ$154,261+F$4-2022,FALSE)*(1-3%)</f>
        <v>0</v>
      </c>
      <c r="G79" s="15">
        <f>VLOOKUP($A79,'Потребление ЭЭ_базовая линия'!$A$6:$JJ$154,261+G$4-2022,FALSE)*(1-3%)</f>
        <v>211004.99566118221</v>
      </c>
      <c r="H79" s="15">
        <f>VLOOKUP($A79,'Потребление ЭЭ_базовая линия'!$A$6:$JJ$154,261+H$4-2022,FALSE)*(1-3%)</f>
        <v>254954.59269450602</v>
      </c>
      <c r="I79" s="15">
        <f>VLOOKUP($A79,'Потребление ЭЭ_базовая линия'!$A$6:$JJ$154,261+I$4-2022,FALSE)*(1-3%)</f>
        <v>254954.59269450602</v>
      </c>
      <c r="J79" s="15">
        <f>VLOOKUP($A79,'Потребление ЭЭ_базовая линия'!$A$6:$JJ$154,261+J$4-2022,FALSE)*(1-3%)</f>
        <v>254954.59269450602</v>
      </c>
      <c r="K79" s="15">
        <f>VLOOKUP($A79,'Потребление ЭЭ_базовая линия'!$A$6:$JJ$154,261+K$4-2022,FALSE)*(1-3%)</f>
        <v>254954.59269450602</v>
      </c>
      <c r="L79" s="15">
        <f>VLOOKUP($A79,'Потребление ЭЭ_базовая линия'!$A$6:$JJ$154,261+L$4-2022,FALSE)*(1-3%)</f>
        <v>43949.597033323807</v>
      </c>
      <c r="M79" s="15">
        <f>VLOOKUP($A79,'Потребление ЭЭ_базовая линия'!$A$6:$JJ$154,261+M$4-2022,FALSE)*(1-3%)</f>
        <v>0</v>
      </c>
      <c r="N79" s="14"/>
    </row>
    <row r="80" spans="1:14" x14ac:dyDescent="0.25">
      <c r="A80" s="5" t="s">
        <v>101</v>
      </c>
      <c r="B80" s="3" t="s">
        <v>102</v>
      </c>
      <c r="C80" s="3" t="s">
        <v>314</v>
      </c>
      <c r="E80" s="14">
        <f>VLOOKUP($A80,'Потребление ЭЭ_базовая линия'!$A$6:$JJ$154,261+E$4-2022,FALSE)*(1-3%)</f>
        <v>0</v>
      </c>
      <c r="F80" s="15">
        <f>VLOOKUP($A80,'Потребление ЭЭ_базовая линия'!$A$6:$JJ$154,261+F$4-2022,FALSE)*(1-3%)</f>
        <v>0</v>
      </c>
      <c r="G80" s="15">
        <f>VLOOKUP($A80,'Потребление ЭЭ_базовая линия'!$A$6:$JJ$154,261+G$4-2022,FALSE)*(1-3%)</f>
        <v>159025.2123760744</v>
      </c>
      <c r="H80" s="15">
        <f>VLOOKUP($A80,'Потребление ЭЭ_базовая линия'!$A$6:$JJ$154,261+H$4-2022,FALSE)*(1-3%)</f>
        <v>192251.08201969633</v>
      </c>
      <c r="I80" s="15">
        <f>VLOOKUP($A80,'Потребление ЭЭ_базовая линия'!$A$6:$JJ$154,261+I$4-2022,FALSE)*(1-3%)</f>
        <v>192251.08201969633</v>
      </c>
      <c r="J80" s="15">
        <f>VLOOKUP($A80,'Потребление ЭЭ_базовая линия'!$A$6:$JJ$154,261+J$4-2022,FALSE)*(1-3%)</f>
        <v>192251.08201969633</v>
      </c>
      <c r="K80" s="15">
        <f>VLOOKUP($A80,'Потребление ЭЭ_базовая линия'!$A$6:$JJ$154,261+K$4-2022,FALSE)*(1-3%)</f>
        <v>192251.08201969633</v>
      </c>
      <c r="L80" s="15">
        <f>VLOOKUP($A80,'Потребление ЭЭ_базовая линия'!$A$6:$JJ$154,261+L$4-2022,FALSE)*(1-3%)</f>
        <v>33225.869643621911</v>
      </c>
      <c r="M80" s="15">
        <f>VLOOKUP($A80,'Потребление ЭЭ_базовая линия'!$A$6:$JJ$154,261+M$4-2022,FALSE)*(1-3%)</f>
        <v>0</v>
      </c>
      <c r="N80" s="14"/>
    </row>
    <row r="81" spans="1:14" x14ac:dyDescent="0.25">
      <c r="A81" s="5" t="s">
        <v>235</v>
      </c>
      <c r="B81" s="3" t="s">
        <v>236</v>
      </c>
      <c r="C81" s="3" t="s">
        <v>314</v>
      </c>
      <c r="E81" s="14">
        <f>VLOOKUP($A81,'Потребление ЭЭ_базовая линия'!$A$6:$JJ$154,261+E$4-2022,FALSE)*(1-3%)</f>
        <v>0</v>
      </c>
      <c r="F81" s="15">
        <f>VLOOKUP($A81,'Потребление ЭЭ_базовая линия'!$A$6:$JJ$154,261+F$4-2022,FALSE)*(1-3%)</f>
        <v>0</v>
      </c>
      <c r="G81" s="15">
        <f>VLOOKUP($A81,'Потребление ЭЭ_базовая линия'!$A$6:$JJ$154,261+G$4-2022,FALSE)*(1-3%)</f>
        <v>184591.87371054341</v>
      </c>
      <c r="H81" s="15">
        <f>VLOOKUP($A81,'Потребление ЭЭ_базовая линия'!$A$6:$JJ$154,261+H$4-2022,FALSE)*(1-3%)</f>
        <v>221776.72587911482</v>
      </c>
      <c r="I81" s="15">
        <f>VLOOKUP($A81,'Потребление ЭЭ_базовая линия'!$A$6:$JJ$154,261+I$4-2022,FALSE)*(1-3%)</f>
        <v>221776.72587911482</v>
      </c>
      <c r="J81" s="15">
        <f>VLOOKUP($A81,'Потребление ЭЭ_базовая линия'!$A$6:$JJ$154,261+J$4-2022,FALSE)*(1-3%)</f>
        <v>221776.72587911482</v>
      </c>
      <c r="K81" s="15">
        <f>VLOOKUP($A81,'Потребление ЭЭ_базовая линия'!$A$6:$JJ$154,261+K$4-2022,FALSE)*(1-3%)</f>
        <v>221776.72587911482</v>
      </c>
      <c r="L81" s="15">
        <f>VLOOKUP($A81,'Потребление ЭЭ_базовая линия'!$A$6:$JJ$154,261+L$4-2022,FALSE)*(1-3%)</f>
        <v>37184.852168571422</v>
      </c>
      <c r="M81" s="15">
        <f>VLOOKUP($A81,'Потребление ЭЭ_базовая линия'!$A$6:$JJ$154,261+M$4-2022,FALSE)*(1-3%)</f>
        <v>0</v>
      </c>
      <c r="N81" s="14"/>
    </row>
    <row r="82" spans="1:14" x14ac:dyDescent="0.25">
      <c r="A82" s="5" t="s">
        <v>15</v>
      </c>
      <c r="B82" s="3" t="s">
        <v>16</v>
      </c>
      <c r="C82" s="3" t="s">
        <v>314</v>
      </c>
      <c r="E82" s="14">
        <f>VLOOKUP($A82,'Потребление ЭЭ_базовая линия'!$A$6:$JJ$154,261+E$4-2022,FALSE)*(1-3%)</f>
        <v>0</v>
      </c>
      <c r="F82" s="15">
        <f>VLOOKUP($A82,'Потребление ЭЭ_базовая линия'!$A$6:$JJ$154,261+F$4-2022,FALSE)*(1-3%)</f>
        <v>0</v>
      </c>
      <c r="G82" s="15">
        <f>VLOOKUP($A82,'Потребление ЭЭ_базовая линия'!$A$6:$JJ$154,261+G$4-2022,FALSE)*(1-3%)</f>
        <v>168401.10402045236</v>
      </c>
      <c r="H82" s="15">
        <f>VLOOKUP($A82,'Потребление ЭЭ_базовая линия'!$A$6:$JJ$154,261+H$4-2022,FALSE)*(1-3%)</f>
        <v>205572.38213604758</v>
      </c>
      <c r="I82" s="15">
        <f>VLOOKUP($A82,'Потребление ЭЭ_базовая линия'!$A$6:$JJ$154,261+I$4-2022,FALSE)*(1-3%)</f>
        <v>205572.38213604758</v>
      </c>
      <c r="J82" s="15">
        <f>VLOOKUP($A82,'Потребление ЭЭ_базовая линия'!$A$6:$JJ$154,261+J$4-2022,FALSE)*(1-3%)</f>
        <v>205572.38213604758</v>
      </c>
      <c r="K82" s="15">
        <f>VLOOKUP($A82,'Потребление ЭЭ_базовая линия'!$A$6:$JJ$154,261+K$4-2022,FALSE)*(1-3%)</f>
        <v>205572.38213604758</v>
      </c>
      <c r="L82" s="15">
        <f>VLOOKUP($A82,'Потребление ЭЭ_базовая линия'!$A$6:$JJ$154,261+L$4-2022,FALSE)*(1-3%)</f>
        <v>37171.278115595233</v>
      </c>
      <c r="M82" s="15">
        <f>VLOOKUP($A82,'Потребление ЭЭ_базовая линия'!$A$6:$JJ$154,261+M$4-2022,FALSE)*(1-3%)</f>
        <v>0</v>
      </c>
      <c r="N82" s="14"/>
    </row>
    <row r="83" spans="1:14" x14ac:dyDescent="0.25">
      <c r="A83" s="1" t="s">
        <v>257</v>
      </c>
      <c r="B83" s="3" t="s">
        <v>258</v>
      </c>
      <c r="C83" s="3" t="s">
        <v>314</v>
      </c>
      <c r="E83" s="14">
        <f>VLOOKUP($A83,'Потребление ЭЭ_базовая линия'!$A$6:$JJ$154,261+E$4-2022,FALSE)*(1-3%)</f>
        <v>0</v>
      </c>
      <c r="F83" s="15">
        <f>VLOOKUP($A83,'Потребление ЭЭ_базовая линия'!$A$6:$JJ$154,261+F$4-2022,FALSE)*(1-3%)</f>
        <v>0</v>
      </c>
      <c r="G83" s="15">
        <f>VLOOKUP($A83,'Потребление ЭЭ_базовая линия'!$A$6:$JJ$154,261+G$4-2022,FALSE)*(1-3%)</f>
        <v>168041.85889214286</v>
      </c>
      <c r="H83" s="15">
        <f>VLOOKUP($A83,'Потребление ЭЭ_базовая линия'!$A$6:$JJ$154,261+H$4-2022,FALSE)*(1-3%)</f>
        <v>214514.72829571427</v>
      </c>
      <c r="I83" s="15">
        <f>VLOOKUP($A83,'Потребление ЭЭ_базовая линия'!$A$6:$JJ$154,261+I$4-2022,FALSE)*(1-3%)</f>
        <v>214514.72829571427</v>
      </c>
      <c r="J83" s="15">
        <f>VLOOKUP($A83,'Потребление ЭЭ_базовая линия'!$A$6:$JJ$154,261+J$4-2022,FALSE)*(1-3%)</f>
        <v>214514.72829571427</v>
      </c>
      <c r="K83" s="15">
        <f>VLOOKUP($A83,'Потребление ЭЭ_базовая линия'!$A$6:$JJ$154,261+K$4-2022,FALSE)*(1-3%)</f>
        <v>214514.72829571427</v>
      </c>
      <c r="L83" s="15">
        <f>VLOOKUP($A83,'Потребление ЭЭ_базовая линия'!$A$6:$JJ$154,261+L$4-2022,FALSE)*(1-3%)</f>
        <v>46472.869403571422</v>
      </c>
      <c r="M83" s="15">
        <f>VLOOKUP($A83,'Потребление ЭЭ_базовая линия'!$A$6:$JJ$154,261+M$4-2022,FALSE)*(1-3%)</f>
        <v>0</v>
      </c>
      <c r="N83" s="14"/>
    </row>
    <row r="84" spans="1:14" x14ac:dyDescent="0.25">
      <c r="A84" s="1" t="s">
        <v>203</v>
      </c>
      <c r="B84" s="3" t="s">
        <v>204</v>
      </c>
      <c r="C84" s="3" t="s">
        <v>314</v>
      </c>
      <c r="E84" s="14">
        <f>VLOOKUP($A84,'Потребление ЭЭ_базовая линия'!$A$6:$JJ$154,261+E$4-2022,FALSE)*(1-3%)</f>
        <v>0</v>
      </c>
      <c r="F84" s="15">
        <f>VLOOKUP($A84,'Потребление ЭЭ_базовая линия'!$A$6:$JJ$154,261+F$4-2022,FALSE)*(1-3%)</f>
        <v>0</v>
      </c>
      <c r="G84" s="15">
        <f>VLOOKUP($A84,'Потребление ЭЭ_базовая линия'!$A$6:$JJ$154,261+G$4-2022,FALSE)*(1-3%)</f>
        <v>269481.52647590474</v>
      </c>
      <c r="H84" s="15">
        <f>VLOOKUP($A84,'Потребление ЭЭ_базовая линия'!$A$6:$JJ$154,261+H$4-2022,FALSE)*(1-3%)</f>
        <v>328541.42463971424</v>
      </c>
      <c r="I84" s="15">
        <f>VLOOKUP($A84,'Потребление ЭЭ_базовая линия'!$A$6:$JJ$154,261+I$4-2022,FALSE)*(1-3%)</f>
        <v>328541.42463971424</v>
      </c>
      <c r="J84" s="15">
        <f>VLOOKUP($A84,'Потребление ЭЭ_базовая линия'!$A$6:$JJ$154,261+J$4-2022,FALSE)*(1-3%)</f>
        <v>328541.42463971424</v>
      </c>
      <c r="K84" s="15">
        <f>VLOOKUP($A84,'Потребление ЭЭ_базовая линия'!$A$6:$JJ$154,261+K$4-2022,FALSE)*(1-3%)</f>
        <v>328541.42463971424</v>
      </c>
      <c r="L84" s="15">
        <f>VLOOKUP($A84,'Потребление ЭЭ_базовая линия'!$A$6:$JJ$154,261+L$4-2022,FALSE)*(1-3%)</f>
        <v>59059.898163809528</v>
      </c>
      <c r="M84" s="15">
        <f>VLOOKUP($A84,'Потребление ЭЭ_базовая линия'!$A$6:$JJ$154,261+M$4-2022,FALSE)*(1-3%)</f>
        <v>0</v>
      </c>
      <c r="N84" s="14"/>
    </row>
    <row r="85" spans="1:14" x14ac:dyDescent="0.25">
      <c r="A85" s="1" t="s">
        <v>201</v>
      </c>
      <c r="B85" s="3" t="s">
        <v>202</v>
      </c>
      <c r="C85" s="3" t="s">
        <v>314</v>
      </c>
      <c r="E85" s="14">
        <f>VLOOKUP($A85,'Потребление ЭЭ_базовая линия'!$A$6:$JJ$154,261+E$4-2022,FALSE)*(1-3%)</f>
        <v>0</v>
      </c>
      <c r="F85" s="15">
        <f>VLOOKUP($A85,'Потребление ЭЭ_базовая линия'!$A$6:$JJ$154,261+F$4-2022,FALSE)*(1-3%)</f>
        <v>0</v>
      </c>
      <c r="G85" s="15">
        <f>VLOOKUP($A85,'Потребление ЭЭ_базовая линия'!$A$6:$JJ$154,261+G$4-2022,FALSE)*(1-3%)</f>
        <v>262273.64122857148</v>
      </c>
      <c r="H85" s="15">
        <f>VLOOKUP($A85,'Потребление ЭЭ_базовая линия'!$A$6:$JJ$154,261+H$4-2022,FALSE)*(1-3%)</f>
        <v>317413.04965238099</v>
      </c>
      <c r="I85" s="15">
        <f>VLOOKUP($A85,'Потребление ЭЭ_базовая линия'!$A$6:$JJ$154,261+I$4-2022,FALSE)*(1-3%)</f>
        <v>317413.04965238099</v>
      </c>
      <c r="J85" s="15">
        <f>VLOOKUP($A85,'Потребление ЭЭ_базовая линия'!$A$6:$JJ$154,261+J$4-2022,FALSE)*(1-3%)</f>
        <v>317413.04965238099</v>
      </c>
      <c r="K85" s="15">
        <f>VLOOKUP($A85,'Потребление ЭЭ_базовая линия'!$A$6:$JJ$154,261+K$4-2022,FALSE)*(1-3%)</f>
        <v>317413.04965238099</v>
      </c>
      <c r="L85" s="15">
        <f>VLOOKUP($A85,'Потребление ЭЭ_базовая линия'!$A$6:$JJ$154,261+L$4-2022,FALSE)*(1-3%)</f>
        <v>55139.408423809524</v>
      </c>
      <c r="M85" s="15">
        <f>VLOOKUP($A85,'Потребление ЭЭ_базовая линия'!$A$6:$JJ$154,261+M$4-2022,FALSE)*(1-3%)</f>
        <v>0</v>
      </c>
      <c r="N85" s="14"/>
    </row>
    <row r="86" spans="1:14" x14ac:dyDescent="0.25">
      <c r="A86" s="5" t="s">
        <v>159</v>
      </c>
      <c r="B86" s="3" t="s">
        <v>160</v>
      </c>
      <c r="C86" s="3" t="s">
        <v>314</v>
      </c>
      <c r="E86" s="14">
        <f>VLOOKUP($A86,'Потребление ЭЭ_базовая линия'!$A$6:$JJ$154,261+E$4-2022,FALSE)*(1-3%)</f>
        <v>0</v>
      </c>
      <c r="F86" s="15">
        <f>VLOOKUP($A86,'Потребление ЭЭ_базовая линия'!$A$6:$JJ$154,261+F$4-2022,FALSE)*(1-3%)</f>
        <v>0</v>
      </c>
      <c r="G86" s="15">
        <f>VLOOKUP($A86,'Потребление ЭЭ_базовая линия'!$A$6:$JJ$154,261+G$4-2022,FALSE)*(1-3%)</f>
        <v>173623.54073008595</v>
      </c>
      <c r="H86" s="15">
        <f>VLOOKUP($A86,'Потребление ЭЭ_базовая линия'!$A$6:$JJ$154,261+H$4-2022,FALSE)*(1-3%)</f>
        <v>212673.23057746151</v>
      </c>
      <c r="I86" s="15">
        <f>VLOOKUP($A86,'Потребление ЭЭ_базовая линия'!$A$6:$JJ$154,261+I$4-2022,FALSE)*(1-3%)</f>
        <v>212673.23057746151</v>
      </c>
      <c r="J86" s="15">
        <f>VLOOKUP($A86,'Потребление ЭЭ_базовая линия'!$A$6:$JJ$154,261+J$4-2022,FALSE)*(1-3%)</f>
        <v>212673.23057746151</v>
      </c>
      <c r="K86" s="15">
        <f>VLOOKUP($A86,'Потребление ЭЭ_базовая линия'!$A$6:$JJ$154,261+K$4-2022,FALSE)*(1-3%)</f>
        <v>212673.23057746151</v>
      </c>
      <c r="L86" s="15">
        <f>VLOOKUP($A86,'Потребление ЭЭ_базовая линия'!$A$6:$JJ$154,261+L$4-2022,FALSE)*(1-3%)</f>
        <v>39049.68984737555</v>
      </c>
      <c r="M86" s="15">
        <f>VLOOKUP($A86,'Потребление ЭЭ_базовая линия'!$A$6:$JJ$154,261+M$4-2022,FALSE)*(1-3%)</f>
        <v>0</v>
      </c>
      <c r="N86" s="14"/>
    </row>
    <row r="87" spans="1:14" x14ac:dyDescent="0.25">
      <c r="A87" s="5" t="s">
        <v>147</v>
      </c>
      <c r="B87" s="3" t="s">
        <v>148</v>
      </c>
      <c r="C87" s="3" t="s">
        <v>314</v>
      </c>
      <c r="E87" s="14">
        <f>VLOOKUP($A87,'Потребление ЭЭ_базовая линия'!$A$6:$JJ$154,261+E$4-2022,FALSE)*(1-3%)</f>
        <v>0</v>
      </c>
      <c r="F87" s="15">
        <f>VLOOKUP($A87,'Потребление ЭЭ_базовая линия'!$A$6:$JJ$154,261+F$4-2022,FALSE)*(1-3%)</f>
        <v>0</v>
      </c>
      <c r="G87" s="15">
        <f>VLOOKUP($A87,'Потребление ЭЭ_базовая линия'!$A$6:$JJ$154,261+G$4-2022,FALSE)*(1-3%)</f>
        <v>118813.90636554372</v>
      </c>
      <c r="H87" s="15">
        <f>VLOOKUP($A87,'Потребление ЭЭ_базовая линия'!$A$6:$JJ$154,261+H$4-2022,FALSE)*(1-3%)</f>
        <v>141743.86137659469</v>
      </c>
      <c r="I87" s="15">
        <f>VLOOKUP($A87,'Потребление ЭЭ_базовая линия'!$A$6:$JJ$154,261+I$4-2022,FALSE)*(1-3%)</f>
        <v>141743.86137659469</v>
      </c>
      <c r="J87" s="15">
        <f>VLOOKUP($A87,'Потребление ЭЭ_базовая линия'!$A$6:$JJ$154,261+J$4-2022,FALSE)*(1-3%)</f>
        <v>141743.86137659469</v>
      </c>
      <c r="K87" s="15">
        <f>VLOOKUP($A87,'Потребление ЭЭ_базовая линия'!$A$6:$JJ$154,261+K$4-2022,FALSE)*(1-3%)</f>
        <v>141743.86137659469</v>
      </c>
      <c r="L87" s="15">
        <f>VLOOKUP($A87,'Потребление ЭЭ_базовая линия'!$A$6:$JJ$154,261+L$4-2022,FALSE)*(1-3%)</f>
        <v>22929.955011050977</v>
      </c>
      <c r="M87" s="15">
        <f>VLOOKUP($A87,'Потребление ЭЭ_базовая линия'!$A$6:$JJ$154,261+M$4-2022,FALSE)*(1-3%)</f>
        <v>0</v>
      </c>
      <c r="N87" s="14"/>
    </row>
    <row r="88" spans="1:14" x14ac:dyDescent="0.25">
      <c r="A88" s="1" t="s">
        <v>211</v>
      </c>
      <c r="B88" s="3" t="s">
        <v>212</v>
      </c>
      <c r="C88" s="3" t="s">
        <v>314</v>
      </c>
      <c r="E88" s="14">
        <f>VLOOKUP($A88,'Потребление ЭЭ_базовая линия'!$A$6:$JJ$154,261+E$4-2022,FALSE)*(1-3%)</f>
        <v>0</v>
      </c>
      <c r="F88" s="15">
        <f>VLOOKUP($A88,'Потребление ЭЭ_базовая линия'!$A$6:$JJ$154,261+F$4-2022,FALSE)*(1-3%)</f>
        <v>0</v>
      </c>
      <c r="G88" s="15">
        <f>VLOOKUP($A88,'Потребление ЭЭ_базовая линия'!$A$6:$JJ$154,261+G$4-2022,FALSE)*(1-3%)</f>
        <v>194824.54310592698</v>
      </c>
      <c r="H88" s="15">
        <f>VLOOKUP($A88,'Потребление ЭЭ_базовая линия'!$A$6:$JJ$154,261+H$4-2022,FALSE)*(1-3%)</f>
        <v>248092.64886985201</v>
      </c>
      <c r="I88" s="15">
        <f>VLOOKUP($A88,'Потребление ЭЭ_базовая линия'!$A$6:$JJ$154,261+I$4-2022,FALSE)*(1-3%)</f>
        <v>248092.64886985201</v>
      </c>
      <c r="J88" s="15">
        <f>VLOOKUP($A88,'Потребление ЭЭ_базовая линия'!$A$6:$JJ$154,261+J$4-2022,FALSE)*(1-3%)</f>
        <v>248092.64886985201</v>
      </c>
      <c r="K88" s="15">
        <f>VLOOKUP($A88,'Потребление ЭЭ_базовая линия'!$A$6:$JJ$154,261+K$4-2022,FALSE)*(1-3%)</f>
        <v>248092.64886985201</v>
      </c>
      <c r="L88" s="15">
        <f>VLOOKUP($A88,'Потребление ЭЭ_базовая линия'!$A$6:$JJ$154,261+L$4-2022,FALSE)*(1-3%)</f>
        <v>53268.105763924999</v>
      </c>
      <c r="M88" s="15">
        <f>VLOOKUP($A88,'Потребление ЭЭ_базовая линия'!$A$6:$JJ$154,261+M$4-2022,FALSE)*(1-3%)</f>
        <v>0</v>
      </c>
      <c r="N88" s="14"/>
    </row>
    <row r="89" spans="1:14" x14ac:dyDescent="0.25">
      <c r="A89" s="1" t="s">
        <v>267</v>
      </c>
      <c r="B89" s="3" t="s">
        <v>268</v>
      </c>
      <c r="C89" s="3" t="s">
        <v>314</v>
      </c>
      <c r="E89" s="14">
        <f>VLOOKUP($A89,'Потребление ЭЭ_базовая линия'!$A$6:$JJ$154,261+E$4-2022,FALSE)*(1-3%)</f>
        <v>0</v>
      </c>
      <c r="F89" s="15">
        <f>VLOOKUP($A89,'Потребление ЭЭ_базовая линия'!$A$6:$JJ$154,261+F$4-2022,FALSE)*(1-3%)</f>
        <v>0</v>
      </c>
      <c r="G89" s="15">
        <f>VLOOKUP($A89,'Потребление ЭЭ_базовая линия'!$A$6:$JJ$154,261+G$4-2022,FALSE)*(1-3%)</f>
        <v>208938.8461542335</v>
      </c>
      <c r="H89" s="15">
        <f>VLOOKUP($A89,'Потребление ЭЭ_базовая линия'!$A$6:$JJ$154,261+H$4-2022,FALSE)*(1-3%)</f>
        <v>253888.58265387636</v>
      </c>
      <c r="I89" s="15">
        <f>VLOOKUP($A89,'Потребление ЭЭ_базовая линия'!$A$6:$JJ$154,261+I$4-2022,FALSE)*(1-3%)</f>
        <v>253888.58265387636</v>
      </c>
      <c r="J89" s="15">
        <f>VLOOKUP($A89,'Потребление ЭЭ_базовая линия'!$A$6:$JJ$154,261+J$4-2022,FALSE)*(1-3%)</f>
        <v>253888.58265387636</v>
      </c>
      <c r="K89" s="15">
        <f>VLOOKUP($A89,'Потребление ЭЭ_базовая линия'!$A$6:$JJ$154,261+K$4-2022,FALSE)*(1-3%)</f>
        <v>253888.58265387636</v>
      </c>
      <c r="L89" s="15">
        <f>VLOOKUP($A89,'Потребление ЭЭ_базовая линия'!$A$6:$JJ$154,261+L$4-2022,FALSE)*(1-3%)</f>
        <v>44949.736499642859</v>
      </c>
      <c r="M89" s="15">
        <f>VLOOKUP($A89,'Потребление ЭЭ_базовая линия'!$A$6:$JJ$154,261+M$4-2022,FALSE)*(1-3%)</f>
        <v>0</v>
      </c>
      <c r="N89" s="14"/>
    </row>
    <row r="90" spans="1:14" x14ac:dyDescent="0.25">
      <c r="A90" s="5" t="s">
        <v>25</v>
      </c>
      <c r="B90" s="3" t="s">
        <v>26</v>
      </c>
      <c r="C90" s="3" t="s">
        <v>314</v>
      </c>
      <c r="E90" s="14">
        <f>VLOOKUP($A90,'Потребление ЭЭ_базовая линия'!$A$6:$JJ$154,261+E$4-2022,FALSE)*(1-3%)</f>
        <v>0</v>
      </c>
      <c r="F90" s="15">
        <f>VLOOKUP($A90,'Потребление ЭЭ_базовая линия'!$A$6:$JJ$154,261+F$4-2022,FALSE)*(1-3%)</f>
        <v>0</v>
      </c>
      <c r="G90" s="15">
        <f>VLOOKUP($A90,'Потребление ЭЭ_базовая линия'!$A$6:$JJ$154,261+G$4-2022,FALSE)*(1-3%)</f>
        <v>125737.27486504763</v>
      </c>
      <c r="H90" s="15">
        <f>VLOOKUP($A90,'Потребление ЭЭ_базовая линия'!$A$6:$JJ$154,261+H$4-2022,FALSE)*(1-3%)</f>
        <v>153798.84508338096</v>
      </c>
      <c r="I90" s="15">
        <f>VLOOKUP($A90,'Потребление ЭЭ_базовая линия'!$A$6:$JJ$154,261+I$4-2022,FALSE)*(1-3%)</f>
        <v>153798.84508338096</v>
      </c>
      <c r="J90" s="15">
        <f>VLOOKUP($A90,'Потребление ЭЭ_базовая линия'!$A$6:$JJ$154,261+J$4-2022,FALSE)*(1-3%)</f>
        <v>153798.84508338096</v>
      </c>
      <c r="K90" s="15">
        <f>VLOOKUP($A90,'Потребление ЭЭ_базовая линия'!$A$6:$JJ$154,261+K$4-2022,FALSE)*(1-3%)</f>
        <v>153798.84508338096</v>
      </c>
      <c r="L90" s="15">
        <f>VLOOKUP($A90,'Потребление ЭЭ_базовая линия'!$A$6:$JJ$154,261+L$4-2022,FALSE)*(1-3%)</f>
        <v>28061.570218333331</v>
      </c>
      <c r="M90" s="15">
        <f>VLOOKUP($A90,'Потребление ЭЭ_базовая линия'!$A$6:$JJ$154,261+M$4-2022,FALSE)*(1-3%)</f>
        <v>0</v>
      </c>
      <c r="N90" s="14"/>
    </row>
    <row r="91" spans="1:14" x14ac:dyDescent="0.25">
      <c r="A91" s="5" t="s">
        <v>279</v>
      </c>
      <c r="B91" s="3" t="s">
        <v>280</v>
      </c>
      <c r="C91" s="3" t="s">
        <v>314</v>
      </c>
      <c r="E91" s="14">
        <f>VLOOKUP($A91,'Потребление ЭЭ_базовая линия'!$A$6:$JJ$154,261+E$4-2022,FALSE)*(1-3%)</f>
        <v>0</v>
      </c>
      <c r="F91" s="15">
        <f>VLOOKUP($A91,'Потребление ЭЭ_базовая линия'!$A$6:$JJ$154,261+F$4-2022,FALSE)*(1-3%)</f>
        <v>0</v>
      </c>
      <c r="G91" s="15">
        <f>VLOOKUP($A91,'Потребление ЭЭ_базовая линия'!$A$6:$JJ$154,261+G$4-2022,FALSE)*(1-3%)</f>
        <v>146773.35355894442</v>
      </c>
      <c r="H91" s="15">
        <f>VLOOKUP($A91,'Потребление ЭЭ_базовая линия'!$A$6:$JJ$154,261+H$4-2022,FALSE)*(1-3%)</f>
        <v>183579.7464935476</v>
      </c>
      <c r="I91" s="15">
        <f>VLOOKUP($A91,'Потребление ЭЭ_базовая линия'!$A$6:$JJ$154,261+I$4-2022,FALSE)*(1-3%)</f>
        <v>183579.7464935476</v>
      </c>
      <c r="J91" s="15">
        <f>VLOOKUP($A91,'Потребление ЭЭ_базовая линия'!$A$6:$JJ$154,261+J$4-2022,FALSE)*(1-3%)</f>
        <v>183579.7464935476</v>
      </c>
      <c r="K91" s="15">
        <f>VLOOKUP($A91,'Потребление ЭЭ_базовая линия'!$A$6:$JJ$154,261+K$4-2022,FALSE)*(1-3%)</f>
        <v>183579.7464935476</v>
      </c>
      <c r="L91" s="15">
        <f>VLOOKUP($A91,'Потребление ЭЭ_базовая линия'!$A$6:$JJ$154,261+L$4-2022,FALSE)*(1-3%)</f>
        <v>36806.392934603173</v>
      </c>
      <c r="M91" s="15">
        <f>VLOOKUP($A91,'Потребление ЭЭ_базовая линия'!$A$6:$JJ$154,261+M$4-2022,FALSE)*(1-3%)</f>
        <v>0</v>
      </c>
      <c r="N91" s="14"/>
    </row>
    <row r="92" spans="1:14" x14ac:dyDescent="0.25">
      <c r="A92" s="1" t="s">
        <v>251</v>
      </c>
      <c r="B92" s="3" t="s">
        <v>252</v>
      </c>
      <c r="C92" s="3" t="s">
        <v>314</v>
      </c>
      <c r="E92" s="14">
        <f>VLOOKUP($A92,'Потребление ЭЭ_базовая линия'!$A$6:$JJ$154,261+E$4-2022,FALSE)*(1-3%)</f>
        <v>0</v>
      </c>
      <c r="F92" s="15">
        <f>VLOOKUP($A92,'Потребление ЭЭ_базовая линия'!$A$6:$JJ$154,261+F$4-2022,FALSE)*(1-3%)</f>
        <v>0</v>
      </c>
      <c r="G92" s="15">
        <f>VLOOKUP($A92,'Потребление ЭЭ_базовая линия'!$A$6:$JJ$154,261+G$4-2022,FALSE)*(1-3%)</f>
        <v>124306.07077992179</v>
      </c>
      <c r="H92" s="15">
        <f>VLOOKUP($A92,'Потребление ЭЭ_базовая линия'!$A$6:$JJ$154,261+H$4-2022,FALSE)*(1-3%)</f>
        <v>150280.1494284026</v>
      </c>
      <c r="I92" s="15">
        <f>VLOOKUP($A92,'Потребление ЭЭ_базовая линия'!$A$6:$JJ$154,261+I$4-2022,FALSE)*(1-3%)</f>
        <v>150280.1494284026</v>
      </c>
      <c r="J92" s="15">
        <f>VLOOKUP($A92,'Потребление ЭЭ_базовая линия'!$A$6:$JJ$154,261+J$4-2022,FALSE)*(1-3%)</f>
        <v>150280.1494284026</v>
      </c>
      <c r="K92" s="15">
        <f>VLOOKUP($A92,'Потребление ЭЭ_базовая линия'!$A$6:$JJ$154,261+K$4-2022,FALSE)*(1-3%)</f>
        <v>150280.1494284026</v>
      </c>
      <c r="L92" s="15">
        <f>VLOOKUP($A92,'Потребление ЭЭ_базовая линия'!$A$6:$JJ$154,261+L$4-2022,FALSE)*(1-3%)</f>
        <v>25974.078648480794</v>
      </c>
      <c r="M92" s="15">
        <f>VLOOKUP($A92,'Потребление ЭЭ_базовая линия'!$A$6:$JJ$154,261+M$4-2022,FALSE)*(1-3%)</f>
        <v>0</v>
      </c>
      <c r="N92" s="14"/>
    </row>
    <row r="93" spans="1:14" x14ac:dyDescent="0.25">
      <c r="A93" s="1" t="s">
        <v>213</v>
      </c>
      <c r="B93" s="3" t="s">
        <v>214</v>
      </c>
      <c r="C93" s="3" t="s">
        <v>314</v>
      </c>
      <c r="E93" s="14">
        <f>VLOOKUP($A93,'Потребление ЭЭ_базовая линия'!$A$6:$JJ$154,261+E$4-2022,FALSE)*(1-3%)</f>
        <v>0</v>
      </c>
      <c r="F93" s="15">
        <f>VLOOKUP($A93,'Потребление ЭЭ_базовая линия'!$A$6:$JJ$154,261+F$4-2022,FALSE)*(1-3%)</f>
        <v>0</v>
      </c>
      <c r="G93" s="15">
        <f>VLOOKUP($A93,'Потребление ЭЭ_базовая линия'!$A$6:$JJ$154,261+G$4-2022,FALSE)*(1-3%)</f>
        <v>148930.45176429124</v>
      </c>
      <c r="H93" s="15">
        <f>VLOOKUP($A93,'Потребление ЭЭ_базовая линия'!$A$6:$JJ$154,261+H$4-2022,FALSE)*(1-3%)</f>
        <v>181256.06109781194</v>
      </c>
      <c r="I93" s="15">
        <f>VLOOKUP($A93,'Потребление ЭЭ_базовая линия'!$A$6:$JJ$154,261+I$4-2022,FALSE)*(1-3%)</f>
        <v>181256.06109781194</v>
      </c>
      <c r="J93" s="15">
        <f>VLOOKUP($A93,'Потребление ЭЭ_базовая линия'!$A$6:$JJ$154,261+J$4-2022,FALSE)*(1-3%)</f>
        <v>181256.06109781194</v>
      </c>
      <c r="K93" s="15">
        <f>VLOOKUP($A93,'Потребление ЭЭ_базовая линия'!$A$6:$JJ$154,261+K$4-2022,FALSE)*(1-3%)</f>
        <v>181256.06109781194</v>
      </c>
      <c r="L93" s="15">
        <f>VLOOKUP($A93,'Потребление ЭЭ_базовая линия'!$A$6:$JJ$154,261+L$4-2022,FALSE)*(1-3%)</f>
        <v>32325.609333520715</v>
      </c>
      <c r="M93" s="15">
        <f>VLOOKUP($A93,'Потребление ЭЭ_базовая линия'!$A$6:$JJ$154,261+M$4-2022,FALSE)*(1-3%)</f>
        <v>0</v>
      </c>
      <c r="N93" s="14"/>
    </row>
    <row r="94" spans="1:14" x14ac:dyDescent="0.25">
      <c r="A94" s="5" t="s">
        <v>191</v>
      </c>
      <c r="B94" s="3" t="s">
        <v>192</v>
      </c>
      <c r="C94" s="3" t="s">
        <v>314</v>
      </c>
      <c r="E94" s="14">
        <f>VLOOKUP($A94,'Потребление ЭЭ_базовая линия'!$A$6:$JJ$154,261+E$4-2022,FALSE)*(1-3%)</f>
        <v>0</v>
      </c>
      <c r="F94" s="15">
        <f>VLOOKUP($A94,'Потребление ЭЭ_базовая линия'!$A$6:$JJ$154,261+F$4-2022,FALSE)*(1-3%)</f>
        <v>0</v>
      </c>
      <c r="G94" s="15">
        <f>VLOOKUP($A94,'Потребление ЭЭ_базовая линия'!$A$6:$JJ$154,261+G$4-2022,FALSE)*(1-3%)</f>
        <v>138495.63180686792</v>
      </c>
      <c r="H94" s="15">
        <f>VLOOKUP($A94,'Потребление ЭЭ_базовая линия'!$A$6:$JJ$154,261+H$4-2022,FALSE)*(1-3%)</f>
        <v>167643.47727904411</v>
      </c>
      <c r="I94" s="15">
        <f>VLOOKUP($A94,'Потребление ЭЭ_базовая линия'!$A$6:$JJ$154,261+I$4-2022,FALSE)*(1-3%)</f>
        <v>167643.47727904411</v>
      </c>
      <c r="J94" s="15">
        <f>VLOOKUP($A94,'Потребление ЭЭ_базовая линия'!$A$6:$JJ$154,261+J$4-2022,FALSE)*(1-3%)</f>
        <v>167643.47727904411</v>
      </c>
      <c r="K94" s="15">
        <f>VLOOKUP($A94,'Потребление ЭЭ_базовая линия'!$A$6:$JJ$154,261+K$4-2022,FALSE)*(1-3%)</f>
        <v>167643.47727904411</v>
      </c>
      <c r="L94" s="15">
        <f>VLOOKUP($A94,'Потребление ЭЭ_базовая линия'!$A$6:$JJ$154,261+L$4-2022,FALSE)*(1-3%)</f>
        <v>29147.845472176181</v>
      </c>
      <c r="M94" s="15">
        <f>VLOOKUP($A94,'Потребление ЭЭ_базовая линия'!$A$6:$JJ$154,261+M$4-2022,FALSE)*(1-3%)</f>
        <v>0</v>
      </c>
      <c r="N94" s="14"/>
    </row>
    <row r="95" spans="1:14" x14ac:dyDescent="0.25">
      <c r="A95" s="5" t="s">
        <v>243</v>
      </c>
      <c r="B95" s="3" t="s">
        <v>244</v>
      </c>
      <c r="C95" s="3" t="s">
        <v>314</v>
      </c>
      <c r="E95" s="14">
        <f>VLOOKUP($A95,'Потребление ЭЭ_базовая линия'!$A$6:$JJ$154,261+E$4-2022,FALSE)*(1-3%)</f>
        <v>0</v>
      </c>
      <c r="F95" s="15">
        <f>VLOOKUP($A95,'Потребление ЭЭ_базовая линия'!$A$6:$JJ$154,261+F$4-2022,FALSE)*(1-3%)</f>
        <v>0</v>
      </c>
      <c r="G95" s="15">
        <f>VLOOKUP($A95,'Потребление ЭЭ_базовая линия'!$A$6:$JJ$154,261+G$4-2022,FALSE)*(1-3%)</f>
        <v>111691.46540235732</v>
      </c>
      <c r="H95" s="15">
        <f>VLOOKUP($A95,'Потребление ЭЭ_базовая линия'!$A$6:$JJ$154,261+H$4-2022,FALSE)*(1-3%)</f>
        <v>134179.09274945839</v>
      </c>
      <c r="I95" s="15">
        <f>VLOOKUP($A95,'Потребление ЭЭ_базовая линия'!$A$6:$JJ$154,261+I$4-2022,FALSE)*(1-3%)</f>
        <v>134179.09274945839</v>
      </c>
      <c r="J95" s="15">
        <f>VLOOKUP($A95,'Потребление ЭЭ_базовая линия'!$A$6:$JJ$154,261+J$4-2022,FALSE)*(1-3%)</f>
        <v>134179.09274945839</v>
      </c>
      <c r="K95" s="15">
        <f>VLOOKUP($A95,'Потребление ЭЭ_базовая линия'!$A$6:$JJ$154,261+K$4-2022,FALSE)*(1-3%)</f>
        <v>134179.09274945839</v>
      </c>
      <c r="L95" s="15">
        <f>VLOOKUP($A95,'Потребление ЭЭ_базовая линия'!$A$6:$JJ$154,261+L$4-2022,FALSE)*(1-3%)</f>
        <v>22487.627347101072</v>
      </c>
      <c r="M95" s="15">
        <f>VLOOKUP($A95,'Потребление ЭЭ_базовая линия'!$A$6:$JJ$154,261+M$4-2022,FALSE)*(1-3%)</f>
        <v>0</v>
      </c>
      <c r="N95" s="14"/>
    </row>
    <row r="96" spans="1:14" x14ac:dyDescent="0.25">
      <c r="A96" s="1" t="s">
        <v>67</v>
      </c>
      <c r="B96" s="3" t="s">
        <v>68</v>
      </c>
      <c r="C96" s="3" t="s">
        <v>314</v>
      </c>
      <c r="E96" s="14">
        <f>VLOOKUP($A96,'Потребление ЭЭ_базовая линия'!$A$6:$JJ$154,261+E$4-2022,FALSE)*(1-3%)</f>
        <v>0</v>
      </c>
      <c r="F96" s="15">
        <f>VLOOKUP($A96,'Потребление ЭЭ_базовая линия'!$A$6:$JJ$154,261+F$4-2022,FALSE)*(1-3%)</f>
        <v>0</v>
      </c>
      <c r="G96" s="15">
        <f>VLOOKUP($A96,'Потребление ЭЭ_базовая линия'!$A$6:$JJ$154,261+G$4-2022,FALSE)*(1-3%)</f>
        <v>176341.23750826361</v>
      </c>
      <c r="H96" s="15">
        <f>VLOOKUP($A96,'Потребление ЭЭ_базовая линия'!$A$6:$JJ$154,261+H$4-2022,FALSE)*(1-3%)</f>
        <v>257015.65934708228</v>
      </c>
      <c r="I96" s="15">
        <f>VLOOKUP($A96,'Потребление ЭЭ_базовая линия'!$A$6:$JJ$154,261+I$4-2022,FALSE)*(1-3%)</f>
        <v>257015.65934708228</v>
      </c>
      <c r="J96" s="15">
        <f>VLOOKUP($A96,'Потребление ЭЭ_базовая линия'!$A$6:$JJ$154,261+J$4-2022,FALSE)*(1-3%)</f>
        <v>257015.65934708228</v>
      </c>
      <c r="K96" s="15">
        <f>VLOOKUP($A96,'Потребление ЭЭ_базовая линия'!$A$6:$JJ$154,261+K$4-2022,FALSE)*(1-3%)</f>
        <v>257015.65934708228</v>
      </c>
      <c r="L96" s="15">
        <f>VLOOKUP($A96,'Потребление ЭЭ_базовая линия'!$A$6:$JJ$154,261+L$4-2022,FALSE)*(1-3%)</f>
        <v>80674.421838818729</v>
      </c>
      <c r="M96" s="15">
        <f>VLOOKUP($A96,'Потребление ЭЭ_базовая линия'!$A$6:$JJ$154,261+M$4-2022,FALSE)*(1-3%)</f>
        <v>0</v>
      </c>
      <c r="N96" s="14"/>
    </row>
    <row r="97" spans="1:14" x14ac:dyDescent="0.25">
      <c r="A97" s="5" t="s">
        <v>89</v>
      </c>
      <c r="B97" s="3" t="s">
        <v>90</v>
      </c>
      <c r="C97" s="3" t="s">
        <v>314</v>
      </c>
      <c r="E97" s="14">
        <f>VLOOKUP($A97,'Потребление ЭЭ_базовая линия'!$A$6:$JJ$154,261+E$4-2022,FALSE)*(1-3%)</f>
        <v>0</v>
      </c>
      <c r="F97" s="15">
        <f>VLOOKUP($A97,'Потребление ЭЭ_базовая линия'!$A$6:$JJ$154,261+F$4-2022,FALSE)*(1-3%)</f>
        <v>0</v>
      </c>
      <c r="G97" s="15">
        <f>VLOOKUP($A97,'Потребление ЭЭ_базовая линия'!$A$6:$JJ$154,261+G$4-2022,FALSE)*(1-3%)</f>
        <v>215893.02699204141</v>
      </c>
      <c r="H97" s="15">
        <f>VLOOKUP($A97,'Потребление ЭЭ_базовая линия'!$A$6:$JJ$154,261+H$4-2022,FALSE)*(1-3%)</f>
        <v>280774.39864628465</v>
      </c>
      <c r="I97" s="15">
        <f>VLOOKUP($A97,'Потребление ЭЭ_базовая линия'!$A$6:$JJ$154,261+I$4-2022,FALSE)*(1-3%)</f>
        <v>280774.39864628465</v>
      </c>
      <c r="J97" s="15">
        <f>VLOOKUP($A97,'Потребление ЭЭ_базовая линия'!$A$6:$JJ$154,261+J$4-2022,FALSE)*(1-3%)</f>
        <v>280774.39864628465</v>
      </c>
      <c r="K97" s="15">
        <f>VLOOKUP($A97,'Потребление ЭЭ_базовая линия'!$A$6:$JJ$154,261+K$4-2022,FALSE)*(1-3%)</f>
        <v>280774.39864628465</v>
      </c>
      <c r="L97" s="15">
        <f>VLOOKUP($A97,'Потребление ЭЭ_базовая линия'!$A$6:$JJ$154,261+L$4-2022,FALSE)*(1-3%)</f>
        <v>64881.371654243259</v>
      </c>
      <c r="M97" s="15">
        <f>VLOOKUP($A97,'Потребление ЭЭ_базовая линия'!$A$6:$JJ$154,261+M$4-2022,FALSE)*(1-3%)</f>
        <v>0</v>
      </c>
      <c r="N97" s="14"/>
    </row>
    <row r="98" spans="1:14" x14ac:dyDescent="0.25">
      <c r="A98" s="5" t="s">
        <v>119</v>
      </c>
      <c r="B98" s="3" t="s">
        <v>120</v>
      </c>
      <c r="C98" s="3" t="s">
        <v>314</v>
      </c>
      <c r="E98" s="14">
        <f>VLOOKUP($A98,'Потребление ЭЭ_базовая линия'!$A$6:$JJ$154,261+E$4-2022,FALSE)*(1-3%)</f>
        <v>0</v>
      </c>
      <c r="F98" s="15">
        <f>VLOOKUP($A98,'Потребление ЭЭ_базовая линия'!$A$6:$JJ$154,261+F$4-2022,FALSE)*(1-3%)</f>
        <v>0</v>
      </c>
      <c r="G98" s="15">
        <f>VLOOKUP($A98,'Потребление ЭЭ_базовая линия'!$A$6:$JJ$154,261+G$4-2022,FALSE)*(1-3%)</f>
        <v>99432.129911788099</v>
      </c>
      <c r="H98" s="15">
        <f>VLOOKUP($A98,'Потребление ЭЭ_базовая линия'!$A$6:$JJ$154,261+H$4-2022,FALSE)*(1-3%)</f>
        <v>137638.3574746857</v>
      </c>
      <c r="I98" s="15">
        <f>VLOOKUP($A98,'Потребление ЭЭ_базовая линия'!$A$6:$JJ$154,261+I$4-2022,FALSE)*(1-3%)</f>
        <v>137638.3574746857</v>
      </c>
      <c r="J98" s="15">
        <f>VLOOKUP($A98,'Потребление ЭЭ_базовая линия'!$A$6:$JJ$154,261+J$4-2022,FALSE)*(1-3%)</f>
        <v>137638.3574746857</v>
      </c>
      <c r="K98" s="15">
        <f>VLOOKUP($A98,'Потребление ЭЭ_базовая линия'!$A$6:$JJ$154,261+K$4-2022,FALSE)*(1-3%)</f>
        <v>137638.3574746857</v>
      </c>
      <c r="L98" s="15">
        <f>VLOOKUP($A98,'Потребление ЭЭ_базовая линия'!$A$6:$JJ$154,261+L$4-2022,FALSE)*(1-3%)</f>
        <v>38206.227562897613</v>
      </c>
      <c r="M98" s="15">
        <f>VLOOKUP($A98,'Потребление ЭЭ_базовая линия'!$A$6:$JJ$154,261+M$4-2022,FALSE)*(1-3%)</f>
        <v>0</v>
      </c>
      <c r="N98" s="14"/>
    </row>
    <row r="99" spans="1:14" x14ac:dyDescent="0.25">
      <c r="A99" s="5" t="s">
        <v>277</v>
      </c>
      <c r="B99" s="3" t="s">
        <v>278</v>
      </c>
      <c r="C99" s="3" t="s">
        <v>314</v>
      </c>
      <c r="E99" s="14">
        <f>VLOOKUP($A99,'Потребление ЭЭ_базовая линия'!$A$6:$JJ$154,261+E$4-2022,FALSE)*(1-3%)</f>
        <v>0</v>
      </c>
      <c r="F99" s="15">
        <f>VLOOKUP($A99,'Потребление ЭЭ_базовая линия'!$A$6:$JJ$154,261+F$4-2022,FALSE)*(1-3%)</f>
        <v>0</v>
      </c>
      <c r="G99" s="15">
        <f>VLOOKUP($A99,'Потребление ЭЭ_базовая линия'!$A$6:$JJ$154,261+G$4-2022,FALSE)*(1-3%)</f>
        <v>144683.62165988097</v>
      </c>
      <c r="H99" s="15">
        <f>VLOOKUP($A99,'Потребление ЭЭ_базовая линия'!$A$6:$JJ$154,261+H$4-2022,FALSE)*(1-3%)</f>
        <v>192644.68284216669</v>
      </c>
      <c r="I99" s="15">
        <f>VLOOKUP($A99,'Потребление ЭЭ_базовая линия'!$A$6:$JJ$154,261+I$4-2022,FALSE)*(1-3%)</f>
        <v>192644.68284216669</v>
      </c>
      <c r="J99" s="15">
        <f>VLOOKUP($A99,'Потребление ЭЭ_базовая линия'!$A$6:$JJ$154,261+J$4-2022,FALSE)*(1-3%)</f>
        <v>192644.68284216669</v>
      </c>
      <c r="K99" s="15">
        <f>VLOOKUP($A99,'Потребление ЭЭ_базовая линия'!$A$6:$JJ$154,261+K$4-2022,FALSE)*(1-3%)</f>
        <v>192644.68284216669</v>
      </c>
      <c r="L99" s="15">
        <f>VLOOKUP($A99,'Потребление ЭЭ_базовая линия'!$A$6:$JJ$154,261+L$4-2022,FALSE)*(1-3%)</f>
        <v>47961.061182285695</v>
      </c>
      <c r="M99" s="15">
        <f>VLOOKUP($A99,'Потребление ЭЭ_базовая линия'!$A$6:$JJ$154,261+M$4-2022,FALSE)*(1-3%)</f>
        <v>0</v>
      </c>
      <c r="N99" s="14"/>
    </row>
    <row r="100" spans="1:14" x14ac:dyDescent="0.25">
      <c r="A100" s="5" t="s">
        <v>297</v>
      </c>
      <c r="B100" s="3" t="s">
        <v>298</v>
      </c>
      <c r="C100" s="3" t="s">
        <v>314</v>
      </c>
      <c r="E100" s="14">
        <f>VLOOKUP($A100,'Потребление ЭЭ_базовая линия'!$A$6:$JJ$154,261+E$4-2022,FALSE)*(1-3%)</f>
        <v>0</v>
      </c>
      <c r="F100" s="15">
        <f>VLOOKUP($A100,'Потребление ЭЭ_базовая линия'!$A$6:$JJ$154,261+F$4-2022,FALSE)*(1-3%)</f>
        <v>0</v>
      </c>
      <c r="G100" s="15">
        <f>VLOOKUP($A100,'Потребление ЭЭ_базовая линия'!$A$6:$JJ$154,261+G$4-2022,FALSE)*(1-3%)</f>
        <v>157595.98110816666</v>
      </c>
      <c r="H100" s="15">
        <f>VLOOKUP($A100,'Потребление ЭЭ_базовая линия'!$A$6:$JJ$154,261+H$4-2022,FALSE)*(1-3%)</f>
        <v>212491.69546973621</v>
      </c>
      <c r="I100" s="15">
        <f>VLOOKUP($A100,'Потребление ЭЭ_базовая линия'!$A$6:$JJ$154,261+I$4-2022,FALSE)*(1-3%)</f>
        <v>212491.69546973621</v>
      </c>
      <c r="J100" s="15">
        <f>VLOOKUP($A100,'Потребление ЭЭ_базовая линия'!$A$6:$JJ$154,261+J$4-2022,FALSE)*(1-3%)</f>
        <v>212491.69546973621</v>
      </c>
      <c r="K100" s="15">
        <f>VLOOKUP($A100,'Потребление ЭЭ_базовая линия'!$A$6:$JJ$154,261+K$4-2022,FALSE)*(1-3%)</f>
        <v>212491.69546973621</v>
      </c>
      <c r="L100" s="15">
        <f>VLOOKUP($A100,'Потребление ЭЭ_базовая линия'!$A$6:$JJ$154,261+L$4-2022,FALSE)*(1-3%)</f>
        <v>54895.714361569531</v>
      </c>
      <c r="M100" s="15">
        <f>VLOOKUP($A100,'Потребление ЭЭ_базовая линия'!$A$6:$JJ$154,261+M$4-2022,FALSE)*(1-3%)</f>
        <v>0</v>
      </c>
      <c r="N100" s="14"/>
    </row>
    <row r="101" spans="1:14" x14ac:dyDescent="0.25">
      <c r="A101" s="5" t="s">
        <v>281</v>
      </c>
      <c r="B101" s="3" t="s">
        <v>282</v>
      </c>
      <c r="C101" s="3" t="s">
        <v>314</v>
      </c>
      <c r="E101" s="14">
        <f>VLOOKUP($A101,'Потребление ЭЭ_базовая линия'!$A$6:$JJ$154,261+E$4-2022,FALSE)*(1-3%)</f>
        <v>0</v>
      </c>
      <c r="F101" s="15">
        <f>VLOOKUP($A101,'Потребление ЭЭ_базовая линия'!$A$6:$JJ$154,261+F$4-2022,FALSE)*(1-3%)</f>
        <v>0</v>
      </c>
      <c r="G101" s="15">
        <f>VLOOKUP($A101,'Потребление ЭЭ_базовая линия'!$A$6:$JJ$154,261+G$4-2022,FALSE)*(1-3%)</f>
        <v>173416.62586666667</v>
      </c>
      <c r="H101" s="15">
        <f>VLOOKUP($A101,'Потребление ЭЭ_базовая линия'!$A$6:$JJ$154,261+H$4-2022,FALSE)*(1-3%)</f>
        <v>226384.35256190476</v>
      </c>
      <c r="I101" s="15">
        <f>VLOOKUP($A101,'Потребление ЭЭ_базовая линия'!$A$6:$JJ$154,261+I$4-2022,FALSE)*(1-3%)</f>
        <v>226384.35256190476</v>
      </c>
      <c r="J101" s="15">
        <f>VLOOKUP($A101,'Потребление ЭЭ_базовая линия'!$A$6:$JJ$154,261+J$4-2022,FALSE)*(1-3%)</f>
        <v>226384.35256190476</v>
      </c>
      <c r="K101" s="15">
        <f>VLOOKUP($A101,'Потребление ЭЭ_базовая линия'!$A$6:$JJ$154,261+K$4-2022,FALSE)*(1-3%)</f>
        <v>226384.35256190476</v>
      </c>
      <c r="L101" s="15">
        <f>VLOOKUP($A101,'Потребление ЭЭ_базовая линия'!$A$6:$JJ$154,261+L$4-2022,FALSE)*(1-3%)</f>
        <v>52967.726695238089</v>
      </c>
      <c r="M101" s="15">
        <f>VLOOKUP($A101,'Потребление ЭЭ_базовая линия'!$A$6:$JJ$154,261+M$4-2022,FALSE)*(1-3%)</f>
        <v>0</v>
      </c>
      <c r="N101" s="14"/>
    </row>
    <row r="102" spans="1:14" x14ac:dyDescent="0.25">
      <c r="A102" s="5" t="s">
        <v>193</v>
      </c>
      <c r="B102" s="3" t="s">
        <v>194</v>
      </c>
      <c r="C102" s="3" t="s">
        <v>314</v>
      </c>
      <c r="E102" s="14">
        <f>VLOOKUP($A102,'Потребление ЭЭ_базовая линия'!$A$6:$JJ$154,261+E$4-2022,FALSE)*(1-3%)</f>
        <v>0</v>
      </c>
      <c r="F102" s="15">
        <f>VLOOKUP($A102,'Потребление ЭЭ_базовая линия'!$A$6:$JJ$154,261+F$4-2022,FALSE)*(1-3%)</f>
        <v>0</v>
      </c>
      <c r="G102" s="15">
        <f>VLOOKUP($A102,'Потребление ЭЭ_базовая линия'!$A$6:$JJ$154,261+G$4-2022,FALSE)*(1-3%)</f>
        <v>128962.393392609</v>
      </c>
      <c r="H102" s="15">
        <f>VLOOKUP($A102,'Потребление ЭЭ_базовая линия'!$A$6:$JJ$154,261+H$4-2022,FALSE)*(1-3%)</f>
        <v>177689.84110582329</v>
      </c>
      <c r="I102" s="15">
        <f>VLOOKUP($A102,'Потребление ЭЭ_базовая линия'!$A$6:$JJ$154,261+I$4-2022,FALSE)*(1-3%)</f>
        <v>177689.84110582329</v>
      </c>
      <c r="J102" s="15">
        <f>VLOOKUP($A102,'Потребление ЭЭ_базовая линия'!$A$6:$JJ$154,261+J$4-2022,FALSE)*(1-3%)</f>
        <v>177689.84110582329</v>
      </c>
      <c r="K102" s="15">
        <f>VLOOKUP($A102,'Потребление ЭЭ_базовая линия'!$A$6:$JJ$154,261+K$4-2022,FALSE)*(1-3%)</f>
        <v>177689.84110582329</v>
      </c>
      <c r="L102" s="15">
        <f>VLOOKUP($A102,'Потребление ЭЭ_базовая линия'!$A$6:$JJ$154,261+L$4-2022,FALSE)*(1-3%)</f>
        <v>48727.447713214286</v>
      </c>
      <c r="M102" s="15">
        <f>VLOOKUP($A102,'Потребление ЭЭ_базовая линия'!$A$6:$JJ$154,261+M$4-2022,FALSE)*(1-3%)</f>
        <v>0</v>
      </c>
      <c r="N102" s="14"/>
    </row>
    <row r="103" spans="1:14" x14ac:dyDescent="0.25">
      <c r="A103" s="5" t="s">
        <v>245</v>
      </c>
      <c r="B103" s="3" t="s">
        <v>246</v>
      </c>
      <c r="C103" s="3" t="s">
        <v>314</v>
      </c>
      <c r="E103" s="14">
        <f>VLOOKUP($A103,'Потребление ЭЭ_базовая линия'!$A$6:$JJ$154,261+E$4-2022,FALSE)*(1-3%)</f>
        <v>0</v>
      </c>
      <c r="F103" s="15">
        <f>VLOOKUP($A103,'Потребление ЭЭ_базовая линия'!$A$6:$JJ$154,261+F$4-2022,FALSE)*(1-3%)</f>
        <v>0</v>
      </c>
      <c r="G103" s="15">
        <f>VLOOKUP($A103,'Потребление ЭЭ_базовая линия'!$A$6:$JJ$154,261+G$4-2022,FALSE)*(1-3%)</f>
        <v>236803.19332231887</v>
      </c>
      <c r="H103" s="15">
        <f>VLOOKUP($A103,'Потребление ЭЭ_базовая линия'!$A$6:$JJ$154,261+H$4-2022,FALSE)*(1-3%)</f>
        <v>307584.22655957873</v>
      </c>
      <c r="I103" s="15">
        <f>VLOOKUP($A103,'Потребление ЭЭ_базовая линия'!$A$6:$JJ$154,261+I$4-2022,FALSE)*(1-3%)</f>
        <v>307584.22655957873</v>
      </c>
      <c r="J103" s="15">
        <f>VLOOKUP($A103,'Потребление ЭЭ_базовая линия'!$A$6:$JJ$154,261+J$4-2022,FALSE)*(1-3%)</f>
        <v>307584.22655957873</v>
      </c>
      <c r="K103" s="15">
        <f>VLOOKUP($A103,'Потребление ЭЭ_базовая линия'!$A$6:$JJ$154,261+K$4-2022,FALSE)*(1-3%)</f>
        <v>307584.22655957873</v>
      </c>
      <c r="L103" s="15">
        <f>VLOOKUP($A103,'Потребление ЭЭ_базовая линия'!$A$6:$JJ$154,261+L$4-2022,FALSE)*(1-3%)</f>
        <v>70781.033237259835</v>
      </c>
      <c r="M103" s="15">
        <f>VLOOKUP($A103,'Потребление ЭЭ_базовая линия'!$A$6:$JJ$154,261+M$4-2022,FALSE)*(1-3%)</f>
        <v>0</v>
      </c>
      <c r="N103" s="14"/>
    </row>
    <row r="104" spans="1:14" x14ac:dyDescent="0.25">
      <c r="A104" s="5" t="s">
        <v>117</v>
      </c>
      <c r="B104" s="3" t="s">
        <v>118</v>
      </c>
      <c r="C104" s="3" t="s">
        <v>314</v>
      </c>
      <c r="E104" s="14">
        <f>VLOOKUP($A104,'Потребление ЭЭ_базовая линия'!$A$6:$JJ$154,261+E$4-2022,FALSE)*(1-3%)</f>
        <v>0</v>
      </c>
      <c r="F104" s="15">
        <f>VLOOKUP($A104,'Потребление ЭЭ_базовая линия'!$A$6:$JJ$154,261+F$4-2022,FALSE)*(1-3%)</f>
        <v>0</v>
      </c>
      <c r="G104" s="15">
        <f>VLOOKUP($A104,'Потребление ЭЭ_базовая линия'!$A$6:$JJ$154,261+G$4-2022,FALSE)*(1-3%)</f>
        <v>100448.69418755233</v>
      </c>
      <c r="H104" s="15">
        <f>VLOOKUP($A104,'Потребление ЭЭ_базовая линия'!$A$6:$JJ$154,261+H$4-2022,FALSE)*(1-3%)</f>
        <v>136992.3632888381</v>
      </c>
      <c r="I104" s="15">
        <f>VLOOKUP($A104,'Потребление ЭЭ_базовая линия'!$A$6:$JJ$154,261+I$4-2022,FALSE)*(1-3%)</f>
        <v>136992.3632888381</v>
      </c>
      <c r="J104" s="15">
        <f>VLOOKUP($A104,'Потребление ЭЭ_базовая линия'!$A$6:$JJ$154,261+J$4-2022,FALSE)*(1-3%)</f>
        <v>136992.3632888381</v>
      </c>
      <c r="K104" s="15">
        <f>VLOOKUP($A104,'Потребление ЭЭ_базовая линия'!$A$6:$JJ$154,261+K$4-2022,FALSE)*(1-3%)</f>
        <v>136992.3632888381</v>
      </c>
      <c r="L104" s="15">
        <f>VLOOKUP($A104,'Потребление ЭЭ_базовая линия'!$A$6:$JJ$154,261+L$4-2022,FALSE)*(1-3%)</f>
        <v>36543.669101285712</v>
      </c>
      <c r="M104" s="15">
        <f>VLOOKUP($A104,'Потребление ЭЭ_базовая линия'!$A$6:$JJ$154,261+M$4-2022,FALSE)*(1-3%)</f>
        <v>0</v>
      </c>
      <c r="N104" s="14"/>
    </row>
    <row r="105" spans="1:14" x14ac:dyDescent="0.25">
      <c r="A105" s="5" t="s">
        <v>289</v>
      </c>
      <c r="B105" s="3" t="s">
        <v>290</v>
      </c>
      <c r="C105" s="3" t="s">
        <v>314</v>
      </c>
      <c r="E105" s="14">
        <f>VLOOKUP($A105,'Потребление ЭЭ_базовая линия'!$A$6:$JJ$154,261+E$4-2022,FALSE)*(1-3%)</f>
        <v>0</v>
      </c>
      <c r="F105" s="15">
        <f>VLOOKUP($A105,'Потребление ЭЭ_базовая линия'!$A$6:$JJ$154,261+F$4-2022,FALSE)*(1-3%)</f>
        <v>0</v>
      </c>
      <c r="G105" s="15">
        <f>VLOOKUP($A105,'Потребление ЭЭ_базовая линия'!$A$6:$JJ$154,261+G$4-2022,FALSE)*(1-3%)</f>
        <v>127526.82149999998</v>
      </c>
      <c r="H105" s="15">
        <f>VLOOKUP($A105,'Потребление ЭЭ_базовая линия'!$A$6:$JJ$154,261+H$4-2022,FALSE)*(1-3%)</f>
        <v>192482.83108333335</v>
      </c>
      <c r="I105" s="15">
        <f>VLOOKUP($A105,'Потребление ЭЭ_базовая линия'!$A$6:$JJ$154,261+I$4-2022,FALSE)*(1-3%)</f>
        <v>192482.83108333335</v>
      </c>
      <c r="J105" s="15">
        <f>VLOOKUP($A105,'Потребление ЭЭ_базовая линия'!$A$6:$JJ$154,261+J$4-2022,FALSE)*(1-3%)</f>
        <v>192482.83108333335</v>
      </c>
      <c r="K105" s="15">
        <f>VLOOKUP($A105,'Потребление ЭЭ_базовая линия'!$A$6:$JJ$154,261+K$4-2022,FALSE)*(1-3%)</f>
        <v>192482.83108333335</v>
      </c>
      <c r="L105" s="15">
        <f>VLOOKUP($A105,'Потребление ЭЭ_базовая линия'!$A$6:$JJ$154,261+L$4-2022,FALSE)*(1-3%)</f>
        <v>64956.009583333325</v>
      </c>
      <c r="M105" s="15">
        <f>VLOOKUP($A105,'Потребление ЭЭ_базовая линия'!$A$6:$JJ$154,261+M$4-2022,FALSE)*(1-3%)</f>
        <v>0</v>
      </c>
      <c r="N105" s="14"/>
    </row>
    <row r="106" spans="1:14" x14ac:dyDescent="0.25">
      <c r="A106" s="5" t="s">
        <v>121</v>
      </c>
      <c r="B106" s="3" t="s">
        <v>122</v>
      </c>
      <c r="C106" s="3" t="s">
        <v>314</v>
      </c>
      <c r="E106" s="14">
        <f>VLOOKUP($A106,'Потребление ЭЭ_базовая линия'!$A$6:$JJ$154,261+E$4-2022,FALSE)*(1-3%)</f>
        <v>0</v>
      </c>
      <c r="F106" s="15">
        <f>VLOOKUP($A106,'Потребление ЭЭ_базовая линия'!$A$6:$JJ$154,261+F$4-2022,FALSE)*(1-3%)</f>
        <v>0</v>
      </c>
      <c r="G106" s="15">
        <f>VLOOKUP($A106,'Потребление ЭЭ_базовая линия'!$A$6:$JJ$154,261+G$4-2022,FALSE)*(1-3%)</f>
        <v>139717.95842883142</v>
      </c>
      <c r="H106" s="15">
        <f>VLOOKUP($A106,'Потребление ЭЭ_базовая линия'!$A$6:$JJ$154,261+H$4-2022,FALSE)*(1-3%)</f>
        <v>195576.51955302284</v>
      </c>
      <c r="I106" s="15">
        <f>VLOOKUP($A106,'Потребление ЭЭ_базовая линия'!$A$6:$JJ$154,261+I$4-2022,FALSE)*(1-3%)</f>
        <v>195576.51955302284</v>
      </c>
      <c r="J106" s="15">
        <f>VLOOKUP($A106,'Потребление ЭЭ_базовая линия'!$A$6:$JJ$154,261+J$4-2022,FALSE)*(1-3%)</f>
        <v>195576.51955302284</v>
      </c>
      <c r="K106" s="15">
        <f>VLOOKUP($A106,'Потребление ЭЭ_базовая линия'!$A$6:$JJ$154,261+K$4-2022,FALSE)*(1-3%)</f>
        <v>195576.51955302284</v>
      </c>
      <c r="L106" s="15">
        <f>VLOOKUP($A106,'Потребление ЭЭ_базовая линия'!$A$6:$JJ$154,261+L$4-2022,FALSE)*(1-3%)</f>
        <v>55858.56112419143</v>
      </c>
      <c r="M106" s="15">
        <f>VLOOKUP($A106,'Потребление ЭЭ_базовая линия'!$A$6:$JJ$154,261+M$4-2022,FALSE)*(1-3%)</f>
        <v>0</v>
      </c>
      <c r="N106" s="14"/>
    </row>
    <row r="107" spans="1:14" x14ac:dyDescent="0.25">
      <c r="A107" s="5" t="s">
        <v>95</v>
      </c>
      <c r="B107" s="3" t="s">
        <v>96</v>
      </c>
      <c r="C107" s="3" t="s">
        <v>314</v>
      </c>
      <c r="E107" s="14">
        <f>VLOOKUP($A107,'Потребление ЭЭ_базовая линия'!$A$6:$JJ$154,261+E$4-2022,FALSE)*(1-3%)</f>
        <v>0</v>
      </c>
      <c r="F107" s="15">
        <f>VLOOKUP($A107,'Потребление ЭЭ_базовая линия'!$A$6:$JJ$154,261+F$4-2022,FALSE)*(1-3%)</f>
        <v>0</v>
      </c>
      <c r="G107" s="15">
        <f>VLOOKUP($A107,'Потребление ЭЭ_базовая линия'!$A$6:$JJ$154,261+G$4-2022,FALSE)*(1-3%)</f>
        <v>143682.76770168208</v>
      </c>
      <c r="H107" s="15">
        <f>VLOOKUP($A107,'Потребление ЭЭ_базовая линия'!$A$6:$JJ$154,261+H$4-2022,FALSE)*(1-3%)</f>
        <v>193579.63960848073</v>
      </c>
      <c r="I107" s="15">
        <f>VLOOKUP($A107,'Потребление ЭЭ_базовая линия'!$A$6:$JJ$154,261+I$4-2022,FALSE)*(1-3%)</f>
        <v>193579.63960848073</v>
      </c>
      <c r="J107" s="15">
        <f>VLOOKUP($A107,'Потребление ЭЭ_базовая линия'!$A$6:$JJ$154,261+J$4-2022,FALSE)*(1-3%)</f>
        <v>193579.63960848073</v>
      </c>
      <c r="K107" s="15">
        <f>VLOOKUP($A107,'Потребление ЭЭ_базовая линия'!$A$6:$JJ$154,261+K$4-2022,FALSE)*(1-3%)</f>
        <v>193579.63960848073</v>
      </c>
      <c r="L107" s="15">
        <f>VLOOKUP($A107,'Потребление ЭЭ_базовая линия'!$A$6:$JJ$154,261+L$4-2022,FALSE)*(1-3%)</f>
        <v>49896.871906798588</v>
      </c>
      <c r="M107" s="15">
        <f>VLOOKUP($A107,'Потребление ЭЭ_базовая линия'!$A$6:$JJ$154,261+M$4-2022,FALSE)*(1-3%)</f>
        <v>0</v>
      </c>
      <c r="N107" s="14"/>
    </row>
    <row r="108" spans="1:14" x14ac:dyDescent="0.25">
      <c r="A108" s="5" t="s">
        <v>133</v>
      </c>
      <c r="B108" s="3" t="s">
        <v>134</v>
      </c>
      <c r="C108" s="3" t="s">
        <v>314</v>
      </c>
      <c r="E108" s="14">
        <f>VLOOKUP($A108,'Потребление ЭЭ_базовая линия'!$A$6:$JJ$154,261+E$4-2022,FALSE)*(1-3%)</f>
        <v>0</v>
      </c>
      <c r="F108" s="15">
        <f>VLOOKUP($A108,'Потребление ЭЭ_базовая линия'!$A$6:$JJ$154,261+F$4-2022,FALSE)*(1-3%)</f>
        <v>0</v>
      </c>
      <c r="G108" s="15">
        <f>VLOOKUP($A108,'Потребление ЭЭ_базовая линия'!$A$6:$JJ$154,261+G$4-2022,FALSE)*(1-3%)</f>
        <v>151941.64222120697</v>
      </c>
      <c r="H108" s="15">
        <f>VLOOKUP($A108,'Потребление ЭЭ_базовая линия'!$A$6:$JJ$154,261+H$4-2022,FALSE)*(1-3%)</f>
        <v>231533.05319400609</v>
      </c>
      <c r="I108" s="15">
        <f>VLOOKUP($A108,'Потребление ЭЭ_базовая линия'!$A$6:$JJ$154,261+I$4-2022,FALSE)*(1-3%)</f>
        <v>231533.05319400609</v>
      </c>
      <c r="J108" s="15">
        <f>VLOOKUP($A108,'Потребление ЭЭ_базовая линия'!$A$6:$JJ$154,261+J$4-2022,FALSE)*(1-3%)</f>
        <v>231533.05319400609</v>
      </c>
      <c r="K108" s="15">
        <f>VLOOKUP($A108,'Потребление ЭЭ_базовая линия'!$A$6:$JJ$154,261+K$4-2022,FALSE)*(1-3%)</f>
        <v>231533.05319400609</v>
      </c>
      <c r="L108" s="15">
        <f>VLOOKUP($A108,'Потребление ЭЭ_базовая линия'!$A$6:$JJ$154,261+L$4-2022,FALSE)*(1-3%)</f>
        <v>79591.410972799131</v>
      </c>
      <c r="M108" s="15">
        <f>VLOOKUP($A108,'Потребление ЭЭ_базовая линия'!$A$6:$JJ$154,261+M$4-2022,FALSE)*(1-3%)</f>
        <v>0</v>
      </c>
      <c r="N108" s="14"/>
    </row>
    <row r="109" spans="1:14" x14ac:dyDescent="0.25">
      <c r="A109" s="5" t="s">
        <v>81</v>
      </c>
      <c r="B109" s="3" t="s">
        <v>82</v>
      </c>
      <c r="C109" s="3" t="s">
        <v>314</v>
      </c>
      <c r="E109" s="14">
        <f>VLOOKUP($A109,'Потребление ЭЭ_базовая линия'!$A$6:$JJ$154,261+E$4-2022,FALSE)*(1-3%)</f>
        <v>0</v>
      </c>
      <c r="F109" s="15">
        <f>VLOOKUP($A109,'Потребление ЭЭ_базовая линия'!$A$6:$JJ$154,261+F$4-2022,FALSE)*(1-3%)</f>
        <v>0</v>
      </c>
      <c r="G109" s="15">
        <f>VLOOKUP($A109,'Потребление ЭЭ_базовая линия'!$A$6:$JJ$154,261+G$4-2022,FALSE)*(1-3%)</f>
        <v>156421.25742411381</v>
      </c>
      <c r="H109" s="15">
        <f>VLOOKUP($A109,'Потребление ЭЭ_базовая линия'!$A$6:$JJ$154,261+H$4-2022,FALSE)*(1-3%)</f>
        <v>211204.34328981253</v>
      </c>
      <c r="I109" s="15">
        <f>VLOOKUP($A109,'Потребление ЭЭ_базовая линия'!$A$6:$JJ$154,261+I$4-2022,FALSE)*(1-3%)</f>
        <v>211204.34328981253</v>
      </c>
      <c r="J109" s="15">
        <f>VLOOKUP($A109,'Потребление ЭЭ_базовая линия'!$A$6:$JJ$154,261+J$4-2022,FALSE)*(1-3%)</f>
        <v>211204.34328981253</v>
      </c>
      <c r="K109" s="15">
        <f>VLOOKUP($A109,'Потребление ЭЭ_базовая линия'!$A$6:$JJ$154,261+K$4-2022,FALSE)*(1-3%)</f>
        <v>211204.34328981253</v>
      </c>
      <c r="L109" s="15">
        <f>VLOOKUP($A109,'Потребление ЭЭ_базовая линия'!$A$6:$JJ$154,261+L$4-2022,FALSE)*(1-3%)</f>
        <v>54783.085865698755</v>
      </c>
      <c r="M109" s="15">
        <f>VLOOKUP($A109,'Потребление ЭЭ_базовая линия'!$A$6:$JJ$154,261+M$4-2022,FALSE)*(1-3%)</f>
        <v>0</v>
      </c>
      <c r="N109" s="14"/>
    </row>
    <row r="110" spans="1:14" x14ac:dyDescent="0.25">
      <c r="A110" s="5" t="s">
        <v>185</v>
      </c>
      <c r="B110" s="3" t="s">
        <v>186</v>
      </c>
      <c r="C110" s="3" t="s">
        <v>314</v>
      </c>
      <c r="E110" s="14">
        <f>VLOOKUP($A110,'Потребление ЭЭ_базовая линия'!$A$6:$JJ$154,261+E$4-2022,FALSE)*(1-3%)</f>
        <v>0</v>
      </c>
      <c r="F110" s="15">
        <f>VLOOKUP($A110,'Потребление ЭЭ_базовая линия'!$A$6:$JJ$154,261+F$4-2022,FALSE)*(1-3%)</f>
        <v>0</v>
      </c>
      <c r="G110" s="15">
        <f>VLOOKUP($A110,'Потребление ЭЭ_базовая линия'!$A$6:$JJ$154,261+G$4-2022,FALSE)*(1-3%)</f>
        <v>110916.5811067756</v>
      </c>
      <c r="H110" s="15">
        <f>VLOOKUP($A110,'Потребление ЭЭ_базовая линия'!$A$6:$JJ$154,261+H$4-2022,FALSE)*(1-3%)</f>
        <v>153825.50314969587</v>
      </c>
      <c r="I110" s="15">
        <f>VLOOKUP($A110,'Потребление ЭЭ_базовая линия'!$A$6:$JJ$154,261+I$4-2022,FALSE)*(1-3%)</f>
        <v>153825.50314969587</v>
      </c>
      <c r="J110" s="15">
        <f>VLOOKUP($A110,'Потребление ЭЭ_базовая линия'!$A$6:$JJ$154,261+J$4-2022,FALSE)*(1-3%)</f>
        <v>153825.50314969587</v>
      </c>
      <c r="K110" s="15">
        <f>VLOOKUP($A110,'Потребление ЭЭ_базовая линия'!$A$6:$JJ$154,261+K$4-2022,FALSE)*(1-3%)</f>
        <v>153825.50314969587</v>
      </c>
      <c r="L110" s="15">
        <f>VLOOKUP($A110,'Потребление ЭЭ_базовая линия'!$A$6:$JJ$154,261+L$4-2022,FALSE)*(1-3%)</f>
        <v>42908.922042920305</v>
      </c>
      <c r="M110" s="15">
        <f>VLOOKUP($A110,'Потребление ЭЭ_базовая линия'!$A$6:$JJ$154,261+M$4-2022,FALSE)*(1-3%)</f>
        <v>0</v>
      </c>
      <c r="N110" s="14"/>
    </row>
    <row r="111" spans="1:14" x14ac:dyDescent="0.25">
      <c r="A111" s="5" t="s">
        <v>105</v>
      </c>
      <c r="B111" s="3" t="s">
        <v>106</v>
      </c>
      <c r="C111" s="3" t="s">
        <v>314</v>
      </c>
      <c r="E111" s="14">
        <f>VLOOKUP($A111,'Потребление ЭЭ_базовая линия'!$A$6:$JJ$154,261+E$4-2022,FALSE)*(1-3%)</f>
        <v>0</v>
      </c>
      <c r="F111" s="15">
        <f>VLOOKUP($A111,'Потребление ЭЭ_базовая линия'!$A$6:$JJ$154,261+F$4-2022,FALSE)*(1-3%)</f>
        <v>0</v>
      </c>
      <c r="G111" s="15">
        <f>VLOOKUP($A111,'Потребление ЭЭ_базовая линия'!$A$6:$JJ$154,261+G$4-2022,FALSE)*(1-3%)</f>
        <v>165529.88748786942</v>
      </c>
      <c r="H111" s="15">
        <f>VLOOKUP($A111,'Потребление ЭЭ_базовая линия'!$A$6:$JJ$154,261+H$4-2022,FALSE)*(1-3%)</f>
        <v>219209.50088989327</v>
      </c>
      <c r="I111" s="15">
        <f>VLOOKUP($A111,'Потребление ЭЭ_базовая линия'!$A$6:$JJ$154,261+I$4-2022,FALSE)*(1-3%)</f>
        <v>219209.50088989327</v>
      </c>
      <c r="J111" s="15">
        <f>VLOOKUP($A111,'Потребление ЭЭ_базовая линия'!$A$6:$JJ$154,261+J$4-2022,FALSE)*(1-3%)</f>
        <v>219209.50088989327</v>
      </c>
      <c r="K111" s="15">
        <f>VLOOKUP($A111,'Потребление ЭЭ_базовая линия'!$A$6:$JJ$154,261+K$4-2022,FALSE)*(1-3%)</f>
        <v>219209.50088989327</v>
      </c>
      <c r="L111" s="15">
        <f>VLOOKUP($A111,'Потребление ЭЭ_базовая линия'!$A$6:$JJ$154,261+L$4-2022,FALSE)*(1-3%)</f>
        <v>53679.613402023817</v>
      </c>
      <c r="M111" s="15">
        <f>VLOOKUP($A111,'Потребление ЭЭ_базовая линия'!$A$6:$JJ$154,261+M$4-2022,FALSE)*(1-3%)</f>
        <v>0</v>
      </c>
      <c r="N111" s="14"/>
    </row>
    <row r="112" spans="1:14" x14ac:dyDescent="0.25">
      <c r="A112" s="5" t="s">
        <v>237</v>
      </c>
      <c r="B112" s="3" t="s">
        <v>238</v>
      </c>
      <c r="C112" s="3" t="s">
        <v>314</v>
      </c>
      <c r="E112" s="14">
        <f>VLOOKUP($A112,'Потребление ЭЭ_базовая линия'!$A$6:$JJ$154,261+E$4-2022,FALSE)*(1-3%)</f>
        <v>0</v>
      </c>
      <c r="F112" s="15">
        <f>VLOOKUP($A112,'Потребление ЭЭ_базовая линия'!$A$6:$JJ$154,261+F$4-2022,FALSE)*(1-3%)</f>
        <v>0</v>
      </c>
      <c r="G112" s="15">
        <f>VLOOKUP($A112,'Потребление ЭЭ_базовая линия'!$A$6:$JJ$154,261+G$4-2022,FALSE)*(1-3%)</f>
        <v>99742.573991785597</v>
      </c>
      <c r="H112" s="15">
        <f>VLOOKUP($A112,'Потребление ЭЭ_базовая линия'!$A$6:$JJ$154,261+H$4-2022,FALSE)*(1-3%)</f>
        <v>132674.19971952515</v>
      </c>
      <c r="I112" s="15">
        <f>VLOOKUP($A112,'Потребление ЭЭ_базовая линия'!$A$6:$JJ$154,261+I$4-2022,FALSE)*(1-3%)</f>
        <v>132674.19971952515</v>
      </c>
      <c r="J112" s="15">
        <f>VLOOKUP($A112,'Потребление ЭЭ_базовая линия'!$A$6:$JJ$154,261+J$4-2022,FALSE)*(1-3%)</f>
        <v>132674.19971952515</v>
      </c>
      <c r="K112" s="15">
        <f>VLOOKUP($A112,'Потребление ЭЭ_базовая линия'!$A$6:$JJ$154,261+K$4-2022,FALSE)*(1-3%)</f>
        <v>132674.19971952515</v>
      </c>
      <c r="L112" s="15">
        <f>VLOOKUP($A112,'Потребление ЭЭ_базовая линия'!$A$6:$JJ$154,261+L$4-2022,FALSE)*(1-3%)</f>
        <v>32931.625727739571</v>
      </c>
      <c r="M112" s="15">
        <f>VLOOKUP($A112,'Потребление ЭЭ_базовая линия'!$A$6:$JJ$154,261+M$4-2022,FALSE)*(1-3%)</f>
        <v>0</v>
      </c>
      <c r="N112" s="14"/>
    </row>
    <row r="113" spans="1:14" x14ac:dyDescent="0.25">
      <c r="A113" s="5" t="s">
        <v>11</v>
      </c>
      <c r="B113" s="3" t="s">
        <v>12</v>
      </c>
      <c r="C113" s="3" t="s">
        <v>314</v>
      </c>
      <c r="E113" s="14">
        <f>VLOOKUP($A113,'Потребление ЭЭ_базовая линия'!$A$6:$JJ$154,261+E$4-2022,FALSE)*(1-3%)</f>
        <v>0</v>
      </c>
      <c r="F113" s="15">
        <f>VLOOKUP($A113,'Потребление ЭЭ_базовая линия'!$A$6:$JJ$154,261+F$4-2022,FALSE)*(1-3%)</f>
        <v>0</v>
      </c>
      <c r="G113" s="15">
        <f>VLOOKUP($A113,'Потребление ЭЭ_базовая линия'!$A$6:$JJ$154,261+G$4-2022,FALSE)*(1-3%)</f>
        <v>85751.071979607135</v>
      </c>
      <c r="H113" s="15">
        <f>VLOOKUP($A113,'Потребление ЭЭ_базовая линия'!$A$6:$JJ$154,261+H$4-2022,FALSE)*(1-3%)</f>
        <v>117828.26564639286</v>
      </c>
      <c r="I113" s="15">
        <f>VLOOKUP($A113,'Потребление ЭЭ_базовая линия'!$A$6:$JJ$154,261+I$4-2022,FALSE)*(1-3%)</f>
        <v>117828.26564639286</v>
      </c>
      <c r="J113" s="15">
        <f>VLOOKUP($A113,'Потребление ЭЭ_базовая линия'!$A$6:$JJ$154,261+J$4-2022,FALSE)*(1-3%)</f>
        <v>117828.26564639286</v>
      </c>
      <c r="K113" s="15">
        <f>VLOOKUP($A113,'Потребление ЭЭ_базовая линия'!$A$6:$JJ$154,261+K$4-2022,FALSE)*(1-3%)</f>
        <v>117828.26564639286</v>
      </c>
      <c r="L113" s="15">
        <f>VLOOKUP($A113,'Потребление ЭЭ_базовая линия'!$A$6:$JJ$154,261+L$4-2022,FALSE)*(1-3%)</f>
        <v>32077.193666785712</v>
      </c>
      <c r="M113" s="15">
        <f>VLOOKUP($A113,'Потребление ЭЭ_базовая линия'!$A$6:$JJ$154,261+M$4-2022,FALSE)*(1-3%)</f>
        <v>0</v>
      </c>
      <c r="N113" s="14"/>
    </row>
    <row r="114" spans="1:14" x14ac:dyDescent="0.25">
      <c r="A114" s="5" t="s">
        <v>37</v>
      </c>
      <c r="B114" s="3" t="s">
        <v>38</v>
      </c>
      <c r="C114" s="3" t="s">
        <v>314</v>
      </c>
      <c r="E114" s="14">
        <f>VLOOKUP($A114,'Потребление ЭЭ_базовая линия'!$A$6:$JJ$154,261+E$4-2022,FALSE)*(1-3%)</f>
        <v>0</v>
      </c>
      <c r="F114" s="15">
        <f>VLOOKUP($A114,'Потребление ЭЭ_базовая линия'!$A$6:$JJ$154,261+F$4-2022,FALSE)*(1-3%)</f>
        <v>0</v>
      </c>
      <c r="G114" s="15">
        <f>VLOOKUP($A114,'Потребление ЭЭ_базовая линия'!$A$6:$JJ$154,261+G$4-2022,FALSE)*(1-3%)</f>
        <v>120852.32046272735</v>
      </c>
      <c r="H114" s="15">
        <f>VLOOKUP($A114,'Потребление ЭЭ_базовая линия'!$A$6:$JJ$154,261+H$4-2022,FALSE)*(1-3%)</f>
        <v>177423.99159153324</v>
      </c>
      <c r="I114" s="15">
        <f>VLOOKUP($A114,'Потребление ЭЭ_базовая линия'!$A$6:$JJ$154,261+I$4-2022,FALSE)*(1-3%)</f>
        <v>177423.99159153324</v>
      </c>
      <c r="J114" s="15">
        <f>VLOOKUP($A114,'Потребление ЭЭ_базовая линия'!$A$6:$JJ$154,261+J$4-2022,FALSE)*(1-3%)</f>
        <v>177423.99159153324</v>
      </c>
      <c r="K114" s="15">
        <f>VLOOKUP($A114,'Потребление ЭЭ_базовая линия'!$A$6:$JJ$154,261+K$4-2022,FALSE)*(1-3%)</f>
        <v>177423.99159153324</v>
      </c>
      <c r="L114" s="15">
        <f>VLOOKUP($A114,'Потребление ЭЭ_базовая линия'!$A$6:$JJ$154,261+L$4-2022,FALSE)*(1-3%)</f>
        <v>56571.671128805894</v>
      </c>
      <c r="M114" s="15">
        <f>VLOOKUP($A114,'Потребление ЭЭ_базовая линия'!$A$6:$JJ$154,261+M$4-2022,FALSE)*(1-3%)</f>
        <v>0</v>
      </c>
      <c r="N114" s="14"/>
    </row>
    <row r="115" spans="1:14" x14ac:dyDescent="0.25">
      <c r="A115" s="5" t="s">
        <v>275</v>
      </c>
      <c r="B115" s="3" t="s">
        <v>276</v>
      </c>
      <c r="C115" s="3" t="s">
        <v>314</v>
      </c>
      <c r="E115" s="14">
        <f>VLOOKUP($A115,'Потребление ЭЭ_базовая линия'!$A$6:$JJ$154,261+E$4-2022,FALSE)*(1-3%)</f>
        <v>0</v>
      </c>
      <c r="F115" s="15">
        <f>VLOOKUP($A115,'Потребление ЭЭ_базовая линия'!$A$6:$JJ$154,261+F$4-2022,FALSE)*(1-3%)</f>
        <v>0</v>
      </c>
      <c r="G115" s="15">
        <f>VLOOKUP($A115,'Потребление ЭЭ_базовая линия'!$A$6:$JJ$154,261+G$4-2022,FALSE)*(1-3%)</f>
        <v>110295.74388650793</v>
      </c>
      <c r="H115" s="15">
        <f>VLOOKUP($A115,'Потребление ЭЭ_базовая линия'!$A$6:$JJ$154,261+H$4-2022,FALSE)*(1-3%)</f>
        <v>159472.16503373015</v>
      </c>
      <c r="I115" s="15">
        <f>VLOOKUP($A115,'Потребление ЭЭ_базовая линия'!$A$6:$JJ$154,261+I$4-2022,FALSE)*(1-3%)</f>
        <v>159472.16503373015</v>
      </c>
      <c r="J115" s="15">
        <f>VLOOKUP($A115,'Потребление ЭЭ_базовая линия'!$A$6:$JJ$154,261+J$4-2022,FALSE)*(1-3%)</f>
        <v>159472.16503373015</v>
      </c>
      <c r="K115" s="15">
        <f>VLOOKUP($A115,'Потребление ЭЭ_базовая линия'!$A$6:$JJ$154,261+K$4-2022,FALSE)*(1-3%)</f>
        <v>159472.16503373015</v>
      </c>
      <c r="L115" s="15">
        <f>VLOOKUP($A115,'Потребление ЭЭ_базовая линия'!$A$6:$JJ$154,261+L$4-2022,FALSE)*(1-3%)</f>
        <v>49176.421147222238</v>
      </c>
      <c r="M115" s="15">
        <f>VLOOKUP($A115,'Потребление ЭЭ_базовая линия'!$A$6:$JJ$154,261+M$4-2022,FALSE)*(1-3%)</f>
        <v>0</v>
      </c>
      <c r="N115" s="14"/>
    </row>
    <row r="116" spans="1:14" x14ac:dyDescent="0.25">
      <c r="A116" s="5" t="s">
        <v>5</v>
      </c>
      <c r="B116" s="3" t="s">
        <v>6</v>
      </c>
      <c r="C116" s="3" t="s">
        <v>314</v>
      </c>
      <c r="E116" s="14">
        <f>VLOOKUP($A116,'Потребление ЭЭ_базовая линия'!$A$6:$JJ$154,261+E$4-2022,FALSE)*(1-3%)</f>
        <v>0</v>
      </c>
      <c r="F116" s="15">
        <f>VLOOKUP($A116,'Потребление ЭЭ_базовая линия'!$A$6:$JJ$154,261+F$4-2022,FALSE)*(1-3%)</f>
        <v>0</v>
      </c>
      <c r="G116" s="15">
        <f>VLOOKUP($A116,'Потребление ЭЭ_базовая линия'!$A$6:$JJ$154,261+G$4-2022,FALSE)*(1-3%)</f>
        <v>132113.9921506838</v>
      </c>
      <c r="H116" s="15">
        <f>VLOOKUP($A116,'Потребление ЭЭ_базовая линия'!$A$6:$JJ$154,261+H$4-2022,FALSE)*(1-3%)</f>
        <v>195244.30528487425</v>
      </c>
      <c r="I116" s="15">
        <f>VLOOKUP($A116,'Потребление ЭЭ_базовая линия'!$A$6:$JJ$154,261+I$4-2022,FALSE)*(1-3%)</f>
        <v>195244.30528487425</v>
      </c>
      <c r="J116" s="15">
        <f>VLOOKUP($A116,'Потребление ЭЭ_базовая линия'!$A$6:$JJ$154,261+J$4-2022,FALSE)*(1-3%)</f>
        <v>195244.30528487425</v>
      </c>
      <c r="K116" s="15">
        <f>VLOOKUP($A116,'Потребление ЭЭ_базовая линия'!$A$6:$JJ$154,261+K$4-2022,FALSE)*(1-3%)</f>
        <v>195244.30528487425</v>
      </c>
      <c r="L116" s="15">
        <f>VLOOKUP($A116,'Потребление ЭЭ_базовая линия'!$A$6:$JJ$154,261+L$4-2022,FALSE)*(1-3%)</f>
        <v>63130.31313419043</v>
      </c>
      <c r="M116" s="15">
        <f>VLOOKUP($A116,'Потребление ЭЭ_базовая линия'!$A$6:$JJ$154,261+M$4-2022,FALSE)*(1-3%)</f>
        <v>0</v>
      </c>
      <c r="N116" s="14"/>
    </row>
    <row r="117" spans="1:14" x14ac:dyDescent="0.25">
      <c r="A117" s="5" t="s">
        <v>51</v>
      </c>
      <c r="B117" s="3" t="s">
        <v>52</v>
      </c>
      <c r="C117" s="3" t="s">
        <v>314</v>
      </c>
      <c r="E117" s="14">
        <f>VLOOKUP($A117,'Потребление ЭЭ_базовая линия'!$A$6:$JJ$154,261+E$4-2022,FALSE)*(1-3%)</f>
        <v>0</v>
      </c>
      <c r="F117" s="15">
        <f>VLOOKUP($A117,'Потребление ЭЭ_базовая линия'!$A$6:$JJ$154,261+F$4-2022,FALSE)*(1-3%)</f>
        <v>0</v>
      </c>
      <c r="G117" s="15">
        <f>VLOOKUP($A117,'Потребление ЭЭ_базовая линия'!$A$6:$JJ$154,261+G$4-2022,FALSE)*(1-3%)</f>
        <v>100179.46186175325</v>
      </c>
      <c r="H117" s="15">
        <f>VLOOKUP($A117,'Потребление ЭЭ_базовая линия'!$A$6:$JJ$154,261+H$4-2022,FALSE)*(1-3%)</f>
        <v>142541.49169754327</v>
      </c>
      <c r="I117" s="15">
        <f>VLOOKUP($A117,'Потребление ЭЭ_базовая линия'!$A$6:$JJ$154,261+I$4-2022,FALSE)*(1-3%)</f>
        <v>142541.49169754327</v>
      </c>
      <c r="J117" s="15">
        <f>VLOOKUP($A117,'Потребление ЭЭ_базовая линия'!$A$6:$JJ$154,261+J$4-2022,FALSE)*(1-3%)</f>
        <v>142541.49169754327</v>
      </c>
      <c r="K117" s="15">
        <f>VLOOKUP($A117,'Потребление ЭЭ_базовая линия'!$A$6:$JJ$154,261+K$4-2022,FALSE)*(1-3%)</f>
        <v>142541.49169754327</v>
      </c>
      <c r="L117" s="15">
        <f>VLOOKUP($A117,'Потребление ЭЭ_базовая линия'!$A$6:$JJ$154,261+L$4-2022,FALSE)*(1-3%)</f>
        <v>42362.029835789996</v>
      </c>
      <c r="M117" s="15">
        <f>VLOOKUP($A117,'Потребление ЭЭ_базовая линия'!$A$6:$JJ$154,261+M$4-2022,FALSE)*(1-3%)</f>
        <v>0</v>
      </c>
      <c r="N117" s="14"/>
    </row>
    <row r="118" spans="1:14" x14ac:dyDescent="0.25">
      <c r="A118" s="5" t="s">
        <v>187</v>
      </c>
      <c r="B118" s="3" t="s">
        <v>188</v>
      </c>
      <c r="C118" s="3" t="s">
        <v>314</v>
      </c>
      <c r="E118" s="14">
        <f>VLOOKUP($A118,'Потребление ЭЭ_базовая линия'!$A$6:$JJ$154,261+E$4-2022,FALSE)*(1-3%)</f>
        <v>0</v>
      </c>
      <c r="F118" s="15">
        <f>VLOOKUP($A118,'Потребление ЭЭ_базовая линия'!$A$6:$JJ$154,261+F$4-2022,FALSE)*(1-3%)</f>
        <v>0</v>
      </c>
      <c r="G118" s="15">
        <f>VLOOKUP($A118,'Потребление ЭЭ_базовая линия'!$A$6:$JJ$154,261+G$4-2022,FALSE)*(1-3%)</f>
        <v>134482.13835882724</v>
      </c>
      <c r="H118" s="15">
        <f>VLOOKUP($A118,'Потребление ЭЭ_базовая линия'!$A$6:$JJ$154,261+H$4-2022,FALSE)*(1-3%)</f>
        <v>203823.4523180222</v>
      </c>
      <c r="I118" s="15">
        <f>VLOOKUP($A118,'Потребление ЭЭ_базовая линия'!$A$6:$JJ$154,261+I$4-2022,FALSE)*(1-3%)</f>
        <v>203823.4523180222</v>
      </c>
      <c r="J118" s="15">
        <f>VLOOKUP($A118,'Потребление ЭЭ_базовая линия'!$A$6:$JJ$154,261+J$4-2022,FALSE)*(1-3%)</f>
        <v>203823.4523180222</v>
      </c>
      <c r="K118" s="15">
        <f>VLOOKUP($A118,'Потребление ЭЭ_базовая линия'!$A$6:$JJ$154,261+K$4-2022,FALSE)*(1-3%)</f>
        <v>203823.4523180222</v>
      </c>
      <c r="L118" s="15">
        <f>VLOOKUP($A118,'Потребление ЭЭ_базовая линия'!$A$6:$JJ$154,261+L$4-2022,FALSE)*(1-3%)</f>
        <v>69341.313959194988</v>
      </c>
      <c r="M118" s="15">
        <f>VLOOKUP($A118,'Потребление ЭЭ_базовая линия'!$A$6:$JJ$154,261+M$4-2022,FALSE)*(1-3%)</f>
        <v>0</v>
      </c>
      <c r="N118" s="14"/>
    </row>
    <row r="119" spans="1:14" x14ac:dyDescent="0.25">
      <c r="A119" s="5" t="s">
        <v>31</v>
      </c>
      <c r="B119" s="3" t="s">
        <v>32</v>
      </c>
      <c r="C119" s="3" t="s">
        <v>314</v>
      </c>
      <c r="E119" s="14">
        <f>VLOOKUP($A119,'Потребление ЭЭ_базовая линия'!$A$6:$JJ$154,261+E$4-2022,FALSE)*(1-3%)</f>
        <v>0</v>
      </c>
      <c r="F119" s="15">
        <f>VLOOKUP($A119,'Потребление ЭЭ_базовая линия'!$A$6:$JJ$154,261+F$4-2022,FALSE)*(1-3%)</f>
        <v>0</v>
      </c>
      <c r="G119" s="15">
        <f>VLOOKUP($A119,'Потребление ЭЭ_базовая линия'!$A$6:$JJ$154,261+G$4-2022,FALSE)*(1-3%)</f>
        <v>101990.68252229437</v>
      </c>
      <c r="H119" s="15">
        <f>VLOOKUP($A119,'Потребление ЭЭ_базовая линия'!$A$6:$JJ$154,261+H$4-2022,FALSE)*(1-3%)</f>
        <v>150691.2311437483</v>
      </c>
      <c r="I119" s="15">
        <f>VLOOKUP($A119,'Потребление ЭЭ_базовая линия'!$A$6:$JJ$154,261+I$4-2022,FALSE)*(1-3%)</f>
        <v>150691.2311437483</v>
      </c>
      <c r="J119" s="15">
        <f>VLOOKUP($A119,'Потребление ЭЭ_базовая линия'!$A$6:$JJ$154,261+J$4-2022,FALSE)*(1-3%)</f>
        <v>150691.2311437483</v>
      </c>
      <c r="K119" s="15">
        <f>VLOOKUP($A119,'Потребление ЭЭ_базовая линия'!$A$6:$JJ$154,261+K$4-2022,FALSE)*(1-3%)</f>
        <v>150691.2311437483</v>
      </c>
      <c r="L119" s="15">
        <f>VLOOKUP($A119,'Потребление ЭЭ_базовая линия'!$A$6:$JJ$154,261+L$4-2022,FALSE)*(1-3%)</f>
        <v>48700.548621453949</v>
      </c>
      <c r="M119" s="15">
        <f>VLOOKUP($A119,'Потребление ЭЭ_базовая линия'!$A$6:$JJ$154,261+M$4-2022,FALSE)*(1-3%)</f>
        <v>0</v>
      </c>
      <c r="N119" s="14"/>
    </row>
    <row r="120" spans="1:14" x14ac:dyDescent="0.25">
      <c r="A120" s="5" t="s">
        <v>49</v>
      </c>
      <c r="B120" s="3" t="s">
        <v>50</v>
      </c>
      <c r="C120" s="3" t="s">
        <v>314</v>
      </c>
      <c r="E120" s="14">
        <f>VLOOKUP($A120,'Потребление ЭЭ_базовая линия'!$A$6:$JJ$154,261+E$4-2022,FALSE)*(1-3%)</f>
        <v>0</v>
      </c>
      <c r="F120" s="15">
        <f>VLOOKUP($A120,'Потребление ЭЭ_базовая линия'!$A$6:$JJ$154,261+F$4-2022,FALSE)*(1-3%)</f>
        <v>0</v>
      </c>
      <c r="G120" s="15">
        <f>VLOOKUP($A120,'Потребление ЭЭ_базовая линия'!$A$6:$JJ$154,261+G$4-2022,FALSE)*(1-3%)</f>
        <v>105361.20992619045</v>
      </c>
      <c r="H120" s="15">
        <f>VLOOKUP($A120,'Потребление ЭЭ_базовая линия'!$A$6:$JJ$154,261+H$4-2022,FALSE)*(1-3%)</f>
        <v>164507.43614999999</v>
      </c>
      <c r="I120" s="15">
        <f>VLOOKUP($A120,'Потребление ЭЭ_базовая линия'!$A$6:$JJ$154,261+I$4-2022,FALSE)*(1-3%)</f>
        <v>164507.43614999999</v>
      </c>
      <c r="J120" s="15">
        <f>VLOOKUP($A120,'Потребление ЭЭ_базовая линия'!$A$6:$JJ$154,261+J$4-2022,FALSE)*(1-3%)</f>
        <v>164507.43614999999</v>
      </c>
      <c r="K120" s="15">
        <f>VLOOKUP($A120,'Потребление ЭЭ_базовая линия'!$A$6:$JJ$154,261+K$4-2022,FALSE)*(1-3%)</f>
        <v>164507.43614999999</v>
      </c>
      <c r="L120" s="15">
        <f>VLOOKUP($A120,'Потребление ЭЭ_базовая линия'!$A$6:$JJ$154,261+L$4-2022,FALSE)*(1-3%)</f>
        <v>59146.226223809543</v>
      </c>
      <c r="M120" s="15">
        <f>VLOOKUP($A120,'Потребление ЭЭ_базовая линия'!$A$6:$JJ$154,261+M$4-2022,FALSE)*(1-3%)</f>
        <v>0</v>
      </c>
      <c r="N120" s="14"/>
    </row>
    <row r="121" spans="1:14" x14ac:dyDescent="0.25">
      <c r="A121" s="5" t="s">
        <v>273</v>
      </c>
      <c r="B121" s="3" t="s">
        <v>274</v>
      </c>
      <c r="C121" s="3" t="s">
        <v>314</v>
      </c>
      <c r="E121" s="14">
        <f>VLOOKUP($A121,'Потребление ЭЭ_базовая линия'!$A$6:$JJ$154,261+E$4-2022,FALSE)*(1-3%)</f>
        <v>0</v>
      </c>
      <c r="F121" s="15">
        <f>VLOOKUP($A121,'Потребление ЭЭ_базовая линия'!$A$6:$JJ$154,261+F$4-2022,FALSE)*(1-3%)</f>
        <v>0</v>
      </c>
      <c r="G121" s="15">
        <f>VLOOKUP($A121,'Потребление ЭЭ_базовая линия'!$A$6:$JJ$154,261+G$4-2022,FALSE)*(1-3%)</f>
        <v>91082.584666785726</v>
      </c>
      <c r="H121" s="15">
        <f>VLOOKUP($A121,'Потребление ЭЭ_базовая линия'!$A$6:$JJ$154,261+H$4-2022,FALSE)*(1-3%)</f>
        <v>129627.84383554444</v>
      </c>
      <c r="I121" s="15">
        <f>VLOOKUP($A121,'Потребление ЭЭ_базовая линия'!$A$6:$JJ$154,261+I$4-2022,FALSE)*(1-3%)</f>
        <v>129627.84383554444</v>
      </c>
      <c r="J121" s="15">
        <f>VLOOKUP($A121,'Потребление ЭЭ_базовая линия'!$A$6:$JJ$154,261+J$4-2022,FALSE)*(1-3%)</f>
        <v>129627.84383554444</v>
      </c>
      <c r="K121" s="15">
        <f>VLOOKUP($A121,'Потребление ЭЭ_базовая линия'!$A$6:$JJ$154,261+K$4-2022,FALSE)*(1-3%)</f>
        <v>129627.84383554444</v>
      </c>
      <c r="L121" s="15">
        <f>VLOOKUP($A121,'Потребление ЭЭ_базовая линия'!$A$6:$JJ$154,261+L$4-2022,FALSE)*(1-3%)</f>
        <v>38545.259168758726</v>
      </c>
      <c r="M121" s="15">
        <f>VLOOKUP($A121,'Потребление ЭЭ_базовая линия'!$A$6:$JJ$154,261+M$4-2022,FALSE)*(1-3%)</f>
        <v>0</v>
      </c>
      <c r="N121" s="14"/>
    </row>
    <row r="122" spans="1:14" x14ac:dyDescent="0.25">
      <c r="A122" s="5" t="s">
        <v>197</v>
      </c>
      <c r="B122" s="3" t="s">
        <v>198</v>
      </c>
      <c r="C122" s="3" t="s">
        <v>314</v>
      </c>
      <c r="E122" s="14">
        <f>VLOOKUP($A122,'Потребление ЭЭ_базовая линия'!$A$6:$JJ$154,261+E$4-2022,FALSE)*(1-3%)</f>
        <v>0</v>
      </c>
      <c r="F122" s="15">
        <f>VLOOKUP($A122,'Потребление ЭЭ_базовая линия'!$A$6:$JJ$154,261+F$4-2022,FALSE)*(1-3%)</f>
        <v>0</v>
      </c>
      <c r="G122" s="15">
        <f>VLOOKUP($A122,'Потребление ЭЭ_базовая линия'!$A$6:$JJ$154,261+G$4-2022,FALSE)*(1-3%)</f>
        <v>102117.603212</v>
      </c>
      <c r="H122" s="15">
        <f>VLOOKUP($A122,'Потребление ЭЭ_базовая линия'!$A$6:$JJ$154,261+H$4-2022,FALSE)*(1-3%)</f>
        <v>146457.15685819049</v>
      </c>
      <c r="I122" s="15">
        <f>VLOOKUP($A122,'Потребление ЭЭ_базовая линия'!$A$6:$JJ$154,261+I$4-2022,FALSE)*(1-3%)</f>
        <v>146457.15685819049</v>
      </c>
      <c r="J122" s="15">
        <f>VLOOKUP($A122,'Потребление ЭЭ_базовая линия'!$A$6:$JJ$154,261+J$4-2022,FALSE)*(1-3%)</f>
        <v>146457.15685819049</v>
      </c>
      <c r="K122" s="15">
        <f>VLOOKUP($A122,'Потребление ЭЭ_базовая линия'!$A$6:$JJ$154,261+K$4-2022,FALSE)*(1-3%)</f>
        <v>146457.15685819049</v>
      </c>
      <c r="L122" s="15">
        <f>VLOOKUP($A122,'Потребление ЭЭ_базовая линия'!$A$6:$JJ$154,261+L$4-2022,FALSE)*(1-3%)</f>
        <v>44339.55364619047</v>
      </c>
      <c r="M122" s="15">
        <f>VLOOKUP($A122,'Потребление ЭЭ_базовая линия'!$A$6:$JJ$154,261+M$4-2022,FALSE)*(1-3%)</f>
        <v>0</v>
      </c>
      <c r="N122" s="14"/>
    </row>
    <row r="123" spans="1:14" x14ac:dyDescent="0.25">
      <c r="A123" s="5" t="s">
        <v>247</v>
      </c>
      <c r="B123" s="3" t="s">
        <v>248</v>
      </c>
      <c r="C123" s="3" t="s">
        <v>314</v>
      </c>
      <c r="E123" s="14">
        <f>VLOOKUP($A123,'Потребление ЭЭ_базовая линия'!$A$6:$JJ$154,261+E$4-2022,FALSE)*(1-3%)</f>
        <v>0</v>
      </c>
      <c r="F123" s="15">
        <f>VLOOKUP($A123,'Потребление ЭЭ_базовая линия'!$A$6:$JJ$154,261+F$4-2022,FALSE)*(1-3%)</f>
        <v>0</v>
      </c>
      <c r="G123" s="15">
        <f>VLOOKUP($A123,'Потребление ЭЭ_базовая линия'!$A$6:$JJ$154,261+G$4-2022,FALSE)*(1-3%)</f>
        <v>114882.68331389043</v>
      </c>
      <c r="H123" s="15">
        <f>VLOOKUP($A123,'Потребление ЭЭ_базовая линия'!$A$6:$JJ$154,261+H$4-2022,FALSE)*(1-3%)</f>
        <v>177013.827262223</v>
      </c>
      <c r="I123" s="15">
        <f>VLOOKUP($A123,'Потребление ЭЭ_базовая линия'!$A$6:$JJ$154,261+I$4-2022,FALSE)*(1-3%)</f>
        <v>177013.827262223</v>
      </c>
      <c r="J123" s="15">
        <f>VLOOKUP($A123,'Потребление ЭЭ_базовая линия'!$A$6:$JJ$154,261+J$4-2022,FALSE)*(1-3%)</f>
        <v>177013.827262223</v>
      </c>
      <c r="K123" s="15">
        <f>VLOOKUP($A123,'Потребление ЭЭ_базовая линия'!$A$6:$JJ$154,261+K$4-2022,FALSE)*(1-3%)</f>
        <v>177013.827262223</v>
      </c>
      <c r="L123" s="15">
        <f>VLOOKUP($A123,'Потребление ЭЭ_базовая линия'!$A$6:$JJ$154,261+L$4-2022,FALSE)*(1-3%)</f>
        <v>62131.143948332596</v>
      </c>
      <c r="M123" s="15">
        <f>VLOOKUP($A123,'Потребление ЭЭ_базовая линия'!$A$6:$JJ$154,261+M$4-2022,FALSE)*(1-3%)</f>
        <v>0</v>
      </c>
      <c r="N123" s="14"/>
    </row>
    <row r="124" spans="1:14" x14ac:dyDescent="0.25">
      <c r="A124" s="1" t="s">
        <v>205</v>
      </c>
      <c r="B124" s="3" t="s">
        <v>206</v>
      </c>
      <c r="C124" s="3" t="s">
        <v>314</v>
      </c>
      <c r="E124" s="14">
        <f>VLOOKUP($A124,'Потребление ЭЭ_базовая линия'!$A$6:$JJ$154,261+E$4-2022,FALSE)*(1-3%)</f>
        <v>0</v>
      </c>
      <c r="F124" s="15">
        <f>VLOOKUP($A124,'Потребление ЭЭ_базовая линия'!$A$6:$JJ$154,261+F$4-2022,FALSE)*(1-3%)</f>
        <v>0</v>
      </c>
      <c r="G124" s="15">
        <f>VLOOKUP($A124,'Потребление ЭЭ_базовая линия'!$A$6:$JJ$154,261+G$4-2022,FALSE)*(1-3%)</f>
        <v>115734.53446080952</v>
      </c>
      <c r="H124" s="15">
        <f>VLOOKUP($A124,'Потребление ЭЭ_базовая линия'!$A$6:$JJ$154,261+H$4-2022,FALSE)*(1-3%)</f>
        <v>210378.51687457139</v>
      </c>
      <c r="I124" s="15">
        <f>VLOOKUP($A124,'Потребление ЭЭ_базовая линия'!$A$6:$JJ$154,261+I$4-2022,FALSE)*(1-3%)</f>
        <v>210378.51687457139</v>
      </c>
      <c r="J124" s="15">
        <f>VLOOKUP($A124,'Потребление ЭЭ_базовая линия'!$A$6:$JJ$154,261+J$4-2022,FALSE)*(1-3%)</f>
        <v>210378.51687457139</v>
      </c>
      <c r="K124" s="15">
        <f>VLOOKUP($A124,'Потребление ЭЭ_базовая линия'!$A$6:$JJ$154,261+K$4-2022,FALSE)*(1-3%)</f>
        <v>210378.51687457139</v>
      </c>
      <c r="L124" s="15">
        <f>VLOOKUP($A124,'Потребление ЭЭ_базовая линия'!$A$6:$JJ$154,261+L$4-2022,FALSE)*(1-3%)</f>
        <v>94643.9824137619</v>
      </c>
      <c r="M124" s="15">
        <f>VLOOKUP($A124,'Потребление ЭЭ_базовая линия'!$A$6:$JJ$154,261+M$4-2022,FALSE)*(1-3%)</f>
        <v>0</v>
      </c>
      <c r="N124" s="14"/>
    </row>
    <row r="125" spans="1:14" x14ac:dyDescent="0.25">
      <c r="A125" s="1" t="s">
        <v>249</v>
      </c>
      <c r="B125" s="3" t="s">
        <v>250</v>
      </c>
      <c r="C125" s="3" t="s">
        <v>314</v>
      </c>
      <c r="E125" s="14">
        <f>VLOOKUP($A125,'Потребление ЭЭ_базовая линия'!$A$6:$JJ$154,261+E$4-2022,FALSE)*(1-3%)</f>
        <v>0</v>
      </c>
      <c r="F125" s="15">
        <f>VLOOKUP($A125,'Потребление ЭЭ_базовая линия'!$A$6:$JJ$154,261+F$4-2022,FALSE)*(1-3%)</f>
        <v>0</v>
      </c>
      <c r="G125" s="15">
        <f>VLOOKUP($A125,'Потребление ЭЭ_базовая линия'!$A$6:$JJ$154,261+G$4-2022,FALSE)*(1-3%)</f>
        <v>109973.72318445069</v>
      </c>
      <c r="H125" s="15">
        <f>VLOOKUP($A125,'Потребление ЭЭ_базовая линия'!$A$6:$JJ$154,261+H$4-2022,FALSE)*(1-3%)</f>
        <v>180958.73650980348</v>
      </c>
      <c r="I125" s="15">
        <f>VLOOKUP($A125,'Потребление ЭЭ_базовая линия'!$A$6:$JJ$154,261+I$4-2022,FALSE)*(1-3%)</f>
        <v>180958.73650980348</v>
      </c>
      <c r="J125" s="15">
        <f>VLOOKUP($A125,'Потребление ЭЭ_базовая линия'!$A$6:$JJ$154,261+J$4-2022,FALSE)*(1-3%)</f>
        <v>180958.73650980348</v>
      </c>
      <c r="K125" s="15">
        <f>VLOOKUP($A125,'Потребление ЭЭ_базовая линия'!$A$6:$JJ$154,261+K$4-2022,FALSE)*(1-3%)</f>
        <v>180958.73650980348</v>
      </c>
      <c r="L125" s="15">
        <f>VLOOKUP($A125,'Потребление ЭЭ_базовая линия'!$A$6:$JJ$154,261+L$4-2022,FALSE)*(1-3%)</f>
        <v>70985.013325352789</v>
      </c>
      <c r="M125" s="15">
        <f>VLOOKUP($A125,'Потребление ЭЭ_базовая линия'!$A$6:$JJ$154,261+M$4-2022,FALSE)*(1-3%)</f>
        <v>0</v>
      </c>
      <c r="N125" s="14"/>
    </row>
    <row r="126" spans="1:14" x14ac:dyDescent="0.25">
      <c r="A126" s="5" t="s">
        <v>301</v>
      </c>
      <c r="B126" s="3" t="s">
        <v>302</v>
      </c>
      <c r="C126" s="3" t="s">
        <v>314</v>
      </c>
      <c r="E126" s="14">
        <f>VLOOKUP($A126,'Потребление ЭЭ_базовая линия'!$A$6:$JJ$154,261+E$4-2022,FALSE)*(1-3%)</f>
        <v>0</v>
      </c>
      <c r="F126" s="15">
        <f>VLOOKUP($A126,'Потребление ЭЭ_базовая линия'!$A$6:$JJ$154,261+F$4-2022,FALSE)*(1-3%)</f>
        <v>0</v>
      </c>
      <c r="G126" s="15">
        <f>VLOOKUP($A126,'Потребление ЭЭ_базовая линия'!$A$6:$JJ$154,261+G$4-2022,FALSE)*(1-3%)</f>
        <v>112688.05573333333</v>
      </c>
      <c r="H126" s="15">
        <f>VLOOKUP($A126,'Потребление ЭЭ_базовая линия'!$A$6:$JJ$154,261+H$4-2022,FALSE)*(1-3%)</f>
        <v>217878.06320000003</v>
      </c>
      <c r="I126" s="15">
        <f>VLOOKUP($A126,'Потребление ЭЭ_базовая линия'!$A$6:$JJ$154,261+I$4-2022,FALSE)*(1-3%)</f>
        <v>217878.06320000003</v>
      </c>
      <c r="J126" s="15">
        <f>VLOOKUP($A126,'Потребление ЭЭ_базовая линия'!$A$6:$JJ$154,261+J$4-2022,FALSE)*(1-3%)</f>
        <v>217878.06320000003</v>
      </c>
      <c r="K126" s="15">
        <f>VLOOKUP($A126,'Потребление ЭЭ_базовая линия'!$A$6:$JJ$154,261+K$4-2022,FALSE)*(1-3%)</f>
        <v>217878.06320000003</v>
      </c>
      <c r="L126" s="15">
        <f>VLOOKUP($A126,'Потребление ЭЭ_базовая линия'!$A$6:$JJ$154,261+L$4-2022,FALSE)*(1-3%)</f>
        <v>105190.00746666666</v>
      </c>
      <c r="M126" s="15">
        <f>VLOOKUP($A126,'Потребление ЭЭ_базовая линия'!$A$6:$JJ$154,261+M$4-2022,FALSE)*(1-3%)</f>
        <v>0</v>
      </c>
      <c r="N126" s="14"/>
    </row>
    <row r="127" spans="1:14" x14ac:dyDescent="0.25">
      <c r="A127" s="5" t="s">
        <v>43</v>
      </c>
      <c r="B127" s="3" t="s">
        <v>44</v>
      </c>
      <c r="C127" s="3" t="s">
        <v>314</v>
      </c>
      <c r="E127" s="14">
        <f>VLOOKUP($A127,'Потребление ЭЭ_базовая линия'!$A$6:$JJ$154,261+E$4-2022,FALSE)*(1-3%)</f>
        <v>0</v>
      </c>
      <c r="F127" s="15">
        <f>VLOOKUP($A127,'Потребление ЭЭ_базовая линия'!$A$6:$JJ$154,261+F$4-2022,FALSE)*(1-3%)</f>
        <v>0</v>
      </c>
      <c r="G127" s="15">
        <f>VLOOKUP($A127,'Потребление ЭЭ_базовая линия'!$A$6:$JJ$154,261+G$4-2022,FALSE)*(1-3%)</f>
        <v>75642.956407142861</v>
      </c>
      <c r="H127" s="15">
        <f>VLOOKUP($A127,'Потребление ЭЭ_базовая линия'!$A$6:$JJ$154,261+H$4-2022,FALSE)*(1-3%)</f>
        <v>188790.42043311687</v>
      </c>
      <c r="I127" s="15">
        <f>VLOOKUP($A127,'Потребление ЭЭ_базовая линия'!$A$6:$JJ$154,261+I$4-2022,FALSE)*(1-3%)</f>
        <v>188790.42043311687</v>
      </c>
      <c r="J127" s="15">
        <f>VLOOKUP($A127,'Потребление ЭЭ_базовая линия'!$A$6:$JJ$154,261+J$4-2022,FALSE)*(1-3%)</f>
        <v>188790.42043311687</v>
      </c>
      <c r="K127" s="15">
        <f>VLOOKUP($A127,'Потребление ЭЭ_базовая линия'!$A$6:$JJ$154,261+K$4-2022,FALSE)*(1-3%)</f>
        <v>188790.42043311687</v>
      </c>
      <c r="L127" s="15">
        <f>VLOOKUP($A127,'Потребление ЭЭ_базовая линия'!$A$6:$JJ$154,261+L$4-2022,FALSE)*(1-3%)</f>
        <v>113147.46402597401</v>
      </c>
      <c r="M127" s="15">
        <f>VLOOKUP($A127,'Потребление ЭЭ_базовая линия'!$A$6:$JJ$154,261+M$4-2022,FALSE)*(1-3%)</f>
        <v>0</v>
      </c>
      <c r="N127" s="14"/>
    </row>
    <row r="128" spans="1:14" x14ac:dyDescent="0.25">
      <c r="A128" s="5" t="s">
        <v>189</v>
      </c>
      <c r="B128" s="3" t="s">
        <v>190</v>
      </c>
      <c r="C128" s="3" t="s">
        <v>314</v>
      </c>
      <c r="E128" s="14">
        <f>VLOOKUP($A128,'Потребление ЭЭ_базовая линия'!$A$6:$JJ$154,261+E$4-2022,FALSE)*(1-3%)</f>
        <v>0</v>
      </c>
      <c r="F128" s="15">
        <f>VLOOKUP($A128,'Потребление ЭЭ_базовая линия'!$A$6:$JJ$154,261+F$4-2022,FALSE)*(1-3%)</f>
        <v>0</v>
      </c>
      <c r="G128" s="15">
        <f>VLOOKUP($A128,'Потребление ЭЭ_базовая линия'!$A$6:$JJ$154,261+G$4-2022,FALSE)*(1-3%)</f>
        <v>64445.838942986295</v>
      </c>
      <c r="H128" s="15">
        <f>VLOOKUP($A128,'Потребление ЭЭ_базовая линия'!$A$6:$JJ$154,261+H$4-2022,FALSE)*(1-3%)</f>
        <v>153626.98193202517</v>
      </c>
      <c r="I128" s="15">
        <f>VLOOKUP($A128,'Потребление ЭЭ_базовая линия'!$A$6:$JJ$154,261+I$4-2022,FALSE)*(1-3%)</f>
        <v>153626.98193202517</v>
      </c>
      <c r="J128" s="15">
        <f>VLOOKUP($A128,'Потребление ЭЭ_базовая линия'!$A$6:$JJ$154,261+J$4-2022,FALSE)*(1-3%)</f>
        <v>153626.98193202517</v>
      </c>
      <c r="K128" s="15">
        <f>VLOOKUP($A128,'Потребление ЭЭ_базовая линия'!$A$6:$JJ$154,261+K$4-2022,FALSE)*(1-3%)</f>
        <v>153626.98193202517</v>
      </c>
      <c r="L128" s="15">
        <f>VLOOKUP($A128,'Потребление ЭЭ_базовая линия'!$A$6:$JJ$154,261+L$4-2022,FALSE)*(1-3%)</f>
        <v>89181.142989038897</v>
      </c>
      <c r="M128" s="15">
        <f>VLOOKUP($A128,'Потребление ЭЭ_базовая линия'!$A$6:$JJ$154,261+M$4-2022,FALSE)*(1-3%)</f>
        <v>0</v>
      </c>
      <c r="N128" s="14"/>
    </row>
    <row r="129" spans="1:14" x14ac:dyDescent="0.25">
      <c r="A129" s="5" t="s">
        <v>157</v>
      </c>
      <c r="B129" s="3" t="s">
        <v>158</v>
      </c>
      <c r="C129" s="3" t="s">
        <v>314</v>
      </c>
      <c r="E129" s="14">
        <f>VLOOKUP($A129,'Потребление ЭЭ_базовая линия'!$A$6:$JJ$154,261+E$4-2022,FALSE)*(1-3%)</f>
        <v>0</v>
      </c>
      <c r="F129" s="15">
        <f>VLOOKUP($A129,'Потребление ЭЭ_базовая линия'!$A$6:$JJ$154,261+F$4-2022,FALSE)*(1-3%)</f>
        <v>0</v>
      </c>
      <c r="G129" s="15">
        <f>VLOOKUP($A129,'Потребление ЭЭ_базовая линия'!$A$6:$JJ$154,261+G$4-2022,FALSE)*(1-3%)</f>
        <v>44242.816137193651</v>
      </c>
      <c r="H129" s="15">
        <f>VLOOKUP($A129,'Потребление ЭЭ_базовая линия'!$A$6:$JJ$154,261+H$4-2022,FALSE)*(1-3%)</f>
        <v>104079.33770908196</v>
      </c>
      <c r="I129" s="15">
        <f>VLOOKUP($A129,'Потребление ЭЭ_базовая линия'!$A$6:$JJ$154,261+I$4-2022,FALSE)*(1-3%)</f>
        <v>104079.33770908196</v>
      </c>
      <c r="J129" s="15">
        <f>VLOOKUP($A129,'Потребление ЭЭ_базовая линия'!$A$6:$JJ$154,261+J$4-2022,FALSE)*(1-3%)</f>
        <v>104079.33770908196</v>
      </c>
      <c r="K129" s="15">
        <f>VLOOKUP($A129,'Потребление ЭЭ_базовая линия'!$A$6:$JJ$154,261+K$4-2022,FALSE)*(1-3%)</f>
        <v>104079.33770908196</v>
      </c>
      <c r="L129" s="15">
        <f>VLOOKUP($A129,'Потребление ЭЭ_базовая линия'!$A$6:$JJ$154,261+L$4-2022,FALSE)*(1-3%)</f>
        <v>59836.521571888283</v>
      </c>
      <c r="M129" s="15">
        <f>VLOOKUP($A129,'Потребление ЭЭ_базовая линия'!$A$6:$JJ$154,261+M$4-2022,FALSE)*(1-3%)</f>
        <v>0</v>
      </c>
      <c r="N129" s="14"/>
    </row>
    <row r="130" spans="1:14" x14ac:dyDescent="0.25">
      <c r="A130" s="5" t="s">
        <v>29</v>
      </c>
      <c r="B130" s="3" t="s">
        <v>30</v>
      </c>
      <c r="C130" s="3" t="s">
        <v>314</v>
      </c>
      <c r="E130" s="14">
        <f>VLOOKUP($A130,'Потребление ЭЭ_базовая линия'!$A$6:$JJ$154,261+E$4-2022,FALSE)*(1-3%)</f>
        <v>0</v>
      </c>
      <c r="F130" s="15">
        <f>VLOOKUP($A130,'Потребление ЭЭ_базовая линия'!$A$6:$JJ$154,261+F$4-2022,FALSE)*(1-3%)</f>
        <v>0</v>
      </c>
      <c r="G130" s="15">
        <f>VLOOKUP($A130,'Потребление ЭЭ_базовая линия'!$A$6:$JJ$154,261+G$4-2022,FALSE)*(1-3%)</f>
        <v>58173.098382710712</v>
      </c>
      <c r="H130" s="15">
        <f>VLOOKUP($A130,'Потребление ЭЭ_базовая линия'!$A$6:$JJ$154,261+H$4-2022,FALSE)*(1-3%)</f>
        <v>139543.15595721884</v>
      </c>
      <c r="I130" s="15">
        <f>VLOOKUP($A130,'Потребление ЭЭ_базовая линия'!$A$6:$JJ$154,261+I$4-2022,FALSE)*(1-3%)</f>
        <v>139543.15595721884</v>
      </c>
      <c r="J130" s="15">
        <f>VLOOKUP($A130,'Потребление ЭЭ_базовая линия'!$A$6:$JJ$154,261+J$4-2022,FALSE)*(1-3%)</f>
        <v>139543.15595721884</v>
      </c>
      <c r="K130" s="15">
        <f>VLOOKUP($A130,'Потребление ЭЭ_базовая линия'!$A$6:$JJ$154,261+K$4-2022,FALSE)*(1-3%)</f>
        <v>139543.15595721884</v>
      </c>
      <c r="L130" s="15">
        <f>VLOOKUP($A130,'Потребление ЭЭ_базовая линия'!$A$6:$JJ$154,261+L$4-2022,FALSE)*(1-3%)</f>
        <v>81370.05757450813</v>
      </c>
      <c r="M130" s="15">
        <f>VLOOKUP($A130,'Потребление ЭЭ_базовая линия'!$A$6:$JJ$154,261+M$4-2022,FALSE)*(1-3%)</f>
        <v>0</v>
      </c>
      <c r="N130" s="14"/>
    </row>
    <row r="131" spans="1:14" x14ac:dyDescent="0.25">
      <c r="A131" s="5" t="s">
        <v>233</v>
      </c>
      <c r="B131" s="3" t="s">
        <v>234</v>
      </c>
      <c r="C131" s="3" t="s">
        <v>314</v>
      </c>
      <c r="E131" s="14">
        <f>VLOOKUP($A131,'Потребление ЭЭ_базовая линия'!$A$6:$JJ$154,261+E$4-2022,FALSE)*(1-3%)</f>
        <v>0</v>
      </c>
      <c r="F131" s="15">
        <f>VLOOKUP($A131,'Потребление ЭЭ_базовая линия'!$A$6:$JJ$154,261+F$4-2022,FALSE)*(1-3%)</f>
        <v>0</v>
      </c>
      <c r="G131" s="15">
        <f>VLOOKUP($A131,'Потребление ЭЭ_базовая линия'!$A$6:$JJ$154,261+G$4-2022,FALSE)*(1-3%)</f>
        <v>63920.714618022677</v>
      </c>
      <c r="H131" s="15">
        <f>VLOOKUP($A131,'Потребление ЭЭ_базовая линия'!$A$6:$JJ$154,261+H$4-2022,FALSE)*(1-3%)</f>
        <v>148103.07287804096</v>
      </c>
      <c r="I131" s="15">
        <f>VLOOKUP($A131,'Потребление ЭЭ_базовая линия'!$A$6:$JJ$154,261+I$4-2022,FALSE)*(1-3%)</f>
        <v>148103.07287804096</v>
      </c>
      <c r="J131" s="15">
        <f>VLOOKUP($A131,'Потребление ЭЭ_базовая линия'!$A$6:$JJ$154,261+J$4-2022,FALSE)*(1-3%)</f>
        <v>148103.07287804096</v>
      </c>
      <c r="K131" s="15">
        <f>VLOOKUP($A131,'Потребление ЭЭ_базовая линия'!$A$6:$JJ$154,261+K$4-2022,FALSE)*(1-3%)</f>
        <v>148103.07287804096</v>
      </c>
      <c r="L131" s="15">
        <f>VLOOKUP($A131,'Потребление ЭЭ_базовая линия'!$A$6:$JJ$154,261+L$4-2022,FALSE)*(1-3%)</f>
        <v>84182.3582600183</v>
      </c>
      <c r="M131" s="15">
        <f>VLOOKUP($A131,'Потребление ЭЭ_базовая линия'!$A$6:$JJ$154,261+M$4-2022,FALSE)*(1-3%)</f>
        <v>0</v>
      </c>
      <c r="N131" s="14"/>
    </row>
    <row r="132" spans="1:14" x14ac:dyDescent="0.25">
      <c r="A132" s="5" t="s">
        <v>107</v>
      </c>
      <c r="B132" s="3" t="s">
        <v>108</v>
      </c>
      <c r="C132" s="3" t="s">
        <v>314</v>
      </c>
      <c r="E132" s="14">
        <f>VLOOKUP($A132,'Потребление ЭЭ_базовая линия'!$A$6:$JJ$154,261+E$4-2022,FALSE)*(1-3%)</f>
        <v>0</v>
      </c>
      <c r="F132" s="15">
        <f>VLOOKUP($A132,'Потребление ЭЭ_базовая линия'!$A$6:$JJ$154,261+F$4-2022,FALSE)*(1-3%)</f>
        <v>0</v>
      </c>
      <c r="G132" s="15">
        <f>VLOOKUP($A132,'Потребление ЭЭ_базовая линия'!$A$6:$JJ$154,261+G$4-2022,FALSE)*(1-3%)</f>
        <v>43887.128047619044</v>
      </c>
      <c r="H132" s="15">
        <f>VLOOKUP($A132,'Потребление ЭЭ_базовая линия'!$A$6:$JJ$154,261+H$4-2022,FALSE)*(1-3%)</f>
        <v>139095.30550925739</v>
      </c>
      <c r="I132" s="15">
        <f>VLOOKUP($A132,'Потребление ЭЭ_базовая линия'!$A$6:$JJ$154,261+I$4-2022,FALSE)*(1-3%)</f>
        <v>139095.30550925739</v>
      </c>
      <c r="J132" s="15">
        <f>VLOOKUP($A132,'Потребление ЭЭ_базовая линия'!$A$6:$JJ$154,261+J$4-2022,FALSE)*(1-3%)</f>
        <v>139095.30550925739</v>
      </c>
      <c r="K132" s="15">
        <f>VLOOKUP($A132,'Потребление ЭЭ_базовая линия'!$A$6:$JJ$154,261+K$4-2022,FALSE)*(1-3%)</f>
        <v>139095.30550925739</v>
      </c>
      <c r="L132" s="15">
        <f>VLOOKUP($A132,'Потребление ЭЭ_базовая линия'!$A$6:$JJ$154,261+L$4-2022,FALSE)*(1-3%)</f>
        <v>95208.177461638348</v>
      </c>
      <c r="M132" s="15">
        <f>VLOOKUP($A132,'Потребление ЭЭ_базовая линия'!$A$6:$JJ$154,261+M$4-2022,FALSE)*(1-3%)</f>
        <v>0</v>
      </c>
      <c r="N132" s="14"/>
    </row>
    <row r="133" spans="1:14" x14ac:dyDescent="0.25">
      <c r="A133" s="5" t="s">
        <v>99</v>
      </c>
      <c r="B133" s="3" t="s">
        <v>100</v>
      </c>
      <c r="C133" s="3" t="s">
        <v>314</v>
      </c>
      <c r="E133" s="14">
        <f>VLOOKUP($A133,'Потребление ЭЭ_базовая линия'!$A$6:$JJ$154,261+E$4-2022,FALSE)*(1-3%)</f>
        <v>0</v>
      </c>
      <c r="F133" s="15">
        <f>VLOOKUP($A133,'Потребление ЭЭ_базовая линия'!$A$6:$JJ$154,261+F$4-2022,FALSE)*(1-3%)</f>
        <v>0</v>
      </c>
      <c r="G133" s="15">
        <f>VLOOKUP($A133,'Потребление ЭЭ_базовая линия'!$A$6:$JJ$154,261+G$4-2022,FALSE)*(1-3%)</f>
        <v>73660.084739761893</v>
      </c>
      <c r="H133" s="15">
        <f>VLOOKUP($A133,'Потребление ЭЭ_базовая линия'!$A$6:$JJ$154,261+H$4-2022,FALSE)*(1-3%)</f>
        <v>238884.11001773394</v>
      </c>
      <c r="I133" s="15">
        <f>VLOOKUP($A133,'Потребление ЭЭ_базовая линия'!$A$6:$JJ$154,261+I$4-2022,FALSE)*(1-3%)</f>
        <v>238884.11001773394</v>
      </c>
      <c r="J133" s="15">
        <f>VLOOKUP($A133,'Потребление ЭЭ_базовая линия'!$A$6:$JJ$154,261+J$4-2022,FALSE)*(1-3%)</f>
        <v>238884.11001773394</v>
      </c>
      <c r="K133" s="15">
        <f>VLOOKUP($A133,'Потребление ЭЭ_базовая линия'!$A$6:$JJ$154,261+K$4-2022,FALSE)*(1-3%)</f>
        <v>238884.11001773394</v>
      </c>
      <c r="L133" s="15">
        <f>VLOOKUP($A133,'Потребление ЭЭ_базовая линия'!$A$6:$JJ$154,261+L$4-2022,FALSE)*(1-3%)</f>
        <v>165224.02527797205</v>
      </c>
      <c r="M133" s="15">
        <f>VLOOKUP($A133,'Потребление ЭЭ_базовая линия'!$A$6:$JJ$154,261+M$4-2022,FALSE)*(1-3%)</f>
        <v>0</v>
      </c>
      <c r="N133" s="14"/>
    </row>
    <row r="134" spans="1:14" x14ac:dyDescent="0.25">
      <c r="A134" s="5" t="s">
        <v>179</v>
      </c>
      <c r="B134" s="3" t="s">
        <v>180</v>
      </c>
      <c r="C134" s="3" t="s">
        <v>314</v>
      </c>
      <c r="E134" s="14">
        <f>VLOOKUP($A134,'Потребление ЭЭ_базовая линия'!$A$6:$JJ$154,261+E$4-2022,FALSE)*(1-3%)</f>
        <v>0</v>
      </c>
      <c r="F134" s="15">
        <f>VLOOKUP($A134,'Потребление ЭЭ_базовая линия'!$A$6:$JJ$154,261+F$4-2022,FALSE)*(1-3%)</f>
        <v>0</v>
      </c>
      <c r="G134" s="15">
        <f>VLOOKUP($A134,'Потребление ЭЭ_базовая линия'!$A$6:$JJ$154,261+G$4-2022,FALSE)*(1-3%)</f>
        <v>52142.208644582664</v>
      </c>
      <c r="H134" s="15">
        <f>VLOOKUP($A134,'Потребление ЭЭ_базовая линия'!$A$6:$JJ$154,261+H$4-2022,FALSE)*(1-3%)</f>
        <v>192880.84612360795</v>
      </c>
      <c r="I134" s="15">
        <f>VLOOKUP($A134,'Потребление ЭЭ_базовая линия'!$A$6:$JJ$154,261+I$4-2022,FALSE)*(1-3%)</f>
        <v>192880.84612360795</v>
      </c>
      <c r="J134" s="15">
        <f>VLOOKUP($A134,'Потребление ЭЭ_базовая линия'!$A$6:$JJ$154,261+J$4-2022,FALSE)*(1-3%)</f>
        <v>192880.84612360795</v>
      </c>
      <c r="K134" s="15">
        <f>VLOOKUP($A134,'Потребление ЭЭ_базовая линия'!$A$6:$JJ$154,261+K$4-2022,FALSE)*(1-3%)</f>
        <v>192880.84612360795</v>
      </c>
      <c r="L134" s="15">
        <f>VLOOKUP($A134,'Потребление ЭЭ_базовая линия'!$A$6:$JJ$154,261+L$4-2022,FALSE)*(1-3%)</f>
        <v>140738.63747902526</v>
      </c>
      <c r="M134" s="15">
        <f>VLOOKUP($A134,'Потребление ЭЭ_базовая линия'!$A$6:$JJ$154,261+M$4-2022,FALSE)*(1-3%)</f>
        <v>0</v>
      </c>
      <c r="N134" s="14"/>
    </row>
    <row r="135" spans="1:14" x14ac:dyDescent="0.25">
      <c r="A135" s="1" t="s">
        <v>73</v>
      </c>
      <c r="B135" s="3" t="s">
        <v>74</v>
      </c>
      <c r="C135" s="3" t="s">
        <v>314</v>
      </c>
      <c r="E135" s="14">
        <f>VLOOKUP($A135,'Потребление ЭЭ_базовая линия'!$A$6:$JJ$154,261+E$4-2022,FALSE)*(1-3%)</f>
        <v>0</v>
      </c>
      <c r="F135" s="15">
        <f>VLOOKUP($A135,'Потребление ЭЭ_базовая линия'!$A$6:$JJ$154,261+F$4-2022,FALSE)*(1-3%)</f>
        <v>0</v>
      </c>
      <c r="G135" s="15">
        <f>VLOOKUP($A135,'Потребление ЭЭ_базовая линия'!$A$6:$JJ$154,261+G$4-2022,FALSE)*(1-3%)</f>
        <v>57818.933693361367</v>
      </c>
      <c r="H135" s="15">
        <f>VLOOKUP($A135,'Потребление ЭЭ_базовая линия'!$A$6:$JJ$154,261+H$4-2022,FALSE)*(1-3%)</f>
        <v>247413.66305501421</v>
      </c>
      <c r="I135" s="15">
        <f>VLOOKUP($A135,'Потребление ЭЭ_базовая линия'!$A$6:$JJ$154,261+I$4-2022,FALSE)*(1-3%)</f>
        <v>247413.66305501421</v>
      </c>
      <c r="J135" s="15">
        <f>VLOOKUP($A135,'Потребление ЭЭ_базовая линия'!$A$6:$JJ$154,261+J$4-2022,FALSE)*(1-3%)</f>
        <v>247413.66305501421</v>
      </c>
      <c r="K135" s="15">
        <f>VLOOKUP($A135,'Потребление ЭЭ_базовая линия'!$A$6:$JJ$154,261+K$4-2022,FALSE)*(1-3%)</f>
        <v>247413.66305501421</v>
      </c>
      <c r="L135" s="15">
        <f>VLOOKUP($A135,'Потребление ЭЭ_базовая линия'!$A$6:$JJ$154,261+L$4-2022,FALSE)*(1-3%)</f>
        <v>189594.72936165283</v>
      </c>
      <c r="M135" s="15">
        <f>VLOOKUP($A135,'Потребление ЭЭ_базовая линия'!$A$6:$JJ$154,261+M$4-2022,FALSE)*(1-3%)</f>
        <v>0</v>
      </c>
      <c r="N135" s="14"/>
    </row>
    <row r="136" spans="1:14" x14ac:dyDescent="0.25">
      <c r="A136" s="5" t="s">
        <v>199</v>
      </c>
      <c r="B136" s="3" t="s">
        <v>200</v>
      </c>
      <c r="C136" s="3" t="s">
        <v>314</v>
      </c>
      <c r="E136" s="14">
        <f>VLOOKUP($A136,'Потребление ЭЭ_базовая линия'!$A$6:$JJ$154,261+E$4-2022,FALSE)*(1-3%)</f>
        <v>0</v>
      </c>
      <c r="F136" s="15">
        <f>VLOOKUP($A136,'Потребление ЭЭ_базовая линия'!$A$6:$JJ$154,261+F$4-2022,FALSE)*(1-3%)</f>
        <v>0</v>
      </c>
      <c r="G136" s="15">
        <f>VLOOKUP($A136,'Потребление ЭЭ_базовая линия'!$A$6:$JJ$154,261+G$4-2022,FALSE)*(1-3%)</f>
        <v>47667.354482738105</v>
      </c>
      <c r="H136" s="15">
        <f>VLOOKUP($A136,'Потребление ЭЭ_базовая линия'!$A$6:$JJ$154,261+H$4-2022,FALSE)*(1-3%)</f>
        <v>187196.62039888717</v>
      </c>
      <c r="I136" s="15">
        <f>VLOOKUP($A136,'Потребление ЭЭ_базовая линия'!$A$6:$JJ$154,261+I$4-2022,FALSE)*(1-3%)</f>
        <v>187196.62039888717</v>
      </c>
      <c r="J136" s="15">
        <f>VLOOKUP($A136,'Потребление ЭЭ_базовая линия'!$A$6:$JJ$154,261+J$4-2022,FALSE)*(1-3%)</f>
        <v>187196.62039888717</v>
      </c>
      <c r="K136" s="15">
        <f>VLOOKUP($A136,'Потребление ЭЭ_базовая линия'!$A$6:$JJ$154,261+K$4-2022,FALSE)*(1-3%)</f>
        <v>187196.62039888717</v>
      </c>
      <c r="L136" s="15">
        <f>VLOOKUP($A136,'Потребление ЭЭ_базовая линия'!$A$6:$JJ$154,261+L$4-2022,FALSE)*(1-3%)</f>
        <v>139529.26591614904</v>
      </c>
      <c r="M136" s="15">
        <f>VLOOKUP($A136,'Потребление ЭЭ_базовая линия'!$A$6:$JJ$154,261+M$4-2022,FALSE)*(1-3%)</f>
        <v>0</v>
      </c>
      <c r="N136" s="14"/>
    </row>
    <row r="137" spans="1:14" x14ac:dyDescent="0.25">
      <c r="A137" s="5" t="s">
        <v>135</v>
      </c>
      <c r="B137" s="3" t="s">
        <v>136</v>
      </c>
      <c r="C137" s="3" t="s">
        <v>314</v>
      </c>
      <c r="E137" s="14">
        <f>VLOOKUP($A137,'Потребление ЭЭ_базовая линия'!$A$6:$JJ$154,261+E$4-2022,FALSE)*(1-3%)</f>
        <v>0</v>
      </c>
      <c r="F137" s="15">
        <f>VLOOKUP($A137,'Потребление ЭЭ_базовая линия'!$A$6:$JJ$154,261+F$4-2022,FALSE)*(1-3%)</f>
        <v>0</v>
      </c>
      <c r="G137" s="15">
        <f>VLOOKUP($A137,'Потребление ЭЭ_базовая линия'!$A$6:$JJ$154,261+G$4-2022,FALSE)*(1-3%)</f>
        <v>33046.80335900488</v>
      </c>
      <c r="H137" s="15">
        <f>VLOOKUP($A137,'Потребление ЭЭ_базовая линия'!$A$6:$JJ$154,261+H$4-2022,FALSE)*(1-3%)</f>
        <v>133212.53711942211</v>
      </c>
      <c r="I137" s="15">
        <f>VLOOKUP($A137,'Потребление ЭЭ_базовая линия'!$A$6:$JJ$154,261+I$4-2022,FALSE)*(1-3%)</f>
        <v>133212.53711942211</v>
      </c>
      <c r="J137" s="15">
        <f>VLOOKUP($A137,'Потребление ЭЭ_базовая линия'!$A$6:$JJ$154,261+J$4-2022,FALSE)*(1-3%)</f>
        <v>133212.53711942211</v>
      </c>
      <c r="K137" s="15">
        <f>VLOOKUP($A137,'Потребление ЭЭ_базовая линия'!$A$6:$JJ$154,261+K$4-2022,FALSE)*(1-3%)</f>
        <v>133212.53711942211</v>
      </c>
      <c r="L137" s="15">
        <f>VLOOKUP($A137,'Потребление ЭЭ_базовая линия'!$A$6:$JJ$154,261+L$4-2022,FALSE)*(1-3%)</f>
        <v>100165.73376041722</v>
      </c>
      <c r="M137" s="15">
        <f>VLOOKUP($A137,'Потребление ЭЭ_базовая линия'!$A$6:$JJ$154,261+M$4-2022,FALSE)*(1-3%)</f>
        <v>0</v>
      </c>
      <c r="N137" s="14"/>
    </row>
    <row r="138" spans="1:14" x14ac:dyDescent="0.25">
      <c r="A138" s="1" t="s">
        <v>263</v>
      </c>
      <c r="B138" s="3" t="s">
        <v>264</v>
      </c>
      <c r="C138" s="3" t="s">
        <v>314</v>
      </c>
      <c r="E138" s="14">
        <f>VLOOKUP($A138,'Потребление ЭЭ_базовая линия'!$A$6:$JJ$154,261+E$4-2022,FALSE)*(1-3%)</f>
        <v>0</v>
      </c>
      <c r="F138" s="15">
        <f>VLOOKUP($A138,'Потребление ЭЭ_базовая линия'!$A$6:$JJ$154,261+F$4-2022,FALSE)*(1-3%)</f>
        <v>0</v>
      </c>
      <c r="G138" s="15">
        <f>VLOOKUP($A138,'Потребление ЭЭ_базовая линия'!$A$6:$JJ$154,261+G$4-2022,FALSE)*(1-3%)</f>
        <v>42431.091907476184</v>
      </c>
      <c r="H138" s="15">
        <f>VLOOKUP($A138,'Потребление ЭЭ_базовая линия'!$A$6:$JJ$154,261+H$4-2022,FALSE)*(1-3%)</f>
        <v>247213.69879421001</v>
      </c>
      <c r="I138" s="15">
        <f>VLOOKUP($A138,'Потребление ЭЭ_базовая линия'!$A$6:$JJ$154,261+I$4-2022,FALSE)*(1-3%)</f>
        <v>247213.69879421001</v>
      </c>
      <c r="J138" s="15">
        <f>VLOOKUP($A138,'Потребление ЭЭ_базовая линия'!$A$6:$JJ$154,261+J$4-2022,FALSE)*(1-3%)</f>
        <v>247213.69879421001</v>
      </c>
      <c r="K138" s="15">
        <f>VLOOKUP($A138,'Потребление ЭЭ_базовая линия'!$A$6:$JJ$154,261+K$4-2022,FALSE)*(1-3%)</f>
        <v>247213.69879421001</v>
      </c>
      <c r="L138" s="15">
        <f>VLOOKUP($A138,'Потребление ЭЭ_базовая линия'!$A$6:$JJ$154,261+L$4-2022,FALSE)*(1-3%)</f>
        <v>204782.60688673382</v>
      </c>
      <c r="M138" s="15">
        <f>VLOOKUP($A138,'Потребление ЭЭ_базовая линия'!$A$6:$JJ$154,261+M$4-2022,FALSE)*(1-3%)</f>
        <v>0</v>
      </c>
      <c r="N138" s="14"/>
    </row>
    <row r="139" spans="1:14" x14ac:dyDescent="0.25">
      <c r="A139" s="5" t="s">
        <v>269</v>
      </c>
      <c r="B139" s="3" t="s">
        <v>270</v>
      </c>
      <c r="C139" s="3" t="s">
        <v>314</v>
      </c>
      <c r="E139" s="14">
        <f>VLOOKUP($A139,'Потребление ЭЭ_базовая линия'!$A$6:$JJ$154,261+E$4-2022,FALSE)*(1-3%)</f>
        <v>0</v>
      </c>
      <c r="F139" s="15">
        <f>VLOOKUP($A139,'Потребление ЭЭ_базовая линия'!$A$6:$JJ$154,261+F$4-2022,FALSE)*(1-3%)</f>
        <v>0</v>
      </c>
      <c r="G139" s="15">
        <f>VLOOKUP($A139,'Потребление ЭЭ_базовая линия'!$A$6:$JJ$154,261+G$4-2022,FALSE)*(1-3%)</f>
        <v>42019.948834523813</v>
      </c>
      <c r="H139" s="15">
        <f>VLOOKUP($A139,'Потребление ЭЭ_базовая линия'!$A$6:$JJ$154,261+H$4-2022,FALSE)*(1-3%)</f>
        <v>241397.02827288097</v>
      </c>
      <c r="I139" s="15">
        <f>VLOOKUP($A139,'Потребление ЭЭ_базовая линия'!$A$6:$JJ$154,261+I$4-2022,FALSE)*(1-3%)</f>
        <v>241397.02827288097</v>
      </c>
      <c r="J139" s="15">
        <f>VLOOKUP($A139,'Потребление ЭЭ_базовая линия'!$A$6:$JJ$154,261+J$4-2022,FALSE)*(1-3%)</f>
        <v>241397.02827288097</v>
      </c>
      <c r="K139" s="15">
        <f>VLOOKUP($A139,'Потребление ЭЭ_базовая линия'!$A$6:$JJ$154,261+K$4-2022,FALSE)*(1-3%)</f>
        <v>241397.02827288097</v>
      </c>
      <c r="L139" s="15">
        <f>VLOOKUP($A139,'Потребление ЭЭ_базовая линия'!$A$6:$JJ$154,261+L$4-2022,FALSE)*(1-3%)</f>
        <v>199377.07943835715</v>
      </c>
      <c r="M139" s="15">
        <f>VLOOKUP($A139,'Потребление ЭЭ_базовая линия'!$A$6:$JJ$154,261+M$4-2022,FALSE)*(1-3%)</f>
        <v>0</v>
      </c>
      <c r="N139" s="14"/>
    </row>
    <row r="140" spans="1:14" x14ac:dyDescent="0.25">
      <c r="A140" s="5" t="s">
        <v>87</v>
      </c>
      <c r="B140" s="3" t="s">
        <v>88</v>
      </c>
      <c r="C140" s="3" t="s">
        <v>314</v>
      </c>
      <c r="E140" s="14">
        <f>VLOOKUP($A140,'Потребление ЭЭ_базовая линия'!$A$6:$JJ$154,261+E$4-2022,FALSE)*(1-3%)</f>
        <v>0</v>
      </c>
      <c r="F140" s="15">
        <f>VLOOKUP($A140,'Потребление ЭЭ_базовая линия'!$A$6:$JJ$154,261+F$4-2022,FALSE)*(1-3%)</f>
        <v>0</v>
      </c>
      <c r="G140" s="15">
        <f>VLOOKUP($A140,'Потребление ЭЭ_базовая линия'!$A$6:$JJ$154,261+G$4-2022,FALSE)*(1-3%)</f>
        <v>30548.730199052585</v>
      </c>
      <c r="H140" s="15">
        <f>VLOOKUP($A140,'Потребление ЭЭ_базовая линия'!$A$6:$JJ$154,261+H$4-2022,FALSE)*(1-3%)</f>
        <v>183785.68668660216</v>
      </c>
      <c r="I140" s="15">
        <f>VLOOKUP($A140,'Потребление ЭЭ_базовая линия'!$A$6:$JJ$154,261+I$4-2022,FALSE)*(1-3%)</f>
        <v>183785.68668660216</v>
      </c>
      <c r="J140" s="15">
        <f>VLOOKUP($A140,'Потребление ЭЭ_базовая линия'!$A$6:$JJ$154,261+J$4-2022,FALSE)*(1-3%)</f>
        <v>183785.68668660216</v>
      </c>
      <c r="K140" s="15">
        <f>VLOOKUP($A140,'Потребление ЭЭ_базовая линия'!$A$6:$JJ$154,261+K$4-2022,FALSE)*(1-3%)</f>
        <v>183785.68668660216</v>
      </c>
      <c r="L140" s="15">
        <f>VLOOKUP($A140,'Потребление ЭЭ_базовая линия'!$A$6:$JJ$154,261+L$4-2022,FALSE)*(1-3%)</f>
        <v>153236.95648754959</v>
      </c>
      <c r="M140" s="15">
        <f>VLOOKUP($A140,'Потребление ЭЭ_базовая линия'!$A$6:$JJ$154,261+M$4-2022,FALSE)*(1-3%)</f>
        <v>0</v>
      </c>
      <c r="N140" s="14"/>
    </row>
    <row r="141" spans="1:14" x14ac:dyDescent="0.25">
      <c r="A141" s="5" t="s">
        <v>17</v>
      </c>
      <c r="B141" s="3" t="s">
        <v>18</v>
      </c>
      <c r="C141" s="3" t="s">
        <v>314</v>
      </c>
      <c r="E141" s="14">
        <f>VLOOKUP($A141,'Потребление ЭЭ_базовая линия'!$A$6:$JJ$154,261+E$4-2022,FALSE)*(1-3%)</f>
        <v>0</v>
      </c>
      <c r="F141" s="15">
        <f>VLOOKUP($A141,'Потребление ЭЭ_базовая линия'!$A$6:$JJ$154,261+F$4-2022,FALSE)*(1-3%)</f>
        <v>0</v>
      </c>
      <c r="G141" s="15">
        <f>VLOOKUP($A141,'Потребление ЭЭ_базовая линия'!$A$6:$JJ$154,261+G$4-2022,FALSE)*(1-3%)</f>
        <v>23786.01404535714</v>
      </c>
      <c r="H141" s="15">
        <f>VLOOKUP($A141,'Потребление ЭЭ_базовая линия'!$A$6:$JJ$154,261+H$4-2022,FALSE)*(1-3%)</f>
        <v>142021.69426542261</v>
      </c>
      <c r="I141" s="15">
        <f>VLOOKUP($A141,'Потребление ЭЭ_базовая линия'!$A$6:$JJ$154,261+I$4-2022,FALSE)*(1-3%)</f>
        <v>142021.69426542261</v>
      </c>
      <c r="J141" s="15">
        <f>VLOOKUP($A141,'Потребление ЭЭ_базовая линия'!$A$6:$JJ$154,261+J$4-2022,FALSE)*(1-3%)</f>
        <v>142021.69426542261</v>
      </c>
      <c r="K141" s="15">
        <f>VLOOKUP($A141,'Потребление ЭЭ_базовая линия'!$A$6:$JJ$154,261+K$4-2022,FALSE)*(1-3%)</f>
        <v>142021.69426542261</v>
      </c>
      <c r="L141" s="15">
        <f>VLOOKUP($A141,'Потребление ЭЭ_базовая линия'!$A$6:$JJ$154,261+L$4-2022,FALSE)*(1-3%)</f>
        <v>118235.68022006548</v>
      </c>
      <c r="M141" s="15">
        <f>VLOOKUP($A141,'Потребление ЭЭ_базовая линия'!$A$6:$JJ$154,261+M$4-2022,FALSE)*(1-3%)</f>
        <v>0</v>
      </c>
      <c r="N141" s="14"/>
    </row>
    <row r="142" spans="1:14" x14ac:dyDescent="0.25">
      <c r="A142" s="5" t="s">
        <v>131</v>
      </c>
      <c r="B142" s="3" t="s">
        <v>132</v>
      </c>
      <c r="C142" s="3" t="s">
        <v>314</v>
      </c>
      <c r="E142" s="14">
        <f>VLOOKUP($A142,'Потребление ЭЭ_базовая линия'!$A$6:$JJ$154,261+E$4-2022,FALSE)*(1-3%)</f>
        <v>0</v>
      </c>
      <c r="F142" s="15">
        <f>VLOOKUP($A142,'Потребление ЭЭ_базовая линия'!$A$6:$JJ$154,261+F$4-2022,FALSE)*(1-3%)</f>
        <v>0</v>
      </c>
      <c r="G142" s="15">
        <f>VLOOKUP($A142,'Потребление ЭЭ_базовая линия'!$A$6:$JJ$154,261+G$4-2022,FALSE)*(1-3%)</f>
        <v>16963.653734014286</v>
      </c>
      <c r="H142" s="15">
        <f>VLOOKUP($A142,'Потребление ЭЭ_базовая линия'!$A$6:$JJ$154,261+H$4-2022,FALSE)*(1-3%)</f>
        <v>152361.41285501741</v>
      </c>
      <c r="I142" s="15">
        <f>VLOOKUP($A142,'Потребление ЭЭ_базовая линия'!$A$6:$JJ$154,261+I$4-2022,FALSE)*(1-3%)</f>
        <v>152361.41285501741</v>
      </c>
      <c r="J142" s="15">
        <f>VLOOKUP($A142,'Потребление ЭЭ_базовая линия'!$A$6:$JJ$154,261+J$4-2022,FALSE)*(1-3%)</f>
        <v>152361.41285501741</v>
      </c>
      <c r="K142" s="15">
        <f>VLOOKUP($A142,'Потребление ЭЭ_базовая линия'!$A$6:$JJ$154,261+K$4-2022,FALSE)*(1-3%)</f>
        <v>152361.41285501741</v>
      </c>
      <c r="L142" s="15">
        <f>VLOOKUP($A142,'Потребление ЭЭ_базовая линия'!$A$6:$JJ$154,261+L$4-2022,FALSE)*(1-3%)</f>
        <v>135397.75912100312</v>
      </c>
      <c r="M142" s="15">
        <f>VLOOKUP($A142,'Потребление ЭЭ_базовая линия'!$A$6:$JJ$154,261+M$4-2022,FALSE)*(1-3%)</f>
        <v>0</v>
      </c>
      <c r="N142" s="14"/>
    </row>
    <row r="143" spans="1:14" x14ac:dyDescent="0.25">
      <c r="A143" s="5" t="s">
        <v>145</v>
      </c>
      <c r="B143" s="3" t="s">
        <v>146</v>
      </c>
      <c r="C143" s="3" t="s">
        <v>314</v>
      </c>
      <c r="E143" s="14">
        <f>VLOOKUP($A143,'Потребление ЭЭ_базовая линия'!$A$6:$JJ$154,261+E$4-2022,FALSE)*(1-3%)</f>
        <v>0</v>
      </c>
      <c r="F143" s="15">
        <f>VLOOKUP($A143,'Потребление ЭЭ_базовая линия'!$A$6:$JJ$154,261+F$4-2022,FALSE)*(1-3%)</f>
        <v>0</v>
      </c>
      <c r="G143" s="15">
        <f>VLOOKUP($A143,'Потребление ЭЭ_базовая линия'!$A$6:$JJ$154,261+G$4-2022,FALSE)*(1-3%)</f>
        <v>19393.829547314162</v>
      </c>
      <c r="H143" s="15">
        <f>VLOOKUP($A143,'Потребление ЭЭ_базовая линия'!$A$6:$JJ$154,261+H$4-2022,FALSE)*(1-3%)</f>
        <v>198809.18501663415</v>
      </c>
      <c r="I143" s="15">
        <f>VLOOKUP($A143,'Потребление ЭЭ_базовая линия'!$A$6:$JJ$154,261+I$4-2022,FALSE)*(1-3%)</f>
        <v>198809.18501663415</v>
      </c>
      <c r="J143" s="15">
        <f>VLOOKUP($A143,'Потребление ЭЭ_базовая линия'!$A$6:$JJ$154,261+J$4-2022,FALSE)*(1-3%)</f>
        <v>198809.18501663415</v>
      </c>
      <c r="K143" s="15">
        <f>VLOOKUP($A143,'Потребление ЭЭ_базовая линия'!$A$6:$JJ$154,261+K$4-2022,FALSE)*(1-3%)</f>
        <v>198809.18501663415</v>
      </c>
      <c r="L143" s="15">
        <f>VLOOKUP($A143,'Потребление ЭЭ_базовая линия'!$A$6:$JJ$154,261+L$4-2022,FALSE)*(1-3%)</f>
        <v>179415.35546932</v>
      </c>
      <c r="M143" s="15">
        <f>VLOOKUP($A143,'Потребление ЭЭ_базовая линия'!$A$6:$JJ$154,261+M$4-2022,FALSE)*(1-3%)</f>
        <v>0</v>
      </c>
      <c r="N143" s="14"/>
    </row>
    <row r="144" spans="1:14" x14ac:dyDescent="0.25">
      <c r="A144" s="5" t="s">
        <v>175</v>
      </c>
      <c r="B144" s="3" t="s">
        <v>176</v>
      </c>
      <c r="C144" s="3" t="s">
        <v>314</v>
      </c>
      <c r="E144" s="14">
        <f>VLOOKUP($A144,'Потребление ЭЭ_базовая линия'!$A$6:$JJ$154,261+E$4-2022,FALSE)*(1-3%)</f>
        <v>0</v>
      </c>
      <c r="F144" s="15">
        <f>VLOOKUP($A144,'Потребление ЭЭ_базовая линия'!$A$6:$JJ$154,261+F$4-2022,FALSE)*(1-3%)</f>
        <v>0</v>
      </c>
      <c r="G144" s="15">
        <f>VLOOKUP($A144,'Потребление ЭЭ_базовая линия'!$A$6:$JJ$154,261+G$4-2022,FALSE)*(1-3%)</f>
        <v>12028.528959245232</v>
      </c>
      <c r="H144" s="15">
        <f>VLOOKUP($A144,'Потребление ЭЭ_базовая линия'!$A$6:$JJ$154,261+H$4-2022,FALSE)*(1-3%)</f>
        <v>132622.16780263776</v>
      </c>
      <c r="I144" s="15">
        <f>VLOOKUP($A144,'Потребление ЭЭ_базовая линия'!$A$6:$JJ$154,261+I$4-2022,FALSE)*(1-3%)</f>
        <v>132622.16780263776</v>
      </c>
      <c r="J144" s="15">
        <f>VLOOKUP($A144,'Потребление ЭЭ_базовая линия'!$A$6:$JJ$154,261+J$4-2022,FALSE)*(1-3%)</f>
        <v>132622.16780263776</v>
      </c>
      <c r="K144" s="15">
        <f>VLOOKUP($A144,'Потребление ЭЭ_базовая линия'!$A$6:$JJ$154,261+K$4-2022,FALSE)*(1-3%)</f>
        <v>132622.16780263776</v>
      </c>
      <c r="L144" s="15">
        <f>VLOOKUP($A144,'Потребление ЭЭ_базовая линия'!$A$6:$JJ$154,261+L$4-2022,FALSE)*(1-3%)</f>
        <v>120593.63884339253</v>
      </c>
      <c r="M144" s="15">
        <f>VLOOKUP($A144,'Потребление ЭЭ_базовая линия'!$A$6:$JJ$154,261+M$4-2022,FALSE)*(1-3%)</f>
        <v>0</v>
      </c>
      <c r="N144" s="14"/>
    </row>
    <row r="145" spans="1:15" x14ac:dyDescent="0.25">
      <c r="A145" s="1" t="s">
        <v>255</v>
      </c>
      <c r="B145" s="3" t="s">
        <v>256</v>
      </c>
      <c r="C145" s="3" t="s">
        <v>314</v>
      </c>
      <c r="E145" s="14">
        <f>VLOOKUP($A145,'Потребление ЭЭ_базовая линия'!$A$6:$JJ$154,261+E$4-2022,FALSE)*(1-3%)</f>
        <v>0</v>
      </c>
      <c r="F145" s="15">
        <f>VLOOKUP($A145,'Потребление ЭЭ_базовая линия'!$A$6:$JJ$154,261+F$4-2022,FALSE)*(1-3%)</f>
        <v>0</v>
      </c>
      <c r="G145" s="15">
        <f>VLOOKUP($A145,'Потребление ЭЭ_базовая линия'!$A$6:$JJ$154,261+G$4-2022,FALSE)*(1-3%)</f>
        <v>14053.355039855807</v>
      </c>
      <c r="H145" s="15">
        <f>VLOOKUP($A145,'Потребление ЭЭ_базовая линия'!$A$6:$JJ$154,261+H$4-2022,FALSE)*(1-3%)</f>
        <v>151242.56683656335</v>
      </c>
      <c r="I145" s="15">
        <f>VLOOKUP($A145,'Потребление ЭЭ_базовая линия'!$A$6:$JJ$154,261+I$4-2022,FALSE)*(1-3%)</f>
        <v>151242.56683656335</v>
      </c>
      <c r="J145" s="15">
        <f>VLOOKUP($A145,'Потребление ЭЭ_базовая линия'!$A$6:$JJ$154,261+J$4-2022,FALSE)*(1-3%)</f>
        <v>151242.56683656335</v>
      </c>
      <c r="K145" s="15">
        <f>VLOOKUP($A145,'Потребление ЭЭ_базовая линия'!$A$6:$JJ$154,261+K$4-2022,FALSE)*(1-3%)</f>
        <v>151242.56683656335</v>
      </c>
      <c r="L145" s="15">
        <f>VLOOKUP($A145,'Потребление ЭЭ_базовая линия'!$A$6:$JJ$154,261+L$4-2022,FALSE)*(1-3%)</f>
        <v>137189.21179670756</v>
      </c>
      <c r="M145" s="15">
        <f>VLOOKUP($A145,'Потребление ЭЭ_базовая линия'!$A$6:$JJ$154,261+M$4-2022,FALSE)*(1-3%)</f>
        <v>0</v>
      </c>
      <c r="N145" s="14"/>
    </row>
    <row r="146" spans="1:15" x14ac:dyDescent="0.25">
      <c r="A146" s="5" t="s">
        <v>161</v>
      </c>
      <c r="B146" s="3" t="s">
        <v>162</v>
      </c>
      <c r="C146" s="3" t="s">
        <v>314</v>
      </c>
      <c r="E146" s="14">
        <f>VLOOKUP($A146,'Потребление ЭЭ_базовая линия'!$A$6:$JJ$154,261+E$4-2022,FALSE)*(1-3%)</f>
        <v>0</v>
      </c>
      <c r="F146" s="15">
        <f>VLOOKUP($A146,'Потребление ЭЭ_базовая линия'!$A$6:$JJ$154,261+F$4-2022,FALSE)*(1-3%)</f>
        <v>0</v>
      </c>
      <c r="G146" s="15">
        <f>VLOOKUP($A146,'Потребление ЭЭ_базовая линия'!$A$6:$JJ$154,261+G$4-2022,FALSE)*(1-3%)</f>
        <v>10428.063757071415</v>
      </c>
      <c r="H146" s="15">
        <f>VLOOKUP($A146,'Потребление ЭЭ_базовая линия'!$A$6:$JJ$154,261+H$4-2022,FALSE)*(1-3%)</f>
        <v>129671.28043294953</v>
      </c>
      <c r="I146" s="15">
        <f>VLOOKUP($A146,'Потребление ЭЭ_базовая линия'!$A$6:$JJ$154,261+I$4-2022,FALSE)*(1-3%)</f>
        <v>129671.28043294953</v>
      </c>
      <c r="J146" s="15">
        <f>VLOOKUP($A146,'Потребление ЭЭ_базовая линия'!$A$6:$JJ$154,261+J$4-2022,FALSE)*(1-3%)</f>
        <v>129671.28043294953</v>
      </c>
      <c r="K146" s="15">
        <f>VLOOKUP($A146,'Потребление ЭЭ_базовая линия'!$A$6:$JJ$154,261+K$4-2022,FALSE)*(1-3%)</f>
        <v>129671.28043294953</v>
      </c>
      <c r="L146" s="15">
        <f>VLOOKUP($A146,'Потребление ЭЭ_базовая линия'!$A$6:$JJ$154,261+L$4-2022,FALSE)*(1-3%)</f>
        <v>119243.21667587812</v>
      </c>
      <c r="M146" s="15">
        <f>VLOOKUP($A146,'Потребление ЭЭ_базовая линия'!$A$6:$JJ$154,261+M$4-2022,FALSE)*(1-3%)</f>
        <v>0</v>
      </c>
      <c r="N146" s="14"/>
    </row>
    <row r="147" spans="1:15" x14ac:dyDescent="0.25">
      <c r="A147" s="5" t="s">
        <v>45</v>
      </c>
      <c r="B147" s="3" t="s">
        <v>46</v>
      </c>
      <c r="C147" s="3" t="s">
        <v>314</v>
      </c>
      <c r="E147" s="14">
        <f>VLOOKUP($A147,'Потребление ЭЭ_базовая линия'!$A$6:$JJ$154,261+E$4-2022,FALSE)*(1-3%)</f>
        <v>0</v>
      </c>
      <c r="F147" s="15">
        <f>VLOOKUP($A147,'Потребление ЭЭ_базовая линия'!$A$6:$JJ$154,261+F$4-2022,FALSE)*(1-3%)</f>
        <v>0</v>
      </c>
      <c r="G147" s="15">
        <f>VLOOKUP($A147,'Потребление ЭЭ_базовая линия'!$A$6:$JJ$154,261+G$4-2022,FALSE)*(1-3%)</f>
        <v>0</v>
      </c>
      <c r="H147" s="15">
        <f>VLOOKUP($A147,'Потребление ЭЭ_базовая линия'!$A$6:$JJ$154,261+H$4-2022,FALSE)*(1-3%)</f>
        <v>148622.47197559522</v>
      </c>
      <c r="I147" s="15">
        <f>VLOOKUP($A147,'Потребление ЭЭ_базовая линия'!$A$6:$JJ$154,261+I$4-2022,FALSE)*(1-3%)</f>
        <v>161376.65924226187</v>
      </c>
      <c r="J147" s="15">
        <f>VLOOKUP($A147,'Потребление ЭЭ_базовая линия'!$A$6:$JJ$154,261+J$4-2022,FALSE)*(1-3%)</f>
        <v>161376.65924226187</v>
      </c>
      <c r="K147" s="15">
        <f>VLOOKUP($A147,'Потребление ЭЭ_базовая линия'!$A$6:$JJ$154,261+K$4-2022,FALSE)*(1-3%)</f>
        <v>161376.65924226187</v>
      </c>
      <c r="L147" s="15">
        <f>VLOOKUP($A147,'Потребление ЭЭ_базовая линия'!$A$6:$JJ$154,261+L$4-2022,FALSE)*(1-3%)</f>
        <v>161376.65924226187</v>
      </c>
      <c r="M147" s="15">
        <f>VLOOKUP($A147,'Потребление ЭЭ_базовая линия'!$A$6:$JJ$154,261+M$4-2022,FALSE)*(1-3%)</f>
        <v>12754.187266666648</v>
      </c>
      <c r="N147" s="14"/>
    </row>
    <row r="148" spans="1:15" x14ac:dyDescent="0.25">
      <c r="A148" s="5" t="s">
        <v>97</v>
      </c>
      <c r="B148" s="3" t="s">
        <v>98</v>
      </c>
      <c r="C148" s="3" t="s">
        <v>314</v>
      </c>
      <c r="E148" s="14">
        <f>VLOOKUP($A148,'Потребление ЭЭ_базовая линия'!$A$6:$JJ$154,261+E$4-2022,FALSE)*(1-3%)</f>
        <v>0</v>
      </c>
      <c r="F148" s="15">
        <f>VLOOKUP($A148,'Потребление ЭЭ_базовая линия'!$A$6:$JJ$154,261+F$4-2022,FALSE)*(1-3%)</f>
        <v>0</v>
      </c>
      <c r="G148" s="15">
        <f>VLOOKUP($A148,'Потребление ЭЭ_базовая линия'!$A$6:$JJ$154,261+G$4-2022,FALSE)*(1-3%)</f>
        <v>0</v>
      </c>
      <c r="H148" s="15">
        <f>VLOOKUP($A148,'Потребление ЭЭ_базовая линия'!$A$6:$JJ$154,261+H$4-2022,FALSE)*(1-3%)</f>
        <v>145165.78947592637</v>
      </c>
      <c r="I148" s="15">
        <f>VLOOKUP($A148,'Потребление ЭЭ_базовая линия'!$A$6:$JJ$154,261+I$4-2022,FALSE)*(1-3%)</f>
        <v>158174.07219187875</v>
      </c>
      <c r="J148" s="15">
        <f>VLOOKUP($A148,'Потребление ЭЭ_базовая линия'!$A$6:$JJ$154,261+J$4-2022,FALSE)*(1-3%)</f>
        <v>158174.07219187875</v>
      </c>
      <c r="K148" s="15">
        <f>VLOOKUP($A148,'Потребление ЭЭ_базовая линия'!$A$6:$JJ$154,261+K$4-2022,FALSE)*(1-3%)</f>
        <v>158174.07219187875</v>
      </c>
      <c r="L148" s="15">
        <f>VLOOKUP($A148,'Потребление ЭЭ_базовая линия'!$A$6:$JJ$154,261+L$4-2022,FALSE)*(1-3%)</f>
        <v>158174.07219187875</v>
      </c>
      <c r="M148" s="15">
        <f>VLOOKUP($A148,'Потребление ЭЭ_базовая линия'!$A$6:$JJ$154,261+M$4-2022,FALSE)*(1-3%)</f>
        <v>13008.28271595238</v>
      </c>
      <c r="N148" s="14"/>
    </row>
    <row r="149" spans="1:15" x14ac:dyDescent="0.25">
      <c r="A149" s="5" t="s">
        <v>195</v>
      </c>
      <c r="B149" s="3" t="s">
        <v>196</v>
      </c>
      <c r="C149" s="3" t="s">
        <v>314</v>
      </c>
      <c r="E149" s="14">
        <f>VLOOKUP($A149,'Потребление ЭЭ_базовая линия'!$A$6:$JJ$154,261+E$4-2022,FALSE)*(1-3%)</f>
        <v>0</v>
      </c>
      <c r="F149" s="15">
        <f>VLOOKUP($A149,'Потребление ЭЭ_базовая линия'!$A$6:$JJ$154,261+F$4-2022,FALSE)*(1-3%)</f>
        <v>0</v>
      </c>
      <c r="G149" s="15">
        <f>VLOOKUP($A149,'Потребление ЭЭ_базовая линия'!$A$6:$JJ$154,261+G$4-2022,FALSE)*(1-3%)</f>
        <v>0</v>
      </c>
      <c r="H149" s="15">
        <f>VLOOKUP($A149,'Потребление ЭЭ_базовая линия'!$A$6:$JJ$154,261+H$4-2022,FALSE)*(1-3%)</f>
        <v>146305.0542062665</v>
      </c>
      <c r="I149" s="15">
        <f>VLOOKUP($A149,'Потребление ЭЭ_базовая линия'!$A$6:$JJ$154,261+I$4-2022,FALSE)*(1-3%)</f>
        <v>173190.4715193072</v>
      </c>
      <c r="J149" s="15">
        <f>VLOOKUP($A149,'Потребление ЭЭ_базовая линия'!$A$6:$JJ$154,261+J$4-2022,FALSE)*(1-3%)</f>
        <v>173190.4715193072</v>
      </c>
      <c r="K149" s="15">
        <f>VLOOKUP($A149,'Потребление ЭЭ_базовая линия'!$A$6:$JJ$154,261+K$4-2022,FALSE)*(1-3%)</f>
        <v>173190.4715193072</v>
      </c>
      <c r="L149" s="15">
        <f>VLOOKUP($A149,'Потребление ЭЭ_базовая линия'!$A$6:$JJ$154,261+L$4-2022,FALSE)*(1-3%)</f>
        <v>173190.4715193072</v>
      </c>
      <c r="M149" s="15">
        <f>VLOOKUP($A149,'Потребление ЭЭ_базовая линия'!$A$6:$JJ$154,261+M$4-2022,FALSE)*(1-3%)</f>
        <v>26885.417313040758</v>
      </c>
      <c r="N149" s="14"/>
    </row>
    <row r="150" spans="1:15" x14ac:dyDescent="0.25">
      <c r="A150" s="1" t="s">
        <v>77</v>
      </c>
      <c r="B150" s="3" t="s">
        <v>78</v>
      </c>
      <c r="C150" s="3" t="s">
        <v>314</v>
      </c>
      <c r="E150" s="14">
        <f>VLOOKUP($A150,'Потребление ЭЭ_базовая линия'!$A$6:$JJ$154,261+E$4-2022,FALSE)*(1-3%)</f>
        <v>0</v>
      </c>
      <c r="F150" s="15">
        <f>VLOOKUP($A150,'Потребление ЭЭ_базовая линия'!$A$6:$JJ$154,261+F$4-2022,FALSE)*(1-3%)</f>
        <v>0</v>
      </c>
      <c r="G150" s="15">
        <f>VLOOKUP($A150,'Потребление ЭЭ_базовая линия'!$A$6:$JJ$154,261+G$4-2022,FALSE)*(1-3%)</f>
        <v>0</v>
      </c>
      <c r="H150" s="15">
        <f>VLOOKUP($A150,'Потребление ЭЭ_базовая линия'!$A$6:$JJ$154,261+H$4-2022,FALSE)*(1-3%)</f>
        <v>258677.82062969045</v>
      </c>
      <c r="I150" s="15">
        <f>VLOOKUP($A150,'Потребление ЭЭ_базовая линия'!$A$6:$JJ$154,261+I$4-2022,FALSE)*(1-3%)</f>
        <v>351138.80191142851</v>
      </c>
      <c r="J150" s="15">
        <f>VLOOKUP($A150,'Потребление ЭЭ_базовая линия'!$A$6:$JJ$154,261+J$4-2022,FALSE)*(1-3%)</f>
        <v>351138.80191142851</v>
      </c>
      <c r="K150" s="15">
        <f>VLOOKUP($A150,'Потребление ЭЭ_базовая линия'!$A$6:$JJ$154,261+K$4-2022,FALSE)*(1-3%)</f>
        <v>351138.80191142851</v>
      </c>
      <c r="L150" s="15">
        <f>VLOOKUP($A150,'Потребление ЭЭ_базовая линия'!$A$6:$JJ$154,261+L$4-2022,FALSE)*(1-3%)</f>
        <v>351138.80191142851</v>
      </c>
      <c r="M150" s="15">
        <f>VLOOKUP($A150,'Потребление ЭЭ_базовая линия'!$A$6:$JJ$154,261+M$4-2022,FALSE)*(1-3%)</f>
        <v>92460.981281738088</v>
      </c>
      <c r="N150" s="14"/>
    </row>
    <row r="151" spans="1:15" ht="15.75" thickBot="1" x14ac:dyDescent="0.3"/>
    <row r="152" spans="1:15" ht="15.75" thickBot="1" x14ac:dyDescent="0.3">
      <c r="C152" s="122" t="s">
        <v>327</v>
      </c>
      <c r="D152" s="122" t="s">
        <v>328</v>
      </c>
      <c r="E152" s="122">
        <v>2022</v>
      </c>
      <c r="F152" s="122">
        <v>2023</v>
      </c>
      <c r="G152" s="122">
        <v>2024</v>
      </c>
      <c r="H152" s="122">
        <v>2025</v>
      </c>
      <c r="I152" s="122">
        <v>2026</v>
      </c>
      <c r="J152" s="122">
        <v>2027</v>
      </c>
      <c r="K152" s="122">
        <v>2028</v>
      </c>
      <c r="L152" s="122">
        <v>2029</v>
      </c>
      <c r="M152" s="122">
        <v>2030</v>
      </c>
      <c r="N152" s="118"/>
    </row>
    <row r="153" spans="1:15" ht="48" thickBot="1" x14ac:dyDescent="0.3">
      <c r="C153" s="38" t="s">
        <v>331</v>
      </c>
      <c r="D153" s="55" t="s">
        <v>351</v>
      </c>
      <c r="E153" s="52">
        <f t="shared" ref="E153:M153" si="1">SUM(E5:E150)</f>
        <v>13729965.148110017</v>
      </c>
      <c r="F153" s="52">
        <f t="shared" si="1"/>
        <v>14626261.050129643</v>
      </c>
      <c r="G153" s="52">
        <f t="shared" si="1"/>
        <v>25296297.840611678</v>
      </c>
      <c r="H153" s="52">
        <f t="shared" si="1"/>
        <v>31360995.862562034</v>
      </c>
      <c r="I153" s="52">
        <f t="shared" si="1"/>
        <v>31506104.731139433</v>
      </c>
      <c r="J153" s="52">
        <f t="shared" si="1"/>
        <v>17817639.081461381</v>
      </c>
      <c r="K153" s="52">
        <f t="shared" si="1"/>
        <v>16879843.681009788</v>
      </c>
      <c r="L153" s="52">
        <f t="shared" si="1"/>
        <v>6209806.8905277615</v>
      </c>
      <c r="M153" s="52">
        <f t="shared" si="1"/>
        <v>145108.86857739787</v>
      </c>
      <c r="N153" s="119"/>
    </row>
    <row r="154" spans="1:15" ht="63.75" thickBot="1" x14ac:dyDescent="0.3">
      <c r="C154" s="38" t="s">
        <v>342</v>
      </c>
      <c r="D154" s="55" t="s">
        <v>347</v>
      </c>
      <c r="E154" s="53">
        <f>Коэффициенты!C32</f>
        <v>8.4188034188034194E-2</v>
      </c>
      <c r="F154" s="53">
        <f>Коэффициенты!D32</f>
        <v>8.2557154953429301E-2</v>
      </c>
      <c r="G154" s="53">
        <f>Коэффициенты!E32</f>
        <v>8.2557154953429301E-2</v>
      </c>
      <c r="H154" s="53">
        <f>Коэффициенты!F32</f>
        <v>8.2557154953429301E-2</v>
      </c>
      <c r="I154" s="53">
        <f>Коэффициенты!G32</f>
        <v>8.2557154953429301E-2</v>
      </c>
      <c r="J154" s="53">
        <f>Коэффициенты!H32</f>
        <v>8.2557154953429301E-2</v>
      </c>
      <c r="K154" s="53">
        <f>Коэффициенты!I32</f>
        <v>8.2557154953429301E-2</v>
      </c>
      <c r="L154" s="53">
        <f>Коэффициенты!J32</f>
        <v>8.2557154953429301E-2</v>
      </c>
      <c r="M154" s="53">
        <f>Коэффициенты!K32</f>
        <v>8.2557154953429301E-2</v>
      </c>
    </row>
    <row r="155" spans="1:15" ht="48" thickBot="1" x14ac:dyDescent="0.3">
      <c r="C155" s="38" t="s">
        <v>348</v>
      </c>
      <c r="D155" s="55" t="s">
        <v>628</v>
      </c>
      <c r="E155" s="54">
        <f>Коэффициенты!C5</f>
        <v>321.54000000000002</v>
      </c>
      <c r="F155" s="54">
        <f>Коэффициенты!D5</f>
        <v>325.82600000000002</v>
      </c>
      <c r="G155" s="54">
        <f>Коэффициенты!E5</f>
        <v>335.22399999999999</v>
      </c>
      <c r="H155" s="54">
        <f>Коэффициенты!F5</f>
        <v>335.22399999999999</v>
      </c>
      <c r="I155" s="54">
        <f>Коэффициенты!G5</f>
        <v>335.22399999999999</v>
      </c>
      <c r="J155" s="54">
        <f>Коэффициенты!H5</f>
        <v>335.22399999999999</v>
      </c>
      <c r="K155" s="54">
        <f>Коэффициенты!I5</f>
        <v>335.22399999999999</v>
      </c>
      <c r="L155" s="54">
        <f>Коэффициенты!J5</f>
        <v>335.22399999999999</v>
      </c>
      <c r="M155" s="54">
        <f>Коэффициенты!K5</f>
        <v>335.22399999999999</v>
      </c>
    </row>
    <row r="156" spans="1:15" ht="32.25" thickBot="1" x14ac:dyDescent="0.3">
      <c r="C156" s="38" t="s">
        <v>627</v>
      </c>
      <c r="D156" s="55" t="s">
        <v>344</v>
      </c>
      <c r="E156" s="52">
        <f>E153/(1-E154)*E155/10^6</f>
        <v>4820.567058008638</v>
      </c>
      <c r="F156" s="52">
        <f t="shared" ref="F156:M156" si="2">F153/(1-F154)*F155/10^6</f>
        <v>5194.4556095781982</v>
      </c>
      <c r="G156" s="52">
        <f t="shared" si="2"/>
        <v>9243.0021042790468</v>
      </c>
      <c r="H156" s="52">
        <f t="shared" si="2"/>
        <v>11458.979198314901</v>
      </c>
      <c r="I156" s="52">
        <f t="shared" si="2"/>
        <v>11512.00045802893</v>
      </c>
      <c r="J156" s="52">
        <f t="shared" si="2"/>
        <v>6510.3785763794558</v>
      </c>
      <c r="K156" s="52">
        <f t="shared" si="2"/>
        <v>6167.7179659465219</v>
      </c>
      <c r="L156" s="52">
        <f t="shared" si="2"/>
        <v>2268.9983537498838</v>
      </c>
      <c r="M156" s="52">
        <f t="shared" si="2"/>
        <v>53.021259714026527</v>
      </c>
      <c r="O156" s="54"/>
    </row>
    <row r="157" spans="1:15" x14ac:dyDescent="0.25">
      <c r="E157" s="121"/>
    </row>
    <row r="158" spans="1:15" x14ac:dyDescent="0.25">
      <c r="E158" s="121"/>
    </row>
    <row r="159" spans="1:15" hidden="1" x14ac:dyDescent="0.25"/>
    <row r="160" spans="1:15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</sheetData>
  <mergeCells count="1">
    <mergeCell ref="E3:M3"/>
  </mergeCells>
  <conditionalFormatting sqref="A4:A150">
    <cfRule type="duplicateValues" dxfId="235" priority="3005"/>
    <cfRule type="duplicateValues" dxfId="234" priority="3006"/>
    <cfRule type="duplicateValues" dxfId="233" priority="3007"/>
    <cfRule type="duplicateValues" dxfId="232" priority="3008"/>
  </conditionalFormatting>
  <conditionalFormatting sqref="A4:A150">
    <cfRule type="duplicateValues" dxfId="231" priority="3013"/>
  </conditionalFormatting>
  <dataValidations count="1">
    <dataValidation type="list" allowBlank="1" showInputMessage="1" showErrorMessage="1" sqref="C5:C150">
      <formula1>$V$5:$V$8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1"/>
  <sheetViews>
    <sheetView topLeftCell="A134" workbookViewId="0">
      <selection activeCell="C153" sqref="C153"/>
    </sheetView>
  </sheetViews>
  <sheetFormatPr defaultColWidth="0" defaultRowHeight="15" zeroHeight="1" x14ac:dyDescent="0.25"/>
  <cols>
    <col min="1" max="1" width="9.5703125" bestFit="1" customWidth="1"/>
    <col min="2" max="2" width="56.140625" bestFit="1" customWidth="1"/>
    <col min="3" max="3" width="28.7109375" customWidth="1"/>
    <col min="4" max="4" width="8.85546875" customWidth="1"/>
    <col min="5" max="13" width="10.42578125" customWidth="1"/>
    <col min="14" max="14" width="2.7109375" customWidth="1"/>
    <col min="15" max="15" width="2.85546875" customWidth="1"/>
    <col min="16" max="16" width="2.85546875" hidden="1" customWidth="1"/>
    <col min="17" max="21" width="8.85546875" hidden="1" customWidth="1"/>
    <col min="22" max="22" width="35.7109375" hidden="1" customWidth="1"/>
    <col min="23" max="16384" width="8.85546875" hidden="1"/>
  </cols>
  <sheetData>
    <row r="1" spans="1:22" x14ac:dyDescent="0.25"/>
    <row r="2" spans="1:22" x14ac:dyDescent="0.25"/>
    <row r="3" spans="1:22" x14ac:dyDescent="0.25">
      <c r="E3" s="130" t="s">
        <v>312</v>
      </c>
      <c r="F3" s="131"/>
      <c r="G3" s="131"/>
      <c r="H3" s="131"/>
      <c r="I3" s="131"/>
      <c r="J3" s="131"/>
      <c r="K3" s="131"/>
      <c r="L3" s="131"/>
      <c r="M3" s="131"/>
      <c r="N3" s="117"/>
    </row>
    <row r="4" spans="1:22" x14ac:dyDescent="0.25">
      <c r="A4" s="8" t="s">
        <v>0</v>
      </c>
      <c r="B4" s="9" t="s">
        <v>3</v>
      </c>
      <c r="C4" s="9" t="s">
        <v>313</v>
      </c>
      <c r="E4" s="34">
        <f>2021+1</f>
        <v>2022</v>
      </c>
      <c r="F4" s="35">
        <f t="shared" ref="F4:M4" si="0">E4+1</f>
        <v>2023</v>
      </c>
      <c r="G4" s="35">
        <f t="shared" si="0"/>
        <v>2024</v>
      </c>
      <c r="H4" s="35">
        <f t="shared" si="0"/>
        <v>2025</v>
      </c>
      <c r="I4" s="35">
        <f t="shared" si="0"/>
        <v>2026</v>
      </c>
      <c r="J4" s="35">
        <f t="shared" si="0"/>
        <v>2027</v>
      </c>
      <c r="K4" s="35">
        <f t="shared" si="0"/>
        <v>2028</v>
      </c>
      <c r="L4" s="35">
        <f t="shared" si="0"/>
        <v>2029</v>
      </c>
      <c r="M4" s="35">
        <f t="shared" si="0"/>
        <v>2030</v>
      </c>
      <c r="N4" s="116"/>
    </row>
    <row r="5" spans="1:22" x14ac:dyDescent="0.25">
      <c r="A5" s="5" t="s">
        <v>33</v>
      </c>
      <c r="B5" s="3" t="s">
        <v>34</v>
      </c>
      <c r="C5" s="3" t="s">
        <v>314</v>
      </c>
      <c r="E5" s="14">
        <f>VLOOKUP($A5,'Потребление ЭЭ_проектная линия'!$A$6:$JR$154,269+E$4-2022,FALSE)</f>
        <v>112542.32909090909</v>
      </c>
      <c r="F5" s="15">
        <f>VLOOKUP($A5,'Потребление ЭЭ_проектная линия'!$A$6:$JR$154,269+F$4-2022,FALSE)</f>
        <v>107524.64</v>
      </c>
      <c r="G5" s="15">
        <f>VLOOKUP($A5,'Потребление ЭЭ_проектная линия'!$A$6:$JR$154,269+G$4-2022,FALSE)</f>
        <v>98861.090000000011</v>
      </c>
      <c r="H5" s="15">
        <f>VLOOKUP($A5,'Потребление ЭЭ_проектная линия'!$A$6:$JR$154,269+H$4-2022,FALSE)</f>
        <v>99403.448928571437</v>
      </c>
      <c r="I5" s="15">
        <f>VLOOKUP($A5,'Потребление ЭЭ_проектная линия'!$A$6:$JR$154,269+I$4-2022,FALSE)</f>
        <v>104739.49262987012</v>
      </c>
      <c r="J5" s="15">
        <f>VLOOKUP($A5,'Потребление ЭЭ_проектная линия'!$A$6:$JR$154,269+J$4-2022,FALSE)</f>
        <v>0</v>
      </c>
      <c r="K5" s="15">
        <f>VLOOKUP($A5,'Потребление ЭЭ_проектная линия'!$A$6:$JR$154,269+K$4-2022,FALSE)</f>
        <v>0</v>
      </c>
      <c r="L5" s="15">
        <f>VLOOKUP($A5,'Потребление ЭЭ_проектная линия'!$A$6:$JR$154,269+L$4-2022,FALSE)</f>
        <v>0</v>
      </c>
      <c r="M5" s="15">
        <f>VLOOKUP($A5,'Потребление ЭЭ_проектная линия'!$A$6:$JR$154,269+M$4-2022,FALSE)</f>
        <v>0</v>
      </c>
      <c r="N5" s="14"/>
      <c r="V5" s="40" t="s">
        <v>320</v>
      </c>
    </row>
    <row r="6" spans="1:22" x14ac:dyDescent="0.25">
      <c r="A6" s="5" t="s">
        <v>165</v>
      </c>
      <c r="B6" s="3" t="s">
        <v>166</v>
      </c>
      <c r="C6" s="3" t="s">
        <v>314</v>
      </c>
      <c r="E6" s="14">
        <f>VLOOKUP($A6,'Потребление ЭЭ_проектная линия'!$A$6:$JR$154,269+E$4-2022,FALSE)</f>
        <v>266435.89206000004</v>
      </c>
      <c r="F6" s="15">
        <f>VLOOKUP($A6,'Потребление ЭЭ_проектная линия'!$A$6:$JR$154,269+F$4-2022,FALSE)</f>
        <v>263522.10085342894</v>
      </c>
      <c r="G6" s="15">
        <f>VLOOKUP($A6,'Потребление ЭЭ_проектная линия'!$A$6:$JR$154,269+G$4-2022,FALSE)</f>
        <v>266575.12360714283</v>
      </c>
      <c r="H6" s="15">
        <f>VLOOKUP($A6,'Потребление ЭЭ_проектная линия'!$A$6:$JR$154,269+H$4-2022,FALSE)</f>
        <v>261350.86314293632</v>
      </c>
      <c r="I6" s="15">
        <f>VLOOKUP($A6,'Потребление ЭЭ_проектная линия'!$A$6:$JR$154,269+I$4-2022,FALSE)</f>
        <v>263614.33595692861</v>
      </c>
      <c r="J6" s="15">
        <f>VLOOKUP($A6,'Потребление ЭЭ_проектная линия'!$A$6:$JR$154,269+J$4-2022,FALSE)</f>
        <v>0</v>
      </c>
      <c r="K6" s="15">
        <f>VLOOKUP($A6,'Потребление ЭЭ_проектная линия'!$A$6:$JR$154,269+K$4-2022,FALSE)</f>
        <v>0</v>
      </c>
      <c r="L6" s="15">
        <f>VLOOKUP($A6,'Потребление ЭЭ_проектная линия'!$A$6:$JR$154,269+L$4-2022,FALSE)</f>
        <v>0</v>
      </c>
      <c r="M6" s="15">
        <f>VLOOKUP($A6,'Потребление ЭЭ_проектная линия'!$A$6:$JR$154,269+M$4-2022,FALSE)</f>
        <v>0</v>
      </c>
      <c r="N6" s="14"/>
      <c r="V6" s="40" t="s">
        <v>321</v>
      </c>
    </row>
    <row r="7" spans="1:22" x14ac:dyDescent="0.25">
      <c r="A7" s="5" t="s">
        <v>299</v>
      </c>
      <c r="B7" s="3" t="s">
        <v>300</v>
      </c>
      <c r="C7" s="3" t="s">
        <v>314</v>
      </c>
      <c r="E7" s="14">
        <f>VLOOKUP($A7,'Потребление ЭЭ_проектная линия'!$A$6:$JR$154,269+E$4-2022,FALSE)</f>
        <v>154648.60999999999</v>
      </c>
      <c r="F7" s="15">
        <f>VLOOKUP($A7,'Потребление ЭЭ_проектная линия'!$A$6:$JR$154,269+F$4-2022,FALSE)</f>
        <v>129947.34000000001</v>
      </c>
      <c r="G7" s="15">
        <f>VLOOKUP($A7,'Потребление ЭЭ_проектная линия'!$A$6:$JR$154,269+G$4-2022,FALSE)</f>
        <v>135914.97500000001</v>
      </c>
      <c r="H7" s="15">
        <f>VLOOKUP($A7,'Потребление ЭЭ_проектная линия'!$A$6:$JR$154,269+H$4-2022,FALSE)</f>
        <v>154274.33500000002</v>
      </c>
      <c r="I7" s="15">
        <f>VLOOKUP($A7,'Потребление ЭЭ_проектная линия'!$A$6:$JR$154,269+I$4-2022,FALSE)</f>
        <v>146301.01500000001</v>
      </c>
      <c r="J7" s="15">
        <f>VLOOKUP($A7,'Потребление ЭЭ_проектная линия'!$A$6:$JR$154,269+J$4-2022,FALSE)</f>
        <v>0</v>
      </c>
      <c r="K7" s="15">
        <f>VLOOKUP($A7,'Потребление ЭЭ_проектная линия'!$A$6:$JR$154,269+K$4-2022,FALSE)</f>
        <v>0</v>
      </c>
      <c r="L7" s="15">
        <f>VLOOKUP($A7,'Потребление ЭЭ_проектная линия'!$A$6:$JR$154,269+L$4-2022,FALSE)</f>
        <v>0</v>
      </c>
      <c r="M7" s="15">
        <f>VLOOKUP($A7,'Потребление ЭЭ_проектная линия'!$A$6:$JR$154,269+M$4-2022,FALSE)</f>
        <v>0</v>
      </c>
      <c r="N7" s="14"/>
      <c r="V7" s="40" t="s">
        <v>322</v>
      </c>
    </row>
    <row r="8" spans="1:22" x14ac:dyDescent="0.25">
      <c r="A8" s="5" t="s">
        <v>229</v>
      </c>
      <c r="B8" s="3" t="s">
        <v>230</v>
      </c>
      <c r="C8" s="3" t="s">
        <v>314</v>
      </c>
      <c r="E8" s="14">
        <f>VLOOKUP($A8,'Потребление ЭЭ_проектная линия'!$A$6:$JR$154,269+E$4-2022,FALSE)</f>
        <v>219401.62192759776</v>
      </c>
      <c r="F8" s="15">
        <f>VLOOKUP($A8,'Потребление ЭЭ_проектная линия'!$A$6:$JR$154,269+F$4-2022,FALSE)</f>
        <v>216043.77240000002</v>
      </c>
      <c r="G8" s="15">
        <f>VLOOKUP($A8,'Потребление ЭЭ_проектная линия'!$A$6:$JR$154,269+G$4-2022,FALSE)</f>
        <v>217036.78664347829</v>
      </c>
      <c r="H8" s="15">
        <f>VLOOKUP($A8,'Потребление ЭЭ_проектная линия'!$A$6:$JR$154,269+H$4-2022,FALSE)</f>
        <v>217852.76046085855</v>
      </c>
      <c r="I8" s="15">
        <f>VLOOKUP($A8,'Потребление ЭЭ_проектная линия'!$A$6:$JR$154,269+I$4-2022,FALSE)</f>
        <v>218181.41320275803</v>
      </c>
      <c r="J8" s="15">
        <f>VLOOKUP($A8,'Потребление ЭЭ_проектная линия'!$A$6:$JR$154,269+J$4-2022,FALSE)</f>
        <v>0</v>
      </c>
      <c r="K8" s="15">
        <f>VLOOKUP($A8,'Потребление ЭЭ_проектная линия'!$A$6:$JR$154,269+K$4-2022,FALSE)</f>
        <v>0</v>
      </c>
      <c r="L8" s="15">
        <f>VLOOKUP($A8,'Потребление ЭЭ_проектная линия'!$A$6:$JR$154,269+L$4-2022,FALSE)</f>
        <v>0</v>
      </c>
      <c r="M8" s="15">
        <f>VLOOKUP($A8,'Потребление ЭЭ_проектная линия'!$A$6:$JR$154,269+M$4-2022,FALSE)</f>
        <v>0</v>
      </c>
      <c r="N8" s="14"/>
      <c r="V8" s="40" t="s">
        <v>323</v>
      </c>
    </row>
    <row r="9" spans="1:22" x14ac:dyDescent="0.25">
      <c r="A9" s="5" t="s">
        <v>291</v>
      </c>
      <c r="B9" s="3" t="s">
        <v>292</v>
      </c>
      <c r="C9" s="3" t="s">
        <v>314</v>
      </c>
      <c r="E9" s="14">
        <f>VLOOKUP($A9,'Потребление ЭЭ_проектная линия'!$A$6:$JR$154,269+E$4-2022,FALSE)</f>
        <v>132381.88</v>
      </c>
      <c r="F9" s="15">
        <f>VLOOKUP($A9,'Потребление ЭЭ_проектная линия'!$A$6:$JR$154,269+F$4-2022,FALSE)</f>
        <v>123250.82999999999</v>
      </c>
      <c r="G9" s="15">
        <f>VLOOKUP($A9,'Потребление ЭЭ_проектная линия'!$A$6:$JR$154,269+G$4-2022,FALSE)</f>
        <v>151129.60999999999</v>
      </c>
      <c r="H9" s="15">
        <f>VLOOKUP($A9,'Потребление ЭЭ_проектная линия'!$A$6:$JR$154,269+H$4-2022,FALSE)</f>
        <v>150745.17749999999</v>
      </c>
      <c r="I9" s="15">
        <f>VLOOKUP($A9,'Потребление ЭЭ_проектная линия'!$A$6:$JR$154,269+I$4-2022,FALSE)</f>
        <v>139319.98500000002</v>
      </c>
      <c r="J9" s="15">
        <f>VLOOKUP($A9,'Потребление ЭЭ_проектная линия'!$A$6:$JR$154,269+J$4-2022,FALSE)</f>
        <v>0</v>
      </c>
      <c r="K9" s="15">
        <f>VLOOKUP($A9,'Потребление ЭЭ_проектная линия'!$A$6:$JR$154,269+K$4-2022,FALSE)</f>
        <v>0</v>
      </c>
      <c r="L9" s="15">
        <f>VLOOKUP($A9,'Потребление ЭЭ_проектная линия'!$A$6:$JR$154,269+L$4-2022,FALSE)</f>
        <v>0</v>
      </c>
      <c r="M9" s="15">
        <f>VLOOKUP($A9,'Потребление ЭЭ_проектная линия'!$A$6:$JR$154,269+M$4-2022,FALSE)</f>
        <v>0</v>
      </c>
      <c r="N9" s="14"/>
    </row>
    <row r="10" spans="1:22" x14ac:dyDescent="0.25">
      <c r="A10" s="5" t="s">
        <v>137</v>
      </c>
      <c r="B10" s="3" t="s">
        <v>138</v>
      </c>
      <c r="C10" s="3" t="s">
        <v>314</v>
      </c>
      <c r="E10" s="14">
        <f>VLOOKUP($A10,'Потребление ЭЭ_проектная линия'!$A$6:$JR$154,269+E$4-2022,FALSE)</f>
        <v>630964.44301428576</v>
      </c>
      <c r="F10" s="15">
        <f>VLOOKUP($A10,'Потребление ЭЭ_проектная линия'!$A$6:$JR$154,269+F$4-2022,FALSE)</f>
        <v>629664.29316357162</v>
      </c>
      <c r="G10" s="15">
        <f>VLOOKUP($A10,'Потребление ЭЭ_проектная линия'!$A$6:$JR$154,269+G$4-2022,FALSE)</f>
        <v>701470.32642857137</v>
      </c>
      <c r="H10" s="15">
        <f>VLOOKUP($A10,'Потребление ЭЭ_проектная линия'!$A$6:$JR$154,269+H$4-2022,FALSE)</f>
        <v>635630.43370670639</v>
      </c>
      <c r="I10" s="15">
        <f>VLOOKUP($A10,'Потребление ЭЭ_проектная линия'!$A$6:$JR$154,269+I$4-2022,FALSE)</f>
        <v>643937.50325875008</v>
      </c>
      <c r="J10" s="15">
        <f>VLOOKUP($A10,'Потребление ЭЭ_проектная линия'!$A$6:$JR$154,269+J$4-2022,FALSE)</f>
        <v>0</v>
      </c>
      <c r="K10" s="15">
        <f>VLOOKUP($A10,'Потребление ЭЭ_проектная линия'!$A$6:$JR$154,269+K$4-2022,FALSE)</f>
        <v>0</v>
      </c>
      <c r="L10" s="15">
        <f>VLOOKUP($A10,'Потребление ЭЭ_проектная линия'!$A$6:$JR$154,269+L$4-2022,FALSE)</f>
        <v>0</v>
      </c>
      <c r="M10" s="15">
        <f>VLOOKUP($A10,'Потребление ЭЭ_проектная линия'!$A$6:$JR$154,269+M$4-2022,FALSE)</f>
        <v>0</v>
      </c>
      <c r="N10" s="14"/>
    </row>
    <row r="11" spans="1:22" x14ac:dyDescent="0.25">
      <c r="A11" s="5" t="s">
        <v>171</v>
      </c>
      <c r="B11" s="3" t="s">
        <v>172</v>
      </c>
      <c r="C11" s="3" t="s">
        <v>314</v>
      </c>
      <c r="E11" s="14">
        <f>VLOOKUP($A11,'Потребление ЭЭ_проектная линия'!$A$6:$JR$154,269+E$4-2022,FALSE)</f>
        <v>132678.33667142858</v>
      </c>
      <c r="F11" s="15">
        <f>VLOOKUP($A11,'Потребление ЭЭ_проектная линия'!$A$6:$JR$154,269+F$4-2022,FALSE)</f>
        <v>140697.1077857143</v>
      </c>
      <c r="G11" s="15">
        <f>VLOOKUP($A11,'Потребление ЭЭ_проектная линия'!$A$6:$JR$154,269+G$4-2022,FALSE)</f>
        <v>141266.12090476189</v>
      </c>
      <c r="H11" s="15">
        <f>VLOOKUP($A11,'Потребление ЭЭ_проектная линия'!$A$6:$JR$154,269+H$4-2022,FALSE)</f>
        <v>140009.18582261904</v>
      </c>
      <c r="I11" s="15">
        <f>VLOOKUP($A11,'Потребление ЭЭ_проектная линия'!$A$6:$JR$154,269+I$4-2022,FALSE)</f>
        <v>137960.10951547619</v>
      </c>
      <c r="J11" s="15">
        <f>VLOOKUP($A11,'Потребление ЭЭ_проектная линия'!$A$6:$JR$154,269+J$4-2022,FALSE)</f>
        <v>0</v>
      </c>
      <c r="K11" s="15">
        <f>VLOOKUP($A11,'Потребление ЭЭ_проектная линия'!$A$6:$JR$154,269+K$4-2022,FALSE)</f>
        <v>0</v>
      </c>
      <c r="L11" s="15">
        <f>VLOOKUP($A11,'Потребление ЭЭ_проектная линия'!$A$6:$JR$154,269+L$4-2022,FALSE)</f>
        <v>0</v>
      </c>
      <c r="M11" s="15">
        <f>VLOOKUP($A11,'Потребление ЭЭ_проектная линия'!$A$6:$JR$154,269+M$4-2022,FALSE)</f>
        <v>0</v>
      </c>
      <c r="N11" s="14"/>
    </row>
    <row r="12" spans="1:22" x14ac:dyDescent="0.25">
      <c r="A12" s="5" t="s">
        <v>39</v>
      </c>
      <c r="B12" s="3" t="s">
        <v>40</v>
      </c>
      <c r="C12" s="3" t="s">
        <v>314</v>
      </c>
      <c r="E12" s="14">
        <f>VLOOKUP($A12,'Потребление ЭЭ_проектная линия'!$A$6:$JR$154,269+E$4-2022,FALSE)</f>
        <v>279150.25507792213</v>
      </c>
      <c r="F12" s="15">
        <f>VLOOKUP($A12,'Потребление ЭЭ_проектная линия'!$A$6:$JR$154,269+F$4-2022,FALSE)</f>
        <v>277549.72200000001</v>
      </c>
      <c r="G12" s="15">
        <f>VLOOKUP($A12,'Потребление ЭЭ_проектная линия'!$A$6:$JR$154,269+G$4-2022,FALSE)</f>
        <v>280850.391</v>
      </c>
      <c r="H12" s="15">
        <f>VLOOKUP($A12,'Потребление ЭЭ_проектная линия'!$A$6:$JR$154,269+H$4-2022,FALSE)</f>
        <v>279058.18007142859</v>
      </c>
      <c r="I12" s="15">
        <f>VLOOKUP($A12,'Потребление ЭЭ_проектная линия'!$A$6:$JR$154,269+I$4-2022,FALSE)</f>
        <v>280546.20580519486</v>
      </c>
      <c r="J12" s="15">
        <f>VLOOKUP($A12,'Потребление ЭЭ_проектная линия'!$A$6:$JR$154,269+J$4-2022,FALSE)</f>
        <v>0</v>
      </c>
      <c r="K12" s="15">
        <f>VLOOKUP($A12,'Потребление ЭЭ_проектная линия'!$A$6:$JR$154,269+K$4-2022,FALSE)</f>
        <v>0</v>
      </c>
      <c r="L12" s="15">
        <f>VLOOKUP($A12,'Потребление ЭЭ_проектная линия'!$A$6:$JR$154,269+L$4-2022,FALSE)</f>
        <v>0</v>
      </c>
      <c r="M12" s="15">
        <f>VLOOKUP($A12,'Потребление ЭЭ_проектная линия'!$A$6:$JR$154,269+M$4-2022,FALSE)</f>
        <v>0</v>
      </c>
      <c r="N12" s="14"/>
    </row>
    <row r="13" spans="1:22" x14ac:dyDescent="0.25">
      <c r="A13" s="5" t="s">
        <v>139</v>
      </c>
      <c r="B13" s="3" t="s">
        <v>140</v>
      </c>
      <c r="C13" s="3" t="s">
        <v>314</v>
      </c>
      <c r="E13" s="14">
        <f>VLOOKUP($A13,'Потребление ЭЭ_проектная линия'!$A$6:$JR$154,269+E$4-2022,FALSE)</f>
        <v>333176.4006914288</v>
      </c>
      <c r="F13" s="15">
        <f>VLOOKUP($A13,'Потребление ЭЭ_проектная линия'!$A$6:$JR$154,269+F$4-2022,FALSE)</f>
        <v>298204.95646634663</v>
      </c>
      <c r="G13" s="15">
        <f>VLOOKUP($A13,'Потребление ЭЭ_проектная линия'!$A$6:$JR$154,269+G$4-2022,FALSE)</f>
        <v>292501.36714285717</v>
      </c>
      <c r="H13" s="15">
        <f>VLOOKUP($A13,'Потребление ЭЭ_проектная линия'!$A$6:$JR$154,269+H$4-2022,FALSE)</f>
        <v>273654.30013146857</v>
      </c>
      <c r="I13" s="15">
        <f>VLOOKUP($A13,'Потребление ЭЭ_проектная линия'!$A$6:$JR$154,269+I$4-2022,FALSE)</f>
        <v>301215.4455608725</v>
      </c>
      <c r="J13" s="15">
        <f>VLOOKUP($A13,'Потребление ЭЭ_проектная линия'!$A$6:$JR$154,269+J$4-2022,FALSE)</f>
        <v>0</v>
      </c>
      <c r="K13" s="15">
        <f>VLOOKUP($A13,'Потребление ЭЭ_проектная линия'!$A$6:$JR$154,269+K$4-2022,FALSE)</f>
        <v>0</v>
      </c>
      <c r="L13" s="15">
        <f>VLOOKUP($A13,'Потребление ЭЭ_проектная линия'!$A$6:$JR$154,269+L$4-2022,FALSE)</f>
        <v>0</v>
      </c>
      <c r="M13" s="15">
        <f>VLOOKUP($A13,'Потребление ЭЭ_проектная линия'!$A$6:$JR$154,269+M$4-2022,FALSE)</f>
        <v>0</v>
      </c>
      <c r="N13" s="14"/>
    </row>
    <row r="14" spans="1:22" x14ac:dyDescent="0.25">
      <c r="A14" s="5" t="s">
        <v>169</v>
      </c>
      <c r="B14" s="3" t="s">
        <v>170</v>
      </c>
      <c r="C14" s="3" t="s">
        <v>314</v>
      </c>
      <c r="E14" s="14">
        <f>VLOOKUP($A14,'Потребление ЭЭ_проектная линия'!$A$6:$JR$154,269+E$4-2022,FALSE)</f>
        <v>101976.56687142857</v>
      </c>
      <c r="F14" s="15">
        <f>VLOOKUP($A14,'Потребление ЭЭ_проектная линия'!$A$6:$JR$154,269+F$4-2022,FALSE)</f>
        <v>101041.67064285715</v>
      </c>
      <c r="G14" s="15">
        <f>VLOOKUP($A14,'Потребление ЭЭ_проектная линия'!$A$6:$JR$154,269+G$4-2022,FALSE)</f>
        <v>105811.98026190476</v>
      </c>
      <c r="H14" s="15">
        <f>VLOOKUP($A14,'Потребление ЭЭ_проектная линия'!$A$6:$JR$154,269+H$4-2022,FALSE)</f>
        <v>108933.40910119048</v>
      </c>
      <c r="I14" s="15">
        <f>VLOOKUP($A14,'Потребление ЭЭ_проектная линия'!$A$6:$JR$154,269+I$4-2022,FALSE)</f>
        <v>104774.06468690476</v>
      </c>
      <c r="J14" s="15">
        <f>VLOOKUP($A14,'Потребление ЭЭ_проектная линия'!$A$6:$JR$154,269+J$4-2022,FALSE)</f>
        <v>0</v>
      </c>
      <c r="K14" s="15">
        <f>VLOOKUP($A14,'Потребление ЭЭ_проектная линия'!$A$6:$JR$154,269+K$4-2022,FALSE)</f>
        <v>0</v>
      </c>
      <c r="L14" s="15">
        <f>VLOOKUP($A14,'Потребление ЭЭ_проектная линия'!$A$6:$JR$154,269+L$4-2022,FALSE)</f>
        <v>0</v>
      </c>
      <c r="M14" s="15">
        <f>VLOOKUP($A14,'Потребление ЭЭ_проектная линия'!$A$6:$JR$154,269+M$4-2022,FALSE)</f>
        <v>0</v>
      </c>
      <c r="N14" s="14"/>
    </row>
    <row r="15" spans="1:22" x14ac:dyDescent="0.25">
      <c r="A15" s="5" t="s">
        <v>241</v>
      </c>
      <c r="B15" s="3" t="s">
        <v>242</v>
      </c>
      <c r="C15" s="3" t="s">
        <v>314</v>
      </c>
      <c r="E15" s="14">
        <f>VLOOKUP($A15,'Потребление ЭЭ_проектная линия'!$A$6:$JR$154,269+E$4-2022,FALSE)</f>
        <v>180066.56042156651</v>
      </c>
      <c r="F15" s="15">
        <f>VLOOKUP($A15,'Потребление ЭЭ_проектная линия'!$A$6:$JR$154,269+F$4-2022,FALSE)</f>
        <v>184984.68</v>
      </c>
      <c r="G15" s="15">
        <f>VLOOKUP($A15,'Потребление ЭЭ_проектная линия'!$A$6:$JR$154,269+G$4-2022,FALSE)</f>
        <v>168188.20747826091</v>
      </c>
      <c r="H15" s="15">
        <f>VLOOKUP($A15,'Потребление ЭЭ_проектная линия'!$A$6:$JR$154,269+H$4-2022,FALSE)</f>
        <v>165939.8995511542</v>
      </c>
      <c r="I15" s="15">
        <f>VLOOKUP($A15,'Потребление ЭЭ_проектная линия'!$A$6:$JR$154,269+I$4-2022,FALSE)</f>
        <v>176359.30935128263</v>
      </c>
      <c r="J15" s="15">
        <f>VLOOKUP($A15,'Потребление ЭЭ_проектная линия'!$A$6:$JR$154,269+J$4-2022,FALSE)</f>
        <v>0</v>
      </c>
      <c r="K15" s="15">
        <f>VLOOKUP($A15,'Потребление ЭЭ_проектная линия'!$A$6:$JR$154,269+K$4-2022,FALSE)</f>
        <v>0</v>
      </c>
      <c r="L15" s="15">
        <f>VLOOKUP($A15,'Потребление ЭЭ_проектная линия'!$A$6:$JR$154,269+L$4-2022,FALSE)</f>
        <v>0</v>
      </c>
      <c r="M15" s="15">
        <f>VLOOKUP($A15,'Потребление ЭЭ_проектная линия'!$A$6:$JR$154,269+M$4-2022,FALSE)</f>
        <v>0</v>
      </c>
      <c r="N15" s="14"/>
    </row>
    <row r="16" spans="1:22" x14ac:dyDescent="0.25">
      <c r="A16" s="1" t="s">
        <v>71</v>
      </c>
      <c r="B16" s="3" t="s">
        <v>72</v>
      </c>
      <c r="C16" s="3" t="s">
        <v>314</v>
      </c>
      <c r="E16" s="14">
        <f>VLOOKUP($A16,'Потребление ЭЭ_проектная линия'!$A$6:$JR$154,269+E$4-2022,FALSE)</f>
        <v>482655.85309421999</v>
      </c>
      <c r="F16" s="15">
        <f>VLOOKUP($A16,'Потребление ЭЭ_проектная линия'!$A$6:$JR$154,269+F$4-2022,FALSE)</f>
        <v>541104.74849999999</v>
      </c>
      <c r="G16" s="15">
        <f>VLOOKUP($A16,'Потребление ЭЭ_проектная линия'!$A$6:$JR$154,269+G$4-2022,FALSE)</f>
        <v>547463.28407142858</v>
      </c>
      <c r="H16" s="15">
        <f>VLOOKUP($A16,'Потребление ЭЭ_проектная линия'!$A$6:$JR$154,269+H$4-2022,FALSE)</f>
        <v>525971.01047965721</v>
      </c>
      <c r="I16" s="15">
        <f>VLOOKUP($A16,'Потребление ЭЭ_проектная линия'!$A$6:$JR$154,269+I$4-2022,FALSE)</f>
        <v>521248.6196817836</v>
      </c>
      <c r="J16" s="15">
        <f>VLOOKUP($A16,'Потребление ЭЭ_проектная линия'!$A$6:$JR$154,269+J$4-2022,FALSE)</f>
        <v>0</v>
      </c>
      <c r="K16" s="15">
        <f>VLOOKUP($A16,'Потребление ЭЭ_проектная линия'!$A$6:$JR$154,269+K$4-2022,FALSE)</f>
        <v>0</v>
      </c>
      <c r="L16" s="15">
        <f>VLOOKUP($A16,'Потребление ЭЭ_проектная линия'!$A$6:$JR$154,269+L$4-2022,FALSE)</f>
        <v>0</v>
      </c>
      <c r="M16" s="15">
        <f>VLOOKUP($A16,'Потребление ЭЭ_проектная линия'!$A$6:$JR$154,269+M$4-2022,FALSE)</f>
        <v>0</v>
      </c>
      <c r="N16" s="14"/>
    </row>
    <row r="17" spans="1:14" x14ac:dyDescent="0.25">
      <c r="A17" s="1" t="s">
        <v>69</v>
      </c>
      <c r="B17" s="3" t="s">
        <v>70</v>
      </c>
      <c r="C17" s="3" t="s">
        <v>314</v>
      </c>
      <c r="E17" s="14">
        <f>VLOOKUP($A17,'Потребление ЭЭ_проектная линия'!$A$6:$JR$154,269+E$4-2022,FALSE)</f>
        <v>323372.51174285711</v>
      </c>
      <c r="F17" s="15">
        <f>VLOOKUP($A17,'Потребление ЭЭ_проектная линия'!$A$6:$JR$154,269+F$4-2022,FALSE)</f>
        <v>299696.88311428577</v>
      </c>
      <c r="G17" s="15">
        <f>VLOOKUP($A17,'Потребление ЭЭ_проектная линия'!$A$6:$JR$154,269+G$4-2022,FALSE)</f>
        <v>292053.96096024429</v>
      </c>
      <c r="H17" s="15">
        <f>VLOOKUP($A17,'Потребление ЭЭ_проектная линия'!$A$6:$JR$154,269+H$4-2022,FALSE)</f>
        <v>311246.96610791824</v>
      </c>
      <c r="I17" s="15">
        <f>VLOOKUP($A17,'Потребление ЭЭ_проектная линия'!$A$6:$JR$154,269+I$4-2022,FALSE)</f>
        <v>310463.39457934682</v>
      </c>
      <c r="J17" s="15">
        <f>VLOOKUP($A17,'Потребление ЭЭ_проектная линия'!$A$6:$JR$154,269+J$4-2022,FALSE)</f>
        <v>0</v>
      </c>
      <c r="K17" s="15">
        <f>VLOOKUP($A17,'Потребление ЭЭ_проектная линия'!$A$6:$JR$154,269+K$4-2022,FALSE)</f>
        <v>0</v>
      </c>
      <c r="L17" s="15">
        <f>VLOOKUP($A17,'Потребление ЭЭ_проектная линия'!$A$6:$JR$154,269+L$4-2022,FALSE)</f>
        <v>0</v>
      </c>
      <c r="M17" s="15">
        <f>VLOOKUP($A17,'Потребление ЭЭ_проектная линия'!$A$6:$JR$154,269+M$4-2022,FALSE)</f>
        <v>0</v>
      </c>
      <c r="N17" s="14"/>
    </row>
    <row r="18" spans="1:14" x14ac:dyDescent="0.25">
      <c r="A18" s="1" t="s">
        <v>217</v>
      </c>
      <c r="B18" s="3" t="s">
        <v>218</v>
      </c>
      <c r="C18" s="3" t="s">
        <v>314</v>
      </c>
      <c r="E18" s="14">
        <f>VLOOKUP($A18,'Потребление ЭЭ_проектная линия'!$A$6:$JR$154,269+E$4-2022,FALSE)</f>
        <v>354618.29231702862</v>
      </c>
      <c r="F18" s="15">
        <f>VLOOKUP($A18,'Потребление ЭЭ_проектная линия'!$A$6:$JR$154,269+F$4-2022,FALSE)</f>
        <v>230178.4385899</v>
      </c>
      <c r="G18" s="15">
        <f>VLOOKUP($A18,'Потребление ЭЭ_проектная линия'!$A$6:$JR$154,269+G$4-2022,FALSE)</f>
        <v>340388.97991947143</v>
      </c>
      <c r="H18" s="15">
        <f>VLOOKUP($A18,'Потребление ЭЭ_проектная линия'!$A$6:$JR$154,269+H$4-2022,FALSE)</f>
        <v>314471.29112562863</v>
      </c>
      <c r="I18" s="15">
        <f>VLOOKUP($A18,'Потребление ЭЭ_проектная линия'!$A$6:$JR$154,269+I$4-2022,FALSE)</f>
        <v>314988.9979612286</v>
      </c>
      <c r="J18" s="15">
        <f>VLOOKUP($A18,'Потребление ЭЭ_проектная линия'!$A$6:$JR$154,269+J$4-2022,FALSE)</f>
        <v>0</v>
      </c>
      <c r="K18" s="15">
        <f>VLOOKUP($A18,'Потребление ЭЭ_проектная линия'!$A$6:$JR$154,269+K$4-2022,FALSE)</f>
        <v>0</v>
      </c>
      <c r="L18" s="15">
        <f>VLOOKUP($A18,'Потребление ЭЭ_проектная линия'!$A$6:$JR$154,269+L$4-2022,FALSE)</f>
        <v>0</v>
      </c>
      <c r="M18" s="15">
        <f>VLOOKUP($A18,'Потребление ЭЭ_проектная линия'!$A$6:$JR$154,269+M$4-2022,FALSE)</f>
        <v>0</v>
      </c>
      <c r="N18" s="14"/>
    </row>
    <row r="19" spans="1:14" x14ac:dyDescent="0.25">
      <c r="A19" s="5" t="s">
        <v>293</v>
      </c>
      <c r="B19" s="3" t="s">
        <v>294</v>
      </c>
      <c r="C19" s="3" t="s">
        <v>314</v>
      </c>
      <c r="E19" s="14">
        <f>VLOOKUP($A19,'Потребление ЭЭ_проектная линия'!$A$6:$JR$154,269+E$4-2022,FALSE)</f>
        <v>203472.46</v>
      </c>
      <c r="F19" s="15">
        <f>VLOOKUP($A19,'Потребление ЭЭ_проектная линия'!$A$6:$JR$154,269+F$4-2022,FALSE)</f>
        <v>198278.94</v>
      </c>
      <c r="G19" s="15">
        <f>VLOOKUP($A19,'Потребление ЭЭ_проектная линия'!$A$6:$JR$154,269+G$4-2022,FALSE)</f>
        <v>189318.70400000003</v>
      </c>
      <c r="H19" s="15">
        <f>VLOOKUP($A19,'Потребление ЭЭ_проектная линия'!$A$6:$JR$154,269+H$4-2022,FALSE)</f>
        <v>206198.14</v>
      </c>
      <c r="I19" s="15">
        <f>VLOOKUP($A19,'Потребление ЭЭ_проектная линия'!$A$6:$JR$154,269+I$4-2022,FALSE)</f>
        <v>196151.038</v>
      </c>
      <c r="J19" s="15">
        <f>VLOOKUP($A19,'Потребление ЭЭ_проектная линия'!$A$6:$JR$154,269+J$4-2022,FALSE)</f>
        <v>0</v>
      </c>
      <c r="K19" s="15">
        <f>VLOOKUP($A19,'Потребление ЭЭ_проектная линия'!$A$6:$JR$154,269+K$4-2022,FALSE)</f>
        <v>0</v>
      </c>
      <c r="L19" s="15">
        <f>VLOOKUP($A19,'Потребление ЭЭ_проектная линия'!$A$6:$JR$154,269+L$4-2022,FALSE)</f>
        <v>0</v>
      </c>
      <c r="M19" s="15">
        <f>VLOOKUP($A19,'Потребление ЭЭ_проектная линия'!$A$6:$JR$154,269+M$4-2022,FALSE)</f>
        <v>0</v>
      </c>
      <c r="N19" s="14"/>
    </row>
    <row r="20" spans="1:14" x14ac:dyDescent="0.25">
      <c r="A20" s="5" t="s">
        <v>141</v>
      </c>
      <c r="B20" s="3" t="s">
        <v>142</v>
      </c>
      <c r="C20" s="3" t="s">
        <v>314</v>
      </c>
      <c r="E20" s="14">
        <f>VLOOKUP($A20,'Потребление ЭЭ_проектная линия'!$A$6:$JR$154,269+E$4-2022,FALSE)</f>
        <v>214951.74634285714</v>
      </c>
      <c r="F20" s="15">
        <f>VLOOKUP($A20,'Потребление ЭЭ_проектная линия'!$A$6:$JR$154,269+F$4-2022,FALSE)</f>
        <v>166939.39654465075</v>
      </c>
      <c r="G20" s="15">
        <f>VLOOKUP($A20,'Потребление ЭЭ_проектная линия'!$A$6:$JR$154,269+G$4-2022,FALSE)</f>
        <v>131985.86642857143</v>
      </c>
      <c r="H20" s="15">
        <f>VLOOKUP($A20,'Потребление ЭЭ_проектная линия'!$A$6:$JR$154,269+H$4-2022,FALSE)</f>
        <v>148577.96413151536</v>
      </c>
      <c r="I20" s="15">
        <f>VLOOKUP($A20,'Потребление ЭЭ_проектная линия'!$A$6:$JR$154,269+I$4-2022,FALSE)</f>
        <v>169315.72848973412</v>
      </c>
      <c r="J20" s="15">
        <f>VLOOKUP($A20,'Потребление ЭЭ_проектная линия'!$A$6:$JR$154,269+J$4-2022,FALSE)</f>
        <v>0</v>
      </c>
      <c r="K20" s="15">
        <f>VLOOKUP($A20,'Потребление ЭЭ_проектная линия'!$A$6:$JR$154,269+K$4-2022,FALSE)</f>
        <v>0</v>
      </c>
      <c r="L20" s="15">
        <f>VLOOKUP($A20,'Потребление ЭЭ_проектная линия'!$A$6:$JR$154,269+L$4-2022,FALSE)</f>
        <v>0</v>
      </c>
      <c r="M20" s="15">
        <f>VLOOKUP($A20,'Потребление ЭЭ_проектная линия'!$A$6:$JR$154,269+M$4-2022,FALSE)</f>
        <v>0</v>
      </c>
      <c r="N20" s="14"/>
    </row>
    <row r="21" spans="1:14" x14ac:dyDescent="0.25">
      <c r="A21" s="5" t="s">
        <v>13</v>
      </c>
      <c r="B21" s="3" t="s">
        <v>14</v>
      </c>
      <c r="C21" s="3" t="s">
        <v>314</v>
      </c>
      <c r="E21" s="14">
        <f>VLOOKUP($A21,'Потребление ЭЭ_проектная линия'!$A$6:$JR$154,269+E$4-2022,FALSE)</f>
        <v>139284.15771428571</v>
      </c>
      <c r="F21" s="15">
        <f>VLOOKUP($A21,'Потребление ЭЭ_проектная линия'!$A$6:$JR$154,269+F$4-2022,FALSE)</f>
        <v>139261.35999999999</v>
      </c>
      <c r="G21" s="15">
        <f>VLOOKUP($A21,'Потребление ЭЭ_проектная линия'!$A$6:$JR$154,269+G$4-2022,FALSE)</f>
        <v>150667.6</v>
      </c>
      <c r="H21" s="15">
        <f>VLOOKUP($A21,'Потребление ЭЭ_проектная линия'!$A$6:$JR$154,269+H$4-2022,FALSE)</f>
        <v>148254.98585714283</v>
      </c>
      <c r="I21" s="15">
        <f>VLOOKUP($A21,'Потребление ЭЭ_проектная линия'!$A$6:$JR$154,269+I$4-2022,FALSE)</f>
        <v>143206.29957142856</v>
      </c>
      <c r="J21" s="15">
        <f>VLOOKUP($A21,'Потребление ЭЭ_проектная линия'!$A$6:$JR$154,269+J$4-2022,FALSE)</f>
        <v>0</v>
      </c>
      <c r="K21" s="15">
        <f>VLOOKUP($A21,'Потребление ЭЭ_проектная линия'!$A$6:$JR$154,269+K$4-2022,FALSE)</f>
        <v>0</v>
      </c>
      <c r="L21" s="15">
        <f>VLOOKUP($A21,'Потребление ЭЭ_проектная линия'!$A$6:$JR$154,269+L$4-2022,FALSE)</f>
        <v>0</v>
      </c>
      <c r="M21" s="15">
        <f>VLOOKUP($A21,'Потребление ЭЭ_проектная линия'!$A$6:$JR$154,269+M$4-2022,FALSE)</f>
        <v>0</v>
      </c>
      <c r="N21" s="14"/>
    </row>
    <row r="22" spans="1:14" x14ac:dyDescent="0.25">
      <c r="A22" s="5" t="s">
        <v>287</v>
      </c>
      <c r="B22" s="3" t="s">
        <v>288</v>
      </c>
      <c r="C22" s="3" t="s">
        <v>314</v>
      </c>
      <c r="E22" s="14">
        <f>VLOOKUP($A22,'Потребление ЭЭ_проектная линия'!$A$6:$JR$154,269+E$4-2022,FALSE)</f>
        <v>301975</v>
      </c>
      <c r="F22" s="15">
        <f>VLOOKUP($A22,'Потребление ЭЭ_проектная линия'!$A$6:$JR$154,269+F$4-2022,FALSE)</f>
        <v>314448.81</v>
      </c>
      <c r="G22" s="15">
        <f>VLOOKUP($A22,'Потребление ЭЭ_проектная линия'!$A$6:$JR$154,269+G$4-2022,FALSE)</f>
        <v>288912.26999999996</v>
      </c>
      <c r="H22" s="15">
        <f>VLOOKUP($A22,'Потребление ЭЭ_проектная линия'!$A$6:$JR$154,269+H$4-2022,FALSE)</f>
        <v>251028.3885</v>
      </c>
      <c r="I22" s="15">
        <f>VLOOKUP($A22,'Потребление ЭЭ_проектная линия'!$A$6:$JR$154,269+I$4-2022,FALSE)</f>
        <v>287166.14800000004</v>
      </c>
      <c r="J22" s="15">
        <f>VLOOKUP($A22,'Потребление ЭЭ_проектная линия'!$A$6:$JR$154,269+J$4-2022,FALSE)</f>
        <v>0</v>
      </c>
      <c r="K22" s="15">
        <f>VLOOKUP($A22,'Потребление ЭЭ_проектная линия'!$A$6:$JR$154,269+K$4-2022,FALSE)</f>
        <v>0</v>
      </c>
      <c r="L22" s="15">
        <f>VLOOKUP($A22,'Потребление ЭЭ_проектная линия'!$A$6:$JR$154,269+L$4-2022,FALSE)</f>
        <v>0</v>
      </c>
      <c r="M22" s="15">
        <f>VLOOKUP($A22,'Потребление ЭЭ_проектная линия'!$A$6:$JR$154,269+M$4-2022,FALSE)</f>
        <v>0</v>
      </c>
      <c r="N22" s="14"/>
    </row>
    <row r="23" spans="1:14" x14ac:dyDescent="0.25">
      <c r="A23" s="5" t="s">
        <v>123</v>
      </c>
      <c r="B23" s="3" t="s">
        <v>124</v>
      </c>
      <c r="C23" s="3" t="s">
        <v>314</v>
      </c>
      <c r="E23" s="14">
        <f>VLOOKUP($A23,'Потребление ЭЭ_проектная линия'!$A$6:$JR$154,269+E$4-2022,FALSE)</f>
        <v>334523.52520000003</v>
      </c>
      <c r="F23" s="15">
        <f>VLOOKUP($A23,'Потребление ЭЭ_проектная линия'!$A$6:$JR$154,269+F$4-2022,FALSE)</f>
        <v>339216.09116570267</v>
      </c>
      <c r="G23" s="15">
        <f>VLOOKUP($A23,'Потребление ЭЭ_проектная линия'!$A$6:$JR$154,269+G$4-2022,FALSE)</f>
        <v>367659.77571428567</v>
      </c>
      <c r="H23" s="15">
        <f>VLOOKUP($A23,'Потребление ЭЭ_проектная линия'!$A$6:$JR$154,269+H$4-2022,FALSE)</f>
        <v>359880.50135994732</v>
      </c>
      <c r="I23" s="15">
        <f>VLOOKUP($A23,'Потребление ЭЭ_проектная линия'!$A$6:$JR$154,269+I$4-2022,FALSE)</f>
        <v>350493.48039142566</v>
      </c>
      <c r="J23" s="15">
        <f>VLOOKUP($A23,'Потребление ЭЭ_проектная линия'!$A$6:$JR$154,269+J$4-2022,FALSE)</f>
        <v>0</v>
      </c>
      <c r="K23" s="15">
        <f>VLOOKUP($A23,'Потребление ЭЭ_проектная линия'!$A$6:$JR$154,269+K$4-2022,FALSE)</f>
        <v>0</v>
      </c>
      <c r="L23" s="15">
        <f>VLOOKUP($A23,'Потребление ЭЭ_проектная линия'!$A$6:$JR$154,269+L$4-2022,FALSE)</f>
        <v>0</v>
      </c>
      <c r="M23" s="15">
        <f>VLOOKUP($A23,'Потребление ЭЭ_проектная линия'!$A$6:$JR$154,269+M$4-2022,FALSE)</f>
        <v>0</v>
      </c>
      <c r="N23" s="14"/>
    </row>
    <row r="24" spans="1:14" x14ac:dyDescent="0.25">
      <c r="A24" s="5" t="s">
        <v>231</v>
      </c>
      <c r="B24" s="3" t="s">
        <v>232</v>
      </c>
      <c r="C24" s="3" t="s">
        <v>314</v>
      </c>
      <c r="E24" s="14">
        <f>VLOOKUP($A24,'Потребление ЭЭ_проектная линия'!$A$6:$JR$154,269+E$4-2022,FALSE)</f>
        <v>198251.53414402125</v>
      </c>
      <c r="F24" s="15">
        <f>VLOOKUP($A24,'Потребление ЭЭ_проектная линия'!$A$6:$JR$154,269+F$4-2022,FALSE)</f>
        <v>191547.50497000001</v>
      </c>
      <c r="G24" s="15">
        <f>VLOOKUP($A24,'Потребление ЭЭ_проектная линия'!$A$6:$JR$154,269+G$4-2022,FALSE)</f>
        <v>196726.63711964939</v>
      </c>
      <c r="H24" s="15">
        <f>VLOOKUP($A24,'Потребление ЭЭ_проектная линия'!$A$6:$JR$154,269+H$4-2022,FALSE)</f>
        <v>197357.25913031003</v>
      </c>
      <c r="I24" s="15">
        <f>VLOOKUP($A24,'Потребление ЭЭ_проектная линия'!$A$6:$JR$154,269+I$4-2022,FALSE)</f>
        <v>199851.44264699169</v>
      </c>
      <c r="J24" s="15">
        <f>VLOOKUP($A24,'Потребление ЭЭ_проектная линия'!$A$6:$JR$154,269+J$4-2022,FALSE)</f>
        <v>0</v>
      </c>
      <c r="K24" s="15">
        <f>VLOOKUP($A24,'Потребление ЭЭ_проектная линия'!$A$6:$JR$154,269+K$4-2022,FALSE)</f>
        <v>0</v>
      </c>
      <c r="L24" s="15">
        <f>VLOOKUP($A24,'Потребление ЭЭ_проектная линия'!$A$6:$JR$154,269+L$4-2022,FALSE)</f>
        <v>0</v>
      </c>
      <c r="M24" s="15">
        <f>VLOOKUP($A24,'Потребление ЭЭ_проектная линия'!$A$6:$JR$154,269+M$4-2022,FALSE)</f>
        <v>0</v>
      </c>
      <c r="N24" s="14"/>
    </row>
    <row r="25" spans="1:14" x14ac:dyDescent="0.25">
      <c r="A25" s="1" t="s">
        <v>207</v>
      </c>
      <c r="B25" s="3" t="s">
        <v>208</v>
      </c>
      <c r="C25" s="3" t="s">
        <v>314</v>
      </c>
      <c r="E25" s="14">
        <f>VLOOKUP($A25,'Потребление ЭЭ_проектная линия'!$A$6:$JR$154,269+E$4-2022,FALSE)</f>
        <v>239745.32635714285</v>
      </c>
      <c r="F25" s="15">
        <f>VLOOKUP($A25,'Потребление ЭЭ_проектная линия'!$A$6:$JR$154,269+F$4-2022,FALSE)</f>
        <v>320751.8423485714</v>
      </c>
      <c r="G25" s="15">
        <f>VLOOKUP($A25,'Потребление ЭЭ_проектная линия'!$A$6:$JR$154,269+G$4-2022,FALSE)</f>
        <v>318355.37614285719</v>
      </c>
      <c r="H25" s="15">
        <f>VLOOKUP($A25,'Потребление ЭЭ_проектная линия'!$A$6:$JR$154,269+H$4-2022,FALSE)</f>
        <v>311832.67783220869</v>
      </c>
      <c r="I25" s="15">
        <f>VLOOKUP($A25,'Потребление ЭЭ_проектная линия'!$A$6:$JR$154,269+I$4-2022,FALSE)</f>
        <v>302742.13847506582</v>
      </c>
      <c r="J25" s="15">
        <f>VLOOKUP($A25,'Потребление ЭЭ_проектная линия'!$A$6:$JR$154,269+J$4-2022,FALSE)</f>
        <v>0</v>
      </c>
      <c r="K25" s="15">
        <f>VLOOKUP($A25,'Потребление ЭЭ_проектная линия'!$A$6:$JR$154,269+K$4-2022,FALSE)</f>
        <v>0</v>
      </c>
      <c r="L25" s="15">
        <f>VLOOKUP($A25,'Потребление ЭЭ_проектная линия'!$A$6:$JR$154,269+L$4-2022,FALSE)</f>
        <v>0</v>
      </c>
      <c r="M25" s="15">
        <f>VLOOKUP($A25,'Потребление ЭЭ_проектная линия'!$A$6:$JR$154,269+M$4-2022,FALSE)</f>
        <v>0</v>
      </c>
      <c r="N25" s="14"/>
    </row>
    <row r="26" spans="1:14" x14ac:dyDescent="0.25">
      <c r="A26" s="5" t="s">
        <v>219</v>
      </c>
      <c r="B26" s="3" t="s">
        <v>220</v>
      </c>
      <c r="C26" s="3" t="s">
        <v>314</v>
      </c>
      <c r="E26" s="14">
        <f>VLOOKUP($A26,'Потребление ЭЭ_проектная линия'!$A$6:$JR$154,269+E$4-2022,FALSE)</f>
        <v>222942.73200000002</v>
      </c>
      <c r="F26" s="15">
        <f>VLOOKUP($A26,'Потребление ЭЭ_проектная линия'!$A$6:$JR$154,269+F$4-2022,FALSE)</f>
        <v>223690.79399999999</v>
      </c>
      <c r="G26" s="15">
        <f>VLOOKUP($A26,'Потребление ЭЭ_проектная линия'!$A$6:$JR$154,269+G$4-2022,FALSE)</f>
        <v>209662.03932000001</v>
      </c>
      <c r="H26" s="15">
        <f>VLOOKUP($A26,'Потребление ЭЭ_проектная линия'!$A$6:$JR$154,269+H$4-2022,FALSE)</f>
        <v>224109.29511922324</v>
      </c>
      <c r="I26" s="15">
        <f>VLOOKUP($A26,'Потребление ЭЭ_проектная линия'!$A$6:$JR$154,269+I$4-2022,FALSE)</f>
        <v>222112.81044922327</v>
      </c>
      <c r="J26" s="15">
        <f>VLOOKUP($A26,'Потребление ЭЭ_проектная линия'!$A$6:$JR$154,269+J$4-2022,FALSE)</f>
        <v>0</v>
      </c>
      <c r="K26" s="15">
        <f>VLOOKUP($A26,'Потребление ЭЭ_проектная линия'!$A$6:$JR$154,269+K$4-2022,FALSE)</f>
        <v>0</v>
      </c>
      <c r="L26" s="15">
        <f>VLOOKUP($A26,'Потребление ЭЭ_проектная линия'!$A$6:$JR$154,269+L$4-2022,FALSE)</f>
        <v>0</v>
      </c>
      <c r="M26" s="15">
        <f>VLOOKUP($A26,'Потребление ЭЭ_проектная линия'!$A$6:$JR$154,269+M$4-2022,FALSE)</f>
        <v>0</v>
      </c>
      <c r="N26" s="14"/>
    </row>
    <row r="27" spans="1:14" x14ac:dyDescent="0.25">
      <c r="A27" s="5" t="s">
        <v>9</v>
      </c>
      <c r="B27" s="3" t="s">
        <v>10</v>
      </c>
      <c r="C27" s="3" t="s">
        <v>314</v>
      </c>
      <c r="E27" s="14">
        <f>VLOOKUP($A27,'Потребление ЭЭ_проектная линия'!$A$6:$JR$154,269+E$4-2022,FALSE)</f>
        <v>165436.71334285714</v>
      </c>
      <c r="F27" s="15">
        <f>VLOOKUP($A27,'Потребление ЭЭ_проектная линия'!$A$6:$JR$154,269+F$4-2022,FALSE)</f>
        <v>174075.02399999998</v>
      </c>
      <c r="G27" s="15">
        <f>VLOOKUP($A27,'Потребление ЭЭ_проектная линия'!$A$6:$JR$154,269+G$4-2022,FALSE)</f>
        <v>173872.28399999999</v>
      </c>
      <c r="H27" s="15">
        <f>VLOOKUP($A27,'Потребление ЭЭ_проектная линия'!$A$6:$JR$154,269+H$4-2022,FALSE)</f>
        <v>178902.36156428573</v>
      </c>
      <c r="I27" s="15">
        <f>VLOOKUP($A27,'Потребление ЭЭ_проектная линия'!$A$6:$JR$154,269+I$4-2022,FALSE)</f>
        <v>172315.26486428574</v>
      </c>
      <c r="J27" s="15">
        <f>VLOOKUP($A27,'Потребление ЭЭ_проектная линия'!$A$6:$JR$154,269+J$4-2022,FALSE)</f>
        <v>0</v>
      </c>
      <c r="K27" s="15">
        <f>VLOOKUP($A27,'Потребление ЭЭ_проектная линия'!$A$6:$JR$154,269+K$4-2022,FALSE)</f>
        <v>0</v>
      </c>
      <c r="L27" s="15">
        <f>VLOOKUP($A27,'Потребление ЭЭ_проектная линия'!$A$6:$JR$154,269+L$4-2022,FALSE)</f>
        <v>0</v>
      </c>
      <c r="M27" s="15">
        <f>VLOOKUP($A27,'Потребление ЭЭ_проектная линия'!$A$6:$JR$154,269+M$4-2022,FALSE)</f>
        <v>0</v>
      </c>
      <c r="N27" s="14"/>
    </row>
    <row r="28" spans="1:14" x14ac:dyDescent="0.25">
      <c r="A28" s="5" t="s">
        <v>83</v>
      </c>
      <c r="B28" s="3" t="s">
        <v>84</v>
      </c>
      <c r="C28" s="3" t="s">
        <v>314</v>
      </c>
      <c r="E28" s="14">
        <f>VLOOKUP($A28,'Потребление ЭЭ_проектная линия'!$A$6:$JR$154,269+E$4-2022,FALSE)</f>
        <v>225417.39741719046</v>
      </c>
      <c r="F28" s="15">
        <f>VLOOKUP($A28,'Потребление ЭЭ_проектная линия'!$A$6:$JR$154,269+F$4-2022,FALSE)</f>
        <v>213279.09000000003</v>
      </c>
      <c r="G28" s="15">
        <f>VLOOKUP($A28,'Потребление ЭЭ_проектная линия'!$A$6:$JR$154,269+G$4-2022,FALSE)</f>
        <v>224163.64499999999</v>
      </c>
      <c r="H28" s="15">
        <f>VLOOKUP($A28,'Потребление ЭЭ_проектная линия'!$A$6:$JR$154,269+H$4-2022,FALSE)</f>
        <v>225758.76681994286</v>
      </c>
      <c r="I28" s="15">
        <f>VLOOKUP($A28,'Потребление ЭЭ_проектная линия'!$A$6:$JR$154,269+I$4-2022,FALSE)</f>
        <v>225487.41117424049</v>
      </c>
      <c r="J28" s="15">
        <f>VLOOKUP($A28,'Потребление ЭЭ_проектная линия'!$A$6:$JR$154,269+J$4-2022,FALSE)</f>
        <v>0</v>
      </c>
      <c r="K28" s="15">
        <f>VLOOKUP($A28,'Потребление ЭЭ_проектная линия'!$A$6:$JR$154,269+K$4-2022,FALSE)</f>
        <v>0</v>
      </c>
      <c r="L28" s="15">
        <f>VLOOKUP($A28,'Потребление ЭЭ_проектная линия'!$A$6:$JR$154,269+L$4-2022,FALSE)</f>
        <v>0</v>
      </c>
      <c r="M28" s="15">
        <f>VLOOKUP($A28,'Потребление ЭЭ_проектная линия'!$A$6:$JR$154,269+M$4-2022,FALSE)</f>
        <v>0</v>
      </c>
      <c r="N28" s="14"/>
    </row>
    <row r="29" spans="1:14" x14ac:dyDescent="0.25">
      <c r="A29" s="5" t="s">
        <v>113</v>
      </c>
      <c r="B29" s="3" t="s">
        <v>114</v>
      </c>
      <c r="C29" s="3" t="s">
        <v>314</v>
      </c>
      <c r="E29" s="14">
        <f>VLOOKUP($A29,'Потребление ЭЭ_проектная линия'!$A$6:$JR$154,269+E$4-2022,FALSE)</f>
        <v>232409.15371428576</v>
      </c>
      <c r="F29" s="15">
        <f>VLOOKUP($A29,'Потребление ЭЭ_проектная линия'!$A$6:$JR$154,269+F$4-2022,FALSE)</f>
        <v>221345.43999999997</v>
      </c>
      <c r="G29" s="15">
        <f>VLOOKUP($A29,'Потребление ЭЭ_проектная линия'!$A$6:$JR$154,269+G$4-2022,FALSE)</f>
        <v>232644.08</v>
      </c>
      <c r="H29" s="15">
        <f>VLOOKUP($A29,'Потребление ЭЭ_проектная линия'!$A$6:$JR$154,269+H$4-2022,FALSE)</f>
        <v>229292.06992857141</v>
      </c>
      <c r="I29" s="15">
        <f>VLOOKUP($A29,'Потребление ЭЭ_проектная линия'!$A$6:$JR$154,269+I$4-2022,FALSE)</f>
        <v>227856.81407142855</v>
      </c>
      <c r="J29" s="15">
        <f>VLOOKUP($A29,'Потребление ЭЭ_проектная линия'!$A$6:$JR$154,269+J$4-2022,FALSE)</f>
        <v>0</v>
      </c>
      <c r="K29" s="15">
        <f>VLOOKUP($A29,'Потребление ЭЭ_проектная линия'!$A$6:$JR$154,269+K$4-2022,FALSE)</f>
        <v>0</v>
      </c>
      <c r="L29" s="15">
        <f>VLOOKUP($A29,'Потребление ЭЭ_проектная линия'!$A$6:$JR$154,269+L$4-2022,FALSE)</f>
        <v>0</v>
      </c>
      <c r="M29" s="15">
        <f>VLOOKUP($A29,'Потребление ЭЭ_проектная линия'!$A$6:$JR$154,269+M$4-2022,FALSE)</f>
        <v>0</v>
      </c>
      <c r="N29" s="14"/>
    </row>
    <row r="30" spans="1:14" x14ac:dyDescent="0.25">
      <c r="A30" s="5" t="s">
        <v>225</v>
      </c>
      <c r="B30" s="3" t="s">
        <v>226</v>
      </c>
      <c r="C30" s="3" t="s">
        <v>314</v>
      </c>
      <c r="E30" s="14">
        <f>VLOOKUP($A30,'Потребление ЭЭ_проектная линия'!$A$6:$JR$154,269+E$4-2022,FALSE)</f>
        <v>222347.33000000002</v>
      </c>
      <c r="F30" s="15">
        <f>VLOOKUP($A30,'Потребление ЭЭ_проектная линия'!$A$6:$JR$154,269+F$4-2022,FALSE)</f>
        <v>221567.18999999997</v>
      </c>
      <c r="G30" s="15">
        <f>VLOOKUP($A30,'Потребление ЭЭ_проектная линия'!$A$6:$JR$154,269+G$4-2022,FALSE)</f>
        <v>226252.359</v>
      </c>
      <c r="H30" s="15">
        <f>VLOOKUP($A30,'Потребление ЭЭ_проектная линия'!$A$6:$JR$154,269+H$4-2022,FALSE)</f>
        <v>215908.40070029246</v>
      </c>
      <c r="I30" s="15">
        <f>VLOOKUP($A30,'Потребление ЭЭ_проектная линия'!$A$6:$JR$154,269+I$4-2022,FALSE)</f>
        <v>220108.69295029252</v>
      </c>
      <c r="J30" s="15">
        <f>VLOOKUP($A30,'Потребление ЭЭ_проектная линия'!$A$6:$JR$154,269+J$4-2022,FALSE)</f>
        <v>0</v>
      </c>
      <c r="K30" s="15">
        <f>VLOOKUP($A30,'Потребление ЭЭ_проектная линия'!$A$6:$JR$154,269+K$4-2022,FALSE)</f>
        <v>0</v>
      </c>
      <c r="L30" s="15">
        <f>VLOOKUP($A30,'Потребление ЭЭ_проектная линия'!$A$6:$JR$154,269+L$4-2022,FALSE)</f>
        <v>0</v>
      </c>
      <c r="M30" s="15">
        <f>VLOOKUP($A30,'Потребление ЭЭ_проектная линия'!$A$6:$JR$154,269+M$4-2022,FALSE)</f>
        <v>0</v>
      </c>
      <c r="N30" s="14"/>
    </row>
    <row r="31" spans="1:14" x14ac:dyDescent="0.25">
      <c r="A31" s="5" t="s">
        <v>181</v>
      </c>
      <c r="B31" s="3" t="s">
        <v>182</v>
      </c>
      <c r="C31" s="3" t="s">
        <v>314</v>
      </c>
      <c r="E31" s="14">
        <f>VLOOKUP($A31,'Потребление ЭЭ_проектная линия'!$A$6:$JR$154,269+E$4-2022,FALSE)</f>
        <v>146423.47757142855</v>
      </c>
      <c r="F31" s="15">
        <f>VLOOKUP($A31,'Потребление ЭЭ_проектная линия'!$A$6:$JR$154,269+F$4-2022,FALSE)</f>
        <v>144780.57913928572</v>
      </c>
      <c r="G31" s="15">
        <f>VLOOKUP($A31,'Потребление ЭЭ_проектная линия'!$A$6:$JR$154,269+G$4-2022,FALSE)</f>
        <v>168886.74214285714</v>
      </c>
      <c r="H31" s="15">
        <f>VLOOKUP($A31,'Потребление ЭЭ_проектная линия'!$A$6:$JR$154,269+H$4-2022,FALSE)</f>
        <v>161471.36440178574</v>
      </c>
      <c r="I31" s="15">
        <f>VLOOKUP($A31,'Потребление ЭЭ_проектная линия'!$A$6:$JR$154,269+I$4-2022,FALSE)</f>
        <v>155789.3952669643</v>
      </c>
      <c r="J31" s="15">
        <f>VLOOKUP($A31,'Потребление ЭЭ_проектная линия'!$A$6:$JR$154,269+J$4-2022,FALSE)</f>
        <v>0</v>
      </c>
      <c r="K31" s="15">
        <f>VLOOKUP($A31,'Потребление ЭЭ_проектная линия'!$A$6:$JR$154,269+K$4-2022,FALSE)</f>
        <v>0</v>
      </c>
      <c r="L31" s="15">
        <f>VLOOKUP($A31,'Потребление ЭЭ_проектная линия'!$A$6:$JR$154,269+L$4-2022,FALSE)</f>
        <v>0</v>
      </c>
      <c r="M31" s="15">
        <f>VLOOKUP($A31,'Потребление ЭЭ_проектная линия'!$A$6:$JR$154,269+M$4-2022,FALSE)</f>
        <v>0</v>
      </c>
      <c r="N31" s="14"/>
    </row>
    <row r="32" spans="1:14" x14ac:dyDescent="0.25">
      <c r="A32" s="1" t="s">
        <v>265</v>
      </c>
      <c r="B32" s="3" t="s">
        <v>266</v>
      </c>
      <c r="C32" s="3" t="s">
        <v>314</v>
      </c>
      <c r="E32" s="14">
        <f>VLOOKUP($A32,'Потребление ЭЭ_проектная линия'!$A$6:$JR$154,269+E$4-2022,FALSE)</f>
        <v>289629.70648157143</v>
      </c>
      <c r="F32" s="15">
        <f>VLOOKUP($A32,'Потребление ЭЭ_проектная линия'!$A$6:$JR$154,269+F$4-2022,FALSE)</f>
        <v>296346.81111808575</v>
      </c>
      <c r="G32" s="15">
        <f>VLOOKUP($A32,'Потребление ЭЭ_проектная линия'!$A$6:$JR$154,269+G$4-2022,FALSE)</f>
        <v>305962.57052910922</v>
      </c>
      <c r="H32" s="15">
        <f>VLOOKUP($A32,'Потребление ЭЭ_проектная линия'!$A$6:$JR$154,269+H$4-2022,FALSE)</f>
        <v>304048.00206156675</v>
      </c>
      <c r="I32" s="15">
        <f>VLOOKUP($A32,'Потребление ЭЭ_проектная линия'!$A$6:$JR$154,269+I$4-2022,FALSE)</f>
        <v>298871.55742251035</v>
      </c>
      <c r="J32" s="15">
        <f>VLOOKUP($A32,'Потребление ЭЭ_проектная линия'!$A$6:$JR$154,269+J$4-2022,FALSE)</f>
        <v>0</v>
      </c>
      <c r="K32" s="15">
        <f>VLOOKUP($A32,'Потребление ЭЭ_проектная линия'!$A$6:$JR$154,269+K$4-2022,FALSE)</f>
        <v>0</v>
      </c>
      <c r="L32" s="15">
        <f>VLOOKUP($A32,'Потребление ЭЭ_проектная линия'!$A$6:$JR$154,269+L$4-2022,FALSE)</f>
        <v>0</v>
      </c>
      <c r="M32" s="15">
        <f>VLOOKUP($A32,'Потребление ЭЭ_проектная линия'!$A$6:$JR$154,269+M$4-2022,FALSE)</f>
        <v>0</v>
      </c>
      <c r="N32" s="14"/>
    </row>
    <row r="33" spans="1:14" x14ac:dyDescent="0.25">
      <c r="A33" s="5" t="s">
        <v>7</v>
      </c>
      <c r="B33" s="3" t="s">
        <v>8</v>
      </c>
      <c r="C33" s="3" t="s">
        <v>314</v>
      </c>
      <c r="E33" s="14">
        <f>VLOOKUP($A33,'Потребление ЭЭ_проектная линия'!$A$6:$JR$154,269+E$4-2022,FALSE)</f>
        <v>170224.32257142858</v>
      </c>
      <c r="F33" s="15">
        <f>VLOOKUP($A33,'Потребление ЭЭ_проектная линия'!$A$6:$JR$154,269+F$4-2022,FALSE)</f>
        <v>156933.09</v>
      </c>
      <c r="G33" s="15">
        <f>VLOOKUP($A33,'Потребление ЭЭ_проектная линия'!$A$6:$JR$154,269+G$4-2022,FALSE)</f>
        <v>163650.98999999996</v>
      </c>
      <c r="H33" s="15">
        <f>VLOOKUP($A33,'Потребление ЭЭ_проектная линия'!$A$6:$JR$154,269+H$4-2022,FALSE)</f>
        <v>168166.36387500001</v>
      </c>
      <c r="I33" s="15">
        <f>VLOOKUP($A33,'Потребление ЭЭ_проектная линия'!$A$6:$JR$154,269+I$4-2022,FALSE)</f>
        <v>165960.32951785714</v>
      </c>
      <c r="J33" s="15">
        <f>VLOOKUP($A33,'Потребление ЭЭ_проектная линия'!$A$6:$JR$154,269+J$4-2022,FALSE)</f>
        <v>0</v>
      </c>
      <c r="K33" s="15">
        <f>VLOOKUP($A33,'Потребление ЭЭ_проектная линия'!$A$6:$JR$154,269+K$4-2022,FALSE)</f>
        <v>0</v>
      </c>
      <c r="L33" s="15">
        <f>VLOOKUP($A33,'Потребление ЭЭ_проектная линия'!$A$6:$JR$154,269+L$4-2022,FALSE)</f>
        <v>0</v>
      </c>
      <c r="M33" s="15">
        <f>VLOOKUP($A33,'Потребление ЭЭ_проектная линия'!$A$6:$JR$154,269+M$4-2022,FALSE)</f>
        <v>0</v>
      </c>
      <c r="N33" s="14"/>
    </row>
    <row r="34" spans="1:14" x14ac:dyDescent="0.25">
      <c r="A34" s="1" t="s">
        <v>253</v>
      </c>
      <c r="B34" s="3" t="s">
        <v>254</v>
      </c>
      <c r="C34" s="3" t="s">
        <v>314</v>
      </c>
      <c r="E34" s="14">
        <f>VLOOKUP($A34,'Потребление ЭЭ_проектная линия'!$A$6:$JR$154,269+E$4-2022,FALSE)</f>
        <v>154577.09312781953</v>
      </c>
      <c r="F34" s="15">
        <f>VLOOKUP($A34,'Потребление ЭЭ_проектная линия'!$A$6:$JR$154,269+F$4-2022,FALSE)</f>
        <v>177390.9821142857</v>
      </c>
      <c r="G34" s="15">
        <f>VLOOKUP($A34,'Потребление ЭЭ_проектная линия'!$A$6:$JR$154,269+G$4-2022,FALSE)</f>
        <v>174461.01387857142</v>
      </c>
      <c r="H34" s="15">
        <f>VLOOKUP($A34,'Потребление ЭЭ_проектная линия'!$A$6:$JR$154,269+H$4-2022,FALSE)</f>
        <v>182244.50999342106</v>
      </c>
      <c r="I34" s="15">
        <f>VLOOKUP($A34,'Потребление ЭЭ_проектная линия'!$A$6:$JR$154,269+I$4-2022,FALSE)</f>
        <v>175719.20487359024</v>
      </c>
      <c r="J34" s="15">
        <f>VLOOKUP($A34,'Потребление ЭЭ_проектная линия'!$A$6:$JR$154,269+J$4-2022,FALSE)</f>
        <v>0</v>
      </c>
      <c r="K34" s="15">
        <f>VLOOKUP($A34,'Потребление ЭЭ_проектная линия'!$A$6:$JR$154,269+K$4-2022,FALSE)</f>
        <v>0</v>
      </c>
      <c r="L34" s="15">
        <f>VLOOKUP($A34,'Потребление ЭЭ_проектная линия'!$A$6:$JR$154,269+L$4-2022,FALSE)</f>
        <v>0</v>
      </c>
      <c r="M34" s="15">
        <f>VLOOKUP($A34,'Потребление ЭЭ_проектная линия'!$A$6:$JR$154,269+M$4-2022,FALSE)</f>
        <v>0</v>
      </c>
      <c r="N34" s="14"/>
    </row>
    <row r="35" spans="1:14" x14ac:dyDescent="0.25">
      <c r="A35" s="5" t="s">
        <v>91</v>
      </c>
      <c r="B35" s="3" t="s">
        <v>92</v>
      </c>
      <c r="C35" s="3" t="s">
        <v>314</v>
      </c>
      <c r="E35" s="14">
        <f>VLOOKUP($A35,'Потребление ЭЭ_проектная линия'!$A$6:$JR$154,269+E$4-2022,FALSE)</f>
        <v>248410.27682691664</v>
      </c>
      <c r="F35" s="15">
        <f>VLOOKUP($A35,'Потребление ЭЭ_проектная линия'!$A$6:$JR$154,269+F$4-2022,FALSE)</f>
        <v>258428.92</v>
      </c>
      <c r="G35" s="15">
        <f>VLOOKUP($A35,'Потребление ЭЭ_проектная линия'!$A$6:$JR$154,269+G$4-2022,FALSE)</f>
        <v>262052.92000000004</v>
      </c>
      <c r="H35" s="15">
        <f>VLOOKUP($A35,'Потребление ЭЭ_проектная линия'!$A$6:$JR$154,269+H$4-2022,FALSE)</f>
        <v>255790.90666871791</v>
      </c>
      <c r="I35" s="15">
        <f>VLOOKUP($A35,'Потребление ЭЭ_проектная линия'!$A$6:$JR$154,269+I$4-2022,FALSE)</f>
        <v>256682.87087544706</v>
      </c>
      <c r="J35" s="15">
        <f>VLOOKUP($A35,'Потребление ЭЭ_проектная линия'!$A$6:$JR$154,269+J$4-2022,FALSE)</f>
        <v>0</v>
      </c>
      <c r="K35" s="15">
        <f>VLOOKUP($A35,'Потребление ЭЭ_проектная линия'!$A$6:$JR$154,269+K$4-2022,FALSE)</f>
        <v>0</v>
      </c>
      <c r="L35" s="15">
        <f>VLOOKUP($A35,'Потребление ЭЭ_проектная линия'!$A$6:$JR$154,269+L$4-2022,FALSE)</f>
        <v>0</v>
      </c>
      <c r="M35" s="15">
        <f>VLOOKUP($A35,'Потребление ЭЭ_проектная линия'!$A$6:$JR$154,269+M$4-2022,FALSE)</f>
        <v>0</v>
      </c>
      <c r="N35" s="14"/>
    </row>
    <row r="36" spans="1:14" x14ac:dyDescent="0.25">
      <c r="A36" s="5" t="s">
        <v>125</v>
      </c>
      <c r="B36" s="3" t="s">
        <v>126</v>
      </c>
      <c r="C36" s="3" t="s">
        <v>314</v>
      </c>
      <c r="E36" s="14">
        <f>VLOOKUP($A36,'Потребление ЭЭ_проектная линия'!$A$6:$JR$154,269+E$4-2022,FALSE)</f>
        <v>222149.64167142857</v>
      </c>
      <c r="F36" s="15">
        <f>VLOOKUP($A36,'Потребление ЭЭ_проектная линия'!$A$6:$JR$154,269+F$4-2022,FALSE)</f>
        <v>307640.64690709993</v>
      </c>
      <c r="G36" s="15">
        <f>VLOOKUP($A36,'Потребление ЭЭ_проектная линия'!$A$6:$JR$154,269+G$4-2022,FALSE)</f>
        <v>297190.62857142853</v>
      </c>
      <c r="H36" s="15">
        <f>VLOOKUP($A36,'Потребление ЭЭ_проектная линия'!$A$6:$JR$154,269+H$4-2022,FALSE)</f>
        <v>280237.00666554814</v>
      </c>
      <c r="I36" s="15">
        <f>VLOOKUP($A36,'Потребление ЭЭ_проектная линия'!$A$6:$JR$154,269+I$4-2022,FALSE)</f>
        <v>268080.60553748929</v>
      </c>
      <c r="J36" s="15">
        <f>VLOOKUP($A36,'Потребление ЭЭ_проектная линия'!$A$6:$JR$154,269+J$4-2022,FALSE)</f>
        <v>0</v>
      </c>
      <c r="K36" s="15">
        <f>VLOOKUP($A36,'Потребление ЭЭ_проектная линия'!$A$6:$JR$154,269+K$4-2022,FALSE)</f>
        <v>0</v>
      </c>
      <c r="L36" s="15">
        <f>VLOOKUP($A36,'Потребление ЭЭ_проектная линия'!$A$6:$JR$154,269+L$4-2022,FALSE)</f>
        <v>0</v>
      </c>
      <c r="M36" s="15">
        <f>VLOOKUP($A36,'Потребление ЭЭ_проектная линия'!$A$6:$JR$154,269+M$4-2022,FALSE)</f>
        <v>0</v>
      </c>
      <c r="N36" s="14"/>
    </row>
    <row r="37" spans="1:14" x14ac:dyDescent="0.25">
      <c r="A37" s="5" t="s">
        <v>143</v>
      </c>
      <c r="B37" s="3" t="s">
        <v>144</v>
      </c>
      <c r="C37" s="3" t="s">
        <v>314</v>
      </c>
      <c r="E37" s="14">
        <f>VLOOKUP($A37,'Потребление ЭЭ_проектная линия'!$A$6:$JR$154,269+E$4-2022,FALSE)</f>
        <v>141603.44148571428</v>
      </c>
      <c r="F37" s="15">
        <f>VLOOKUP($A37,'Потребление ЭЭ_проектная линия'!$A$6:$JR$154,269+F$4-2022,FALSE)</f>
        <v>126664.90282890585</v>
      </c>
      <c r="G37" s="15">
        <f>VLOOKUP($A37,'Потребление ЭЭ_проектная линия'!$A$6:$JR$154,269+G$4-2022,FALSE)</f>
        <v>146144.88107142859</v>
      </c>
      <c r="H37" s="15">
        <f>VLOOKUP($A37,'Потребление ЭЭ_проектная линия'!$A$6:$JR$154,269+H$4-2022,FALSE)</f>
        <v>146324.72414764753</v>
      </c>
      <c r="I37" s="15">
        <f>VLOOKUP($A37,'Потребление ЭЭ_проектная линия'!$A$6:$JR$154,269+I$4-2022,FALSE)</f>
        <v>140273.37484651219</v>
      </c>
      <c r="J37" s="15">
        <f>VLOOKUP($A37,'Потребление ЭЭ_проектная линия'!$A$6:$JR$154,269+J$4-2022,FALSE)</f>
        <v>0</v>
      </c>
      <c r="K37" s="15">
        <f>VLOOKUP($A37,'Потребление ЭЭ_проектная линия'!$A$6:$JR$154,269+K$4-2022,FALSE)</f>
        <v>0</v>
      </c>
      <c r="L37" s="15">
        <f>VLOOKUP($A37,'Потребление ЭЭ_проектная линия'!$A$6:$JR$154,269+L$4-2022,FALSE)</f>
        <v>0</v>
      </c>
      <c r="M37" s="15">
        <f>VLOOKUP($A37,'Потребление ЭЭ_проектная линия'!$A$6:$JR$154,269+M$4-2022,FALSE)</f>
        <v>0</v>
      </c>
      <c r="N37" s="14"/>
    </row>
    <row r="38" spans="1:14" x14ac:dyDescent="0.25">
      <c r="A38" s="5" t="s">
        <v>21</v>
      </c>
      <c r="B38" s="3" t="s">
        <v>22</v>
      </c>
      <c r="C38" s="3" t="s">
        <v>314</v>
      </c>
      <c r="E38" s="14">
        <f>VLOOKUP($A38,'Потребление ЭЭ_проектная линия'!$A$6:$JR$154,269+E$4-2022,FALSE)</f>
        <v>276981.9018571428</v>
      </c>
      <c r="F38" s="15">
        <f>VLOOKUP($A38,'Потребление ЭЭ_проектная линия'!$A$6:$JR$154,269+F$4-2022,FALSE)</f>
        <v>267948.32396428578</v>
      </c>
      <c r="G38" s="15">
        <f>VLOOKUP($A38,'Потребление ЭЭ_проектная линия'!$A$6:$JR$154,269+G$4-2022,FALSE)</f>
        <v>272136.69480952382</v>
      </c>
      <c r="H38" s="15">
        <f>VLOOKUP($A38,'Потребление ЭЭ_проектная линия'!$A$6:$JR$154,269+H$4-2022,FALSE)</f>
        <v>271915.50933928572</v>
      </c>
      <c r="I38" s="15">
        <f>VLOOKUP($A38,'Потребление ЭЭ_проектная линия'!$A$6:$JR$154,269+I$4-2022,FALSE)</f>
        <v>272234.79272916669</v>
      </c>
      <c r="J38" s="15">
        <f>VLOOKUP($A38,'Потребление ЭЭ_проектная линия'!$A$6:$JR$154,269+J$4-2022,FALSE)</f>
        <v>0</v>
      </c>
      <c r="K38" s="15">
        <f>VLOOKUP($A38,'Потребление ЭЭ_проектная линия'!$A$6:$JR$154,269+K$4-2022,FALSE)</f>
        <v>0</v>
      </c>
      <c r="L38" s="15">
        <f>VLOOKUP($A38,'Потребление ЭЭ_проектная линия'!$A$6:$JR$154,269+L$4-2022,FALSE)</f>
        <v>0</v>
      </c>
      <c r="M38" s="15">
        <f>VLOOKUP($A38,'Потребление ЭЭ_проектная линия'!$A$6:$JR$154,269+M$4-2022,FALSE)</f>
        <v>0</v>
      </c>
      <c r="N38" s="14"/>
    </row>
    <row r="39" spans="1:14" x14ac:dyDescent="0.25">
      <c r="A39" s="5" t="s">
        <v>173</v>
      </c>
      <c r="B39" s="3" t="s">
        <v>174</v>
      </c>
      <c r="C39" s="3" t="s">
        <v>314</v>
      </c>
      <c r="E39" s="14">
        <f>VLOOKUP($A39,'Потребление ЭЭ_проектная линия'!$A$6:$JR$154,269+E$4-2022,FALSE)</f>
        <v>141158.34399285715</v>
      </c>
      <c r="F39" s="15">
        <f>VLOOKUP($A39,'Потребление ЭЭ_проектная линия'!$A$6:$JR$154,269+F$4-2022,FALSE)</f>
        <v>129079.15567637848</v>
      </c>
      <c r="G39" s="15">
        <f>VLOOKUP($A39,'Потребление ЭЭ_проектная линия'!$A$6:$JR$154,269+G$4-2022,FALSE)</f>
        <v>148031.92678571431</v>
      </c>
      <c r="H39" s="15">
        <f>VLOOKUP($A39,'Потребление ЭЭ_проектная линия'!$A$6:$JR$154,269+H$4-2022,FALSE)</f>
        <v>140098.32626233602</v>
      </c>
      <c r="I39" s="15">
        <f>VLOOKUP($A39,'Потребление ЭЭ_проектная линия'!$A$6:$JR$154,269+I$4-2022,FALSE)</f>
        <v>139518.8895065946</v>
      </c>
      <c r="J39" s="15">
        <f>VLOOKUP($A39,'Потребление ЭЭ_проектная линия'!$A$6:$JR$154,269+J$4-2022,FALSE)</f>
        <v>0</v>
      </c>
      <c r="K39" s="15">
        <f>VLOOKUP($A39,'Потребление ЭЭ_проектная линия'!$A$6:$JR$154,269+K$4-2022,FALSE)</f>
        <v>0</v>
      </c>
      <c r="L39" s="15">
        <f>VLOOKUP($A39,'Потребление ЭЭ_проектная линия'!$A$6:$JR$154,269+L$4-2022,FALSE)</f>
        <v>0</v>
      </c>
      <c r="M39" s="15">
        <f>VLOOKUP($A39,'Потребление ЭЭ_проектная линия'!$A$6:$JR$154,269+M$4-2022,FALSE)</f>
        <v>0</v>
      </c>
      <c r="N39" s="14"/>
    </row>
    <row r="40" spans="1:14" x14ac:dyDescent="0.25">
      <c r="A40" s="5" t="s">
        <v>149</v>
      </c>
      <c r="B40" s="3" t="s">
        <v>150</v>
      </c>
      <c r="C40" s="3" t="s">
        <v>314</v>
      </c>
      <c r="E40" s="14">
        <f>VLOOKUP($A40,'Потребление ЭЭ_проектная линия'!$A$6:$JR$154,269+E$4-2022,FALSE)</f>
        <v>127528.13135984282</v>
      </c>
      <c r="F40" s="15">
        <f>VLOOKUP($A40,'Потребление ЭЭ_проектная линия'!$A$6:$JR$154,269+F$4-2022,FALSE)</f>
        <v>126768.71282263473</v>
      </c>
      <c r="G40" s="15">
        <f>VLOOKUP($A40,'Потребление ЭЭ_проектная линия'!$A$6:$JR$154,269+G$4-2022,FALSE)</f>
        <v>162571.68115921429</v>
      </c>
      <c r="H40" s="15">
        <f>VLOOKUP($A40,'Потребление ЭЭ_проектная линия'!$A$6:$JR$154,269+H$4-2022,FALSE)</f>
        <v>157874.40142977884</v>
      </c>
      <c r="I40" s="15">
        <f>VLOOKUP($A40,'Потребление ЭЭ_проектная линия'!$A$6:$JR$154,269+I$4-2022,FALSE)</f>
        <v>141143.45017010509</v>
      </c>
      <c r="J40" s="15">
        <f>VLOOKUP($A40,'Потребление ЭЭ_проектная линия'!$A$6:$JR$154,269+J$4-2022,FALSE)</f>
        <v>0</v>
      </c>
      <c r="K40" s="15">
        <f>VLOOKUP($A40,'Потребление ЭЭ_проектная линия'!$A$6:$JR$154,269+K$4-2022,FALSE)</f>
        <v>0</v>
      </c>
      <c r="L40" s="15">
        <f>VLOOKUP($A40,'Потребление ЭЭ_проектная линия'!$A$6:$JR$154,269+L$4-2022,FALSE)</f>
        <v>0</v>
      </c>
      <c r="M40" s="15">
        <f>VLOOKUP($A40,'Потребление ЭЭ_проектная линия'!$A$6:$JR$154,269+M$4-2022,FALSE)</f>
        <v>0</v>
      </c>
      <c r="N40" s="14"/>
    </row>
    <row r="41" spans="1:14" x14ac:dyDescent="0.25">
      <c r="A41" s="5" t="s">
        <v>177</v>
      </c>
      <c r="B41" s="3" t="s">
        <v>178</v>
      </c>
      <c r="C41" s="3" t="s">
        <v>314</v>
      </c>
      <c r="E41" s="14">
        <f>VLOOKUP($A41,'Потребление ЭЭ_проектная линия'!$A$6:$JR$154,269+E$4-2022,FALSE)</f>
        <v>193686.70035571427</v>
      </c>
      <c r="F41" s="15">
        <f>VLOOKUP($A41,'Потребление ЭЭ_проектная линия'!$A$6:$JR$154,269+F$4-2022,FALSE)</f>
        <v>202099.68066283179</v>
      </c>
      <c r="G41" s="15">
        <f>VLOOKUP($A41,'Потребление ЭЭ_проектная линия'!$A$6:$JR$154,269+G$4-2022,FALSE)</f>
        <v>224013.83428571429</v>
      </c>
      <c r="H41" s="15">
        <f>VLOOKUP($A41,'Потребление ЭЭ_проектная линия'!$A$6:$JR$154,269+H$4-2022,FALSE)</f>
        <v>213524.47258111642</v>
      </c>
      <c r="I41" s="15">
        <f>VLOOKUP($A41,'Потребление ЭЭ_проектная линия'!$A$6:$JR$154,269+I$4-2022,FALSE)</f>
        <v>204000.48815463652</v>
      </c>
      <c r="J41" s="15">
        <f>VLOOKUP($A41,'Потребление ЭЭ_проектная линия'!$A$6:$JR$154,269+J$4-2022,FALSE)</f>
        <v>0</v>
      </c>
      <c r="K41" s="15">
        <f>VLOOKUP($A41,'Потребление ЭЭ_проектная линия'!$A$6:$JR$154,269+K$4-2022,FALSE)</f>
        <v>0</v>
      </c>
      <c r="L41" s="15">
        <f>VLOOKUP($A41,'Потребление ЭЭ_проектная линия'!$A$6:$JR$154,269+L$4-2022,FALSE)</f>
        <v>0</v>
      </c>
      <c r="M41" s="15">
        <f>VLOOKUP($A41,'Потребление ЭЭ_проектная линия'!$A$6:$JR$154,269+M$4-2022,FALSE)</f>
        <v>0</v>
      </c>
      <c r="N41" s="14"/>
    </row>
    <row r="42" spans="1:14" x14ac:dyDescent="0.25">
      <c r="A42" s="5" t="s">
        <v>129</v>
      </c>
      <c r="B42" s="3" t="s">
        <v>130</v>
      </c>
      <c r="C42" s="3" t="s">
        <v>314</v>
      </c>
      <c r="E42" s="14">
        <f>VLOOKUP($A42,'Потребление ЭЭ_проектная линия'!$A$6:$JR$154,269+E$4-2022,FALSE)</f>
        <v>273023.42952857143</v>
      </c>
      <c r="F42" s="15">
        <f>VLOOKUP($A42,'Потребление ЭЭ_проектная линия'!$A$6:$JR$154,269+F$4-2022,FALSE)</f>
        <v>253150.34845932433</v>
      </c>
      <c r="G42" s="15">
        <f>VLOOKUP($A42,'Потребление ЭЭ_проектная линия'!$A$6:$JR$154,269+G$4-2022,FALSE)</f>
        <v>284124.5735714286</v>
      </c>
      <c r="H42" s="15">
        <f>VLOOKUP($A42,'Потребление ЭЭ_проектная линия'!$A$6:$JR$154,269+H$4-2022,FALSE)</f>
        <v>271311.20092814788</v>
      </c>
      <c r="I42" s="15">
        <f>VLOOKUP($A42,'Потребление ЭЭ_проектная линия'!$A$6:$JR$154,269+I$4-2022,FALSE)</f>
        <v>270798.58580548904</v>
      </c>
      <c r="J42" s="15">
        <f>VLOOKUP($A42,'Потребление ЭЭ_проектная линия'!$A$6:$JR$154,269+J$4-2022,FALSE)</f>
        <v>0</v>
      </c>
      <c r="K42" s="15">
        <f>VLOOKUP($A42,'Потребление ЭЭ_проектная линия'!$A$6:$JR$154,269+K$4-2022,FALSE)</f>
        <v>0</v>
      </c>
      <c r="L42" s="15">
        <f>VLOOKUP($A42,'Потребление ЭЭ_проектная линия'!$A$6:$JR$154,269+L$4-2022,FALSE)</f>
        <v>0</v>
      </c>
      <c r="M42" s="15">
        <f>VLOOKUP($A42,'Потребление ЭЭ_проектная линия'!$A$6:$JR$154,269+M$4-2022,FALSE)</f>
        <v>0</v>
      </c>
      <c r="N42" s="14"/>
    </row>
    <row r="43" spans="1:14" x14ac:dyDescent="0.25">
      <c r="A43" s="5" t="s">
        <v>151</v>
      </c>
      <c r="B43" s="3" t="s">
        <v>152</v>
      </c>
      <c r="C43" s="3" t="s">
        <v>314</v>
      </c>
      <c r="E43" s="14">
        <f>VLOOKUP($A43,'Потребление ЭЭ_проектная линия'!$A$6:$JR$154,269+E$4-2022,FALSE)</f>
        <v>176458.23409714282</v>
      </c>
      <c r="F43" s="15">
        <f>VLOOKUP($A43,'Потребление ЭЭ_проектная линия'!$A$6:$JR$154,269+F$4-2022,FALSE)</f>
        <v>161744.05258163999</v>
      </c>
      <c r="G43" s="15">
        <f>VLOOKUP($A43,'Потребление ЭЭ_проектная линия'!$A$6:$JR$154,269+G$4-2022,FALSE)</f>
        <v>186818.53403571428</v>
      </c>
      <c r="H43" s="15">
        <f>VLOOKUP($A43,'Потребление ЭЭ_проектная линия'!$A$6:$JR$154,269+H$4-2022,FALSE)</f>
        <v>189075.28095899438</v>
      </c>
      <c r="I43" s="15">
        <f>VLOOKUP($A43,'Потребление ЭЭ_проектная линия'!$A$6:$JR$154,269+I$4-2022,FALSE)</f>
        <v>181134.37543816576</v>
      </c>
      <c r="J43" s="15">
        <f>VLOOKUP($A43,'Потребление ЭЭ_проектная линия'!$A$6:$JR$154,269+J$4-2022,FALSE)</f>
        <v>0</v>
      </c>
      <c r="K43" s="15">
        <f>VLOOKUP($A43,'Потребление ЭЭ_проектная линия'!$A$6:$JR$154,269+K$4-2022,FALSE)</f>
        <v>0</v>
      </c>
      <c r="L43" s="15">
        <f>VLOOKUP($A43,'Потребление ЭЭ_проектная линия'!$A$6:$JR$154,269+L$4-2022,FALSE)</f>
        <v>0</v>
      </c>
      <c r="M43" s="15">
        <f>VLOOKUP($A43,'Потребление ЭЭ_проектная линия'!$A$6:$JR$154,269+M$4-2022,FALSE)</f>
        <v>0</v>
      </c>
      <c r="N43" s="14"/>
    </row>
    <row r="44" spans="1:14" x14ac:dyDescent="0.25">
      <c r="A44" s="5" t="s">
        <v>163</v>
      </c>
      <c r="B44" s="3" t="s">
        <v>164</v>
      </c>
      <c r="C44" s="3" t="s">
        <v>314</v>
      </c>
      <c r="E44" s="14">
        <f>VLOOKUP($A44,'Потребление ЭЭ_проектная линия'!$A$6:$JR$154,269+E$4-2022,FALSE)</f>
        <v>193096.04557142858</v>
      </c>
      <c r="F44" s="15">
        <f>VLOOKUP($A44,'Потребление ЭЭ_проектная линия'!$A$6:$JR$154,269+F$4-2022,FALSE)</f>
        <v>196633.78097699856</v>
      </c>
      <c r="G44" s="15">
        <f>VLOOKUP($A44,'Потребление ЭЭ_проектная линия'!$A$6:$JR$154,269+G$4-2022,FALSE)</f>
        <v>197365.34892857145</v>
      </c>
      <c r="H44" s="15">
        <f>VLOOKUP($A44,'Потребление ЭЭ_проектная линия'!$A$6:$JR$154,269+H$4-2022,FALSE)</f>
        <v>200285.53104532094</v>
      </c>
      <c r="I44" s="15">
        <f>VLOOKUP($A44,'Потребление ЭЭ_проектная линия'!$A$6:$JR$154,269+I$4-2022,FALSE)</f>
        <v>199151.10996852335</v>
      </c>
      <c r="J44" s="15">
        <f>VLOOKUP($A44,'Потребление ЭЭ_проектная линия'!$A$6:$JR$154,269+J$4-2022,FALSE)</f>
        <v>0</v>
      </c>
      <c r="K44" s="15">
        <f>VLOOKUP($A44,'Потребление ЭЭ_проектная линия'!$A$6:$JR$154,269+K$4-2022,FALSE)</f>
        <v>0</v>
      </c>
      <c r="L44" s="15">
        <f>VLOOKUP($A44,'Потребление ЭЭ_проектная линия'!$A$6:$JR$154,269+L$4-2022,FALSE)</f>
        <v>0</v>
      </c>
      <c r="M44" s="15">
        <f>VLOOKUP($A44,'Потребление ЭЭ_проектная линия'!$A$6:$JR$154,269+M$4-2022,FALSE)</f>
        <v>0</v>
      </c>
      <c r="N44" s="14"/>
    </row>
    <row r="45" spans="1:14" x14ac:dyDescent="0.25">
      <c r="A45" s="5" t="s">
        <v>153</v>
      </c>
      <c r="B45" s="3" t="s">
        <v>154</v>
      </c>
      <c r="C45" s="3" t="s">
        <v>314</v>
      </c>
      <c r="E45" s="14">
        <f>VLOOKUP($A45,'Потребление ЭЭ_проектная линия'!$A$6:$JR$154,269+E$4-2022,FALSE)</f>
        <v>106950.92352142857</v>
      </c>
      <c r="F45" s="15">
        <f>VLOOKUP($A45,'Потребление ЭЭ_проектная линия'!$A$6:$JR$154,269+F$4-2022,FALSE)</f>
        <v>123460.40555031846</v>
      </c>
      <c r="G45" s="15">
        <f>VLOOKUP($A45,'Потребление ЭЭ_проектная линия'!$A$6:$JR$154,269+G$4-2022,FALSE)</f>
        <v>140043.47389285715</v>
      </c>
      <c r="H45" s="15">
        <f>VLOOKUP($A45,'Потребление ЭЭ_проектная линия'!$A$6:$JR$154,269+H$4-2022,FALSE)</f>
        <v>116152.25972733879</v>
      </c>
      <c r="I45" s="15">
        <f>VLOOKUP($A45,'Потребление ЭЭ_проектная линия'!$A$6:$JR$154,269+I$4-2022,FALSE)</f>
        <v>123890.53397867759</v>
      </c>
      <c r="J45" s="15">
        <f>VLOOKUP($A45,'Потребление ЭЭ_проектная линия'!$A$6:$JR$154,269+J$4-2022,FALSE)</f>
        <v>0</v>
      </c>
      <c r="K45" s="15">
        <f>VLOOKUP($A45,'Потребление ЭЭ_проектная линия'!$A$6:$JR$154,269+K$4-2022,FALSE)</f>
        <v>0</v>
      </c>
      <c r="L45" s="15">
        <f>VLOOKUP($A45,'Потребление ЭЭ_проектная линия'!$A$6:$JR$154,269+L$4-2022,FALSE)</f>
        <v>0</v>
      </c>
      <c r="M45" s="15">
        <f>VLOOKUP($A45,'Потребление ЭЭ_проектная линия'!$A$6:$JR$154,269+M$4-2022,FALSE)</f>
        <v>0</v>
      </c>
      <c r="N45" s="14"/>
    </row>
    <row r="46" spans="1:14" x14ac:dyDescent="0.25">
      <c r="A46" s="1" t="s">
        <v>61</v>
      </c>
      <c r="B46" s="3" t="s">
        <v>62</v>
      </c>
      <c r="C46" s="3" t="s">
        <v>314</v>
      </c>
      <c r="E46" s="14">
        <f>VLOOKUP($A46,'Потребление ЭЭ_проектная линия'!$A$6:$JR$154,269+E$4-2022,FALSE)</f>
        <v>120955.3419857143</v>
      </c>
      <c r="F46" s="15">
        <f>VLOOKUP($A46,'Потребление ЭЭ_проектная линия'!$A$6:$JR$154,269+F$4-2022,FALSE)</f>
        <v>205241.42267142856</v>
      </c>
      <c r="G46" s="15">
        <f>VLOOKUP($A46,'Потребление ЭЭ_проектная линия'!$A$6:$JR$154,269+G$4-2022,FALSE)</f>
        <v>458239.83445714286</v>
      </c>
      <c r="H46" s="15">
        <f>VLOOKUP($A46,'Потребление ЭЭ_проектная линия'!$A$6:$JR$154,269+H$4-2022,FALSE)</f>
        <v>365512.69977857132</v>
      </c>
      <c r="I46" s="15">
        <f>VLOOKUP($A46,'Потребление ЭЭ_проектная линия'!$A$6:$JR$154,269+I$4-2022,FALSE)</f>
        <v>312739.06862142857</v>
      </c>
      <c r="J46" s="15">
        <f>VLOOKUP($A46,'Потребление ЭЭ_проектная линия'!$A$6:$JR$154,269+J$4-2022,FALSE)</f>
        <v>0</v>
      </c>
      <c r="K46" s="15">
        <f>VLOOKUP($A46,'Потребление ЭЭ_проектная линия'!$A$6:$JR$154,269+K$4-2022,FALSE)</f>
        <v>0</v>
      </c>
      <c r="L46" s="15">
        <f>VLOOKUP($A46,'Потребление ЭЭ_проектная линия'!$A$6:$JR$154,269+L$4-2022,FALSE)</f>
        <v>0</v>
      </c>
      <c r="M46" s="15">
        <f>VLOOKUP($A46,'Потребление ЭЭ_проектная линия'!$A$6:$JR$154,269+M$4-2022,FALSE)</f>
        <v>0</v>
      </c>
      <c r="N46" s="14"/>
    </row>
    <row r="47" spans="1:14" x14ac:dyDescent="0.25">
      <c r="A47" s="1" t="s">
        <v>75</v>
      </c>
      <c r="B47" s="3" t="s">
        <v>76</v>
      </c>
      <c r="C47" s="3" t="s">
        <v>314</v>
      </c>
      <c r="E47" s="14">
        <f>VLOOKUP($A47,'Потребление ЭЭ_проектная линия'!$A$6:$JR$154,269+E$4-2022,FALSE)</f>
        <v>201070.32183321717</v>
      </c>
      <c r="F47" s="15">
        <f>VLOOKUP($A47,'Потребление ЭЭ_проектная линия'!$A$6:$JR$154,269+F$4-2022,FALSE)</f>
        <v>147587.37809667285</v>
      </c>
      <c r="G47" s="15">
        <f>VLOOKUP($A47,'Потребление ЭЭ_проектная линия'!$A$6:$JR$154,269+G$4-2022,FALSE)</f>
        <v>85496.015583495711</v>
      </c>
      <c r="H47" s="15">
        <f>VLOOKUP($A47,'Потребление ЭЭ_проектная линия'!$A$6:$JR$154,269+H$4-2022,FALSE)</f>
        <v>204702.71398706158</v>
      </c>
      <c r="I47" s="15">
        <f>VLOOKUP($A47,'Потребление ЭЭ_проектная линия'!$A$6:$JR$154,269+I$4-2022,FALSE)</f>
        <v>160463.20519800251</v>
      </c>
      <c r="J47" s="15">
        <f>VLOOKUP($A47,'Потребление ЭЭ_проектная линия'!$A$6:$JR$154,269+J$4-2022,FALSE)</f>
        <v>0</v>
      </c>
      <c r="K47" s="15">
        <f>VLOOKUP($A47,'Потребление ЭЭ_проектная линия'!$A$6:$JR$154,269+K$4-2022,FALSE)</f>
        <v>0</v>
      </c>
      <c r="L47" s="15">
        <f>VLOOKUP($A47,'Потребление ЭЭ_проектная линия'!$A$6:$JR$154,269+L$4-2022,FALSE)</f>
        <v>0</v>
      </c>
      <c r="M47" s="15">
        <f>VLOOKUP($A47,'Потребление ЭЭ_проектная линия'!$A$6:$JR$154,269+M$4-2022,FALSE)</f>
        <v>0</v>
      </c>
      <c r="N47" s="14"/>
    </row>
    <row r="48" spans="1:14" x14ac:dyDescent="0.25">
      <c r="A48" s="5" t="s">
        <v>155</v>
      </c>
      <c r="B48" s="3" t="s">
        <v>156</v>
      </c>
      <c r="C48" s="3" t="s">
        <v>314</v>
      </c>
      <c r="E48" s="14">
        <f>VLOOKUP($A48,'Потребление ЭЭ_проектная линия'!$A$6:$JR$154,269+E$4-2022,FALSE)</f>
        <v>164007.50286714284</v>
      </c>
      <c r="F48" s="15">
        <f>VLOOKUP($A48,'Потребление ЭЭ_проектная линия'!$A$6:$JR$154,269+F$4-2022,FALSE)</f>
        <v>177412.88976113085</v>
      </c>
      <c r="G48" s="15">
        <f>VLOOKUP($A48,'Потребление ЭЭ_проектная линия'!$A$6:$JR$154,269+G$4-2022,FALSE)</f>
        <v>176513.06092857142</v>
      </c>
      <c r="H48" s="15">
        <f>VLOOKUP($A48,'Потребление ЭЭ_проектная линия'!$A$6:$JR$154,269+H$4-2022,FALSE)</f>
        <v>169062.43402132438</v>
      </c>
      <c r="I48" s="15">
        <f>VLOOKUP($A48,'Потребление ЭЭ_проектная линия'!$A$6:$JR$154,269+I$4-2022,FALSE)</f>
        <v>173863.58581418646</v>
      </c>
      <c r="J48" s="15">
        <f>VLOOKUP($A48,'Потребление ЭЭ_проектная линия'!$A$6:$JR$154,269+J$4-2022,FALSE)</f>
        <v>0</v>
      </c>
      <c r="K48" s="15">
        <f>VLOOKUP($A48,'Потребление ЭЭ_проектная линия'!$A$6:$JR$154,269+K$4-2022,FALSE)</f>
        <v>0</v>
      </c>
      <c r="L48" s="15">
        <f>VLOOKUP($A48,'Потребление ЭЭ_проектная линия'!$A$6:$JR$154,269+L$4-2022,FALSE)</f>
        <v>0</v>
      </c>
      <c r="M48" s="15">
        <f>VLOOKUP($A48,'Потребление ЭЭ_проектная линия'!$A$6:$JR$154,269+M$4-2022,FALSE)</f>
        <v>0</v>
      </c>
      <c r="N48" s="14"/>
    </row>
    <row r="49" spans="1:14" x14ac:dyDescent="0.25">
      <c r="A49" s="5" t="s">
        <v>239</v>
      </c>
      <c r="B49" s="3" t="s">
        <v>240</v>
      </c>
      <c r="C49" s="3" t="s">
        <v>314</v>
      </c>
      <c r="E49" s="14">
        <f>VLOOKUP($A49,'Потребление ЭЭ_проектная линия'!$A$6:$JR$154,269+E$4-2022,FALSE)</f>
        <v>99544.817073520826</v>
      </c>
      <c r="F49" s="15">
        <f>VLOOKUP($A49,'Потребление ЭЭ_проектная линия'!$A$6:$JR$154,269+F$4-2022,FALSE)</f>
        <v>111861.91729500001</v>
      </c>
      <c r="G49" s="15">
        <f>VLOOKUP($A49,'Потребление ЭЭ_проектная линия'!$A$6:$JR$154,269+G$4-2022,FALSE)</f>
        <v>125752.31683917392</v>
      </c>
      <c r="H49" s="15">
        <f>VLOOKUP($A49,'Потребление ЭЭ_проектная линия'!$A$6:$JR$154,269+H$4-2022,FALSE)</f>
        <v>128695.00622697025</v>
      </c>
      <c r="I49" s="15">
        <f>VLOOKUP($A49,'Потребление ЭЭ_проектная линия'!$A$6:$JR$154,269+I$4-2022,FALSE)</f>
        <v>120001.99008891761</v>
      </c>
      <c r="J49" s="15">
        <f>VLOOKUP($A49,'Потребление ЭЭ_проектная линия'!$A$6:$JR$154,269+J$4-2022,FALSE)</f>
        <v>10562.520269999999</v>
      </c>
      <c r="K49" s="15">
        <f>VLOOKUP($A49,'Потребление ЭЭ_проектная линия'!$A$6:$JR$154,269+K$4-2022,FALSE)</f>
        <v>0</v>
      </c>
      <c r="L49" s="15">
        <f>VLOOKUP($A49,'Потребление ЭЭ_проектная линия'!$A$6:$JR$154,269+L$4-2022,FALSE)</f>
        <v>0</v>
      </c>
      <c r="M49" s="15">
        <f>VLOOKUP($A49,'Потребление ЭЭ_проектная линия'!$A$6:$JR$154,269+M$4-2022,FALSE)</f>
        <v>0</v>
      </c>
      <c r="N49" s="14"/>
    </row>
    <row r="50" spans="1:14" x14ac:dyDescent="0.25">
      <c r="A50" s="5" t="s">
        <v>93</v>
      </c>
      <c r="B50" s="3" t="s">
        <v>94</v>
      </c>
      <c r="C50" s="3" t="s">
        <v>314</v>
      </c>
      <c r="E50" s="14">
        <f>VLOOKUP($A50,'Потребление ЭЭ_проектная линия'!$A$6:$JR$154,269+E$4-2022,FALSE)</f>
        <v>100901.63226953099</v>
      </c>
      <c r="F50" s="15">
        <f>VLOOKUP($A50,'Потребление ЭЭ_проектная линия'!$A$6:$JR$154,269+F$4-2022,FALSE)</f>
        <v>121438.08499999999</v>
      </c>
      <c r="G50" s="15">
        <f>VLOOKUP($A50,'Потребление ЭЭ_проектная линия'!$A$6:$JR$154,269+G$4-2022,FALSE)</f>
        <v>122644.36600000001</v>
      </c>
      <c r="H50" s="15">
        <f>VLOOKUP($A50,'Потребление ЭЭ_проектная линия'!$A$6:$JR$154,269+H$4-2022,FALSE)</f>
        <v>122963.870748</v>
      </c>
      <c r="I50" s="15">
        <f>VLOOKUP($A50,'Потребление ЭЭ_проектная линия'!$A$6:$JR$154,269+I$4-2022,FALSE)</f>
        <v>121476.70808133335</v>
      </c>
      <c r="J50" s="15">
        <f>VLOOKUP($A50,'Потребление ЭЭ_проектная линия'!$A$6:$JR$154,269+J$4-2022,FALSE)</f>
        <v>11317.279333333332</v>
      </c>
      <c r="K50" s="15">
        <f>VLOOKUP($A50,'Потребление ЭЭ_проектная линия'!$A$6:$JR$154,269+K$4-2022,FALSE)</f>
        <v>0</v>
      </c>
      <c r="L50" s="15">
        <f>VLOOKUP($A50,'Потребление ЭЭ_проектная линия'!$A$6:$JR$154,269+L$4-2022,FALSE)</f>
        <v>0</v>
      </c>
      <c r="M50" s="15">
        <f>VLOOKUP($A50,'Потребление ЭЭ_проектная линия'!$A$6:$JR$154,269+M$4-2022,FALSE)</f>
        <v>0</v>
      </c>
      <c r="N50" s="14"/>
    </row>
    <row r="51" spans="1:14" x14ac:dyDescent="0.25">
      <c r="A51" s="5" t="s">
        <v>35</v>
      </c>
      <c r="B51" s="3" t="s">
        <v>36</v>
      </c>
      <c r="C51" s="3" t="s">
        <v>314</v>
      </c>
      <c r="E51" s="14">
        <f>VLOOKUP($A51,'Потребление ЭЭ_проектная линия'!$A$6:$JR$154,269+E$4-2022,FALSE)</f>
        <v>148303.06462849453</v>
      </c>
      <c r="F51" s="15">
        <f>VLOOKUP($A51,'Потребление ЭЭ_проектная линия'!$A$6:$JR$154,269+F$4-2022,FALSE)</f>
        <v>177209.8</v>
      </c>
      <c r="G51" s="15">
        <f>VLOOKUP($A51,'Потребление ЭЭ_проектная линия'!$A$6:$JR$154,269+G$4-2022,FALSE)</f>
        <v>174909.92499999999</v>
      </c>
      <c r="H51" s="15">
        <f>VLOOKUP($A51,'Потребление ЭЭ_проектная линия'!$A$6:$JR$154,269+H$4-2022,FALSE)</f>
        <v>168604.74880952382</v>
      </c>
      <c r="I51" s="15">
        <f>VLOOKUP($A51,'Потребление ЭЭ_проектная линия'!$A$6:$JR$154,269+I$4-2022,FALSE)</f>
        <v>172936.71964285715</v>
      </c>
      <c r="J51" s="15">
        <f>VLOOKUP($A51,'Потребление ЭЭ_проектная линия'!$A$6:$JR$154,269+J$4-2022,FALSE)</f>
        <v>15295</v>
      </c>
      <c r="K51" s="15">
        <f>VLOOKUP($A51,'Потребление ЭЭ_проектная линия'!$A$6:$JR$154,269+K$4-2022,FALSE)</f>
        <v>0</v>
      </c>
      <c r="L51" s="15">
        <f>VLOOKUP($A51,'Потребление ЭЭ_проектная линия'!$A$6:$JR$154,269+L$4-2022,FALSE)</f>
        <v>0</v>
      </c>
      <c r="M51" s="15">
        <f>VLOOKUP($A51,'Потребление ЭЭ_проектная линия'!$A$6:$JR$154,269+M$4-2022,FALSE)</f>
        <v>0</v>
      </c>
      <c r="N51" s="14"/>
    </row>
    <row r="52" spans="1:14" x14ac:dyDescent="0.25">
      <c r="A52" s="5" t="s">
        <v>223</v>
      </c>
      <c r="B52" s="3" t="s">
        <v>224</v>
      </c>
      <c r="C52" s="3" t="s">
        <v>314</v>
      </c>
      <c r="E52" s="14">
        <f>VLOOKUP($A52,'Потребление ЭЭ_проектная линия'!$A$6:$JR$154,269+E$4-2022,FALSE)</f>
        <v>133517.05900000001</v>
      </c>
      <c r="F52" s="15">
        <f>VLOOKUP($A52,'Потребление ЭЭ_проектная линия'!$A$6:$JR$154,269+F$4-2022,FALSE)</f>
        <v>159735.99699999997</v>
      </c>
      <c r="G52" s="15">
        <f>VLOOKUP($A52,'Потребление ЭЭ_проектная линия'!$A$6:$JR$154,269+G$4-2022,FALSE)</f>
        <v>166236.16596000001</v>
      </c>
      <c r="H52" s="15">
        <f>VLOOKUP($A52,'Потребление ЭЭ_проектная линия'!$A$6:$JR$154,269+H$4-2022,FALSE)</f>
        <v>162756.28266666667</v>
      </c>
      <c r="I52" s="15">
        <f>VLOOKUP($A52,'Потребление ЭЭ_проектная линия'!$A$6:$JR$154,269+I$4-2022,FALSE)</f>
        <v>162020.95898666666</v>
      </c>
      <c r="J52" s="15">
        <f>VLOOKUP($A52,'Потребление ЭЭ_проектная линия'!$A$6:$JR$154,269+J$4-2022,FALSE)</f>
        <v>23752.846653333334</v>
      </c>
      <c r="K52" s="15">
        <f>VLOOKUP($A52,'Потребление ЭЭ_проектная линия'!$A$6:$JR$154,269+K$4-2022,FALSE)</f>
        <v>0</v>
      </c>
      <c r="L52" s="15">
        <f>VLOOKUP($A52,'Потребление ЭЭ_проектная линия'!$A$6:$JR$154,269+L$4-2022,FALSE)</f>
        <v>0</v>
      </c>
      <c r="M52" s="15">
        <f>VLOOKUP($A52,'Потребление ЭЭ_проектная линия'!$A$6:$JR$154,269+M$4-2022,FALSE)</f>
        <v>0</v>
      </c>
      <c r="N52" s="14"/>
    </row>
    <row r="53" spans="1:14" x14ac:dyDescent="0.25">
      <c r="A53" s="5" t="s">
        <v>111</v>
      </c>
      <c r="B53" s="3" t="s">
        <v>112</v>
      </c>
      <c r="C53" s="3" t="s">
        <v>314</v>
      </c>
      <c r="E53" s="14">
        <f>VLOOKUP($A53,'Потребление ЭЭ_проектная линия'!$A$6:$JR$154,269+E$4-2022,FALSE)</f>
        <v>184923.1326957384</v>
      </c>
      <c r="F53" s="15">
        <f>VLOOKUP($A53,'Потребление ЭЭ_проектная линия'!$A$6:$JR$154,269+F$4-2022,FALSE)</f>
        <v>246012.87669278804</v>
      </c>
      <c r="G53" s="15">
        <f>VLOOKUP($A53,'Потребление ЭЭ_проектная линия'!$A$6:$JR$154,269+G$4-2022,FALSE)</f>
        <v>212596.634605</v>
      </c>
      <c r="H53" s="15">
        <f>VLOOKUP($A53,'Потребление ЭЭ_проектная линия'!$A$6:$JR$154,269+H$4-2022,FALSE)</f>
        <v>257565.4373211787</v>
      </c>
      <c r="I53" s="15">
        <f>VLOOKUP($A53,'Потребление ЭЭ_проектная линия'!$A$6:$JR$154,269+I$4-2022,FALSE)</f>
        <v>240534.30446093736</v>
      </c>
      <c r="J53" s="15">
        <f>VLOOKUP($A53,'Потребление ЭЭ_проектная линия'!$A$6:$JR$154,269+J$4-2022,FALSE)</f>
        <v>57569.217497329329</v>
      </c>
      <c r="K53" s="15">
        <f>VLOOKUP($A53,'Потребление ЭЭ_проектная линия'!$A$6:$JR$154,269+K$4-2022,FALSE)</f>
        <v>0</v>
      </c>
      <c r="L53" s="15">
        <f>VLOOKUP($A53,'Потребление ЭЭ_проектная линия'!$A$6:$JR$154,269+L$4-2022,FALSE)</f>
        <v>0</v>
      </c>
      <c r="M53" s="15">
        <f>VLOOKUP($A53,'Потребление ЭЭ_проектная линия'!$A$6:$JR$154,269+M$4-2022,FALSE)</f>
        <v>0</v>
      </c>
      <c r="N53" s="14"/>
    </row>
    <row r="54" spans="1:14" x14ac:dyDescent="0.25">
      <c r="A54" s="5" t="s">
        <v>115</v>
      </c>
      <c r="B54" s="3" t="s">
        <v>116</v>
      </c>
      <c r="C54" s="3" t="s">
        <v>314</v>
      </c>
      <c r="E54" s="14">
        <f>VLOOKUP($A54,'Потребление ЭЭ_проектная линия'!$A$6:$JR$154,269+E$4-2022,FALSE)</f>
        <v>78234.568148142862</v>
      </c>
      <c r="F54" s="15">
        <f>VLOOKUP($A54,'Потребление ЭЭ_проектная линия'!$A$6:$JR$154,269+F$4-2022,FALSE)</f>
        <v>114997.24837599999</v>
      </c>
      <c r="G54" s="15">
        <f>VLOOKUP($A54,'Потребление ЭЭ_проектная линия'!$A$6:$JR$154,269+G$4-2022,FALSE)</f>
        <v>112231.30772400001</v>
      </c>
      <c r="H54" s="15">
        <f>VLOOKUP($A54,'Потребление ЭЭ_проектная линия'!$A$6:$JR$154,269+H$4-2022,FALSE)</f>
        <v>115598.04698409524</v>
      </c>
      <c r="I54" s="15">
        <f>VLOOKUP($A54,'Потребление ЭЭ_проектная линия'!$A$6:$JR$154,269+I$4-2022,FALSE)</f>
        <v>113234.49774409525</v>
      </c>
      <c r="J54" s="15">
        <f>VLOOKUP($A54,'Потребление ЭЭ_проектная линия'!$A$6:$JR$154,269+J$4-2022,FALSE)</f>
        <v>30319.756230666666</v>
      </c>
      <c r="K54" s="15">
        <f>VLOOKUP($A54,'Потребление ЭЭ_проектная линия'!$A$6:$JR$154,269+K$4-2022,FALSE)</f>
        <v>0</v>
      </c>
      <c r="L54" s="15">
        <f>VLOOKUP($A54,'Потребление ЭЭ_проектная линия'!$A$6:$JR$154,269+L$4-2022,FALSE)</f>
        <v>0</v>
      </c>
      <c r="M54" s="15">
        <f>VLOOKUP($A54,'Потребление ЭЭ_проектная линия'!$A$6:$JR$154,269+M$4-2022,FALSE)</f>
        <v>0</v>
      </c>
      <c r="N54" s="14"/>
    </row>
    <row r="55" spans="1:14" x14ac:dyDescent="0.25">
      <c r="A55" s="5" t="s">
        <v>41</v>
      </c>
      <c r="B55" s="3" t="s">
        <v>42</v>
      </c>
      <c r="C55" s="3" t="s">
        <v>314</v>
      </c>
      <c r="E55" s="14">
        <f>VLOOKUP($A55,'Потребление ЭЭ_проектная линия'!$A$6:$JR$154,269+E$4-2022,FALSE)</f>
        <v>121602.98892324675</v>
      </c>
      <c r="F55" s="15">
        <f>VLOOKUP($A55,'Потребление ЭЭ_проектная линия'!$A$6:$JR$154,269+F$4-2022,FALSE)</f>
        <v>157251.45462599999</v>
      </c>
      <c r="G55" s="15">
        <f>VLOOKUP($A55,'Потребление ЭЭ_проектная линия'!$A$6:$JR$154,269+G$4-2022,FALSE)</f>
        <v>196203.89</v>
      </c>
      <c r="H55" s="15">
        <f>VLOOKUP($A55,'Потребление ЭЭ_проектная линия'!$A$6:$JR$154,269+H$4-2022,FALSE)</f>
        <v>177726.23638914284</v>
      </c>
      <c r="I55" s="15">
        <f>VLOOKUP($A55,'Потребление ЭЭ_проектная линия'!$A$6:$JR$154,269+I$4-2022,FALSE)</f>
        <v>175265.7665558095</v>
      </c>
      <c r="J55" s="15">
        <f>VLOOKUP($A55,'Потребление ЭЭ_проектная линия'!$A$6:$JR$154,269+J$4-2022,FALSE)</f>
        <v>47401.389171333343</v>
      </c>
      <c r="K55" s="15">
        <f>VLOOKUP($A55,'Потребление ЭЭ_проектная линия'!$A$6:$JR$154,269+K$4-2022,FALSE)</f>
        <v>0</v>
      </c>
      <c r="L55" s="15">
        <f>VLOOKUP($A55,'Потребление ЭЭ_проектная линия'!$A$6:$JR$154,269+L$4-2022,FALSE)</f>
        <v>0</v>
      </c>
      <c r="M55" s="15">
        <f>VLOOKUP($A55,'Потребление ЭЭ_проектная линия'!$A$6:$JR$154,269+M$4-2022,FALSE)</f>
        <v>0</v>
      </c>
      <c r="N55" s="14"/>
    </row>
    <row r="56" spans="1:14" x14ac:dyDescent="0.25">
      <c r="A56" s="5" t="s">
        <v>109</v>
      </c>
      <c r="B56" s="3" t="s">
        <v>110</v>
      </c>
      <c r="C56" s="3" t="s">
        <v>314</v>
      </c>
      <c r="E56" s="14">
        <f>VLOOKUP($A56,'Потребление ЭЭ_проектная линия'!$A$6:$JR$154,269+E$4-2022,FALSE)</f>
        <v>118451.64741428572</v>
      </c>
      <c r="F56" s="15">
        <f>VLOOKUP($A56,'Потребление ЭЭ_проектная линия'!$A$6:$JR$154,269+F$4-2022,FALSE)</f>
        <v>156322.78966500002</v>
      </c>
      <c r="G56" s="15">
        <f>VLOOKUP($A56,'Потребление ЭЭ_проектная линия'!$A$6:$JR$154,269+G$4-2022,FALSE)</f>
        <v>139928.01242999997</v>
      </c>
      <c r="H56" s="15">
        <f>VLOOKUP($A56,'Потребление ЭЭ_проектная линия'!$A$6:$JR$154,269+H$4-2022,FALSE)</f>
        <v>137344.23510962405</v>
      </c>
      <c r="I56" s="15">
        <f>VLOOKUP($A56,'Потребление ЭЭ_проектная линия'!$A$6:$JR$154,269+I$4-2022,FALSE)</f>
        <v>146951.36129892227</v>
      </c>
      <c r="J56" s="15">
        <f>VLOOKUP($A56,'Потребление ЭЭ_проектная линия'!$A$6:$JR$154,269+J$4-2022,FALSE)</f>
        <v>33738.505969999998</v>
      </c>
      <c r="K56" s="15">
        <f>VLOOKUP($A56,'Потребление ЭЭ_проектная линия'!$A$6:$JR$154,269+K$4-2022,FALSE)</f>
        <v>0</v>
      </c>
      <c r="L56" s="15">
        <f>VLOOKUP($A56,'Потребление ЭЭ_проектная линия'!$A$6:$JR$154,269+L$4-2022,FALSE)</f>
        <v>0</v>
      </c>
      <c r="M56" s="15">
        <f>VLOOKUP($A56,'Потребление ЭЭ_проектная линия'!$A$6:$JR$154,269+M$4-2022,FALSE)</f>
        <v>0</v>
      </c>
      <c r="N56" s="14"/>
    </row>
    <row r="57" spans="1:14" x14ac:dyDescent="0.25">
      <c r="A57" s="5" t="s">
        <v>295</v>
      </c>
      <c r="B57" s="3" t="s">
        <v>296</v>
      </c>
      <c r="C57" s="3" t="s">
        <v>314</v>
      </c>
      <c r="E57" s="14">
        <f>VLOOKUP($A57,'Потребление ЭЭ_проектная линия'!$A$6:$JR$154,269+E$4-2022,FALSE)</f>
        <v>150821.23500000002</v>
      </c>
      <c r="F57" s="15">
        <f>VLOOKUP($A57,'Потребление ЭЭ_проектная линия'!$A$6:$JR$154,269+F$4-2022,FALSE)</f>
        <v>198785.25451999999</v>
      </c>
      <c r="G57" s="15">
        <f>VLOOKUP($A57,'Потребление ЭЭ_проектная линия'!$A$6:$JR$154,269+G$4-2022,FALSE)</f>
        <v>180583.89600000001</v>
      </c>
      <c r="H57" s="15">
        <f>VLOOKUP($A57,'Потребление ЭЭ_проектная линия'!$A$6:$JR$154,269+H$4-2022,FALSE)</f>
        <v>179002.56517333334</v>
      </c>
      <c r="I57" s="15">
        <f>VLOOKUP($A57,'Потребление ЭЭ_проектная линия'!$A$6:$JR$154,269+I$4-2022,FALSE)</f>
        <v>186072.66917333336</v>
      </c>
      <c r="J57" s="15">
        <f>VLOOKUP($A57,'Потребление ЭЭ_проектная линия'!$A$6:$JR$154,269+J$4-2022,FALSE)</f>
        <v>40448.567000000003</v>
      </c>
      <c r="K57" s="15">
        <f>VLOOKUP($A57,'Потребление ЭЭ_проектная линия'!$A$6:$JR$154,269+K$4-2022,FALSE)</f>
        <v>0</v>
      </c>
      <c r="L57" s="15">
        <f>VLOOKUP($A57,'Потребление ЭЭ_проектная линия'!$A$6:$JR$154,269+L$4-2022,FALSE)</f>
        <v>0</v>
      </c>
      <c r="M57" s="15">
        <f>VLOOKUP($A57,'Потребление ЭЭ_проектная линия'!$A$6:$JR$154,269+M$4-2022,FALSE)</f>
        <v>0</v>
      </c>
      <c r="N57" s="14"/>
    </row>
    <row r="58" spans="1:14" x14ac:dyDescent="0.25">
      <c r="A58" s="5" t="s">
        <v>27</v>
      </c>
      <c r="B58" s="3" t="s">
        <v>28</v>
      </c>
      <c r="C58" s="3" t="s">
        <v>314</v>
      </c>
      <c r="E58" s="14">
        <f>VLOOKUP($A58,'Потребление ЭЭ_проектная линия'!$A$6:$JR$154,269+E$4-2022,FALSE)</f>
        <v>171322.88250000001</v>
      </c>
      <c r="F58" s="15">
        <f>VLOOKUP($A58,'Потребление ЭЭ_проектная линия'!$A$6:$JR$154,269+F$4-2022,FALSE)</f>
        <v>242293.8</v>
      </c>
      <c r="G58" s="15">
        <f>VLOOKUP($A58,'Потребление ЭЭ_проектная линия'!$A$6:$JR$154,269+G$4-2022,FALSE)</f>
        <v>240894.21000000002</v>
      </c>
      <c r="H58" s="15">
        <f>VLOOKUP($A58,'Потребление ЭЭ_проектная линия'!$A$6:$JR$154,269+H$4-2022,FALSE)</f>
        <v>240257.87642857144</v>
      </c>
      <c r="I58" s="15">
        <f>VLOOKUP($A58,'Потребление ЭЭ_проектная линия'!$A$6:$JR$154,269+I$4-2022,FALSE)</f>
        <v>239690.37642857144</v>
      </c>
      <c r="J58" s="15">
        <f>VLOOKUP($A58,'Потребление ЭЭ_проектная линия'!$A$6:$JR$154,269+J$4-2022,FALSE)</f>
        <v>57075.260000000009</v>
      </c>
      <c r="K58" s="15">
        <f>VLOOKUP($A58,'Потребление ЭЭ_проектная линия'!$A$6:$JR$154,269+K$4-2022,FALSE)</f>
        <v>0</v>
      </c>
      <c r="L58" s="15">
        <f>VLOOKUP($A58,'Потребление ЭЭ_проектная линия'!$A$6:$JR$154,269+L$4-2022,FALSE)</f>
        <v>0</v>
      </c>
      <c r="M58" s="15">
        <f>VLOOKUP($A58,'Потребление ЭЭ_проектная линия'!$A$6:$JR$154,269+M$4-2022,FALSE)</f>
        <v>0</v>
      </c>
      <c r="N58" s="14"/>
    </row>
    <row r="59" spans="1:14" x14ac:dyDescent="0.25">
      <c r="A59" s="5" t="s">
        <v>103</v>
      </c>
      <c r="B59" s="3" t="s">
        <v>104</v>
      </c>
      <c r="C59" s="3" t="s">
        <v>314</v>
      </c>
      <c r="E59" s="14">
        <f>VLOOKUP($A59,'Потребление ЭЭ_проектная линия'!$A$6:$JR$154,269+E$4-2022,FALSE)</f>
        <v>191816.65607792206</v>
      </c>
      <c r="F59" s="15">
        <f>VLOOKUP($A59,'Потребление ЭЭ_проектная линия'!$A$6:$JR$154,269+F$4-2022,FALSE)</f>
        <v>275115.48</v>
      </c>
      <c r="G59" s="15">
        <f>VLOOKUP($A59,'Потребление ЭЭ_проектная линия'!$A$6:$JR$154,269+G$4-2022,FALSE)</f>
        <v>289420.2</v>
      </c>
      <c r="H59" s="15">
        <f>VLOOKUP($A59,'Потребление ЭЭ_проектная линия'!$A$6:$JR$154,269+H$4-2022,FALSE)</f>
        <v>279444.38285714289</v>
      </c>
      <c r="I59" s="15">
        <f>VLOOKUP($A59,'Потребление ЭЭ_проектная линия'!$A$6:$JR$154,269+I$4-2022,FALSE)</f>
        <v>279180.31619047624</v>
      </c>
      <c r="J59" s="15">
        <f>VLOOKUP($A59,'Потребление ЭЭ_проектная линия'!$A$6:$JR$154,269+J$4-2022,FALSE)</f>
        <v>71315.653333333335</v>
      </c>
      <c r="K59" s="15">
        <f>VLOOKUP($A59,'Потребление ЭЭ_проектная линия'!$A$6:$JR$154,269+K$4-2022,FALSE)</f>
        <v>0</v>
      </c>
      <c r="L59" s="15">
        <f>VLOOKUP($A59,'Потребление ЭЭ_проектная линия'!$A$6:$JR$154,269+L$4-2022,FALSE)</f>
        <v>0</v>
      </c>
      <c r="M59" s="15">
        <f>VLOOKUP($A59,'Потребление ЭЭ_проектная линия'!$A$6:$JR$154,269+M$4-2022,FALSE)</f>
        <v>0</v>
      </c>
      <c r="N59" s="14"/>
    </row>
    <row r="60" spans="1:14" x14ac:dyDescent="0.25">
      <c r="A60" s="5" t="s">
        <v>283</v>
      </c>
      <c r="B60" s="3" t="s">
        <v>284</v>
      </c>
      <c r="C60" s="3" t="s">
        <v>314</v>
      </c>
      <c r="E60" s="14">
        <f>VLOOKUP($A60,'Потребление ЭЭ_проектная линия'!$A$6:$JR$154,269+E$4-2022,FALSE)</f>
        <v>54496.68</v>
      </c>
      <c r="F60" s="15">
        <f>VLOOKUP($A60,'Потребление ЭЭ_проектная линия'!$A$6:$JR$154,269+F$4-2022,FALSE)</f>
        <v>105064.32000000001</v>
      </c>
      <c r="G60" s="15">
        <f>VLOOKUP($A60,'Потребление ЭЭ_проектная линия'!$A$6:$JR$154,269+G$4-2022,FALSE)</f>
        <v>120730.06000000001</v>
      </c>
      <c r="H60" s="15">
        <f>VLOOKUP($A60,'Потребление ЭЭ_проектная линия'!$A$6:$JR$154,269+H$4-2022,FALSE)</f>
        <v>101686.57999999999</v>
      </c>
      <c r="I60" s="15">
        <f>VLOOKUP($A60,'Потребление ЭЭ_проектная линия'!$A$6:$JR$154,269+I$4-2022,FALSE)</f>
        <v>106302.60666666666</v>
      </c>
      <c r="J60" s="15">
        <f>VLOOKUP($A60,'Потребление ЭЭ_проектная линия'!$A$6:$JR$154,269+J$4-2022,FALSE)</f>
        <v>34395.300000000003</v>
      </c>
      <c r="K60" s="15">
        <f>VLOOKUP($A60,'Потребление ЭЭ_проектная линия'!$A$6:$JR$154,269+K$4-2022,FALSE)</f>
        <v>0</v>
      </c>
      <c r="L60" s="15">
        <f>VLOOKUP($A60,'Потребление ЭЭ_проектная линия'!$A$6:$JR$154,269+L$4-2022,FALSE)</f>
        <v>0</v>
      </c>
      <c r="M60" s="15">
        <f>VLOOKUP($A60,'Потребление ЭЭ_проектная линия'!$A$6:$JR$154,269+M$4-2022,FALSE)</f>
        <v>0</v>
      </c>
      <c r="N60" s="14"/>
    </row>
    <row r="61" spans="1:14" x14ac:dyDescent="0.25">
      <c r="A61" s="5" t="s">
        <v>285</v>
      </c>
      <c r="B61" s="3" t="s">
        <v>286</v>
      </c>
      <c r="C61" s="3" t="s">
        <v>314</v>
      </c>
      <c r="E61" s="14">
        <f>VLOOKUP($A61,'Потребление ЭЭ_проектная линия'!$A$6:$JR$154,269+E$4-2022,FALSE)</f>
        <v>27731.817176</v>
      </c>
      <c r="F61" s="15">
        <f>VLOOKUP($A61,'Потребление ЭЭ_проектная линия'!$A$6:$JR$154,269+F$4-2022,FALSE)</f>
        <v>99547.188998999991</v>
      </c>
      <c r="G61" s="15">
        <f>VLOOKUP($A61,'Потребление ЭЭ_проектная линия'!$A$6:$JR$154,269+G$4-2022,FALSE)</f>
        <v>105942.29183100001</v>
      </c>
      <c r="H61" s="15">
        <f>VLOOKUP($A61,'Потребление ЭЭ_проектная линия'!$A$6:$JR$154,269+H$4-2022,FALSE)</f>
        <v>106992.86988750003</v>
      </c>
      <c r="I61" s="15">
        <f>VLOOKUP($A61,'Потребление ЭЭ_проектная линия'!$A$6:$JR$154,269+I$4-2022,FALSE)</f>
        <v>104925.4308825</v>
      </c>
      <c r="J61" s="15">
        <f>VLOOKUP($A61,'Потребление ЭЭ_проектная линия'!$A$6:$JR$154,269+J$4-2022,FALSE)</f>
        <v>75012.160178999999</v>
      </c>
      <c r="K61" s="15">
        <f>VLOOKUP($A61,'Потребление ЭЭ_проектная линия'!$A$6:$JR$154,269+K$4-2022,FALSE)</f>
        <v>0</v>
      </c>
      <c r="L61" s="15">
        <f>VLOOKUP($A61,'Потребление ЭЭ_проектная линия'!$A$6:$JR$154,269+L$4-2022,FALSE)</f>
        <v>0</v>
      </c>
      <c r="M61" s="15">
        <f>VLOOKUP($A61,'Потребление ЭЭ_проектная линия'!$A$6:$JR$154,269+M$4-2022,FALSE)</f>
        <v>0</v>
      </c>
      <c r="N61" s="14"/>
    </row>
    <row r="62" spans="1:14" x14ac:dyDescent="0.25">
      <c r="A62" s="5" t="s">
        <v>221</v>
      </c>
      <c r="B62" s="3" t="s">
        <v>222</v>
      </c>
      <c r="C62" s="3" t="s">
        <v>314</v>
      </c>
      <c r="E62" s="14">
        <f>VLOOKUP($A62,'Потребление ЭЭ_проектная линия'!$A$6:$JR$154,269+E$4-2022,FALSE)</f>
        <v>0</v>
      </c>
      <c r="F62" s="15">
        <f>VLOOKUP($A62,'Потребление ЭЭ_проектная линия'!$A$6:$JR$154,269+F$4-2022,FALSE)</f>
        <v>109105.69699999993</v>
      </c>
      <c r="G62" s="15">
        <f>VLOOKUP($A62,'Потребление ЭЭ_проектная линия'!$A$6:$JR$154,269+G$4-2022,FALSE)</f>
        <v>125144.00600000005</v>
      </c>
      <c r="H62" s="15">
        <f>VLOOKUP($A62,'Потребление ЭЭ_проектная линия'!$A$6:$JR$154,269+H$4-2022,FALSE)</f>
        <v>126831.49149999989</v>
      </c>
      <c r="I62" s="15">
        <f>VLOOKUP($A62,'Потребление ЭЭ_проектная линия'!$A$6:$JR$154,269+I$4-2022,FALSE)</f>
        <v>125735.11699999997</v>
      </c>
      <c r="J62" s="15">
        <f>VLOOKUP($A62,'Потребление ЭЭ_проектная линия'!$A$6:$JR$154,269+J$4-2022,FALSE)</f>
        <v>125735.11699999997</v>
      </c>
      <c r="K62" s="15">
        <f>VLOOKUP($A62,'Потребление ЭЭ_проектная линия'!$A$6:$JR$154,269+K$4-2022,FALSE)</f>
        <v>19942.684499999974</v>
      </c>
      <c r="L62" s="15">
        <f>VLOOKUP($A62,'Потребление ЭЭ_проектная линия'!$A$6:$JR$154,269+L$4-2022,FALSE)</f>
        <v>0</v>
      </c>
      <c r="M62" s="15">
        <f>VLOOKUP($A62,'Потребление ЭЭ_проектная линия'!$A$6:$JR$154,269+M$4-2022,FALSE)</f>
        <v>0</v>
      </c>
      <c r="N62" s="14"/>
    </row>
    <row r="63" spans="1:14" x14ac:dyDescent="0.25">
      <c r="A63" s="5" t="s">
        <v>303</v>
      </c>
      <c r="B63" s="3" t="s">
        <v>304</v>
      </c>
      <c r="C63" s="3" t="s">
        <v>314</v>
      </c>
      <c r="E63" s="14">
        <f>VLOOKUP($A63,'Потребление ЭЭ_проектная линия'!$A$6:$JR$154,269+E$4-2022,FALSE)</f>
        <v>0</v>
      </c>
      <c r="F63" s="15">
        <f>VLOOKUP($A63,'Потребление ЭЭ_проектная линия'!$A$6:$JR$154,269+F$4-2022,FALSE)</f>
        <v>122772.69200000001</v>
      </c>
      <c r="G63" s="15">
        <f>VLOOKUP($A63,'Потребление ЭЭ_проектная линия'!$A$6:$JR$154,269+G$4-2022,FALSE)</f>
        <v>156037.66399999999</v>
      </c>
      <c r="H63" s="15">
        <f>VLOOKUP($A63,'Потребление ЭЭ_проектная линия'!$A$6:$JR$154,269+H$4-2022,FALSE)</f>
        <v>153998.016</v>
      </c>
      <c r="I63" s="15">
        <f>VLOOKUP($A63,'Потребление ЭЭ_проектная линия'!$A$6:$JR$154,269+I$4-2022,FALSE)</f>
        <v>153464.17000000001</v>
      </c>
      <c r="J63" s="15">
        <f>VLOOKUP($A63,'Потребление ЭЭ_проектная линия'!$A$6:$JR$154,269+J$4-2022,FALSE)</f>
        <v>153464.17000000001</v>
      </c>
      <c r="K63" s="15">
        <f>VLOOKUP($A63,'Потребление ЭЭ_проектная линия'!$A$6:$JR$154,269+K$4-2022,FALSE)</f>
        <v>22707.919999999998</v>
      </c>
      <c r="L63" s="15">
        <f>VLOOKUP($A63,'Потребление ЭЭ_проектная линия'!$A$6:$JR$154,269+L$4-2022,FALSE)</f>
        <v>0</v>
      </c>
      <c r="M63" s="15">
        <f>VLOOKUP($A63,'Потребление ЭЭ_проектная линия'!$A$6:$JR$154,269+M$4-2022,FALSE)</f>
        <v>0</v>
      </c>
      <c r="N63" s="14"/>
    </row>
    <row r="64" spans="1:14" x14ac:dyDescent="0.25">
      <c r="A64" s="5" t="s">
        <v>19</v>
      </c>
      <c r="B64" s="3" t="s">
        <v>20</v>
      </c>
      <c r="C64" s="3" t="s">
        <v>314</v>
      </c>
      <c r="E64" s="14">
        <f>VLOOKUP($A64,'Потребление ЭЭ_проектная линия'!$A$6:$JR$154,269+E$4-2022,FALSE)</f>
        <v>0</v>
      </c>
      <c r="F64" s="15">
        <f>VLOOKUP($A64,'Потребление ЭЭ_проектная линия'!$A$6:$JR$154,269+F$4-2022,FALSE)</f>
        <v>78403.080000000016</v>
      </c>
      <c r="G64" s="15">
        <f>VLOOKUP($A64,'Потребление ЭЭ_проектная линия'!$A$6:$JR$154,269+G$4-2022,FALSE)</f>
        <v>120177.8</v>
      </c>
      <c r="H64" s="15">
        <f>VLOOKUP($A64,'Потребление ЭЭ_проектная линия'!$A$6:$JR$154,269+H$4-2022,FALSE)</f>
        <v>119631.00000000001</v>
      </c>
      <c r="I64" s="15">
        <f>VLOOKUP($A64,'Потребление ЭЭ_проектная линия'!$A$6:$JR$154,269+I$4-2022,FALSE)</f>
        <v>121186.42000000001</v>
      </c>
      <c r="J64" s="15">
        <f>VLOOKUP($A64,'Потребление ЭЭ_проектная линия'!$A$6:$JR$154,269+J$4-2022,FALSE)</f>
        <v>121186.42000000001</v>
      </c>
      <c r="K64" s="15">
        <f>VLOOKUP($A64,'Потребление ЭЭ_проектная линия'!$A$6:$JR$154,269+K$4-2022,FALSE)</f>
        <v>45926.36</v>
      </c>
      <c r="L64" s="15">
        <f>VLOOKUP($A64,'Потребление ЭЭ_проектная линия'!$A$6:$JR$154,269+L$4-2022,FALSE)</f>
        <v>0</v>
      </c>
      <c r="M64" s="15">
        <f>VLOOKUP($A64,'Потребление ЭЭ_проектная линия'!$A$6:$JR$154,269+M$4-2022,FALSE)</f>
        <v>0</v>
      </c>
      <c r="N64" s="14"/>
    </row>
    <row r="65" spans="1:14" x14ac:dyDescent="0.25">
      <c r="A65" s="1" t="s">
        <v>53</v>
      </c>
      <c r="B65" s="3" t="s">
        <v>54</v>
      </c>
      <c r="C65" s="3" t="s">
        <v>314</v>
      </c>
      <c r="E65" s="14">
        <f>VLOOKUP($A65,'Потребление ЭЭ_проектная линия'!$A$6:$JR$154,269+E$4-2022,FALSE)</f>
        <v>0</v>
      </c>
      <c r="F65" s="15">
        <f>VLOOKUP($A65,'Потребление ЭЭ_проектная линия'!$A$6:$JR$154,269+F$4-2022,FALSE)</f>
        <v>0</v>
      </c>
      <c r="G65" s="15">
        <f>VLOOKUP($A65,'Потребление ЭЭ_проектная линия'!$A$6:$JR$154,269+G$4-2022,FALSE)</f>
        <v>167979.43917857145</v>
      </c>
      <c r="H65" s="15">
        <f>VLOOKUP($A65,'Потребление ЭЭ_проектная линия'!$A$6:$JR$154,269+H$4-2022,FALSE)</f>
        <v>181862.03785714286</v>
      </c>
      <c r="I65" s="15">
        <f>VLOOKUP($A65,'Потребление ЭЭ_проектная линия'!$A$6:$JR$154,269+I$4-2022,FALSE)</f>
        <v>181862.03785714286</v>
      </c>
      <c r="J65" s="15">
        <f>VLOOKUP($A65,'Потребление ЭЭ_проектная линия'!$A$6:$JR$154,269+J$4-2022,FALSE)</f>
        <v>181862.03785714286</v>
      </c>
      <c r="K65" s="15">
        <f>VLOOKUP($A65,'Потребление ЭЭ_проектная линия'!$A$6:$JR$154,269+K$4-2022,FALSE)</f>
        <v>181862.03785714286</v>
      </c>
      <c r="L65" s="15">
        <f>VLOOKUP($A65,'Потребление ЭЭ_проектная линия'!$A$6:$JR$154,269+L$4-2022,FALSE)</f>
        <v>17250.383999999998</v>
      </c>
      <c r="M65" s="15">
        <f>VLOOKUP($A65,'Потребление ЭЭ_проектная линия'!$A$6:$JR$154,269+M$4-2022,FALSE)</f>
        <v>0</v>
      </c>
      <c r="N65" s="14"/>
    </row>
    <row r="66" spans="1:14" x14ac:dyDescent="0.25">
      <c r="A66" s="1" t="s">
        <v>57</v>
      </c>
      <c r="B66" s="3" t="s">
        <v>58</v>
      </c>
      <c r="C66" s="3" t="s">
        <v>314</v>
      </c>
      <c r="E66" s="14">
        <f>VLOOKUP($A66,'Потребление ЭЭ_проектная линия'!$A$6:$JR$154,269+E$4-2022,FALSE)</f>
        <v>0</v>
      </c>
      <c r="F66" s="15">
        <f>VLOOKUP($A66,'Потребление ЭЭ_проектная линия'!$A$6:$JR$154,269+F$4-2022,FALSE)</f>
        <v>0</v>
      </c>
      <c r="G66" s="15">
        <f>VLOOKUP($A66,'Потребление ЭЭ_проектная линия'!$A$6:$JR$154,269+G$4-2022,FALSE)</f>
        <v>238742.68597896426</v>
      </c>
      <c r="H66" s="15">
        <f>VLOOKUP($A66,'Потребление ЭЭ_проектная линия'!$A$6:$JR$154,269+H$4-2022,FALSE)</f>
        <v>275405.91629285709</v>
      </c>
      <c r="I66" s="15">
        <f>VLOOKUP($A66,'Потребление ЭЭ_проектная линия'!$A$6:$JR$154,269+I$4-2022,FALSE)</f>
        <v>275405.91629285709</v>
      </c>
      <c r="J66" s="15">
        <f>VLOOKUP($A66,'Потребление ЭЭ_проектная линия'!$A$6:$JR$154,269+J$4-2022,FALSE)</f>
        <v>275405.91629285709</v>
      </c>
      <c r="K66" s="15">
        <f>VLOOKUP($A66,'Потребление ЭЭ_проектная линия'!$A$6:$JR$154,269+K$4-2022,FALSE)</f>
        <v>275405.91629285709</v>
      </c>
      <c r="L66" s="15">
        <f>VLOOKUP($A66,'Потребление ЭЭ_проектная линия'!$A$6:$JR$154,269+L$4-2022,FALSE)</f>
        <v>27587.023114285716</v>
      </c>
      <c r="M66" s="15">
        <f>VLOOKUP($A66,'Потребление ЭЭ_проектная линия'!$A$6:$JR$154,269+M$4-2022,FALSE)</f>
        <v>0</v>
      </c>
      <c r="N66" s="14"/>
    </row>
    <row r="67" spans="1:14" x14ac:dyDescent="0.25">
      <c r="A67" s="1" t="s">
        <v>63</v>
      </c>
      <c r="B67" s="3" t="s">
        <v>64</v>
      </c>
      <c r="C67" s="3" t="s">
        <v>314</v>
      </c>
      <c r="E67" s="14">
        <f>VLOOKUP($A67,'Потребление ЭЭ_проектная линия'!$A$6:$JR$154,269+E$4-2022,FALSE)</f>
        <v>0</v>
      </c>
      <c r="F67" s="15">
        <f>VLOOKUP($A67,'Потребление ЭЭ_проектная линия'!$A$6:$JR$154,269+F$4-2022,FALSE)</f>
        <v>0</v>
      </c>
      <c r="G67" s="15">
        <f>VLOOKUP($A67,'Потребление ЭЭ_проектная линия'!$A$6:$JR$154,269+G$4-2022,FALSE)</f>
        <v>191788.90117463926</v>
      </c>
      <c r="H67" s="15">
        <f>VLOOKUP($A67,'Потребление ЭЭ_проектная линия'!$A$6:$JR$154,269+H$4-2022,FALSE)</f>
        <v>207546.28290827063</v>
      </c>
      <c r="I67" s="15">
        <f>VLOOKUP($A67,'Потребление ЭЭ_проектная линия'!$A$6:$JR$154,269+I$4-2022,FALSE)</f>
        <v>207546.28290827063</v>
      </c>
      <c r="J67" s="15">
        <f>VLOOKUP($A67,'Потребление ЭЭ_проектная линия'!$A$6:$JR$154,269+J$4-2022,FALSE)</f>
        <v>207546.28290827063</v>
      </c>
      <c r="K67" s="15">
        <f>VLOOKUP($A67,'Потребление ЭЭ_проектная линия'!$A$6:$JR$154,269+K$4-2022,FALSE)</f>
        <v>207546.28290827063</v>
      </c>
      <c r="L67" s="15">
        <f>VLOOKUP($A67,'Потребление ЭЭ_проектная линия'!$A$6:$JR$154,269+L$4-2022,FALSE)</f>
        <v>18557.258085714282</v>
      </c>
      <c r="M67" s="15">
        <f>VLOOKUP($A67,'Потребление ЭЭ_проектная линия'!$A$6:$JR$154,269+M$4-2022,FALSE)</f>
        <v>0</v>
      </c>
      <c r="N67" s="14"/>
    </row>
    <row r="68" spans="1:14" x14ac:dyDescent="0.25">
      <c r="A68" s="1" t="s">
        <v>209</v>
      </c>
      <c r="B68" s="3" t="s">
        <v>210</v>
      </c>
      <c r="C68" s="3" t="s">
        <v>314</v>
      </c>
      <c r="E68" s="14">
        <f>VLOOKUP($A68,'Потребление ЭЭ_проектная линия'!$A$6:$JR$154,269+E$4-2022,FALSE)</f>
        <v>0</v>
      </c>
      <c r="F68" s="15">
        <f>VLOOKUP($A68,'Потребление ЭЭ_проектная линия'!$A$6:$JR$154,269+F$4-2022,FALSE)</f>
        <v>0</v>
      </c>
      <c r="G68" s="15">
        <f>VLOOKUP($A68,'Потребление ЭЭ_проектная линия'!$A$6:$JR$154,269+G$4-2022,FALSE)</f>
        <v>139707.42242142858</v>
      </c>
      <c r="H68" s="15">
        <f>VLOOKUP($A68,'Потребление ЭЭ_проектная линия'!$A$6:$JR$154,269+H$4-2022,FALSE)</f>
        <v>169222.5794785714</v>
      </c>
      <c r="I68" s="15">
        <f>VLOOKUP($A68,'Потребление ЭЭ_проектная линия'!$A$6:$JR$154,269+I$4-2022,FALSE)</f>
        <v>169222.5794785714</v>
      </c>
      <c r="J68" s="15">
        <f>VLOOKUP($A68,'Потребление ЭЭ_проектная линия'!$A$6:$JR$154,269+J$4-2022,FALSE)</f>
        <v>169222.5794785714</v>
      </c>
      <c r="K68" s="15">
        <f>VLOOKUP($A68,'Потребление ЭЭ_проектная линия'!$A$6:$JR$154,269+K$4-2022,FALSE)</f>
        <v>169222.5794785714</v>
      </c>
      <c r="L68" s="15">
        <f>VLOOKUP($A68,'Потребление ЭЭ_проектная линия'!$A$6:$JR$154,269+L$4-2022,FALSE)</f>
        <v>16910.117371428569</v>
      </c>
      <c r="M68" s="15">
        <f>VLOOKUP($A68,'Потребление ЭЭ_проектная линия'!$A$6:$JR$154,269+M$4-2022,FALSE)</f>
        <v>0</v>
      </c>
      <c r="N68" s="14"/>
    </row>
    <row r="69" spans="1:14" x14ac:dyDescent="0.25">
      <c r="A69" s="1" t="s">
        <v>65</v>
      </c>
      <c r="B69" s="3" t="s">
        <v>66</v>
      </c>
      <c r="C69" s="3" t="s">
        <v>314</v>
      </c>
      <c r="E69" s="14">
        <f>VLOOKUP($A69,'Потребление ЭЭ_проектная линия'!$A$6:$JR$154,269+E$4-2022,FALSE)</f>
        <v>0</v>
      </c>
      <c r="F69" s="15">
        <f>VLOOKUP($A69,'Потребление ЭЭ_проектная линия'!$A$6:$JR$154,269+F$4-2022,FALSE)</f>
        <v>0</v>
      </c>
      <c r="G69" s="15">
        <f>VLOOKUP($A69,'Потребление ЭЭ_проектная линия'!$A$6:$JR$154,269+G$4-2022,FALSE)</f>
        <v>257572.37908571432</v>
      </c>
      <c r="H69" s="15">
        <f>VLOOKUP($A69,'Потребление ЭЭ_проектная линия'!$A$6:$JR$154,269+H$4-2022,FALSE)</f>
        <v>285696.02496428572</v>
      </c>
      <c r="I69" s="15">
        <f>VLOOKUP($A69,'Потребление ЭЭ_проектная линия'!$A$6:$JR$154,269+I$4-2022,FALSE)</f>
        <v>285696.02496428572</v>
      </c>
      <c r="J69" s="15">
        <f>VLOOKUP($A69,'Потребление ЭЭ_проектная линия'!$A$6:$JR$154,269+J$4-2022,FALSE)</f>
        <v>285696.02496428572</v>
      </c>
      <c r="K69" s="15">
        <f>VLOOKUP($A69,'Потребление ЭЭ_проектная линия'!$A$6:$JR$154,269+K$4-2022,FALSE)</f>
        <v>285696.02496428572</v>
      </c>
      <c r="L69" s="15">
        <f>VLOOKUP($A69,'Потребление ЭЭ_проектная линия'!$A$6:$JR$154,269+L$4-2022,FALSE)</f>
        <v>26193.884000000005</v>
      </c>
      <c r="M69" s="15">
        <f>VLOOKUP($A69,'Потребление ЭЭ_проектная линия'!$A$6:$JR$154,269+M$4-2022,FALSE)</f>
        <v>0</v>
      </c>
      <c r="N69" s="14"/>
    </row>
    <row r="70" spans="1:14" x14ac:dyDescent="0.25">
      <c r="A70" s="5" t="s">
        <v>47</v>
      </c>
      <c r="B70" s="3" t="s">
        <v>48</v>
      </c>
      <c r="C70" s="3" t="s">
        <v>314</v>
      </c>
      <c r="E70" s="14">
        <f>VLOOKUP($A70,'Потребление ЭЭ_проектная линия'!$A$6:$JR$154,269+E$4-2022,FALSE)</f>
        <v>0</v>
      </c>
      <c r="F70" s="15">
        <f>VLOOKUP($A70,'Потребление ЭЭ_проектная линия'!$A$6:$JR$154,269+F$4-2022,FALSE)</f>
        <v>0</v>
      </c>
      <c r="G70" s="15">
        <f>VLOOKUP($A70,'Потребление ЭЭ_проектная линия'!$A$6:$JR$154,269+G$4-2022,FALSE)</f>
        <v>142093.49999999991</v>
      </c>
      <c r="H70" s="15">
        <f>VLOOKUP($A70,'Потребление ЭЭ_проектная линия'!$A$6:$JR$154,269+H$4-2022,FALSE)</f>
        <v>157456.89000000007</v>
      </c>
      <c r="I70" s="15">
        <f>VLOOKUP($A70,'Потребление ЭЭ_проектная линия'!$A$6:$JR$154,269+I$4-2022,FALSE)</f>
        <v>157456.89000000007</v>
      </c>
      <c r="J70" s="15">
        <f>VLOOKUP($A70,'Потребление ЭЭ_проектная линия'!$A$6:$JR$154,269+J$4-2022,FALSE)</f>
        <v>157456.89000000007</v>
      </c>
      <c r="K70" s="15">
        <f>VLOOKUP($A70,'Потребление ЭЭ_проектная линия'!$A$6:$JR$154,269+K$4-2022,FALSE)</f>
        <v>157456.89000000007</v>
      </c>
      <c r="L70" s="15">
        <f>VLOOKUP($A70,'Потребление ЭЭ_проектная линия'!$A$6:$JR$154,269+L$4-2022,FALSE)</f>
        <v>12855.54000000011</v>
      </c>
      <c r="M70" s="15">
        <f>VLOOKUP($A70,'Потребление ЭЭ_проектная линия'!$A$6:$JR$154,269+M$4-2022,FALSE)</f>
        <v>0</v>
      </c>
      <c r="N70" s="14"/>
    </row>
    <row r="71" spans="1:14" x14ac:dyDescent="0.25">
      <c r="A71" s="1" t="s">
        <v>215</v>
      </c>
      <c r="B71" s="3" t="s">
        <v>216</v>
      </c>
      <c r="C71" s="3" t="s">
        <v>314</v>
      </c>
      <c r="E71" s="14">
        <f>VLOOKUP($A71,'Потребление ЭЭ_проектная линия'!$A$6:$JR$154,269+E$4-2022,FALSE)</f>
        <v>0</v>
      </c>
      <c r="F71" s="15">
        <f>VLOOKUP($A71,'Потребление ЭЭ_проектная линия'!$A$6:$JR$154,269+F$4-2022,FALSE)</f>
        <v>0</v>
      </c>
      <c r="G71" s="15">
        <f>VLOOKUP($A71,'Потребление ЭЭ_проектная линия'!$A$6:$JR$154,269+G$4-2022,FALSE)</f>
        <v>159790.7904285714</v>
      </c>
      <c r="H71" s="15">
        <f>VLOOKUP($A71,'Потребление ЭЭ_проектная линия'!$A$6:$JR$154,269+H$4-2022,FALSE)</f>
        <v>172473.02542857145</v>
      </c>
      <c r="I71" s="15">
        <f>VLOOKUP($A71,'Потребление ЭЭ_проектная линия'!$A$6:$JR$154,269+I$4-2022,FALSE)</f>
        <v>172473.02542857145</v>
      </c>
      <c r="J71" s="15">
        <f>VLOOKUP($A71,'Потребление ЭЭ_проектная линия'!$A$6:$JR$154,269+J$4-2022,FALSE)</f>
        <v>172473.02542857145</v>
      </c>
      <c r="K71" s="15">
        <f>VLOOKUP($A71,'Потребление ЭЭ_проектная линия'!$A$6:$JR$154,269+K$4-2022,FALSE)</f>
        <v>172473.02542857145</v>
      </c>
      <c r="L71" s="15">
        <f>VLOOKUP($A71,'Потребление ЭЭ_проектная линия'!$A$6:$JR$154,269+L$4-2022,FALSE)</f>
        <v>13089.528571428571</v>
      </c>
      <c r="M71" s="15">
        <f>VLOOKUP($A71,'Потребление ЭЭ_проектная линия'!$A$6:$JR$154,269+M$4-2022,FALSE)</f>
        <v>0</v>
      </c>
      <c r="N71" s="14"/>
    </row>
    <row r="72" spans="1:14" x14ac:dyDescent="0.25">
      <c r="A72" s="1" t="s">
        <v>259</v>
      </c>
      <c r="B72" s="3" t="s">
        <v>260</v>
      </c>
      <c r="C72" s="3" t="s">
        <v>314</v>
      </c>
      <c r="E72" s="14">
        <f>VLOOKUP($A72,'Потребление ЭЭ_проектная линия'!$A$6:$JR$154,269+E$4-2022,FALSE)</f>
        <v>0</v>
      </c>
      <c r="F72" s="15">
        <f>VLOOKUP($A72,'Потребление ЭЭ_проектная линия'!$A$6:$JR$154,269+F$4-2022,FALSE)</f>
        <v>0</v>
      </c>
      <c r="G72" s="15">
        <f>VLOOKUP($A72,'Потребление ЭЭ_проектная линия'!$A$6:$JR$154,269+G$4-2022,FALSE)</f>
        <v>123133.35335212499</v>
      </c>
      <c r="H72" s="15">
        <f>VLOOKUP($A72,'Потребление ЭЭ_проектная линия'!$A$6:$JR$154,269+H$4-2022,FALSE)</f>
        <v>133941.39591308928</v>
      </c>
      <c r="I72" s="15">
        <f>VLOOKUP($A72,'Потребление ЭЭ_проектная линия'!$A$6:$JR$154,269+I$4-2022,FALSE)</f>
        <v>133941.39591308928</v>
      </c>
      <c r="J72" s="15">
        <f>VLOOKUP($A72,'Потребление ЭЭ_проектная линия'!$A$6:$JR$154,269+J$4-2022,FALSE)</f>
        <v>133941.39591308928</v>
      </c>
      <c r="K72" s="15">
        <f>VLOOKUP($A72,'Потребление ЭЭ_проектная линия'!$A$6:$JR$154,269+K$4-2022,FALSE)</f>
        <v>133941.39591308928</v>
      </c>
      <c r="L72" s="15">
        <f>VLOOKUP($A72,'Потребление ЭЭ_проектная линия'!$A$6:$JR$154,269+L$4-2022,FALSE)</f>
        <v>10511.9154105</v>
      </c>
      <c r="M72" s="15">
        <f>VLOOKUP($A72,'Потребление ЭЭ_проектная линия'!$A$6:$JR$154,269+M$4-2022,FALSE)</f>
        <v>0</v>
      </c>
      <c r="N72" s="14"/>
    </row>
    <row r="73" spans="1:14" x14ac:dyDescent="0.25">
      <c r="A73" s="5" t="s">
        <v>271</v>
      </c>
      <c r="B73" s="3" t="s">
        <v>272</v>
      </c>
      <c r="C73" s="3" t="s">
        <v>314</v>
      </c>
      <c r="E73" s="14">
        <f>VLOOKUP($A73,'Потребление ЭЭ_проектная линия'!$A$6:$JR$154,269+E$4-2022,FALSE)</f>
        <v>0</v>
      </c>
      <c r="F73" s="15">
        <f>VLOOKUP($A73,'Потребление ЭЭ_проектная линия'!$A$6:$JR$154,269+F$4-2022,FALSE)</f>
        <v>0</v>
      </c>
      <c r="G73" s="15">
        <f>VLOOKUP($A73,'Потребление ЭЭ_проектная линия'!$A$6:$JR$154,269+G$4-2022,FALSE)</f>
        <v>97872.754967000001</v>
      </c>
      <c r="H73" s="15">
        <f>VLOOKUP($A73,'Потребление ЭЭ_проектная линия'!$A$6:$JR$154,269+H$4-2022,FALSE)</f>
        <v>106042.71999999999</v>
      </c>
      <c r="I73" s="15">
        <f>VLOOKUP($A73,'Потребление ЭЭ_проектная линия'!$A$6:$JR$154,269+I$4-2022,FALSE)</f>
        <v>106042.71999999999</v>
      </c>
      <c r="J73" s="15">
        <f>VLOOKUP($A73,'Потребление ЭЭ_проектная линия'!$A$6:$JR$154,269+J$4-2022,FALSE)</f>
        <v>106042.71999999999</v>
      </c>
      <c r="K73" s="15">
        <f>VLOOKUP($A73,'Потребление ЭЭ_проектная линия'!$A$6:$JR$154,269+K$4-2022,FALSE)</f>
        <v>106042.71999999999</v>
      </c>
      <c r="L73" s="15">
        <f>VLOOKUP($A73,'Потребление ЭЭ_проектная линия'!$A$6:$JR$154,269+L$4-2022,FALSE)</f>
        <v>8323.3099999999977</v>
      </c>
      <c r="M73" s="15">
        <f>VLOOKUP($A73,'Потребление ЭЭ_проектная линия'!$A$6:$JR$154,269+M$4-2022,FALSE)</f>
        <v>0</v>
      </c>
      <c r="N73" s="14"/>
    </row>
    <row r="74" spans="1:14" x14ac:dyDescent="0.25">
      <c r="A74" s="5" t="s">
        <v>227</v>
      </c>
      <c r="B74" s="3" t="s">
        <v>228</v>
      </c>
      <c r="C74" s="3" t="s">
        <v>314</v>
      </c>
      <c r="E74" s="14">
        <f>VLOOKUP($A74,'Потребление ЭЭ_проектная линия'!$A$6:$JR$154,269+E$4-2022,FALSE)</f>
        <v>0</v>
      </c>
      <c r="F74" s="15">
        <f>VLOOKUP($A74,'Потребление ЭЭ_проектная линия'!$A$6:$JR$154,269+F$4-2022,FALSE)</f>
        <v>0</v>
      </c>
      <c r="G74" s="15">
        <f>VLOOKUP($A74,'Потребление ЭЭ_проектная линия'!$A$6:$JR$154,269+G$4-2022,FALSE)</f>
        <v>130755.66624000002</v>
      </c>
      <c r="H74" s="15">
        <f>VLOOKUP($A74,'Потребление ЭЭ_проектная линия'!$A$6:$JR$154,269+H$4-2022,FALSE)</f>
        <v>117187.95</v>
      </c>
      <c r="I74" s="15">
        <f>VLOOKUP($A74,'Потребление ЭЭ_проектная линия'!$A$6:$JR$154,269+I$4-2022,FALSE)</f>
        <v>117187.95</v>
      </c>
      <c r="J74" s="15">
        <f>VLOOKUP($A74,'Потребление ЭЭ_проектная линия'!$A$6:$JR$154,269+J$4-2022,FALSE)</f>
        <v>117187.95</v>
      </c>
      <c r="K74" s="15">
        <f>VLOOKUP($A74,'Потребление ЭЭ_проектная линия'!$A$6:$JR$154,269+K$4-2022,FALSE)</f>
        <v>117187.95</v>
      </c>
      <c r="L74" s="15">
        <f>VLOOKUP($A74,'Потребление ЭЭ_проектная линия'!$A$6:$JR$154,269+L$4-2022,FALSE)</f>
        <v>9669.75</v>
      </c>
      <c r="M74" s="15">
        <f>VLOOKUP($A74,'Потребление ЭЭ_проектная линия'!$A$6:$JR$154,269+M$4-2022,FALSE)</f>
        <v>0</v>
      </c>
      <c r="N74" s="14"/>
    </row>
    <row r="75" spans="1:14" x14ac:dyDescent="0.25">
      <c r="A75" s="5" t="s">
        <v>85</v>
      </c>
      <c r="B75" s="3" t="s">
        <v>86</v>
      </c>
      <c r="C75" s="3" t="s">
        <v>314</v>
      </c>
      <c r="E75" s="14">
        <f>VLOOKUP($A75,'Потребление ЭЭ_проектная линия'!$A$6:$JR$154,269+E$4-2022,FALSE)</f>
        <v>0</v>
      </c>
      <c r="F75" s="15">
        <f>VLOOKUP($A75,'Потребление ЭЭ_проектная линия'!$A$6:$JR$154,269+F$4-2022,FALSE)</f>
        <v>0</v>
      </c>
      <c r="G75" s="15">
        <f>VLOOKUP($A75,'Потребление ЭЭ_проектная линия'!$A$6:$JR$154,269+G$4-2022,FALSE)</f>
        <v>124204.224</v>
      </c>
      <c r="H75" s="15">
        <f>VLOOKUP($A75,'Потребление ЭЭ_проектная линия'!$A$6:$JR$154,269+H$4-2022,FALSE)</f>
        <v>123335.764</v>
      </c>
      <c r="I75" s="15">
        <f>VLOOKUP($A75,'Потребление ЭЭ_проектная линия'!$A$6:$JR$154,269+I$4-2022,FALSE)</f>
        <v>123335.764</v>
      </c>
      <c r="J75" s="15">
        <f>VLOOKUP($A75,'Потребление ЭЭ_проектная линия'!$A$6:$JR$154,269+J$4-2022,FALSE)</f>
        <v>123335.764</v>
      </c>
      <c r="K75" s="15">
        <f>VLOOKUP($A75,'Потребление ЭЭ_проектная линия'!$A$6:$JR$154,269+K$4-2022,FALSE)</f>
        <v>123335.764</v>
      </c>
      <c r="L75" s="15">
        <f>VLOOKUP($A75,'Потребление ЭЭ_проектная линия'!$A$6:$JR$154,269+L$4-2022,FALSE)</f>
        <v>9294.58</v>
      </c>
      <c r="M75" s="15">
        <f>VLOOKUP($A75,'Потребление ЭЭ_проектная линия'!$A$6:$JR$154,269+M$4-2022,FALSE)</f>
        <v>0</v>
      </c>
      <c r="N75" s="14"/>
    </row>
    <row r="76" spans="1:14" x14ac:dyDescent="0.25">
      <c r="A76" s="1" t="s">
        <v>261</v>
      </c>
      <c r="B76" s="3" t="s">
        <v>262</v>
      </c>
      <c r="C76" s="3" t="s">
        <v>314</v>
      </c>
      <c r="E76" s="14">
        <f>VLOOKUP($A76,'Потребление ЭЭ_проектная линия'!$A$6:$JR$154,269+E$4-2022,FALSE)</f>
        <v>0</v>
      </c>
      <c r="F76" s="15">
        <f>VLOOKUP($A76,'Потребление ЭЭ_проектная линия'!$A$6:$JR$154,269+F$4-2022,FALSE)</f>
        <v>0</v>
      </c>
      <c r="G76" s="15">
        <f>VLOOKUP($A76,'Потребление ЭЭ_проектная линия'!$A$6:$JR$154,269+G$4-2022,FALSE)</f>
        <v>136876.13500000001</v>
      </c>
      <c r="H76" s="15">
        <f>VLOOKUP($A76,'Потребление ЭЭ_проектная линия'!$A$6:$JR$154,269+H$4-2022,FALSE)</f>
        <v>142232.38542857143</v>
      </c>
      <c r="I76" s="15">
        <f>VLOOKUP($A76,'Потребление ЭЭ_проектная линия'!$A$6:$JR$154,269+I$4-2022,FALSE)</f>
        <v>142232.38542857143</v>
      </c>
      <c r="J76" s="15">
        <f>VLOOKUP($A76,'Потребление ЭЭ_проектная линия'!$A$6:$JR$154,269+J$4-2022,FALSE)</f>
        <v>142232.38542857143</v>
      </c>
      <c r="K76" s="15">
        <f>VLOOKUP($A76,'Потребление ЭЭ_проектная линия'!$A$6:$JR$154,269+K$4-2022,FALSE)</f>
        <v>142232.38542857143</v>
      </c>
      <c r="L76" s="15">
        <f>VLOOKUP($A76,'Потребление ЭЭ_проектная линия'!$A$6:$JR$154,269+L$4-2022,FALSE)</f>
        <v>14330.130857142858</v>
      </c>
      <c r="M76" s="15">
        <f>VLOOKUP($A76,'Потребление ЭЭ_проектная линия'!$A$6:$JR$154,269+M$4-2022,FALSE)</f>
        <v>0</v>
      </c>
      <c r="N76" s="14"/>
    </row>
    <row r="77" spans="1:14" x14ac:dyDescent="0.25">
      <c r="A77" s="1" t="s">
        <v>55</v>
      </c>
      <c r="B77" s="3" t="s">
        <v>56</v>
      </c>
      <c r="C77" s="3" t="s">
        <v>314</v>
      </c>
      <c r="E77" s="14">
        <f>VLOOKUP($A77,'Потребление ЭЭ_проектная линия'!$A$6:$JR$154,269+E$4-2022,FALSE)</f>
        <v>0</v>
      </c>
      <c r="F77" s="15">
        <f>VLOOKUP($A77,'Потребление ЭЭ_проектная линия'!$A$6:$JR$154,269+F$4-2022,FALSE)</f>
        <v>0</v>
      </c>
      <c r="G77" s="15">
        <f>VLOOKUP($A77,'Потребление ЭЭ_проектная линия'!$A$6:$JR$154,269+G$4-2022,FALSE)</f>
        <v>263179.20446428575</v>
      </c>
      <c r="H77" s="15">
        <f>VLOOKUP($A77,'Потребление ЭЭ_проектная линия'!$A$6:$JR$154,269+H$4-2022,FALSE)</f>
        <v>275273.24842857145</v>
      </c>
      <c r="I77" s="15">
        <f>VLOOKUP($A77,'Потребление ЭЭ_проектная линия'!$A$6:$JR$154,269+I$4-2022,FALSE)</f>
        <v>275273.24842857145</v>
      </c>
      <c r="J77" s="15">
        <f>VLOOKUP($A77,'Потребление ЭЭ_проектная линия'!$A$6:$JR$154,269+J$4-2022,FALSE)</f>
        <v>275273.24842857145</v>
      </c>
      <c r="K77" s="15">
        <f>VLOOKUP($A77,'Потребление ЭЭ_проектная линия'!$A$6:$JR$154,269+K$4-2022,FALSE)</f>
        <v>275273.24842857145</v>
      </c>
      <c r="L77" s="15">
        <f>VLOOKUP($A77,'Потребление ЭЭ_проектная линия'!$A$6:$JR$154,269+L$4-2022,FALSE)</f>
        <v>19266.765714285717</v>
      </c>
      <c r="M77" s="15">
        <f>VLOOKUP($A77,'Потребление ЭЭ_проектная линия'!$A$6:$JR$154,269+M$4-2022,FALSE)</f>
        <v>0</v>
      </c>
      <c r="N77" s="14"/>
    </row>
    <row r="78" spans="1:14" x14ac:dyDescent="0.25">
      <c r="A78" s="1" t="s">
        <v>59</v>
      </c>
      <c r="B78" s="3" t="s">
        <v>60</v>
      </c>
      <c r="C78" s="3" t="s">
        <v>314</v>
      </c>
      <c r="E78" s="14">
        <f>VLOOKUP($A78,'Потребление ЭЭ_проектная линия'!$A$6:$JR$154,269+E$4-2022,FALSE)</f>
        <v>0</v>
      </c>
      <c r="F78" s="15">
        <f>VLOOKUP($A78,'Потребление ЭЭ_проектная линия'!$A$6:$JR$154,269+F$4-2022,FALSE)</f>
        <v>0</v>
      </c>
      <c r="G78" s="15">
        <f>VLOOKUP($A78,'Потребление ЭЭ_проектная линия'!$A$6:$JR$154,269+G$4-2022,FALSE)</f>
        <v>215445.17849285714</v>
      </c>
      <c r="H78" s="15">
        <f>VLOOKUP($A78,'Потребление ЭЭ_проектная линия'!$A$6:$JR$154,269+H$4-2022,FALSE)</f>
        <v>259314.35541428573</v>
      </c>
      <c r="I78" s="15">
        <f>VLOOKUP($A78,'Потребление ЭЭ_проектная линия'!$A$6:$JR$154,269+I$4-2022,FALSE)</f>
        <v>259314.35541428573</v>
      </c>
      <c r="J78" s="15">
        <f>VLOOKUP($A78,'Потребление ЭЭ_проектная линия'!$A$6:$JR$154,269+J$4-2022,FALSE)</f>
        <v>259314.35541428573</v>
      </c>
      <c r="K78" s="15">
        <f>VLOOKUP($A78,'Потребление ЭЭ_проектная линия'!$A$6:$JR$154,269+K$4-2022,FALSE)</f>
        <v>259314.35541428573</v>
      </c>
      <c r="L78" s="15">
        <f>VLOOKUP($A78,'Потребление ЭЭ_проектная линия'!$A$6:$JR$154,269+L$4-2022,FALSE)</f>
        <v>43039.232000000004</v>
      </c>
      <c r="M78" s="15">
        <f>VLOOKUP($A78,'Потребление ЭЭ_проектная линия'!$A$6:$JR$154,269+M$4-2022,FALSE)</f>
        <v>0</v>
      </c>
      <c r="N78" s="14"/>
    </row>
    <row r="79" spans="1:14" x14ac:dyDescent="0.25">
      <c r="A79" s="5" t="s">
        <v>127</v>
      </c>
      <c r="B79" s="3" t="s">
        <v>128</v>
      </c>
      <c r="C79" s="3" t="s">
        <v>314</v>
      </c>
      <c r="E79" s="14">
        <f>VLOOKUP($A79,'Потребление ЭЭ_проектная линия'!$A$6:$JR$154,269+E$4-2022,FALSE)</f>
        <v>0</v>
      </c>
      <c r="F79" s="15">
        <f>VLOOKUP($A79,'Потребление ЭЭ_проектная линия'!$A$6:$JR$154,269+F$4-2022,FALSE)</f>
        <v>0</v>
      </c>
      <c r="G79" s="15">
        <f>VLOOKUP($A79,'Потребление ЭЭ_проектная линия'!$A$6:$JR$154,269+G$4-2022,FALSE)</f>
        <v>159270.70860428573</v>
      </c>
      <c r="H79" s="15">
        <f>VLOOKUP($A79,'Потребление ЭЭ_проектная линия'!$A$6:$JR$154,269+H$4-2022,FALSE)</f>
        <v>190617.05809285716</v>
      </c>
      <c r="I79" s="15">
        <f>VLOOKUP($A79,'Потребление ЭЭ_проектная линия'!$A$6:$JR$154,269+I$4-2022,FALSE)</f>
        <v>190617.05809285716</v>
      </c>
      <c r="J79" s="15">
        <f>VLOOKUP($A79,'Потребление ЭЭ_проектная линия'!$A$6:$JR$154,269+J$4-2022,FALSE)</f>
        <v>190617.05809285716</v>
      </c>
      <c r="K79" s="15">
        <f>VLOOKUP($A79,'Потребление ЭЭ_проектная линия'!$A$6:$JR$154,269+K$4-2022,FALSE)</f>
        <v>190617.05809285716</v>
      </c>
      <c r="L79" s="15">
        <f>VLOOKUP($A79,'Потребление ЭЭ_проектная линия'!$A$6:$JR$154,269+L$4-2022,FALSE)</f>
        <v>29411.511330000001</v>
      </c>
      <c r="M79" s="15">
        <f>VLOOKUP($A79,'Потребление ЭЭ_проектная линия'!$A$6:$JR$154,269+M$4-2022,FALSE)</f>
        <v>0</v>
      </c>
      <c r="N79" s="14"/>
    </row>
    <row r="80" spans="1:14" x14ac:dyDescent="0.25">
      <c r="A80" s="5" t="s">
        <v>101</v>
      </c>
      <c r="B80" s="3" t="s">
        <v>102</v>
      </c>
      <c r="C80" s="3" t="s">
        <v>314</v>
      </c>
      <c r="E80" s="14">
        <f>VLOOKUP($A80,'Потребление ЭЭ_проектная линия'!$A$6:$JR$154,269+E$4-2022,FALSE)</f>
        <v>0</v>
      </c>
      <c r="F80" s="15">
        <f>VLOOKUP($A80,'Потребление ЭЭ_проектная линия'!$A$6:$JR$154,269+F$4-2022,FALSE)</f>
        <v>0</v>
      </c>
      <c r="G80" s="15">
        <f>VLOOKUP($A80,'Потребление ЭЭ_проектная линия'!$A$6:$JR$154,269+G$4-2022,FALSE)</f>
        <v>108295.71426371431</v>
      </c>
      <c r="H80" s="15">
        <f>VLOOKUP($A80,'Потребление ЭЭ_проектная линия'!$A$6:$JR$154,269+H$4-2022,FALSE)</f>
        <v>126621.06393814286</v>
      </c>
      <c r="I80" s="15">
        <f>VLOOKUP($A80,'Потребление ЭЭ_проектная линия'!$A$6:$JR$154,269+I$4-2022,FALSE)</f>
        <v>126621.06393814286</v>
      </c>
      <c r="J80" s="15">
        <f>VLOOKUP($A80,'Потребление ЭЭ_проектная линия'!$A$6:$JR$154,269+J$4-2022,FALSE)</f>
        <v>126621.06393814286</v>
      </c>
      <c r="K80" s="15">
        <f>VLOOKUP($A80,'Потребление ЭЭ_проектная линия'!$A$6:$JR$154,269+K$4-2022,FALSE)</f>
        <v>126621.06393814286</v>
      </c>
      <c r="L80" s="15">
        <f>VLOOKUP($A80,'Потребление ЭЭ_проектная линия'!$A$6:$JR$154,269+L$4-2022,FALSE)</f>
        <v>18783.528293142859</v>
      </c>
      <c r="M80" s="15">
        <f>VLOOKUP($A80,'Потребление ЭЭ_проектная линия'!$A$6:$JR$154,269+M$4-2022,FALSE)</f>
        <v>0</v>
      </c>
      <c r="N80" s="14"/>
    </row>
    <row r="81" spans="1:14" x14ac:dyDescent="0.25">
      <c r="A81" s="5" t="s">
        <v>235</v>
      </c>
      <c r="B81" s="3" t="s">
        <v>236</v>
      </c>
      <c r="C81" s="3" t="s">
        <v>314</v>
      </c>
      <c r="E81" s="14">
        <f>VLOOKUP($A81,'Потребление ЭЭ_проектная линия'!$A$6:$JR$154,269+E$4-2022,FALSE)</f>
        <v>0</v>
      </c>
      <c r="F81" s="15">
        <f>VLOOKUP($A81,'Потребление ЭЭ_проектная линия'!$A$6:$JR$154,269+F$4-2022,FALSE)</f>
        <v>0</v>
      </c>
      <c r="G81" s="15">
        <f>VLOOKUP($A81,'Потребление ЭЭ_проектная линия'!$A$6:$JR$154,269+G$4-2022,FALSE)</f>
        <v>143994.80986956522</v>
      </c>
      <c r="H81" s="15">
        <f>VLOOKUP($A81,'Потребление ЭЭ_проектная линия'!$A$6:$JR$154,269+H$4-2022,FALSE)</f>
        <v>169447.55375903891</v>
      </c>
      <c r="I81" s="15">
        <f>VLOOKUP($A81,'Потребление ЭЭ_проектная линия'!$A$6:$JR$154,269+I$4-2022,FALSE)</f>
        <v>169447.55375903891</v>
      </c>
      <c r="J81" s="15">
        <f>VLOOKUP($A81,'Потребление ЭЭ_проектная линия'!$A$6:$JR$154,269+J$4-2022,FALSE)</f>
        <v>169447.55375903891</v>
      </c>
      <c r="K81" s="15">
        <f>VLOOKUP($A81,'Потребление ЭЭ_проектная линия'!$A$6:$JR$154,269+K$4-2022,FALSE)</f>
        <v>169447.55375903891</v>
      </c>
      <c r="L81" s="15">
        <f>VLOOKUP($A81,'Потребление ЭЭ_проектная линия'!$A$6:$JR$154,269+L$4-2022,FALSE)</f>
        <v>25047.093000000001</v>
      </c>
      <c r="M81" s="15">
        <f>VLOOKUP($A81,'Потребление ЭЭ_проектная линия'!$A$6:$JR$154,269+M$4-2022,FALSE)</f>
        <v>0</v>
      </c>
      <c r="N81" s="14"/>
    </row>
    <row r="82" spans="1:14" x14ac:dyDescent="0.25">
      <c r="A82" s="5" t="s">
        <v>15</v>
      </c>
      <c r="B82" s="3" t="s">
        <v>16</v>
      </c>
      <c r="C82" s="3" t="s">
        <v>314</v>
      </c>
      <c r="E82" s="14">
        <f>VLOOKUP($A82,'Потребление ЭЭ_проектная линия'!$A$6:$JR$154,269+E$4-2022,FALSE)</f>
        <v>0</v>
      </c>
      <c r="F82" s="15">
        <f>VLOOKUP($A82,'Потребление ЭЭ_проектная линия'!$A$6:$JR$154,269+F$4-2022,FALSE)</f>
        <v>0</v>
      </c>
      <c r="G82" s="15">
        <f>VLOOKUP($A82,'Потребление ЭЭ_проектная линия'!$A$6:$JR$154,269+G$4-2022,FALSE)</f>
        <v>128945.128</v>
      </c>
      <c r="H82" s="15">
        <f>VLOOKUP($A82,'Потребление ЭЭ_проектная линия'!$A$6:$JR$154,269+H$4-2022,FALSE)</f>
        <v>154750.86300000001</v>
      </c>
      <c r="I82" s="15">
        <f>VLOOKUP($A82,'Потребление ЭЭ_проектная линия'!$A$6:$JR$154,269+I$4-2022,FALSE)</f>
        <v>154750.86300000001</v>
      </c>
      <c r="J82" s="15">
        <f>VLOOKUP($A82,'Потребление ЭЭ_проектная линия'!$A$6:$JR$154,269+J$4-2022,FALSE)</f>
        <v>154750.86300000001</v>
      </c>
      <c r="K82" s="15">
        <f>VLOOKUP($A82,'Потребление ЭЭ_проектная линия'!$A$6:$JR$154,269+K$4-2022,FALSE)</f>
        <v>154750.86300000001</v>
      </c>
      <c r="L82" s="15">
        <f>VLOOKUP($A82,'Потребление ЭЭ_проектная линия'!$A$6:$JR$154,269+L$4-2022,FALSE)</f>
        <v>24117.192999999999</v>
      </c>
      <c r="M82" s="15">
        <f>VLOOKUP($A82,'Потребление ЭЭ_проектная линия'!$A$6:$JR$154,269+M$4-2022,FALSE)</f>
        <v>0</v>
      </c>
      <c r="N82" s="14"/>
    </row>
    <row r="83" spans="1:14" x14ac:dyDescent="0.25">
      <c r="A83" s="1" t="s">
        <v>257</v>
      </c>
      <c r="B83" s="3" t="s">
        <v>258</v>
      </c>
      <c r="C83" s="3" t="s">
        <v>314</v>
      </c>
      <c r="E83" s="14">
        <f>VLOOKUP($A83,'Потребление ЭЭ_проектная линия'!$A$6:$JR$154,269+E$4-2022,FALSE)</f>
        <v>0</v>
      </c>
      <c r="F83" s="15">
        <f>VLOOKUP($A83,'Потребление ЭЭ_проектная линия'!$A$6:$JR$154,269+F$4-2022,FALSE)</f>
        <v>0</v>
      </c>
      <c r="G83" s="15">
        <f>VLOOKUP($A83,'Потребление ЭЭ_проектная линия'!$A$6:$JR$154,269+G$4-2022,FALSE)</f>
        <v>139358.57871428572</v>
      </c>
      <c r="H83" s="15">
        <f>VLOOKUP($A83,'Потребление ЭЭ_проектная линия'!$A$6:$JR$154,269+H$4-2022,FALSE)</f>
        <v>167497.56171428572</v>
      </c>
      <c r="I83" s="15">
        <f>VLOOKUP($A83,'Потребление ЭЭ_проектная линия'!$A$6:$JR$154,269+I$4-2022,FALSE)</f>
        <v>167497.56171428572</v>
      </c>
      <c r="J83" s="15">
        <f>VLOOKUP($A83,'Потребление ЭЭ_проектная линия'!$A$6:$JR$154,269+J$4-2022,FALSE)</f>
        <v>167497.56171428572</v>
      </c>
      <c r="K83" s="15">
        <f>VLOOKUP($A83,'Потребление ЭЭ_проектная линия'!$A$6:$JR$154,269+K$4-2022,FALSE)</f>
        <v>167497.56171428572</v>
      </c>
      <c r="L83" s="15">
        <f>VLOOKUP($A83,'Потребление ЭЭ_проектная линия'!$A$6:$JR$154,269+L$4-2022,FALSE)</f>
        <v>33169.491428571433</v>
      </c>
      <c r="M83" s="15">
        <f>VLOOKUP($A83,'Потребление ЭЭ_проектная линия'!$A$6:$JR$154,269+M$4-2022,FALSE)</f>
        <v>0</v>
      </c>
      <c r="N83" s="14"/>
    </row>
    <row r="84" spans="1:14" x14ac:dyDescent="0.25">
      <c r="A84" s="1" t="s">
        <v>203</v>
      </c>
      <c r="B84" s="3" t="s">
        <v>204</v>
      </c>
      <c r="C84" s="3" t="s">
        <v>314</v>
      </c>
      <c r="E84" s="14">
        <f>VLOOKUP($A84,'Потребление ЭЭ_проектная линия'!$A$6:$JR$154,269+E$4-2022,FALSE)</f>
        <v>0</v>
      </c>
      <c r="F84" s="15">
        <f>VLOOKUP($A84,'Потребление ЭЭ_проектная линия'!$A$6:$JR$154,269+F$4-2022,FALSE)</f>
        <v>0</v>
      </c>
      <c r="G84" s="15">
        <f>VLOOKUP($A84,'Потребление ЭЭ_проектная линия'!$A$6:$JR$154,269+G$4-2022,FALSE)</f>
        <v>236170.20689285715</v>
      </c>
      <c r="H84" s="15">
        <f>VLOOKUP($A84,'Потребление ЭЭ_проектная линия'!$A$6:$JR$154,269+H$4-2022,FALSE)</f>
        <v>286950.6598857143</v>
      </c>
      <c r="I84" s="15">
        <f>VLOOKUP($A84,'Потребление ЭЭ_проектная линия'!$A$6:$JR$154,269+I$4-2022,FALSE)</f>
        <v>286950.6598857143</v>
      </c>
      <c r="J84" s="15">
        <f>VLOOKUP($A84,'Потребление ЭЭ_проектная линия'!$A$6:$JR$154,269+J$4-2022,FALSE)</f>
        <v>286950.6598857143</v>
      </c>
      <c r="K84" s="15">
        <f>VLOOKUP($A84,'Потребление ЭЭ_проектная линия'!$A$6:$JR$154,269+K$4-2022,FALSE)</f>
        <v>286950.6598857143</v>
      </c>
      <c r="L84" s="15">
        <f>VLOOKUP($A84,'Потребление ЭЭ_проектная линия'!$A$6:$JR$154,269+L$4-2022,FALSE)</f>
        <v>46861.103657142856</v>
      </c>
      <c r="M84" s="15">
        <f>VLOOKUP($A84,'Потребление ЭЭ_проектная линия'!$A$6:$JR$154,269+M$4-2022,FALSE)</f>
        <v>0</v>
      </c>
      <c r="N84" s="14"/>
    </row>
    <row r="85" spans="1:14" x14ac:dyDescent="0.25">
      <c r="A85" s="1" t="s">
        <v>201</v>
      </c>
      <c r="B85" s="3" t="s">
        <v>202</v>
      </c>
      <c r="C85" s="3" t="s">
        <v>314</v>
      </c>
      <c r="E85" s="14">
        <f>VLOOKUP($A85,'Потребление ЭЭ_проектная линия'!$A$6:$JR$154,269+E$4-2022,FALSE)</f>
        <v>0</v>
      </c>
      <c r="F85" s="15">
        <f>VLOOKUP($A85,'Потребление ЭЭ_проектная линия'!$A$6:$JR$154,269+F$4-2022,FALSE)</f>
        <v>0</v>
      </c>
      <c r="G85" s="15">
        <f>VLOOKUP($A85,'Потребление ЭЭ_проектная линия'!$A$6:$JR$154,269+G$4-2022,FALSE)</f>
        <v>237463.57800000001</v>
      </c>
      <c r="H85" s="15">
        <f>VLOOKUP($A85,'Потребление ЭЭ_проектная линия'!$A$6:$JR$154,269+H$4-2022,FALSE)</f>
        <v>281970.42077443609</v>
      </c>
      <c r="I85" s="15">
        <f>VLOOKUP($A85,'Потребление ЭЭ_проектная линия'!$A$6:$JR$154,269+I$4-2022,FALSE)</f>
        <v>281970.42077443609</v>
      </c>
      <c r="J85" s="15">
        <f>VLOOKUP($A85,'Потребление ЭЭ_проектная линия'!$A$6:$JR$154,269+J$4-2022,FALSE)</f>
        <v>281970.42077443609</v>
      </c>
      <c r="K85" s="15">
        <f>VLOOKUP($A85,'Потребление ЭЭ_проектная линия'!$A$6:$JR$154,269+K$4-2022,FALSE)</f>
        <v>281970.42077443609</v>
      </c>
      <c r="L85" s="15">
        <f>VLOOKUP($A85,'Потребление ЭЭ_проектная линия'!$A$6:$JR$154,269+L$4-2022,FALSE)</f>
        <v>43813.746857142854</v>
      </c>
      <c r="M85" s="15">
        <f>VLOOKUP($A85,'Потребление ЭЭ_проектная линия'!$A$6:$JR$154,269+M$4-2022,FALSE)</f>
        <v>0</v>
      </c>
      <c r="N85" s="14"/>
    </row>
    <row r="86" spans="1:14" x14ac:dyDescent="0.25">
      <c r="A86" s="5" t="s">
        <v>159</v>
      </c>
      <c r="B86" s="3" t="s">
        <v>160</v>
      </c>
      <c r="C86" s="3" t="s">
        <v>314</v>
      </c>
      <c r="E86" s="14">
        <f>VLOOKUP($A86,'Потребление ЭЭ_проектная линия'!$A$6:$JR$154,269+E$4-2022,FALSE)</f>
        <v>0</v>
      </c>
      <c r="F86" s="15">
        <f>VLOOKUP($A86,'Потребление ЭЭ_проектная линия'!$A$6:$JR$154,269+F$4-2022,FALSE)</f>
        <v>0</v>
      </c>
      <c r="G86" s="15">
        <f>VLOOKUP($A86,'Потребление ЭЭ_проектная линия'!$A$6:$JR$154,269+G$4-2022,FALSE)</f>
        <v>150482.69370342858</v>
      </c>
      <c r="H86" s="15">
        <f>VLOOKUP($A86,'Потребление ЭЭ_проектная линия'!$A$6:$JR$154,269+H$4-2022,FALSE)</f>
        <v>177535.95825685712</v>
      </c>
      <c r="I86" s="15">
        <f>VLOOKUP($A86,'Потребление ЭЭ_проектная линия'!$A$6:$JR$154,269+I$4-2022,FALSE)</f>
        <v>177535.95825685712</v>
      </c>
      <c r="J86" s="15">
        <f>VLOOKUP($A86,'Потребление ЭЭ_проектная линия'!$A$6:$JR$154,269+J$4-2022,FALSE)</f>
        <v>177535.95825685712</v>
      </c>
      <c r="K86" s="15">
        <f>VLOOKUP($A86,'Потребление ЭЭ_проектная линия'!$A$6:$JR$154,269+K$4-2022,FALSE)</f>
        <v>177535.95825685712</v>
      </c>
      <c r="L86" s="15">
        <f>VLOOKUP($A86,'Потребление ЭЭ_проектная линия'!$A$6:$JR$154,269+L$4-2022,FALSE)</f>
        <v>29880.84</v>
      </c>
      <c r="M86" s="15">
        <f>VLOOKUP($A86,'Потребление ЭЭ_проектная линия'!$A$6:$JR$154,269+M$4-2022,FALSE)</f>
        <v>0</v>
      </c>
      <c r="N86" s="14"/>
    </row>
    <row r="87" spans="1:14" x14ac:dyDescent="0.25">
      <c r="A87" s="5" t="s">
        <v>147</v>
      </c>
      <c r="B87" s="3" t="s">
        <v>148</v>
      </c>
      <c r="C87" s="3" t="s">
        <v>314</v>
      </c>
      <c r="E87" s="14">
        <f>VLOOKUP($A87,'Потребление ЭЭ_проектная линия'!$A$6:$JR$154,269+E$4-2022,FALSE)</f>
        <v>0</v>
      </c>
      <c r="F87" s="15">
        <f>VLOOKUP($A87,'Потребление ЭЭ_проектная линия'!$A$6:$JR$154,269+F$4-2022,FALSE)</f>
        <v>0</v>
      </c>
      <c r="G87" s="15">
        <f>VLOOKUP($A87,'Потребление ЭЭ_проектная линия'!$A$6:$JR$154,269+G$4-2022,FALSE)</f>
        <v>97631.77899851666</v>
      </c>
      <c r="H87" s="15">
        <f>VLOOKUP($A87,'Потребление ЭЭ_проектная линия'!$A$6:$JR$154,269+H$4-2022,FALSE)</f>
        <v>110572.12614092379</v>
      </c>
      <c r="I87" s="15">
        <f>VLOOKUP($A87,'Потребление ЭЭ_проектная линия'!$A$6:$JR$154,269+I$4-2022,FALSE)</f>
        <v>110572.12614092379</v>
      </c>
      <c r="J87" s="15">
        <f>VLOOKUP($A87,'Потребление ЭЭ_проектная линия'!$A$6:$JR$154,269+J$4-2022,FALSE)</f>
        <v>110572.12614092379</v>
      </c>
      <c r="K87" s="15">
        <f>VLOOKUP($A87,'Потребление ЭЭ_проектная линия'!$A$6:$JR$154,269+K$4-2022,FALSE)</f>
        <v>110572.12614092379</v>
      </c>
      <c r="L87" s="15">
        <f>VLOOKUP($A87,'Потребление ЭЭ_проектная линия'!$A$6:$JR$154,269+L$4-2022,FALSE)</f>
        <v>16087.239043142854</v>
      </c>
      <c r="M87" s="15">
        <f>VLOOKUP($A87,'Потребление ЭЭ_проектная линия'!$A$6:$JR$154,269+M$4-2022,FALSE)</f>
        <v>0</v>
      </c>
      <c r="N87" s="14"/>
    </row>
    <row r="88" spans="1:14" x14ac:dyDescent="0.25">
      <c r="A88" s="1" t="s">
        <v>211</v>
      </c>
      <c r="B88" s="3" t="s">
        <v>212</v>
      </c>
      <c r="C88" s="3" t="s">
        <v>314</v>
      </c>
      <c r="E88" s="14">
        <f>VLOOKUP($A88,'Потребление ЭЭ_проектная линия'!$A$6:$JR$154,269+E$4-2022,FALSE)</f>
        <v>0</v>
      </c>
      <c r="F88" s="15">
        <f>VLOOKUP($A88,'Потребление ЭЭ_проектная линия'!$A$6:$JR$154,269+F$4-2022,FALSE)</f>
        <v>0</v>
      </c>
      <c r="G88" s="15">
        <f>VLOOKUP($A88,'Потребление ЭЭ_проектная линия'!$A$6:$JR$154,269+G$4-2022,FALSE)</f>
        <v>181258.3736889</v>
      </c>
      <c r="H88" s="15">
        <f>VLOOKUP($A88,'Потребление ЭЭ_проектная линия'!$A$6:$JR$154,269+H$4-2022,FALSE)</f>
        <v>221821.91312640003</v>
      </c>
      <c r="I88" s="15">
        <f>VLOOKUP($A88,'Потребление ЭЭ_проектная линия'!$A$6:$JR$154,269+I$4-2022,FALSE)</f>
        <v>221821.91312640003</v>
      </c>
      <c r="J88" s="15">
        <f>VLOOKUP($A88,'Потребление ЭЭ_проектная линия'!$A$6:$JR$154,269+J$4-2022,FALSE)</f>
        <v>221821.91312640003</v>
      </c>
      <c r="K88" s="15">
        <f>VLOOKUP($A88,'Потребление ЭЭ_проектная линия'!$A$6:$JR$154,269+K$4-2022,FALSE)</f>
        <v>221821.91312640003</v>
      </c>
      <c r="L88" s="15">
        <f>VLOOKUP($A88,'Потребление ЭЭ_проектная линия'!$A$6:$JR$154,269+L$4-2022,FALSE)</f>
        <v>48524.208862628569</v>
      </c>
      <c r="M88" s="15">
        <f>VLOOKUP($A88,'Потребление ЭЭ_проектная линия'!$A$6:$JR$154,269+M$4-2022,FALSE)</f>
        <v>0</v>
      </c>
      <c r="N88" s="14"/>
    </row>
    <row r="89" spans="1:14" x14ac:dyDescent="0.25">
      <c r="A89" s="1" t="s">
        <v>267</v>
      </c>
      <c r="B89" s="3" t="s">
        <v>268</v>
      </c>
      <c r="C89" s="3" t="s">
        <v>314</v>
      </c>
      <c r="E89" s="14">
        <f>VLOOKUP($A89,'Потребление ЭЭ_проектная линия'!$A$6:$JR$154,269+E$4-2022,FALSE)</f>
        <v>0</v>
      </c>
      <c r="F89" s="15">
        <f>VLOOKUP($A89,'Потребление ЭЭ_проектная линия'!$A$6:$JR$154,269+F$4-2022,FALSE)</f>
        <v>0</v>
      </c>
      <c r="G89" s="15">
        <f>VLOOKUP($A89,'Потребление ЭЭ_проектная линия'!$A$6:$JR$154,269+G$4-2022,FALSE)</f>
        <v>200183.77289285715</v>
      </c>
      <c r="H89" s="15">
        <f>VLOOKUP($A89,'Потребление ЭЭ_проектная линия'!$A$6:$JR$154,269+H$4-2022,FALSE)</f>
        <v>236857.98300000001</v>
      </c>
      <c r="I89" s="15">
        <f>VLOOKUP($A89,'Потребление ЭЭ_проектная линия'!$A$6:$JR$154,269+I$4-2022,FALSE)</f>
        <v>236857.98300000001</v>
      </c>
      <c r="J89" s="15">
        <f>VLOOKUP($A89,'Потребление ЭЭ_проектная линия'!$A$6:$JR$154,269+J$4-2022,FALSE)</f>
        <v>236857.98300000001</v>
      </c>
      <c r="K89" s="15">
        <f>VLOOKUP($A89,'Потребление ЭЭ_проектная линия'!$A$6:$JR$154,269+K$4-2022,FALSE)</f>
        <v>236857.98300000001</v>
      </c>
      <c r="L89" s="15">
        <f>VLOOKUP($A89,'Потребление ЭЭ_проектная линия'!$A$6:$JR$154,269+L$4-2022,FALSE)</f>
        <v>33899.526857142853</v>
      </c>
      <c r="M89" s="15">
        <f>VLOOKUP($A89,'Потребление ЭЭ_проектная линия'!$A$6:$JR$154,269+M$4-2022,FALSE)</f>
        <v>0</v>
      </c>
      <c r="N89" s="14"/>
    </row>
    <row r="90" spans="1:14" x14ac:dyDescent="0.25">
      <c r="A90" s="5" t="s">
        <v>25</v>
      </c>
      <c r="B90" s="3" t="s">
        <v>26</v>
      </c>
      <c r="C90" s="3" t="s">
        <v>314</v>
      </c>
      <c r="E90" s="14">
        <f>VLOOKUP($A90,'Потребление ЭЭ_проектная линия'!$A$6:$JR$154,269+E$4-2022,FALSE)</f>
        <v>0</v>
      </c>
      <c r="F90" s="15">
        <f>VLOOKUP($A90,'Потребление ЭЭ_проектная линия'!$A$6:$JR$154,269+F$4-2022,FALSE)</f>
        <v>0</v>
      </c>
      <c r="G90" s="15">
        <f>VLOOKUP($A90,'Потребление ЭЭ_проектная линия'!$A$6:$JR$154,269+G$4-2022,FALSE)</f>
        <v>119692.46000000002</v>
      </c>
      <c r="H90" s="15">
        <f>VLOOKUP($A90,'Потребление ЭЭ_проектная линия'!$A$6:$JR$154,269+H$4-2022,FALSE)</f>
        <v>143998.79</v>
      </c>
      <c r="I90" s="15">
        <f>VLOOKUP($A90,'Потребление ЭЭ_проектная линия'!$A$6:$JR$154,269+I$4-2022,FALSE)</f>
        <v>143998.79</v>
      </c>
      <c r="J90" s="15">
        <f>VLOOKUP($A90,'Потребление ЭЭ_проектная линия'!$A$6:$JR$154,269+J$4-2022,FALSE)</f>
        <v>143998.79</v>
      </c>
      <c r="K90" s="15">
        <f>VLOOKUP($A90,'Потребление ЭЭ_проектная линия'!$A$6:$JR$154,269+K$4-2022,FALSE)</f>
        <v>143998.79</v>
      </c>
      <c r="L90" s="15">
        <f>VLOOKUP($A90,'Потребление ЭЭ_проектная линия'!$A$6:$JR$154,269+L$4-2022,FALSE)</f>
        <v>27796.506000000001</v>
      </c>
      <c r="M90" s="15">
        <f>VLOOKUP($A90,'Потребление ЭЭ_проектная линия'!$A$6:$JR$154,269+M$4-2022,FALSE)</f>
        <v>0</v>
      </c>
      <c r="N90" s="14"/>
    </row>
    <row r="91" spans="1:14" x14ac:dyDescent="0.25">
      <c r="A91" s="5" t="s">
        <v>279</v>
      </c>
      <c r="B91" s="3" t="s">
        <v>280</v>
      </c>
      <c r="C91" s="3" t="s">
        <v>314</v>
      </c>
      <c r="E91" s="14">
        <f>VLOOKUP($A91,'Потребление ЭЭ_проектная линия'!$A$6:$JR$154,269+E$4-2022,FALSE)</f>
        <v>0</v>
      </c>
      <c r="F91" s="15">
        <f>VLOOKUP($A91,'Потребление ЭЭ_проектная линия'!$A$6:$JR$154,269+F$4-2022,FALSE)</f>
        <v>0</v>
      </c>
      <c r="G91" s="15">
        <f>VLOOKUP($A91,'Потребление ЭЭ_проектная линия'!$A$6:$JR$154,269+G$4-2022,FALSE)</f>
        <v>142733.00084200001</v>
      </c>
      <c r="H91" s="15">
        <f>VLOOKUP($A91,'Потребление ЭЭ_проектная линия'!$A$6:$JR$154,269+H$4-2022,FALSE)</f>
        <v>174450.12497</v>
      </c>
      <c r="I91" s="15">
        <f>VLOOKUP($A91,'Потребление ЭЭ_проектная линия'!$A$6:$JR$154,269+I$4-2022,FALSE)</f>
        <v>174450.12497</v>
      </c>
      <c r="J91" s="15">
        <f>VLOOKUP($A91,'Потребление ЭЭ_проектная линия'!$A$6:$JR$154,269+J$4-2022,FALSE)</f>
        <v>174450.12497</v>
      </c>
      <c r="K91" s="15">
        <f>VLOOKUP($A91,'Потребление ЭЭ_проектная линия'!$A$6:$JR$154,269+K$4-2022,FALSE)</f>
        <v>174450.12497</v>
      </c>
      <c r="L91" s="15">
        <f>VLOOKUP($A91,'Потребление ЭЭ_проектная линия'!$A$6:$JR$154,269+L$4-2022,FALSE)</f>
        <v>31549.31</v>
      </c>
      <c r="M91" s="15">
        <f>VLOOKUP($A91,'Потребление ЭЭ_проектная линия'!$A$6:$JR$154,269+M$4-2022,FALSE)</f>
        <v>0</v>
      </c>
      <c r="N91" s="14"/>
    </row>
    <row r="92" spans="1:14" x14ac:dyDescent="0.25">
      <c r="A92" s="1" t="s">
        <v>251</v>
      </c>
      <c r="B92" s="3" t="s">
        <v>252</v>
      </c>
      <c r="C92" s="3" t="s">
        <v>314</v>
      </c>
      <c r="E92" s="14">
        <f>VLOOKUP($A92,'Потребление ЭЭ_проектная линия'!$A$6:$JR$154,269+E$4-2022,FALSE)</f>
        <v>0</v>
      </c>
      <c r="F92" s="15">
        <f>VLOOKUP($A92,'Потребление ЭЭ_проектная линия'!$A$6:$JR$154,269+F$4-2022,FALSE)</f>
        <v>0</v>
      </c>
      <c r="G92" s="15">
        <f>VLOOKUP($A92,'Потребление ЭЭ_проектная линия'!$A$6:$JR$154,269+G$4-2022,FALSE)</f>
        <v>101203.48870177499</v>
      </c>
      <c r="H92" s="15">
        <f>VLOOKUP($A92,'Потребление ЭЭ_проектная линия'!$A$6:$JR$154,269+H$4-2022,FALSE)</f>
        <v>80186.09583353714</v>
      </c>
      <c r="I92" s="15">
        <f>VLOOKUP($A92,'Потребление ЭЭ_проектная линия'!$A$6:$JR$154,269+I$4-2022,FALSE)</f>
        <v>80186.09583353714</v>
      </c>
      <c r="J92" s="15">
        <f>VLOOKUP($A92,'Потребление ЭЭ_проектная линия'!$A$6:$JR$154,269+J$4-2022,FALSE)</f>
        <v>80186.09583353714</v>
      </c>
      <c r="K92" s="15">
        <f>VLOOKUP($A92,'Потребление ЭЭ_проектная линия'!$A$6:$JR$154,269+K$4-2022,FALSE)</f>
        <v>80186.09583353714</v>
      </c>
      <c r="L92" s="15">
        <f>VLOOKUP($A92,'Потребление ЭЭ_проектная линия'!$A$6:$JR$154,269+L$4-2022,FALSE)</f>
        <v>12527.797662894285</v>
      </c>
      <c r="M92" s="15">
        <f>VLOOKUP($A92,'Потребление ЭЭ_проектная линия'!$A$6:$JR$154,269+M$4-2022,FALSE)</f>
        <v>0</v>
      </c>
      <c r="N92" s="14"/>
    </row>
    <row r="93" spans="1:14" x14ac:dyDescent="0.25">
      <c r="A93" s="1" t="s">
        <v>213</v>
      </c>
      <c r="B93" s="3" t="s">
        <v>214</v>
      </c>
      <c r="C93" s="3" t="s">
        <v>314</v>
      </c>
      <c r="E93" s="14">
        <f>VLOOKUP($A93,'Потребление ЭЭ_проектная линия'!$A$6:$JR$154,269+E$4-2022,FALSE)</f>
        <v>0</v>
      </c>
      <c r="F93" s="15">
        <f>VLOOKUP($A93,'Потребление ЭЭ_проектная линия'!$A$6:$JR$154,269+F$4-2022,FALSE)</f>
        <v>0</v>
      </c>
      <c r="G93" s="15">
        <f>VLOOKUP($A93,'Потребление ЭЭ_проектная линия'!$A$6:$JR$154,269+G$4-2022,FALSE)</f>
        <v>148994.86931347146</v>
      </c>
      <c r="H93" s="15">
        <f>VLOOKUP($A93,'Потребление ЭЭ_проектная линия'!$A$6:$JR$154,269+H$4-2022,FALSE)</f>
        <v>116288.07029935716</v>
      </c>
      <c r="I93" s="15">
        <f>VLOOKUP($A93,'Потребление ЭЭ_проектная линия'!$A$6:$JR$154,269+I$4-2022,FALSE)</f>
        <v>116288.07029935716</v>
      </c>
      <c r="J93" s="15">
        <f>VLOOKUP($A93,'Потребление ЭЭ_проектная линия'!$A$6:$JR$154,269+J$4-2022,FALSE)</f>
        <v>116288.07029935716</v>
      </c>
      <c r="K93" s="15">
        <f>VLOOKUP($A93,'Потребление ЭЭ_проектная линия'!$A$6:$JR$154,269+K$4-2022,FALSE)</f>
        <v>116288.07029935716</v>
      </c>
      <c r="L93" s="15">
        <f>VLOOKUP($A93,'Потребление ЭЭ_проектная линия'!$A$6:$JR$154,269+L$4-2022,FALSE)</f>
        <v>16546.762349885714</v>
      </c>
      <c r="M93" s="15">
        <f>VLOOKUP($A93,'Потребление ЭЭ_проектная линия'!$A$6:$JR$154,269+M$4-2022,FALSE)</f>
        <v>0</v>
      </c>
      <c r="N93" s="14"/>
    </row>
    <row r="94" spans="1:14" x14ac:dyDescent="0.25">
      <c r="A94" s="5" t="s">
        <v>191</v>
      </c>
      <c r="B94" s="3" t="s">
        <v>192</v>
      </c>
      <c r="C94" s="3" t="s">
        <v>314</v>
      </c>
      <c r="E94" s="14">
        <f>VLOOKUP($A94,'Потребление ЭЭ_проектная линия'!$A$6:$JR$154,269+E$4-2022,FALSE)</f>
        <v>0</v>
      </c>
      <c r="F94" s="15">
        <f>VLOOKUP($A94,'Потребление ЭЭ_проектная линия'!$A$6:$JR$154,269+F$4-2022,FALSE)</f>
        <v>0</v>
      </c>
      <c r="G94" s="15">
        <f>VLOOKUP($A94,'Потребление ЭЭ_проектная линия'!$A$6:$JR$154,269+G$4-2022,FALSE)</f>
        <v>126784.40999999999</v>
      </c>
      <c r="H94" s="15">
        <f>VLOOKUP($A94,'Потребление ЭЭ_проектная линия'!$A$6:$JR$154,269+H$4-2022,FALSE)</f>
        <v>165006.41142857142</v>
      </c>
      <c r="I94" s="15">
        <f>VLOOKUP($A94,'Потребление ЭЭ_проектная линия'!$A$6:$JR$154,269+I$4-2022,FALSE)</f>
        <v>165006.41142857142</v>
      </c>
      <c r="J94" s="15">
        <f>VLOOKUP($A94,'Потребление ЭЭ_проектная линия'!$A$6:$JR$154,269+J$4-2022,FALSE)</f>
        <v>165006.41142857142</v>
      </c>
      <c r="K94" s="15">
        <f>VLOOKUP($A94,'Потребление ЭЭ_проектная линия'!$A$6:$JR$154,269+K$4-2022,FALSE)</f>
        <v>165006.41142857142</v>
      </c>
      <c r="L94" s="15">
        <f>VLOOKUP($A94,'Потребление ЭЭ_проектная линия'!$A$6:$JR$154,269+L$4-2022,FALSE)</f>
        <v>27637.379999999997</v>
      </c>
      <c r="M94" s="15">
        <f>VLOOKUP($A94,'Потребление ЭЭ_проектная линия'!$A$6:$JR$154,269+M$4-2022,FALSE)</f>
        <v>0</v>
      </c>
      <c r="N94" s="14"/>
    </row>
    <row r="95" spans="1:14" x14ac:dyDescent="0.25">
      <c r="A95" s="5" t="s">
        <v>243</v>
      </c>
      <c r="B95" s="3" t="s">
        <v>244</v>
      </c>
      <c r="C95" s="3" t="s">
        <v>314</v>
      </c>
      <c r="E95" s="14">
        <f>VLOOKUP($A95,'Потребление ЭЭ_проектная линия'!$A$6:$JR$154,269+E$4-2022,FALSE)</f>
        <v>0</v>
      </c>
      <c r="F95" s="15">
        <f>VLOOKUP($A95,'Потребление ЭЭ_проектная линия'!$A$6:$JR$154,269+F$4-2022,FALSE)</f>
        <v>0</v>
      </c>
      <c r="G95" s="15">
        <f>VLOOKUP($A95,'Потребление ЭЭ_проектная линия'!$A$6:$JR$154,269+G$4-2022,FALSE)</f>
        <v>106611.56350169415</v>
      </c>
      <c r="H95" s="15">
        <f>VLOOKUP($A95,'Потребление ЭЭ_проектная линия'!$A$6:$JR$154,269+H$4-2022,FALSE)</f>
        <v>121023.01672734681</v>
      </c>
      <c r="I95" s="15">
        <f>VLOOKUP($A95,'Потребление ЭЭ_проектная линия'!$A$6:$JR$154,269+I$4-2022,FALSE)</f>
        <v>121023.01672734681</v>
      </c>
      <c r="J95" s="15">
        <f>VLOOKUP($A95,'Потребление ЭЭ_проектная линия'!$A$6:$JR$154,269+J$4-2022,FALSE)</f>
        <v>121023.01672734681</v>
      </c>
      <c r="K95" s="15">
        <f>VLOOKUP($A95,'Потребление ЭЭ_проектная линия'!$A$6:$JR$154,269+K$4-2022,FALSE)</f>
        <v>121023.01672734681</v>
      </c>
      <c r="L95" s="15">
        <f>VLOOKUP($A95,'Потребление ЭЭ_проектная линия'!$A$6:$JR$154,269+L$4-2022,FALSE)</f>
        <v>18660.075000000001</v>
      </c>
      <c r="M95" s="15">
        <f>VLOOKUP($A95,'Потребление ЭЭ_проектная линия'!$A$6:$JR$154,269+M$4-2022,FALSE)</f>
        <v>0</v>
      </c>
      <c r="N95" s="14"/>
    </row>
    <row r="96" spans="1:14" x14ac:dyDescent="0.25">
      <c r="A96" s="1" t="s">
        <v>67</v>
      </c>
      <c r="B96" s="3" t="s">
        <v>68</v>
      </c>
      <c r="C96" s="3" t="s">
        <v>314</v>
      </c>
      <c r="E96" s="14">
        <f>VLOOKUP($A96,'Потребление ЭЭ_проектная линия'!$A$6:$JR$154,269+E$4-2022,FALSE)</f>
        <v>0</v>
      </c>
      <c r="F96" s="15">
        <f>VLOOKUP($A96,'Потребление ЭЭ_проектная линия'!$A$6:$JR$154,269+F$4-2022,FALSE)</f>
        <v>0</v>
      </c>
      <c r="G96" s="15">
        <f>VLOOKUP($A96,'Потребление ЭЭ_проектная линия'!$A$6:$JR$154,269+G$4-2022,FALSE)</f>
        <v>85310.131624842863</v>
      </c>
      <c r="H96" s="15">
        <f>VLOOKUP($A96,'Потребление ЭЭ_проектная линия'!$A$6:$JR$154,269+H$4-2022,FALSE)</f>
        <v>168004.70036103236</v>
      </c>
      <c r="I96" s="15">
        <f>VLOOKUP($A96,'Потребление ЭЭ_проектная линия'!$A$6:$JR$154,269+I$4-2022,FALSE)</f>
        <v>168004.70036103236</v>
      </c>
      <c r="J96" s="15">
        <f>VLOOKUP($A96,'Потребление ЭЭ_проектная линия'!$A$6:$JR$154,269+J$4-2022,FALSE)</f>
        <v>168004.70036103236</v>
      </c>
      <c r="K96" s="15">
        <f>VLOOKUP($A96,'Потребление ЭЭ_проектная линия'!$A$6:$JR$154,269+K$4-2022,FALSE)</f>
        <v>168004.70036103236</v>
      </c>
      <c r="L96" s="15">
        <f>VLOOKUP($A96,'Потребление ЭЭ_проектная линия'!$A$6:$JR$154,269+L$4-2022,FALSE)</f>
        <v>54752.378663618045</v>
      </c>
      <c r="M96" s="15">
        <f>VLOOKUP($A96,'Потребление ЭЭ_проектная линия'!$A$6:$JR$154,269+M$4-2022,FALSE)</f>
        <v>0</v>
      </c>
      <c r="N96" s="14"/>
    </row>
    <row r="97" spans="1:14" x14ac:dyDescent="0.25">
      <c r="A97" s="5" t="s">
        <v>89</v>
      </c>
      <c r="B97" s="3" t="s">
        <v>90</v>
      </c>
      <c r="C97" s="3" t="s">
        <v>314</v>
      </c>
      <c r="E97" s="14">
        <f>VLOOKUP($A97,'Потребление ЭЭ_проектная линия'!$A$6:$JR$154,269+E$4-2022,FALSE)</f>
        <v>0</v>
      </c>
      <c r="F97" s="15">
        <f>VLOOKUP($A97,'Потребление ЭЭ_проектная линия'!$A$6:$JR$154,269+F$4-2022,FALSE)</f>
        <v>0</v>
      </c>
      <c r="G97" s="15">
        <f>VLOOKUP($A97,'Потребление ЭЭ_проектная линия'!$A$6:$JR$154,269+G$4-2022,FALSE)</f>
        <v>149610.73654399998</v>
      </c>
      <c r="H97" s="15">
        <f>VLOOKUP($A97,'Потребление ЭЭ_проектная линия'!$A$6:$JR$154,269+H$4-2022,FALSE)</f>
        <v>206321.99544600002</v>
      </c>
      <c r="I97" s="15">
        <f>VLOOKUP($A97,'Потребление ЭЭ_проектная линия'!$A$6:$JR$154,269+I$4-2022,FALSE)</f>
        <v>206321.99544600002</v>
      </c>
      <c r="J97" s="15">
        <f>VLOOKUP($A97,'Потребление ЭЭ_проектная линия'!$A$6:$JR$154,269+J$4-2022,FALSE)</f>
        <v>206321.99544600002</v>
      </c>
      <c r="K97" s="15">
        <f>VLOOKUP($A97,'Потребление ЭЭ_проектная линия'!$A$6:$JR$154,269+K$4-2022,FALSE)</f>
        <v>206321.99544600002</v>
      </c>
      <c r="L97" s="15">
        <f>VLOOKUP($A97,'Потребление ЭЭ_проектная линия'!$A$6:$JR$154,269+L$4-2022,FALSE)</f>
        <v>49639.754081999999</v>
      </c>
      <c r="M97" s="15">
        <f>VLOOKUP($A97,'Потребление ЭЭ_проектная линия'!$A$6:$JR$154,269+M$4-2022,FALSE)</f>
        <v>0</v>
      </c>
      <c r="N97" s="14"/>
    </row>
    <row r="98" spans="1:14" x14ac:dyDescent="0.25">
      <c r="A98" s="5" t="s">
        <v>119</v>
      </c>
      <c r="B98" s="3" t="s">
        <v>120</v>
      </c>
      <c r="C98" s="3" t="s">
        <v>314</v>
      </c>
      <c r="E98" s="14">
        <f>VLOOKUP($A98,'Потребление ЭЭ_проектная линия'!$A$6:$JR$154,269+E$4-2022,FALSE)</f>
        <v>0</v>
      </c>
      <c r="F98" s="15">
        <f>VLOOKUP($A98,'Потребление ЭЭ_проектная линия'!$A$6:$JR$154,269+F$4-2022,FALSE)</f>
        <v>0</v>
      </c>
      <c r="G98" s="15">
        <f>VLOOKUP($A98,'Потребление ЭЭ_проектная линия'!$A$6:$JR$154,269+G$4-2022,FALSE)</f>
        <v>48620.844824999993</v>
      </c>
      <c r="H98" s="15">
        <f>VLOOKUP($A98,'Потребление ЭЭ_проектная линия'!$A$6:$JR$154,269+H$4-2022,FALSE)</f>
        <v>70859.880854999996</v>
      </c>
      <c r="I98" s="15">
        <f>VLOOKUP($A98,'Потребление ЭЭ_проектная линия'!$A$6:$JR$154,269+I$4-2022,FALSE)</f>
        <v>70859.880854999996</v>
      </c>
      <c r="J98" s="15">
        <f>VLOOKUP($A98,'Потребление ЭЭ_проектная линия'!$A$6:$JR$154,269+J$4-2022,FALSE)</f>
        <v>70859.880854999996</v>
      </c>
      <c r="K98" s="15">
        <f>VLOOKUP($A98,'Потребление ЭЭ_проектная линия'!$A$6:$JR$154,269+K$4-2022,FALSE)</f>
        <v>70859.880854999996</v>
      </c>
      <c r="L98" s="15">
        <f>VLOOKUP($A98,'Потребление ЭЭ_проектная линия'!$A$6:$JR$154,269+L$4-2022,FALSE)</f>
        <v>15879.769830000001</v>
      </c>
      <c r="M98" s="15">
        <f>VLOOKUP($A98,'Потребление ЭЭ_проектная линия'!$A$6:$JR$154,269+M$4-2022,FALSE)</f>
        <v>0</v>
      </c>
      <c r="N98" s="14"/>
    </row>
    <row r="99" spans="1:14" x14ac:dyDescent="0.25">
      <c r="A99" s="5" t="s">
        <v>277</v>
      </c>
      <c r="B99" s="3" t="s">
        <v>278</v>
      </c>
      <c r="C99" s="3" t="s">
        <v>314</v>
      </c>
      <c r="E99" s="14">
        <f>VLOOKUP($A99,'Потребление ЭЭ_проектная линия'!$A$6:$JR$154,269+E$4-2022,FALSE)</f>
        <v>0</v>
      </c>
      <c r="F99" s="15">
        <f>VLOOKUP($A99,'Потребление ЭЭ_проектная линия'!$A$6:$JR$154,269+F$4-2022,FALSE)</f>
        <v>0</v>
      </c>
      <c r="G99" s="15">
        <f>VLOOKUP($A99,'Потребление ЭЭ_проектная линия'!$A$6:$JR$154,269+G$4-2022,FALSE)</f>
        <v>94688.925000000003</v>
      </c>
      <c r="H99" s="15">
        <f>VLOOKUP($A99,'Потребление ЭЭ_проектная линия'!$A$6:$JR$154,269+H$4-2022,FALSE)</f>
        <v>134679.11000000002</v>
      </c>
      <c r="I99" s="15">
        <f>VLOOKUP($A99,'Потребление ЭЭ_проектная линия'!$A$6:$JR$154,269+I$4-2022,FALSE)</f>
        <v>134679.11000000002</v>
      </c>
      <c r="J99" s="15">
        <f>VLOOKUP($A99,'Потребление ЭЭ_проектная линия'!$A$6:$JR$154,269+J$4-2022,FALSE)</f>
        <v>134679.11000000002</v>
      </c>
      <c r="K99" s="15">
        <f>VLOOKUP($A99,'Потребление ЭЭ_проектная линия'!$A$6:$JR$154,269+K$4-2022,FALSE)</f>
        <v>134679.11000000002</v>
      </c>
      <c r="L99" s="15">
        <f>VLOOKUP($A99,'Потребление ЭЭ_проектная линия'!$A$6:$JR$154,269+L$4-2022,FALSE)</f>
        <v>38491.61</v>
      </c>
      <c r="M99" s="15">
        <f>VLOOKUP($A99,'Потребление ЭЭ_проектная линия'!$A$6:$JR$154,269+M$4-2022,FALSE)</f>
        <v>0</v>
      </c>
      <c r="N99" s="14"/>
    </row>
    <row r="100" spans="1:14" x14ac:dyDescent="0.25">
      <c r="A100" s="5" t="s">
        <v>297</v>
      </c>
      <c r="B100" s="3" t="s">
        <v>298</v>
      </c>
      <c r="C100" s="3" t="s">
        <v>314</v>
      </c>
      <c r="E100" s="14">
        <f>VLOOKUP($A100,'Потребление ЭЭ_проектная линия'!$A$6:$JR$154,269+E$4-2022,FALSE)</f>
        <v>0</v>
      </c>
      <c r="F100" s="15">
        <f>VLOOKUP($A100,'Потребление ЭЭ_проектная линия'!$A$6:$JR$154,269+F$4-2022,FALSE)</f>
        <v>0</v>
      </c>
      <c r="G100" s="15">
        <f>VLOOKUP($A100,'Потребление ЭЭ_проектная линия'!$A$6:$JR$154,269+G$4-2022,FALSE)</f>
        <v>115351.10616</v>
      </c>
      <c r="H100" s="15">
        <f>VLOOKUP($A100,'Потребление ЭЭ_проектная линия'!$A$6:$JR$154,269+H$4-2022,FALSE)</f>
        <v>152816.296875</v>
      </c>
      <c r="I100" s="15">
        <f>VLOOKUP($A100,'Потребление ЭЭ_проектная линия'!$A$6:$JR$154,269+I$4-2022,FALSE)</f>
        <v>152816.296875</v>
      </c>
      <c r="J100" s="15">
        <f>VLOOKUP($A100,'Потребление ЭЭ_проектная линия'!$A$6:$JR$154,269+J$4-2022,FALSE)</f>
        <v>152816.296875</v>
      </c>
      <c r="K100" s="15">
        <f>VLOOKUP($A100,'Потребление ЭЭ_проектная линия'!$A$6:$JR$154,269+K$4-2022,FALSE)</f>
        <v>152816.296875</v>
      </c>
      <c r="L100" s="15">
        <f>VLOOKUP($A100,'Потребление ЭЭ_проектная линия'!$A$6:$JR$154,269+L$4-2022,FALSE)</f>
        <v>39898.824114000003</v>
      </c>
      <c r="M100" s="15">
        <f>VLOOKUP($A100,'Потребление ЭЭ_проектная линия'!$A$6:$JR$154,269+M$4-2022,FALSE)</f>
        <v>0</v>
      </c>
      <c r="N100" s="14"/>
    </row>
    <row r="101" spans="1:14" x14ac:dyDescent="0.25">
      <c r="A101" s="5" t="s">
        <v>281</v>
      </c>
      <c r="B101" s="3" t="s">
        <v>282</v>
      </c>
      <c r="C101" s="3" t="s">
        <v>314</v>
      </c>
      <c r="E101" s="14">
        <f>VLOOKUP($A101,'Потребление ЭЭ_проектная линия'!$A$6:$JR$154,269+E$4-2022,FALSE)</f>
        <v>0</v>
      </c>
      <c r="F101" s="15">
        <f>VLOOKUP($A101,'Потребление ЭЭ_проектная линия'!$A$6:$JR$154,269+F$4-2022,FALSE)</f>
        <v>0</v>
      </c>
      <c r="G101" s="15">
        <f>VLOOKUP($A101,'Потребление ЭЭ_проектная линия'!$A$6:$JR$154,269+G$4-2022,FALSE)</f>
        <v>141334.74000000002</v>
      </c>
      <c r="H101" s="15">
        <f>VLOOKUP($A101,'Потребление ЭЭ_проектная линия'!$A$6:$JR$154,269+H$4-2022,FALSE)</f>
        <v>177992.2</v>
      </c>
      <c r="I101" s="15">
        <f>VLOOKUP($A101,'Потребление ЭЭ_проектная линия'!$A$6:$JR$154,269+I$4-2022,FALSE)</f>
        <v>177992.2</v>
      </c>
      <c r="J101" s="15">
        <f>VLOOKUP($A101,'Потребление ЭЭ_проектная линия'!$A$6:$JR$154,269+J$4-2022,FALSE)</f>
        <v>177992.2</v>
      </c>
      <c r="K101" s="15">
        <f>VLOOKUP($A101,'Потребление ЭЭ_проектная линия'!$A$6:$JR$154,269+K$4-2022,FALSE)</f>
        <v>177992.2</v>
      </c>
      <c r="L101" s="15">
        <f>VLOOKUP($A101,'Потребление ЭЭ_проектная линия'!$A$6:$JR$154,269+L$4-2022,FALSE)</f>
        <v>39413.259999999995</v>
      </c>
      <c r="M101" s="15">
        <f>VLOOKUP($A101,'Потребление ЭЭ_проектная линия'!$A$6:$JR$154,269+M$4-2022,FALSE)</f>
        <v>0</v>
      </c>
      <c r="N101" s="14"/>
    </row>
    <row r="102" spans="1:14" x14ac:dyDescent="0.25">
      <c r="A102" s="5" t="s">
        <v>193</v>
      </c>
      <c r="B102" s="3" t="s">
        <v>194</v>
      </c>
      <c r="C102" s="3" t="s">
        <v>314</v>
      </c>
      <c r="E102" s="14">
        <f>VLOOKUP($A102,'Потребление ЭЭ_проектная линия'!$A$6:$JR$154,269+E$4-2022,FALSE)</f>
        <v>0</v>
      </c>
      <c r="F102" s="15">
        <f>VLOOKUP($A102,'Потребление ЭЭ_проектная линия'!$A$6:$JR$154,269+F$4-2022,FALSE)</f>
        <v>0</v>
      </c>
      <c r="G102" s="15">
        <f>VLOOKUP($A102,'Потребление ЭЭ_проектная линия'!$A$6:$JR$154,269+G$4-2022,FALSE)</f>
        <v>103662.2115372671</v>
      </c>
      <c r="H102" s="15">
        <f>VLOOKUP($A102,'Потребление ЭЭ_проектная линия'!$A$6:$JR$154,269+H$4-2022,FALSE)</f>
        <v>131253.14500000002</v>
      </c>
      <c r="I102" s="15">
        <f>VLOOKUP($A102,'Потребление ЭЭ_проектная линия'!$A$6:$JR$154,269+I$4-2022,FALSE)</f>
        <v>131253.14500000002</v>
      </c>
      <c r="J102" s="15">
        <f>VLOOKUP($A102,'Потребление ЭЭ_проектная линия'!$A$6:$JR$154,269+J$4-2022,FALSE)</f>
        <v>131253.14500000002</v>
      </c>
      <c r="K102" s="15">
        <f>VLOOKUP($A102,'Потребление ЭЭ_проектная линия'!$A$6:$JR$154,269+K$4-2022,FALSE)</f>
        <v>131253.14500000002</v>
      </c>
      <c r="L102" s="15">
        <f>VLOOKUP($A102,'Потребление ЭЭ_проектная линия'!$A$6:$JR$154,269+L$4-2022,FALSE)</f>
        <v>29158.215</v>
      </c>
      <c r="M102" s="15">
        <f>VLOOKUP($A102,'Потребление ЭЭ_проектная линия'!$A$6:$JR$154,269+M$4-2022,FALSE)</f>
        <v>0</v>
      </c>
      <c r="N102" s="14"/>
    </row>
    <row r="103" spans="1:14" x14ac:dyDescent="0.25">
      <c r="A103" s="5" t="s">
        <v>245</v>
      </c>
      <c r="B103" s="3" t="s">
        <v>246</v>
      </c>
      <c r="C103" s="3" t="s">
        <v>314</v>
      </c>
      <c r="E103" s="14">
        <f>VLOOKUP($A103,'Потребление ЭЭ_проектная линия'!$A$6:$JR$154,269+E$4-2022,FALSE)</f>
        <v>0</v>
      </c>
      <c r="F103" s="15">
        <f>VLOOKUP($A103,'Потребление ЭЭ_проектная линия'!$A$6:$JR$154,269+F$4-2022,FALSE)</f>
        <v>0</v>
      </c>
      <c r="G103" s="15">
        <f>VLOOKUP($A103,'Потребление ЭЭ_проектная линия'!$A$6:$JR$154,269+G$4-2022,FALSE)</f>
        <v>213458.36191304348</v>
      </c>
      <c r="H103" s="15">
        <f>VLOOKUP($A103,'Потребление ЭЭ_проектная линия'!$A$6:$JR$154,269+H$4-2022,FALSE)</f>
        <v>273703.52157620137</v>
      </c>
      <c r="I103" s="15">
        <f>VLOOKUP($A103,'Потребление ЭЭ_проектная линия'!$A$6:$JR$154,269+I$4-2022,FALSE)</f>
        <v>273703.52157620137</v>
      </c>
      <c r="J103" s="15">
        <f>VLOOKUP($A103,'Потребление ЭЭ_проектная линия'!$A$6:$JR$154,269+J$4-2022,FALSE)</f>
        <v>273703.52157620137</v>
      </c>
      <c r="K103" s="15">
        <f>VLOOKUP($A103,'Потребление ЭЭ_проектная линия'!$A$6:$JR$154,269+K$4-2022,FALSE)</f>
        <v>273703.52157620137</v>
      </c>
      <c r="L103" s="15">
        <f>VLOOKUP($A103,'Потребление ЭЭ_проектная линия'!$A$6:$JR$154,269+L$4-2022,FALSE)</f>
        <v>64767.19200000001</v>
      </c>
      <c r="M103" s="15">
        <f>VLOOKUP($A103,'Потребление ЭЭ_проектная линия'!$A$6:$JR$154,269+M$4-2022,FALSE)</f>
        <v>0</v>
      </c>
      <c r="N103" s="14"/>
    </row>
    <row r="104" spans="1:14" x14ac:dyDescent="0.25">
      <c r="A104" s="5" t="s">
        <v>117</v>
      </c>
      <c r="B104" s="3" t="s">
        <v>118</v>
      </c>
      <c r="C104" s="3" t="s">
        <v>314</v>
      </c>
      <c r="E104" s="14">
        <f>VLOOKUP($A104,'Потребление ЭЭ_проектная линия'!$A$6:$JR$154,269+E$4-2022,FALSE)</f>
        <v>0</v>
      </c>
      <c r="F104" s="15">
        <f>VLOOKUP($A104,'Потребление ЭЭ_проектная линия'!$A$6:$JR$154,269+F$4-2022,FALSE)</f>
        <v>0</v>
      </c>
      <c r="G104" s="15">
        <f>VLOOKUP($A104,'Потребление ЭЭ_проектная линия'!$A$6:$JR$154,269+G$4-2022,FALSE)</f>
        <v>80732.274942857126</v>
      </c>
      <c r="H104" s="15">
        <f>VLOOKUP($A104,'Потребление ЭЭ_проектная линия'!$A$6:$JR$154,269+H$4-2022,FALSE)</f>
        <v>103446.89827142857</v>
      </c>
      <c r="I104" s="15">
        <f>VLOOKUP($A104,'Потребление ЭЭ_проектная линия'!$A$6:$JR$154,269+I$4-2022,FALSE)</f>
        <v>103446.89827142857</v>
      </c>
      <c r="J104" s="15">
        <f>VLOOKUP($A104,'Потребление ЭЭ_проектная линия'!$A$6:$JR$154,269+J$4-2022,FALSE)</f>
        <v>103446.89827142857</v>
      </c>
      <c r="K104" s="15">
        <f>VLOOKUP($A104,'Потребление ЭЭ_проектная линия'!$A$6:$JR$154,269+K$4-2022,FALSE)</f>
        <v>103446.89827142857</v>
      </c>
      <c r="L104" s="15">
        <f>VLOOKUP($A104,'Потребление ЭЭ_проектная линия'!$A$6:$JR$154,269+L$4-2022,FALSE)</f>
        <v>24548.287657142857</v>
      </c>
      <c r="M104" s="15">
        <f>VLOOKUP($A104,'Потребление ЭЭ_проектная линия'!$A$6:$JR$154,269+M$4-2022,FALSE)</f>
        <v>0</v>
      </c>
      <c r="N104" s="14"/>
    </row>
    <row r="105" spans="1:14" x14ac:dyDescent="0.25">
      <c r="A105" s="5" t="s">
        <v>289</v>
      </c>
      <c r="B105" s="3" t="s">
        <v>290</v>
      </c>
      <c r="C105" s="3" t="s">
        <v>314</v>
      </c>
      <c r="E105" s="14">
        <f>VLOOKUP($A105,'Потребление ЭЭ_проектная линия'!$A$6:$JR$154,269+E$4-2022,FALSE)</f>
        <v>0</v>
      </c>
      <c r="F105" s="15">
        <f>VLOOKUP($A105,'Потребление ЭЭ_проектная линия'!$A$6:$JR$154,269+F$4-2022,FALSE)</f>
        <v>0</v>
      </c>
      <c r="G105" s="15">
        <f>VLOOKUP($A105,'Потребление ЭЭ_проектная линия'!$A$6:$JR$154,269+G$4-2022,FALSE)</f>
        <v>106339.34298</v>
      </c>
      <c r="H105" s="15">
        <f>VLOOKUP($A105,'Потребление ЭЭ_проектная линия'!$A$6:$JR$154,269+H$4-2022,FALSE)</f>
        <v>168011.39075999998</v>
      </c>
      <c r="I105" s="15">
        <f>VLOOKUP($A105,'Потребление ЭЭ_проектная линия'!$A$6:$JR$154,269+I$4-2022,FALSE)</f>
        <v>168011.39075999998</v>
      </c>
      <c r="J105" s="15">
        <f>VLOOKUP($A105,'Потребление ЭЭ_проектная линия'!$A$6:$JR$154,269+J$4-2022,FALSE)</f>
        <v>168011.39075999998</v>
      </c>
      <c r="K105" s="15">
        <f>VLOOKUP($A105,'Потребление ЭЭ_проектная линия'!$A$6:$JR$154,269+K$4-2022,FALSE)</f>
        <v>168011.39075999998</v>
      </c>
      <c r="L105" s="15">
        <f>VLOOKUP($A105,'Потребление ЭЭ_проектная линия'!$A$6:$JR$154,269+L$4-2022,FALSE)</f>
        <v>58819.437160000001</v>
      </c>
      <c r="M105" s="15">
        <f>VLOOKUP($A105,'Потребление ЭЭ_проектная линия'!$A$6:$JR$154,269+M$4-2022,FALSE)</f>
        <v>0</v>
      </c>
      <c r="N105" s="14"/>
    </row>
    <row r="106" spans="1:14" x14ac:dyDescent="0.25">
      <c r="A106" s="5" t="s">
        <v>121</v>
      </c>
      <c r="B106" s="3" t="s">
        <v>122</v>
      </c>
      <c r="C106" s="3" t="s">
        <v>314</v>
      </c>
      <c r="E106" s="14">
        <f>VLOOKUP($A106,'Потребление ЭЭ_проектная линия'!$A$6:$JR$154,269+E$4-2022,FALSE)</f>
        <v>0</v>
      </c>
      <c r="F106" s="15">
        <f>VLOOKUP($A106,'Потребление ЭЭ_проектная линия'!$A$6:$JR$154,269+F$4-2022,FALSE)</f>
        <v>0</v>
      </c>
      <c r="G106" s="15">
        <f>VLOOKUP($A106,'Потребление ЭЭ_проектная линия'!$A$6:$JR$154,269+G$4-2022,FALSE)</f>
        <v>123563.42675100001</v>
      </c>
      <c r="H106" s="15">
        <f>VLOOKUP($A106,'Потребление ЭЭ_проектная линия'!$A$6:$JR$154,269+H$4-2022,FALSE)</f>
        <v>169300.66889250002</v>
      </c>
      <c r="I106" s="15">
        <f>VLOOKUP($A106,'Потребление ЭЭ_проектная линия'!$A$6:$JR$154,269+I$4-2022,FALSE)</f>
        <v>169300.66889250002</v>
      </c>
      <c r="J106" s="15">
        <f>VLOOKUP($A106,'Потребление ЭЭ_проектная линия'!$A$6:$JR$154,269+J$4-2022,FALSE)</f>
        <v>169300.66889250002</v>
      </c>
      <c r="K106" s="15">
        <f>VLOOKUP($A106,'Потребление ЭЭ_проектная линия'!$A$6:$JR$154,269+K$4-2022,FALSE)</f>
        <v>169300.66889250002</v>
      </c>
      <c r="L106" s="15">
        <f>VLOOKUP($A106,'Потребление ЭЭ_проектная линия'!$A$6:$JR$154,269+L$4-2022,FALSE)</f>
        <v>44170.198254000003</v>
      </c>
      <c r="M106" s="15">
        <f>VLOOKUP($A106,'Потребление ЭЭ_проектная линия'!$A$6:$JR$154,269+M$4-2022,FALSE)</f>
        <v>0</v>
      </c>
      <c r="N106" s="14"/>
    </row>
    <row r="107" spans="1:14" x14ac:dyDescent="0.25">
      <c r="A107" s="5" t="s">
        <v>95</v>
      </c>
      <c r="B107" s="3" t="s">
        <v>96</v>
      </c>
      <c r="C107" s="3" t="s">
        <v>314</v>
      </c>
      <c r="E107" s="14">
        <f>VLOOKUP($A107,'Потребление ЭЭ_проектная линия'!$A$6:$JR$154,269+E$4-2022,FALSE)</f>
        <v>0</v>
      </c>
      <c r="F107" s="15">
        <f>VLOOKUP($A107,'Потребление ЭЭ_проектная линия'!$A$6:$JR$154,269+F$4-2022,FALSE)</f>
        <v>0</v>
      </c>
      <c r="G107" s="15">
        <f>VLOOKUP($A107,'Потребление ЭЭ_проектная линия'!$A$6:$JR$154,269+G$4-2022,FALSE)</f>
        <v>131089.02000000002</v>
      </c>
      <c r="H107" s="15">
        <f>VLOOKUP($A107,'Потребление ЭЭ_проектная линия'!$A$6:$JR$154,269+H$4-2022,FALSE)</f>
        <v>168453.07500000001</v>
      </c>
      <c r="I107" s="15">
        <f>VLOOKUP($A107,'Потребление ЭЭ_проектная линия'!$A$6:$JR$154,269+I$4-2022,FALSE)</f>
        <v>168453.07500000001</v>
      </c>
      <c r="J107" s="15">
        <f>VLOOKUP($A107,'Потребление ЭЭ_проектная линия'!$A$6:$JR$154,269+J$4-2022,FALSE)</f>
        <v>168453.07500000001</v>
      </c>
      <c r="K107" s="15">
        <f>VLOOKUP($A107,'Потребление ЭЭ_проектная линия'!$A$6:$JR$154,269+K$4-2022,FALSE)</f>
        <v>168453.07500000001</v>
      </c>
      <c r="L107" s="15">
        <f>VLOOKUP($A107,'Потребление ЭЭ_проектная линия'!$A$6:$JR$154,269+L$4-2022,FALSE)</f>
        <v>42914.159999999996</v>
      </c>
      <c r="M107" s="15">
        <f>VLOOKUP($A107,'Потребление ЭЭ_проектная линия'!$A$6:$JR$154,269+M$4-2022,FALSE)</f>
        <v>0</v>
      </c>
      <c r="N107" s="14"/>
    </row>
    <row r="108" spans="1:14" x14ac:dyDescent="0.25">
      <c r="A108" s="5" t="s">
        <v>133</v>
      </c>
      <c r="B108" s="3" t="s">
        <v>134</v>
      </c>
      <c r="C108" s="3" t="s">
        <v>314</v>
      </c>
      <c r="E108" s="14">
        <f>VLOOKUP($A108,'Потребление ЭЭ_проектная линия'!$A$6:$JR$154,269+E$4-2022,FALSE)</f>
        <v>0</v>
      </c>
      <c r="F108" s="15">
        <f>VLOOKUP($A108,'Потребление ЭЭ_проектная линия'!$A$6:$JR$154,269+F$4-2022,FALSE)</f>
        <v>0</v>
      </c>
      <c r="G108" s="15">
        <f>VLOOKUP($A108,'Потребление ЭЭ_проектная линия'!$A$6:$JR$154,269+G$4-2022,FALSE)</f>
        <v>141585.02142857143</v>
      </c>
      <c r="H108" s="15">
        <f>VLOOKUP($A108,'Потребление ЭЭ_проектная линия'!$A$6:$JR$154,269+H$4-2022,FALSE)</f>
        <v>205562.06571428571</v>
      </c>
      <c r="I108" s="15">
        <f>VLOOKUP($A108,'Потребление ЭЭ_проектная линия'!$A$6:$JR$154,269+I$4-2022,FALSE)</f>
        <v>205562.06571428571</v>
      </c>
      <c r="J108" s="15">
        <f>VLOOKUP($A108,'Потребление ЭЭ_проектная линия'!$A$6:$JR$154,269+J$4-2022,FALSE)</f>
        <v>205562.06571428571</v>
      </c>
      <c r="K108" s="15">
        <f>VLOOKUP($A108,'Потребление ЭЭ_проектная линия'!$A$6:$JR$154,269+K$4-2022,FALSE)</f>
        <v>205562.06571428571</v>
      </c>
      <c r="L108" s="15">
        <f>VLOOKUP($A108,'Потребление ЭЭ_проектная линия'!$A$6:$JR$154,269+L$4-2022,FALSE)</f>
        <v>67706.774999999994</v>
      </c>
      <c r="M108" s="15">
        <f>VLOOKUP($A108,'Потребление ЭЭ_проектная линия'!$A$6:$JR$154,269+M$4-2022,FALSE)</f>
        <v>0</v>
      </c>
      <c r="N108" s="14"/>
    </row>
    <row r="109" spans="1:14" x14ac:dyDescent="0.25">
      <c r="A109" s="5" t="s">
        <v>81</v>
      </c>
      <c r="B109" s="3" t="s">
        <v>82</v>
      </c>
      <c r="C109" s="3" t="s">
        <v>314</v>
      </c>
      <c r="E109" s="14">
        <f>VLOOKUP($A109,'Потребление ЭЭ_проектная линия'!$A$6:$JR$154,269+E$4-2022,FALSE)</f>
        <v>0</v>
      </c>
      <c r="F109" s="15">
        <f>VLOOKUP($A109,'Потребление ЭЭ_проектная линия'!$A$6:$JR$154,269+F$4-2022,FALSE)</f>
        <v>0</v>
      </c>
      <c r="G109" s="15">
        <f>VLOOKUP($A109,'Потребление ЭЭ_проектная линия'!$A$6:$JR$154,269+G$4-2022,FALSE)</f>
        <v>149351.32499999998</v>
      </c>
      <c r="H109" s="15">
        <f>VLOOKUP($A109,'Потребление ЭЭ_проектная линия'!$A$6:$JR$154,269+H$4-2022,FALSE)</f>
        <v>195163.54500000001</v>
      </c>
      <c r="I109" s="15">
        <f>VLOOKUP($A109,'Потребление ЭЭ_проектная линия'!$A$6:$JR$154,269+I$4-2022,FALSE)</f>
        <v>195163.54500000001</v>
      </c>
      <c r="J109" s="15">
        <f>VLOOKUP($A109,'Потребление ЭЭ_проектная линия'!$A$6:$JR$154,269+J$4-2022,FALSE)</f>
        <v>195163.54500000001</v>
      </c>
      <c r="K109" s="15">
        <f>VLOOKUP($A109,'Потребление ЭЭ_проектная линия'!$A$6:$JR$154,269+K$4-2022,FALSE)</f>
        <v>195163.54500000001</v>
      </c>
      <c r="L109" s="15">
        <f>VLOOKUP($A109,'Потребление ЭЭ_проектная линия'!$A$6:$JR$154,269+L$4-2022,FALSE)</f>
        <v>43769.7</v>
      </c>
      <c r="M109" s="15">
        <f>VLOOKUP($A109,'Потребление ЭЭ_проектная линия'!$A$6:$JR$154,269+M$4-2022,FALSE)</f>
        <v>0</v>
      </c>
      <c r="N109" s="14"/>
    </row>
    <row r="110" spans="1:14" x14ac:dyDescent="0.25">
      <c r="A110" s="5" t="s">
        <v>185</v>
      </c>
      <c r="B110" s="3" t="s">
        <v>186</v>
      </c>
      <c r="C110" s="3" t="s">
        <v>314</v>
      </c>
      <c r="E110" s="14">
        <f>VLOOKUP($A110,'Потребление ЭЭ_проектная линия'!$A$6:$JR$154,269+E$4-2022,FALSE)</f>
        <v>0</v>
      </c>
      <c r="F110" s="15">
        <f>VLOOKUP($A110,'Потребление ЭЭ_проектная линия'!$A$6:$JR$154,269+F$4-2022,FALSE)</f>
        <v>0</v>
      </c>
      <c r="G110" s="15">
        <f>VLOOKUP($A110,'Потребление ЭЭ_проектная линия'!$A$6:$JR$154,269+G$4-2022,FALSE)</f>
        <v>100814.72620057143</v>
      </c>
      <c r="H110" s="15">
        <f>VLOOKUP($A110,'Потребление ЭЭ_проектная линия'!$A$6:$JR$154,269+H$4-2022,FALSE)</f>
        <v>139134.6903027143</v>
      </c>
      <c r="I110" s="15">
        <f>VLOOKUP($A110,'Потребление ЭЭ_проектная линия'!$A$6:$JR$154,269+I$4-2022,FALSE)</f>
        <v>139134.6903027143</v>
      </c>
      <c r="J110" s="15">
        <f>VLOOKUP($A110,'Потребление ЭЭ_проектная линия'!$A$6:$JR$154,269+J$4-2022,FALSE)</f>
        <v>139134.6903027143</v>
      </c>
      <c r="K110" s="15">
        <f>VLOOKUP($A110,'Потребление ЭЭ_проектная линия'!$A$6:$JR$154,269+K$4-2022,FALSE)</f>
        <v>139134.6903027143</v>
      </c>
      <c r="L110" s="15">
        <f>VLOOKUP($A110,'Потребление ЭЭ_проектная линия'!$A$6:$JR$154,269+L$4-2022,FALSE)</f>
        <v>38197.523556</v>
      </c>
      <c r="M110" s="15">
        <f>VLOOKUP($A110,'Потребление ЭЭ_проектная линия'!$A$6:$JR$154,269+M$4-2022,FALSE)</f>
        <v>0</v>
      </c>
      <c r="N110" s="14"/>
    </row>
    <row r="111" spans="1:14" x14ac:dyDescent="0.25">
      <c r="A111" s="5" t="s">
        <v>105</v>
      </c>
      <c r="B111" s="3" t="s">
        <v>106</v>
      </c>
      <c r="C111" s="3" t="s">
        <v>314</v>
      </c>
      <c r="E111" s="14">
        <f>VLOOKUP($A111,'Потребление ЭЭ_проектная линия'!$A$6:$JR$154,269+E$4-2022,FALSE)</f>
        <v>0</v>
      </c>
      <c r="F111" s="15">
        <f>VLOOKUP($A111,'Потребление ЭЭ_проектная линия'!$A$6:$JR$154,269+F$4-2022,FALSE)</f>
        <v>0</v>
      </c>
      <c r="G111" s="15">
        <f>VLOOKUP($A111,'Потребление ЭЭ_проектная линия'!$A$6:$JR$154,269+G$4-2022,FALSE)</f>
        <v>160064.84771428572</v>
      </c>
      <c r="H111" s="15">
        <f>VLOOKUP($A111,'Потребление ЭЭ_проектная линия'!$A$6:$JR$154,269+H$4-2022,FALSE)</f>
        <v>209559.14114285714</v>
      </c>
      <c r="I111" s="15">
        <f>VLOOKUP($A111,'Потребление ЭЭ_проектная линия'!$A$6:$JR$154,269+I$4-2022,FALSE)</f>
        <v>209559.14114285714</v>
      </c>
      <c r="J111" s="15">
        <f>VLOOKUP($A111,'Потребление ЭЭ_проектная линия'!$A$6:$JR$154,269+J$4-2022,FALSE)</f>
        <v>209559.14114285714</v>
      </c>
      <c r="K111" s="15">
        <f>VLOOKUP($A111,'Потребление ЭЭ_проектная линия'!$A$6:$JR$154,269+K$4-2022,FALSE)</f>
        <v>209559.14114285714</v>
      </c>
      <c r="L111" s="15">
        <f>VLOOKUP($A111,'Потребление ЭЭ_проектная линия'!$A$6:$JR$154,269+L$4-2022,FALSE)</f>
        <v>49242.766285714286</v>
      </c>
      <c r="M111" s="15">
        <f>VLOOKUP($A111,'Потребление ЭЭ_проектная линия'!$A$6:$JR$154,269+M$4-2022,FALSE)</f>
        <v>0</v>
      </c>
      <c r="N111" s="14"/>
    </row>
    <row r="112" spans="1:14" x14ac:dyDescent="0.25">
      <c r="A112" s="5" t="s">
        <v>237</v>
      </c>
      <c r="B112" s="3" t="s">
        <v>238</v>
      </c>
      <c r="C112" s="3" t="s">
        <v>314</v>
      </c>
      <c r="E112" s="14">
        <f>VLOOKUP($A112,'Потребление ЭЭ_проектная линия'!$A$6:$JR$154,269+E$4-2022,FALSE)</f>
        <v>0</v>
      </c>
      <c r="F112" s="15">
        <f>VLOOKUP($A112,'Потребление ЭЭ_проектная линия'!$A$6:$JR$154,269+F$4-2022,FALSE)</f>
        <v>0</v>
      </c>
      <c r="G112" s="15">
        <f>VLOOKUP($A112,'Потребление ЭЭ_проектная линия'!$A$6:$JR$154,269+G$4-2022,FALSE)</f>
        <v>96958.102895010903</v>
      </c>
      <c r="H112" s="15">
        <f>VLOOKUP($A112,'Потребление ЭЭ_проектная линия'!$A$6:$JR$154,269+H$4-2022,FALSE)</f>
        <v>124812.52709228786</v>
      </c>
      <c r="I112" s="15">
        <f>VLOOKUP($A112,'Потребление ЭЭ_проектная линия'!$A$6:$JR$154,269+I$4-2022,FALSE)</f>
        <v>124812.52709228786</v>
      </c>
      <c r="J112" s="15">
        <f>VLOOKUP($A112,'Потребление ЭЭ_проектная линия'!$A$6:$JR$154,269+J$4-2022,FALSE)</f>
        <v>124812.52709228786</v>
      </c>
      <c r="K112" s="15">
        <f>VLOOKUP($A112,'Потребление ЭЭ_проектная линия'!$A$6:$JR$154,269+K$4-2022,FALSE)</f>
        <v>124812.52709228786</v>
      </c>
      <c r="L112" s="15">
        <f>VLOOKUP($A112,'Потребление ЭЭ_проектная линия'!$A$6:$JR$154,269+L$4-2022,FALSE)</f>
        <v>28542.359999999997</v>
      </c>
      <c r="M112" s="15">
        <f>VLOOKUP($A112,'Потребление ЭЭ_проектная линия'!$A$6:$JR$154,269+M$4-2022,FALSE)</f>
        <v>0</v>
      </c>
      <c r="N112" s="14"/>
    </row>
    <row r="113" spans="1:14" x14ac:dyDescent="0.25">
      <c r="A113" s="5" t="s">
        <v>11</v>
      </c>
      <c r="B113" s="3" t="s">
        <v>12</v>
      </c>
      <c r="C113" s="3" t="s">
        <v>314</v>
      </c>
      <c r="E113" s="14">
        <f>VLOOKUP($A113,'Потребление ЭЭ_проектная линия'!$A$6:$JR$154,269+E$4-2022,FALSE)</f>
        <v>0</v>
      </c>
      <c r="F113" s="15">
        <f>VLOOKUP($A113,'Потребление ЭЭ_проектная линия'!$A$6:$JR$154,269+F$4-2022,FALSE)</f>
        <v>0</v>
      </c>
      <c r="G113" s="15">
        <f>VLOOKUP($A113,'Потребление ЭЭ_проектная линия'!$A$6:$JR$154,269+G$4-2022,FALSE)</f>
        <v>83337.183642857141</v>
      </c>
      <c r="H113" s="15">
        <f>VLOOKUP($A113,'Потребление ЭЭ_проектная линия'!$A$6:$JR$154,269+H$4-2022,FALSE)</f>
        <v>112246.04978571428</v>
      </c>
      <c r="I113" s="15">
        <f>VLOOKUP($A113,'Потребление ЭЭ_проектная линия'!$A$6:$JR$154,269+I$4-2022,FALSE)</f>
        <v>112246.04978571428</v>
      </c>
      <c r="J113" s="15">
        <f>VLOOKUP($A113,'Потребление ЭЭ_проектная линия'!$A$6:$JR$154,269+J$4-2022,FALSE)</f>
        <v>112246.04978571428</v>
      </c>
      <c r="K113" s="15">
        <f>VLOOKUP($A113,'Потребление ЭЭ_проектная линия'!$A$6:$JR$154,269+K$4-2022,FALSE)</f>
        <v>112246.04978571428</v>
      </c>
      <c r="L113" s="15">
        <f>VLOOKUP($A113,'Потребление ЭЭ_проектная линия'!$A$6:$JR$154,269+L$4-2022,FALSE)</f>
        <v>28134.990857142857</v>
      </c>
      <c r="M113" s="15">
        <f>VLOOKUP($A113,'Потребление ЭЭ_проектная линия'!$A$6:$JR$154,269+M$4-2022,FALSE)</f>
        <v>0</v>
      </c>
      <c r="N113" s="14"/>
    </row>
    <row r="114" spans="1:14" x14ac:dyDescent="0.25">
      <c r="A114" s="5" t="s">
        <v>37</v>
      </c>
      <c r="B114" s="3" t="s">
        <v>38</v>
      </c>
      <c r="C114" s="3" t="s">
        <v>314</v>
      </c>
      <c r="E114" s="14">
        <f>VLOOKUP($A114,'Потребление ЭЭ_проектная линия'!$A$6:$JR$154,269+E$4-2022,FALSE)</f>
        <v>0</v>
      </c>
      <c r="F114" s="15">
        <f>VLOOKUP($A114,'Потребление ЭЭ_проектная линия'!$A$6:$JR$154,269+F$4-2022,FALSE)</f>
        <v>0</v>
      </c>
      <c r="G114" s="15">
        <f>VLOOKUP($A114,'Потребление ЭЭ_проектная линия'!$A$6:$JR$154,269+G$4-2022,FALSE)</f>
        <v>94075.797795000035</v>
      </c>
      <c r="H114" s="15">
        <f>VLOOKUP($A114,'Потребление ЭЭ_проектная линия'!$A$6:$JR$154,269+H$4-2022,FALSE)</f>
        <v>133129.30777200009</v>
      </c>
      <c r="I114" s="15">
        <f>VLOOKUP($A114,'Потребление ЭЭ_проектная линия'!$A$6:$JR$154,269+I$4-2022,FALSE)</f>
        <v>133129.30777200009</v>
      </c>
      <c r="J114" s="15">
        <f>VLOOKUP($A114,'Потребление ЭЭ_проектная линия'!$A$6:$JR$154,269+J$4-2022,FALSE)</f>
        <v>133129.30777200009</v>
      </c>
      <c r="K114" s="15">
        <f>VLOOKUP($A114,'Потребление ЭЭ_проектная линия'!$A$6:$JR$154,269+K$4-2022,FALSE)</f>
        <v>133129.30777200009</v>
      </c>
      <c r="L114" s="15">
        <f>VLOOKUP($A114,'Потребление ЭЭ_проектная линия'!$A$6:$JR$154,269+L$4-2022,FALSE)</f>
        <v>40847.167725000108</v>
      </c>
      <c r="M114" s="15">
        <f>VLOOKUP($A114,'Потребление ЭЭ_проектная линия'!$A$6:$JR$154,269+M$4-2022,FALSE)</f>
        <v>0</v>
      </c>
      <c r="N114" s="14"/>
    </row>
    <row r="115" spans="1:14" x14ac:dyDescent="0.25">
      <c r="A115" s="5" t="s">
        <v>275</v>
      </c>
      <c r="B115" s="3" t="s">
        <v>276</v>
      </c>
      <c r="C115" s="3" t="s">
        <v>314</v>
      </c>
      <c r="E115" s="14">
        <f>VLOOKUP($A115,'Потребление ЭЭ_проектная линия'!$A$6:$JR$154,269+E$4-2022,FALSE)</f>
        <v>0</v>
      </c>
      <c r="F115" s="15">
        <f>VLOOKUP($A115,'Потребление ЭЭ_проектная линия'!$A$6:$JR$154,269+F$4-2022,FALSE)</f>
        <v>0</v>
      </c>
      <c r="G115" s="15">
        <f>VLOOKUP($A115,'Потребление ЭЭ_проектная линия'!$A$6:$JR$154,269+G$4-2022,FALSE)</f>
        <v>85020.420000000013</v>
      </c>
      <c r="H115" s="15">
        <f>VLOOKUP($A115,'Потребление ЭЭ_проектная линия'!$A$6:$JR$154,269+H$4-2022,FALSE)</f>
        <v>116816.37999999992</v>
      </c>
      <c r="I115" s="15">
        <f>VLOOKUP($A115,'Потребление ЭЭ_проектная линия'!$A$6:$JR$154,269+I$4-2022,FALSE)</f>
        <v>116816.37999999992</v>
      </c>
      <c r="J115" s="15">
        <f>VLOOKUP($A115,'Потребление ЭЭ_проектная линия'!$A$6:$JR$154,269+J$4-2022,FALSE)</f>
        <v>116816.37999999992</v>
      </c>
      <c r="K115" s="15">
        <f>VLOOKUP($A115,'Потребление ЭЭ_проектная линия'!$A$6:$JR$154,269+K$4-2022,FALSE)</f>
        <v>116816.37999999992</v>
      </c>
      <c r="L115" s="15">
        <f>VLOOKUP($A115,'Потребление ЭЭ_проектная линия'!$A$6:$JR$154,269+L$4-2022,FALSE)</f>
        <v>34488.380000000034</v>
      </c>
      <c r="M115" s="15">
        <f>VLOOKUP($A115,'Потребление ЭЭ_проектная линия'!$A$6:$JR$154,269+M$4-2022,FALSE)</f>
        <v>0</v>
      </c>
      <c r="N115" s="14"/>
    </row>
    <row r="116" spans="1:14" x14ac:dyDescent="0.25">
      <c r="A116" s="5" t="s">
        <v>5</v>
      </c>
      <c r="B116" s="3" t="s">
        <v>6</v>
      </c>
      <c r="C116" s="3" t="s">
        <v>314</v>
      </c>
      <c r="E116" s="14">
        <f>VLOOKUP($A116,'Потребление ЭЭ_проектная линия'!$A$6:$JR$154,269+E$4-2022,FALSE)</f>
        <v>0</v>
      </c>
      <c r="F116" s="15">
        <f>VLOOKUP($A116,'Потребление ЭЭ_проектная линия'!$A$6:$JR$154,269+F$4-2022,FALSE)</f>
        <v>0</v>
      </c>
      <c r="G116" s="15">
        <f>VLOOKUP($A116,'Потребление ЭЭ_проектная линия'!$A$6:$JR$154,269+G$4-2022,FALSE)</f>
        <v>112509.70023</v>
      </c>
      <c r="H116" s="15">
        <f>VLOOKUP($A116,'Потребление ЭЭ_проектная линия'!$A$6:$JR$154,269+H$4-2022,FALSE)</f>
        <v>160257.50953799998</v>
      </c>
      <c r="I116" s="15">
        <f>VLOOKUP($A116,'Потребление ЭЭ_проектная линия'!$A$6:$JR$154,269+I$4-2022,FALSE)</f>
        <v>160257.50953799998</v>
      </c>
      <c r="J116" s="15">
        <f>VLOOKUP($A116,'Потребление ЭЭ_проектная линия'!$A$6:$JR$154,269+J$4-2022,FALSE)</f>
        <v>160257.50953799998</v>
      </c>
      <c r="K116" s="15">
        <f>VLOOKUP($A116,'Потребление ЭЭ_проектная линия'!$A$6:$JR$154,269+K$4-2022,FALSE)</f>
        <v>160257.50953799998</v>
      </c>
      <c r="L116" s="15">
        <f>VLOOKUP($A116,'Потребление ЭЭ_проектная линия'!$A$6:$JR$154,269+L$4-2022,FALSE)</f>
        <v>47527.062228000003</v>
      </c>
      <c r="M116" s="15">
        <f>VLOOKUP($A116,'Потребление ЭЭ_проектная линия'!$A$6:$JR$154,269+M$4-2022,FALSE)</f>
        <v>0</v>
      </c>
      <c r="N116" s="14"/>
    </row>
    <row r="117" spans="1:14" x14ac:dyDescent="0.25">
      <c r="A117" s="5" t="s">
        <v>51</v>
      </c>
      <c r="B117" s="3" t="s">
        <v>52</v>
      </c>
      <c r="C117" s="3" t="s">
        <v>314</v>
      </c>
      <c r="E117" s="14">
        <f>VLOOKUP($A117,'Потребление ЭЭ_проектная линия'!$A$6:$JR$154,269+E$4-2022,FALSE)</f>
        <v>0</v>
      </c>
      <c r="F117" s="15">
        <f>VLOOKUP($A117,'Потребление ЭЭ_проектная линия'!$A$6:$JR$154,269+F$4-2022,FALSE)</f>
        <v>0</v>
      </c>
      <c r="G117" s="15">
        <f>VLOOKUP($A117,'Потребление ЭЭ_проектная линия'!$A$6:$JR$154,269+G$4-2022,FALSE)</f>
        <v>76774.001999999993</v>
      </c>
      <c r="H117" s="15">
        <f>VLOOKUP($A117,'Потребление ЭЭ_проектная линия'!$A$6:$JR$154,269+H$4-2022,FALSE)</f>
        <v>112827.06299999999</v>
      </c>
      <c r="I117" s="15">
        <f>VLOOKUP($A117,'Потребление ЭЭ_проектная линия'!$A$6:$JR$154,269+I$4-2022,FALSE)</f>
        <v>112827.06299999999</v>
      </c>
      <c r="J117" s="15">
        <f>VLOOKUP($A117,'Потребление ЭЭ_проектная линия'!$A$6:$JR$154,269+J$4-2022,FALSE)</f>
        <v>112827.06299999999</v>
      </c>
      <c r="K117" s="15">
        <f>VLOOKUP($A117,'Потребление ЭЭ_проектная линия'!$A$6:$JR$154,269+K$4-2022,FALSE)</f>
        <v>112827.06299999999</v>
      </c>
      <c r="L117" s="15">
        <f>VLOOKUP($A117,'Потребление ЭЭ_проектная линия'!$A$6:$JR$154,269+L$4-2022,FALSE)</f>
        <v>35122.68</v>
      </c>
      <c r="M117" s="15">
        <f>VLOOKUP($A117,'Потребление ЭЭ_проектная линия'!$A$6:$JR$154,269+M$4-2022,FALSE)</f>
        <v>0</v>
      </c>
      <c r="N117" s="14"/>
    </row>
    <row r="118" spans="1:14" x14ac:dyDescent="0.25">
      <c r="A118" s="5" t="s">
        <v>187</v>
      </c>
      <c r="B118" s="3" t="s">
        <v>188</v>
      </c>
      <c r="C118" s="3" t="s">
        <v>314</v>
      </c>
      <c r="E118" s="14">
        <f>VLOOKUP($A118,'Потребление ЭЭ_проектная линия'!$A$6:$JR$154,269+E$4-2022,FALSE)</f>
        <v>0</v>
      </c>
      <c r="F118" s="15">
        <f>VLOOKUP($A118,'Потребление ЭЭ_проектная линия'!$A$6:$JR$154,269+F$4-2022,FALSE)</f>
        <v>0</v>
      </c>
      <c r="G118" s="15">
        <f>VLOOKUP($A118,'Потребление ЭЭ_проектная линия'!$A$6:$JR$154,269+G$4-2022,FALSE)</f>
        <v>116340.42342857142</v>
      </c>
      <c r="H118" s="15">
        <f>VLOOKUP($A118,'Потребление ЭЭ_проектная линия'!$A$6:$JR$154,269+H$4-2022,FALSE)</f>
        <v>176021.67542857141</v>
      </c>
      <c r="I118" s="15">
        <f>VLOOKUP($A118,'Потребление ЭЭ_проектная линия'!$A$6:$JR$154,269+I$4-2022,FALSE)</f>
        <v>176021.67542857141</v>
      </c>
      <c r="J118" s="15">
        <f>VLOOKUP($A118,'Потребление ЭЭ_проектная линия'!$A$6:$JR$154,269+J$4-2022,FALSE)</f>
        <v>176021.67542857141</v>
      </c>
      <c r="K118" s="15">
        <f>VLOOKUP($A118,'Потребление ЭЭ_проектная линия'!$A$6:$JR$154,269+K$4-2022,FALSE)</f>
        <v>176021.67542857141</v>
      </c>
      <c r="L118" s="15">
        <f>VLOOKUP($A118,'Потребление ЭЭ_проектная линия'!$A$6:$JR$154,269+L$4-2022,FALSE)</f>
        <v>58322.966</v>
      </c>
      <c r="M118" s="15">
        <f>VLOOKUP($A118,'Потребление ЭЭ_проектная линия'!$A$6:$JR$154,269+M$4-2022,FALSE)</f>
        <v>0</v>
      </c>
      <c r="N118" s="14"/>
    </row>
    <row r="119" spans="1:14" x14ac:dyDescent="0.25">
      <c r="A119" s="5" t="s">
        <v>31</v>
      </c>
      <c r="B119" s="3" t="s">
        <v>32</v>
      </c>
      <c r="C119" s="3" t="s">
        <v>314</v>
      </c>
      <c r="E119" s="14">
        <f>VLOOKUP($A119,'Потребление ЭЭ_проектная линия'!$A$6:$JR$154,269+E$4-2022,FALSE)</f>
        <v>0</v>
      </c>
      <c r="F119" s="15">
        <f>VLOOKUP($A119,'Потребление ЭЭ_проектная линия'!$A$6:$JR$154,269+F$4-2022,FALSE)</f>
        <v>0</v>
      </c>
      <c r="G119" s="15">
        <f>VLOOKUP($A119,'Потребление ЭЭ_проектная линия'!$A$6:$JR$154,269+G$4-2022,FALSE)</f>
        <v>96738.099501999997</v>
      </c>
      <c r="H119" s="15">
        <f>VLOOKUP($A119,'Потребление ЭЭ_проектная линия'!$A$6:$JR$154,269+H$4-2022,FALSE)</f>
        <v>133455.66534199999</v>
      </c>
      <c r="I119" s="15">
        <f>VLOOKUP($A119,'Потребление ЭЭ_проектная линия'!$A$6:$JR$154,269+I$4-2022,FALSE)</f>
        <v>133455.66534199999</v>
      </c>
      <c r="J119" s="15">
        <f>VLOOKUP($A119,'Потребление ЭЭ_проектная линия'!$A$6:$JR$154,269+J$4-2022,FALSE)</f>
        <v>133455.66534199999</v>
      </c>
      <c r="K119" s="15">
        <f>VLOOKUP($A119,'Потребление ЭЭ_проектная линия'!$A$6:$JR$154,269+K$4-2022,FALSE)</f>
        <v>133455.66534199999</v>
      </c>
      <c r="L119" s="15">
        <f>VLOOKUP($A119,'Потребление ЭЭ_проектная линия'!$A$6:$JR$154,269+L$4-2022,FALSE)</f>
        <v>38607.687062000005</v>
      </c>
      <c r="M119" s="15">
        <f>VLOOKUP($A119,'Потребление ЭЭ_проектная линия'!$A$6:$JR$154,269+M$4-2022,FALSE)</f>
        <v>0</v>
      </c>
      <c r="N119" s="14"/>
    </row>
    <row r="120" spans="1:14" x14ac:dyDescent="0.25">
      <c r="A120" s="5" t="s">
        <v>49</v>
      </c>
      <c r="B120" s="3" t="s">
        <v>50</v>
      </c>
      <c r="C120" s="3" t="s">
        <v>314</v>
      </c>
      <c r="E120" s="14">
        <f>VLOOKUP($A120,'Потребление ЭЭ_проектная линия'!$A$6:$JR$154,269+E$4-2022,FALSE)</f>
        <v>0</v>
      </c>
      <c r="F120" s="15">
        <f>VLOOKUP($A120,'Потребление ЭЭ_проектная линия'!$A$6:$JR$154,269+F$4-2022,FALSE)</f>
        <v>0</v>
      </c>
      <c r="G120" s="15">
        <f>VLOOKUP($A120,'Потребление ЭЭ_проектная линия'!$A$6:$JR$154,269+G$4-2022,FALSE)</f>
        <v>97044.960000000065</v>
      </c>
      <c r="H120" s="15">
        <f>VLOOKUP($A120,'Потребление ЭЭ_проектная линия'!$A$6:$JR$154,269+H$4-2022,FALSE)</f>
        <v>150981.56999999992</v>
      </c>
      <c r="I120" s="15">
        <f>VLOOKUP($A120,'Потребление ЭЭ_проектная линия'!$A$6:$JR$154,269+I$4-2022,FALSE)</f>
        <v>150981.56999999992</v>
      </c>
      <c r="J120" s="15">
        <f>VLOOKUP($A120,'Потребление ЭЭ_проектная линия'!$A$6:$JR$154,269+J$4-2022,FALSE)</f>
        <v>150981.56999999992</v>
      </c>
      <c r="K120" s="15">
        <f>VLOOKUP($A120,'Потребление ЭЭ_проектная линия'!$A$6:$JR$154,269+K$4-2022,FALSE)</f>
        <v>150981.56999999992</v>
      </c>
      <c r="L120" s="15">
        <f>VLOOKUP($A120,'Потребление ЭЭ_проектная линия'!$A$6:$JR$154,269+L$4-2022,FALSE)</f>
        <v>53499.749999999913</v>
      </c>
      <c r="M120" s="15">
        <f>VLOOKUP($A120,'Потребление ЭЭ_проектная линия'!$A$6:$JR$154,269+M$4-2022,FALSE)</f>
        <v>0</v>
      </c>
      <c r="N120" s="14"/>
    </row>
    <row r="121" spans="1:14" x14ac:dyDescent="0.25">
      <c r="A121" s="5" t="s">
        <v>273</v>
      </c>
      <c r="B121" s="3" t="s">
        <v>274</v>
      </c>
      <c r="C121" s="3" t="s">
        <v>314</v>
      </c>
      <c r="E121" s="14">
        <f>VLOOKUP($A121,'Потребление ЭЭ_проектная линия'!$A$6:$JR$154,269+E$4-2022,FALSE)</f>
        <v>0</v>
      </c>
      <c r="F121" s="15">
        <f>VLOOKUP($A121,'Потребление ЭЭ_проектная линия'!$A$6:$JR$154,269+F$4-2022,FALSE)</f>
        <v>0</v>
      </c>
      <c r="G121" s="15">
        <f>VLOOKUP($A121,'Потребление ЭЭ_проектная линия'!$A$6:$JR$154,269+G$4-2022,FALSE)</f>
        <v>84848.793349999993</v>
      </c>
      <c r="H121" s="15">
        <f>VLOOKUP($A121,'Потребление ЭЭ_проектная линия'!$A$6:$JR$154,269+H$4-2022,FALSE)</f>
        <v>120532.97899999999</v>
      </c>
      <c r="I121" s="15">
        <f>VLOOKUP($A121,'Потребление ЭЭ_проектная линия'!$A$6:$JR$154,269+I$4-2022,FALSE)</f>
        <v>120532.97899999999</v>
      </c>
      <c r="J121" s="15">
        <f>VLOOKUP($A121,'Потребление ЭЭ_проектная линия'!$A$6:$JR$154,269+J$4-2022,FALSE)</f>
        <v>120532.97899999999</v>
      </c>
      <c r="K121" s="15">
        <f>VLOOKUP($A121,'Потребление ЭЭ_проектная линия'!$A$6:$JR$154,269+K$4-2022,FALSE)</f>
        <v>120532.97899999999</v>
      </c>
      <c r="L121" s="15">
        <f>VLOOKUP($A121,'Потребление ЭЭ_проектная линия'!$A$6:$JR$154,269+L$4-2022,FALSE)</f>
        <v>35713.330650000004</v>
      </c>
      <c r="M121" s="15">
        <f>VLOOKUP($A121,'Потребление ЭЭ_проектная линия'!$A$6:$JR$154,269+M$4-2022,FALSE)</f>
        <v>0</v>
      </c>
      <c r="N121" s="14"/>
    </row>
    <row r="122" spans="1:14" x14ac:dyDescent="0.25">
      <c r="A122" s="5" t="s">
        <v>197</v>
      </c>
      <c r="B122" s="3" t="s">
        <v>198</v>
      </c>
      <c r="C122" s="3" t="s">
        <v>314</v>
      </c>
      <c r="E122" s="14">
        <f>VLOOKUP($A122,'Потребление ЭЭ_проектная линия'!$A$6:$JR$154,269+E$4-2022,FALSE)</f>
        <v>0</v>
      </c>
      <c r="F122" s="15">
        <f>VLOOKUP($A122,'Потребление ЭЭ_проектная линия'!$A$6:$JR$154,269+F$4-2022,FALSE)</f>
        <v>0</v>
      </c>
      <c r="G122" s="15">
        <f>VLOOKUP($A122,'Потребление ЭЭ_проектная линия'!$A$6:$JR$154,269+G$4-2022,FALSE)</f>
        <v>97038.242210909084</v>
      </c>
      <c r="H122" s="15">
        <f>VLOOKUP($A122,'Потребление ЭЭ_проектная линия'!$A$6:$JR$154,269+H$4-2022,FALSE)</f>
        <v>137368.43095490907</v>
      </c>
      <c r="I122" s="15">
        <f>VLOOKUP($A122,'Потребление ЭЭ_проектная линия'!$A$6:$JR$154,269+I$4-2022,FALSE)</f>
        <v>137368.43095490907</v>
      </c>
      <c r="J122" s="15">
        <f>VLOOKUP($A122,'Потребление ЭЭ_проектная линия'!$A$6:$JR$154,269+J$4-2022,FALSE)</f>
        <v>137368.43095490907</v>
      </c>
      <c r="K122" s="15">
        <f>VLOOKUP($A122,'Потребление ЭЭ_проектная линия'!$A$6:$JR$154,269+K$4-2022,FALSE)</f>
        <v>137368.43095490907</v>
      </c>
      <c r="L122" s="15">
        <f>VLOOKUP($A122,'Потребление ЭЭ_проектная линия'!$A$6:$JR$154,269+L$4-2022,FALSE)</f>
        <v>42423.148743999998</v>
      </c>
      <c r="M122" s="15">
        <f>VLOOKUP($A122,'Потребление ЭЭ_проектная линия'!$A$6:$JR$154,269+M$4-2022,FALSE)</f>
        <v>0</v>
      </c>
      <c r="N122" s="14"/>
    </row>
    <row r="123" spans="1:14" x14ac:dyDescent="0.25">
      <c r="A123" s="5" t="s">
        <v>247</v>
      </c>
      <c r="B123" s="3" t="s">
        <v>248</v>
      </c>
      <c r="C123" s="3" t="s">
        <v>314</v>
      </c>
      <c r="E123" s="14">
        <f>VLOOKUP($A123,'Потребление ЭЭ_проектная линия'!$A$6:$JR$154,269+E$4-2022,FALSE)</f>
        <v>0</v>
      </c>
      <c r="F123" s="15">
        <f>VLOOKUP($A123,'Потребление ЭЭ_проектная линия'!$A$6:$JR$154,269+F$4-2022,FALSE)</f>
        <v>0</v>
      </c>
      <c r="G123" s="15">
        <f>VLOOKUP($A123,'Потребление ЭЭ_проектная линия'!$A$6:$JR$154,269+G$4-2022,FALSE)</f>
        <v>115197.83186713042</v>
      </c>
      <c r="H123" s="15">
        <f>VLOOKUP($A123,'Потребление ЭЭ_проектная линия'!$A$6:$JR$154,269+H$4-2022,FALSE)</f>
        <v>166343.1917579094</v>
      </c>
      <c r="I123" s="15">
        <f>VLOOKUP($A123,'Потребление ЭЭ_проектная линия'!$A$6:$JR$154,269+I$4-2022,FALSE)</f>
        <v>166343.1917579094</v>
      </c>
      <c r="J123" s="15">
        <f>VLOOKUP($A123,'Потребление ЭЭ_проектная линия'!$A$6:$JR$154,269+J$4-2022,FALSE)</f>
        <v>166343.1917579094</v>
      </c>
      <c r="K123" s="15">
        <f>VLOOKUP($A123,'Потребление ЭЭ_проектная линия'!$A$6:$JR$154,269+K$4-2022,FALSE)</f>
        <v>166343.1917579094</v>
      </c>
      <c r="L123" s="15">
        <f>VLOOKUP($A123,'Потребление ЭЭ_проектная линия'!$A$6:$JR$154,269+L$4-2022,FALSE)</f>
        <v>52556.059871999998</v>
      </c>
      <c r="M123" s="15">
        <f>VLOOKUP($A123,'Потребление ЭЭ_проектная линия'!$A$6:$JR$154,269+M$4-2022,FALSE)</f>
        <v>0</v>
      </c>
      <c r="N123" s="14"/>
    </row>
    <row r="124" spans="1:14" x14ac:dyDescent="0.25">
      <c r="A124" s="1" t="s">
        <v>205</v>
      </c>
      <c r="B124" s="3" t="s">
        <v>206</v>
      </c>
      <c r="C124" s="3" t="s">
        <v>314</v>
      </c>
      <c r="E124" s="14">
        <f>VLOOKUP($A124,'Потребление ЭЭ_проектная линия'!$A$6:$JR$154,269+E$4-2022,FALSE)</f>
        <v>0</v>
      </c>
      <c r="F124" s="15">
        <f>VLOOKUP($A124,'Потребление ЭЭ_проектная линия'!$A$6:$JR$154,269+F$4-2022,FALSE)</f>
        <v>0</v>
      </c>
      <c r="G124" s="15">
        <f>VLOOKUP($A124,'Потребление ЭЭ_проектная линия'!$A$6:$JR$154,269+G$4-2022,FALSE)</f>
        <v>100220.12028745301</v>
      </c>
      <c r="H124" s="15">
        <f>VLOOKUP($A124,'Потребление ЭЭ_проектная линия'!$A$6:$JR$154,269+H$4-2022,FALSE)</f>
        <v>163268.35848745302</v>
      </c>
      <c r="I124" s="15">
        <f>VLOOKUP($A124,'Потребление ЭЭ_проектная линия'!$A$6:$JR$154,269+I$4-2022,FALSE)</f>
        <v>163268.35848745302</v>
      </c>
      <c r="J124" s="15">
        <f>VLOOKUP($A124,'Потребление ЭЭ_проектная линия'!$A$6:$JR$154,269+J$4-2022,FALSE)</f>
        <v>163268.35848745302</v>
      </c>
      <c r="K124" s="15">
        <f>VLOOKUP($A124,'Потребление ЭЭ_проектная линия'!$A$6:$JR$154,269+K$4-2022,FALSE)</f>
        <v>163268.35848745302</v>
      </c>
      <c r="L124" s="15">
        <f>VLOOKUP($A124,'Потребление ЭЭ_проектная линия'!$A$6:$JR$154,269+L$4-2022,FALSE)</f>
        <v>63036.081771428566</v>
      </c>
      <c r="M124" s="15">
        <f>VLOOKUP($A124,'Потребление ЭЭ_проектная линия'!$A$6:$JR$154,269+M$4-2022,FALSE)</f>
        <v>0</v>
      </c>
      <c r="N124" s="14"/>
    </row>
    <row r="125" spans="1:14" x14ac:dyDescent="0.25">
      <c r="A125" s="1" t="s">
        <v>249</v>
      </c>
      <c r="B125" s="3" t="s">
        <v>250</v>
      </c>
      <c r="C125" s="3" t="s">
        <v>314</v>
      </c>
      <c r="E125" s="14">
        <f>VLOOKUP($A125,'Потребление ЭЭ_проектная линия'!$A$6:$JR$154,269+E$4-2022,FALSE)</f>
        <v>0</v>
      </c>
      <c r="F125" s="15">
        <f>VLOOKUP($A125,'Потребление ЭЭ_проектная линия'!$A$6:$JR$154,269+F$4-2022,FALSE)</f>
        <v>0</v>
      </c>
      <c r="G125" s="15">
        <f>VLOOKUP($A125,'Потребление ЭЭ_проектная линия'!$A$6:$JR$154,269+G$4-2022,FALSE)</f>
        <v>71843.59228860357</v>
      </c>
      <c r="H125" s="15">
        <f>VLOOKUP($A125,'Потребление ЭЭ_проектная линия'!$A$6:$JR$154,269+H$4-2022,FALSE)</f>
        <v>139003.28979593355</v>
      </c>
      <c r="I125" s="15">
        <f>VLOOKUP($A125,'Потребление ЭЭ_проектная линия'!$A$6:$JR$154,269+I$4-2022,FALSE)</f>
        <v>139003.28979593355</v>
      </c>
      <c r="J125" s="15">
        <f>VLOOKUP($A125,'Потребление ЭЭ_проектная линия'!$A$6:$JR$154,269+J$4-2022,FALSE)</f>
        <v>139003.28979593355</v>
      </c>
      <c r="K125" s="15">
        <f>VLOOKUP($A125,'Потребление ЭЭ_проектная линия'!$A$6:$JR$154,269+K$4-2022,FALSE)</f>
        <v>139003.28979593355</v>
      </c>
      <c r="L125" s="15">
        <f>VLOOKUP($A125,'Потребление ЭЭ_проектная линия'!$A$6:$JR$154,269+L$4-2022,FALSE)</f>
        <v>67140.750159294286</v>
      </c>
      <c r="M125" s="15">
        <f>VLOOKUP($A125,'Потребление ЭЭ_проектная линия'!$A$6:$JR$154,269+M$4-2022,FALSE)</f>
        <v>0</v>
      </c>
      <c r="N125" s="14"/>
    </row>
    <row r="126" spans="1:14" x14ac:dyDescent="0.25">
      <c r="A126" s="5" t="s">
        <v>301</v>
      </c>
      <c r="B126" s="3" t="s">
        <v>302</v>
      </c>
      <c r="C126" s="3" t="s">
        <v>314</v>
      </c>
      <c r="E126" s="14">
        <f>VLOOKUP($A126,'Потребление ЭЭ_проектная линия'!$A$6:$JR$154,269+E$4-2022,FALSE)</f>
        <v>0</v>
      </c>
      <c r="F126" s="15">
        <f>VLOOKUP($A126,'Потребление ЭЭ_проектная линия'!$A$6:$JR$154,269+F$4-2022,FALSE)</f>
        <v>0</v>
      </c>
      <c r="G126" s="15">
        <f>VLOOKUP($A126,'Потребление ЭЭ_проектная линия'!$A$6:$JR$154,269+G$4-2022,FALSE)</f>
        <v>104916.51281999999</v>
      </c>
      <c r="H126" s="15">
        <f>VLOOKUP($A126,'Потребление ЭЭ_проектная линия'!$A$6:$JR$154,269+H$4-2022,FALSE)</f>
        <v>204404.12199000001</v>
      </c>
      <c r="I126" s="15">
        <f>VLOOKUP($A126,'Потребление ЭЭ_проектная линия'!$A$6:$JR$154,269+I$4-2022,FALSE)</f>
        <v>204404.12199000001</v>
      </c>
      <c r="J126" s="15">
        <f>VLOOKUP($A126,'Потребление ЭЭ_проектная линия'!$A$6:$JR$154,269+J$4-2022,FALSE)</f>
        <v>204404.12199000001</v>
      </c>
      <c r="K126" s="15">
        <f>VLOOKUP($A126,'Потребление ЭЭ_проектная линия'!$A$6:$JR$154,269+K$4-2022,FALSE)</f>
        <v>204404.12199000001</v>
      </c>
      <c r="L126" s="15">
        <f>VLOOKUP($A126,'Потребление ЭЭ_проектная линия'!$A$6:$JR$154,269+L$4-2022,FALSE)</f>
        <v>99487.609170000011</v>
      </c>
      <c r="M126" s="15">
        <f>VLOOKUP($A126,'Потребление ЭЭ_проектная линия'!$A$6:$JR$154,269+M$4-2022,FALSE)</f>
        <v>0</v>
      </c>
      <c r="N126" s="14"/>
    </row>
    <row r="127" spans="1:14" x14ac:dyDescent="0.25">
      <c r="A127" s="5" t="s">
        <v>43</v>
      </c>
      <c r="B127" s="3" t="s">
        <v>44</v>
      </c>
      <c r="C127" s="3" t="s">
        <v>314</v>
      </c>
      <c r="E127" s="14">
        <f>VLOOKUP($A127,'Потребление ЭЭ_проектная линия'!$A$6:$JR$154,269+E$4-2022,FALSE)</f>
        <v>0</v>
      </c>
      <c r="F127" s="15">
        <f>VLOOKUP($A127,'Потребление ЭЭ_проектная линия'!$A$6:$JR$154,269+F$4-2022,FALSE)</f>
        <v>0</v>
      </c>
      <c r="G127" s="15">
        <f>VLOOKUP($A127,'Потребление ЭЭ_проектная линия'!$A$6:$JR$154,269+G$4-2022,FALSE)</f>
        <v>70883.625</v>
      </c>
      <c r="H127" s="15">
        <f>VLOOKUP($A127,'Потребление ЭЭ_проектная линия'!$A$6:$JR$154,269+H$4-2022,FALSE)</f>
        <v>163479.80000000002</v>
      </c>
      <c r="I127" s="15">
        <f>VLOOKUP($A127,'Потребление ЭЭ_проектная линия'!$A$6:$JR$154,269+I$4-2022,FALSE)</f>
        <v>163479.80000000002</v>
      </c>
      <c r="J127" s="15">
        <f>VLOOKUP($A127,'Потребление ЭЭ_проектная линия'!$A$6:$JR$154,269+J$4-2022,FALSE)</f>
        <v>163479.80000000002</v>
      </c>
      <c r="K127" s="15">
        <f>VLOOKUP($A127,'Потребление ЭЭ_проектная линия'!$A$6:$JR$154,269+K$4-2022,FALSE)</f>
        <v>163479.80000000002</v>
      </c>
      <c r="L127" s="15">
        <f>VLOOKUP($A127,'Потребление ЭЭ_проектная линия'!$A$6:$JR$154,269+L$4-2022,FALSE)</f>
        <v>92596.175000000003</v>
      </c>
      <c r="M127" s="15">
        <f>VLOOKUP($A127,'Потребление ЭЭ_проектная линия'!$A$6:$JR$154,269+M$4-2022,FALSE)</f>
        <v>0</v>
      </c>
      <c r="N127" s="14"/>
    </row>
    <row r="128" spans="1:14" x14ac:dyDescent="0.25">
      <c r="A128" s="5" t="s">
        <v>189</v>
      </c>
      <c r="B128" s="3" t="s">
        <v>190</v>
      </c>
      <c r="C128" s="3" t="s">
        <v>314</v>
      </c>
      <c r="E128" s="14">
        <f>VLOOKUP($A128,'Потребление ЭЭ_проектная линия'!$A$6:$JR$154,269+E$4-2022,FALSE)</f>
        <v>0</v>
      </c>
      <c r="F128" s="15">
        <f>VLOOKUP($A128,'Потребление ЭЭ_проектная линия'!$A$6:$JR$154,269+F$4-2022,FALSE)</f>
        <v>0</v>
      </c>
      <c r="G128" s="15">
        <f>VLOOKUP($A128,'Потребление ЭЭ_проектная линия'!$A$6:$JR$154,269+G$4-2022,FALSE)</f>
        <v>57825.921999999999</v>
      </c>
      <c r="H128" s="15">
        <f>VLOOKUP($A128,'Потребление ЭЭ_проектная линия'!$A$6:$JR$154,269+H$4-2022,FALSE)</f>
        <v>134551.34714285715</v>
      </c>
      <c r="I128" s="15">
        <f>VLOOKUP($A128,'Потребление ЭЭ_проектная линия'!$A$6:$JR$154,269+I$4-2022,FALSE)</f>
        <v>134551.34714285715</v>
      </c>
      <c r="J128" s="15">
        <f>VLOOKUP($A128,'Потребление ЭЭ_проектная линия'!$A$6:$JR$154,269+J$4-2022,FALSE)</f>
        <v>134551.34714285715</v>
      </c>
      <c r="K128" s="15">
        <f>VLOOKUP($A128,'Потребление ЭЭ_проектная линия'!$A$6:$JR$154,269+K$4-2022,FALSE)</f>
        <v>134551.34714285715</v>
      </c>
      <c r="L128" s="15">
        <f>VLOOKUP($A128,'Потребление ЭЭ_проектная линия'!$A$6:$JR$154,269+L$4-2022,FALSE)</f>
        <v>76725.425142857144</v>
      </c>
      <c r="M128" s="15">
        <f>VLOOKUP($A128,'Потребление ЭЭ_проектная линия'!$A$6:$JR$154,269+M$4-2022,FALSE)</f>
        <v>0</v>
      </c>
      <c r="N128" s="14"/>
    </row>
    <row r="129" spans="1:14" x14ac:dyDescent="0.25">
      <c r="A129" s="5" t="s">
        <v>157</v>
      </c>
      <c r="B129" s="3" t="s">
        <v>158</v>
      </c>
      <c r="C129" s="3" t="s">
        <v>314</v>
      </c>
      <c r="E129" s="14">
        <f>VLOOKUP($A129,'Потребление ЭЭ_проектная линия'!$A$6:$JR$154,269+E$4-2022,FALSE)</f>
        <v>0</v>
      </c>
      <c r="F129" s="15">
        <f>VLOOKUP($A129,'Потребление ЭЭ_проектная линия'!$A$6:$JR$154,269+F$4-2022,FALSE)</f>
        <v>0</v>
      </c>
      <c r="G129" s="15">
        <f>VLOOKUP($A129,'Потребление ЭЭ_проектная линия'!$A$6:$JR$154,269+G$4-2022,FALSE)</f>
        <v>32735</v>
      </c>
      <c r="H129" s="15">
        <f>VLOOKUP($A129,'Потребление ЭЭ_проектная линия'!$A$6:$JR$154,269+H$4-2022,FALSE)</f>
        <v>83632.902000000002</v>
      </c>
      <c r="I129" s="15">
        <f>VLOOKUP($A129,'Потребление ЭЭ_проектная линия'!$A$6:$JR$154,269+I$4-2022,FALSE)</f>
        <v>83632.902000000002</v>
      </c>
      <c r="J129" s="15">
        <f>VLOOKUP($A129,'Потребление ЭЭ_проектная линия'!$A$6:$JR$154,269+J$4-2022,FALSE)</f>
        <v>83632.902000000002</v>
      </c>
      <c r="K129" s="15">
        <f>VLOOKUP($A129,'Потребление ЭЭ_проектная линия'!$A$6:$JR$154,269+K$4-2022,FALSE)</f>
        <v>83632.902000000002</v>
      </c>
      <c r="L129" s="15">
        <f>VLOOKUP($A129,'Потребление ЭЭ_проектная линия'!$A$6:$JR$154,269+L$4-2022,FALSE)</f>
        <v>50897.901999999995</v>
      </c>
      <c r="M129" s="15">
        <f>VLOOKUP($A129,'Потребление ЭЭ_проектная линия'!$A$6:$JR$154,269+M$4-2022,FALSE)</f>
        <v>0</v>
      </c>
      <c r="N129" s="14"/>
    </row>
    <row r="130" spans="1:14" x14ac:dyDescent="0.25">
      <c r="A130" s="5" t="s">
        <v>29</v>
      </c>
      <c r="B130" s="3" t="s">
        <v>30</v>
      </c>
      <c r="C130" s="3" t="s">
        <v>314</v>
      </c>
      <c r="E130" s="14">
        <f>VLOOKUP($A130,'Потребление ЭЭ_проектная линия'!$A$6:$JR$154,269+E$4-2022,FALSE)</f>
        <v>0</v>
      </c>
      <c r="F130" s="15">
        <f>VLOOKUP($A130,'Потребление ЭЭ_проектная линия'!$A$6:$JR$154,269+F$4-2022,FALSE)</f>
        <v>0</v>
      </c>
      <c r="G130" s="15">
        <f>VLOOKUP($A130,'Потребление ЭЭ_проектная линия'!$A$6:$JR$154,269+G$4-2022,FALSE)</f>
        <v>50910.195000000007</v>
      </c>
      <c r="H130" s="15">
        <f>VLOOKUP($A130,'Потребление ЭЭ_проектная линия'!$A$6:$JR$154,269+H$4-2022,FALSE)</f>
        <v>120370.58999999998</v>
      </c>
      <c r="I130" s="15">
        <f>VLOOKUP($A130,'Потребление ЭЭ_проектная линия'!$A$6:$JR$154,269+I$4-2022,FALSE)</f>
        <v>120370.58999999998</v>
      </c>
      <c r="J130" s="15">
        <f>VLOOKUP($A130,'Потребление ЭЭ_проектная линия'!$A$6:$JR$154,269+J$4-2022,FALSE)</f>
        <v>120370.58999999998</v>
      </c>
      <c r="K130" s="15">
        <f>VLOOKUP($A130,'Потребление ЭЭ_проектная линия'!$A$6:$JR$154,269+K$4-2022,FALSE)</f>
        <v>120370.58999999998</v>
      </c>
      <c r="L130" s="15">
        <f>VLOOKUP($A130,'Потребление ЭЭ_проектная линия'!$A$6:$JR$154,269+L$4-2022,FALSE)</f>
        <v>69460.39499999999</v>
      </c>
      <c r="M130" s="15">
        <f>VLOOKUP($A130,'Потребление ЭЭ_проектная линия'!$A$6:$JR$154,269+M$4-2022,FALSE)</f>
        <v>0</v>
      </c>
      <c r="N130" s="14"/>
    </row>
    <row r="131" spans="1:14" x14ac:dyDescent="0.25">
      <c r="A131" s="5" t="s">
        <v>233</v>
      </c>
      <c r="B131" s="3" t="s">
        <v>234</v>
      </c>
      <c r="C131" s="3" t="s">
        <v>314</v>
      </c>
      <c r="E131" s="14">
        <f>VLOOKUP($A131,'Потребление ЭЭ_проектная линия'!$A$6:$JR$154,269+E$4-2022,FALSE)</f>
        <v>0</v>
      </c>
      <c r="F131" s="15">
        <f>VLOOKUP($A131,'Потребление ЭЭ_проектная линия'!$A$6:$JR$154,269+F$4-2022,FALSE)</f>
        <v>0</v>
      </c>
      <c r="G131" s="15">
        <f>VLOOKUP($A131,'Потребление ЭЭ_проектная линия'!$A$6:$JR$154,269+G$4-2022,FALSE)</f>
        <v>57178.816956521739</v>
      </c>
      <c r="H131" s="15">
        <f>VLOOKUP($A131,'Потребление ЭЭ_проектная линия'!$A$6:$JR$154,269+H$4-2022,FALSE)</f>
        <v>136164.30558810069</v>
      </c>
      <c r="I131" s="15">
        <f>VLOOKUP($A131,'Потребление ЭЭ_проектная линия'!$A$6:$JR$154,269+I$4-2022,FALSE)</f>
        <v>136164.30558810069</v>
      </c>
      <c r="J131" s="15">
        <f>VLOOKUP($A131,'Потребление ЭЭ_проектная линия'!$A$6:$JR$154,269+J$4-2022,FALSE)</f>
        <v>136164.30558810069</v>
      </c>
      <c r="K131" s="15">
        <f>VLOOKUP($A131,'Потребление ЭЭ_проектная линия'!$A$6:$JR$154,269+K$4-2022,FALSE)</f>
        <v>136164.30558810069</v>
      </c>
      <c r="L131" s="15">
        <f>VLOOKUP($A131,'Потребление ЭЭ_проектная линия'!$A$6:$JR$154,269+L$4-2022,FALSE)</f>
        <v>78985.488631578948</v>
      </c>
      <c r="M131" s="15">
        <f>VLOOKUP($A131,'Потребление ЭЭ_проектная линия'!$A$6:$JR$154,269+M$4-2022,FALSE)</f>
        <v>0</v>
      </c>
      <c r="N131" s="14"/>
    </row>
    <row r="132" spans="1:14" x14ac:dyDescent="0.25">
      <c r="A132" s="5" t="s">
        <v>107</v>
      </c>
      <c r="B132" s="3" t="s">
        <v>108</v>
      </c>
      <c r="C132" s="3" t="s">
        <v>314</v>
      </c>
      <c r="E132" s="14">
        <f>VLOOKUP($A132,'Потребление ЭЭ_проектная линия'!$A$6:$JR$154,269+E$4-2022,FALSE)</f>
        <v>0</v>
      </c>
      <c r="F132" s="15">
        <f>VLOOKUP($A132,'Потребление ЭЭ_проектная линия'!$A$6:$JR$154,269+F$4-2022,FALSE)</f>
        <v>0</v>
      </c>
      <c r="G132" s="15">
        <f>VLOOKUP($A132,'Потребление ЭЭ_проектная линия'!$A$6:$JR$154,269+G$4-2022,FALSE)</f>
        <v>35415.468571428573</v>
      </c>
      <c r="H132" s="15">
        <f>VLOOKUP($A132,'Потребление ЭЭ_проектная линия'!$A$6:$JR$154,269+H$4-2022,FALSE)</f>
        <v>115841.37144885713</v>
      </c>
      <c r="I132" s="15">
        <f>VLOOKUP($A132,'Потребление ЭЭ_проектная линия'!$A$6:$JR$154,269+I$4-2022,FALSE)</f>
        <v>124994.5649725714</v>
      </c>
      <c r="J132" s="15">
        <f>VLOOKUP($A132,'Потребление ЭЭ_проектная линия'!$A$6:$JR$154,269+J$4-2022,FALSE)</f>
        <v>124994.5649725714</v>
      </c>
      <c r="K132" s="15">
        <f>VLOOKUP($A132,'Потребление ЭЭ_проектная линия'!$A$6:$JR$154,269+K$4-2022,FALSE)</f>
        <v>124994.5649725714</v>
      </c>
      <c r="L132" s="15">
        <f>VLOOKUP($A132,'Потребление ЭЭ_проектная линия'!$A$6:$JR$154,269+L$4-2022,FALSE)</f>
        <v>83329.709981714273</v>
      </c>
      <c r="M132" s="15">
        <f>VLOOKUP($A132,'Потребление ЭЭ_проектная линия'!$A$6:$JR$154,269+M$4-2022,FALSE)</f>
        <v>0</v>
      </c>
      <c r="N132" s="14"/>
    </row>
    <row r="133" spans="1:14" x14ac:dyDescent="0.25">
      <c r="A133" s="5" t="s">
        <v>99</v>
      </c>
      <c r="B133" s="3" t="s">
        <v>100</v>
      </c>
      <c r="C133" s="3" t="s">
        <v>314</v>
      </c>
      <c r="E133" s="14">
        <f>VLOOKUP($A133,'Потребление ЭЭ_проектная линия'!$A$6:$JR$154,269+E$4-2022,FALSE)</f>
        <v>0</v>
      </c>
      <c r="F133" s="15">
        <f>VLOOKUP($A133,'Потребление ЭЭ_проектная линия'!$A$6:$JR$154,269+F$4-2022,FALSE)</f>
        <v>0</v>
      </c>
      <c r="G133" s="15">
        <f>VLOOKUP($A133,'Потребление ЭЭ_проектная линия'!$A$6:$JR$154,269+G$4-2022,FALSE)</f>
        <v>71223.02470714286</v>
      </c>
      <c r="H133" s="15">
        <f>VLOOKUP($A133,'Потребление ЭЭ_проектная линия'!$A$6:$JR$154,269+H$4-2022,FALSE)</f>
        <v>211677.1838571429</v>
      </c>
      <c r="I133" s="15">
        <f>VLOOKUP($A133,'Потребление ЭЭ_проектная линия'!$A$6:$JR$154,269+I$4-2022,FALSE)</f>
        <v>219710.5258628572</v>
      </c>
      <c r="J133" s="15">
        <f>VLOOKUP($A133,'Потребление ЭЭ_проектная линия'!$A$6:$JR$154,269+J$4-2022,FALSE)</f>
        <v>219710.5258628572</v>
      </c>
      <c r="K133" s="15">
        <f>VLOOKUP($A133,'Потребление ЭЭ_проектная линия'!$A$6:$JR$154,269+K$4-2022,FALSE)</f>
        <v>219710.5258628572</v>
      </c>
      <c r="L133" s="15">
        <f>VLOOKUP($A133,'Потребление ЭЭ_проектная линия'!$A$6:$JR$154,269+L$4-2022,FALSE)</f>
        <v>146473.68390857146</v>
      </c>
      <c r="M133" s="15">
        <f>VLOOKUP($A133,'Потребление ЭЭ_проектная линия'!$A$6:$JR$154,269+M$4-2022,FALSE)</f>
        <v>0</v>
      </c>
      <c r="N133" s="14"/>
    </row>
    <row r="134" spans="1:14" x14ac:dyDescent="0.25">
      <c r="A134" s="5" t="s">
        <v>179</v>
      </c>
      <c r="B134" s="3" t="s">
        <v>180</v>
      </c>
      <c r="C134" s="3" t="s">
        <v>314</v>
      </c>
      <c r="E134" s="14">
        <f>VLOOKUP($A134,'Потребление ЭЭ_проектная линия'!$A$6:$JR$154,269+E$4-2022,FALSE)</f>
        <v>0</v>
      </c>
      <c r="F134" s="15">
        <f>VLOOKUP($A134,'Потребление ЭЭ_проектная линия'!$A$6:$JR$154,269+F$4-2022,FALSE)</f>
        <v>0</v>
      </c>
      <c r="G134" s="15">
        <f>VLOOKUP($A134,'Потребление ЭЭ_проектная линия'!$A$6:$JR$154,269+G$4-2022,FALSE)</f>
        <v>42099.70364</v>
      </c>
      <c r="H134" s="15">
        <f>VLOOKUP($A134,'Потребление ЭЭ_проектная линия'!$A$6:$JR$154,269+H$4-2022,FALSE)</f>
        <v>170134.22208000001</v>
      </c>
      <c r="I134" s="15">
        <f>VLOOKUP($A134,'Потребление ЭЭ_проектная линия'!$A$6:$JR$154,269+I$4-2022,FALSE)</f>
        <v>168585.76404000001</v>
      </c>
      <c r="J134" s="15">
        <f>VLOOKUP($A134,'Потребление ЭЭ_проектная линия'!$A$6:$JR$154,269+J$4-2022,FALSE)</f>
        <v>168585.76404000001</v>
      </c>
      <c r="K134" s="15">
        <f>VLOOKUP($A134,'Потребление ЭЭ_проектная линия'!$A$6:$JR$154,269+K$4-2022,FALSE)</f>
        <v>168585.76404000001</v>
      </c>
      <c r="L134" s="15">
        <f>VLOOKUP($A134,'Потребление ЭЭ_проектная линия'!$A$6:$JR$154,269+L$4-2022,FALSE)</f>
        <v>126439.32303000001</v>
      </c>
      <c r="M134" s="15">
        <f>VLOOKUP($A134,'Потребление ЭЭ_проектная линия'!$A$6:$JR$154,269+M$4-2022,FALSE)</f>
        <v>0</v>
      </c>
      <c r="N134" s="14"/>
    </row>
    <row r="135" spans="1:14" x14ac:dyDescent="0.25">
      <c r="A135" s="1" t="s">
        <v>73</v>
      </c>
      <c r="B135" s="3" t="s">
        <v>74</v>
      </c>
      <c r="C135" s="3" t="s">
        <v>314</v>
      </c>
      <c r="E135" s="14">
        <f>VLOOKUP($A135,'Потребление ЭЭ_проектная линия'!$A$6:$JR$154,269+E$4-2022,FALSE)</f>
        <v>0</v>
      </c>
      <c r="F135" s="15">
        <f>VLOOKUP($A135,'Потребление ЭЭ_проектная линия'!$A$6:$JR$154,269+F$4-2022,FALSE)</f>
        <v>0</v>
      </c>
      <c r="G135" s="15">
        <f>VLOOKUP($A135,'Потребление ЭЭ_проектная линия'!$A$6:$JR$154,269+G$4-2022,FALSE)</f>
        <v>53759.846467842144</v>
      </c>
      <c r="H135" s="15">
        <f>VLOOKUP($A135,'Потребление ЭЭ_проектная линия'!$A$6:$JR$154,269+H$4-2022,FALSE)</f>
        <v>214634.68401820576</v>
      </c>
      <c r="I135" s="15">
        <f>VLOOKUP($A135,'Потребление ЭЭ_проектная линия'!$A$6:$JR$154,269+I$4-2022,FALSE)</f>
        <v>197605.60328494289</v>
      </c>
      <c r="J135" s="15">
        <f>VLOOKUP($A135,'Потребление ЭЭ_проектная линия'!$A$6:$JR$154,269+J$4-2022,FALSE)</f>
        <v>197605.60328494289</v>
      </c>
      <c r="K135" s="15">
        <f>VLOOKUP($A135,'Потребление ЭЭ_проектная линия'!$A$6:$JR$154,269+K$4-2022,FALSE)</f>
        <v>197605.60328494289</v>
      </c>
      <c r="L135" s="15">
        <f>VLOOKUP($A135,'Потребление ЭЭ_проектная линия'!$A$6:$JR$154,269+L$4-2022,FALSE)</f>
        <v>148204.20246370716</v>
      </c>
      <c r="M135" s="15">
        <f>VLOOKUP($A135,'Потребление ЭЭ_проектная линия'!$A$6:$JR$154,269+M$4-2022,FALSE)</f>
        <v>0</v>
      </c>
      <c r="N135" s="14"/>
    </row>
    <row r="136" spans="1:14" x14ac:dyDescent="0.25">
      <c r="A136" s="5" t="s">
        <v>199</v>
      </c>
      <c r="B136" s="3" t="s">
        <v>200</v>
      </c>
      <c r="C136" s="3" t="s">
        <v>314</v>
      </c>
      <c r="E136" s="14">
        <f>VLOOKUP($A136,'Потребление ЭЭ_проектная линия'!$A$6:$JR$154,269+E$4-2022,FALSE)</f>
        <v>0</v>
      </c>
      <c r="F136" s="15">
        <f>VLOOKUP($A136,'Потребление ЭЭ_проектная линия'!$A$6:$JR$154,269+F$4-2022,FALSE)</f>
        <v>0</v>
      </c>
      <c r="G136" s="15">
        <f>VLOOKUP($A136,'Потребление ЭЭ_проектная линия'!$A$6:$JR$154,269+G$4-2022,FALSE)</f>
        <v>46610.25</v>
      </c>
      <c r="H136" s="15">
        <f>VLOOKUP($A136,'Потребление ЭЭ_проектная линия'!$A$6:$JR$154,269+H$4-2022,FALSE)</f>
        <v>166356.87500000003</v>
      </c>
      <c r="I136" s="15">
        <f>VLOOKUP($A136,'Потребление ЭЭ_проектная линия'!$A$6:$JR$154,269+I$4-2022,FALSE)</f>
        <v>151526.39999999999</v>
      </c>
      <c r="J136" s="15">
        <f>VLOOKUP($A136,'Потребление ЭЭ_проектная линия'!$A$6:$JR$154,269+J$4-2022,FALSE)</f>
        <v>151526.39999999999</v>
      </c>
      <c r="K136" s="15">
        <f>VLOOKUP($A136,'Потребление ЭЭ_проектная линия'!$A$6:$JR$154,269+K$4-2022,FALSE)</f>
        <v>151526.39999999999</v>
      </c>
      <c r="L136" s="15">
        <f>VLOOKUP($A136,'Потребление ЭЭ_проектная линия'!$A$6:$JR$154,269+L$4-2022,FALSE)</f>
        <v>113644.79999999999</v>
      </c>
      <c r="M136" s="15">
        <f>VLOOKUP($A136,'Потребление ЭЭ_проектная линия'!$A$6:$JR$154,269+M$4-2022,FALSE)</f>
        <v>0</v>
      </c>
      <c r="N136" s="14"/>
    </row>
    <row r="137" spans="1:14" x14ac:dyDescent="0.25">
      <c r="A137" s="5" t="s">
        <v>135</v>
      </c>
      <c r="B137" s="3" t="s">
        <v>136</v>
      </c>
      <c r="C137" s="3" t="s">
        <v>314</v>
      </c>
      <c r="E137" s="14">
        <f>VLOOKUP($A137,'Потребление ЭЭ_проектная линия'!$A$6:$JR$154,269+E$4-2022,FALSE)</f>
        <v>0</v>
      </c>
      <c r="F137" s="15">
        <f>VLOOKUP($A137,'Потребление ЭЭ_проектная линия'!$A$6:$JR$154,269+F$4-2022,FALSE)</f>
        <v>0</v>
      </c>
      <c r="G137" s="15">
        <f>VLOOKUP($A137,'Потребление ЭЭ_проектная линия'!$A$6:$JR$154,269+G$4-2022,FALSE)</f>
        <v>30998.067000000003</v>
      </c>
      <c r="H137" s="15">
        <f>VLOOKUP($A137,'Потребление ЭЭ_проектная линия'!$A$6:$JR$154,269+H$4-2022,FALSE)</f>
        <v>124808.43955900003</v>
      </c>
      <c r="I137" s="15">
        <f>VLOOKUP($A137,'Потребление ЭЭ_проектная линия'!$A$6:$JR$154,269+I$4-2022,FALSE)</f>
        <v>123674.29638000003</v>
      </c>
      <c r="J137" s="15">
        <f>VLOOKUP($A137,'Потребление ЭЭ_проектная линия'!$A$6:$JR$154,269+J$4-2022,FALSE)</f>
        <v>123674.29638000003</v>
      </c>
      <c r="K137" s="15">
        <f>VLOOKUP($A137,'Потребление ЭЭ_проектная линия'!$A$6:$JR$154,269+K$4-2022,FALSE)</f>
        <v>123674.29638000003</v>
      </c>
      <c r="L137" s="15">
        <f>VLOOKUP($A137,'Потребление ЭЭ_проектная линия'!$A$6:$JR$154,269+L$4-2022,FALSE)</f>
        <v>92755.722285000011</v>
      </c>
      <c r="M137" s="15">
        <f>VLOOKUP($A137,'Потребление ЭЭ_проектная линия'!$A$6:$JR$154,269+M$4-2022,FALSE)</f>
        <v>0</v>
      </c>
      <c r="N137" s="14"/>
    </row>
    <row r="138" spans="1:14" x14ac:dyDescent="0.25">
      <c r="A138" s="1" t="s">
        <v>263</v>
      </c>
      <c r="B138" s="3" t="s">
        <v>264</v>
      </c>
      <c r="C138" s="3" t="s">
        <v>314</v>
      </c>
      <c r="E138" s="14">
        <f>VLOOKUP($A138,'Потребление ЭЭ_проектная линия'!$A$6:$JR$154,269+E$4-2022,FALSE)</f>
        <v>0</v>
      </c>
      <c r="F138" s="15">
        <f>VLOOKUP($A138,'Потребление ЭЭ_проектная линия'!$A$6:$JR$154,269+F$4-2022,FALSE)</f>
        <v>0</v>
      </c>
      <c r="G138" s="15">
        <f>VLOOKUP($A138,'Потребление ЭЭ_проектная линия'!$A$6:$JR$154,269+G$4-2022,FALSE)</f>
        <v>26965.25785714286</v>
      </c>
      <c r="H138" s="15">
        <f>VLOOKUP($A138,'Потребление ЭЭ_проектная линия'!$A$6:$JR$154,269+H$4-2022,FALSE)</f>
        <v>164699.43468571428</v>
      </c>
      <c r="I138" s="15">
        <f>VLOOKUP($A138,'Потребление ЭЭ_проектная линия'!$A$6:$JR$154,269+I$4-2022,FALSE)</f>
        <v>170479.39199999999</v>
      </c>
      <c r="J138" s="15">
        <f>VLOOKUP($A138,'Потребление ЭЭ_проектная линия'!$A$6:$JR$154,269+J$4-2022,FALSE)</f>
        <v>170479.39199999999</v>
      </c>
      <c r="K138" s="15">
        <f>VLOOKUP($A138,'Потребление ЭЭ_проектная линия'!$A$6:$JR$154,269+K$4-2022,FALSE)</f>
        <v>170479.39199999999</v>
      </c>
      <c r="L138" s="15">
        <f>VLOOKUP($A138,'Потребление ЭЭ_проектная линия'!$A$6:$JR$154,269+L$4-2022,FALSE)</f>
        <v>142066.15999999997</v>
      </c>
      <c r="M138" s="15">
        <f>VLOOKUP($A138,'Потребление ЭЭ_проектная линия'!$A$6:$JR$154,269+M$4-2022,FALSE)</f>
        <v>0</v>
      </c>
      <c r="N138" s="14"/>
    </row>
    <row r="139" spans="1:14" x14ac:dyDescent="0.25">
      <c r="A139" s="5" t="s">
        <v>269</v>
      </c>
      <c r="B139" s="3" t="s">
        <v>270</v>
      </c>
      <c r="C139" s="3" t="s">
        <v>314</v>
      </c>
      <c r="E139" s="14">
        <f>VLOOKUP($A139,'Потребление ЭЭ_проектная линия'!$A$6:$JR$154,269+E$4-2022,FALSE)</f>
        <v>0</v>
      </c>
      <c r="F139" s="15">
        <f>VLOOKUP($A139,'Потребление ЭЭ_проектная линия'!$A$6:$JR$154,269+F$4-2022,FALSE)</f>
        <v>0</v>
      </c>
      <c r="G139" s="15">
        <f>VLOOKUP($A139,'Потребление ЭЭ_проектная линия'!$A$6:$JR$154,269+G$4-2022,FALSE)</f>
        <v>23937.48</v>
      </c>
      <c r="H139" s="15">
        <f>VLOOKUP($A139,'Потребление ЭЭ_проектная линия'!$A$6:$JR$154,269+H$4-2022,FALSE)</f>
        <v>170046.38999999996</v>
      </c>
      <c r="I139" s="15">
        <f>VLOOKUP($A139,'Потребление ЭЭ_проектная линия'!$A$6:$JR$154,269+I$4-2022,FALSE)</f>
        <v>179778.95999999996</v>
      </c>
      <c r="J139" s="15">
        <f>VLOOKUP($A139,'Потребление ЭЭ_проектная линия'!$A$6:$JR$154,269+J$4-2022,FALSE)</f>
        <v>179778.95999999996</v>
      </c>
      <c r="K139" s="15">
        <f>VLOOKUP($A139,'Потребление ЭЭ_проектная линия'!$A$6:$JR$154,269+K$4-2022,FALSE)</f>
        <v>179778.95999999996</v>
      </c>
      <c r="L139" s="15">
        <f>VLOOKUP($A139,'Потребление ЭЭ_проектная линия'!$A$6:$JR$154,269+L$4-2022,FALSE)</f>
        <v>149815.79999999999</v>
      </c>
      <c r="M139" s="15">
        <f>VLOOKUP($A139,'Потребление ЭЭ_проектная линия'!$A$6:$JR$154,269+M$4-2022,FALSE)</f>
        <v>0</v>
      </c>
      <c r="N139" s="14"/>
    </row>
    <row r="140" spans="1:14" x14ac:dyDescent="0.25">
      <c r="A140" s="5" t="s">
        <v>87</v>
      </c>
      <c r="B140" s="3" t="s">
        <v>88</v>
      </c>
      <c r="C140" s="3" t="s">
        <v>314</v>
      </c>
      <c r="E140" s="14">
        <f>VLOOKUP($A140,'Потребление ЭЭ_проектная линия'!$A$6:$JR$154,269+E$4-2022,FALSE)</f>
        <v>0</v>
      </c>
      <c r="F140" s="15">
        <f>VLOOKUP($A140,'Потребление ЭЭ_проектная линия'!$A$6:$JR$154,269+F$4-2022,FALSE)</f>
        <v>0</v>
      </c>
      <c r="G140" s="15">
        <f>VLOOKUP($A140,'Потребление ЭЭ_проектная линия'!$A$6:$JR$154,269+G$4-2022,FALSE)</f>
        <v>17713.77</v>
      </c>
      <c r="H140" s="15">
        <f>VLOOKUP($A140,'Потребление ЭЭ_проектная линия'!$A$6:$JR$154,269+H$4-2022,FALSE)</f>
        <v>109603.12499999999</v>
      </c>
      <c r="I140" s="15">
        <f>VLOOKUP($A140,'Потребление ЭЭ_проектная линия'!$A$6:$JR$154,269+I$4-2022,FALSE)</f>
        <v>114980.21999999999</v>
      </c>
      <c r="J140" s="15">
        <f>VLOOKUP($A140,'Потребление ЭЭ_проектная линия'!$A$6:$JR$154,269+J$4-2022,FALSE)</f>
        <v>114980.21999999999</v>
      </c>
      <c r="K140" s="15">
        <f>VLOOKUP($A140,'Потребление ЭЭ_проектная линия'!$A$6:$JR$154,269+K$4-2022,FALSE)</f>
        <v>114980.21999999999</v>
      </c>
      <c r="L140" s="15">
        <f>VLOOKUP($A140,'Потребление ЭЭ_проектная линия'!$A$6:$JR$154,269+L$4-2022,FALSE)</f>
        <v>95816.849999999991</v>
      </c>
      <c r="M140" s="15">
        <f>VLOOKUP($A140,'Потребление ЭЭ_проектная линия'!$A$6:$JR$154,269+M$4-2022,FALSE)</f>
        <v>0</v>
      </c>
      <c r="N140" s="14"/>
    </row>
    <row r="141" spans="1:14" x14ac:dyDescent="0.25">
      <c r="A141" s="5" t="s">
        <v>17</v>
      </c>
      <c r="B141" s="3" t="s">
        <v>18</v>
      </c>
      <c r="C141" s="3" t="s">
        <v>314</v>
      </c>
      <c r="E141" s="14">
        <f>VLOOKUP($A141,'Потребление ЭЭ_проектная линия'!$A$6:$JR$154,269+E$4-2022,FALSE)</f>
        <v>0</v>
      </c>
      <c r="F141" s="15">
        <f>VLOOKUP($A141,'Потребление ЭЭ_проектная линия'!$A$6:$JR$154,269+F$4-2022,FALSE)</f>
        <v>0</v>
      </c>
      <c r="G141" s="15">
        <f>VLOOKUP($A141,'Потребление ЭЭ_проектная линия'!$A$6:$JR$154,269+G$4-2022,FALSE)</f>
        <v>18159.572142857141</v>
      </c>
      <c r="H141" s="15">
        <f>VLOOKUP($A141,'Потребление ЭЭ_проектная линия'!$A$6:$JR$154,269+H$4-2022,FALSE)</f>
        <v>123081.43585714283</v>
      </c>
      <c r="I141" s="15">
        <f>VLOOKUP($A141,'Потребление ЭЭ_проектная линия'!$A$6:$JR$154,269+I$4-2022,FALSE)</f>
        <v>125942.57999999997</v>
      </c>
      <c r="J141" s="15">
        <f>VLOOKUP($A141,'Потребление ЭЭ_проектная линия'!$A$6:$JR$154,269+J$4-2022,FALSE)</f>
        <v>125942.57999999997</v>
      </c>
      <c r="K141" s="15">
        <f>VLOOKUP($A141,'Потребление ЭЭ_проектная линия'!$A$6:$JR$154,269+K$4-2022,FALSE)</f>
        <v>125942.57999999997</v>
      </c>
      <c r="L141" s="15">
        <f>VLOOKUP($A141,'Потребление ЭЭ_проектная линия'!$A$6:$JR$154,269+L$4-2022,FALSE)</f>
        <v>104952.14999999998</v>
      </c>
      <c r="M141" s="15">
        <f>VLOOKUP($A141,'Потребление ЭЭ_проектная линия'!$A$6:$JR$154,269+M$4-2022,FALSE)</f>
        <v>0</v>
      </c>
      <c r="N141" s="14"/>
    </row>
    <row r="142" spans="1:14" x14ac:dyDescent="0.25">
      <c r="A142" s="5" t="s">
        <v>131</v>
      </c>
      <c r="B142" s="3" t="s">
        <v>132</v>
      </c>
      <c r="C142" s="3" t="s">
        <v>314</v>
      </c>
      <c r="E142" s="14">
        <f>VLOOKUP($A142,'Потребление ЭЭ_проектная линия'!$A$6:$JR$154,269+E$4-2022,FALSE)</f>
        <v>0</v>
      </c>
      <c r="F142" s="15">
        <f>VLOOKUP($A142,'Потребление ЭЭ_проектная линия'!$A$6:$JR$154,269+F$4-2022,FALSE)</f>
        <v>0</v>
      </c>
      <c r="G142" s="15">
        <f>VLOOKUP($A142,'Потребление ЭЭ_проектная линия'!$A$6:$JR$154,269+G$4-2022,FALSE)</f>
        <v>9178.3279999999995</v>
      </c>
      <c r="H142" s="15">
        <f>VLOOKUP($A142,'Потребление ЭЭ_проектная линия'!$A$6:$JR$154,269+H$4-2022,FALSE)</f>
        <v>101031.15400000001</v>
      </c>
      <c r="I142" s="15">
        <f>VLOOKUP($A142,'Потребление ЭЭ_проектная линия'!$A$6:$JR$154,269+I$4-2022,FALSE)</f>
        <v>101720.18400000001</v>
      </c>
      <c r="J142" s="15">
        <f>VLOOKUP($A142,'Потребление ЭЭ_проектная линия'!$A$6:$JR$154,269+J$4-2022,FALSE)</f>
        <v>101720.18400000001</v>
      </c>
      <c r="K142" s="15">
        <f>VLOOKUP($A142,'Потребление ЭЭ_проектная линия'!$A$6:$JR$154,269+K$4-2022,FALSE)</f>
        <v>101720.18400000001</v>
      </c>
      <c r="L142" s="15">
        <f>VLOOKUP($A142,'Потребление ЭЭ_проектная линия'!$A$6:$JR$154,269+L$4-2022,FALSE)</f>
        <v>93243.502000000008</v>
      </c>
      <c r="M142" s="15">
        <f>VLOOKUP($A142,'Потребление ЭЭ_проектная линия'!$A$6:$JR$154,269+M$4-2022,FALSE)</f>
        <v>0</v>
      </c>
      <c r="N142" s="14"/>
    </row>
    <row r="143" spans="1:14" x14ac:dyDescent="0.25">
      <c r="A143" s="5" t="s">
        <v>145</v>
      </c>
      <c r="B143" s="3" t="s">
        <v>146</v>
      </c>
      <c r="C143" s="3" t="s">
        <v>314</v>
      </c>
      <c r="E143" s="14">
        <f>VLOOKUP($A143,'Потребление ЭЭ_проектная линия'!$A$6:$JR$154,269+E$4-2022,FALSE)</f>
        <v>0</v>
      </c>
      <c r="F143" s="15">
        <f>VLOOKUP($A143,'Потребление ЭЭ_проектная линия'!$A$6:$JR$154,269+F$4-2022,FALSE)</f>
        <v>0</v>
      </c>
      <c r="G143" s="15">
        <f>VLOOKUP($A143,'Потребление ЭЭ_проектная линия'!$A$6:$JR$154,269+G$4-2022,FALSE)</f>
        <v>15200</v>
      </c>
      <c r="H143" s="15">
        <f>VLOOKUP($A143,'Потребление ЭЭ_проектная линия'!$A$6:$JR$154,269+H$4-2022,FALSE)</f>
        <v>172953.83264727276</v>
      </c>
      <c r="I143" s="15">
        <f>VLOOKUP($A143,'Потребление ЭЭ_проектная линия'!$A$6:$JR$154,269+I$4-2022,FALSE)</f>
        <v>178172.31528000007</v>
      </c>
      <c r="J143" s="15">
        <f>VLOOKUP($A143,'Потребление ЭЭ_проектная линия'!$A$6:$JR$154,269+J$4-2022,FALSE)</f>
        <v>178172.31528000007</v>
      </c>
      <c r="K143" s="15">
        <f>VLOOKUP($A143,'Потребление ЭЭ_проектная линия'!$A$6:$JR$154,269+K$4-2022,FALSE)</f>
        <v>178172.31528000007</v>
      </c>
      <c r="L143" s="15">
        <f>VLOOKUP($A143,'Потребление ЭЭ_проектная линия'!$A$6:$JR$154,269+L$4-2022,FALSE)</f>
        <v>163324.62234000006</v>
      </c>
      <c r="M143" s="15">
        <f>VLOOKUP($A143,'Потребление ЭЭ_проектная линия'!$A$6:$JR$154,269+M$4-2022,FALSE)</f>
        <v>0</v>
      </c>
      <c r="N143" s="14"/>
    </row>
    <row r="144" spans="1:14" x14ac:dyDescent="0.25">
      <c r="A144" s="5" t="s">
        <v>175</v>
      </c>
      <c r="B144" s="3" t="s">
        <v>176</v>
      </c>
      <c r="C144" s="3" t="s">
        <v>314</v>
      </c>
      <c r="E144" s="14">
        <f>VLOOKUP($A144,'Потребление ЭЭ_проектная линия'!$A$6:$JR$154,269+E$4-2022,FALSE)</f>
        <v>0</v>
      </c>
      <c r="F144" s="15">
        <f>VLOOKUP($A144,'Потребление ЭЭ_проектная линия'!$A$6:$JR$154,269+F$4-2022,FALSE)</f>
        <v>0</v>
      </c>
      <c r="G144" s="15">
        <f>VLOOKUP($A144,'Потребление ЭЭ_проектная линия'!$A$6:$JR$154,269+G$4-2022,FALSE)</f>
        <v>9455.4240000000009</v>
      </c>
      <c r="H144" s="15">
        <f>VLOOKUP($A144,'Потребление ЭЭ_проектная линия'!$A$6:$JR$154,269+H$4-2022,FALSE)</f>
        <v>107656.99100000002</v>
      </c>
      <c r="I144" s="15">
        <f>VLOOKUP($A144,'Потребление ЭЭ_проектная линия'!$A$6:$JR$154,269+I$4-2022,FALSE)</f>
        <v>105708.10800000002</v>
      </c>
      <c r="J144" s="15">
        <f>VLOOKUP($A144,'Потребление ЭЭ_проектная линия'!$A$6:$JR$154,269+J$4-2022,FALSE)</f>
        <v>105708.10800000002</v>
      </c>
      <c r="K144" s="15">
        <f>VLOOKUP($A144,'Потребление ЭЭ_проектная линия'!$A$6:$JR$154,269+K$4-2022,FALSE)</f>
        <v>105708.10800000002</v>
      </c>
      <c r="L144" s="15">
        <f>VLOOKUP($A144,'Потребление ЭЭ_проектная линия'!$A$6:$JR$154,269+L$4-2022,FALSE)</f>
        <v>96899.099000000017</v>
      </c>
      <c r="M144" s="15">
        <f>VLOOKUP($A144,'Потребление ЭЭ_проектная линия'!$A$6:$JR$154,269+M$4-2022,FALSE)</f>
        <v>0</v>
      </c>
      <c r="N144" s="14"/>
    </row>
    <row r="145" spans="1:14" x14ac:dyDescent="0.25">
      <c r="A145" s="1" t="s">
        <v>255</v>
      </c>
      <c r="B145" s="3" t="s">
        <v>256</v>
      </c>
      <c r="C145" s="3" t="s">
        <v>314</v>
      </c>
      <c r="E145" s="14">
        <f>VLOOKUP($A145,'Потребление ЭЭ_проектная линия'!$A$6:$JR$154,269+E$4-2022,FALSE)</f>
        <v>0</v>
      </c>
      <c r="F145" s="15">
        <f>VLOOKUP($A145,'Потребление ЭЭ_проектная линия'!$A$6:$JR$154,269+F$4-2022,FALSE)</f>
        <v>0</v>
      </c>
      <c r="G145" s="15">
        <f>VLOOKUP($A145,'Потребление ЭЭ_проектная линия'!$A$6:$JR$154,269+G$4-2022,FALSE)</f>
        <v>12719.413771992857</v>
      </c>
      <c r="H145" s="15">
        <f>VLOOKUP($A145,'Потребление ЭЭ_проектная линия'!$A$6:$JR$154,269+H$4-2022,FALSE)</f>
        <v>126545.88925714286</v>
      </c>
      <c r="I145" s="15">
        <f>VLOOKUP($A145,'Потребление ЭЭ_проектная линия'!$A$6:$JR$154,269+I$4-2022,FALSE)</f>
        <v>126411.504</v>
      </c>
      <c r="J145" s="15">
        <f>VLOOKUP($A145,'Потребление ЭЭ_проектная линия'!$A$6:$JR$154,269+J$4-2022,FALSE)</f>
        <v>126411.504</v>
      </c>
      <c r="K145" s="15">
        <f>VLOOKUP($A145,'Потребление ЭЭ_проектная линия'!$A$6:$JR$154,269+K$4-2022,FALSE)</f>
        <v>126411.504</v>
      </c>
      <c r="L145" s="15">
        <f>VLOOKUP($A145,'Потребление ЭЭ_проектная линия'!$A$6:$JR$154,269+L$4-2022,FALSE)</f>
        <v>115877.212</v>
      </c>
      <c r="M145" s="15">
        <f>VLOOKUP($A145,'Потребление ЭЭ_проектная линия'!$A$6:$JR$154,269+M$4-2022,FALSE)</f>
        <v>0</v>
      </c>
      <c r="N145" s="14"/>
    </row>
    <row r="146" spans="1:14" x14ac:dyDescent="0.25">
      <c r="A146" s="5" t="s">
        <v>161</v>
      </c>
      <c r="B146" s="3" t="s">
        <v>162</v>
      </c>
      <c r="C146" s="3" t="s">
        <v>314</v>
      </c>
      <c r="E146" s="14">
        <f>VLOOKUP($A146,'Потребление ЭЭ_проектная линия'!$A$6:$JR$154,269+E$4-2022,FALSE)</f>
        <v>0</v>
      </c>
      <c r="F146" s="15">
        <f>VLOOKUP($A146,'Потребление ЭЭ_проектная линия'!$A$6:$JR$154,269+F$4-2022,FALSE)</f>
        <v>0</v>
      </c>
      <c r="G146" s="15">
        <f>VLOOKUP($A146,'Потребление ЭЭ_проектная линия'!$A$6:$JR$154,269+G$4-2022,FALSE)</f>
        <v>9560.5349999999999</v>
      </c>
      <c r="H146" s="15">
        <f>VLOOKUP($A146,'Потребление ЭЭ_проектная линия'!$A$6:$JR$154,269+H$4-2022,FALSE)</f>
        <v>109819.24499999998</v>
      </c>
      <c r="I146" s="15">
        <f>VLOOKUP($A146,'Потребление ЭЭ_проектная линия'!$A$6:$JR$154,269+I$4-2022,FALSE)</f>
        <v>109814.39999999998</v>
      </c>
      <c r="J146" s="15">
        <f>VLOOKUP($A146,'Потребление ЭЭ_проектная линия'!$A$6:$JR$154,269+J$4-2022,FALSE)</f>
        <v>109814.39999999998</v>
      </c>
      <c r="K146" s="15">
        <f>VLOOKUP($A146,'Потребление ЭЭ_проектная линия'!$A$6:$JR$154,269+K$4-2022,FALSE)</f>
        <v>109814.39999999998</v>
      </c>
      <c r="L146" s="15">
        <f>VLOOKUP($A146,'Потребление ЭЭ_проектная линия'!$A$6:$JR$154,269+L$4-2022,FALSE)</f>
        <v>100663.19999999998</v>
      </c>
      <c r="M146" s="15">
        <f>VLOOKUP($A146,'Потребление ЭЭ_проектная линия'!$A$6:$JR$154,269+M$4-2022,FALSE)</f>
        <v>0</v>
      </c>
      <c r="N146" s="14"/>
    </row>
    <row r="147" spans="1:14" x14ac:dyDescent="0.25">
      <c r="A147" s="5" t="s">
        <v>45</v>
      </c>
      <c r="B147" s="3" t="s">
        <v>46</v>
      </c>
      <c r="C147" s="3" t="s">
        <v>314</v>
      </c>
      <c r="E147" s="14">
        <f>VLOOKUP($A147,'Потребление ЭЭ_проектная линия'!$A$6:$JR$154,269+E$4-2022,FALSE)</f>
        <v>0</v>
      </c>
      <c r="F147" s="15">
        <f>VLOOKUP($A147,'Потребление ЭЭ_проектная линия'!$A$6:$JR$154,269+F$4-2022,FALSE)</f>
        <v>0</v>
      </c>
      <c r="G147" s="15">
        <f>VLOOKUP($A147,'Потребление ЭЭ_проектная линия'!$A$6:$JR$154,269+G$4-2022,FALSE)</f>
        <v>0</v>
      </c>
      <c r="H147" s="15">
        <f>VLOOKUP($A147,'Потребление ЭЭ_проектная линия'!$A$6:$JR$154,269+H$4-2022,FALSE)</f>
        <v>120582.24288000002</v>
      </c>
      <c r="I147" s="15">
        <f>VLOOKUP($A147,'Потребление ЭЭ_проектная линия'!$A$6:$JR$154,269+I$4-2022,FALSE)</f>
        <v>143274.99204000001</v>
      </c>
      <c r="J147" s="15">
        <f>VLOOKUP($A147,'Потребление ЭЭ_проектная линия'!$A$6:$JR$154,269+J$4-2022,FALSE)</f>
        <v>143274.99204000001</v>
      </c>
      <c r="K147" s="15">
        <f>VLOOKUP($A147,'Потребление ЭЭ_проектная линия'!$A$6:$JR$154,269+K$4-2022,FALSE)</f>
        <v>143274.99204000001</v>
      </c>
      <c r="L147" s="15">
        <f>VLOOKUP($A147,'Потребление ЭЭ_проектная линия'!$A$6:$JR$154,269+L$4-2022,FALSE)</f>
        <v>143274.99204000001</v>
      </c>
      <c r="M147" s="15">
        <f>VLOOKUP($A147,'Потребление ЭЭ_проектная линия'!$A$6:$JR$154,269+M$4-2022,FALSE)</f>
        <v>11939.58267</v>
      </c>
      <c r="N147" s="14"/>
    </row>
    <row r="148" spans="1:14" x14ac:dyDescent="0.25">
      <c r="A148" s="5" t="s">
        <v>97</v>
      </c>
      <c r="B148" s="3" t="s">
        <v>98</v>
      </c>
      <c r="C148" s="3" t="s">
        <v>314</v>
      </c>
      <c r="E148" s="14">
        <f>VLOOKUP($A148,'Потребление ЭЭ_проектная линия'!$A$6:$JR$154,269+E$4-2022,FALSE)</f>
        <v>0</v>
      </c>
      <c r="F148" s="15">
        <f>VLOOKUP($A148,'Потребление ЭЭ_проектная линия'!$A$6:$JR$154,269+F$4-2022,FALSE)</f>
        <v>0</v>
      </c>
      <c r="G148" s="15">
        <f>VLOOKUP($A148,'Потребление ЭЭ_проектная линия'!$A$6:$JR$154,269+G$4-2022,FALSE)</f>
        <v>0</v>
      </c>
      <c r="H148" s="15">
        <f>VLOOKUP($A148,'Потребление ЭЭ_проектная линия'!$A$6:$JR$154,269+H$4-2022,FALSE)</f>
        <v>125201.47642857148</v>
      </c>
      <c r="I148" s="15">
        <f>VLOOKUP($A148,'Потребление ЭЭ_проектная линия'!$A$6:$JR$154,269+I$4-2022,FALSE)</f>
        <v>139381.16571428577</v>
      </c>
      <c r="J148" s="15">
        <f>VLOOKUP($A148,'Потребление ЭЭ_проектная линия'!$A$6:$JR$154,269+J$4-2022,FALSE)</f>
        <v>139381.16571428577</v>
      </c>
      <c r="K148" s="15">
        <f>VLOOKUP($A148,'Потребление ЭЭ_проектная линия'!$A$6:$JR$154,269+K$4-2022,FALSE)</f>
        <v>139381.16571428577</v>
      </c>
      <c r="L148" s="15">
        <f>VLOOKUP($A148,'Потребление ЭЭ_проектная линия'!$A$6:$JR$154,269+L$4-2022,FALSE)</f>
        <v>139381.16571428577</v>
      </c>
      <c r="M148" s="15">
        <f>VLOOKUP($A148,'Потребление ЭЭ_проектная линия'!$A$6:$JR$154,269+M$4-2022,FALSE)</f>
        <v>11615.097142857145</v>
      </c>
      <c r="N148" s="14"/>
    </row>
    <row r="149" spans="1:14" x14ac:dyDescent="0.25">
      <c r="A149" s="5" t="s">
        <v>195</v>
      </c>
      <c r="B149" s="3" t="s">
        <v>196</v>
      </c>
      <c r="C149" s="3" t="s">
        <v>314</v>
      </c>
      <c r="E149" s="14">
        <f>VLOOKUP($A149,'Потребление ЭЭ_проектная линия'!$A$6:$JR$154,269+E$4-2022,FALSE)</f>
        <v>0</v>
      </c>
      <c r="F149" s="15">
        <f>VLOOKUP($A149,'Потребление ЭЭ_проектная линия'!$A$6:$JR$154,269+F$4-2022,FALSE)</f>
        <v>0</v>
      </c>
      <c r="G149" s="15">
        <f>VLOOKUP($A149,'Потребление ЭЭ_проектная линия'!$A$6:$JR$154,269+G$4-2022,FALSE)</f>
        <v>0</v>
      </c>
      <c r="H149" s="15">
        <f>VLOOKUP($A149,'Потребление ЭЭ_проектная линия'!$A$6:$JR$154,269+H$4-2022,FALSE)</f>
        <v>128256.56000000003</v>
      </c>
      <c r="I149" s="15">
        <f>VLOOKUP($A149,'Потребление ЭЭ_проектная линия'!$A$6:$JR$154,269+I$4-2022,FALSE)</f>
        <v>162050.11200000005</v>
      </c>
      <c r="J149" s="15">
        <f>VLOOKUP($A149,'Потребление ЭЭ_проектная линия'!$A$6:$JR$154,269+J$4-2022,FALSE)</f>
        <v>162050.11200000005</v>
      </c>
      <c r="K149" s="15">
        <f>VLOOKUP($A149,'Потребление ЭЭ_проектная линия'!$A$6:$JR$154,269+K$4-2022,FALSE)</f>
        <v>162050.11200000005</v>
      </c>
      <c r="L149" s="15">
        <f>VLOOKUP($A149,'Потребление ЭЭ_проектная линия'!$A$6:$JR$154,269+L$4-2022,FALSE)</f>
        <v>162050.11200000005</v>
      </c>
      <c r="M149" s="15">
        <f>VLOOKUP($A149,'Потребление ЭЭ_проектная линия'!$A$6:$JR$154,269+M$4-2022,FALSE)</f>
        <v>27008.351999999999</v>
      </c>
      <c r="N149" s="14"/>
    </row>
    <row r="150" spans="1:14" x14ac:dyDescent="0.25">
      <c r="A150" s="1" t="s">
        <v>77</v>
      </c>
      <c r="B150" s="3" t="s">
        <v>78</v>
      </c>
      <c r="C150" s="3" t="s">
        <v>314</v>
      </c>
      <c r="E150" s="14">
        <f>VLOOKUP($A150,'Потребление ЭЭ_проектная линия'!$A$6:$JR$154,269+E$4-2022,FALSE)</f>
        <v>0</v>
      </c>
      <c r="F150" s="15">
        <f>VLOOKUP($A150,'Потребление ЭЭ_проектная линия'!$A$6:$JR$154,269+F$4-2022,FALSE)</f>
        <v>0</v>
      </c>
      <c r="G150" s="15">
        <f>VLOOKUP($A150,'Потребление ЭЭ_проектная линия'!$A$6:$JR$154,269+G$4-2022,FALSE)</f>
        <v>0</v>
      </c>
      <c r="H150" s="15">
        <f>VLOOKUP($A150,'Потребление ЭЭ_проектная линия'!$A$6:$JR$154,269+H$4-2022,FALSE)</f>
        <v>211909.62557142865</v>
      </c>
      <c r="I150" s="15">
        <f>VLOOKUP($A150,'Потребление ЭЭ_проектная линия'!$A$6:$JR$154,269+I$4-2022,FALSE)</f>
        <v>287308.48714285722</v>
      </c>
      <c r="J150" s="15">
        <f>VLOOKUP($A150,'Потребление ЭЭ_проектная линия'!$A$6:$JR$154,269+J$4-2022,FALSE)</f>
        <v>287308.48714285722</v>
      </c>
      <c r="K150" s="15">
        <f>VLOOKUP($A150,'Потребление ЭЭ_проектная линия'!$A$6:$JR$154,269+K$4-2022,FALSE)</f>
        <v>287308.48714285722</v>
      </c>
      <c r="L150" s="15">
        <f>VLOOKUP($A150,'Потребление ЭЭ_проектная линия'!$A$6:$JR$154,269+L$4-2022,FALSE)</f>
        <v>287308.48714285722</v>
      </c>
      <c r="M150" s="15">
        <f>VLOOKUP($A150,'Потребление ЭЭ_проектная линия'!$A$6:$JR$154,269+M$4-2022,FALSE)</f>
        <v>71827.121785714291</v>
      </c>
      <c r="N150" s="14"/>
    </row>
    <row r="151" spans="1:14" ht="15.75" thickBot="1" x14ac:dyDescent="0.3"/>
    <row r="152" spans="1:14" ht="15.75" thickBot="1" x14ac:dyDescent="0.3">
      <c r="C152" s="122" t="s">
        <v>327</v>
      </c>
      <c r="D152" s="122" t="s">
        <v>328</v>
      </c>
      <c r="E152" s="122">
        <v>2022</v>
      </c>
      <c r="F152" s="122">
        <v>2023</v>
      </c>
      <c r="G152" s="122">
        <v>2024</v>
      </c>
      <c r="H152" s="122">
        <v>2025</v>
      </c>
      <c r="I152" s="122">
        <v>2026</v>
      </c>
      <c r="J152" s="122">
        <v>2027</v>
      </c>
      <c r="K152" s="122">
        <v>2028</v>
      </c>
      <c r="L152" s="122">
        <v>2029</v>
      </c>
      <c r="M152" s="122">
        <v>2030</v>
      </c>
      <c r="N152" s="118"/>
    </row>
    <row r="153" spans="1:14" ht="48" thickBot="1" x14ac:dyDescent="0.3">
      <c r="C153" s="38" t="s">
        <v>330</v>
      </c>
      <c r="D153" s="39" t="s">
        <v>329</v>
      </c>
      <c r="E153" s="52">
        <f t="shared" ref="E153:M153" si="1">SUM(E5:E150)</f>
        <v>11334429.646826707</v>
      </c>
      <c r="F153" s="52">
        <f t="shared" si="1"/>
        <v>12203042.431050127</v>
      </c>
      <c r="G153" s="52">
        <f t="shared" si="1"/>
        <v>21882057.606989417</v>
      </c>
      <c r="H153" s="52">
        <f t="shared" si="1"/>
        <v>26483894.241273209</v>
      </c>
      <c r="I153" s="52">
        <f t="shared" si="1"/>
        <v>26517387.2098529</v>
      </c>
      <c r="J153" s="52">
        <f t="shared" si="1"/>
        <v>14836224.374290293</v>
      </c>
      <c r="K153" s="52">
        <f t="shared" si="1"/>
        <v>14016212.176151967</v>
      </c>
      <c r="L153" s="52">
        <f t="shared" si="1"/>
        <v>5032198.7879883917</v>
      </c>
      <c r="M153" s="52">
        <f t="shared" si="1"/>
        <v>122390.15359857143</v>
      </c>
      <c r="N153" s="119"/>
    </row>
    <row r="154" spans="1:14" ht="63.75" thickBot="1" x14ac:dyDescent="0.3">
      <c r="C154" s="38" t="s">
        <v>342</v>
      </c>
      <c r="D154" s="55" t="s">
        <v>347</v>
      </c>
      <c r="E154" s="53">
        <f>Коэффициенты!C32</f>
        <v>8.4188034188034194E-2</v>
      </c>
      <c r="F154" s="53">
        <f>Коэффициенты!D32</f>
        <v>8.2557154953429301E-2</v>
      </c>
      <c r="G154" s="53">
        <f>Коэффициенты!E32</f>
        <v>8.2557154953429301E-2</v>
      </c>
      <c r="H154" s="53">
        <f>Коэффициенты!F32</f>
        <v>8.2557154953429301E-2</v>
      </c>
      <c r="I154" s="53">
        <f>Коэффициенты!G32</f>
        <v>8.2557154953429301E-2</v>
      </c>
      <c r="J154" s="53">
        <f>Коэффициенты!H32</f>
        <v>8.2557154953429301E-2</v>
      </c>
      <c r="K154" s="53">
        <f>Коэффициенты!I32</f>
        <v>8.2557154953429301E-2</v>
      </c>
      <c r="L154" s="53">
        <f>Коэффициенты!J32</f>
        <v>8.2557154953429301E-2</v>
      </c>
      <c r="M154" s="53">
        <f>Коэффициенты!K32</f>
        <v>8.2557154953429301E-2</v>
      </c>
    </row>
    <row r="155" spans="1:14" ht="48" thickBot="1" x14ac:dyDescent="0.3">
      <c r="C155" s="38" t="s">
        <v>348</v>
      </c>
      <c r="D155" s="55" t="s">
        <v>628</v>
      </c>
      <c r="E155" s="54">
        <f>Коэффициенты!C5</f>
        <v>321.54000000000002</v>
      </c>
      <c r="F155" s="54">
        <f>Коэффициенты!D5</f>
        <v>325.82600000000002</v>
      </c>
      <c r="G155" s="54">
        <f>Коэффициенты!E5</f>
        <v>335.22399999999999</v>
      </c>
      <c r="H155" s="54">
        <f>Коэффициенты!F5</f>
        <v>335.22399999999999</v>
      </c>
      <c r="I155" s="54">
        <f>Коэффициенты!G5</f>
        <v>335.22399999999999</v>
      </c>
      <c r="J155" s="54">
        <f>Коэффициенты!H5</f>
        <v>335.22399999999999</v>
      </c>
      <c r="K155" s="54">
        <f>Коэффициенты!I5</f>
        <v>335.22399999999999</v>
      </c>
      <c r="L155" s="54">
        <f>Коэффициенты!J5</f>
        <v>335.22399999999999</v>
      </c>
      <c r="M155" s="54">
        <f>Коэффициенты!K5</f>
        <v>335.22399999999999</v>
      </c>
    </row>
    <row r="156" spans="1:14" ht="32.25" thickBot="1" x14ac:dyDescent="0.3">
      <c r="C156" s="38" t="s">
        <v>629</v>
      </c>
      <c r="D156" s="55" t="s">
        <v>344</v>
      </c>
      <c r="E156" s="52">
        <f>E153/(1-E154)*E155/10^6</f>
        <v>3979.4986795236318</v>
      </c>
      <c r="F156" s="52">
        <f t="shared" ref="F156:M156" si="2">F153/(1-F154)*F155/10^6</f>
        <v>4333.8596236341109</v>
      </c>
      <c r="G156" s="52">
        <f t="shared" si="2"/>
        <v>7995.4745070501531</v>
      </c>
      <c r="H156" s="52">
        <f t="shared" si="2"/>
        <v>9676.9373820621058</v>
      </c>
      <c r="I156" s="52">
        <f t="shared" si="2"/>
        <v>9689.1753617463728</v>
      </c>
      <c r="J156" s="52">
        <f t="shared" si="2"/>
        <v>5421.0008901367901</v>
      </c>
      <c r="K156" s="52">
        <f t="shared" si="2"/>
        <v>5121.3770273611544</v>
      </c>
      <c r="L156" s="52">
        <f t="shared" si="2"/>
        <v>1838.7126954148196</v>
      </c>
      <c r="M156" s="52">
        <f t="shared" si="2"/>
        <v>44.720079372186795</v>
      </c>
    </row>
    <row r="157" spans="1:14" x14ac:dyDescent="0.25"/>
    <row r="158" spans="1:14" x14ac:dyDescent="0.25"/>
    <row r="159" spans="1:14" x14ac:dyDescent="0.25"/>
    <row r="160" spans="1:14" x14ac:dyDescent="0.25"/>
    <row r="161" x14ac:dyDescent="0.25"/>
  </sheetData>
  <mergeCells count="1">
    <mergeCell ref="E3:M3"/>
  </mergeCells>
  <conditionalFormatting sqref="A4:A150">
    <cfRule type="duplicateValues" dxfId="230" priority="2996"/>
    <cfRule type="duplicateValues" dxfId="229" priority="2997"/>
    <cfRule type="duplicateValues" dxfId="228" priority="2998"/>
    <cfRule type="duplicateValues" dxfId="227" priority="2999"/>
  </conditionalFormatting>
  <conditionalFormatting sqref="A4:A150">
    <cfRule type="duplicateValues" dxfId="226" priority="3004"/>
  </conditionalFormatting>
  <dataValidations disablePrompts="1" count="1">
    <dataValidation type="list" allowBlank="1" showInputMessage="1" showErrorMessage="1" sqref="C5:C150">
      <formula1>$V$5:$V$8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1"/>
  <sheetViews>
    <sheetView showGridLines="0" topLeftCell="A103" workbookViewId="0">
      <selection activeCell="E157" sqref="E157"/>
    </sheetView>
  </sheetViews>
  <sheetFormatPr defaultColWidth="0" defaultRowHeight="15" zeroHeight="1" x14ac:dyDescent="0.25"/>
  <cols>
    <col min="1" max="1" width="9.5703125" bestFit="1" customWidth="1"/>
    <col min="2" max="2" width="56.140625" bestFit="1" customWidth="1"/>
    <col min="3" max="3" width="28.7109375" hidden="1" customWidth="1"/>
    <col min="4" max="4" width="8.85546875" hidden="1" customWidth="1"/>
    <col min="5" max="13" width="10.42578125" customWidth="1"/>
    <col min="14" max="14" width="12" customWidth="1"/>
    <col min="15" max="16" width="3.28515625" customWidth="1"/>
    <col min="17" max="21" width="8.85546875" hidden="1" customWidth="1"/>
    <col min="22" max="22" width="35.7109375" hidden="1" customWidth="1"/>
    <col min="23" max="16384" width="8.85546875" hidden="1"/>
  </cols>
  <sheetData>
    <row r="1" spans="1:22" ht="15.75" thickBot="1" x14ac:dyDescent="0.3"/>
    <row r="2" spans="1:22" x14ac:dyDescent="0.25">
      <c r="A2" s="138" t="s">
        <v>0</v>
      </c>
      <c r="B2" s="136" t="s">
        <v>3</v>
      </c>
      <c r="C2" s="134" t="s">
        <v>313</v>
      </c>
      <c r="D2" s="78"/>
      <c r="E2" s="140" t="s">
        <v>345</v>
      </c>
      <c r="F2" s="141"/>
      <c r="G2" s="141"/>
      <c r="H2" s="141"/>
      <c r="I2" s="141"/>
      <c r="J2" s="141"/>
      <c r="K2" s="141"/>
      <c r="L2" s="141"/>
      <c r="M2" s="142"/>
    </row>
    <row r="3" spans="1:22" ht="15.75" thickBot="1" x14ac:dyDescent="0.3">
      <c r="A3" s="139"/>
      <c r="B3" s="137"/>
      <c r="C3" s="135"/>
      <c r="D3" s="79"/>
      <c r="E3" s="82">
        <f>2021+1</f>
        <v>2022</v>
      </c>
      <c r="F3" s="72">
        <f t="shared" ref="F3:M3" si="0">E3+1</f>
        <v>2023</v>
      </c>
      <c r="G3" s="72">
        <f t="shared" si="0"/>
        <v>2024</v>
      </c>
      <c r="H3" s="72">
        <f t="shared" si="0"/>
        <v>2025</v>
      </c>
      <c r="I3" s="72">
        <f t="shared" si="0"/>
        <v>2026</v>
      </c>
      <c r="J3" s="72">
        <f t="shared" si="0"/>
        <v>2027</v>
      </c>
      <c r="K3" s="72">
        <f t="shared" si="0"/>
        <v>2028</v>
      </c>
      <c r="L3" s="72">
        <f t="shared" si="0"/>
        <v>2029</v>
      </c>
      <c r="M3" s="72">
        <f t="shared" si="0"/>
        <v>2030</v>
      </c>
      <c r="N3" s="72" t="s">
        <v>310</v>
      </c>
    </row>
    <row r="4" spans="1:22" ht="15.75" thickTop="1" x14ac:dyDescent="0.25">
      <c r="A4" s="73" t="s">
        <v>33</v>
      </c>
      <c r="B4" s="70" t="s">
        <v>34</v>
      </c>
      <c r="C4" s="74" t="s">
        <v>314</v>
      </c>
      <c r="D4" s="80"/>
      <c r="E4" s="83">
        <f>(VLOOKUP($A4,Базовая_линия!$A$5:$N$150,5+Сокращения!E$3-2022,FALSE)-VLOOKUP(Сокращения!$A4,Проектная_линия!$A$5:$N$150,5+Сокращения!E$3-2022,FALSE))/(1-Коэффициенты!C$32)*VLOOKUP(Сокращения!$C4,Коэффициенты!$B$5:$L$14,2+Сокращения!E$3-2022,FALSE)/10^6</f>
        <v>17.470669141306345</v>
      </c>
      <c r="F4" s="71">
        <f>(VLOOKUP($A4,Базовая_линия!$A$5:$N$150,5+Сокращения!F$3-2022,FALSE)-VLOOKUP(Сокращения!$A4,Проектная_линия!$A$5:$N$150,5+Сокращения!F$3-2022,FALSE))/(1-Коэффициенты!D$32)*VLOOKUP(Сокращения!$C4,Коэффициенты!$B$5:$L$14,2+Сокращения!F$3-2022,FALSE)/10^6</f>
        <v>19.454087091152772</v>
      </c>
      <c r="G4" s="71">
        <f>(VLOOKUP($A4,Базовая_линия!$A$5:$N$150,5+Сокращения!G$3-2022,FALSE)-VLOOKUP(Сокращения!$A4,Проектная_линия!$A$5:$N$150,5+Сокращения!G$3-2022,FALSE))/(1-Коэффициенты!E$32)*VLOOKUP(Сокращения!$C4,Коэффициенты!$B$5:$L$14,2+Сокращения!G$3-2022,FALSE)/10^6</f>
        <v>23.180783675879209</v>
      </c>
      <c r="H4" s="71">
        <f>(VLOOKUP($A4,Базовая_линия!$A$5:$N$150,5+Сокращения!H$3-2022,FALSE)-VLOOKUP(Сокращения!$A4,Проектная_линия!$A$5:$N$150,5+Сокращения!H$3-2022,FALSE))/(1-Коэффициенты!F$32)*VLOOKUP(Сокращения!$C4,Коэффициенты!$B$5:$L$14,2+Сокращения!H$3-2022,FALSE)/10^6</f>
        <v>22.982611407761297</v>
      </c>
      <c r="I4" s="71">
        <f>(VLOOKUP($A4,Базовая_линия!$A$5:$N$150,5+Сокращения!I$3-2022,FALSE)-VLOOKUP(Сокращения!$A4,Проектная_линия!$A$5:$N$150,5+Сокращения!I$3-2022,FALSE))/(1-Коэффициенты!G$32)*VLOOKUP(Сокращения!$C4,Коэффициенты!$B$5:$L$14,2+Сокращения!I$3-2022,FALSE)/10^6</f>
        <v>21.032876965575586</v>
      </c>
      <c r="J4" s="71">
        <f>(VLOOKUP($A4,Базовая_линия!$A$5:$N$150,5+Сокращения!J$3-2022,FALSE)-VLOOKUP(Сокращения!$A4,Проектная_линия!$A$5:$N$150,5+Сокращения!J$3-2022,FALSE))/(1-Коэффициенты!H$32)*VLOOKUP(Сокращения!$C4,Коэффициенты!$B$5:$L$14,2+Сокращения!J$3-2022,FALSE)/10^6</f>
        <v>0</v>
      </c>
      <c r="K4" s="71">
        <f>(VLOOKUP($A4,Базовая_линия!$A$5:$N$150,5+Сокращения!K$3-2022,FALSE)-VLOOKUP(Сокращения!$A4,Проектная_линия!$A$5:$N$150,5+Сокращения!K$3-2022,FALSE))/(1-Коэффициенты!I$32)*VLOOKUP(Сокращения!$C4,Коэффициенты!$B$5:$L$14,2+Сокращения!K$3-2022,FALSE)/10^6</f>
        <v>0</v>
      </c>
      <c r="L4" s="71">
        <f>(VLOOKUP($A4,Базовая_линия!$A$5:$N$150,5+Сокращения!L$3-2022,FALSE)-VLOOKUP(Сокращения!$A4,Проектная_линия!$A$5:$N$150,5+Сокращения!L$3-2022,FALSE))/(1-Коэффициенты!J$32)*VLOOKUP(Сокращения!$C4,Коэффициенты!$B$5:$L$14,2+Сокращения!L$3-2022,FALSE)/10^6</f>
        <v>0</v>
      </c>
      <c r="M4" s="71">
        <f>(VLOOKUP($A4,Базовая_линия!$A$5:$N$150,5+Сокращения!M$3-2022,FALSE)-VLOOKUP(Сокращения!$A4,Проектная_линия!$A$5:$N$150,5+Сокращения!M$3-2022,FALSE))/(1-Коэффициенты!K$32)*VLOOKUP(Сокращения!$C4,Коэффициенты!$B$5:$L$14,2+Сокращения!M$3-2022,FALSE)/10^6</f>
        <v>0</v>
      </c>
      <c r="N4" s="71">
        <f>SUM(E4:M4)</f>
        <v>104.12102828167521</v>
      </c>
      <c r="V4" t="s">
        <v>314</v>
      </c>
    </row>
    <row r="5" spans="1:22" x14ac:dyDescent="0.25">
      <c r="A5" s="75" t="s">
        <v>165</v>
      </c>
      <c r="B5" s="68" t="s">
        <v>166</v>
      </c>
      <c r="C5" s="76" t="s">
        <v>314</v>
      </c>
      <c r="D5" s="81"/>
      <c r="E5" s="84">
        <f>(VLOOKUP($A5,Базовая_линия!$A$5:$N$150,5+Сокращения!E$3-2022,FALSE)-VLOOKUP(Сокращения!$A5,Проектная_линия!$A$5:$N$150,5+Сокращения!E$3-2022,FALSE))/(1-Коэффициенты!C$32)*VLOOKUP(Сокращения!$C5,Коэффициенты!$B$5:$L$14,2+Сокращения!E$3-2022,FALSE)/10^6</f>
        <v>15.620858422243161</v>
      </c>
      <c r="F5" s="69">
        <f>(VLOOKUP($A5,Базовая_линия!$A$5:$N$150,5+Сокращения!F$3-2022,FALSE)-VLOOKUP(Сокращения!$A5,Проектная_линия!$A$5:$N$150,5+Сокращения!F$3-2022,FALSE))/(1-Коэффициенты!D$32)*VLOOKUP(Сокращения!$C5,Коэффициенты!$B$5:$L$14,2+Сокращения!F$3-2022,FALSE)/10^6</f>
        <v>16.835760695256134</v>
      </c>
      <c r="G5" s="69">
        <f>(VLOOKUP($A5,Базовая_линия!$A$5:$N$150,5+Сокращения!G$3-2022,FALSE)-VLOOKUP(Сокращения!$A5,Проектная_линия!$A$5:$N$150,5+Сокращения!G$3-2022,FALSE))/(1-Коэффициенты!E$32)*VLOOKUP(Сокращения!$C5,Коэффициенты!$B$5:$L$14,2+Сокращения!G$3-2022,FALSE)/10^6</f>
        <v>16.20582239449611</v>
      </c>
      <c r="H5" s="69">
        <f>(VLOOKUP($A5,Базовая_линия!$A$5:$N$150,5+Сокращения!H$3-2022,FALSE)-VLOOKUP(Сокращения!$A5,Проектная_линия!$A$5:$N$150,5+Сокращения!H$3-2022,FALSE))/(1-Коэффициенты!F$32)*VLOOKUP(Сокращения!$C5,Коэффициенты!$B$5:$L$14,2+Сокращения!H$3-2022,FALSE)/10^6</f>
        <v>18.114712413431583</v>
      </c>
      <c r="I5" s="69">
        <f>(VLOOKUP($A5,Базовая_линия!$A$5:$N$150,5+Сокращения!I$3-2022,FALSE)-VLOOKUP(Сокращения!$A5,Проектная_линия!$A$5:$N$150,5+Сокращения!I$3-2022,FALSE))/(1-Коэффициенты!G$32)*VLOOKUP(Сокращения!$C5,Коэффициенты!$B$5:$L$14,2+Сокращения!I$3-2022,FALSE)/10^6</f>
        <v>17.287663170315806</v>
      </c>
      <c r="J5" s="69">
        <f>(VLOOKUP($A5,Базовая_линия!$A$5:$N$150,5+Сокращения!J$3-2022,FALSE)-VLOOKUP(Сокращения!$A5,Проектная_линия!$A$5:$N$150,5+Сокращения!J$3-2022,FALSE))/(1-Коэффициенты!H$32)*VLOOKUP(Сокращения!$C5,Коэффициенты!$B$5:$L$14,2+Сокращения!J$3-2022,FALSE)/10^6</f>
        <v>0</v>
      </c>
      <c r="K5" s="69">
        <f>(VLOOKUP($A5,Базовая_линия!$A$5:$N$150,5+Сокращения!K$3-2022,FALSE)-VLOOKUP(Сокращения!$A5,Проектная_линия!$A$5:$N$150,5+Сокращения!K$3-2022,FALSE))/(1-Коэффициенты!I$32)*VLOOKUP(Сокращения!$C5,Коэффициенты!$B$5:$L$14,2+Сокращения!K$3-2022,FALSE)/10^6</f>
        <v>0</v>
      </c>
      <c r="L5" s="69">
        <f>(VLOOKUP($A5,Базовая_линия!$A$5:$N$150,5+Сокращения!L$3-2022,FALSE)-VLOOKUP(Сокращения!$A5,Проектная_линия!$A$5:$N$150,5+Сокращения!L$3-2022,FALSE))/(1-Коэффициенты!J$32)*VLOOKUP(Сокращения!$C5,Коэффициенты!$B$5:$L$14,2+Сокращения!L$3-2022,FALSE)/10^6</f>
        <v>0</v>
      </c>
      <c r="M5" s="69">
        <f>(VLOOKUP($A5,Базовая_линия!$A$5:$N$150,5+Сокращения!M$3-2022,FALSE)-VLOOKUP(Сокращения!$A5,Проектная_линия!$A$5:$N$150,5+Сокращения!M$3-2022,FALSE))/(1-Коэффициенты!K$32)*VLOOKUP(Сокращения!$C5,Коэффициенты!$B$5:$L$14,2+Сокращения!M$3-2022,FALSE)/10^6</f>
        <v>0</v>
      </c>
      <c r="N5" s="69">
        <f t="shared" ref="N5:N68" si="1">SUM(E5:M5)</f>
        <v>84.064817095742796</v>
      </c>
      <c r="V5" t="s">
        <v>315</v>
      </c>
    </row>
    <row r="6" spans="1:22" x14ac:dyDescent="0.25">
      <c r="A6" s="75" t="s">
        <v>299</v>
      </c>
      <c r="B6" s="68" t="s">
        <v>300</v>
      </c>
      <c r="C6" s="76" t="s">
        <v>314</v>
      </c>
      <c r="D6" s="81"/>
      <c r="E6" s="84">
        <f>(VLOOKUP($A6,Базовая_линия!$A$5:$N$150,5+Сокращения!E$3-2022,FALSE)-VLOOKUP(Сокращения!$A6,Проектная_линия!$A$5:$N$150,5+Сокращения!E$3-2022,FALSE))/(1-Коэффициенты!C$32)*VLOOKUP(Сокращения!$C6,Коэффициенты!$B$5:$L$14,2+Сокращения!E$3-2022,FALSE)/10^6</f>
        <v>8.5579669256508843</v>
      </c>
      <c r="F6" s="69">
        <f>(VLOOKUP($A6,Базовая_линия!$A$5:$N$150,5+Сокращения!F$3-2022,FALSE)-VLOOKUP(Сокращения!$A6,Проектная_линия!$A$5:$N$150,5+Сокращения!F$3-2022,FALSE))/(1-Коэффициенты!D$32)*VLOOKUP(Сокращения!$C6,Коэффициенты!$B$5:$L$14,2+Сокращения!F$3-2022,FALSE)/10^6</f>
        <v>17.429178499694292</v>
      </c>
      <c r="G6" s="69">
        <f>(VLOOKUP($A6,Базовая_линия!$A$5:$N$150,5+Сокращения!G$3-2022,FALSE)-VLOOKUP(Сокращения!$A6,Проектная_линия!$A$5:$N$150,5+Сокращения!G$3-2022,FALSE))/(1-Коэффициенты!E$32)*VLOOKUP(Сокращения!$C6,Коэффициенты!$B$5:$L$14,2+Сокращения!G$3-2022,FALSE)/10^6</f>
        <v>15.751387746982402</v>
      </c>
      <c r="H6" s="69">
        <f>(VLOOKUP($A6,Базовая_линия!$A$5:$N$150,5+Сокращения!H$3-2022,FALSE)-VLOOKUP(Сокращения!$A6,Проектная_линия!$A$5:$N$150,5+Сокращения!H$3-2022,FALSE))/(1-Коэффициенты!F$32)*VLOOKUP(Сокращения!$C6,Коэффициенты!$B$5:$L$14,2+Сокращения!H$3-2022,FALSE)/10^6</f>
        <v>9.0430700246641322</v>
      </c>
      <c r="I6" s="69">
        <f>(VLOOKUP($A6,Базовая_линия!$A$5:$N$150,5+Сокращения!I$3-2022,FALSE)-VLOOKUP(Сокращения!$A6,Проектная_линия!$A$5:$N$150,5+Сокращения!I$3-2022,FALSE))/(1-Коэффициенты!G$32)*VLOOKUP(Сокращения!$C6,Коэффициенты!$B$5:$L$14,2+Сокращения!I$3-2022,FALSE)/10^6</f>
        <v>11.956437585500389</v>
      </c>
      <c r="J6" s="69">
        <f>(VLOOKUP($A6,Базовая_линия!$A$5:$N$150,5+Сокращения!J$3-2022,FALSE)-VLOOKUP(Сокращения!$A6,Проектная_линия!$A$5:$N$150,5+Сокращения!J$3-2022,FALSE))/(1-Коэффициенты!H$32)*VLOOKUP(Сокращения!$C6,Коэффициенты!$B$5:$L$14,2+Сокращения!J$3-2022,FALSE)/10^6</f>
        <v>0</v>
      </c>
      <c r="K6" s="69">
        <f>(VLOOKUP($A6,Базовая_линия!$A$5:$N$150,5+Сокращения!K$3-2022,FALSE)-VLOOKUP(Сокращения!$A6,Проектная_линия!$A$5:$N$150,5+Сокращения!K$3-2022,FALSE))/(1-Коэффициенты!I$32)*VLOOKUP(Сокращения!$C6,Коэффициенты!$B$5:$L$14,2+Сокращения!K$3-2022,FALSE)/10^6</f>
        <v>0</v>
      </c>
      <c r="L6" s="69">
        <f>(VLOOKUP($A6,Базовая_линия!$A$5:$N$150,5+Сокращения!L$3-2022,FALSE)-VLOOKUP(Сокращения!$A6,Проектная_линия!$A$5:$N$150,5+Сокращения!L$3-2022,FALSE))/(1-Коэффициенты!J$32)*VLOOKUP(Сокращения!$C6,Коэффициенты!$B$5:$L$14,2+Сокращения!L$3-2022,FALSE)/10^6</f>
        <v>0</v>
      </c>
      <c r="M6" s="69">
        <f>(VLOOKUP($A6,Базовая_линия!$A$5:$N$150,5+Сокращения!M$3-2022,FALSE)-VLOOKUP(Сокращения!$A6,Проектная_линия!$A$5:$N$150,5+Сокращения!M$3-2022,FALSE))/(1-Коэффициенты!K$32)*VLOOKUP(Сокращения!$C6,Коэффициенты!$B$5:$L$14,2+Сокращения!M$3-2022,FALSE)/10^6</f>
        <v>0</v>
      </c>
      <c r="N6" s="69">
        <f t="shared" si="1"/>
        <v>62.738040782492099</v>
      </c>
      <c r="V6" t="s">
        <v>316</v>
      </c>
    </row>
    <row r="7" spans="1:22" x14ac:dyDescent="0.25">
      <c r="A7" s="75" t="s">
        <v>229</v>
      </c>
      <c r="B7" s="68" t="s">
        <v>230</v>
      </c>
      <c r="C7" s="76" t="s">
        <v>314</v>
      </c>
      <c r="D7" s="81"/>
      <c r="E7" s="84">
        <f>(VLOOKUP($A7,Базовая_линия!$A$5:$N$150,5+Сокращения!E$3-2022,FALSE)-VLOOKUP(Сокращения!$A7,Проектная_линия!$A$5:$N$150,5+Сокращения!E$3-2022,FALSE))/(1-Коэффициенты!C$32)*VLOOKUP(Сокращения!$C7,Коэффициенты!$B$5:$L$14,2+Сокращения!E$3-2022,FALSE)/10^6</f>
        <v>5.5208653742014064</v>
      </c>
      <c r="F7" s="69">
        <f>(VLOOKUP($A7,Базовая_линия!$A$5:$N$150,5+Сокращения!F$3-2022,FALSE)-VLOOKUP(Сокращения!$A7,Проектная_линия!$A$5:$N$150,5+Сокращения!F$3-2022,FALSE))/(1-Коэффициенты!D$32)*VLOOKUP(Сокращения!$C7,Коэффициенты!$B$5:$L$14,2+Сокращения!F$3-2022,FALSE)/10^6</f>
        <v>6.7770376576880738</v>
      </c>
      <c r="G7" s="69">
        <f>(VLOOKUP($A7,Базовая_линия!$A$5:$N$150,5+Сокращения!G$3-2022,FALSE)-VLOOKUP(Сокращения!$A7,Проектная_линия!$A$5:$N$150,5+Сокращения!G$3-2022,FALSE))/(1-Коэффициенты!E$32)*VLOOKUP(Сокращения!$C7,Коэффициенты!$B$5:$L$14,2+Сокращения!G$3-2022,FALSE)/10^6</f>
        <v>6.6096749320116839</v>
      </c>
      <c r="H7" s="69">
        <f>(VLOOKUP($A7,Базовая_линия!$A$5:$N$150,5+Сокращения!H$3-2022,FALSE)-VLOOKUP(Сокращения!$A7,Проектная_линия!$A$5:$N$150,5+Сокращения!H$3-2022,FALSE))/(1-Коэффициенты!F$32)*VLOOKUP(Сокращения!$C7,Коэффициенты!$B$5:$L$14,2+Сокращения!H$3-2022,FALSE)/10^6</f>
        <v>6.3115266512393866</v>
      </c>
      <c r="I7" s="69">
        <f>(VLOOKUP($A7,Базовая_линия!$A$5:$N$150,5+Сокращения!I$3-2022,FALSE)-VLOOKUP(Сокращения!$A7,Проектная_линия!$A$5:$N$150,5+Сокращения!I$3-2022,FALSE))/(1-Коэффициенты!G$32)*VLOOKUP(Сокращения!$C7,Коэффициенты!$B$5:$L$14,2+Сокращения!I$3-2022,FALSE)/10^6</f>
        <v>6.1914403839091108</v>
      </c>
      <c r="J7" s="69">
        <f>(VLOOKUP($A7,Базовая_линия!$A$5:$N$150,5+Сокращения!J$3-2022,FALSE)-VLOOKUP(Сокращения!$A7,Проектная_линия!$A$5:$N$150,5+Сокращения!J$3-2022,FALSE))/(1-Коэффициенты!H$32)*VLOOKUP(Сокращения!$C7,Коэффициенты!$B$5:$L$14,2+Сокращения!J$3-2022,FALSE)/10^6</f>
        <v>0</v>
      </c>
      <c r="K7" s="69">
        <f>(VLOOKUP($A7,Базовая_линия!$A$5:$N$150,5+Сокращения!K$3-2022,FALSE)-VLOOKUP(Сокращения!$A7,Проектная_линия!$A$5:$N$150,5+Сокращения!K$3-2022,FALSE))/(1-Коэффициенты!I$32)*VLOOKUP(Сокращения!$C7,Коэффициенты!$B$5:$L$14,2+Сокращения!K$3-2022,FALSE)/10^6</f>
        <v>0</v>
      </c>
      <c r="L7" s="69">
        <f>(VLOOKUP($A7,Базовая_линия!$A$5:$N$150,5+Сокращения!L$3-2022,FALSE)-VLOOKUP(Сокращения!$A7,Проектная_линия!$A$5:$N$150,5+Сокращения!L$3-2022,FALSE))/(1-Коэффициенты!J$32)*VLOOKUP(Сокращения!$C7,Коэффициенты!$B$5:$L$14,2+Сокращения!L$3-2022,FALSE)/10^6</f>
        <v>0</v>
      </c>
      <c r="M7" s="69">
        <f>(VLOOKUP($A7,Базовая_линия!$A$5:$N$150,5+Сокращения!M$3-2022,FALSE)-VLOOKUP(Сокращения!$A7,Проектная_линия!$A$5:$N$150,5+Сокращения!M$3-2022,FALSE))/(1-Коэффициенты!K$32)*VLOOKUP(Сокращения!$C7,Коэффициенты!$B$5:$L$14,2+Сокращения!M$3-2022,FALSE)/10^6</f>
        <v>0</v>
      </c>
      <c r="N7" s="69">
        <f t="shared" si="1"/>
        <v>31.410544999049659</v>
      </c>
      <c r="V7" t="s">
        <v>317</v>
      </c>
    </row>
    <row r="8" spans="1:22" x14ac:dyDescent="0.25">
      <c r="A8" s="75" t="s">
        <v>291</v>
      </c>
      <c r="B8" s="68" t="s">
        <v>292</v>
      </c>
      <c r="C8" s="76" t="s">
        <v>314</v>
      </c>
      <c r="D8" s="81"/>
      <c r="E8" s="84">
        <f>(VLOOKUP($A8,Базовая_линия!$A$5:$N$150,5+Сокращения!E$3-2022,FALSE)-VLOOKUP(Сокращения!$A8,Проектная_линия!$A$5:$N$150,5+Сокращения!E$3-2022,FALSE))/(1-Коэффициенты!C$32)*VLOOKUP(Сокращения!$C8,Коэффициенты!$B$5:$L$14,2+Сокращения!E$3-2022,FALSE)/10^6</f>
        <v>9.4338842837382231</v>
      </c>
      <c r="F8" s="69">
        <f>(VLOOKUP($A8,Базовая_линия!$A$5:$N$150,5+Сокращения!F$3-2022,FALSE)-VLOOKUP(Сокращения!$A8,Проектная_линия!$A$5:$N$150,5+Сокращения!F$3-2022,FALSE))/(1-Коэффициенты!D$32)*VLOOKUP(Сокращения!$C8,Коэффициенты!$B$5:$L$14,2+Сокращения!F$3-2022,FALSE)/10^6</f>
        <v>12.785494976257636</v>
      </c>
      <c r="G8" s="69">
        <f>(VLOOKUP($A8,Базовая_линия!$A$5:$N$150,5+Сокращения!G$3-2022,FALSE)-VLOOKUP(Сокращения!$A8,Проектная_линия!$A$5:$N$150,5+Сокращения!G$3-2022,FALSE))/(1-Коэффициенты!E$32)*VLOOKUP(Сокращения!$C8,Коэффициенты!$B$5:$L$14,2+Сокращения!G$3-2022,FALSE)/10^6</f>
        <v>2.9676608639567514</v>
      </c>
      <c r="H8" s="69">
        <f>(VLOOKUP($A8,Базовая_линия!$A$5:$N$150,5+Сокращения!H$3-2022,FALSE)-VLOOKUP(Сокращения!$A8,Проектная_линия!$A$5:$N$150,5+Сокращения!H$3-2022,FALSE))/(1-Коэффициенты!F$32)*VLOOKUP(Сокращения!$C8,Коэффициенты!$B$5:$L$14,2+Сокращения!H$3-2022,FALSE)/10^6</f>
        <v>3.1081284702777277</v>
      </c>
      <c r="I8" s="69">
        <f>(VLOOKUP($A8,Базовая_линия!$A$5:$N$150,5+Сокращения!I$3-2022,FALSE)-VLOOKUP(Сокращения!$A8,Проектная_линия!$A$5:$N$150,5+Сокращения!I$3-2022,FALSE))/(1-Коэффициенты!G$32)*VLOOKUP(Сокращения!$C8,Коэффициенты!$B$5:$L$14,2+Сокращения!I$3-2022,FALSE)/10^6</f>
        <v>7.2827740640591854</v>
      </c>
      <c r="J8" s="69">
        <f>(VLOOKUP($A8,Базовая_линия!$A$5:$N$150,5+Сокращения!J$3-2022,FALSE)-VLOOKUP(Сокращения!$A8,Проектная_линия!$A$5:$N$150,5+Сокращения!J$3-2022,FALSE))/(1-Коэффициенты!H$32)*VLOOKUP(Сокращения!$C8,Коэффициенты!$B$5:$L$14,2+Сокращения!J$3-2022,FALSE)/10^6</f>
        <v>0</v>
      </c>
      <c r="K8" s="69">
        <f>(VLOOKUP($A8,Базовая_линия!$A$5:$N$150,5+Сокращения!K$3-2022,FALSE)-VLOOKUP(Сокращения!$A8,Проектная_линия!$A$5:$N$150,5+Сокращения!K$3-2022,FALSE))/(1-Коэффициенты!I$32)*VLOOKUP(Сокращения!$C8,Коэффициенты!$B$5:$L$14,2+Сокращения!K$3-2022,FALSE)/10^6</f>
        <v>0</v>
      </c>
      <c r="L8" s="69">
        <f>(VLOOKUP($A8,Базовая_линия!$A$5:$N$150,5+Сокращения!L$3-2022,FALSE)-VLOOKUP(Сокращения!$A8,Проектная_линия!$A$5:$N$150,5+Сокращения!L$3-2022,FALSE))/(1-Коэффициенты!J$32)*VLOOKUP(Сокращения!$C8,Коэффициенты!$B$5:$L$14,2+Сокращения!L$3-2022,FALSE)/10^6</f>
        <v>0</v>
      </c>
      <c r="M8" s="69">
        <f>(VLOOKUP($A8,Базовая_линия!$A$5:$N$150,5+Сокращения!M$3-2022,FALSE)-VLOOKUP(Сокращения!$A8,Проектная_линия!$A$5:$N$150,5+Сокращения!M$3-2022,FALSE))/(1-Коэффициенты!K$32)*VLOOKUP(Сокращения!$C8,Коэффициенты!$B$5:$L$14,2+Сокращения!M$3-2022,FALSE)/10^6</f>
        <v>0</v>
      </c>
      <c r="N8" s="69">
        <f t="shared" si="1"/>
        <v>35.577942658289523</v>
      </c>
      <c r="V8" t="s">
        <v>318</v>
      </c>
    </row>
    <row r="9" spans="1:22" x14ac:dyDescent="0.25">
      <c r="A9" s="75" t="s">
        <v>137</v>
      </c>
      <c r="B9" s="68" t="s">
        <v>138</v>
      </c>
      <c r="C9" s="76" t="s">
        <v>314</v>
      </c>
      <c r="D9" s="81"/>
      <c r="E9" s="84">
        <f>(VLOOKUP($A9,Базовая_линия!$A$5:$N$150,5+Сокращения!E$3-2022,FALSE)-VLOOKUP(Сокращения!$A9,Проектная_линия!$A$5:$N$150,5+Сокращения!E$3-2022,FALSE))/(1-Коэффициенты!C$32)*VLOOKUP(Сокращения!$C9,Коэффициенты!$B$5:$L$14,2+Сокращения!E$3-2022,FALSE)/10^6</f>
        <v>51.543395408947326</v>
      </c>
      <c r="F9" s="69">
        <f>(VLOOKUP($A9,Базовая_линия!$A$5:$N$150,5+Сокращения!F$3-2022,FALSE)-VLOOKUP(Сокращения!$A9,Проектная_линия!$A$5:$N$150,5+Сокращения!F$3-2022,FALSE))/(1-Коэффициенты!D$32)*VLOOKUP(Сокращения!$C9,Коэффициенты!$B$5:$L$14,2+Сокращения!F$3-2022,FALSE)/10^6</f>
        <v>52.599344401822002</v>
      </c>
      <c r="G9" s="69">
        <f>(VLOOKUP($A9,Базовая_линия!$A$5:$N$150,5+Сокращения!G$3-2022,FALSE)-VLOOKUP(Сокращения!$A9,Проектная_линия!$A$5:$N$150,5+Сокращения!G$3-2022,FALSE))/(1-Коэффициенты!E$32)*VLOOKUP(Сокращения!$C9,Коэффициенты!$B$5:$L$14,2+Сокращения!G$3-2022,FALSE)/10^6</f>
        <v>27.879327722439111</v>
      </c>
      <c r="H9" s="69">
        <f>(VLOOKUP($A9,Базовая_линия!$A$5:$N$150,5+Сокращения!H$3-2022,FALSE)-VLOOKUP(Сокращения!$A9,Проектная_линия!$A$5:$N$150,5+Сокращения!H$3-2022,FALSE))/(1-Коэффициенты!F$32)*VLOOKUP(Сокращения!$C9,Коэффициенты!$B$5:$L$14,2+Сокращения!H$3-2022,FALSE)/10^6</f>
        <v>51.936534465028188</v>
      </c>
      <c r="I9" s="69">
        <f>(VLOOKUP($A9,Базовая_линия!$A$5:$N$150,5+Сокращения!I$3-2022,FALSE)-VLOOKUP(Сокращения!$A9,Проектная_линия!$A$5:$N$150,5+Сокращения!I$3-2022,FALSE))/(1-Коэффициенты!G$32)*VLOOKUP(Сокращения!$C9,Коэффициенты!$B$5:$L$14,2+Сокращения!I$3-2022,FALSE)/10^6</f>
        <v>48.90121831585386</v>
      </c>
      <c r="J9" s="69">
        <f>(VLOOKUP($A9,Базовая_линия!$A$5:$N$150,5+Сокращения!J$3-2022,FALSE)-VLOOKUP(Сокращения!$A9,Проектная_линия!$A$5:$N$150,5+Сокращения!J$3-2022,FALSE))/(1-Коэффициенты!H$32)*VLOOKUP(Сокращения!$C9,Коэффициенты!$B$5:$L$14,2+Сокращения!J$3-2022,FALSE)/10^6</f>
        <v>0</v>
      </c>
      <c r="K9" s="69">
        <f>(VLOOKUP($A9,Базовая_линия!$A$5:$N$150,5+Сокращения!K$3-2022,FALSE)-VLOOKUP(Сокращения!$A9,Проектная_линия!$A$5:$N$150,5+Сокращения!K$3-2022,FALSE))/(1-Коэффициенты!I$32)*VLOOKUP(Сокращения!$C9,Коэффициенты!$B$5:$L$14,2+Сокращения!K$3-2022,FALSE)/10^6</f>
        <v>0</v>
      </c>
      <c r="L9" s="69">
        <f>(VLOOKUP($A9,Базовая_линия!$A$5:$N$150,5+Сокращения!L$3-2022,FALSE)-VLOOKUP(Сокращения!$A9,Проектная_линия!$A$5:$N$150,5+Сокращения!L$3-2022,FALSE))/(1-Коэффициенты!J$32)*VLOOKUP(Сокращения!$C9,Коэффициенты!$B$5:$L$14,2+Сокращения!L$3-2022,FALSE)/10^6</f>
        <v>0</v>
      </c>
      <c r="M9" s="69">
        <f>(VLOOKUP($A9,Базовая_линия!$A$5:$N$150,5+Сокращения!M$3-2022,FALSE)-VLOOKUP(Сокращения!$A9,Проектная_линия!$A$5:$N$150,5+Сокращения!M$3-2022,FALSE))/(1-Коэффициенты!K$32)*VLOOKUP(Сокращения!$C9,Коэффициенты!$B$5:$L$14,2+Сокращения!M$3-2022,FALSE)/10^6</f>
        <v>0</v>
      </c>
      <c r="N9" s="69">
        <f t="shared" si="1"/>
        <v>232.85982031409048</v>
      </c>
      <c r="V9" t="s">
        <v>319</v>
      </c>
    </row>
    <row r="10" spans="1:22" x14ac:dyDescent="0.25">
      <c r="A10" s="75" t="s">
        <v>171</v>
      </c>
      <c r="B10" s="68" t="s">
        <v>172</v>
      </c>
      <c r="C10" s="76" t="s">
        <v>314</v>
      </c>
      <c r="D10" s="81"/>
      <c r="E10" s="84">
        <f>(VLOOKUP($A10,Базовая_линия!$A$5:$N$150,5+Сокращения!E$3-2022,FALSE)-VLOOKUP(Сокращения!$A10,Проектная_линия!$A$5:$N$150,5+Сокращения!E$3-2022,FALSE))/(1-Коэффициенты!C$32)*VLOOKUP(Сокращения!$C10,Коэффициенты!$B$5:$L$14,2+Сокращения!E$3-2022,FALSE)/10^6</f>
        <v>8.8858792189406746</v>
      </c>
      <c r="F10" s="69">
        <f>(VLOOKUP($A10,Базовая_линия!$A$5:$N$150,5+Сокращения!F$3-2022,FALSE)-VLOOKUP(Сокращения!$A10,Проектная_линия!$A$5:$N$150,5+Сокращения!F$3-2022,FALSE))/(1-Коэффициенты!D$32)*VLOOKUP(Сокращения!$C10,Коэффициенты!$B$5:$L$14,2+Сокращения!F$3-2022,FALSE)/10^6</f>
        <v>6.1404849196882099</v>
      </c>
      <c r="G10" s="69">
        <f>(VLOOKUP($A10,Базовая_линия!$A$5:$N$150,5+Сокращения!G$3-2022,FALSE)-VLOOKUP(Сокращения!$A10,Проектная_линия!$A$5:$N$150,5+Сокращения!G$3-2022,FALSE))/(1-Коэффициенты!E$32)*VLOOKUP(Сокращения!$C10,Коэффициенты!$B$5:$L$14,2+Сокращения!G$3-2022,FALSE)/10^6</f>
        <v>6.1096872783007603</v>
      </c>
      <c r="H10" s="69">
        <f>(VLOOKUP($A10,Базовая_линия!$A$5:$N$150,5+Сокращения!H$3-2022,FALSE)-VLOOKUP(Сокращения!$A10,Проектная_линия!$A$5:$N$150,5+Сокращения!H$3-2022,FALSE))/(1-Коэффициенты!F$32)*VLOOKUP(Сокращения!$C10,Коэффициенты!$B$5:$L$14,2+Сокращения!H$3-2022,FALSE)/10^6</f>
        <v>6.5689581835688342</v>
      </c>
      <c r="I10" s="69">
        <f>(VLOOKUP($A10,Базовая_линия!$A$5:$N$150,5+Сокращения!I$3-2022,FALSE)-VLOOKUP(Сокращения!$A10,Проектная_линия!$A$5:$N$150,5+Сокращения!I$3-2022,FALSE))/(1-Коэффициенты!G$32)*VLOOKUP(Сокращения!$C10,Коэффициенты!$B$5:$L$14,2+Сокращения!I$3-2022,FALSE)/10^6</f>
        <v>7.3176691901392621</v>
      </c>
      <c r="J10" s="69">
        <f>(VLOOKUP($A10,Базовая_линия!$A$5:$N$150,5+Сокращения!J$3-2022,FALSE)-VLOOKUP(Сокращения!$A10,Проектная_линия!$A$5:$N$150,5+Сокращения!J$3-2022,FALSE))/(1-Коэффициенты!H$32)*VLOOKUP(Сокращения!$C10,Коэффициенты!$B$5:$L$14,2+Сокращения!J$3-2022,FALSE)/10^6</f>
        <v>0</v>
      </c>
      <c r="K10" s="69">
        <f>(VLOOKUP($A10,Базовая_линия!$A$5:$N$150,5+Сокращения!K$3-2022,FALSE)-VLOOKUP(Сокращения!$A10,Проектная_линия!$A$5:$N$150,5+Сокращения!K$3-2022,FALSE))/(1-Коэффициенты!I$32)*VLOOKUP(Сокращения!$C10,Коэффициенты!$B$5:$L$14,2+Сокращения!K$3-2022,FALSE)/10^6</f>
        <v>0</v>
      </c>
      <c r="L10" s="69">
        <f>(VLOOKUP($A10,Базовая_линия!$A$5:$N$150,5+Сокращения!L$3-2022,FALSE)-VLOOKUP(Сокращения!$A10,Проектная_линия!$A$5:$N$150,5+Сокращения!L$3-2022,FALSE))/(1-Коэффициенты!J$32)*VLOOKUP(Сокращения!$C10,Коэффициенты!$B$5:$L$14,2+Сокращения!L$3-2022,FALSE)/10^6</f>
        <v>0</v>
      </c>
      <c r="M10" s="69">
        <f>(VLOOKUP($A10,Базовая_линия!$A$5:$N$150,5+Сокращения!M$3-2022,FALSE)-VLOOKUP(Сокращения!$A10,Проектная_линия!$A$5:$N$150,5+Сокращения!M$3-2022,FALSE))/(1-Коэффициенты!K$32)*VLOOKUP(Сокращения!$C10,Коэффициенты!$B$5:$L$14,2+Сокращения!M$3-2022,FALSE)/10^6</f>
        <v>0</v>
      </c>
      <c r="N10" s="69">
        <f t="shared" si="1"/>
        <v>35.022678790637741</v>
      </c>
      <c r="V10" t="s">
        <v>321</v>
      </c>
    </row>
    <row r="11" spans="1:22" x14ac:dyDescent="0.25">
      <c r="A11" s="75" t="s">
        <v>39</v>
      </c>
      <c r="B11" s="68" t="s">
        <v>40</v>
      </c>
      <c r="C11" s="76" t="s">
        <v>314</v>
      </c>
      <c r="D11" s="81"/>
      <c r="E11" s="84">
        <f>(VLOOKUP($A11,Базовая_линия!$A$5:$N$150,5+Сокращения!E$3-2022,FALSE)-VLOOKUP(Сокращения!$A11,Проектная_линия!$A$5:$N$150,5+Сокращения!E$3-2022,FALSE))/(1-Коэффициенты!C$32)*VLOOKUP(Сокращения!$C11,Коэффициенты!$B$5:$L$14,2+Сокращения!E$3-2022,FALSE)/10^6</f>
        <v>1.5925653261996615</v>
      </c>
      <c r="F11" s="69">
        <f>(VLOOKUP($A11,Базовая_линия!$A$5:$N$150,5+Сокращения!F$3-2022,FALSE)-VLOOKUP(Сокращения!$A11,Проектная_линия!$A$5:$N$150,5+Сокращения!F$3-2022,FALSE))/(1-Коэффициенты!D$32)*VLOOKUP(Сокращения!$C11,Коэффициенты!$B$5:$L$14,2+Сокращения!F$3-2022,FALSE)/10^6</f>
        <v>2.1793474970097519</v>
      </c>
      <c r="G11" s="69">
        <f>(VLOOKUP($A11,Базовая_линия!$A$5:$N$150,5+Сокращения!G$3-2022,FALSE)-VLOOKUP(Сокращения!$A11,Проектная_линия!$A$5:$N$150,5+Сокращения!G$3-2022,FALSE))/(1-Коэффициенты!E$32)*VLOOKUP(Сокращения!$C11,Коэффициенты!$B$5:$L$14,2+Сокращения!G$3-2022,FALSE)/10^6</f>
        <v>1.0361779003784191</v>
      </c>
      <c r="H11" s="69">
        <f>(VLOOKUP($A11,Базовая_линия!$A$5:$N$150,5+Сокращения!H$3-2022,FALSE)-VLOOKUP(Сокращения!$A11,Проектная_линия!$A$5:$N$150,5+Сокращения!H$3-2022,FALSE))/(1-Коэффициенты!F$32)*VLOOKUP(Сокращения!$C11,Коэффициенты!$B$5:$L$14,2+Сокращения!H$3-2022,FALSE)/10^6</f>
        <v>1.6910329897861143</v>
      </c>
      <c r="I11" s="69">
        <f>(VLOOKUP($A11,Базовая_линия!$A$5:$N$150,5+Сокращения!I$3-2022,FALSE)-VLOOKUP(Сокращения!$A11,Проектная_линия!$A$5:$N$150,5+Сокращения!I$3-2022,FALSE))/(1-Коэффициенты!G$32)*VLOOKUP(Сокращения!$C11,Коэффициенты!$B$5:$L$14,2+Сокращения!I$3-2022,FALSE)/10^6</f>
        <v>1.1473239824410948</v>
      </c>
      <c r="J11" s="69">
        <f>(VLOOKUP($A11,Базовая_линия!$A$5:$N$150,5+Сокращения!J$3-2022,FALSE)-VLOOKUP(Сокращения!$A11,Проектная_линия!$A$5:$N$150,5+Сокращения!J$3-2022,FALSE))/(1-Коэффициенты!H$32)*VLOOKUP(Сокращения!$C11,Коэффициенты!$B$5:$L$14,2+Сокращения!J$3-2022,FALSE)/10^6</f>
        <v>0</v>
      </c>
      <c r="K11" s="69">
        <f>(VLOOKUP($A11,Базовая_линия!$A$5:$N$150,5+Сокращения!K$3-2022,FALSE)-VLOOKUP(Сокращения!$A11,Проектная_линия!$A$5:$N$150,5+Сокращения!K$3-2022,FALSE))/(1-Коэффициенты!I$32)*VLOOKUP(Сокращения!$C11,Коэффициенты!$B$5:$L$14,2+Сокращения!K$3-2022,FALSE)/10^6</f>
        <v>0</v>
      </c>
      <c r="L11" s="69">
        <f>(VLOOKUP($A11,Базовая_линия!$A$5:$N$150,5+Сокращения!L$3-2022,FALSE)-VLOOKUP(Сокращения!$A11,Проектная_линия!$A$5:$N$150,5+Сокращения!L$3-2022,FALSE))/(1-Коэффициенты!J$32)*VLOOKUP(Сокращения!$C11,Коэффициенты!$B$5:$L$14,2+Сокращения!L$3-2022,FALSE)/10^6</f>
        <v>0</v>
      </c>
      <c r="M11" s="69">
        <f>(VLOOKUP($A11,Базовая_линия!$A$5:$N$150,5+Сокращения!M$3-2022,FALSE)-VLOOKUP(Сокращения!$A11,Проектная_линия!$A$5:$N$150,5+Сокращения!M$3-2022,FALSE))/(1-Коэффициенты!K$32)*VLOOKUP(Сокращения!$C11,Коэффициенты!$B$5:$L$14,2+Сокращения!M$3-2022,FALSE)/10^6</f>
        <v>0</v>
      </c>
      <c r="N11" s="69">
        <f t="shared" si="1"/>
        <v>7.6464476958150414</v>
      </c>
    </row>
    <row r="12" spans="1:22" x14ac:dyDescent="0.25">
      <c r="A12" s="75" t="s">
        <v>139</v>
      </c>
      <c r="B12" s="68" t="s">
        <v>140</v>
      </c>
      <c r="C12" s="76" t="s">
        <v>314</v>
      </c>
      <c r="D12" s="81"/>
      <c r="E12" s="84">
        <f>(VLOOKUP($A12,Базовая_линия!$A$5:$N$150,5+Сокращения!E$3-2022,FALSE)-VLOOKUP(Сокращения!$A12,Проектная_линия!$A$5:$N$150,5+Сокращения!E$3-2022,FALSE))/(1-Коэффициенты!C$32)*VLOOKUP(Сокращения!$C12,Коэффициенты!$B$5:$L$14,2+Сокращения!E$3-2022,FALSE)/10^6</f>
        <v>6.9460826199043249</v>
      </c>
      <c r="F12" s="69">
        <f>(VLOOKUP($A12,Базовая_линия!$A$5:$N$150,5+Сокращения!F$3-2022,FALSE)-VLOOKUP(Сокращения!$A12,Проектная_линия!$A$5:$N$150,5+Сокращения!F$3-2022,FALSE))/(1-Коэффициенты!D$32)*VLOOKUP(Сокращения!$C12,Коэффициенты!$B$5:$L$14,2+Сокращения!F$3-2022,FALSE)/10^6</f>
        <v>19.446121497711975</v>
      </c>
      <c r="G12" s="69">
        <f>(VLOOKUP($A12,Базовая_линия!$A$5:$N$150,5+Сокращения!G$3-2022,FALSE)-VLOOKUP(Сокращения!$A12,Проектная_линия!$A$5:$N$150,5+Сокращения!G$3-2022,FALSE))/(1-Коэффициенты!E$32)*VLOOKUP(Сокращения!$C12,Коэффициенты!$B$5:$L$14,2+Сокращения!G$3-2022,FALSE)/10^6</f>
        <v>22.091049717624895</v>
      </c>
      <c r="H12" s="69">
        <f>(VLOOKUP($A12,Базовая_линия!$A$5:$N$150,5+Сокращения!H$3-2022,FALSE)-VLOOKUP(Сокращения!$A12,Проектная_линия!$A$5:$N$150,5+Сокращения!H$3-2022,FALSE))/(1-Коэффициенты!F$32)*VLOOKUP(Сокращения!$C12,Коэффициенты!$B$5:$L$14,2+Сокращения!H$3-2022,FALSE)/10^6</f>
        <v>28.977570470320963</v>
      </c>
      <c r="I12" s="69">
        <f>(VLOOKUP($A12,Базовая_линия!$A$5:$N$150,5+Сокращения!I$3-2022,FALSE)-VLOOKUP(Сокращения!$A12,Проектная_линия!$A$5:$N$150,5+Сокращения!I$3-2022,FALSE))/(1-Коэффициенты!G$32)*VLOOKUP(Сокращения!$C12,Коэффициенты!$B$5:$L$14,2+Сокращения!I$3-2022,FALSE)/10^6</f>
        <v>18.90701679462304</v>
      </c>
      <c r="J12" s="69">
        <f>(VLOOKUP($A12,Базовая_линия!$A$5:$N$150,5+Сокращения!J$3-2022,FALSE)-VLOOKUP(Сокращения!$A12,Проектная_линия!$A$5:$N$150,5+Сокращения!J$3-2022,FALSE))/(1-Коэффициенты!H$32)*VLOOKUP(Сокращения!$C12,Коэффициенты!$B$5:$L$14,2+Сокращения!J$3-2022,FALSE)/10^6</f>
        <v>0</v>
      </c>
      <c r="K12" s="69">
        <f>(VLOOKUP($A12,Базовая_линия!$A$5:$N$150,5+Сокращения!K$3-2022,FALSE)-VLOOKUP(Сокращения!$A12,Проектная_линия!$A$5:$N$150,5+Сокращения!K$3-2022,FALSE))/(1-Коэффициенты!I$32)*VLOOKUP(Сокращения!$C12,Коэффициенты!$B$5:$L$14,2+Сокращения!K$3-2022,FALSE)/10^6</f>
        <v>0</v>
      </c>
      <c r="L12" s="69">
        <f>(VLOOKUP($A12,Базовая_линия!$A$5:$N$150,5+Сокращения!L$3-2022,FALSE)-VLOOKUP(Сокращения!$A12,Проектная_линия!$A$5:$N$150,5+Сокращения!L$3-2022,FALSE))/(1-Коэффициенты!J$32)*VLOOKUP(Сокращения!$C12,Коэффициенты!$B$5:$L$14,2+Сокращения!L$3-2022,FALSE)/10^6</f>
        <v>0</v>
      </c>
      <c r="M12" s="69">
        <f>(VLOOKUP($A12,Базовая_линия!$A$5:$N$150,5+Сокращения!M$3-2022,FALSE)-VLOOKUP(Сокращения!$A12,Проектная_линия!$A$5:$N$150,5+Сокращения!M$3-2022,FALSE))/(1-Коэффициенты!K$32)*VLOOKUP(Сокращения!$C12,Коэффициенты!$B$5:$L$14,2+Сокращения!M$3-2022,FALSE)/10^6</f>
        <v>0</v>
      </c>
      <c r="N12" s="69">
        <f t="shared" si="1"/>
        <v>96.367841100185188</v>
      </c>
    </row>
    <row r="13" spans="1:22" x14ac:dyDescent="0.25">
      <c r="A13" s="75" t="s">
        <v>169</v>
      </c>
      <c r="B13" s="68" t="s">
        <v>170</v>
      </c>
      <c r="C13" s="76" t="s">
        <v>314</v>
      </c>
      <c r="D13" s="81"/>
      <c r="E13" s="84">
        <f>(VLOOKUP($A13,Базовая_линия!$A$5:$N$150,5+Сокращения!E$3-2022,FALSE)-VLOOKUP(Сокращения!$A13,Проектная_линия!$A$5:$N$150,5+Сокращения!E$3-2022,FALSE))/(1-Коэффициенты!C$32)*VLOOKUP(Сокращения!$C13,Коэффициенты!$B$5:$L$14,2+Сокращения!E$3-2022,FALSE)/10^6</f>
        <v>14.458642051819615</v>
      </c>
      <c r="F13" s="69">
        <f>(VLOOKUP($A13,Базовая_линия!$A$5:$N$150,5+Сокращения!F$3-2022,FALSE)-VLOOKUP(Сокращения!$A13,Проектная_линия!$A$5:$N$150,5+Сокращения!F$3-2022,FALSE))/(1-Коэффициенты!D$32)*VLOOKUP(Сокращения!$C13,Коэффициенты!$B$5:$L$14,2+Сокращения!F$3-2022,FALSE)/10^6</f>
        <v>14.957349682358476</v>
      </c>
      <c r="G13" s="69">
        <f>(VLOOKUP($A13,Базовая_линия!$A$5:$N$150,5+Сокращения!G$3-2022,FALSE)-VLOOKUP(Сокращения!$A13,Проектная_линия!$A$5:$N$150,5+Сокращения!G$3-2022,FALSE))/(1-Коэффициенты!E$32)*VLOOKUP(Сокращения!$C13,Коэффициенты!$B$5:$L$14,2+Сокращения!G$3-2022,FALSE)/10^6</f>
        <v>13.645752593838411</v>
      </c>
      <c r="H13" s="69">
        <f>(VLOOKUP($A13,Базовая_линия!$A$5:$N$150,5+Сокращения!H$3-2022,FALSE)-VLOOKUP(Сокращения!$A13,Проектная_линия!$A$5:$N$150,5+Сокращения!H$3-2022,FALSE))/(1-Коэффициенты!F$32)*VLOOKUP(Сокращения!$C13,Коэффициенты!$B$5:$L$14,2+Сокращения!H$3-2022,FALSE)/10^6</f>
        <v>12.505215211188048</v>
      </c>
      <c r="I13" s="69">
        <f>(VLOOKUP($A13,Базовая_линия!$A$5:$N$150,5+Сокращения!I$3-2022,FALSE)-VLOOKUP(Сокращения!$A13,Проектная_линия!$A$5:$N$150,5+Сокращения!I$3-2022,FALSE))/(1-Коэффициенты!G$32)*VLOOKUP(Сокращения!$C13,Коэффициенты!$B$5:$L$14,2+Сокращения!I$3-2022,FALSE)/10^6</f>
        <v>14.024996066706889</v>
      </c>
      <c r="J13" s="69">
        <f>(VLOOKUP($A13,Базовая_линия!$A$5:$N$150,5+Сокращения!J$3-2022,FALSE)-VLOOKUP(Сокращения!$A13,Проектная_линия!$A$5:$N$150,5+Сокращения!J$3-2022,FALSE))/(1-Коэффициенты!H$32)*VLOOKUP(Сокращения!$C13,Коэффициенты!$B$5:$L$14,2+Сокращения!J$3-2022,FALSE)/10^6</f>
        <v>0</v>
      </c>
      <c r="K13" s="69">
        <f>(VLOOKUP($A13,Базовая_линия!$A$5:$N$150,5+Сокращения!K$3-2022,FALSE)-VLOOKUP(Сокращения!$A13,Проектная_линия!$A$5:$N$150,5+Сокращения!K$3-2022,FALSE))/(1-Коэффициенты!I$32)*VLOOKUP(Сокращения!$C13,Коэффициенты!$B$5:$L$14,2+Сокращения!K$3-2022,FALSE)/10^6</f>
        <v>0</v>
      </c>
      <c r="L13" s="69">
        <f>(VLOOKUP($A13,Базовая_линия!$A$5:$N$150,5+Сокращения!L$3-2022,FALSE)-VLOOKUP(Сокращения!$A13,Проектная_линия!$A$5:$N$150,5+Сокращения!L$3-2022,FALSE))/(1-Коэффициенты!J$32)*VLOOKUP(Сокращения!$C13,Коэффициенты!$B$5:$L$14,2+Сокращения!L$3-2022,FALSE)/10^6</f>
        <v>0</v>
      </c>
      <c r="M13" s="69">
        <f>(VLOOKUP($A13,Базовая_линия!$A$5:$N$150,5+Сокращения!M$3-2022,FALSE)-VLOOKUP(Сокращения!$A13,Проектная_линия!$A$5:$N$150,5+Сокращения!M$3-2022,FALSE))/(1-Коэффициенты!K$32)*VLOOKUP(Сокращения!$C13,Коэффициенты!$B$5:$L$14,2+Сокращения!M$3-2022,FALSE)/10^6</f>
        <v>0</v>
      </c>
      <c r="N13" s="69">
        <f t="shared" si="1"/>
        <v>69.591955605911437</v>
      </c>
    </row>
    <row r="14" spans="1:22" x14ac:dyDescent="0.25">
      <c r="A14" s="75" t="s">
        <v>241</v>
      </c>
      <c r="B14" s="68" t="s">
        <v>242</v>
      </c>
      <c r="C14" s="76" t="s">
        <v>314</v>
      </c>
      <c r="D14" s="81"/>
      <c r="E14" s="84">
        <f>(VLOOKUP($A14,Базовая_линия!$A$5:$N$150,5+Сокращения!E$3-2022,FALSE)-VLOOKUP(Сокращения!$A14,Проектная_линия!$A$5:$N$150,5+Сокращения!E$3-2022,FALSE))/(1-Коэффициенты!C$32)*VLOOKUP(Сокращения!$C14,Коэффициенты!$B$5:$L$14,2+Сокращения!E$3-2022,FALSE)/10^6</f>
        <v>7.851848868572068</v>
      </c>
      <c r="F14" s="69">
        <f>(VLOOKUP($A14,Базовая_линия!$A$5:$N$150,5+Сокращения!F$3-2022,FALSE)-VLOOKUP(Сокращения!$A14,Проектная_линия!$A$5:$N$150,5+Сокращения!F$3-2022,FALSE))/(1-Коэффициенты!D$32)*VLOOKUP(Сокращения!$C14,Коэффициенты!$B$5:$L$14,2+Сокращения!F$3-2022,FALSE)/10^6</f>
        <v>6.1957174488487983</v>
      </c>
      <c r="G14" s="69">
        <f>(VLOOKUP($A14,Базовая_линия!$A$5:$N$150,5+Сокращения!G$3-2022,FALSE)-VLOOKUP(Сокращения!$A14,Проектная_линия!$A$5:$N$150,5+Сокращения!G$3-2022,FALSE))/(1-Коэффициенты!E$32)*VLOOKUP(Сокращения!$C14,Коэффициенты!$B$5:$L$14,2+Сокращения!G$3-2022,FALSE)/10^6</f>
        <v>12.51167936142752</v>
      </c>
      <c r="H14" s="69">
        <f>(VLOOKUP($A14,Базовая_линия!$A$5:$N$150,5+Сокращения!H$3-2022,FALSE)-VLOOKUP(Сокращения!$A14,Проектная_линия!$A$5:$N$150,5+Сокращения!H$3-2022,FALSE))/(1-Коэффициенты!F$32)*VLOOKUP(Сокращения!$C14,Коэффициенты!$B$5:$L$14,2+Сокращения!H$3-2022,FALSE)/10^6</f>
        <v>13.333187513816197</v>
      </c>
      <c r="I14" s="69">
        <f>(VLOOKUP($A14,Базовая_линия!$A$5:$N$150,5+Сокращения!I$3-2022,FALSE)-VLOOKUP(Сокращения!$A14,Проектная_линия!$A$5:$N$150,5+Сокращения!I$3-2022,FALSE))/(1-Коэффициенты!G$32)*VLOOKUP(Сокращения!$C14,Коэффициенты!$B$5:$L$14,2+Сокращения!I$3-2022,FALSE)/10^6</f>
        <v>9.5260443771110968</v>
      </c>
      <c r="J14" s="69">
        <f>(VLOOKUP($A14,Базовая_линия!$A$5:$N$150,5+Сокращения!J$3-2022,FALSE)-VLOOKUP(Сокращения!$A14,Проектная_линия!$A$5:$N$150,5+Сокращения!J$3-2022,FALSE))/(1-Коэффициенты!H$32)*VLOOKUP(Сокращения!$C14,Коэффициенты!$B$5:$L$14,2+Сокращения!J$3-2022,FALSE)/10^6</f>
        <v>0</v>
      </c>
      <c r="K14" s="69">
        <f>(VLOOKUP($A14,Базовая_линия!$A$5:$N$150,5+Сокращения!K$3-2022,FALSE)-VLOOKUP(Сокращения!$A14,Проектная_линия!$A$5:$N$150,5+Сокращения!K$3-2022,FALSE))/(1-Коэффициенты!I$32)*VLOOKUP(Сокращения!$C14,Коэффициенты!$B$5:$L$14,2+Сокращения!K$3-2022,FALSE)/10^6</f>
        <v>0</v>
      </c>
      <c r="L14" s="69">
        <f>(VLOOKUP($A14,Базовая_линия!$A$5:$N$150,5+Сокращения!L$3-2022,FALSE)-VLOOKUP(Сокращения!$A14,Проектная_линия!$A$5:$N$150,5+Сокращения!L$3-2022,FALSE))/(1-Коэффициенты!J$32)*VLOOKUP(Сокращения!$C14,Коэффициенты!$B$5:$L$14,2+Сокращения!L$3-2022,FALSE)/10^6</f>
        <v>0</v>
      </c>
      <c r="M14" s="69">
        <f>(VLOOKUP($A14,Базовая_линия!$A$5:$N$150,5+Сокращения!M$3-2022,FALSE)-VLOOKUP(Сокращения!$A14,Проектная_линия!$A$5:$N$150,5+Сокращения!M$3-2022,FALSE))/(1-Коэффициенты!K$32)*VLOOKUP(Сокращения!$C14,Коэффициенты!$B$5:$L$14,2+Сокращения!M$3-2022,FALSE)/10^6</f>
        <v>0</v>
      </c>
      <c r="N14" s="69">
        <f t="shared" si="1"/>
        <v>49.418477569775682</v>
      </c>
    </row>
    <row r="15" spans="1:22" x14ac:dyDescent="0.25">
      <c r="A15" s="77" t="s">
        <v>71</v>
      </c>
      <c r="B15" s="68" t="s">
        <v>72</v>
      </c>
      <c r="C15" s="76" t="s">
        <v>314</v>
      </c>
      <c r="D15" s="81"/>
      <c r="E15" s="84">
        <f>(VLOOKUP($A15,Базовая_линия!$A$5:$N$150,5+Сокращения!E$3-2022,FALSE)-VLOOKUP(Сокращения!$A15,Проектная_линия!$A$5:$N$150,5+Сокращения!E$3-2022,FALSE))/(1-Коэффициенты!C$32)*VLOOKUP(Сокращения!$C15,Коэффициенты!$B$5:$L$14,2+Сокращения!E$3-2022,FALSE)/10^6</f>
        <v>24.092112163313413</v>
      </c>
      <c r="F15" s="69">
        <f>(VLOOKUP($A15,Базовая_линия!$A$5:$N$150,5+Сокращения!F$3-2022,FALSE)-VLOOKUP(Сокращения!$A15,Проектная_линия!$A$5:$N$150,5+Сокращения!F$3-2022,FALSE))/(1-Коэффициенты!D$32)*VLOOKUP(Сокращения!$C15,Коэффициенты!$B$5:$L$14,2+Сокращения!F$3-2022,FALSE)/10^6</f>
        <v>3.6119711171016906</v>
      </c>
      <c r="G15" s="69">
        <f>(VLOOKUP($A15,Базовая_линия!$A$5:$N$150,5+Сокращения!G$3-2022,FALSE)-VLOOKUP(Сокращения!$A15,Проектная_линия!$A$5:$N$150,5+Сокращения!G$3-2022,FALSE))/(1-Коэффициенты!E$32)*VLOOKUP(Сокращения!$C15,Коэффициенты!$B$5:$L$14,2+Сокращения!G$3-2022,FALSE)/10^6</f>
        <v>1.3928111697610044</v>
      </c>
      <c r="H15" s="69">
        <f>(VLOOKUP($A15,Базовая_линия!$A$5:$N$150,5+Сокращения!H$3-2022,FALSE)-VLOOKUP(Сокращения!$A15,Проектная_линия!$A$5:$N$150,5+Сокращения!H$3-2022,FALSE))/(1-Коэффициенты!F$32)*VLOOKUP(Сокращения!$C15,Коэффициенты!$B$5:$L$14,2+Сокращения!H$3-2022,FALSE)/10^6</f>
        <v>9.2458626829179309</v>
      </c>
      <c r="I15" s="69">
        <f>(VLOOKUP($A15,Базовая_линия!$A$5:$N$150,5+Сокращения!I$3-2022,FALSE)-VLOOKUP(Сокращения!$A15,Проектная_линия!$A$5:$N$150,5+Сокращения!I$3-2022,FALSE))/(1-Коэффициенты!G$32)*VLOOKUP(Сокращения!$C15,Коэффициенты!$B$5:$L$14,2+Сокращения!I$3-2022,FALSE)/10^6</f>
        <v>10.971374785795604</v>
      </c>
      <c r="J15" s="69">
        <f>(VLOOKUP($A15,Базовая_линия!$A$5:$N$150,5+Сокращения!J$3-2022,FALSE)-VLOOKUP(Сокращения!$A15,Проектная_линия!$A$5:$N$150,5+Сокращения!J$3-2022,FALSE))/(1-Коэффициенты!H$32)*VLOOKUP(Сокращения!$C15,Коэффициенты!$B$5:$L$14,2+Сокращения!J$3-2022,FALSE)/10^6</f>
        <v>0</v>
      </c>
      <c r="K15" s="69">
        <f>(VLOOKUP($A15,Базовая_линия!$A$5:$N$150,5+Сокращения!K$3-2022,FALSE)-VLOOKUP(Сокращения!$A15,Проектная_линия!$A$5:$N$150,5+Сокращения!K$3-2022,FALSE))/(1-Коэффициенты!I$32)*VLOOKUP(Сокращения!$C15,Коэффициенты!$B$5:$L$14,2+Сокращения!K$3-2022,FALSE)/10^6</f>
        <v>0</v>
      </c>
      <c r="L15" s="69">
        <f>(VLOOKUP($A15,Базовая_линия!$A$5:$N$150,5+Сокращения!L$3-2022,FALSE)-VLOOKUP(Сокращения!$A15,Проектная_линия!$A$5:$N$150,5+Сокращения!L$3-2022,FALSE))/(1-Коэффициенты!J$32)*VLOOKUP(Сокращения!$C15,Коэффициенты!$B$5:$L$14,2+Сокращения!L$3-2022,FALSE)/10^6</f>
        <v>0</v>
      </c>
      <c r="M15" s="69">
        <f>(VLOOKUP($A15,Базовая_линия!$A$5:$N$150,5+Сокращения!M$3-2022,FALSE)-VLOOKUP(Сокращения!$A15,Проектная_линия!$A$5:$N$150,5+Сокращения!M$3-2022,FALSE))/(1-Коэффициенты!K$32)*VLOOKUP(Сокращения!$C15,Коэффициенты!$B$5:$L$14,2+Сокращения!M$3-2022,FALSE)/10^6</f>
        <v>0</v>
      </c>
      <c r="N15" s="69">
        <f t="shared" si="1"/>
        <v>49.314131918889643</v>
      </c>
    </row>
    <row r="16" spans="1:22" x14ac:dyDescent="0.25">
      <c r="A16" s="77" t="s">
        <v>69</v>
      </c>
      <c r="B16" s="68" t="s">
        <v>70</v>
      </c>
      <c r="C16" s="76" t="s">
        <v>314</v>
      </c>
      <c r="D16" s="81"/>
      <c r="E16" s="84">
        <f>(VLOOKUP($A16,Базовая_линия!$A$5:$N$150,5+Сокращения!E$3-2022,FALSE)-VLOOKUP(Сокращения!$A16,Проектная_линия!$A$5:$N$150,5+Сокращения!E$3-2022,FALSE))/(1-Коэффициенты!C$32)*VLOOKUP(Сокращения!$C16,Коэффициенты!$B$5:$L$14,2+Сокращения!E$3-2022,FALSE)/10^6</f>
        <v>29.403942979087606</v>
      </c>
      <c r="F16" s="69">
        <f>(VLOOKUP($A16,Базовая_линия!$A$5:$N$150,5+Сокращения!F$3-2022,FALSE)-VLOOKUP(Сокращения!$A16,Проектная_линия!$A$5:$N$150,5+Сокращения!F$3-2022,FALSE))/(1-Коэффициенты!D$32)*VLOOKUP(Сокращения!$C16,Коэффициенты!$B$5:$L$14,2+Сокращения!F$3-2022,FALSE)/10^6</f>
        <v>38.151220344984914</v>
      </c>
      <c r="G16" s="69">
        <f>(VLOOKUP($A16,Базовая_линия!$A$5:$N$150,5+Сокращения!G$3-2022,FALSE)-VLOOKUP(Сокращения!$A16,Проектная_линия!$A$5:$N$150,5+Сокращения!G$3-2022,FALSE))/(1-Коэффициенты!E$32)*VLOOKUP(Сокращения!$C16,Коэффициенты!$B$5:$L$14,2+Сокращения!G$3-2022,FALSE)/10^6</f>
        <v>42.044283142180106</v>
      </c>
      <c r="H16" s="69">
        <f>(VLOOKUP($A16,Базовая_линия!$A$5:$N$150,5+Сокращения!H$3-2022,FALSE)-VLOOKUP(Сокращения!$A16,Проектная_линия!$A$5:$N$150,5+Сокращения!H$3-2022,FALSE))/(1-Коэффициенты!F$32)*VLOOKUP(Сокращения!$C16,Коэффициенты!$B$5:$L$14,2+Сокращения!H$3-2022,FALSE)/10^6</f>
        <v>35.031360220210786</v>
      </c>
      <c r="I16" s="69">
        <f>(VLOOKUP($A16,Базовая_линия!$A$5:$N$150,5+Сокращения!I$3-2022,FALSE)-VLOOKUP(Сокращения!$A16,Проектная_линия!$A$5:$N$150,5+Сокращения!I$3-2022,FALSE))/(1-Коэффициенты!G$32)*VLOOKUP(Сокращения!$C16,Коэффициенты!$B$5:$L$14,2+Сокращения!I$3-2022,FALSE)/10^6</f>
        <v>35.317669044255823</v>
      </c>
      <c r="J16" s="69">
        <f>(VLOOKUP($A16,Базовая_линия!$A$5:$N$150,5+Сокращения!J$3-2022,FALSE)-VLOOKUP(Сокращения!$A16,Проектная_линия!$A$5:$N$150,5+Сокращения!J$3-2022,FALSE))/(1-Коэффициенты!H$32)*VLOOKUP(Сокращения!$C16,Коэффициенты!$B$5:$L$14,2+Сокращения!J$3-2022,FALSE)/10^6</f>
        <v>0</v>
      </c>
      <c r="K16" s="69">
        <f>(VLOOKUP($A16,Базовая_линия!$A$5:$N$150,5+Сокращения!K$3-2022,FALSE)-VLOOKUP(Сокращения!$A16,Проектная_линия!$A$5:$N$150,5+Сокращения!K$3-2022,FALSE))/(1-Коэффициенты!I$32)*VLOOKUP(Сокращения!$C16,Коэффициенты!$B$5:$L$14,2+Сокращения!K$3-2022,FALSE)/10^6</f>
        <v>0</v>
      </c>
      <c r="L16" s="69">
        <f>(VLOOKUP($A16,Базовая_линия!$A$5:$N$150,5+Сокращения!L$3-2022,FALSE)-VLOOKUP(Сокращения!$A16,Проектная_линия!$A$5:$N$150,5+Сокращения!L$3-2022,FALSE))/(1-Коэффициенты!J$32)*VLOOKUP(Сокращения!$C16,Коэффициенты!$B$5:$L$14,2+Сокращения!L$3-2022,FALSE)/10^6</f>
        <v>0</v>
      </c>
      <c r="M16" s="69">
        <f>(VLOOKUP($A16,Базовая_линия!$A$5:$N$150,5+Сокращения!M$3-2022,FALSE)-VLOOKUP(Сокращения!$A16,Проектная_линия!$A$5:$N$150,5+Сокращения!M$3-2022,FALSE))/(1-Коэффициенты!K$32)*VLOOKUP(Сокращения!$C16,Коэффициенты!$B$5:$L$14,2+Сокращения!M$3-2022,FALSE)/10^6</f>
        <v>0</v>
      </c>
      <c r="N16" s="69">
        <f t="shared" si="1"/>
        <v>179.94847573071922</v>
      </c>
    </row>
    <row r="17" spans="1:14" x14ac:dyDescent="0.25">
      <c r="A17" s="77" t="s">
        <v>217</v>
      </c>
      <c r="B17" s="68" t="s">
        <v>218</v>
      </c>
      <c r="C17" s="76" t="s">
        <v>314</v>
      </c>
      <c r="D17" s="81"/>
      <c r="E17" s="84">
        <f>(VLOOKUP($A17,Базовая_линия!$A$5:$N$150,5+Сокращения!E$3-2022,FALSE)-VLOOKUP(Сокращения!$A17,Проектная_линия!$A$5:$N$150,5+Сокращения!E$3-2022,FALSE))/(1-Коэффициенты!C$32)*VLOOKUP(Сокращения!$C17,Коэффициенты!$B$5:$L$14,2+Сокращения!E$3-2022,FALSE)/10^6</f>
        <v>19.510158194671682</v>
      </c>
      <c r="F17" s="69">
        <f>(VLOOKUP($A17,Базовая_линия!$A$5:$N$150,5+Сокращения!F$3-2022,FALSE)-VLOOKUP(Сокращения!$A17,Проектная_линия!$A$5:$N$150,5+Сокращения!F$3-2022,FALSE))/(1-Коэффициенты!D$32)*VLOOKUP(Сокращения!$C17,Коэффициенты!$B$5:$L$14,2+Сокращения!F$3-2022,FALSE)/10^6</f>
        <v>63.929371617060376</v>
      </c>
      <c r="G17" s="69">
        <f>(VLOOKUP($A17,Базовая_линия!$A$5:$N$150,5+Сокращения!G$3-2022,FALSE)-VLOOKUP(Сокращения!$A17,Проектная_линия!$A$5:$N$150,5+Сокращения!G$3-2022,FALSE))/(1-Коэффициенты!E$32)*VLOOKUP(Сокращения!$C17,Коэффициенты!$B$5:$L$14,2+Сокращения!G$3-2022,FALSE)/10^6</f>
        <v>25.503549156070196</v>
      </c>
      <c r="H17" s="69">
        <f>(VLOOKUP($A17,Базовая_линия!$A$5:$N$150,5+Сокращения!H$3-2022,FALSE)-VLOOKUP(Сокращения!$A17,Проектная_линия!$A$5:$N$150,5+Сокращения!H$3-2022,FALSE))/(1-Коэффициенты!F$32)*VLOOKUP(Сокращения!$C17,Коэффициенты!$B$5:$L$14,2+Сокращения!H$3-2022,FALSE)/10^6</f>
        <v>34.973601001955082</v>
      </c>
      <c r="I17" s="69">
        <f>(VLOOKUP($A17,Базовая_линия!$A$5:$N$150,5+Сокращения!I$3-2022,FALSE)-VLOOKUP(Сокращения!$A17,Проектная_линия!$A$5:$N$150,5+Сокращения!I$3-2022,FALSE))/(1-Коэффициенты!G$32)*VLOOKUP(Сокращения!$C17,Коэффициенты!$B$5:$L$14,2+Сокращения!I$3-2022,FALSE)/10^6</f>
        <v>34.784436350234074</v>
      </c>
      <c r="J17" s="69">
        <f>(VLOOKUP($A17,Базовая_линия!$A$5:$N$150,5+Сокращения!J$3-2022,FALSE)-VLOOKUP(Сокращения!$A17,Проектная_линия!$A$5:$N$150,5+Сокращения!J$3-2022,FALSE))/(1-Коэффициенты!H$32)*VLOOKUP(Сокращения!$C17,Коэффициенты!$B$5:$L$14,2+Сокращения!J$3-2022,FALSE)/10^6</f>
        <v>0</v>
      </c>
      <c r="K17" s="69">
        <f>(VLOOKUP($A17,Базовая_линия!$A$5:$N$150,5+Сокращения!K$3-2022,FALSE)-VLOOKUP(Сокращения!$A17,Проектная_линия!$A$5:$N$150,5+Сокращения!K$3-2022,FALSE))/(1-Коэффициенты!I$32)*VLOOKUP(Сокращения!$C17,Коэффициенты!$B$5:$L$14,2+Сокращения!K$3-2022,FALSE)/10^6</f>
        <v>0</v>
      </c>
      <c r="L17" s="69">
        <f>(VLOOKUP($A17,Базовая_линия!$A$5:$N$150,5+Сокращения!L$3-2022,FALSE)-VLOOKUP(Сокращения!$A17,Проектная_линия!$A$5:$N$150,5+Сокращения!L$3-2022,FALSE))/(1-Коэффициенты!J$32)*VLOOKUP(Сокращения!$C17,Коэффициенты!$B$5:$L$14,2+Сокращения!L$3-2022,FALSE)/10^6</f>
        <v>0</v>
      </c>
      <c r="M17" s="69">
        <f>(VLOOKUP($A17,Базовая_линия!$A$5:$N$150,5+Сокращения!M$3-2022,FALSE)-VLOOKUP(Сокращения!$A17,Проектная_линия!$A$5:$N$150,5+Сокращения!M$3-2022,FALSE))/(1-Коэффициенты!K$32)*VLOOKUP(Сокращения!$C17,Коэффициенты!$B$5:$L$14,2+Сокращения!M$3-2022,FALSE)/10^6</f>
        <v>0</v>
      </c>
      <c r="N17" s="69">
        <f t="shared" si="1"/>
        <v>178.7011163199914</v>
      </c>
    </row>
    <row r="18" spans="1:14" x14ac:dyDescent="0.25">
      <c r="A18" s="75" t="s">
        <v>293</v>
      </c>
      <c r="B18" s="68" t="s">
        <v>294</v>
      </c>
      <c r="C18" s="76" t="s">
        <v>314</v>
      </c>
      <c r="D18" s="81"/>
      <c r="E18" s="84">
        <f>(VLOOKUP($A18,Базовая_линия!$A$5:$N$150,5+Сокращения!E$3-2022,FALSE)-VLOOKUP(Сокращения!$A18,Проектная_линия!$A$5:$N$150,5+Сокращения!E$3-2022,FALSE))/(1-Коэффициенты!C$32)*VLOOKUP(Сокращения!$C18,Коэффициенты!$B$5:$L$14,2+Сокращения!E$3-2022,FALSE)/10^6</f>
        <v>24.233506263483264</v>
      </c>
      <c r="F18" s="69">
        <f>(VLOOKUP($A18,Базовая_линия!$A$5:$N$150,5+Сокращения!F$3-2022,FALSE)-VLOOKUP(Сокращения!$A18,Проектная_линия!$A$5:$N$150,5+Сокращения!F$3-2022,FALSE))/(1-Коэффициенты!D$32)*VLOOKUP(Сокращения!$C18,Коэффициенты!$B$5:$L$14,2+Сокращения!F$3-2022,FALSE)/10^6</f>
        <v>26.357333641887905</v>
      </c>
      <c r="G18" s="69">
        <f>(VLOOKUP($A18,Базовая_линия!$A$5:$N$150,5+Сокращения!G$3-2022,FALSE)-VLOOKUP(Сокращения!$A18,Проектная_линия!$A$5:$N$150,5+Сокращения!G$3-2022,FALSE))/(1-Коэффициенты!E$32)*VLOOKUP(Сокращения!$C18,Коэффициенты!$B$5:$L$14,2+Сокращения!G$3-2022,FALSE)/10^6</f>
        <v>30.391550773587728</v>
      </c>
      <c r="H18" s="69">
        <f>(VLOOKUP($A18,Базовая_линия!$A$5:$N$150,5+Сокращения!H$3-2022,FALSE)-VLOOKUP(Сокращения!$A18,Проектная_линия!$A$5:$N$150,5+Сокращения!H$3-2022,FALSE))/(1-Коэффициенты!F$32)*VLOOKUP(Сокращения!$C18,Коэффициенты!$B$5:$L$14,2+Сокращения!H$3-2022,FALSE)/10^6</f>
        <v>24.223981770009342</v>
      </c>
      <c r="I18" s="69">
        <f>(VLOOKUP($A18,Базовая_линия!$A$5:$N$150,5+Сокращения!I$3-2022,FALSE)-VLOOKUP(Сокращения!$A18,Проектная_линия!$A$5:$N$150,5+Сокращения!I$3-2022,FALSE))/(1-Коэффициенты!G$32)*VLOOKUP(Сокращения!$C18,Коэффициенты!$B$5:$L$14,2+Сокращения!I$3-2022,FALSE)/10^6</f>
        <v>27.895087538649392</v>
      </c>
      <c r="J18" s="69">
        <f>(VLOOKUP($A18,Базовая_линия!$A$5:$N$150,5+Сокращения!J$3-2022,FALSE)-VLOOKUP(Сокращения!$A18,Проектная_линия!$A$5:$N$150,5+Сокращения!J$3-2022,FALSE))/(1-Коэффициенты!H$32)*VLOOKUP(Сокращения!$C18,Коэффициенты!$B$5:$L$14,2+Сокращения!J$3-2022,FALSE)/10^6</f>
        <v>0</v>
      </c>
      <c r="K18" s="69">
        <f>(VLOOKUP($A18,Базовая_линия!$A$5:$N$150,5+Сокращения!K$3-2022,FALSE)-VLOOKUP(Сокращения!$A18,Проектная_линия!$A$5:$N$150,5+Сокращения!K$3-2022,FALSE))/(1-Коэффициенты!I$32)*VLOOKUP(Сокращения!$C18,Коэффициенты!$B$5:$L$14,2+Сокращения!K$3-2022,FALSE)/10^6</f>
        <v>0</v>
      </c>
      <c r="L18" s="69">
        <f>(VLOOKUP($A18,Базовая_линия!$A$5:$N$150,5+Сокращения!L$3-2022,FALSE)-VLOOKUP(Сокращения!$A18,Проектная_линия!$A$5:$N$150,5+Сокращения!L$3-2022,FALSE))/(1-Коэффициенты!J$32)*VLOOKUP(Сокращения!$C18,Коэффициенты!$B$5:$L$14,2+Сокращения!L$3-2022,FALSE)/10^6</f>
        <v>0</v>
      </c>
      <c r="M18" s="69">
        <f>(VLOOKUP($A18,Базовая_линия!$A$5:$N$150,5+Сокращения!M$3-2022,FALSE)-VLOOKUP(Сокращения!$A18,Проектная_линия!$A$5:$N$150,5+Сокращения!M$3-2022,FALSE))/(1-Коэффициенты!K$32)*VLOOKUP(Сокращения!$C18,Коэффициенты!$B$5:$L$14,2+Сокращения!M$3-2022,FALSE)/10^6</f>
        <v>0</v>
      </c>
      <c r="N18" s="69">
        <f t="shared" si="1"/>
        <v>133.10145998761763</v>
      </c>
    </row>
    <row r="19" spans="1:14" x14ac:dyDescent="0.25">
      <c r="A19" s="75" t="s">
        <v>141</v>
      </c>
      <c r="B19" s="68" t="s">
        <v>142</v>
      </c>
      <c r="C19" s="76" t="s">
        <v>314</v>
      </c>
      <c r="D19" s="81"/>
      <c r="E19" s="84">
        <f>(VLOOKUP($A19,Базовая_линия!$A$5:$N$150,5+Сокращения!E$3-2022,FALSE)-VLOOKUP(Сокращения!$A19,Проектная_линия!$A$5:$N$150,5+Сокращения!E$3-2022,FALSE))/(1-Коэффициенты!C$32)*VLOOKUP(Сокращения!$C19,Коэффициенты!$B$5:$L$14,2+Сокращения!E$3-2022,FALSE)/10^6</f>
        <v>1.4478203802019138</v>
      </c>
      <c r="F19" s="69">
        <f>(VLOOKUP($A19,Базовая_линия!$A$5:$N$150,5+Сокращения!F$3-2022,FALSE)-VLOOKUP(Сокращения!$A19,Проектная_линия!$A$5:$N$150,5+Сокращения!F$3-2022,FALSE))/(1-Коэффициенты!D$32)*VLOOKUP(Сокращения!$C19,Коэффициенты!$B$5:$L$14,2+Сокращения!F$3-2022,FALSE)/10^6</f>
        <v>18.515897028596672</v>
      </c>
      <c r="G19" s="69">
        <f>(VLOOKUP($A19,Базовая_линия!$A$5:$N$150,5+Сокращения!G$3-2022,FALSE)-VLOOKUP(Сокращения!$A19,Проектная_линия!$A$5:$N$150,5+Сокращения!G$3-2022,FALSE))/(1-Коэффициенты!E$32)*VLOOKUP(Сокращения!$C19,Коэффициенты!$B$5:$L$14,2+Сокращения!G$3-2022,FALSE)/10^6</f>
        <v>31.821616012601886</v>
      </c>
      <c r="H19" s="69">
        <f>(VLOOKUP($A19,Базовая_линия!$A$5:$N$150,5+Сокращения!H$3-2022,FALSE)-VLOOKUP(Сокращения!$A19,Проектная_линия!$A$5:$N$150,5+Сокращения!H$3-2022,FALSE))/(1-Коэффициенты!F$32)*VLOOKUP(Сокращения!$C19,Коэффициенты!$B$5:$L$14,2+Сокращения!H$3-2022,FALSE)/10^6</f>
        <v>25.759037411218458</v>
      </c>
      <c r="I19" s="69">
        <f>(VLOOKUP($A19,Базовая_линия!$A$5:$N$150,5+Сокращения!I$3-2022,FALSE)-VLOOKUP(Сокращения!$A19,Проектная_линия!$A$5:$N$150,5+Сокращения!I$3-2022,FALSE))/(1-Коэффициенты!G$32)*VLOOKUP(Сокращения!$C19,Коэффициенты!$B$5:$L$14,2+Сокращения!I$3-2022,FALSE)/10^6</f>
        <v>18.181675664104233</v>
      </c>
      <c r="J19" s="69">
        <f>(VLOOKUP($A19,Базовая_линия!$A$5:$N$150,5+Сокращения!J$3-2022,FALSE)-VLOOKUP(Сокращения!$A19,Проектная_линия!$A$5:$N$150,5+Сокращения!J$3-2022,FALSE))/(1-Коэффициенты!H$32)*VLOOKUP(Сокращения!$C19,Коэффициенты!$B$5:$L$14,2+Сокращения!J$3-2022,FALSE)/10^6</f>
        <v>0</v>
      </c>
      <c r="K19" s="69">
        <f>(VLOOKUP($A19,Базовая_линия!$A$5:$N$150,5+Сокращения!K$3-2022,FALSE)-VLOOKUP(Сокращения!$A19,Проектная_линия!$A$5:$N$150,5+Сокращения!K$3-2022,FALSE))/(1-Коэффициенты!I$32)*VLOOKUP(Сокращения!$C19,Коэффициенты!$B$5:$L$14,2+Сокращения!K$3-2022,FALSE)/10^6</f>
        <v>0</v>
      </c>
      <c r="L19" s="69">
        <f>(VLOOKUP($A19,Базовая_линия!$A$5:$N$150,5+Сокращения!L$3-2022,FALSE)-VLOOKUP(Сокращения!$A19,Проектная_линия!$A$5:$N$150,5+Сокращения!L$3-2022,FALSE))/(1-Коэффициенты!J$32)*VLOOKUP(Сокращения!$C19,Коэффициенты!$B$5:$L$14,2+Сокращения!L$3-2022,FALSE)/10^6</f>
        <v>0</v>
      </c>
      <c r="M19" s="69">
        <f>(VLOOKUP($A19,Базовая_линия!$A$5:$N$150,5+Сокращения!M$3-2022,FALSE)-VLOOKUP(Сокращения!$A19,Проектная_линия!$A$5:$N$150,5+Сокращения!M$3-2022,FALSE))/(1-Коэффициенты!K$32)*VLOOKUP(Сокращения!$C19,Коэффициенты!$B$5:$L$14,2+Сокращения!M$3-2022,FALSE)/10^6</f>
        <v>0</v>
      </c>
      <c r="N19" s="69">
        <f t="shared" si="1"/>
        <v>95.726046496723171</v>
      </c>
    </row>
    <row r="20" spans="1:14" x14ac:dyDescent="0.25">
      <c r="A20" s="75" t="s">
        <v>13</v>
      </c>
      <c r="B20" s="68" t="s">
        <v>14</v>
      </c>
      <c r="C20" s="76" t="s">
        <v>314</v>
      </c>
      <c r="D20" s="81"/>
      <c r="E20" s="84">
        <f>(VLOOKUP($A20,Базовая_линия!$A$5:$N$150,5+Сокращения!E$3-2022,FALSE)-VLOOKUP(Сокращения!$A20,Проектная_линия!$A$5:$N$150,5+Сокращения!E$3-2022,FALSE))/(1-Коэффициенты!C$32)*VLOOKUP(Сокращения!$C20,Коэффициенты!$B$5:$L$14,2+Сокращения!E$3-2022,FALSE)/10^6</f>
        <v>19.225514234024207</v>
      </c>
      <c r="F20" s="69">
        <f>(VLOOKUP($A20,Базовая_линия!$A$5:$N$150,5+Сокращения!F$3-2022,FALSE)-VLOOKUP(Сокращения!$A20,Проектная_линия!$A$5:$N$150,5+Сокращения!F$3-2022,FALSE))/(1-Коэффициенты!D$32)*VLOOKUP(Сокращения!$C20,Коэффициенты!$B$5:$L$14,2+Сокращения!F$3-2022,FALSE)/10^6</f>
        <v>19.455247672486486</v>
      </c>
      <c r="G20" s="69">
        <f>(VLOOKUP($A20,Базовая_линия!$A$5:$N$150,5+Сокращения!G$3-2022,FALSE)-VLOOKUP(Сокращения!$A20,Проектная_линия!$A$5:$N$150,5+Сокращения!G$3-2022,FALSE))/(1-Коэффициенты!E$32)*VLOOKUP(Сокращения!$C20,Коэффициенты!$B$5:$L$14,2+Сокращения!G$3-2022,FALSE)/10^6</f>
        <v>15.848686815015617</v>
      </c>
      <c r="H20" s="69">
        <f>(VLOOKUP($A20,Базовая_линия!$A$5:$N$150,5+Сокращения!H$3-2022,FALSE)-VLOOKUP(Сокращения!$A20,Проектная_линия!$A$5:$N$150,5+Сокращения!H$3-2022,FALSE))/(1-Коэффициенты!F$32)*VLOOKUP(Сокращения!$C20,Коэффициенты!$B$5:$L$14,2+Сокращения!H$3-2022,FALSE)/10^6</f>
        <v>16.730230736570856</v>
      </c>
      <c r="I20" s="69">
        <f>(VLOOKUP($A20,Базовая_линия!$A$5:$N$150,5+Сокращения!I$3-2022,FALSE)-VLOOKUP(Сокращения!$A20,Проектная_линия!$A$5:$N$150,5+Сокращения!I$3-2022,FALSE))/(1-Коэффициенты!G$32)*VLOOKUP(Сокращения!$C20,Коэффициенты!$B$5:$L$14,2+Сокращения!I$3-2022,FALSE)/10^6</f>
        <v>18.574967790851733</v>
      </c>
      <c r="J20" s="69">
        <f>(VLOOKUP($A20,Базовая_линия!$A$5:$N$150,5+Сокращения!J$3-2022,FALSE)-VLOOKUP(Сокращения!$A20,Проектная_линия!$A$5:$N$150,5+Сокращения!J$3-2022,FALSE))/(1-Коэффициенты!H$32)*VLOOKUP(Сокращения!$C20,Коэффициенты!$B$5:$L$14,2+Сокращения!J$3-2022,FALSE)/10^6</f>
        <v>0</v>
      </c>
      <c r="K20" s="69">
        <f>(VLOOKUP($A20,Базовая_линия!$A$5:$N$150,5+Сокращения!K$3-2022,FALSE)-VLOOKUP(Сокращения!$A20,Проектная_линия!$A$5:$N$150,5+Сокращения!K$3-2022,FALSE))/(1-Коэффициенты!I$32)*VLOOKUP(Сокращения!$C20,Коэффициенты!$B$5:$L$14,2+Сокращения!K$3-2022,FALSE)/10^6</f>
        <v>0</v>
      </c>
      <c r="L20" s="69">
        <f>(VLOOKUP($A20,Базовая_линия!$A$5:$N$150,5+Сокращения!L$3-2022,FALSE)-VLOOKUP(Сокращения!$A20,Проектная_линия!$A$5:$N$150,5+Сокращения!L$3-2022,FALSE))/(1-Коэффициенты!J$32)*VLOOKUP(Сокращения!$C20,Коэффициенты!$B$5:$L$14,2+Сокращения!L$3-2022,FALSE)/10^6</f>
        <v>0</v>
      </c>
      <c r="M20" s="69">
        <f>(VLOOKUP($A20,Базовая_линия!$A$5:$N$150,5+Сокращения!M$3-2022,FALSE)-VLOOKUP(Сокращения!$A20,Проектная_линия!$A$5:$N$150,5+Сокращения!M$3-2022,FALSE))/(1-Коэффициенты!K$32)*VLOOKUP(Сокращения!$C20,Коэффициенты!$B$5:$L$14,2+Сокращения!M$3-2022,FALSE)/10^6</f>
        <v>0</v>
      </c>
      <c r="N20" s="69">
        <f t="shared" si="1"/>
        <v>89.834647248948897</v>
      </c>
    </row>
    <row r="21" spans="1:14" x14ac:dyDescent="0.25">
      <c r="A21" s="75" t="s">
        <v>287</v>
      </c>
      <c r="B21" s="68" t="s">
        <v>288</v>
      </c>
      <c r="C21" s="76" t="s">
        <v>314</v>
      </c>
      <c r="D21" s="81"/>
      <c r="E21" s="84">
        <f>(VLOOKUP($A21,Базовая_линия!$A$5:$N$150,5+Сокращения!E$3-2022,FALSE)-VLOOKUP(Сокращения!$A21,Проектная_линия!$A$5:$N$150,5+Сокращения!E$3-2022,FALSE))/(1-Коэффициенты!C$32)*VLOOKUP(Сокращения!$C21,Коэффициенты!$B$5:$L$14,2+Сокращения!E$3-2022,FALSE)/10^6</f>
        <v>11.01767152155918</v>
      </c>
      <c r="F21" s="69">
        <f>(VLOOKUP($A21,Базовая_линия!$A$5:$N$150,5+Сокращения!F$3-2022,FALSE)-VLOOKUP(Сокращения!$A21,Проектная_линия!$A$5:$N$150,5+Сокращения!F$3-2022,FALSE))/(1-Коэффициенты!D$32)*VLOOKUP(Сокращения!$C21,Коэффициенты!$B$5:$L$14,2+Сокращения!F$3-2022,FALSE)/10^6</f>
        <v>6.7146646208187049</v>
      </c>
      <c r="G21" s="69">
        <f>(VLOOKUP($A21,Базовая_линия!$A$5:$N$150,5+Сокращения!G$3-2022,FALSE)-VLOOKUP(Сокращения!$A21,Проектная_линия!$A$5:$N$150,5+Сокращения!G$3-2022,FALSE))/(1-Коэффициенты!E$32)*VLOOKUP(Сокращения!$C21,Коэффициенты!$B$5:$L$14,2+Сокращения!G$3-2022,FALSE)/10^6</f>
        <v>16.239123899535493</v>
      </c>
      <c r="H21" s="69">
        <f>(VLOOKUP($A21,Базовая_линия!$A$5:$N$150,5+Сокращения!H$3-2022,FALSE)-VLOOKUP(Сокращения!$A21,Проектная_линия!$A$5:$N$150,5+Сокращения!H$3-2022,FALSE))/(1-Коэффициенты!F$32)*VLOOKUP(Сокращения!$C21,Коэффициенты!$B$5:$L$14,2+Сокращения!H$3-2022,FALSE)/10^6</f>
        <v>30.081497144390148</v>
      </c>
      <c r="I21" s="69">
        <f>(VLOOKUP($A21,Базовая_линия!$A$5:$N$150,5+Сокращения!I$3-2022,FALSE)-VLOOKUP(Сокращения!$A21,Проектная_линия!$A$5:$N$150,5+Сокращения!I$3-2022,FALSE))/(1-Коэффициенты!G$32)*VLOOKUP(Сокращения!$C21,Коэффициенты!$B$5:$L$14,2+Сокращения!I$3-2022,FALSE)/10^6</f>
        <v>16.877138577494268</v>
      </c>
      <c r="J21" s="69">
        <f>(VLOOKUP($A21,Базовая_линия!$A$5:$N$150,5+Сокращения!J$3-2022,FALSE)-VLOOKUP(Сокращения!$A21,Проектная_линия!$A$5:$N$150,5+Сокращения!J$3-2022,FALSE))/(1-Коэффициенты!H$32)*VLOOKUP(Сокращения!$C21,Коэффициенты!$B$5:$L$14,2+Сокращения!J$3-2022,FALSE)/10^6</f>
        <v>0</v>
      </c>
      <c r="K21" s="69">
        <f>(VLOOKUP($A21,Базовая_линия!$A$5:$N$150,5+Сокращения!K$3-2022,FALSE)-VLOOKUP(Сокращения!$A21,Проектная_линия!$A$5:$N$150,5+Сокращения!K$3-2022,FALSE))/(1-Коэффициенты!I$32)*VLOOKUP(Сокращения!$C21,Коэффициенты!$B$5:$L$14,2+Сокращения!K$3-2022,FALSE)/10^6</f>
        <v>0</v>
      </c>
      <c r="L21" s="69">
        <f>(VLOOKUP($A21,Базовая_линия!$A$5:$N$150,5+Сокращения!L$3-2022,FALSE)-VLOOKUP(Сокращения!$A21,Проектная_линия!$A$5:$N$150,5+Сокращения!L$3-2022,FALSE))/(1-Коэффициенты!J$32)*VLOOKUP(Сокращения!$C21,Коэффициенты!$B$5:$L$14,2+Сокращения!L$3-2022,FALSE)/10^6</f>
        <v>0</v>
      </c>
      <c r="M21" s="69">
        <f>(VLOOKUP($A21,Базовая_линия!$A$5:$N$150,5+Сокращения!M$3-2022,FALSE)-VLOOKUP(Сокращения!$A21,Проектная_линия!$A$5:$N$150,5+Сокращения!M$3-2022,FALSE))/(1-Коэффициенты!K$32)*VLOOKUP(Сокращения!$C21,Коэффициенты!$B$5:$L$14,2+Сокращения!M$3-2022,FALSE)/10^6</f>
        <v>0</v>
      </c>
      <c r="N21" s="69">
        <f t="shared" si="1"/>
        <v>80.930095763797794</v>
      </c>
    </row>
    <row r="22" spans="1:14" x14ac:dyDescent="0.25">
      <c r="A22" s="75" t="s">
        <v>123</v>
      </c>
      <c r="B22" s="68" t="s">
        <v>124</v>
      </c>
      <c r="C22" s="76" t="s">
        <v>314</v>
      </c>
      <c r="D22" s="81"/>
      <c r="E22" s="84">
        <f>(VLOOKUP($A22,Базовая_линия!$A$5:$N$150,5+Сокращения!E$3-2022,FALSE)-VLOOKUP(Сокращения!$A22,Проектная_линия!$A$5:$N$150,5+Сокращения!E$3-2022,FALSE))/(1-Коэффициенты!C$32)*VLOOKUP(Сокращения!$C22,Коэффициенты!$B$5:$L$14,2+Сокращения!E$3-2022,FALSE)/10^6</f>
        <v>19.490725692407441</v>
      </c>
      <c r="F22" s="69">
        <f>(VLOOKUP($A22,Базовая_линия!$A$5:$N$150,5+Сокращения!F$3-2022,FALSE)-VLOOKUP(Сокращения!$A22,Проектная_линия!$A$5:$N$150,5+Сокращения!F$3-2022,FALSE))/(1-Коэффициенты!D$32)*VLOOKUP(Сокращения!$C22,Коэффициенты!$B$5:$L$14,2+Сокращения!F$3-2022,FALSE)/10^6</f>
        <v>18.048874815878509</v>
      </c>
      <c r="G22" s="69">
        <f>(VLOOKUP($A22,Базовая_линия!$A$5:$N$150,5+Сокращения!G$3-2022,FALSE)-VLOOKUP(Сокращения!$A22,Проектная_линия!$A$5:$N$150,5+Сокращения!G$3-2022,FALSE))/(1-Коэффициенты!E$32)*VLOOKUP(Сокращения!$C22,Коэффициенты!$B$5:$L$14,2+Сокращения!G$3-2022,FALSE)/10^6</f>
        <v>8.1764454087277088</v>
      </c>
      <c r="H22" s="69">
        <f>(VLOOKUP($A22,Базовая_линия!$A$5:$N$150,5+Сокращения!H$3-2022,FALSE)-VLOOKUP(Сокращения!$A22,Проектная_линия!$A$5:$N$150,5+Сокращения!H$3-2022,FALSE))/(1-Коэффициенты!F$32)*VLOOKUP(Сокращения!$C22,Коэффициенты!$B$5:$L$14,2+Сокращения!H$3-2022,FALSE)/10^6</f>
        <v>11.018910724402327</v>
      </c>
      <c r="I22" s="69">
        <f>(VLOOKUP($A22,Базовая_линия!$A$5:$N$150,5+Сокращения!I$3-2022,FALSE)-VLOOKUP(Сокращения!$A22,Проектная_линия!$A$5:$N$150,5+Сокращения!I$3-2022,FALSE))/(1-Коэффициенты!G$32)*VLOOKUP(Сокращения!$C22,Коэффициенты!$B$5:$L$14,2+Сокращения!I$3-2022,FALSE)/10^6</f>
        <v>14.448829802349866</v>
      </c>
      <c r="J22" s="69">
        <f>(VLOOKUP($A22,Базовая_линия!$A$5:$N$150,5+Сокращения!J$3-2022,FALSE)-VLOOKUP(Сокращения!$A22,Проектная_линия!$A$5:$N$150,5+Сокращения!J$3-2022,FALSE))/(1-Коэффициенты!H$32)*VLOOKUP(Сокращения!$C22,Коэффициенты!$B$5:$L$14,2+Сокращения!J$3-2022,FALSE)/10^6</f>
        <v>0</v>
      </c>
      <c r="K22" s="69">
        <f>(VLOOKUP($A22,Базовая_линия!$A$5:$N$150,5+Сокращения!K$3-2022,FALSE)-VLOOKUP(Сокращения!$A22,Проектная_линия!$A$5:$N$150,5+Сокращения!K$3-2022,FALSE))/(1-Коэффициенты!I$32)*VLOOKUP(Сокращения!$C22,Коэффициенты!$B$5:$L$14,2+Сокращения!K$3-2022,FALSE)/10^6</f>
        <v>0</v>
      </c>
      <c r="L22" s="69">
        <f>(VLOOKUP($A22,Базовая_линия!$A$5:$N$150,5+Сокращения!L$3-2022,FALSE)-VLOOKUP(Сокращения!$A22,Проектная_линия!$A$5:$N$150,5+Сокращения!L$3-2022,FALSE))/(1-Коэффициенты!J$32)*VLOOKUP(Сокращения!$C22,Коэффициенты!$B$5:$L$14,2+Сокращения!L$3-2022,FALSE)/10^6</f>
        <v>0</v>
      </c>
      <c r="M22" s="69">
        <f>(VLOOKUP($A22,Базовая_линия!$A$5:$N$150,5+Сокращения!M$3-2022,FALSE)-VLOOKUP(Сокращения!$A22,Проектная_линия!$A$5:$N$150,5+Сокращения!M$3-2022,FALSE))/(1-Коэффициенты!K$32)*VLOOKUP(Сокращения!$C22,Коэффициенты!$B$5:$L$14,2+Сокращения!M$3-2022,FALSE)/10^6</f>
        <v>0</v>
      </c>
      <c r="N22" s="69">
        <f t="shared" si="1"/>
        <v>71.183786443765854</v>
      </c>
    </row>
    <row r="23" spans="1:14" x14ac:dyDescent="0.25">
      <c r="A23" s="75" t="s">
        <v>231</v>
      </c>
      <c r="B23" s="68" t="s">
        <v>232</v>
      </c>
      <c r="C23" s="76" t="s">
        <v>314</v>
      </c>
      <c r="D23" s="81"/>
      <c r="E23" s="84">
        <f>(VLOOKUP($A23,Базовая_линия!$A$5:$N$150,5+Сокращения!E$3-2022,FALSE)-VLOOKUP(Сокращения!$A23,Проектная_линия!$A$5:$N$150,5+Сокращения!E$3-2022,FALSE))/(1-Коэффициенты!C$32)*VLOOKUP(Сокращения!$C23,Коэффициенты!$B$5:$L$14,2+Сокращения!E$3-2022,FALSE)/10^6</f>
        <v>11.651660224336327</v>
      </c>
      <c r="F23" s="69">
        <f>(VLOOKUP($A23,Базовая_линия!$A$5:$N$150,5+Сокращения!F$3-2022,FALSE)-VLOOKUP(Сокращения!$A23,Проектная_линия!$A$5:$N$150,5+Сокращения!F$3-2022,FALSE))/(1-Коэффициенты!D$32)*VLOOKUP(Сокращения!$C23,Коэффициенты!$B$5:$L$14,2+Сокращения!F$3-2022,FALSE)/10^6</f>
        <v>14.166891713563302</v>
      </c>
      <c r="G23" s="69">
        <f>(VLOOKUP($A23,Базовая_линия!$A$5:$N$150,5+Сокращения!G$3-2022,FALSE)-VLOOKUP(Сокращения!$A23,Проектная_линия!$A$5:$N$150,5+Сокращения!G$3-2022,FALSE))/(1-Коэффициенты!E$32)*VLOOKUP(Сокращения!$C23,Коэффициенты!$B$5:$L$14,2+Сокращения!G$3-2022,FALSE)/10^6</f>
        <v>12.683115491117594</v>
      </c>
      <c r="H23" s="69">
        <f>(VLOOKUP($A23,Базовая_линия!$A$5:$N$150,5+Сокращения!H$3-2022,FALSE)-VLOOKUP(Сокращения!$A23,Проектная_линия!$A$5:$N$150,5+Сокращения!H$3-2022,FALSE))/(1-Коэффициенты!F$32)*VLOOKUP(Сокращения!$C23,Коэффициенты!$B$5:$L$14,2+Сокращения!H$3-2022,FALSE)/10^6</f>
        <v>12.452692817876324</v>
      </c>
      <c r="I23" s="69">
        <f>(VLOOKUP($A23,Базовая_линия!$A$5:$N$150,5+Сокращения!I$3-2022,FALSE)-VLOOKUP(Сокращения!$A23,Проектная_линия!$A$5:$N$150,5+Сокращения!I$3-2022,FALSE))/(1-Коэффициенты!G$32)*VLOOKUP(Сокращения!$C23,Коэффициенты!$B$5:$L$14,2+Сокращения!I$3-2022,FALSE)/10^6</f>
        <v>11.541344302041912</v>
      </c>
      <c r="J23" s="69">
        <f>(VLOOKUP($A23,Базовая_линия!$A$5:$N$150,5+Сокращения!J$3-2022,FALSE)-VLOOKUP(Сокращения!$A23,Проектная_линия!$A$5:$N$150,5+Сокращения!J$3-2022,FALSE))/(1-Коэффициенты!H$32)*VLOOKUP(Сокращения!$C23,Коэффициенты!$B$5:$L$14,2+Сокращения!J$3-2022,FALSE)/10^6</f>
        <v>0</v>
      </c>
      <c r="K23" s="69">
        <f>(VLOOKUP($A23,Базовая_линия!$A$5:$N$150,5+Сокращения!K$3-2022,FALSE)-VLOOKUP(Сокращения!$A23,Проектная_линия!$A$5:$N$150,5+Сокращения!K$3-2022,FALSE))/(1-Коэффициенты!I$32)*VLOOKUP(Сокращения!$C23,Коэффициенты!$B$5:$L$14,2+Сокращения!K$3-2022,FALSE)/10^6</f>
        <v>0</v>
      </c>
      <c r="L23" s="69">
        <f>(VLOOKUP($A23,Базовая_линия!$A$5:$N$150,5+Сокращения!L$3-2022,FALSE)-VLOOKUP(Сокращения!$A23,Проектная_линия!$A$5:$N$150,5+Сокращения!L$3-2022,FALSE))/(1-Коэффициенты!J$32)*VLOOKUP(Сокращения!$C23,Коэффициенты!$B$5:$L$14,2+Сокращения!L$3-2022,FALSE)/10^6</f>
        <v>0</v>
      </c>
      <c r="M23" s="69">
        <f>(VLOOKUP($A23,Базовая_линия!$A$5:$N$150,5+Сокращения!M$3-2022,FALSE)-VLOOKUP(Сокращения!$A23,Проектная_линия!$A$5:$N$150,5+Сокращения!M$3-2022,FALSE))/(1-Коэффициенты!K$32)*VLOOKUP(Сокращения!$C23,Коэффициенты!$B$5:$L$14,2+Сокращения!M$3-2022,FALSE)/10^6</f>
        <v>0</v>
      </c>
      <c r="N23" s="69">
        <f t="shared" si="1"/>
        <v>62.495704548935457</v>
      </c>
    </row>
    <row r="24" spans="1:14" x14ac:dyDescent="0.25">
      <c r="A24" s="77" t="s">
        <v>207</v>
      </c>
      <c r="B24" s="68" t="s">
        <v>208</v>
      </c>
      <c r="C24" s="76" t="s">
        <v>314</v>
      </c>
      <c r="D24" s="81"/>
      <c r="E24" s="84">
        <f>(VLOOKUP($A24,Базовая_линия!$A$5:$N$150,5+Сокращения!E$3-2022,FALSE)-VLOOKUP(Сокращения!$A24,Проектная_линия!$A$5:$N$150,5+Сокращения!E$3-2022,FALSE))/(1-Коэффициенты!C$32)*VLOOKUP(Сокращения!$C24,Коэффициенты!$B$5:$L$14,2+Сокращения!E$3-2022,FALSE)/10^6</f>
        <v>31.977843896818591</v>
      </c>
      <c r="F24" s="69">
        <f>(VLOOKUP($A24,Базовая_линия!$A$5:$N$150,5+Сокращения!F$3-2022,FALSE)-VLOOKUP(Сокращения!$A24,Проектная_линия!$A$5:$N$150,5+Сокращения!F$3-2022,FALSE))/(1-Коэффициенты!D$32)*VLOOKUP(Сокращения!$C24,Коэффициенты!$B$5:$L$14,2+Сокращения!F$3-2022,FALSE)/10^6</f>
        <v>3.5773668288223526</v>
      </c>
      <c r="G24" s="69">
        <f>(VLOOKUP($A24,Базовая_линия!$A$5:$N$150,5+Сокращения!G$3-2022,FALSE)-VLOOKUP(Сокращения!$A24,Проектная_линия!$A$5:$N$150,5+Сокращения!G$3-2022,FALSE))/(1-Коэффициенты!E$32)*VLOOKUP(Сокращения!$C24,Коэффициенты!$B$5:$L$14,2+Сокращения!G$3-2022,FALSE)/10^6</f>
        <v>4.5561946581969162</v>
      </c>
      <c r="H24" s="69">
        <f>(VLOOKUP($A24,Базовая_линия!$A$5:$N$150,5+Сокращения!H$3-2022,FALSE)-VLOOKUP(Сокращения!$A24,Проектная_линия!$A$5:$N$150,5+Сокращения!H$3-2022,FALSE))/(1-Коэффициенты!F$32)*VLOOKUP(Сокращения!$C24,Коэффициенты!$B$5:$L$14,2+Сокращения!H$3-2022,FALSE)/10^6</f>
        <v>6.9395202574911572</v>
      </c>
      <c r="I24" s="69">
        <f>(VLOOKUP($A24,Базовая_линия!$A$5:$N$150,5+Сокращения!I$3-2022,FALSE)-VLOOKUP(Сокращения!$A24,Проектная_линия!$A$5:$N$150,5+Сокращения!I$3-2022,FALSE))/(1-Коэффициенты!G$32)*VLOOKUP(Сокращения!$C24,Коэффициенты!$B$5:$L$14,2+Сокращения!I$3-2022,FALSE)/10^6</f>
        <v>10.261108062019922</v>
      </c>
      <c r="J24" s="69">
        <f>(VLOOKUP($A24,Базовая_линия!$A$5:$N$150,5+Сокращения!J$3-2022,FALSE)-VLOOKUP(Сокращения!$A24,Проектная_линия!$A$5:$N$150,5+Сокращения!J$3-2022,FALSE))/(1-Коэффициенты!H$32)*VLOOKUP(Сокращения!$C24,Коэффициенты!$B$5:$L$14,2+Сокращения!J$3-2022,FALSE)/10^6</f>
        <v>0</v>
      </c>
      <c r="K24" s="69">
        <f>(VLOOKUP($A24,Базовая_линия!$A$5:$N$150,5+Сокращения!K$3-2022,FALSE)-VLOOKUP(Сокращения!$A24,Проектная_линия!$A$5:$N$150,5+Сокращения!K$3-2022,FALSE))/(1-Коэффициенты!I$32)*VLOOKUP(Сокращения!$C24,Коэффициенты!$B$5:$L$14,2+Сокращения!K$3-2022,FALSE)/10^6</f>
        <v>0</v>
      </c>
      <c r="L24" s="69">
        <f>(VLOOKUP($A24,Базовая_линия!$A$5:$N$150,5+Сокращения!L$3-2022,FALSE)-VLOOKUP(Сокращения!$A24,Проектная_линия!$A$5:$N$150,5+Сокращения!L$3-2022,FALSE))/(1-Коэффициенты!J$32)*VLOOKUP(Сокращения!$C24,Коэффициенты!$B$5:$L$14,2+Сокращения!L$3-2022,FALSE)/10^6</f>
        <v>0</v>
      </c>
      <c r="M24" s="69">
        <f>(VLOOKUP($A24,Базовая_линия!$A$5:$N$150,5+Сокращения!M$3-2022,FALSE)-VLOOKUP(Сокращения!$A24,Проектная_линия!$A$5:$N$150,5+Сокращения!M$3-2022,FALSE))/(1-Коэффициенты!K$32)*VLOOKUP(Сокращения!$C24,Коэффициенты!$B$5:$L$14,2+Сокращения!M$3-2022,FALSE)/10^6</f>
        <v>0</v>
      </c>
      <c r="N24" s="69">
        <f t="shared" si="1"/>
        <v>57.312033703348938</v>
      </c>
    </row>
    <row r="25" spans="1:14" x14ac:dyDescent="0.25">
      <c r="A25" s="75" t="s">
        <v>219</v>
      </c>
      <c r="B25" s="68" t="s">
        <v>220</v>
      </c>
      <c r="C25" s="76" t="s">
        <v>314</v>
      </c>
      <c r="D25" s="81"/>
      <c r="E25" s="84">
        <f>(VLOOKUP($A25,Базовая_линия!$A$5:$N$150,5+Сокращения!E$3-2022,FALSE)-VLOOKUP(Сокращения!$A25,Проектная_линия!$A$5:$N$150,5+Сокращения!E$3-2022,FALSE))/(1-Коэффициенты!C$32)*VLOOKUP(Сокращения!$C25,Коэффициенты!$B$5:$L$14,2+Сокращения!E$3-2022,FALSE)/10^6</f>
        <v>2.9597974722512683</v>
      </c>
      <c r="F25" s="69">
        <f>(VLOOKUP($A25,Базовая_линия!$A$5:$N$150,5+Сокращения!F$3-2022,FALSE)-VLOOKUP(Сокращения!$A25,Проектная_линия!$A$5:$N$150,5+Сокращения!F$3-2022,FALSE))/(1-Коэффициенты!D$32)*VLOOKUP(Сокращения!$C25,Коэффициенты!$B$5:$L$14,2+Сокращения!F$3-2022,FALSE)/10^6</f>
        <v>2.7282477183068412</v>
      </c>
      <c r="G25" s="69">
        <f>(VLOOKUP($A25,Базовая_линия!$A$5:$N$150,5+Сокращения!G$3-2022,FALSE)-VLOOKUP(Сокращения!$A25,Проектная_линия!$A$5:$N$150,5+Сокращения!G$3-2022,FALSE))/(1-Коэффициенты!E$32)*VLOOKUP(Сокращения!$C25,Коэффициенты!$B$5:$L$14,2+Сокращения!G$3-2022,FALSE)/10^6</f>
        <v>7.9329001744331498</v>
      </c>
      <c r="H25" s="69">
        <f>(VLOOKUP($A25,Базовая_линия!$A$5:$N$150,5+Сокращения!H$3-2022,FALSE)-VLOOKUP(Сокращения!$A25,Проектная_линия!$A$5:$N$150,5+Сокращения!H$3-2022,FALSE))/(1-Коэффициенты!F$32)*VLOOKUP(Сокращения!$C25,Коэффициенты!$B$5:$L$14,2+Сокращения!H$3-2022,FALSE)/10^6</f>
        <v>2.654024324904924</v>
      </c>
      <c r="I25" s="69">
        <f>(VLOOKUP($A25,Базовая_линия!$A$5:$N$150,5+Сокращения!I$3-2022,FALSE)-VLOOKUP(Сокращения!$A25,Проектная_линия!$A$5:$N$150,5+Сокращения!I$3-2022,FALSE))/(1-Коэффициенты!G$32)*VLOOKUP(Сокращения!$C25,Коэффициенты!$B$5:$L$14,2+Сокращения!I$3-2022,FALSE)/10^6</f>
        <v>3.3835188984683584</v>
      </c>
      <c r="J25" s="69">
        <f>(VLOOKUP($A25,Базовая_линия!$A$5:$N$150,5+Сокращения!J$3-2022,FALSE)-VLOOKUP(Сокращения!$A25,Проектная_линия!$A$5:$N$150,5+Сокращения!J$3-2022,FALSE))/(1-Коэффициенты!H$32)*VLOOKUP(Сокращения!$C25,Коэффициенты!$B$5:$L$14,2+Сокращения!J$3-2022,FALSE)/10^6</f>
        <v>0</v>
      </c>
      <c r="K25" s="69">
        <f>(VLOOKUP($A25,Базовая_линия!$A$5:$N$150,5+Сокращения!K$3-2022,FALSE)-VLOOKUP(Сокращения!$A25,Проектная_линия!$A$5:$N$150,5+Сокращения!K$3-2022,FALSE))/(1-Коэффициенты!I$32)*VLOOKUP(Сокращения!$C25,Коэффициенты!$B$5:$L$14,2+Сокращения!K$3-2022,FALSE)/10^6</f>
        <v>0</v>
      </c>
      <c r="L25" s="69">
        <f>(VLOOKUP($A25,Базовая_линия!$A$5:$N$150,5+Сокращения!L$3-2022,FALSE)-VLOOKUP(Сокращения!$A25,Проектная_линия!$A$5:$N$150,5+Сокращения!L$3-2022,FALSE))/(1-Коэффициенты!J$32)*VLOOKUP(Сокращения!$C25,Коэффициенты!$B$5:$L$14,2+Сокращения!L$3-2022,FALSE)/10^6</f>
        <v>0</v>
      </c>
      <c r="M25" s="69">
        <f>(VLOOKUP($A25,Базовая_линия!$A$5:$N$150,5+Сокращения!M$3-2022,FALSE)-VLOOKUP(Сокращения!$A25,Проектная_линия!$A$5:$N$150,5+Сокращения!M$3-2022,FALSE))/(1-Коэффициенты!K$32)*VLOOKUP(Сокращения!$C25,Коэффициенты!$B$5:$L$14,2+Сокращения!M$3-2022,FALSE)/10^6</f>
        <v>0</v>
      </c>
      <c r="N25" s="69">
        <f t="shared" si="1"/>
        <v>19.658488588364541</v>
      </c>
    </row>
    <row r="26" spans="1:14" x14ac:dyDescent="0.25">
      <c r="A26" s="75" t="s">
        <v>9</v>
      </c>
      <c r="B26" s="68" t="s">
        <v>10</v>
      </c>
      <c r="C26" s="76" t="s">
        <v>314</v>
      </c>
      <c r="D26" s="81"/>
      <c r="E26" s="84">
        <f>(VLOOKUP($A26,Базовая_линия!$A$5:$N$150,5+Сокращения!E$3-2022,FALSE)-VLOOKUP(Сокращения!$A26,Проектная_линия!$A$5:$N$150,5+Сокращения!E$3-2022,FALSE))/(1-Коэффициенты!C$32)*VLOOKUP(Сокращения!$C26,Коэффициенты!$B$5:$L$14,2+Сокращения!E$3-2022,FALSE)/10^6</f>
        <v>5.3172570078770738</v>
      </c>
      <c r="F26" s="69">
        <f>(VLOOKUP($A26,Базовая_линия!$A$5:$N$150,5+Сокращения!F$3-2022,FALSE)-VLOOKUP(Сокращения!$A26,Проектная_линия!$A$5:$N$150,5+Сокращения!F$3-2022,FALSE))/(1-Коэффициенты!D$32)*VLOOKUP(Сокращения!$C26,Коэффициенты!$B$5:$L$14,2+Сокращения!F$3-2022,FALSE)/10^6</f>
        <v>2.3106957823654177</v>
      </c>
      <c r="G26" s="69">
        <f>(VLOOKUP($A26,Базовая_линия!$A$5:$N$150,5+Сокращения!G$3-2022,FALSE)-VLOOKUP(Сокращения!$A26,Проектная_линия!$A$5:$N$150,5+Сокращения!G$3-2022,FALSE))/(1-Коэффициенты!E$32)*VLOOKUP(Сокращения!$C26,Коэффициенты!$B$5:$L$14,2+Сокращения!G$3-2022,FALSE)/10^6</f>
        <v>2.4514236751272609</v>
      </c>
      <c r="H26" s="69">
        <f>(VLOOKUP($A26,Базовая_линия!$A$5:$N$150,5+Сокращения!H$3-2022,FALSE)-VLOOKUP(Сокращения!$A26,Проектная_линия!$A$5:$N$150,5+Сокращения!H$3-2022,FALSE))/(1-Коэффициенты!F$32)*VLOOKUP(Сокращения!$C26,Коэффициенты!$B$5:$L$14,2+Сокращения!H$3-2022,FALSE)/10^6</f>
        <v>0.61348605262116207</v>
      </c>
      <c r="I26" s="69">
        <f>(VLOOKUP($A26,Базовая_линия!$A$5:$N$150,5+Сокращения!I$3-2022,FALSE)-VLOOKUP(Сокращения!$A26,Проектная_линия!$A$5:$N$150,5+Сокращения!I$3-2022,FALSE))/(1-Коэффициенты!G$32)*VLOOKUP(Сокращения!$C26,Коэффициенты!$B$5:$L$14,2+Сокращения!I$3-2022,FALSE)/10^6</f>
        <v>3.0203421484346396</v>
      </c>
      <c r="J26" s="69">
        <f>(VLOOKUP($A26,Базовая_линия!$A$5:$N$150,5+Сокращения!J$3-2022,FALSE)-VLOOKUP(Сокращения!$A26,Проектная_линия!$A$5:$N$150,5+Сокращения!J$3-2022,FALSE))/(1-Коэффициенты!H$32)*VLOOKUP(Сокращения!$C26,Коэффициенты!$B$5:$L$14,2+Сокращения!J$3-2022,FALSE)/10^6</f>
        <v>0</v>
      </c>
      <c r="K26" s="69">
        <f>(VLOOKUP($A26,Базовая_линия!$A$5:$N$150,5+Сокращения!K$3-2022,FALSE)-VLOOKUP(Сокращения!$A26,Проектная_линия!$A$5:$N$150,5+Сокращения!K$3-2022,FALSE))/(1-Коэффициенты!I$32)*VLOOKUP(Сокращения!$C26,Коэффициенты!$B$5:$L$14,2+Сокращения!K$3-2022,FALSE)/10^6</f>
        <v>0</v>
      </c>
      <c r="L26" s="69">
        <f>(VLOOKUP($A26,Базовая_линия!$A$5:$N$150,5+Сокращения!L$3-2022,FALSE)-VLOOKUP(Сокращения!$A26,Проектная_линия!$A$5:$N$150,5+Сокращения!L$3-2022,FALSE))/(1-Коэффициенты!J$32)*VLOOKUP(Сокращения!$C26,Коэффициенты!$B$5:$L$14,2+Сокращения!L$3-2022,FALSE)/10^6</f>
        <v>0</v>
      </c>
      <c r="M26" s="69">
        <f>(VLOOKUP($A26,Базовая_линия!$A$5:$N$150,5+Сокращения!M$3-2022,FALSE)-VLOOKUP(Сокращения!$A26,Проектная_линия!$A$5:$N$150,5+Сокращения!M$3-2022,FALSE))/(1-Коэффициенты!K$32)*VLOOKUP(Сокращения!$C26,Коэффициенты!$B$5:$L$14,2+Сокращения!M$3-2022,FALSE)/10^6</f>
        <v>0</v>
      </c>
      <c r="N26" s="69">
        <f t="shared" si="1"/>
        <v>13.713204666425554</v>
      </c>
    </row>
    <row r="27" spans="1:14" x14ac:dyDescent="0.25">
      <c r="A27" s="75" t="s">
        <v>83</v>
      </c>
      <c r="B27" s="68" t="s">
        <v>84</v>
      </c>
      <c r="C27" s="76" t="s">
        <v>314</v>
      </c>
      <c r="D27" s="81"/>
      <c r="E27" s="84">
        <f>(VLOOKUP($A27,Базовая_линия!$A$5:$N$150,5+Сокращения!E$3-2022,FALSE)-VLOOKUP(Сокращения!$A27,Проектная_линия!$A$5:$N$150,5+Сокращения!E$3-2022,FALSE))/(1-Коэффициенты!C$32)*VLOOKUP(Сокращения!$C27,Коэффициенты!$B$5:$L$14,2+Сокращения!E$3-2022,FALSE)/10^6</f>
        <v>1.1917548395463577</v>
      </c>
      <c r="F27" s="69">
        <f>(VLOOKUP($A27,Базовая_линия!$A$5:$N$150,5+Сокращения!F$3-2022,FALSE)-VLOOKUP(Сокращения!$A27,Проектная_линия!$A$5:$N$150,5+Сокращения!F$3-2022,FALSE))/(1-Коэффициенты!D$32)*VLOOKUP(Сокращения!$C27,Коэффициенты!$B$5:$L$14,2+Сокращения!F$3-2022,FALSE)/10^6</f>
        <v>5.5163629649583061</v>
      </c>
      <c r="G27" s="69">
        <f>(VLOOKUP($A27,Базовая_линия!$A$5:$N$150,5+Сокращения!G$3-2022,FALSE)-VLOOKUP(Сокращения!$A27,Проектная_линия!$A$5:$N$150,5+Сокращения!G$3-2022,FALSE))/(1-Коэффициенты!E$32)*VLOOKUP(Сокращения!$C27,Коэффициенты!$B$5:$L$14,2+Сокращения!G$3-2022,FALSE)/10^6</f>
        <v>1.6983725019606695</v>
      </c>
      <c r="H27" s="69">
        <f>(VLOOKUP($A27,Базовая_линия!$A$5:$N$150,5+Сокращения!H$3-2022,FALSE)-VLOOKUP(Сокращения!$A27,Проектная_линия!$A$5:$N$150,5+Сокращения!H$3-2022,FALSE))/(1-Коэффициенты!F$32)*VLOOKUP(Сокращения!$C27,Коэффициенты!$B$5:$L$14,2+Сокращения!H$3-2022,FALSE)/10^6</f>
        <v>1.115531707184636</v>
      </c>
      <c r="I27" s="69">
        <f>(VLOOKUP($A27,Базовая_линия!$A$5:$N$150,5+Сокращения!I$3-2022,FALSE)-VLOOKUP(Сокращения!$A27,Проектная_линия!$A$5:$N$150,5+Сокращения!I$3-2022,FALSE))/(1-Коэффициенты!G$32)*VLOOKUP(Сокращения!$C27,Коэффициенты!$B$5:$L$14,2+Сокращения!I$3-2022,FALSE)/10^6</f>
        <v>1.2146822160867055</v>
      </c>
      <c r="J27" s="69">
        <f>(VLOOKUP($A27,Базовая_линия!$A$5:$N$150,5+Сокращения!J$3-2022,FALSE)-VLOOKUP(Сокращения!$A27,Проектная_линия!$A$5:$N$150,5+Сокращения!J$3-2022,FALSE))/(1-Коэффициенты!H$32)*VLOOKUP(Сокращения!$C27,Коэффициенты!$B$5:$L$14,2+Сокращения!J$3-2022,FALSE)/10^6</f>
        <v>0</v>
      </c>
      <c r="K27" s="69">
        <f>(VLOOKUP($A27,Базовая_линия!$A$5:$N$150,5+Сокращения!K$3-2022,FALSE)-VLOOKUP(Сокращения!$A27,Проектная_линия!$A$5:$N$150,5+Сокращения!K$3-2022,FALSE))/(1-Коэффициенты!I$32)*VLOOKUP(Сокращения!$C27,Коэффициенты!$B$5:$L$14,2+Сокращения!K$3-2022,FALSE)/10^6</f>
        <v>0</v>
      </c>
      <c r="L27" s="69">
        <f>(VLOOKUP($A27,Базовая_линия!$A$5:$N$150,5+Сокращения!L$3-2022,FALSE)-VLOOKUP(Сокращения!$A27,Проектная_линия!$A$5:$N$150,5+Сокращения!L$3-2022,FALSE))/(1-Коэффициенты!J$32)*VLOOKUP(Сокращения!$C27,Коэффициенты!$B$5:$L$14,2+Сокращения!L$3-2022,FALSE)/10^6</f>
        <v>0</v>
      </c>
      <c r="M27" s="69">
        <f>(VLOOKUP($A27,Базовая_линия!$A$5:$N$150,5+Сокращения!M$3-2022,FALSE)-VLOOKUP(Сокращения!$A27,Проектная_линия!$A$5:$N$150,5+Сокращения!M$3-2022,FALSE))/(1-Коэффициенты!K$32)*VLOOKUP(Сокращения!$C27,Коэффициенты!$B$5:$L$14,2+Сокращения!M$3-2022,FALSE)/10^6</f>
        <v>0</v>
      </c>
      <c r="N27" s="69">
        <f t="shared" si="1"/>
        <v>10.736704229736675</v>
      </c>
    </row>
    <row r="28" spans="1:14" x14ac:dyDescent="0.25">
      <c r="A28" s="75" t="s">
        <v>113</v>
      </c>
      <c r="B28" s="68" t="s">
        <v>114</v>
      </c>
      <c r="C28" s="76" t="s">
        <v>314</v>
      </c>
      <c r="D28" s="81"/>
      <c r="E28" s="84">
        <f>(VLOOKUP($A28,Базовая_линия!$A$5:$N$150,5+Сокращения!E$3-2022,FALSE)-VLOOKUP(Сокращения!$A28,Проектная_линия!$A$5:$N$150,5+Сокращения!E$3-2022,FALSE))/(1-Коэффициенты!C$32)*VLOOKUP(Сокращения!$C28,Коэффициенты!$B$5:$L$14,2+Сокращения!E$3-2022,FALSE)/10^6</f>
        <v>13.055731290630591</v>
      </c>
      <c r="F28" s="69">
        <f>(VLOOKUP($A28,Базовая_линия!$A$5:$N$150,5+Сокращения!F$3-2022,FALSE)-VLOOKUP(Сокращения!$A28,Проектная_линия!$A$5:$N$150,5+Сокращения!F$3-2022,FALSE))/(1-Коэффициенты!D$32)*VLOOKUP(Сокращения!$C28,Коэффициенты!$B$5:$L$14,2+Сокращения!F$3-2022,FALSE)/10^6</f>
        <v>17.135473072023238</v>
      </c>
      <c r="G28" s="69">
        <f>(VLOOKUP($A28,Базовая_линия!$A$5:$N$150,5+Сокращения!G$3-2022,FALSE)-VLOOKUP(Сокращения!$A28,Проектная_линия!$A$5:$N$150,5+Сокращения!G$3-2022,FALSE))/(1-Коэффициенты!E$32)*VLOOKUP(Сокращения!$C28,Коэффициенты!$B$5:$L$14,2+Сокращения!G$3-2022,FALSE)/10^6</f>
        <v>13.501317439221614</v>
      </c>
      <c r="H28" s="69">
        <f>(VLOOKUP($A28,Базовая_линия!$A$5:$N$150,5+Сокращения!H$3-2022,FALSE)-VLOOKUP(Сокращения!$A28,Проектная_линия!$A$5:$N$150,5+Сокращения!H$3-2022,FALSE))/(1-Коэффициенты!F$32)*VLOOKUP(Сокращения!$C28,Коэффициенты!$B$5:$L$14,2+Сокращения!H$3-2022,FALSE)/10^6</f>
        <v>14.726106787409876</v>
      </c>
      <c r="I28" s="69">
        <f>(VLOOKUP($A28,Базовая_линия!$A$5:$N$150,5+Сокращения!I$3-2022,FALSE)-VLOOKUP(Сокращения!$A28,Проектная_линия!$A$5:$N$150,5+Сокращения!I$3-2022,FALSE))/(1-Коэффициенты!G$32)*VLOOKUP(Сокращения!$C28,Коэффициенты!$B$5:$L$14,2+Сокращения!I$3-2022,FALSE)/10^6</f>
        <v>15.250534234909816</v>
      </c>
      <c r="J28" s="69">
        <f>(VLOOKUP($A28,Базовая_линия!$A$5:$N$150,5+Сокращения!J$3-2022,FALSE)-VLOOKUP(Сокращения!$A28,Проектная_линия!$A$5:$N$150,5+Сокращения!J$3-2022,FALSE))/(1-Коэффициенты!H$32)*VLOOKUP(Сокращения!$C28,Коэффициенты!$B$5:$L$14,2+Сокращения!J$3-2022,FALSE)/10^6</f>
        <v>0</v>
      </c>
      <c r="K28" s="69">
        <f>(VLOOKUP($A28,Базовая_линия!$A$5:$N$150,5+Сокращения!K$3-2022,FALSE)-VLOOKUP(Сокращения!$A28,Проектная_линия!$A$5:$N$150,5+Сокращения!K$3-2022,FALSE))/(1-Коэффициенты!I$32)*VLOOKUP(Сокращения!$C28,Коэффициенты!$B$5:$L$14,2+Сокращения!K$3-2022,FALSE)/10^6</f>
        <v>0</v>
      </c>
      <c r="L28" s="69">
        <f>(VLOOKUP($A28,Базовая_линия!$A$5:$N$150,5+Сокращения!L$3-2022,FALSE)-VLOOKUP(Сокращения!$A28,Проектная_линия!$A$5:$N$150,5+Сокращения!L$3-2022,FALSE))/(1-Коэффициенты!J$32)*VLOOKUP(Сокращения!$C28,Коэффициенты!$B$5:$L$14,2+Сокращения!L$3-2022,FALSE)/10^6</f>
        <v>0</v>
      </c>
      <c r="M28" s="69">
        <f>(VLOOKUP($A28,Базовая_линия!$A$5:$N$150,5+Сокращения!M$3-2022,FALSE)-VLOOKUP(Сокращения!$A28,Проектная_линия!$A$5:$N$150,5+Сокращения!M$3-2022,FALSE))/(1-Коэффициенты!K$32)*VLOOKUP(Сокращения!$C28,Коэффициенты!$B$5:$L$14,2+Сокращения!M$3-2022,FALSE)/10^6</f>
        <v>0</v>
      </c>
      <c r="N28" s="69">
        <f t="shared" si="1"/>
        <v>73.669162824195141</v>
      </c>
    </row>
    <row r="29" spans="1:14" x14ac:dyDescent="0.25">
      <c r="A29" s="75" t="s">
        <v>225</v>
      </c>
      <c r="B29" s="68" t="s">
        <v>226</v>
      </c>
      <c r="C29" s="76" t="s">
        <v>314</v>
      </c>
      <c r="D29" s="81"/>
      <c r="E29" s="84">
        <f>(VLOOKUP($A29,Базовая_линия!$A$5:$N$150,5+Сокращения!E$3-2022,FALSE)-VLOOKUP(Сокращения!$A29,Проектная_линия!$A$5:$N$150,5+Сокращения!E$3-2022,FALSE))/(1-Коэффициенты!C$32)*VLOOKUP(Сокращения!$C29,Коэффициенты!$B$5:$L$14,2+Сокращения!E$3-2022,FALSE)/10^6</f>
        <v>6.3570161918224057</v>
      </c>
      <c r="F29" s="69">
        <f>(VLOOKUP($A29,Базовая_линия!$A$5:$N$150,5+Сокращения!F$3-2022,FALSE)-VLOOKUP(Сокращения!$A29,Проектная_линия!$A$5:$N$150,5+Сокращения!F$3-2022,FALSE))/(1-Коэффициенты!D$32)*VLOOKUP(Сокращения!$C29,Коэффициенты!$B$5:$L$14,2+Сокращения!F$3-2022,FALSE)/10^6</f>
        <v>6.7073650602085442</v>
      </c>
      <c r="G29" s="69">
        <f>(VLOOKUP($A29,Базовая_линия!$A$5:$N$150,5+Сокращения!G$3-2022,FALSE)-VLOOKUP(Сокращения!$A29,Проектная_линия!$A$5:$N$150,5+Сокращения!G$3-2022,FALSE))/(1-Коэффициенты!E$32)*VLOOKUP(Сокращения!$C29,Коэффициенты!$B$5:$L$14,2+Сокращения!G$3-2022,FALSE)/10^6</f>
        <v>5.1889180737742775</v>
      </c>
      <c r="H29" s="69">
        <f>(VLOOKUP($A29,Базовая_линия!$A$5:$N$150,5+Сокращения!H$3-2022,FALSE)-VLOOKUP(Сокращения!$A29,Проектная_линия!$A$5:$N$150,5+Сокращения!H$3-2022,FALSE))/(1-Коэффициенты!F$32)*VLOOKUP(Сокращения!$C29,Коэффициенты!$B$5:$L$14,2+Сокращения!H$3-2022,FALSE)/10^6</f>
        <v>8.9684920230213745</v>
      </c>
      <c r="I29" s="69">
        <f>(VLOOKUP($A29,Базовая_линия!$A$5:$N$150,5+Сокращения!I$3-2022,FALSE)-VLOOKUP(Сокращения!$A29,Проектная_линия!$A$5:$N$150,5+Сокращения!I$3-2022,FALSE))/(1-Коэффициенты!G$32)*VLOOKUP(Сокращения!$C29,Коэффициенты!$B$5:$L$14,2+Сокращения!I$3-2022,FALSE)/10^6</f>
        <v>7.433749257500601</v>
      </c>
      <c r="J29" s="69">
        <f>(VLOOKUP($A29,Базовая_линия!$A$5:$N$150,5+Сокращения!J$3-2022,FALSE)-VLOOKUP(Сокращения!$A29,Проектная_линия!$A$5:$N$150,5+Сокращения!J$3-2022,FALSE))/(1-Коэффициенты!H$32)*VLOOKUP(Сокращения!$C29,Коэффициенты!$B$5:$L$14,2+Сокращения!J$3-2022,FALSE)/10^6</f>
        <v>0</v>
      </c>
      <c r="K29" s="69">
        <f>(VLOOKUP($A29,Базовая_линия!$A$5:$N$150,5+Сокращения!K$3-2022,FALSE)-VLOOKUP(Сокращения!$A29,Проектная_линия!$A$5:$N$150,5+Сокращения!K$3-2022,FALSE))/(1-Коэффициенты!I$32)*VLOOKUP(Сокращения!$C29,Коэффициенты!$B$5:$L$14,2+Сокращения!K$3-2022,FALSE)/10^6</f>
        <v>0</v>
      </c>
      <c r="L29" s="69">
        <f>(VLOOKUP($A29,Базовая_линия!$A$5:$N$150,5+Сокращения!L$3-2022,FALSE)-VLOOKUP(Сокращения!$A29,Проектная_линия!$A$5:$N$150,5+Сокращения!L$3-2022,FALSE))/(1-Коэффициенты!J$32)*VLOOKUP(Сокращения!$C29,Коэффициенты!$B$5:$L$14,2+Сокращения!L$3-2022,FALSE)/10^6</f>
        <v>0</v>
      </c>
      <c r="M29" s="69">
        <f>(VLOOKUP($A29,Базовая_линия!$A$5:$N$150,5+Сокращения!M$3-2022,FALSE)-VLOOKUP(Сокращения!$A29,Проектная_линия!$A$5:$N$150,5+Сокращения!M$3-2022,FALSE))/(1-Коэффициенты!K$32)*VLOOKUP(Сокращения!$C29,Коэффициенты!$B$5:$L$14,2+Сокращения!M$3-2022,FALSE)/10^6</f>
        <v>0</v>
      </c>
      <c r="N29" s="69">
        <f t="shared" si="1"/>
        <v>34.6555406063272</v>
      </c>
    </row>
    <row r="30" spans="1:14" x14ac:dyDescent="0.25">
      <c r="A30" s="75" t="s">
        <v>181</v>
      </c>
      <c r="B30" s="68" t="s">
        <v>182</v>
      </c>
      <c r="C30" s="76" t="s">
        <v>314</v>
      </c>
      <c r="D30" s="81"/>
      <c r="E30" s="84">
        <f>(VLOOKUP($A30,Базовая_линия!$A$5:$N$150,5+Сокращения!E$3-2022,FALSE)-VLOOKUP(Сокращения!$A30,Проектная_линия!$A$5:$N$150,5+Сокращения!E$3-2022,FALSE))/(1-Коэффициенты!C$32)*VLOOKUP(Сокращения!$C30,Коэффициенты!$B$5:$L$14,2+Сокращения!E$3-2022,FALSE)/10^6</f>
        <v>10.075555041156335</v>
      </c>
      <c r="F30" s="69">
        <f>(VLOOKUP($A30,Базовая_линия!$A$5:$N$150,5+Сокращения!F$3-2022,FALSE)-VLOOKUP(Сокращения!$A30,Проектная_линия!$A$5:$N$150,5+Сокращения!F$3-2022,FALSE))/(1-Коэффициенты!D$32)*VLOOKUP(Сокращения!$C30,Коэффициенты!$B$5:$L$14,2+Сокращения!F$3-2022,FALSE)/10^6</f>
        <v>10.775177289460895</v>
      </c>
      <c r="G30" s="69">
        <f>(VLOOKUP($A30,Базовая_линия!$A$5:$N$150,5+Сокращения!G$3-2022,FALSE)-VLOOKUP(Сокращения!$A30,Проектная_линия!$A$5:$N$150,5+Сокращения!G$3-2022,FALSE))/(1-Коэффициенты!E$32)*VLOOKUP(Сокращения!$C30,Коэффициенты!$B$5:$L$14,2+Сокращения!G$3-2022,FALSE)/10^6</f>
        <v>2.2778330561950395</v>
      </c>
      <c r="H30" s="69">
        <f>(VLOOKUP($A30,Базовая_линия!$A$5:$N$150,5+Сокращения!H$3-2022,FALSE)-VLOOKUP(Сокращения!$A30,Проектная_линия!$A$5:$N$150,5+Сокращения!H$3-2022,FALSE))/(1-Коэффициенты!F$32)*VLOOKUP(Сокращения!$C30,Коэффициенты!$B$5:$L$14,2+Сокращения!H$3-2022,FALSE)/10^6</f>
        <v>4.9873343633274025</v>
      </c>
      <c r="I30" s="69">
        <f>(VLOOKUP($A30,Базовая_линия!$A$5:$N$150,5+Сокращения!I$3-2022,FALSE)-VLOOKUP(Сокращения!$A30,Проектная_линия!$A$5:$N$150,5+Сокращения!I$3-2022,FALSE))/(1-Коэффициенты!G$32)*VLOOKUP(Сокращения!$C30,Коэффициенты!$B$5:$L$14,2+Сокращения!I$3-2022,FALSE)/10^6</f>
        <v>7.0634663333300631</v>
      </c>
      <c r="J30" s="69">
        <f>(VLOOKUP($A30,Базовая_линия!$A$5:$N$150,5+Сокращения!J$3-2022,FALSE)-VLOOKUP(Сокращения!$A30,Проектная_линия!$A$5:$N$150,5+Сокращения!J$3-2022,FALSE))/(1-Коэффициенты!H$32)*VLOOKUP(Сокращения!$C30,Коэффициенты!$B$5:$L$14,2+Сокращения!J$3-2022,FALSE)/10^6</f>
        <v>0</v>
      </c>
      <c r="K30" s="69">
        <f>(VLOOKUP($A30,Базовая_линия!$A$5:$N$150,5+Сокращения!K$3-2022,FALSE)-VLOOKUP(Сокращения!$A30,Проектная_линия!$A$5:$N$150,5+Сокращения!K$3-2022,FALSE))/(1-Коэффициенты!I$32)*VLOOKUP(Сокращения!$C30,Коэффициенты!$B$5:$L$14,2+Сокращения!K$3-2022,FALSE)/10^6</f>
        <v>0</v>
      </c>
      <c r="L30" s="69">
        <f>(VLOOKUP($A30,Базовая_линия!$A$5:$N$150,5+Сокращения!L$3-2022,FALSE)-VLOOKUP(Сокращения!$A30,Проектная_линия!$A$5:$N$150,5+Сокращения!L$3-2022,FALSE))/(1-Коэффициенты!J$32)*VLOOKUP(Сокращения!$C30,Коэффициенты!$B$5:$L$14,2+Сокращения!L$3-2022,FALSE)/10^6</f>
        <v>0</v>
      </c>
      <c r="M30" s="69">
        <f>(VLOOKUP($A30,Базовая_линия!$A$5:$N$150,5+Сокращения!M$3-2022,FALSE)-VLOOKUP(Сокращения!$A30,Проектная_линия!$A$5:$N$150,5+Сокращения!M$3-2022,FALSE))/(1-Коэффициенты!K$32)*VLOOKUP(Сокращения!$C30,Коэффициенты!$B$5:$L$14,2+Сокращения!M$3-2022,FALSE)/10^6</f>
        <v>0</v>
      </c>
      <c r="N30" s="69">
        <f t="shared" si="1"/>
        <v>35.179366083469738</v>
      </c>
    </row>
    <row r="31" spans="1:14" x14ac:dyDescent="0.25">
      <c r="A31" s="77" t="s">
        <v>265</v>
      </c>
      <c r="B31" s="68" t="s">
        <v>266</v>
      </c>
      <c r="C31" s="76" t="s">
        <v>314</v>
      </c>
      <c r="D31" s="81"/>
      <c r="E31" s="84">
        <f>(VLOOKUP($A31,Базовая_линия!$A$5:$N$150,5+Сокращения!E$3-2022,FALSE)-VLOOKUP(Сокращения!$A31,Проектная_линия!$A$5:$N$150,5+Сокращения!E$3-2022,FALSE))/(1-Коэффициенты!C$32)*VLOOKUP(Сокращения!$C31,Коэффициенты!$B$5:$L$14,2+Сокращения!E$3-2022,FALSE)/10^6</f>
        <v>25.345619273441855</v>
      </c>
      <c r="F31" s="69">
        <f>(VLOOKUP($A31,Базовая_линия!$A$5:$N$150,5+Сокращения!F$3-2022,FALSE)-VLOOKUP(Сокращения!$A31,Проектная_линия!$A$5:$N$150,5+Сокращения!F$3-2022,FALSE))/(1-Коэффициенты!D$32)*VLOOKUP(Сокращения!$C31,Коэффициенты!$B$5:$L$14,2+Сокращения!F$3-2022,FALSE)/10^6</f>
        <v>23.252258727758292</v>
      </c>
      <c r="G31" s="69">
        <f>(VLOOKUP($A31,Базовая_линия!$A$5:$N$150,5+Сокращения!G$3-2022,FALSE)-VLOOKUP(Сокращения!$A31,Проектная_линия!$A$5:$N$150,5+Сокращения!G$3-2022,FALSE))/(1-Коэффициенты!E$32)*VLOOKUP(Сокращения!$C31,Коэффициенты!$B$5:$L$14,2+Сокращения!G$3-2022,FALSE)/10^6</f>
        <v>20.409440240256096</v>
      </c>
      <c r="H31" s="69">
        <f>(VLOOKUP($A31,Базовая_линия!$A$5:$N$150,5+Сокращения!H$3-2022,FALSE)-VLOOKUP(Сокращения!$A31,Проектная_линия!$A$5:$N$150,5+Сокращения!H$3-2022,FALSE))/(1-Коэффициенты!F$32)*VLOOKUP(Сокращения!$C31,Коэффициенты!$B$5:$L$14,2+Сокращения!H$3-2022,FALSE)/10^6</f>
        <v>21.109003491992915</v>
      </c>
      <c r="I31" s="69">
        <f>(VLOOKUP($A31,Базовая_линия!$A$5:$N$150,5+Сокращения!I$3-2022,FALSE)-VLOOKUP(Сокращения!$A31,Проектная_линия!$A$5:$N$150,5+Сокращения!I$3-2022,FALSE))/(1-Коэффициенты!G$32)*VLOOKUP(Сокращения!$C31,Коэффициенты!$B$5:$L$14,2+Сокращения!I$3-2022,FALSE)/10^6</f>
        <v>23.000422109568991</v>
      </c>
      <c r="J31" s="69">
        <f>(VLOOKUP($A31,Базовая_линия!$A$5:$N$150,5+Сокращения!J$3-2022,FALSE)-VLOOKUP(Сокращения!$A31,Проектная_линия!$A$5:$N$150,5+Сокращения!J$3-2022,FALSE))/(1-Коэффициенты!H$32)*VLOOKUP(Сокращения!$C31,Коэффициенты!$B$5:$L$14,2+Сокращения!J$3-2022,FALSE)/10^6</f>
        <v>0</v>
      </c>
      <c r="K31" s="69">
        <f>(VLOOKUP($A31,Базовая_линия!$A$5:$N$150,5+Сокращения!K$3-2022,FALSE)-VLOOKUP(Сокращения!$A31,Проектная_линия!$A$5:$N$150,5+Сокращения!K$3-2022,FALSE))/(1-Коэффициенты!I$32)*VLOOKUP(Сокращения!$C31,Коэффициенты!$B$5:$L$14,2+Сокращения!K$3-2022,FALSE)/10^6</f>
        <v>0</v>
      </c>
      <c r="L31" s="69">
        <f>(VLOOKUP($A31,Базовая_линия!$A$5:$N$150,5+Сокращения!L$3-2022,FALSE)-VLOOKUP(Сокращения!$A31,Проектная_линия!$A$5:$N$150,5+Сокращения!L$3-2022,FALSE))/(1-Коэффициенты!J$32)*VLOOKUP(Сокращения!$C31,Коэффициенты!$B$5:$L$14,2+Сокращения!L$3-2022,FALSE)/10^6</f>
        <v>0</v>
      </c>
      <c r="M31" s="69">
        <f>(VLOOKUP($A31,Базовая_линия!$A$5:$N$150,5+Сокращения!M$3-2022,FALSE)-VLOOKUP(Сокращения!$A31,Проектная_линия!$A$5:$N$150,5+Сокращения!M$3-2022,FALSE))/(1-Коэффициенты!K$32)*VLOOKUP(Сокращения!$C31,Коэффициенты!$B$5:$L$14,2+Сокращения!M$3-2022,FALSE)/10^6</f>
        <v>0</v>
      </c>
      <c r="N31" s="69">
        <f t="shared" si="1"/>
        <v>113.11674384301814</v>
      </c>
    </row>
    <row r="32" spans="1:14" x14ac:dyDescent="0.25">
      <c r="A32" s="75" t="s">
        <v>7</v>
      </c>
      <c r="B32" s="68" t="s">
        <v>8</v>
      </c>
      <c r="C32" s="76" t="s">
        <v>314</v>
      </c>
      <c r="D32" s="81"/>
      <c r="E32" s="84">
        <f>(VLOOKUP($A32,Базовая_линия!$A$5:$N$150,5+Сокращения!E$3-2022,FALSE)-VLOOKUP(Сокращения!$A32,Проектная_линия!$A$5:$N$150,5+Сокращения!E$3-2022,FALSE))/(1-Коэффициенты!C$32)*VLOOKUP(Сокращения!$C32,Коэффициенты!$B$5:$L$14,2+Сокращения!E$3-2022,FALSE)/10^6</f>
        <v>5.5215173644417872</v>
      </c>
      <c r="F32" s="69">
        <f>(VLOOKUP($A32,Базовая_линия!$A$5:$N$150,5+Сокращения!F$3-2022,FALSE)-VLOOKUP(Сокращения!$A32,Проектная_линия!$A$5:$N$150,5+Сокращения!F$3-2022,FALSE))/(1-Коэффициенты!D$32)*VLOOKUP(Сокращения!$C32,Коэффициенты!$B$5:$L$14,2+Сокращения!F$3-2022,FALSE)/10^6</f>
        <v>10.305496722677294</v>
      </c>
      <c r="G32" s="69">
        <f>(VLOOKUP($A32,Базовая_линия!$A$5:$N$150,5+Сокращения!G$3-2022,FALSE)-VLOOKUP(Сокращения!$A32,Проектная_линия!$A$5:$N$150,5+Сокращения!G$3-2022,FALSE))/(1-Коэффициенты!E$32)*VLOOKUP(Сокращения!$C32,Коэффициенты!$B$5:$L$14,2+Сокращения!G$3-2022,FALSE)/10^6</f>
        <v>8.1480942612834788</v>
      </c>
      <c r="H32" s="69">
        <f>(VLOOKUP($A32,Базовая_линия!$A$5:$N$150,5+Сокращения!H$3-2022,FALSE)-VLOOKUP(Сокращения!$A32,Проектная_линия!$A$5:$N$150,5+Сокращения!H$3-2022,FALSE))/(1-Коэффициенты!F$32)*VLOOKUP(Сокращения!$C32,Коэффициенты!$B$5:$L$14,2+Сокращения!H$3-2022,FALSE)/10^6</f>
        <v>6.4982239723106749</v>
      </c>
      <c r="I32" s="69">
        <f>(VLOOKUP($A32,Базовая_линия!$A$5:$N$150,5+Сокращения!I$3-2022,FALSE)-VLOOKUP(Сокращения!$A32,Проектная_линия!$A$5:$N$150,5+Сокращения!I$3-2022,FALSE))/(1-Коэффициенты!G$32)*VLOOKUP(Сокращения!$C32,Коэффициенты!$B$5:$L$14,2+Сокращения!I$3-2022,FALSE)/10^6</f>
        <v>7.3042858052974724</v>
      </c>
      <c r="J32" s="69">
        <f>(VLOOKUP($A32,Базовая_линия!$A$5:$N$150,5+Сокращения!J$3-2022,FALSE)-VLOOKUP(Сокращения!$A32,Проектная_линия!$A$5:$N$150,5+Сокращения!J$3-2022,FALSE))/(1-Коэффициенты!H$32)*VLOOKUP(Сокращения!$C32,Коэффициенты!$B$5:$L$14,2+Сокращения!J$3-2022,FALSE)/10^6</f>
        <v>0</v>
      </c>
      <c r="K32" s="69">
        <f>(VLOOKUP($A32,Базовая_линия!$A$5:$N$150,5+Сокращения!K$3-2022,FALSE)-VLOOKUP(Сокращения!$A32,Проектная_линия!$A$5:$N$150,5+Сокращения!K$3-2022,FALSE))/(1-Коэффициенты!I$32)*VLOOKUP(Сокращения!$C32,Коэффициенты!$B$5:$L$14,2+Сокращения!K$3-2022,FALSE)/10^6</f>
        <v>0</v>
      </c>
      <c r="L32" s="69">
        <f>(VLOOKUP($A32,Базовая_линия!$A$5:$N$150,5+Сокращения!L$3-2022,FALSE)-VLOOKUP(Сокращения!$A32,Проектная_линия!$A$5:$N$150,5+Сокращения!L$3-2022,FALSE))/(1-Коэффициенты!J$32)*VLOOKUP(Сокращения!$C32,Коэффициенты!$B$5:$L$14,2+Сокращения!L$3-2022,FALSE)/10^6</f>
        <v>0</v>
      </c>
      <c r="M32" s="69">
        <f>(VLOOKUP($A32,Базовая_линия!$A$5:$N$150,5+Сокращения!M$3-2022,FALSE)-VLOOKUP(Сокращения!$A32,Проектная_линия!$A$5:$N$150,5+Сокращения!M$3-2022,FALSE))/(1-Коэффициенты!K$32)*VLOOKUP(Сокращения!$C32,Коэффициенты!$B$5:$L$14,2+Сокращения!M$3-2022,FALSE)/10^6</f>
        <v>0</v>
      </c>
      <c r="N32" s="69">
        <f t="shared" si="1"/>
        <v>37.777618126010708</v>
      </c>
    </row>
    <row r="33" spans="1:14" x14ac:dyDescent="0.25">
      <c r="A33" s="77" t="s">
        <v>253</v>
      </c>
      <c r="B33" s="68" t="s">
        <v>254</v>
      </c>
      <c r="C33" s="76" t="s">
        <v>314</v>
      </c>
      <c r="D33" s="81"/>
      <c r="E33" s="84">
        <f>(VLOOKUP($A33,Базовая_линия!$A$5:$N$150,5+Сокращения!E$3-2022,FALSE)-VLOOKUP(Сокращения!$A33,Проектная_линия!$A$5:$N$150,5+Сокращения!E$3-2022,FALSE))/(1-Коэффициенты!C$32)*VLOOKUP(Сокращения!$C33,Коэффициенты!$B$5:$L$14,2+Сокращения!E$3-2022,FALSE)/10^6</f>
        <v>10.44674313206492</v>
      </c>
      <c r="F33" s="69">
        <f>(VLOOKUP($A33,Базовая_линия!$A$5:$N$150,5+Сокращения!F$3-2022,FALSE)-VLOOKUP(Сокращения!$A33,Проектная_линия!$A$5:$N$150,5+Сокращения!F$3-2022,FALSE))/(1-Коэффициенты!D$32)*VLOOKUP(Сокращения!$C33,Коэффициенты!$B$5:$L$14,2+Сокращения!F$3-2022,FALSE)/10^6</f>
        <v>2.4649184882796673</v>
      </c>
      <c r="G33" s="69">
        <f>(VLOOKUP($A33,Базовая_линия!$A$5:$N$150,5+Сокращения!G$3-2022,FALSE)-VLOOKUP(Сокращения!$A33,Проектная_линия!$A$5:$N$150,5+Сокращения!G$3-2022,FALSE))/(1-Коэффициенты!E$32)*VLOOKUP(Сокращения!$C33,Коэффициенты!$B$5:$L$14,2+Сокращения!G$3-2022,FALSE)/10^6</f>
        <v>3.6065953351990885</v>
      </c>
      <c r="H33" s="69">
        <f>(VLOOKUP($A33,Базовая_линия!$A$5:$N$150,5+Сокращения!H$3-2022,FALSE)-VLOOKUP(Сокращения!$A33,Проектная_линия!$A$5:$N$150,5+Сокращения!H$3-2022,FALSE))/(1-Коэффициенты!F$32)*VLOOKUP(Сокращения!$C33,Коэффициенты!$B$5:$L$14,2+Сокращения!H$3-2022,FALSE)/10^6</f>
        <v>0.76258743248128247</v>
      </c>
      <c r="I33" s="69">
        <f>(VLOOKUP($A33,Базовая_линия!$A$5:$N$150,5+Сокращения!I$3-2022,FALSE)-VLOOKUP(Сокращения!$A33,Проектная_линия!$A$5:$N$150,5+Сокращения!I$3-2022,FALSE))/(1-Коэффициенты!G$32)*VLOOKUP(Сокращения!$C33,Коэффициенты!$B$5:$L$14,2+Сокращения!I$3-2022,FALSE)/10^6</f>
        <v>3.1468655325291719</v>
      </c>
      <c r="J33" s="69">
        <f>(VLOOKUP($A33,Базовая_линия!$A$5:$N$150,5+Сокращения!J$3-2022,FALSE)-VLOOKUP(Сокращения!$A33,Проектная_линия!$A$5:$N$150,5+Сокращения!J$3-2022,FALSE))/(1-Коэффициенты!H$32)*VLOOKUP(Сокращения!$C33,Коэффициенты!$B$5:$L$14,2+Сокращения!J$3-2022,FALSE)/10^6</f>
        <v>0</v>
      </c>
      <c r="K33" s="69">
        <f>(VLOOKUP($A33,Базовая_линия!$A$5:$N$150,5+Сокращения!K$3-2022,FALSE)-VLOOKUP(Сокращения!$A33,Проектная_линия!$A$5:$N$150,5+Сокращения!K$3-2022,FALSE))/(1-Коэффициенты!I$32)*VLOOKUP(Сокращения!$C33,Коэффициенты!$B$5:$L$14,2+Сокращения!K$3-2022,FALSE)/10^6</f>
        <v>0</v>
      </c>
      <c r="L33" s="69">
        <f>(VLOOKUP($A33,Базовая_линия!$A$5:$N$150,5+Сокращения!L$3-2022,FALSE)-VLOOKUP(Сокращения!$A33,Проектная_линия!$A$5:$N$150,5+Сокращения!L$3-2022,FALSE))/(1-Коэффициенты!J$32)*VLOOKUP(Сокращения!$C33,Коэффициенты!$B$5:$L$14,2+Сокращения!L$3-2022,FALSE)/10^6</f>
        <v>0</v>
      </c>
      <c r="M33" s="69">
        <f>(VLOOKUP($A33,Базовая_линия!$A$5:$N$150,5+Сокращения!M$3-2022,FALSE)-VLOOKUP(Сокращения!$A33,Проектная_линия!$A$5:$N$150,5+Сокращения!M$3-2022,FALSE))/(1-Коэффициенты!K$32)*VLOOKUP(Сокращения!$C33,Коэффициенты!$B$5:$L$14,2+Сокращения!M$3-2022,FALSE)/10^6</f>
        <v>0</v>
      </c>
      <c r="N33" s="69">
        <f t="shared" si="1"/>
        <v>20.427709920554133</v>
      </c>
    </row>
    <row r="34" spans="1:14" x14ac:dyDescent="0.25">
      <c r="A34" s="75" t="s">
        <v>91</v>
      </c>
      <c r="B34" s="68" t="s">
        <v>92</v>
      </c>
      <c r="C34" s="76" t="s">
        <v>314</v>
      </c>
      <c r="D34" s="81"/>
      <c r="E34" s="84">
        <f>(VLOOKUP($A34,Базовая_линия!$A$5:$N$150,5+Сокращения!E$3-2022,FALSE)-VLOOKUP(Сокращения!$A34,Проектная_линия!$A$5:$N$150,5+Сокращения!E$3-2022,FALSE))/(1-Коэффициенты!C$32)*VLOOKUP(Сокращения!$C34,Коэффициенты!$B$5:$L$14,2+Сокращения!E$3-2022,FALSE)/10^6</f>
        <v>5.3869331631374937</v>
      </c>
      <c r="F34" s="69">
        <f>(VLOOKUP($A34,Базовая_линия!$A$5:$N$150,5+Сокращения!F$3-2022,FALSE)-VLOOKUP(Сокращения!$A34,Проектная_линия!$A$5:$N$150,5+Сокращения!F$3-2022,FALSE))/(1-Коэффициенты!D$32)*VLOOKUP(Сокращения!$C34,Коэффициенты!$B$5:$L$14,2+Сокращения!F$3-2022,FALSE)/10^6</f>
        <v>1.8909558471550574</v>
      </c>
      <c r="G34" s="69">
        <f>(VLOOKUP($A34,Базовая_линия!$A$5:$N$150,5+Сокращения!G$3-2022,FALSE)-VLOOKUP(Сокращения!$A34,Проектная_линия!$A$5:$N$150,5+Сокращения!G$3-2022,FALSE))/(1-Коэффициенты!E$32)*VLOOKUP(Сокращения!$C34,Коэффициенты!$B$5:$L$14,2+Сокращения!G$3-2022,FALSE)/10^6</f>
        <v>0.62132623392485176</v>
      </c>
      <c r="H34" s="69">
        <f>(VLOOKUP($A34,Базовая_линия!$A$5:$N$150,5+Сокращения!H$3-2022,FALSE)-VLOOKUP(Сокращения!$A34,Проектная_линия!$A$5:$N$150,5+Сокращения!H$3-2022,FALSE))/(1-Коэффициенты!F$32)*VLOOKUP(Сокращения!$C34,Коэффициенты!$B$5:$L$14,2+Сокращения!H$3-2022,FALSE)/10^6</f>
        <v>2.9094002739585525</v>
      </c>
      <c r="I34" s="69">
        <f>(VLOOKUP($A34,Базовая_линия!$A$5:$N$150,5+Сокращения!I$3-2022,FALSE)-VLOOKUP(Сокращения!$A34,Проектная_линия!$A$5:$N$150,5+Сокращения!I$3-2022,FALSE))/(1-Коэффициенты!G$32)*VLOOKUP(Сокращения!$C34,Коэффициенты!$B$5:$L$14,2+Сокращения!I$3-2022,FALSE)/10^6</f>
        <v>2.5834859013619775</v>
      </c>
      <c r="J34" s="69">
        <f>(VLOOKUP($A34,Базовая_линия!$A$5:$N$150,5+Сокращения!J$3-2022,FALSE)-VLOOKUP(Сокращения!$A34,Проектная_линия!$A$5:$N$150,5+Сокращения!J$3-2022,FALSE))/(1-Коэффициенты!H$32)*VLOOKUP(Сокращения!$C34,Коэффициенты!$B$5:$L$14,2+Сокращения!J$3-2022,FALSE)/10^6</f>
        <v>0</v>
      </c>
      <c r="K34" s="69">
        <f>(VLOOKUP($A34,Базовая_линия!$A$5:$N$150,5+Сокращения!K$3-2022,FALSE)-VLOOKUP(Сокращения!$A34,Проектная_линия!$A$5:$N$150,5+Сокращения!K$3-2022,FALSE))/(1-Коэффициенты!I$32)*VLOOKUP(Сокращения!$C34,Коэффициенты!$B$5:$L$14,2+Сокращения!K$3-2022,FALSE)/10^6</f>
        <v>0</v>
      </c>
      <c r="L34" s="69">
        <f>(VLOOKUP($A34,Базовая_линия!$A$5:$N$150,5+Сокращения!L$3-2022,FALSE)-VLOOKUP(Сокращения!$A34,Проектная_линия!$A$5:$N$150,5+Сокращения!L$3-2022,FALSE))/(1-Коэффициенты!J$32)*VLOOKUP(Сокращения!$C34,Коэффициенты!$B$5:$L$14,2+Сокращения!L$3-2022,FALSE)/10^6</f>
        <v>0</v>
      </c>
      <c r="M34" s="69">
        <f>(VLOOKUP($A34,Базовая_линия!$A$5:$N$150,5+Сокращения!M$3-2022,FALSE)-VLOOKUP(Сокращения!$A34,Проектная_линия!$A$5:$N$150,5+Сокращения!M$3-2022,FALSE))/(1-Коэффициенты!K$32)*VLOOKUP(Сокращения!$C34,Коэффициенты!$B$5:$L$14,2+Сокращения!M$3-2022,FALSE)/10^6</f>
        <v>0</v>
      </c>
      <c r="N34" s="69">
        <f t="shared" si="1"/>
        <v>13.392101419537934</v>
      </c>
    </row>
    <row r="35" spans="1:14" x14ac:dyDescent="0.25">
      <c r="A35" s="75" t="s">
        <v>125</v>
      </c>
      <c r="B35" s="68" t="s">
        <v>126</v>
      </c>
      <c r="C35" s="76" t="s">
        <v>314</v>
      </c>
      <c r="D35" s="81"/>
      <c r="E35" s="84">
        <f>(VLOOKUP($A35,Базовая_линия!$A$5:$N$150,5+Сокращения!E$3-2022,FALSE)-VLOOKUP(Сокращения!$A35,Проектная_линия!$A$5:$N$150,5+Сокращения!E$3-2022,FALSE))/(1-Коэффициенты!C$32)*VLOOKUP(Сокращения!$C35,Коэффициенты!$B$5:$L$14,2+Сокращения!E$3-2022,FALSE)/10^6</f>
        <v>49.975521749795163</v>
      </c>
      <c r="F35" s="69">
        <f>(VLOOKUP($A35,Базовая_линия!$A$5:$N$150,5+Сокращения!F$3-2022,FALSE)-VLOOKUP(Сокращения!$A35,Проектная_линия!$A$5:$N$150,5+Сокращения!F$3-2022,FALSE))/(1-Коэффициенты!D$32)*VLOOKUP(Сокращения!$C35,Коэффициенты!$B$5:$L$14,2+Сокращения!F$3-2022,FALSE)/10^6</f>
        <v>20.189879125953816</v>
      </c>
      <c r="G35" s="69">
        <f>(VLOOKUP($A35,Базовая_линия!$A$5:$N$150,5+Сокращения!G$3-2022,FALSE)-VLOOKUP(Сокращения!$A35,Проектная_линия!$A$5:$N$150,5+Сокращения!G$3-2022,FALSE))/(1-Коэффициенты!E$32)*VLOOKUP(Сокращения!$C35,Коэффициенты!$B$5:$L$14,2+Сокращения!G$3-2022,FALSE)/10^6</f>
        <v>24.590555419676644</v>
      </c>
      <c r="H35" s="69">
        <f>(VLOOKUP($A35,Базовая_линия!$A$5:$N$150,5+Сокращения!H$3-2022,FALSE)-VLOOKUP(Сокращения!$A35,Проектная_линия!$A$5:$N$150,5+Сокращения!H$3-2022,FALSE))/(1-Коэффициенты!F$32)*VLOOKUP(Сокращения!$C35,Коэффициенты!$B$5:$L$14,2+Сокращения!H$3-2022,FALSE)/10^6</f>
        <v>30.785231175732445</v>
      </c>
      <c r="I35" s="69">
        <f>(VLOOKUP($A35,Базовая_линия!$A$5:$N$150,5+Сокращения!I$3-2022,FALSE)-VLOOKUP(Сокращения!$A35,Проектная_линия!$A$5:$N$150,5+Сокращения!I$3-2022,FALSE))/(1-Коэффициенты!G$32)*VLOOKUP(Сокращения!$C35,Коэффициенты!$B$5:$L$14,2+Сокращения!I$3-2022,FALSE)/10^6</f>
        <v>35.227052738519319</v>
      </c>
      <c r="J35" s="69">
        <f>(VLOOKUP($A35,Базовая_линия!$A$5:$N$150,5+Сокращения!J$3-2022,FALSE)-VLOOKUP(Сокращения!$A35,Проектная_линия!$A$5:$N$150,5+Сокращения!J$3-2022,FALSE))/(1-Коэффициенты!H$32)*VLOOKUP(Сокращения!$C35,Коэффициенты!$B$5:$L$14,2+Сокращения!J$3-2022,FALSE)/10^6</f>
        <v>0</v>
      </c>
      <c r="K35" s="69">
        <f>(VLOOKUP($A35,Базовая_линия!$A$5:$N$150,5+Сокращения!K$3-2022,FALSE)-VLOOKUP(Сокращения!$A35,Проектная_линия!$A$5:$N$150,5+Сокращения!K$3-2022,FALSE))/(1-Коэффициенты!I$32)*VLOOKUP(Сокращения!$C35,Коэффициенты!$B$5:$L$14,2+Сокращения!K$3-2022,FALSE)/10^6</f>
        <v>0</v>
      </c>
      <c r="L35" s="69">
        <f>(VLOOKUP($A35,Базовая_линия!$A$5:$N$150,5+Сокращения!L$3-2022,FALSE)-VLOOKUP(Сокращения!$A35,Проектная_линия!$A$5:$N$150,5+Сокращения!L$3-2022,FALSE))/(1-Коэффициенты!J$32)*VLOOKUP(Сокращения!$C35,Коэффициенты!$B$5:$L$14,2+Сокращения!L$3-2022,FALSE)/10^6</f>
        <v>0</v>
      </c>
      <c r="M35" s="69">
        <f>(VLOOKUP($A35,Базовая_линия!$A$5:$N$150,5+Сокращения!M$3-2022,FALSE)-VLOOKUP(Сокращения!$A35,Проектная_линия!$A$5:$N$150,5+Сокращения!M$3-2022,FALSE))/(1-Коэффициенты!K$32)*VLOOKUP(Сокращения!$C35,Коэффициенты!$B$5:$L$14,2+Сокращения!M$3-2022,FALSE)/10^6</f>
        <v>0</v>
      </c>
      <c r="N35" s="69">
        <f t="shared" si="1"/>
        <v>160.7682402096774</v>
      </c>
    </row>
    <row r="36" spans="1:14" x14ac:dyDescent="0.25">
      <c r="A36" s="75" t="s">
        <v>143</v>
      </c>
      <c r="B36" s="68" t="s">
        <v>144</v>
      </c>
      <c r="C36" s="76" t="s">
        <v>314</v>
      </c>
      <c r="D36" s="81"/>
      <c r="E36" s="84">
        <f>(VLOOKUP($A36,Базовая_линия!$A$5:$N$150,5+Сокращения!E$3-2022,FALSE)-VLOOKUP(Сокращения!$A36,Проектная_линия!$A$5:$N$150,5+Сокращения!E$3-2022,FALSE))/(1-Коэффициенты!C$32)*VLOOKUP(Сокращения!$C36,Коэффициенты!$B$5:$L$14,2+Сокращения!E$3-2022,FALSE)/10^6</f>
        <v>18.823630152063025</v>
      </c>
      <c r="F36" s="69">
        <f>(VLOOKUP($A36,Базовая_линия!$A$5:$N$150,5+Сокращения!F$3-2022,FALSE)-VLOOKUP(Сокращения!$A36,Проектная_линия!$A$5:$N$150,5+Сокращения!F$3-2022,FALSE))/(1-Коэффициенты!D$32)*VLOOKUP(Сокращения!$C36,Коэффициенты!$B$5:$L$14,2+Сокращения!F$3-2022,FALSE)/10^6</f>
        <v>24.345993748202631</v>
      </c>
      <c r="G36" s="69">
        <f>(VLOOKUP($A36,Базовая_линия!$A$5:$N$150,5+Сокращения!G$3-2022,FALSE)-VLOOKUP(Сокращения!$A36,Проектная_линия!$A$5:$N$150,5+Сокращения!G$3-2022,FALSE))/(1-Коэффициенты!E$32)*VLOOKUP(Сокращения!$C36,Коэффициенты!$B$5:$L$14,2+Сокращения!G$3-2022,FALSE)/10^6</f>
        <v>17.930440357905095</v>
      </c>
      <c r="H36" s="69">
        <f>(VLOOKUP($A36,Базовая_линия!$A$5:$N$150,5+Сокращения!H$3-2022,FALSE)-VLOOKUP(Сокращения!$A36,Проектная_линия!$A$5:$N$150,5+Сокращения!H$3-2022,FALSE))/(1-Коэффициенты!F$32)*VLOOKUP(Сокращения!$C36,Коэффициенты!$B$5:$L$14,2+Сокращения!H$3-2022,FALSE)/10^6</f>
        <v>17.864727582762839</v>
      </c>
      <c r="I36" s="69">
        <f>(VLOOKUP($A36,Базовая_линия!$A$5:$N$150,5+Сокращения!I$3-2022,FALSE)-VLOOKUP(Сокращения!$A36,Проектная_линия!$A$5:$N$150,5+Сокращения!I$3-2022,FALSE))/(1-Коэффициенты!G$32)*VLOOKUP(Сокращения!$C36,Коэффициенты!$B$5:$L$14,2+Сокращения!I$3-2022,FALSE)/10^6</f>
        <v>20.075827194118812</v>
      </c>
      <c r="J36" s="69">
        <f>(VLOOKUP($A36,Базовая_линия!$A$5:$N$150,5+Сокращения!J$3-2022,FALSE)-VLOOKUP(Сокращения!$A36,Проектная_линия!$A$5:$N$150,5+Сокращения!J$3-2022,FALSE))/(1-Коэффициенты!H$32)*VLOOKUP(Сокращения!$C36,Коэффициенты!$B$5:$L$14,2+Сокращения!J$3-2022,FALSE)/10^6</f>
        <v>0</v>
      </c>
      <c r="K36" s="69">
        <f>(VLOOKUP($A36,Базовая_линия!$A$5:$N$150,5+Сокращения!K$3-2022,FALSE)-VLOOKUP(Сокращения!$A36,Проектная_линия!$A$5:$N$150,5+Сокращения!K$3-2022,FALSE))/(1-Коэффициенты!I$32)*VLOOKUP(Сокращения!$C36,Коэффициенты!$B$5:$L$14,2+Сокращения!K$3-2022,FALSE)/10^6</f>
        <v>0</v>
      </c>
      <c r="L36" s="69">
        <f>(VLOOKUP($A36,Базовая_линия!$A$5:$N$150,5+Сокращения!L$3-2022,FALSE)-VLOOKUP(Сокращения!$A36,Проектная_линия!$A$5:$N$150,5+Сокращения!L$3-2022,FALSE))/(1-Коэффициенты!J$32)*VLOOKUP(Сокращения!$C36,Коэффициенты!$B$5:$L$14,2+Сокращения!L$3-2022,FALSE)/10^6</f>
        <v>0</v>
      </c>
      <c r="M36" s="69">
        <f>(VLOOKUP($A36,Базовая_линия!$A$5:$N$150,5+Сокращения!M$3-2022,FALSE)-VLOOKUP(Сокращения!$A36,Проектная_линия!$A$5:$N$150,5+Сокращения!M$3-2022,FALSE))/(1-Коэффициенты!K$32)*VLOOKUP(Сокращения!$C36,Коэффициенты!$B$5:$L$14,2+Сокращения!M$3-2022,FALSE)/10^6</f>
        <v>0</v>
      </c>
      <c r="N36" s="69">
        <f t="shared" si="1"/>
        <v>99.040619035052401</v>
      </c>
    </row>
    <row r="37" spans="1:14" x14ac:dyDescent="0.25">
      <c r="A37" s="75" t="s">
        <v>21</v>
      </c>
      <c r="B37" s="68" t="s">
        <v>22</v>
      </c>
      <c r="C37" s="76" t="s">
        <v>314</v>
      </c>
      <c r="D37" s="81"/>
      <c r="E37" s="84">
        <f>(VLOOKUP($A37,Базовая_линия!$A$5:$N$150,5+Сокращения!E$3-2022,FALSE)-VLOOKUP(Сокращения!$A37,Проектная_линия!$A$5:$N$150,5+Сокращения!E$3-2022,FALSE))/(1-Коэффициенты!C$32)*VLOOKUP(Сокращения!$C37,Коэффициенты!$B$5:$L$14,2+Сокращения!E$3-2022,FALSE)/10^6</f>
        <v>4.2349393466402319</v>
      </c>
      <c r="F37" s="69">
        <f>(VLOOKUP($A37,Базовая_линия!$A$5:$N$150,5+Сокращения!F$3-2022,FALSE)-VLOOKUP(Сокращения!$A37,Проектная_линия!$A$5:$N$150,5+Сокращения!F$3-2022,FALSE))/(1-Коэффициенты!D$32)*VLOOKUP(Сокращения!$C37,Коэффициенты!$B$5:$L$14,2+Сокращения!F$3-2022,FALSE)/10^6</f>
        <v>7.4919983841748845</v>
      </c>
      <c r="G37" s="69">
        <f>(VLOOKUP($A37,Базовая_линия!$A$5:$N$150,5+Сокращения!G$3-2022,FALSE)-VLOOKUP(Сокращения!$A37,Проектная_линия!$A$5:$N$150,5+Сокращения!G$3-2022,FALSE))/(1-Коэффициенты!E$32)*VLOOKUP(Сокращения!$C37,Коэффициенты!$B$5:$L$14,2+Сокращения!G$3-2022,FALSE)/10^6</f>
        <v>6.177707898856867</v>
      </c>
      <c r="H37" s="69">
        <f>(VLOOKUP($A37,Базовая_линия!$A$5:$N$150,5+Сокращения!H$3-2022,FALSE)-VLOOKUP(Сокращения!$A37,Проектная_линия!$A$5:$N$150,5+Сокращения!H$3-2022,FALSE))/(1-Коэффициенты!F$32)*VLOOKUP(Сокращения!$C37,Коэффициенты!$B$5:$L$14,2+Сокращения!H$3-2022,FALSE)/10^6</f>
        <v>6.2585267514703302</v>
      </c>
      <c r="I37" s="69">
        <f>(VLOOKUP($A37,Базовая_линия!$A$5:$N$150,5+Сокращения!I$3-2022,FALSE)-VLOOKUP(Сокращения!$A37,Проектная_линия!$A$5:$N$150,5+Сокращения!I$3-2022,FALSE))/(1-Коэффициенты!G$32)*VLOOKUP(Сокращения!$C37,Коэффициенты!$B$5:$L$14,2+Сокращения!I$3-2022,FALSE)/10^6</f>
        <v>6.1418639471688561</v>
      </c>
      <c r="J37" s="69">
        <f>(VLOOKUP($A37,Базовая_линия!$A$5:$N$150,5+Сокращения!J$3-2022,FALSE)-VLOOKUP(Сокращения!$A37,Проектная_линия!$A$5:$N$150,5+Сокращения!J$3-2022,FALSE))/(1-Коэффициенты!H$32)*VLOOKUP(Сокращения!$C37,Коэффициенты!$B$5:$L$14,2+Сокращения!J$3-2022,FALSE)/10^6</f>
        <v>0</v>
      </c>
      <c r="K37" s="69">
        <f>(VLOOKUP($A37,Базовая_линия!$A$5:$N$150,5+Сокращения!K$3-2022,FALSE)-VLOOKUP(Сокращения!$A37,Проектная_линия!$A$5:$N$150,5+Сокращения!K$3-2022,FALSE))/(1-Коэффициенты!I$32)*VLOOKUP(Сокращения!$C37,Коэффициенты!$B$5:$L$14,2+Сокращения!K$3-2022,FALSE)/10^6</f>
        <v>0</v>
      </c>
      <c r="L37" s="69">
        <f>(VLOOKUP($A37,Базовая_линия!$A$5:$N$150,5+Сокращения!L$3-2022,FALSE)-VLOOKUP(Сокращения!$A37,Проектная_линия!$A$5:$N$150,5+Сокращения!L$3-2022,FALSE))/(1-Коэффициенты!J$32)*VLOOKUP(Сокращения!$C37,Коэффициенты!$B$5:$L$14,2+Сокращения!L$3-2022,FALSE)/10^6</f>
        <v>0</v>
      </c>
      <c r="M37" s="69">
        <f>(VLOOKUP($A37,Базовая_линия!$A$5:$N$150,5+Сокращения!M$3-2022,FALSE)-VLOOKUP(Сокращения!$A37,Проектная_линия!$A$5:$N$150,5+Сокращения!M$3-2022,FALSE))/(1-Коэффициенты!K$32)*VLOOKUP(Сокращения!$C37,Коэффициенты!$B$5:$L$14,2+Сокращения!M$3-2022,FALSE)/10^6</f>
        <v>0</v>
      </c>
      <c r="N37" s="69">
        <f t="shared" si="1"/>
        <v>30.305036328311168</v>
      </c>
    </row>
    <row r="38" spans="1:14" x14ac:dyDescent="0.25">
      <c r="A38" s="75" t="s">
        <v>173</v>
      </c>
      <c r="B38" s="68" t="s">
        <v>174</v>
      </c>
      <c r="C38" s="76" t="s">
        <v>314</v>
      </c>
      <c r="D38" s="81"/>
      <c r="E38" s="84">
        <f>(VLOOKUP($A38,Базовая_линия!$A$5:$N$150,5+Сокращения!E$3-2022,FALSE)-VLOOKUP(Сокращения!$A38,Проектная_линия!$A$5:$N$150,5+Сокращения!E$3-2022,FALSE))/(1-Коэффициенты!C$32)*VLOOKUP(Сокращения!$C38,Коэффициенты!$B$5:$L$14,2+Сокращения!E$3-2022,FALSE)/10^6</f>
        <v>2.9453731239265113</v>
      </c>
      <c r="F38" s="69">
        <f>(VLOOKUP($A38,Базовая_линия!$A$5:$N$150,5+Сокращения!F$3-2022,FALSE)-VLOOKUP(Сокращения!$A38,Проектная_линия!$A$5:$N$150,5+Сокращения!F$3-2022,FALSE))/(1-Коэффициенты!D$32)*VLOOKUP(Сокращения!$C38,Коэффициенты!$B$5:$L$14,2+Сокращения!F$3-2022,FALSE)/10^6</f>
        <v>7.2692015329286717</v>
      </c>
      <c r="G38" s="69">
        <f>(VLOOKUP($A38,Базовая_линия!$A$5:$N$150,5+Сокращения!G$3-2022,FALSE)-VLOOKUP(Сокращения!$A38,Проектная_линия!$A$5:$N$150,5+Сокращения!G$3-2022,FALSE))/(1-Коэффициенты!E$32)*VLOOKUP(Сокращения!$C38,Коэффициенты!$B$5:$L$14,2+Сокращения!G$3-2022,FALSE)/10^6</f>
        <v>0.5537276677555214</v>
      </c>
      <c r="H38" s="69">
        <f>(VLOOKUP($A38,Базовая_линия!$A$5:$N$150,5+Сокращения!H$3-2022,FALSE)-VLOOKUP(Сокращения!$A38,Проектная_линия!$A$5:$N$150,5+Сокращения!H$3-2022,FALSE))/(1-Коэффициенты!F$32)*VLOOKUP(Сокращения!$C38,Коэффициенты!$B$5:$L$14,2+Сокращения!H$3-2022,FALSE)/10^6</f>
        <v>3.4525821481280428</v>
      </c>
      <c r="I38" s="69">
        <f>(VLOOKUP($A38,Базовая_линия!$A$5:$N$150,5+Сокращения!I$3-2022,FALSE)-VLOOKUP(Сокращения!$A38,Проектная_линия!$A$5:$N$150,5+Сокращения!I$3-2022,FALSE))/(1-Коэффициенты!G$32)*VLOOKUP(Сокращения!$C38,Коэффициенты!$B$5:$L$14,2+Сокращения!I$3-2022,FALSE)/10^6</f>
        <v>3.664302265686759</v>
      </c>
      <c r="J38" s="69">
        <f>(VLOOKUP($A38,Базовая_линия!$A$5:$N$150,5+Сокращения!J$3-2022,FALSE)-VLOOKUP(Сокращения!$A38,Проектная_линия!$A$5:$N$150,5+Сокращения!J$3-2022,FALSE))/(1-Коэффициенты!H$32)*VLOOKUP(Сокращения!$C38,Коэффициенты!$B$5:$L$14,2+Сокращения!J$3-2022,FALSE)/10^6</f>
        <v>0</v>
      </c>
      <c r="K38" s="69">
        <f>(VLOOKUP($A38,Базовая_линия!$A$5:$N$150,5+Сокращения!K$3-2022,FALSE)-VLOOKUP(Сокращения!$A38,Проектная_линия!$A$5:$N$150,5+Сокращения!K$3-2022,FALSE))/(1-Коэффициенты!I$32)*VLOOKUP(Сокращения!$C38,Коэффициенты!$B$5:$L$14,2+Сокращения!K$3-2022,FALSE)/10^6</f>
        <v>0</v>
      </c>
      <c r="L38" s="69">
        <f>(VLOOKUP($A38,Базовая_линия!$A$5:$N$150,5+Сокращения!L$3-2022,FALSE)-VLOOKUP(Сокращения!$A38,Проектная_линия!$A$5:$N$150,5+Сокращения!L$3-2022,FALSE))/(1-Коэффициенты!J$32)*VLOOKUP(Сокращения!$C38,Коэффициенты!$B$5:$L$14,2+Сокращения!L$3-2022,FALSE)/10^6</f>
        <v>0</v>
      </c>
      <c r="M38" s="69">
        <f>(VLOOKUP($A38,Базовая_линия!$A$5:$N$150,5+Сокращения!M$3-2022,FALSE)-VLOOKUP(Сокращения!$A38,Проектная_линия!$A$5:$N$150,5+Сокращения!M$3-2022,FALSE))/(1-Коэффициенты!K$32)*VLOOKUP(Сокращения!$C38,Коэффициенты!$B$5:$L$14,2+Сокращения!M$3-2022,FALSE)/10^6</f>
        <v>0</v>
      </c>
      <c r="N38" s="69">
        <f t="shared" si="1"/>
        <v>17.885186738425507</v>
      </c>
    </row>
    <row r="39" spans="1:14" x14ac:dyDescent="0.25">
      <c r="A39" s="75" t="s">
        <v>149</v>
      </c>
      <c r="B39" s="68" t="s">
        <v>150</v>
      </c>
      <c r="C39" s="76" t="s">
        <v>314</v>
      </c>
      <c r="D39" s="81"/>
      <c r="E39" s="84">
        <f>(VLOOKUP($A39,Базовая_линия!$A$5:$N$150,5+Сокращения!E$3-2022,FALSE)-VLOOKUP(Сокращения!$A39,Проектная_линия!$A$5:$N$150,5+Сокращения!E$3-2022,FALSE))/(1-Коэффициенты!C$32)*VLOOKUP(Сокращения!$C39,Коэффициенты!$B$5:$L$14,2+Сокращения!E$3-2022,FALSE)/10^6</f>
        <v>12.685261640901791</v>
      </c>
      <c r="F39" s="69">
        <f>(VLOOKUP($A39,Базовая_линия!$A$5:$N$150,5+Сокращения!F$3-2022,FALSE)-VLOOKUP(Сокращения!$A39,Проектная_линия!$A$5:$N$150,5+Сокращения!F$3-2022,FALSE))/(1-Коэффициенты!D$32)*VLOOKUP(Сокращения!$C39,Коэффициенты!$B$5:$L$14,2+Сокращения!F$3-2022,FALSE)/10^6</f>
        <v>13.101205092450874</v>
      </c>
      <c r="G39" s="69">
        <f>(VLOOKUP($A39,Базовая_линия!$A$5:$N$150,5+Сокращения!G$3-2022,FALSE)-VLOOKUP(Сокращения!$A39,Проектная_линия!$A$5:$N$150,5+Сокращения!G$3-2022,FALSE))/(1-Коэффициенты!E$32)*VLOOKUP(Сокращения!$C39,Коэффициенты!$B$5:$L$14,2+Сокращения!G$3-2022,FALSE)/10^6</f>
        <v>0.39706183551882163</v>
      </c>
      <c r="H39" s="69">
        <f>(VLOOKUP($A39,Базовая_линия!$A$5:$N$150,5+Сокращения!H$3-2022,FALSE)-VLOOKUP(Сокращения!$A39,Проектная_линия!$A$5:$N$150,5+Сокращения!H$3-2022,FALSE))/(1-Коэффициенты!F$32)*VLOOKUP(Сокращения!$C39,Коэффициенты!$B$5:$L$14,2+Сокращения!H$3-2022,FALSE)/10^6</f>
        <v>2.1133986171745107</v>
      </c>
      <c r="I39" s="69">
        <f>(VLOOKUP($A39,Базовая_линия!$A$5:$N$150,5+Сокращения!I$3-2022,FALSE)-VLOOKUP(Сокращения!$A39,Проектная_линия!$A$5:$N$150,5+Сокращения!I$3-2022,FALSE))/(1-Коэффициенты!G$32)*VLOOKUP(Сокращения!$C39,Коэффициенты!$B$5:$L$14,2+Сокращения!I$3-2022,FALSE)/10^6</f>
        <v>8.2267128528838445</v>
      </c>
      <c r="J39" s="69">
        <f>(VLOOKUP($A39,Базовая_линия!$A$5:$N$150,5+Сокращения!J$3-2022,FALSE)-VLOOKUP(Сокращения!$A39,Проектная_линия!$A$5:$N$150,5+Сокращения!J$3-2022,FALSE))/(1-Коэффициенты!H$32)*VLOOKUP(Сокращения!$C39,Коэффициенты!$B$5:$L$14,2+Сокращения!J$3-2022,FALSE)/10^6</f>
        <v>0</v>
      </c>
      <c r="K39" s="69">
        <f>(VLOOKUP($A39,Базовая_линия!$A$5:$N$150,5+Сокращения!K$3-2022,FALSE)-VLOOKUP(Сокращения!$A39,Проектная_линия!$A$5:$N$150,5+Сокращения!K$3-2022,FALSE))/(1-Коэффициенты!I$32)*VLOOKUP(Сокращения!$C39,Коэффициенты!$B$5:$L$14,2+Сокращения!K$3-2022,FALSE)/10^6</f>
        <v>0</v>
      </c>
      <c r="L39" s="69">
        <f>(VLOOKUP($A39,Базовая_линия!$A$5:$N$150,5+Сокращения!L$3-2022,FALSE)-VLOOKUP(Сокращения!$A39,Проектная_линия!$A$5:$N$150,5+Сокращения!L$3-2022,FALSE))/(1-Коэффициенты!J$32)*VLOOKUP(Сокращения!$C39,Коэффициенты!$B$5:$L$14,2+Сокращения!L$3-2022,FALSE)/10^6</f>
        <v>0</v>
      </c>
      <c r="M39" s="69">
        <f>(VLOOKUP($A39,Базовая_линия!$A$5:$N$150,5+Сокращения!M$3-2022,FALSE)-VLOOKUP(Сокращения!$A39,Проектная_линия!$A$5:$N$150,5+Сокращения!M$3-2022,FALSE))/(1-Коэффициенты!K$32)*VLOOKUP(Сокращения!$C39,Коэффициенты!$B$5:$L$14,2+Сокращения!M$3-2022,FALSE)/10^6</f>
        <v>0</v>
      </c>
      <c r="N39" s="69">
        <f t="shared" si="1"/>
        <v>36.523640038929841</v>
      </c>
    </row>
    <row r="40" spans="1:14" x14ac:dyDescent="0.25">
      <c r="A40" s="75" t="s">
        <v>177</v>
      </c>
      <c r="B40" s="68" t="s">
        <v>178</v>
      </c>
      <c r="C40" s="76" t="s">
        <v>314</v>
      </c>
      <c r="D40" s="81"/>
      <c r="E40" s="84">
        <f>(VLOOKUP($A40,Базовая_линия!$A$5:$N$150,5+Сокращения!E$3-2022,FALSE)-VLOOKUP(Сокращения!$A40,Проектная_линия!$A$5:$N$150,5+Сокращения!E$3-2022,FALSE))/(1-Коэффициенты!C$32)*VLOOKUP(Сокращения!$C40,Коэффициенты!$B$5:$L$14,2+Сокращения!E$3-2022,FALSE)/10^6</f>
        <v>10.731955393075671</v>
      </c>
      <c r="F40" s="69">
        <f>(VLOOKUP($A40,Базовая_линия!$A$5:$N$150,5+Сокращения!F$3-2022,FALSE)-VLOOKUP(Сокращения!$A40,Проектная_линия!$A$5:$N$150,5+Сокращения!F$3-2022,FALSE))/(1-Коэффициенты!D$32)*VLOOKUP(Сокращения!$C40,Коэффициенты!$B$5:$L$14,2+Сокращения!F$3-2022,FALSE)/10^6</f>
        <v>7.8678414083188368</v>
      </c>
      <c r="G40" s="69">
        <f>(VLOOKUP($A40,Базовая_линия!$A$5:$N$150,5+Сокращения!G$3-2022,FALSE)-VLOOKUP(Сокращения!$A40,Проектная_линия!$A$5:$N$150,5+Сокращения!G$3-2022,FALSE))/(1-Коэффициенты!E$32)*VLOOKUP(Сокращения!$C40,Коэффициенты!$B$5:$L$14,2+Сокращения!G$3-2022,FALSE)/10^6</f>
        <v>8.7576349137762494E-2</v>
      </c>
      <c r="H40" s="69">
        <f>(VLOOKUP($A40,Базовая_линия!$A$5:$N$150,5+Сокращения!H$3-2022,FALSE)-VLOOKUP(Сокращения!$A40,Проектная_линия!$A$5:$N$150,5+Сокращения!H$3-2022,FALSE))/(1-Коэффициенты!F$32)*VLOOKUP(Сокращения!$C40,Коэффициенты!$B$5:$L$14,2+Сокращения!H$3-2022,FALSE)/10^6</f>
        <v>3.9202791785806381</v>
      </c>
      <c r="I40" s="69">
        <f>(VLOOKUP($A40,Базовая_линия!$A$5:$N$150,5+Сокращения!I$3-2022,FALSE)-VLOOKUP(Сокращения!$A40,Проектная_линия!$A$5:$N$150,5+Сокращения!I$3-2022,FALSE))/(1-Коэффициенты!G$32)*VLOOKUP(Сокращения!$C40,Коэффициенты!$B$5:$L$14,2+Сокращения!I$3-2022,FALSE)/10^6</f>
        <v>7.4002432685727886</v>
      </c>
      <c r="J40" s="69">
        <f>(VLOOKUP($A40,Базовая_линия!$A$5:$N$150,5+Сокращения!J$3-2022,FALSE)-VLOOKUP(Сокращения!$A40,Проектная_линия!$A$5:$N$150,5+Сокращения!J$3-2022,FALSE))/(1-Коэффициенты!H$32)*VLOOKUP(Сокращения!$C40,Коэффициенты!$B$5:$L$14,2+Сокращения!J$3-2022,FALSE)/10^6</f>
        <v>0</v>
      </c>
      <c r="K40" s="69">
        <f>(VLOOKUP($A40,Базовая_линия!$A$5:$N$150,5+Сокращения!K$3-2022,FALSE)-VLOOKUP(Сокращения!$A40,Проектная_линия!$A$5:$N$150,5+Сокращения!K$3-2022,FALSE))/(1-Коэффициенты!I$32)*VLOOKUP(Сокращения!$C40,Коэффициенты!$B$5:$L$14,2+Сокращения!K$3-2022,FALSE)/10^6</f>
        <v>0</v>
      </c>
      <c r="L40" s="69">
        <f>(VLOOKUP($A40,Базовая_линия!$A$5:$N$150,5+Сокращения!L$3-2022,FALSE)-VLOOKUP(Сокращения!$A40,Проектная_линия!$A$5:$N$150,5+Сокращения!L$3-2022,FALSE))/(1-Коэффициенты!J$32)*VLOOKUP(Сокращения!$C40,Коэффициенты!$B$5:$L$14,2+Сокращения!L$3-2022,FALSE)/10^6</f>
        <v>0</v>
      </c>
      <c r="M40" s="69">
        <f>(VLOOKUP($A40,Базовая_линия!$A$5:$N$150,5+Сокращения!M$3-2022,FALSE)-VLOOKUP(Сокращения!$A40,Проектная_линия!$A$5:$N$150,5+Сокращения!M$3-2022,FALSE))/(1-Коэффициенты!K$32)*VLOOKUP(Сокращения!$C40,Коэффициенты!$B$5:$L$14,2+Сокращения!M$3-2022,FALSE)/10^6</f>
        <v>0</v>
      </c>
      <c r="N40" s="69">
        <f t="shared" si="1"/>
        <v>30.007895597685696</v>
      </c>
    </row>
    <row r="41" spans="1:14" x14ac:dyDescent="0.25">
      <c r="A41" s="75" t="s">
        <v>129</v>
      </c>
      <c r="B41" s="68" t="s">
        <v>130</v>
      </c>
      <c r="C41" s="76" t="s">
        <v>314</v>
      </c>
      <c r="D41" s="81"/>
      <c r="E41" s="84">
        <f>(VLOOKUP($A41,Базовая_линия!$A$5:$N$150,5+Сокращения!E$3-2022,FALSE)-VLOOKUP(Сокращения!$A41,Проектная_линия!$A$5:$N$150,5+Сокращения!E$3-2022,FALSE))/(1-Коэффициенты!C$32)*VLOOKUP(Сокращения!$C41,Коэффициенты!$B$5:$L$14,2+Сокращения!E$3-2022,FALSE)/10^6</f>
        <v>21.99014467899692</v>
      </c>
      <c r="F41" s="69">
        <f>(VLOOKUP($A41,Базовая_линия!$A$5:$N$150,5+Сокращения!F$3-2022,FALSE)-VLOOKUP(Сокращения!$A41,Проектная_линия!$A$5:$N$150,5+Сокращения!F$3-2022,FALSE))/(1-Коэффициенты!D$32)*VLOOKUP(Сокращения!$C41,Коэффициенты!$B$5:$L$14,2+Сокращения!F$3-2022,FALSE)/10^6</f>
        <v>29.301494867675462</v>
      </c>
      <c r="G41" s="69">
        <f>(VLOOKUP($A41,Базовая_линия!$A$5:$N$150,5+Сокращения!G$3-2022,FALSE)-VLOOKUP(Сокращения!$A41,Проектная_линия!$A$5:$N$150,5+Сокращения!G$3-2022,FALSE))/(1-Коэффициенты!E$32)*VLOOKUP(Сокращения!$C41,Коэффициенты!$B$5:$L$14,2+Сокращения!G$3-2022,FALSE)/10^6</f>
        <v>18.828998711669598</v>
      </c>
      <c r="H41" s="69">
        <f>(VLOOKUP($A41,Базовая_линия!$A$5:$N$150,5+Сокращения!H$3-2022,FALSE)-VLOOKUP(Сокращения!$A41,Проектная_линия!$A$5:$N$150,5+Сокращения!H$3-2022,FALSE))/(1-Коэффициенты!F$32)*VLOOKUP(Сокращения!$C41,Коэффициенты!$B$5:$L$14,2+Сокращения!H$3-2022,FALSE)/10^6</f>
        <v>23.510870780499232</v>
      </c>
      <c r="I41" s="69">
        <f>(VLOOKUP($A41,Базовая_линия!$A$5:$N$150,5+Сокращения!I$3-2022,FALSE)-VLOOKUP(Сокращения!$A41,Проектная_линия!$A$5:$N$150,5+Сокращения!I$3-2022,FALSE))/(1-Коэффициенты!G$32)*VLOOKUP(Сокращения!$C41,Коэффициенты!$B$5:$L$14,2+Сокращения!I$3-2022,FALSE)/10^6</f>
        <v>23.698174973677027</v>
      </c>
      <c r="J41" s="69">
        <f>(VLOOKUP($A41,Базовая_линия!$A$5:$N$150,5+Сокращения!J$3-2022,FALSE)-VLOOKUP(Сокращения!$A41,Проектная_линия!$A$5:$N$150,5+Сокращения!J$3-2022,FALSE))/(1-Коэффициенты!H$32)*VLOOKUP(Сокращения!$C41,Коэффициенты!$B$5:$L$14,2+Сокращения!J$3-2022,FALSE)/10^6</f>
        <v>0</v>
      </c>
      <c r="K41" s="69">
        <f>(VLOOKUP($A41,Базовая_линия!$A$5:$N$150,5+Сокращения!K$3-2022,FALSE)-VLOOKUP(Сокращения!$A41,Проектная_линия!$A$5:$N$150,5+Сокращения!K$3-2022,FALSE))/(1-Коэффициенты!I$32)*VLOOKUP(Сокращения!$C41,Коэффициенты!$B$5:$L$14,2+Сокращения!K$3-2022,FALSE)/10^6</f>
        <v>0</v>
      </c>
      <c r="L41" s="69">
        <f>(VLOOKUP($A41,Базовая_линия!$A$5:$N$150,5+Сокращения!L$3-2022,FALSE)-VLOOKUP(Сокращения!$A41,Проектная_линия!$A$5:$N$150,5+Сокращения!L$3-2022,FALSE))/(1-Коэффициенты!J$32)*VLOOKUP(Сокращения!$C41,Коэффициенты!$B$5:$L$14,2+Сокращения!L$3-2022,FALSE)/10^6</f>
        <v>0</v>
      </c>
      <c r="M41" s="69">
        <f>(VLOOKUP($A41,Базовая_линия!$A$5:$N$150,5+Сокращения!M$3-2022,FALSE)-VLOOKUP(Сокращения!$A41,Проектная_линия!$A$5:$N$150,5+Сокращения!M$3-2022,FALSE))/(1-Коэффициенты!K$32)*VLOOKUP(Сокращения!$C41,Коэффициенты!$B$5:$L$14,2+Сокращения!M$3-2022,FALSE)/10^6</f>
        <v>0</v>
      </c>
      <c r="N41" s="69">
        <f t="shared" si="1"/>
        <v>117.32968401251824</v>
      </c>
    </row>
    <row r="42" spans="1:14" x14ac:dyDescent="0.25">
      <c r="A42" s="75" t="s">
        <v>151</v>
      </c>
      <c r="B42" s="68" t="s">
        <v>152</v>
      </c>
      <c r="C42" s="76" t="s">
        <v>314</v>
      </c>
      <c r="D42" s="81"/>
      <c r="E42" s="84">
        <f>(VLOOKUP($A42,Базовая_линия!$A$5:$N$150,5+Сокращения!E$3-2022,FALSE)-VLOOKUP(Сокращения!$A42,Проектная_линия!$A$5:$N$150,5+Сокращения!E$3-2022,FALSE))/(1-Коэффициенты!C$32)*VLOOKUP(Сокращения!$C42,Коэффициенты!$B$5:$L$14,2+Сокращения!E$3-2022,FALSE)/10^6</f>
        <v>9.3063601866676073</v>
      </c>
      <c r="F42" s="69">
        <f>(VLOOKUP($A42,Базовая_линия!$A$5:$N$150,5+Сокращения!F$3-2022,FALSE)-VLOOKUP(Сокращения!$A42,Проектная_линия!$A$5:$N$150,5+Сокращения!F$3-2022,FALSE))/(1-Коэффициенты!D$32)*VLOOKUP(Сокращения!$C42,Коэффициенты!$B$5:$L$14,2+Сокращения!F$3-2022,FALSE)/10^6</f>
        <v>14.639326618846789</v>
      </c>
      <c r="G42" s="69">
        <f>(VLOOKUP($A42,Базовая_линия!$A$5:$N$150,5+Сокращения!G$3-2022,FALSE)-VLOOKUP(Сокращения!$A42,Проектная_линия!$A$5:$N$150,5+Сокращения!G$3-2022,FALSE))/(1-Коэффициенты!E$32)*VLOOKUP(Сокращения!$C42,Коэффициенты!$B$5:$L$14,2+Сокращения!G$3-2022,FALSE)/10^6</f>
        <v>5.8996250116721809</v>
      </c>
      <c r="H42" s="69">
        <f>(VLOOKUP($A42,Базовая_линия!$A$5:$N$150,5+Сокращения!H$3-2022,FALSE)-VLOOKUP(Сокращения!$A42,Проектная_линия!$A$5:$N$150,5+Сокращения!H$3-2022,FALSE))/(1-Коэффициенты!F$32)*VLOOKUP(Сокращения!$C42,Коэффициенты!$B$5:$L$14,2+Сокращения!H$3-2022,FALSE)/10^6</f>
        <v>5.0750333385295949</v>
      </c>
      <c r="I42" s="69">
        <f>(VLOOKUP($A42,Базовая_линия!$A$5:$N$150,5+Сокращения!I$3-2022,FALSE)-VLOOKUP(Сокращения!$A42,Проектная_линия!$A$5:$N$150,5+Сокращения!I$3-2022,FALSE))/(1-Коэффициенты!G$32)*VLOOKUP(Сокращения!$C42,Коэффициенты!$B$5:$L$14,2+Сокращения!I$3-2022,FALSE)/10^6</f>
        <v>7.9765569884078884</v>
      </c>
      <c r="J42" s="69">
        <f>(VLOOKUP($A42,Базовая_линия!$A$5:$N$150,5+Сокращения!J$3-2022,FALSE)-VLOOKUP(Сокращения!$A42,Проектная_линия!$A$5:$N$150,5+Сокращения!J$3-2022,FALSE))/(1-Коэффициенты!H$32)*VLOOKUP(Сокращения!$C42,Коэффициенты!$B$5:$L$14,2+Сокращения!J$3-2022,FALSE)/10^6</f>
        <v>0</v>
      </c>
      <c r="K42" s="69">
        <f>(VLOOKUP($A42,Базовая_линия!$A$5:$N$150,5+Сокращения!K$3-2022,FALSE)-VLOOKUP(Сокращения!$A42,Проектная_линия!$A$5:$N$150,5+Сокращения!K$3-2022,FALSE))/(1-Коэффициенты!I$32)*VLOOKUP(Сокращения!$C42,Коэффициенты!$B$5:$L$14,2+Сокращения!K$3-2022,FALSE)/10^6</f>
        <v>0</v>
      </c>
      <c r="L42" s="69">
        <f>(VLOOKUP($A42,Базовая_линия!$A$5:$N$150,5+Сокращения!L$3-2022,FALSE)-VLOOKUP(Сокращения!$A42,Проектная_линия!$A$5:$N$150,5+Сокращения!L$3-2022,FALSE))/(1-Коэффициенты!J$32)*VLOOKUP(Сокращения!$C42,Коэффициенты!$B$5:$L$14,2+Сокращения!L$3-2022,FALSE)/10^6</f>
        <v>0</v>
      </c>
      <c r="M42" s="69">
        <f>(VLOOKUP($A42,Базовая_линия!$A$5:$N$150,5+Сокращения!M$3-2022,FALSE)-VLOOKUP(Сокращения!$A42,Проектная_линия!$A$5:$N$150,5+Сокращения!M$3-2022,FALSE))/(1-Коэффициенты!K$32)*VLOOKUP(Сокращения!$C42,Коэффициенты!$B$5:$L$14,2+Сокращения!M$3-2022,FALSE)/10^6</f>
        <v>0</v>
      </c>
      <c r="N42" s="69">
        <f t="shared" si="1"/>
        <v>42.896902144124063</v>
      </c>
    </row>
    <row r="43" spans="1:14" x14ac:dyDescent="0.25">
      <c r="A43" s="75" t="s">
        <v>163</v>
      </c>
      <c r="B43" s="68" t="s">
        <v>164</v>
      </c>
      <c r="C43" s="76" t="s">
        <v>314</v>
      </c>
      <c r="D43" s="81"/>
      <c r="E43" s="84">
        <f>(VLOOKUP($A43,Базовая_линия!$A$5:$N$150,5+Сокращения!E$3-2022,FALSE)-VLOOKUP(Сокращения!$A43,Проектная_линия!$A$5:$N$150,5+Сокращения!E$3-2022,FALSE))/(1-Коэффициенты!C$32)*VLOOKUP(Сокращения!$C43,Коэффициенты!$B$5:$L$14,2+Сокращения!E$3-2022,FALSE)/10^6</f>
        <v>8.0345433546632297</v>
      </c>
      <c r="F43" s="69">
        <f>(VLOOKUP($A43,Базовая_линия!$A$5:$N$150,5+Сокращения!F$3-2022,FALSE)-VLOOKUP(Сокращения!$A43,Проектная_линия!$A$5:$N$150,5+Сокращения!F$3-2022,FALSE))/(1-Коэффициенты!D$32)*VLOOKUP(Сокращения!$C43,Коэффициенты!$B$5:$L$14,2+Сокращения!F$3-2022,FALSE)/10^6</f>
        <v>6.8707557681282578</v>
      </c>
      <c r="G43" s="69">
        <f>(VLOOKUP($A43,Базовая_линия!$A$5:$N$150,5+Сокращения!G$3-2022,FALSE)-VLOOKUP(Сокращения!$A43,Проектная_линия!$A$5:$N$150,5+Сокращения!G$3-2022,FALSE))/(1-Коэффициенты!E$32)*VLOOKUP(Сокращения!$C43,Коэффициенты!$B$5:$L$14,2+Сокращения!G$3-2022,FALSE)/10^6</f>
        <v>6.801625946517035</v>
      </c>
      <c r="H43" s="69">
        <f>(VLOOKUP($A43,Базовая_линия!$A$5:$N$150,5+Сокращения!H$3-2022,FALSE)-VLOOKUP(Сокращения!$A43,Проектная_линия!$A$5:$N$150,5+Сокращения!H$3-2022,FALSE))/(1-Коэффициенты!F$32)*VLOOKUP(Сокращения!$C43,Коэффициенты!$B$5:$L$14,2+Сокращения!H$3-2022,FALSE)/10^6</f>
        <v>5.734622007044881</v>
      </c>
      <c r="I43" s="69">
        <f>(VLOOKUP($A43,Базовая_линия!$A$5:$N$150,5+Сокращения!I$3-2022,FALSE)-VLOOKUP(Сокращения!$A43,Проектная_линия!$A$5:$N$150,5+Сокращения!I$3-2022,FALSE))/(1-Коэффициенты!G$32)*VLOOKUP(Сокращения!$C43,Коэффициенты!$B$5:$L$14,2+Сокращения!I$3-2022,FALSE)/10^6</f>
        <v>6.1491275788105977</v>
      </c>
      <c r="J43" s="69">
        <f>(VLOOKUP($A43,Базовая_линия!$A$5:$N$150,5+Сокращения!J$3-2022,FALSE)-VLOOKUP(Сокращения!$A43,Проектная_линия!$A$5:$N$150,5+Сокращения!J$3-2022,FALSE))/(1-Коэффициенты!H$32)*VLOOKUP(Сокращения!$C43,Коэффициенты!$B$5:$L$14,2+Сокращения!J$3-2022,FALSE)/10^6</f>
        <v>0</v>
      </c>
      <c r="K43" s="69">
        <f>(VLOOKUP($A43,Базовая_линия!$A$5:$N$150,5+Сокращения!K$3-2022,FALSE)-VLOOKUP(Сокращения!$A43,Проектная_линия!$A$5:$N$150,5+Сокращения!K$3-2022,FALSE))/(1-Коэффициенты!I$32)*VLOOKUP(Сокращения!$C43,Коэффициенты!$B$5:$L$14,2+Сокращения!K$3-2022,FALSE)/10^6</f>
        <v>0</v>
      </c>
      <c r="L43" s="69">
        <f>(VLOOKUP($A43,Базовая_линия!$A$5:$N$150,5+Сокращения!L$3-2022,FALSE)-VLOOKUP(Сокращения!$A43,Проектная_линия!$A$5:$N$150,5+Сокращения!L$3-2022,FALSE))/(1-Коэффициенты!J$32)*VLOOKUP(Сокращения!$C43,Коэффициенты!$B$5:$L$14,2+Сокращения!L$3-2022,FALSE)/10^6</f>
        <v>0</v>
      </c>
      <c r="M43" s="69">
        <f>(VLOOKUP($A43,Базовая_линия!$A$5:$N$150,5+Сокращения!M$3-2022,FALSE)-VLOOKUP(Сокращения!$A43,Проектная_линия!$A$5:$N$150,5+Сокращения!M$3-2022,FALSE))/(1-Коэффициенты!K$32)*VLOOKUP(Сокращения!$C43,Коэффициенты!$B$5:$L$14,2+Сокращения!M$3-2022,FALSE)/10^6</f>
        <v>0</v>
      </c>
      <c r="N43" s="69">
        <f t="shared" si="1"/>
        <v>33.590674655164001</v>
      </c>
    </row>
    <row r="44" spans="1:14" x14ac:dyDescent="0.25">
      <c r="A44" s="75" t="s">
        <v>153</v>
      </c>
      <c r="B44" s="68" t="s">
        <v>154</v>
      </c>
      <c r="C44" s="76" t="s">
        <v>314</v>
      </c>
      <c r="D44" s="81"/>
      <c r="E44" s="84">
        <f>(VLOOKUP($A44,Базовая_линия!$A$5:$N$150,5+Сокращения!E$3-2022,FALSE)-VLOOKUP(Сокращения!$A44,Проектная_линия!$A$5:$N$150,5+Сокращения!E$3-2022,FALSE))/(1-Коэффициенты!C$32)*VLOOKUP(Сокращения!$C44,Коэффициенты!$B$5:$L$14,2+Сокращения!E$3-2022,FALSE)/10^6</f>
        <v>12.973993257238032</v>
      </c>
      <c r="F44" s="69">
        <f>(VLOOKUP($A44,Базовая_линия!$A$5:$N$150,5+Сокращения!F$3-2022,FALSE)-VLOOKUP(Сокращения!$A44,Проектная_линия!$A$5:$N$150,5+Сокращения!F$3-2022,FALSE))/(1-Коэффициенты!D$32)*VLOOKUP(Сокращения!$C44,Коэффициенты!$B$5:$L$14,2+Сокращения!F$3-2022,FALSE)/10^6</f>
        <v>7.2602872730087764</v>
      </c>
      <c r="G44" s="69">
        <f>(VLOOKUP($A44,Базовая_линия!$A$5:$N$150,5+Сокращения!G$3-2022,FALSE)-VLOOKUP(Сокращения!$A44,Проектная_линия!$A$5:$N$150,5+Сокращения!G$3-2022,FALSE))/(1-Коэффициенты!E$32)*VLOOKUP(Сокращения!$C44,Коэффициенты!$B$5:$L$14,2+Сокращения!G$3-2022,FALSE)/10^6</f>
        <v>1.410420842836877</v>
      </c>
      <c r="H44" s="69">
        <f>(VLOOKUP($A44,Базовая_линия!$A$5:$N$150,5+Сокращения!H$3-2022,FALSE)-VLOOKUP(Сокращения!$A44,Проектная_линия!$A$5:$N$150,5+Сокращения!H$3-2022,FALSE))/(1-Коэффициенты!F$32)*VLOOKUP(Сокращения!$C44,Коэффициенты!$B$5:$L$14,2+Сокращения!H$3-2022,FALSE)/10^6</f>
        <v>10.140020098706795</v>
      </c>
      <c r="I44" s="69">
        <f>(VLOOKUP($A44,Базовая_линия!$A$5:$N$150,5+Сокращения!I$3-2022,FALSE)-VLOOKUP(Сокращения!$A44,Проектная_линия!$A$5:$N$150,5+Сокращения!I$3-2022,FALSE))/(1-Коэффициенты!G$32)*VLOOKUP(Сокращения!$C44,Коэффициенты!$B$5:$L$14,2+Сокращения!I$3-2022,FALSE)/10^6</f>
        <v>7.3125357909523228</v>
      </c>
      <c r="J44" s="69">
        <f>(VLOOKUP($A44,Базовая_линия!$A$5:$N$150,5+Сокращения!J$3-2022,FALSE)-VLOOKUP(Сокращения!$A44,Проектная_линия!$A$5:$N$150,5+Сокращения!J$3-2022,FALSE))/(1-Коэффициенты!H$32)*VLOOKUP(Сокращения!$C44,Коэффициенты!$B$5:$L$14,2+Сокращения!J$3-2022,FALSE)/10^6</f>
        <v>0</v>
      </c>
      <c r="K44" s="69">
        <f>(VLOOKUP($A44,Базовая_линия!$A$5:$N$150,5+Сокращения!K$3-2022,FALSE)-VLOOKUP(Сокращения!$A44,Проектная_линия!$A$5:$N$150,5+Сокращения!K$3-2022,FALSE))/(1-Коэффициенты!I$32)*VLOOKUP(Сокращения!$C44,Коэффициенты!$B$5:$L$14,2+Сокращения!K$3-2022,FALSE)/10^6</f>
        <v>0</v>
      </c>
      <c r="L44" s="69">
        <f>(VLOOKUP($A44,Базовая_линия!$A$5:$N$150,5+Сокращения!L$3-2022,FALSE)-VLOOKUP(Сокращения!$A44,Проектная_линия!$A$5:$N$150,5+Сокращения!L$3-2022,FALSE))/(1-Коэффициенты!J$32)*VLOOKUP(Сокращения!$C44,Коэффициенты!$B$5:$L$14,2+Сокращения!L$3-2022,FALSE)/10^6</f>
        <v>0</v>
      </c>
      <c r="M44" s="69">
        <f>(VLOOKUP($A44,Базовая_линия!$A$5:$N$150,5+Сокращения!M$3-2022,FALSE)-VLOOKUP(Сокращения!$A44,Проектная_линия!$A$5:$N$150,5+Сокращения!M$3-2022,FALSE))/(1-Коэффициенты!K$32)*VLOOKUP(Сокращения!$C44,Коэффициенты!$B$5:$L$14,2+Сокращения!M$3-2022,FALSE)/10^6</f>
        <v>0</v>
      </c>
      <c r="N44" s="69">
        <f t="shared" si="1"/>
        <v>39.097257262742801</v>
      </c>
    </row>
    <row r="45" spans="1:14" x14ac:dyDescent="0.25">
      <c r="A45" s="77" t="s">
        <v>61</v>
      </c>
      <c r="B45" s="68" t="s">
        <v>62</v>
      </c>
      <c r="C45" s="76" t="s">
        <v>314</v>
      </c>
      <c r="D45" s="81"/>
      <c r="E45" s="84">
        <f>(VLOOKUP($A45,Базовая_линия!$A$5:$N$150,5+Сокращения!E$3-2022,FALSE)-VLOOKUP(Сокращения!$A45,Проектная_линия!$A$5:$N$150,5+Сокращения!E$3-2022,FALSE))/(1-Коэффициенты!C$32)*VLOOKUP(Сокращения!$C45,Коэффициенты!$B$5:$L$14,2+Сокращения!E$3-2022,FALSE)/10^6</f>
        <v>126.78187983942931</v>
      </c>
      <c r="F45" s="69">
        <f>(VLOOKUP($A45,Базовая_линия!$A$5:$N$150,5+Сокращения!F$3-2022,FALSE)-VLOOKUP(Сокращения!$A45,Проектная_линия!$A$5:$N$150,5+Сокращения!F$3-2022,FALSE))/(1-Коэффициенты!D$32)*VLOOKUP(Сокращения!$C45,Коэффициенты!$B$5:$L$14,2+Сокращения!F$3-2022,FALSE)/10^6</f>
        <v>98.309605603170809</v>
      </c>
      <c r="G45" s="69">
        <f>(VLOOKUP($A45,Базовая_линия!$A$5:$N$150,5+Сокращения!G$3-2022,FALSE)-VLOOKUP(Сокращения!$A45,Проектная_линия!$A$5:$N$150,5+Сокращения!G$3-2022,FALSE))/(1-Коэффициенты!E$32)*VLOOKUP(Сокращения!$C45,Коэффициенты!$B$5:$L$14,2+Сокращения!G$3-2022,FALSE)/10^6</f>
        <v>8.7022420798855613</v>
      </c>
      <c r="H45" s="69">
        <f>(VLOOKUP($A45,Базовая_линия!$A$5:$N$150,5+Сокращения!H$3-2022,FALSE)-VLOOKUP(Сокращения!$A45,Проектная_линия!$A$5:$N$150,5+Сокращения!H$3-2022,FALSE))/(1-Коэффициенты!F$32)*VLOOKUP(Сокращения!$C45,Коэффициенты!$B$5:$L$14,2+Сокращения!H$3-2022,FALSE)/10^6</f>
        <v>42.583765232329547</v>
      </c>
      <c r="I45" s="69">
        <f>(VLOOKUP($A45,Базовая_линия!$A$5:$N$150,5+Сокращения!I$3-2022,FALSE)-VLOOKUP(Сокращения!$A45,Проектная_линия!$A$5:$N$150,5+Сокращения!I$3-2022,FALSE))/(1-Коэффициенты!G$32)*VLOOKUP(Сокращения!$C45,Коэффициенты!$B$5:$L$14,2+Сокращения!I$3-2022,FALSE)/10^6</f>
        <v>61.866696944684875</v>
      </c>
      <c r="J45" s="69">
        <f>(VLOOKUP($A45,Базовая_линия!$A$5:$N$150,5+Сокращения!J$3-2022,FALSE)-VLOOKUP(Сокращения!$A45,Проектная_линия!$A$5:$N$150,5+Сокращения!J$3-2022,FALSE))/(1-Коэффициенты!H$32)*VLOOKUP(Сокращения!$C45,Коэффициенты!$B$5:$L$14,2+Сокращения!J$3-2022,FALSE)/10^6</f>
        <v>0</v>
      </c>
      <c r="K45" s="69">
        <f>(VLOOKUP($A45,Базовая_линия!$A$5:$N$150,5+Сокращения!K$3-2022,FALSE)-VLOOKUP(Сокращения!$A45,Проектная_линия!$A$5:$N$150,5+Сокращения!K$3-2022,FALSE))/(1-Коэффициенты!I$32)*VLOOKUP(Сокращения!$C45,Коэффициенты!$B$5:$L$14,2+Сокращения!K$3-2022,FALSE)/10^6</f>
        <v>0</v>
      </c>
      <c r="L45" s="69">
        <f>(VLOOKUP($A45,Базовая_линия!$A$5:$N$150,5+Сокращения!L$3-2022,FALSE)-VLOOKUP(Сокращения!$A45,Проектная_линия!$A$5:$N$150,5+Сокращения!L$3-2022,FALSE))/(1-Коэффициенты!J$32)*VLOOKUP(Сокращения!$C45,Коэффициенты!$B$5:$L$14,2+Сокращения!L$3-2022,FALSE)/10^6</f>
        <v>0</v>
      </c>
      <c r="M45" s="69">
        <f>(VLOOKUP($A45,Базовая_линия!$A$5:$N$150,5+Сокращения!M$3-2022,FALSE)-VLOOKUP(Сокращения!$A45,Проектная_линия!$A$5:$N$150,5+Сокращения!M$3-2022,FALSE))/(1-Коэффициенты!K$32)*VLOOKUP(Сокращения!$C45,Коэффициенты!$B$5:$L$14,2+Сокращения!M$3-2022,FALSE)/10^6</f>
        <v>0</v>
      </c>
      <c r="N45" s="69">
        <f t="shared" si="1"/>
        <v>338.24418969950011</v>
      </c>
    </row>
    <row r="46" spans="1:14" x14ac:dyDescent="0.25">
      <c r="A46" s="77" t="s">
        <v>75</v>
      </c>
      <c r="B46" s="68" t="s">
        <v>76</v>
      </c>
      <c r="C46" s="76" t="s">
        <v>314</v>
      </c>
      <c r="D46" s="81"/>
      <c r="E46" s="84">
        <f>(VLOOKUP($A46,Базовая_линия!$A$5:$N$150,5+Сокращения!E$3-2022,FALSE)-VLOOKUP(Сокращения!$A46,Проектная_линия!$A$5:$N$150,5+Сокращения!E$3-2022,FALSE))/(1-Коэффициенты!C$32)*VLOOKUP(Сокращения!$C46,Коэффициенты!$B$5:$L$14,2+Сокращения!E$3-2022,FALSE)/10^6</f>
        <v>2.587603223041222</v>
      </c>
      <c r="F46" s="69">
        <f>(VLOOKUP($A46,Базовая_линия!$A$5:$N$150,5+Сокращения!F$3-2022,FALSE)-VLOOKUP(Сокращения!$A46,Проектная_линия!$A$5:$N$150,5+Сокращения!F$3-2022,FALSE))/(1-Коэффициенты!D$32)*VLOOKUP(Сокращения!$C46,Коэффициенты!$B$5:$L$14,2+Сокращения!F$3-2022,FALSE)/10^6</f>
        <v>21.611678216924922</v>
      </c>
      <c r="G46" s="69">
        <f>(VLOOKUP($A46,Базовая_линия!$A$5:$N$150,5+Сокращения!G$3-2022,FALSE)-VLOOKUP(Сокращения!$A46,Проектная_линия!$A$5:$N$150,5+Сокращения!G$3-2022,FALSE))/(1-Коэффициенты!E$32)*VLOOKUP(Сокращения!$C46,Коэффициенты!$B$5:$L$14,2+Сокращения!G$3-2022,FALSE)/10^6</f>
        <v>44.922570254864794</v>
      </c>
      <c r="H46" s="69">
        <f>(VLOOKUP($A46,Базовая_линия!$A$5:$N$150,5+Сокращения!H$3-2022,FALSE)-VLOOKUP(Сокращения!$A46,Проектная_линия!$A$5:$N$150,5+Сокращения!H$3-2022,FALSE))/(1-Коэффициенты!F$32)*VLOOKUP(Сокращения!$C46,Коэффициенты!$B$5:$L$14,2+Сокращения!H$3-2022,FALSE)/10^6</f>
        <v>1.3656920456195203</v>
      </c>
      <c r="I46" s="69">
        <f>(VLOOKUP($A46,Базовая_линия!$A$5:$N$150,5+Сокращения!I$3-2022,FALSE)-VLOOKUP(Сокращения!$A46,Проектная_линия!$A$5:$N$150,5+Сокращения!I$3-2022,FALSE))/(1-Коэффициенты!G$32)*VLOOKUP(Сокращения!$C46,Коэффициенты!$B$5:$L$14,2+Сокращения!I$3-2022,FALSE)/10^6</f>
        <v>17.530344889525818</v>
      </c>
      <c r="J46" s="69">
        <f>(VLOOKUP($A46,Базовая_линия!$A$5:$N$150,5+Сокращения!J$3-2022,FALSE)-VLOOKUP(Сокращения!$A46,Проектная_линия!$A$5:$N$150,5+Сокращения!J$3-2022,FALSE))/(1-Коэффициенты!H$32)*VLOOKUP(Сокращения!$C46,Коэффициенты!$B$5:$L$14,2+Сокращения!J$3-2022,FALSE)/10^6</f>
        <v>0</v>
      </c>
      <c r="K46" s="69">
        <f>(VLOOKUP($A46,Базовая_линия!$A$5:$N$150,5+Сокращения!K$3-2022,FALSE)-VLOOKUP(Сокращения!$A46,Проектная_линия!$A$5:$N$150,5+Сокращения!K$3-2022,FALSE))/(1-Коэффициенты!I$32)*VLOOKUP(Сокращения!$C46,Коэффициенты!$B$5:$L$14,2+Сокращения!K$3-2022,FALSE)/10^6</f>
        <v>0</v>
      </c>
      <c r="L46" s="69">
        <f>(VLOOKUP($A46,Базовая_линия!$A$5:$N$150,5+Сокращения!L$3-2022,FALSE)-VLOOKUP(Сокращения!$A46,Проектная_линия!$A$5:$N$150,5+Сокращения!L$3-2022,FALSE))/(1-Коэффициенты!J$32)*VLOOKUP(Сокращения!$C46,Коэффициенты!$B$5:$L$14,2+Сокращения!L$3-2022,FALSE)/10^6</f>
        <v>0</v>
      </c>
      <c r="M46" s="69">
        <f>(VLOOKUP($A46,Базовая_линия!$A$5:$N$150,5+Сокращения!M$3-2022,FALSE)-VLOOKUP(Сокращения!$A46,Проектная_линия!$A$5:$N$150,5+Сокращения!M$3-2022,FALSE))/(1-Коэффициенты!K$32)*VLOOKUP(Сокращения!$C46,Коэффициенты!$B$5:$L$14,2+Сокращения!M$3-2022,FALSE)/10^6</f>
        <v>0</v>
      </c>
      <c r="N46" s="69">
        <f t="shared" si="1"/>
        <v>88.017888629976284</v>
      </c>
    </row>
    <row r="47" spans="1:14" x14ac:dyDescent="0.25">
      <c r="A47" s="75" t="s">
        <v>155</v>
      </c>
      <c r="B47" s="68" t="s">
        <v>156</v>
      </c>
      <c r="C47" s="76" t="s">
        <v>314</v>
      </c>
      <c r="D47" s="81"/>
      <c r="E47" s="84">
        <f>(VLOOKUP($A47,Базовая_линия!$A$5:$N$150,5+Сокращения!E$3-2022,FALSE)-VLOOKUP(Сокращения!$A47,Проектная_линия!$A$5:$N$150,5+Сокращения!E$3-2022,FALSE))/(1-Коэффициенты!C$32)*VLOOKUP(Сокращения!$C47,Коэффициенты!$B$5:$L$14,2+Сокращения!E$3-2022,FALSE)/10^6</f>
        <v>13.012480460689678</v>
      </c>
      <c r="F47" s="69">
        <f>(VLOOKUP($A47,Базовая_линия!$A$5:$N$150,5+Сокращения!F$3-2022,FALSE)-VLOOKUP(Сокращения!$A47,Проектная_линия!$A$5:$N$150,5+Сокращения!F$3-2022,FALSE))/(1-Коэффициенты!D$32)*VLOOKUP(Сокращения!$C47,Коэффициенты!$B$5:$L$14,2+Сокращения!F$3-2022,FALSE)/10^6</f>
        <v>8.4016246081235106</v>
      </c>
      <c r="G47" s="69">
        <f>(VLOOKUP($A47,Базовая_линия!$A$5:$N$150,5+Сокращения!G$3-2022,FALSE)-VLOOKUP(Сокращения!$A47,Проектная_линия!$A$5:$N$150,5+Сокращения!G$3-2022,FALSE))/(1-Коэффициенты!E$32)*VLOOKUP(Сокращения!$C47,Коэффициенты!$B$5:$L$14,2+Сокращения!G$3-2022,FALSE)/10^6</f>
        <v>8.9727458658519144</v>
      </c>
      <c r="H47" s="69">
        <f>(VLOOKUP($A47,Базовая_линия!$A$5:$N$150,5+Сокращения!H$3-2022,FALSE)-VLOOKUP(Сокращения!$A47,Проектная_линия!$A$5:$N$150,5+Сокращения!H$3-2022,FALSE))/(1-Коэффициенты!F$32)*VLOOKUP(Сокращения!$C47,Коэффициенты!$B$5:$L$14,2+Сокращения!H$3-2022,FALSE)/10^6</f>
        <v>11.695126848863664</v>
      </c>
      <c r="I47" s="69">
        <f>(VLOOKUP($A47,Базовая_линия!$A$5:$N$150,5+Сокращения!I$3-2022,FALSE)-VLOOKUP(Сокращения!$A47,Проектная_линия!$A$5:$N$150,5+Сокращения!I$3-2022,FALSE))/(1-Коэффициенты!G$32)*VLOOKUP(Сокращения!$C47,Коэффициенты!$B$5:$L$14,2+Сокращения!I$3-2022,FALSE)/10^6</f>
        <v>9.9408363038993102</v>
      </c>
      <c r="J47" s="69">
        <f>(VLOOKUP($A47,Базовая_линия!$A$5:$N$150,5+Сокращения!J$3-2022,FALSE)-VLOOKUP(Сокращения!$A47,Проектная_линия!$A$5:$N$150,5+Сокращения!J$3-2022,FALSE))/(1-Коэффициенты!H$32)*VLOOKUP(Сокращения!$C47,Коэффициенты!$B$5:$L$14,2+Сокращения!J$3-2022,FALSE)/10^6</f>
        <v>0</v>
      </c>
      <c r="K47" s="69">
        <f>(VLOOKUP($A47,Базовая_линия!$A$5:$N$150,5+Сокращения!K$3-2022,FALSE)-VLOOKUP(Сокращения!$A47,Проектная_линия!$A$5:$N$150,5+Сокращения!K$3-2022,FALSE))/(1-Коэффициенты!I$32)*VLOOKUP(Сокращения!$C47,Коэффициенты!$B$5:$L$14,2+Сокращения!K$3-2022,FALSE)/10^6</f>
        <v>0</v>
      </c>
      <c r="L47" s="69">
        <f>(VLOOKUP($A47,Базовая_линия!$A$5:$N$150,5+Сокращения!L$3-2022,FALSE)-VLOOKUP(Сокращения!$A47,Проектная_линия!$A$5:$N$150,5+Сокращения!L$3-2022,FALSE))/(1-Коэффициенты!J$32)*VLOOKUP(Сокращения!$C47,Коэффициенты!$B$5:$L$14,2+Сокращения!L$3-2022,FALSE)/10^6</f>
        <v>0</v>
      </c>
      <c r="M47" s="69">
        <f>(VLOOKUP($A47,Базовая_линия!$A$5:$N$150,5+Сокращения!M$3-2022,FALSE)-VLOOKUP(Сокращения!$A47,Проектная_линия!$A$5:$N$150,5+Сокращения!M$3-2022,FALSE))/(1-Коэффициенты!K$32)*VLOOKUP(Сокращения!$C47,Коэффициенты!$B$5:$L$14,2+Сокращения!M$3-2022,FALSE)/10^6</f>
        <v>0</v>
      </c>
      <c r="N47" s="69">
        <f t="shared" si="1"/>
        <v>52.022814087428081</v>
      </c>
    </row>
    <row r="48" spans="1:14" x14ac:dyDescent="0.25">
      <c r="A48" s="75" t="s">
        <v>239</v>
      </c>
      <c r="B48" s="68" t="s">
        <v>240</v>
      </c>
      <c r="C48" s="76" t="s">
        <v>314</v>
      </c>
      <c r="D48" s="81"/>
      <c r="E48" s="84">
        <f>(VLOOKUP($A48,Базовая_линия!$A$5:$N$150,5+Сокращения!E$3-2022,FALSE)-VLOOKUP(Сокращения!$A48,Проектная_линия!$A$5:$N$150,5+Сокращения!E$3-2022,FALSE))/(1-Коэффициенты!C$32)*VLOOKUP(Сокращения!$C48,Коэффициенты!$B$5:$L$14,2+Сокращения!E$3-2022,FALSE)/10^6</f>
        <v>16.030702338123383</v>
      </c>
      <c r="F48" s="69">
        <f>(VLOOKUP($A48,Базовая_линия!$A$5:$N$150,5+Сокращения!F$3-2022,FALSE)-VLOOKUP(Сокращения!$A48,Проектная_линия!$A$5:$N$150,5+Сокращения!F$3-2022,FALSE))/(1-Коэффициенты!D$32)*VLOOKUP(Сокращения!$C48,Коэффициенты!$B$5:$L$14,2+Сокращения!F$3-2022,FALSE)/10^6</f>
        <v>11.841141836052781</v>
      </c>
      <c r="G48" s="69">
        <f>(VLOOKUP($A48,Базовая_линия!$A$5:$N$150,5+Сокращения!G$3-2022,FALSE)-VLOOKUP(Сокращения!$A48,Проектная_линия!$A$5:$N$150,5+Сокращения!G$3-2022,FALSE))/(1-Коэффициенты!E$32)*VLOOKUP(Сокращения!$C48,Коэффициенты!$B$5:$L$14,2+Сокращения!G$3-2022,FALSE)/10^6</f>
        <v>7.1072767729392927</v>
      </c>
      <c r="H48" s="69">
        <f>(VLOOKUP($A48,Базовая_линия!$A$5:$N$150,5+Сокращения!H$3-2022,FALSE)-VLOOKUP(Сокращения!$A48,Проектная_линия!$A$5:$N$150,5+Сокращения!H$3-2022,FALSE))/(1-Коэффициенты!F$32)*VLOOKUP(Сокращения!$C48,Коэффициенты!$B$5:$L$14,2+Сокращения!H$3-2022,FALSE)/10^6</f>
        <v>6.0320489125219359</v>
      </c>
      <c r="I48" s="69">
        <f>(VLOOKUP($A48,Базовая_линия!$A$5:$N$150,5+Сокращения!I$3-2022,FALSE)-VLOOKUP(Сокращения!$A48,Проектная_линия!$A$5:$N$150,5+Сокращения!I$3-2022,FALSE))/(1-Коэффициенты!G$32)*VLOOKUP(Сокращения!$C48,Коэффициенты!$B$5:$L$14,2+Сокращения!I$3-2022,FALSE)/10^6</f>
        <v>9.2083858991760028</v>
      </c>
      <c r="J48" s="69">
        <f>(VLOOKUP($A48,Базовая_линия!$A$5:$N$150,5+Сокращения!J$3-2022,FALSE)-VLOOKUP(Сокращения!$A48,Проектная_линия!$A$5:$N$150,5+Сокращения!J$3-2022,FALSE))/(1-Коэффициенты!H$32)*VLOOKUP(Сокращения!$C48,Коэффициенты!$B$5:$L$14,2+Сокращения!J$3-2022,FALSE)/10^6</f>
        <v>1.3710453564572072</v>
      </c>
      <c r="K48" s="69">
        <f>(VLOOKUP($A48,Базовая_линия!$A$5:$N$150,5+Сокращения!K$3-2022,FALSE)-VLOOKUP(Сокращения!$A48,Проектная_линия!$A$5:$N$150,5+Сокращения!K$3-2022,FALSE))/(1-Коэффициенты!I$32)*VLOOKUP(Сокращения!$C48,Коэффициенты!$B$5:$L$14,2+Сокращения!K$3-2022,FALSE)/10^6</f>
        <v>0</v>
      </c>
      <c r="L48" s="69">
        <f>(VLOOKUP($A48,Базовая_линия!$A$5:$N$150,5+Сокращения!L$3-2022,FALSE)-VLOOKUP(Сокращения!$A48,Проектная_линия!$A$5:$N$150,5+Сокращения!L$3-2022,FALSE))/(1-Коэффициенты!J$32)*VLOOKUP(Сокращения!$C48,Коэффициенты!$B$5:$L$14,2+Сокращения!L$3-2022,FALSE)/10^6</f>
        <v>0</v>
      </c>
      <c r="M48" s="69">
        <f>(VLOOKUP($A48,Базовая_линия!$A$5:$N$150,5+Сокращения!M$3-2022,FALSE)-VLOOKUP(Сокращения!$A48,Проектная_линия!$A$5:$N$150,5+Сокращения!M$3-2022,FALSE))/(1-Коэффициенты!K$32)*VLOOKUP(Сокращения!$C48,Коэффициенты!$B$5:$L$14,2+Сокращения!M$3-2022,FALSE)/10^6</f>
        <v>0</v>
      </c>
      <c r="N48" s="69">
        <f t="shared" si="1"/>
        <v>51.590601115270601</v>
      </c>
    </row>
    <row r="49" spans="1:14" x14ac:dyDescent="0.25">
      <c r="A49" s="75" t="s">
        <v>93</v>
      </c>
      <c r="B49" s="68" t="s">
        <v>94</v>
      </c>
      <c r="C49" s="76" t="s">
        <v>314</v>
      </c>
      <c r="D49" s="81"/>
      <c r="E49" s="84">
        <f>(VLOOKUP($A49,Базовая_линия!$A$5:$N$150,5+Сокращения!E$3-2022,FALSE)-VLOOKUP(Сокращения!$A49,Проектная_линия!$A$5:$N$150,5+Сокращения!E$3-2022,FALSE))/(1-Коэффициенты!C$32)*VLOOKUP(Сокращения!$C49,Коэффициенты!$B$5:$L$14,2+Сокращения!E$3-2022,FALSE)/10^6</f>
        <v>12.771503812271723</v>
      </c>
      <c r="F49" s="69">
        <f>(VLOOKUP($A49,Базовая_линия!$A$5:$N$150,5+Сокращения!F$3-2022,FALSE)-VLOOKUP(Сокращения!$A49,Проектная_линия!$A$5:$N$150,5+Сокращения!F$3-2022,FALSE))/(1-Коэффициенты!D$32)*VLOOKUP(Сокращения!$C49,Коэффициенты!$B$5:$L$14,2+Сокращения!F$3-2022,FALSE)/10^6</f>
        <v>5.6253016257758821</v>
      </c>
      <c r="G49" s="69">
        <f>(VLOOKUP($A49,Базовая_линия!$A$5:$N$150,5+Сокращения!G$3-2022,FALSE)-VLOOKUP(Сокращения!$A49,Проектная_линия!$A$5:$N$150,5+Сокращения!G$3-2022,FALSE))/(1-Коэффициенты!E$32)*VLOOKUP(Сокращения!$C49,Коэффициенты!$B$5:$L$14,2+Сокращения!G$3-2022,FALSE)/10^6</f>
        <v>5.3467932307400927</v>
      </c>
      <c r="H49" s="69">
        <f>(VLOOKUP($A49,Базовая_линия!$A$5:$N$150,5+Сокращения!H$3-2022,FALSE)-VLOOKUP(Сокращения!$A49,Проектная_линия!$A$5:$N$150,5+Сокращения!H$3-2022,FALSE))/(1-Коэффициенты!F$32)*VLOOKUP(Сокращения!$C49,Коэффициенты!$B$5:$L$14,2+Сокращения!H$3-2022,FALSE)/10^6</f>
        <v>5.2300495445019459</v>
      </c>
      <c r="I49" s="69">
        <f>(VLOOKUP($A49,Базовая_линия!$A$5:$N$150,5+Сокращения!I$3-2022,FALSE)-VLOOKUP(Сокращения!$A49,Проектная_линия!$A$5:$N$150,5+Сокращения!I$3-2022,FALSE))/(1-Коэффициенты!G$32)*VLOOKUP(Сокращения!$C49,Коэффициенты!$B$5:$L$14,2+Сокращения!I$3-2022,FALSE)/10^6</f>
        <v>5.7734431961744459</v>
      </c>
      <c r="J49" s="69">
        <f>(VLOOKUP($A49,Базовая_линия!$A$5:$N$150,5+Сокращения!J$3-2022,FALSE)-VLOOKUP(Сокращения!$A49,Проектная_линия!$A$5:$N$150,5+Сокращения!J$3-2022,FALSE))/(1-Коэффициенты!H$32)*VLOOKUP(Сокращения!$C49,Коэффициенты!$B$5:$L$14,2+Сокращения!J$3-2022,FALSE)/10^6</f>
        <v>-0.19833885036782595</v>
      </c>
      <c r="K49" s="69">
        <f>(VLOOKUP($A49,Базовая_линия!$A$5:$N$150,5+Сокращения!K$3-2022,FALSE)-VLOOKUP(Сокращения!$A49,Проектная_линия!$A$5:$N$150,5+Сокращения!K$3-2022,FALSE))/(1-Коэффициенты!I$32)*VLOOKUP(Сокращения!$C49,Коэффициенты!$B$5:$L$14,2+Сокращения!K$3-2022,FALSE)/10^6</f>
        <v>0</v>
      </c>
      <c r="L49" s="69">
        <f>(VLOOKUP($A49,Базовая_линия!$A$5:$N$150,5+Сокращения!L$3-2022,FALSE)-VLOOKUP(Сокращения!$A49,Проектная_линия!$A$5:$N$150,5+Сокращения!L$3-2022,FALSE))/(1-Коэффициенты!J$32)*VLOOKUP(Сокращения!$C49,Коэффициенты!$B$5:$L$14,2+Сокращения!L$3-2022,FALSE)/10^6</f>
        <v>0</v>
      </c>
      <c r="M49" s="69">
        <f>(VLOOKUP($A49,Базовая_линия!$A$5:$N$150,5+Сокращения!M$3-2022,FALSE)-VLOOKUP(Сокращения!$A49,Проектная_линия!$A$5:$N$150,5+Сокращения!M$3-2022,FALSE))/(1-Коэффициенты!K$32)*VLOOKUP(Сокращения!$C49,Коэффициенты!$B$5:$L$14,2+Сокращения!M$3-2022,FALSE)/10^6</f>
        <v>0</v>
      </c>
      <c r="N49" s="69">
        <f t="shared" si="1"/>
        <v>34.548752559096265</v>
      </c>
    </row>
    <row r="50" spans="1:14" x14ac:dyDescent="0.25">
      <c r="A50" s="75" t="s">
        <v>35</v>
      </c>
      <c r="B50" s="68" t="s">
        <v>36</v>
      </c>
      <c r="C50" s="76" t="s">
        <v>314</v>
      </c>
      <c r="D50" s="81"/>
      <c r="E50" s="84">
        <f>(VLOOKUP($A50,Базовая_линия!$A$5:$N$150,5+Сокращения!E$3-2022,FALSE)-VLOOKUP(Сокращения!$A50,Проектная_линия!$A$5:$N$150,5+Сокращения!E$3-2022,FALSE))/(1-Коэффициенты!C$32)*VLOOKUP(Сокращения!$C50,Коэффициенты!$B$5:$L$14,2+Сокращения!E$3-2022,FALSE)/10^6</f>
        <v>11.908435907604717</v>
      </c>
      <c r="F50" s="69">
        <f>(VLOOKUP($A50,Базовая_линия!$A$5:$N$150,5+Сокращения!F$3-2022,FALSE)-VLOOKUP(Сокращения!$A50,Проектная_линия!$A$5:$N$150,5+Сокращения!F$3-2022,FALSE))/(1-Коэффициенты!D$32)*VLOOKUP(Сокращения!$C50,Коэффициенты!$B$5:$L$14,2+Сокращения!F$3-2022,FALSE)/10^6</f>
        <v>1.7796130713243128</v>
      </c>
      <c r="G50" s="69">
        <f>(VLOOKUP($A50,Базовая_линия!$A$5:$N$150,5+Сокращения!G$3-2022,FALSE)-VLOOKUP(Сокращения!$A50,Проектная_линия!$A$5:$N$150,5+Сокращения!G$3-2022,FALSE))/(1-Коэффициенты!E$32)*VLOOKUP(Сокращения!$C50,Коэффициенты!$B$5:$L$14,2+Сокращения!G$3-2022,FALSE)/10^6</f>
        <v>2.6712937675928821</v>
      </c>
      <c r="H50" s="69">
        <f>(VLOOKUP($A50,Базовая_линия!$A$5:$N$150,5+Сокращения!H$3-2022,FALSE)-VLOOKUP(Сокращения!$A50,Проектная_линия!$A$5:$N$150,5+Сокращения!H$3-2022,FALSE))/(1-Коэффициенты!F$32)*VLOOKUP(Сокращения!$C50,Коэффициенты!$B$5:$L$14,2+Сокращения!H$3-2022,FALSE)/10^6</f>
        <v>4.975139063992672</v>
      </c>
      <c r="I50" s="69">
        <f>(VLOOKUP($A50,Базовая_линия!$A$5:$N$150,5+Сокращения!I$3-2022,FALSE)-VLOOKUP(Сокращения!$A50,Проектная_линия!$A$5:$N$150,5+Сокращения!I$3-2022,FALSE))/(1-Коэффициенты!G$32)*VLOOKUP(Сокращения!$C50,Коэффициенты!$B$5:$L$14,2+Сокращения!I$3-2022,FALSE)/10^6</f>
        <v>3.3922823242252846</v>
      </c>
      <c r="J50" s="69">
        <f>(VLOOKUP($A50,Базовая_линия!$A$5:$N$150,5+Сокращения!J$3-2022,FALSE)-VLOOKUP(Сокращения!$A50,Проектная_линия!$A$5:$N$150,5+Сокращения!J$3-2022,FALSE))/(1-Коэффициенты!H$32)*VLOOKUP(Сокращения!$C50,Коэффициенты!$B$5:$L$14,2+Сокращения!J$3-2022,FALSE)/10^6</f>
        <v>0.40749311937587224</v>
      </c>
      <c r="K50" s="69">
        <f>(VLOOKUP($A50,Базовая_линия!$A$5:$N$150,5+Сокращения!K$3-2022,FALSE)-VLOOKUP(Сокращения!$A50,Проектная_линия!$A$5:$N$150,5+Сокращения!K$3-2022,FALSE))/(1-Коэффициенты!I$32)*VLOOKUP(Сокращения!$C50,Коэффициенты!$B$5:$L$14,2+Сокращения!K$3-2022,FALSE)/10^6</f>
        <v>0</v>
      </c>
      <c r="L50" s="69">
        <f>(VLOOKUP($A50,Базовая_линия!$A$5:$N$150,5+Сокращения!L$3-2022,FALSE)-VLOOKUP(Сокращения!$A50,Проектная_линия!$A$5:$N$150,5+Сокращения!L$3-2022,FALSE))/(1-Коэффициенты!J$32)*VLOOKUP(Сокращения!$C50,Коэффициенты!$B$5:$L$14,2+Сокращения!L$3-2022,FALSE)/10^6</f>
        <v>0</v>
      </c>
      <c r="M50" s="69">
        <f>(VLOOKUP($A50,Базовая_линия!$A$5:$N$150,5+Сокращения!M$3-2022,FALSE)-VLOOKUP(Сокращения!$A50,Проектная_линия!$A$5:$N$150,5+Сокращения!M$3-2022,FALSE))/(1-Коэффициенты!K$32)*VLOOKUP(Сокращения!$C50,Коэффициенты!$B$5:$L$14,2+Сокращения!M$3-2022,FALSE)/10^6</f>
        <v>0</v>
      </c>
      <c r="N50" s="69">
        <f t="shared" si="1"/>
        <v>25.134257254115738</v>
      </c>
    </row>
    <row r="51" spans="1:14" x14ac:dyDescent="0.25">
      <c r="A51" s="75" t="s">
        <v>223</v>
      </c>
      <c r="B51" s="68" t="s">
        <v>224</v>
      </c>
      <c r="C51" s="76" t="s">
        <v>314</v>
      </c>
      <c r="D51" s="81"/>
      <c r="E51" s="84">
        <f>(VLOOKUP($A51,Базовая_линия!$A$5:$N$150,5+Сокращения!E$3-2022,FALSE)-VLOOKUP(Сокращения!$A51,Проектная_линия!$A$5:$N$150,5+Сокращения!E$3-2022,FALSE))/(1-Коэффициенты!C$32)*VLOOKUP(Сокращения!$C51,Коэффициенты!$B$5:$L$14,2+Сокращения!E$3-2022,FALSE)/10^6</f>
        <v>8.0492672476513327</v>
      </c>
      <c r="F51" s="69">
        <f>(VLOOKUP($A51,Базовая_линия!$A$5:$N$150,5+Сокращения!F$3-2022,FALSE)-VLOOKUP(Сокращения!$A51,Проектная_линия!$A$5:$N$150,5+Сокращения!F$3-2022,FALSE))/(1-Коэффициенты!D$32)*VLOOKUP(Сокращения!$C51,Коэффициенты!$B$5:$L$14,2+Сокращения!F$3-2022,FALSE)/10^6</f>
        <v>8.272956501554356</v>
      </c>
      <c r="G51" s="69">
        <f>(VLOOKUP($A51,Базовая_линия!$A$5:$N$150,5+Сокращения!G$3-2022,FALSE)-VLOOKUP(Сокращения!$A51,Проектная_линия!$A$5:$N$150,5+Сокращения!G$3-2022,FALSE))/(1-Коэффициенты!E$32)*VLOOKUP(Сокращения!$C51,Коэффициенты!$B$5:$L$14,2+Сокращения!G$3-2022,FALSE)/10^6</f>
        <v>6.1364848706949946</v>
      </c>
      <c r="H51" s="69">
        <f>(VLOOKUP($A51,Базовая_линия!$A$5:$N$150,5+Сокращения!H$3-2022,FALSE)-VLOOKUP(Сокращения!$A51,Проектная_линия!$A$5:$N$150,5+Сокращения!H$3-2022,FALSE))/(1-Коэффициенты!F$32)*VLOOKUP(Сокращения!$C51,Коэффициенты!$B$5:$L$14,2+Сокращения!H$3-2022,FALSE)/10^6</f>
        <v>7.407997753947317</v>
      </c>
      <c r="I51" s="69">
        <f>(VLOOKUP($A51,Базовая_линия!$A$5:$N$150,5+Сокращения!I$3-2022,FALSE)-VLOOKUP(Сокращения!$A51,Проектная_линия!$A$5:$N$150,5+Сокращения!I$3-2022,FALSE))/(1-Коэффициенты!G$32)*VLOOKUP(Сокращения!$C51,Коэффициенты!$B$5:$L$14,2+Сокращения!I$3-2022,FALSE)/10^6</f>
        <v>7.6766773198027858</v>
      </c>
      <c r="J51" s="69">
        <f>(VLOOKUP($A51,Базовая_линия!$A$5:$N$150,5+Сокращения!J$3-2022,FALSE)-VLOOKUP(Сокращения!$A51,Проектная_линия!$A$5:$N$150,5+Сокращения!J$3-2022,FALSE))/(1-Коэффициенты!H$32)*VLOOKUP(Сокращения!$C51,Коэффициенты!$B$5:$L$14,2+Сокращения!J$3-2022,FALSE)/10^6</f>
        <v>1.0357545451712589</v>
      </c>
      <c r="K51" s="69">
        <f>(VLOOKUP($A51,Базовая_линия!$A$5:$N$150,5+Сокращения!K$3-2022,FALSE)-VLOOKUP(Сокращения!$A51,Проектная_линия!$A$5:$N$150,5+Сокращения!K$3-2022,FALSE))/(1-Коэффициенты!I$32)*VLOOKUP(Сокращения!$C51,Коэффициенты!$B$5:$L$14,2+Сокращения!K$3-2022,FALSE)/10^6</f>
        <v>0</v>
      </c>
      <c r="L51" s="69">
        <f>(VLOOKUP($A51,Базовая_линия!$A$5:$N$150,5+Сокращения!L$3-2022,FALSE)-VLOOKUP(Сокращения!$A51,Проектная_линия!$A$5:$N$150,5+Сокращения!L$3-2022,FALSE))/(1-Коэффициенты!J$32)*VLOOKUP(Сокращения!$C51,Коэффициенты!$B$5:$L$14,2+Сокращения!L$3-2022,FALSE)/10^6</f>
        <v>0</v>
      </c>
      <c r="M51" s="69">
        <f>(VLOOKUP($A51,Базовая_линия!$A$5:$N$150,5+Сокращения!M$3-2022,FALSE)-VLOOKUP(Сокращения!$A51,Проектная_линия!$A$5:$N$150,5+Сокращения!M$3-2022,FALSE))/(1-Коэффициенты!K$32)*VLOOKUP(Сокращения!$C51,Коэффициенты!$B$5:$L$14,2+Сокращения!M$3-2022,FALSE)/10^6</f>
        <v>0</v>
      </c>
      <c r="N51" s="69">
        <f t="shared" si="1"/>
        <v>38.579138238822047</v>
      </c>
    </row>
    <row r="52" spans="1:14" x14ac:dyDescent="0.25">
      <c r="A52" s="75" t="s">
        <v>111</v>
      </c>
      <c r="B52" s="68" t="s">
        <v>112</v>
      </c>
      <c r="C52" s="76" t="s">
        <v>314</v>
      </c>
      <c r="D52" s="81"/>
      <c r="E52" s="84">
        <f>(VLOOKUP($A52,Базовая_линия!$A$5:$N$150,5+Сокращения!E$3-2022,FALSE)-VLOOKUP(Сокращения!$A52,Проектная_линия!$A$5:$N$150,5+Сокращения!E$3-2022,FALSE))/(1-Коэффициенты!C$32)*VLOOKUP(Сокращения!$C52,Коэффициенты!$B$5:$L$14,2+Сокращения!E$3-2022,FALSE)/10^6</f>
        <v>13.861591223904922</v>
      </c>
      <c r="F52" s="69">
        <f>(VLOOKUP($A52,Базовая_линия!$A$5:$N$150,5+Сокращения!F$3-2022,FALSE)-VLOOKUP(Сокращения!$A52,Проектная_линия!$A$5:$N$150,5+Сокращения!F$3-2022,FALSE))/(1-Коэффициенты!D$32)*VLOOKUP(Сокращения!$C52,Коэффициенты!$B$5:$L$14,2+Сокращения!F$3-2022,FALSE)/10^6</f>
        <v>16.051280925694179</v>
      </c>
      <c r="G52" s="69">
        <f>(VLOOKUP($A52,Базовая_линия!$A$5:$N$150,5+Сокращения!G$3-2022,FALSE)-VLOOKUP(Сокращения!$A52,Проектная_линия!$A$5:$N$150,5+Сокращения!G$3-2022,FALSE))/(1-Коэффициенты!E$32)*VLOOKUP(Сокращения!$C52,Коэффициенты!$B$5:$L$14,2+Сокращения!G$3-2022,FALSE)/10^6</f>
        <v>28.724202535988912</v>
      </c>
      <c r="H52" s="69">
        <f>(VLOOKUP($A52,Базовая_линия!$A$5:$N$150,5+Сокращения!H$3-2022,FALSE)-VLOOKUP(Сокращения!$A52,Проектная_линия!$A$5:$N$150,5+Сокращения!H$3-2022,FALSE))/(1-Коэффициенты!F$32)*VLOOKUP(Сокращения!$C52,Коэффициенты!$B$5:$L$14,2+Сокращения!H$3-2022,FALSE)/10^6</f>
        <v>12.293073334732696</v>
      </c>
      <c r="I52" s="69">
        <f>(VLOOKUP($A52,Базовая_линия!$A$5:$N$150,5+Сокращения!I$3-2022,FALSE)-VLOOKUP(Сокращения!$A52,Проектная_линия!$A$5:$N$150,5+Сокращения!I$3-2022,FALSE))/(1-Коэффициенты!G$32)*VLOOKUP(Сокращения!$C52,Коэффициенты!$B$5:$L$14,2+Сокращения!I$3-2022,FALSE)/10^6</f>
        <v>18.516070781131369</v>
      </c>
      <c r="J52" s="69">
        <f>(VLOOKUP($A52,Базовая_линия!$A$5:$N$150,5+Сокращения!J$3-2022,FALSE)-VLOOKUP(Сокращения!$A52,Проектная_линия!$A$5:$N$150,5+Сокращения!J$3-2022,FALSE))/(1-Коэффициенты!H$32)*VLOOKUP(Сокращения!$C52,Коэффициенты!$B$5:$L$14,2+Сокращения!J$3-2022,FALSE)/10^6</f>
        <v>3.3748023698375893</v>
      </c>
      <c r="K52" s="69">
        <f>(VLOOKUP($A52,Базовая_линия!$A$5:$N$150,5+Сокращения!K$3-2022,FALSE)-VLOOKUP(Сокращения!$A52,Проектная_линия!$A$5:$N$150,5+Сокращения!K$3-2022,FALSE))/(1-Коэффициенты!I$32)*VLOOKUP(Сокращения!$C52,Коэффициенты!$B$5:$L$14,2+Сокращения!K$3-2022,FALSE)/10^6</f>
        <v>0</v>
      </c>
      <c r="L52" s="69">
        <f>(VLOOKUP($A52,Базовая_линия!$A$5:$N$150,5+Сокращения!L$3-2022,FALSE)-VLOOKUP(Сокращения!$A52,Проектная_линия!$A$5:$N$150,5+Сокращения!L$3-2022,FALSE))/(1-Коэффициенты!J$32)*VLOOKUP(Сокращения!$C52,Коэффициенты!$B$5:$L$14,2+Сокращения!L$3-2022,FALSE)/10^6</f>
        <v>0</v>
      </c>
      <c r="M52" s="69">
        <f>(VLOOKUP($A52,Базовая_линия!$A$5:$N$150,5+Сокращения!M$3-2022,FALSE)-VLOOKUP(Сокращения!$A52,Проектная_линия!$A$5:$N$150,5+Сокращения!M$3-2022,FALSE))/(1-Коэффициенты!K$32)*VLOOKUP(Сокращения!$C52,Коэффициенты!$B$5:$L$14,2+Сокращения!M$3-2022,FALSE)/10^6</f>
        <v>0</v>
      </c>
      <c r="N52" s="69">
        <f t="shared" si="1"/>
        <v>92.821021171289686</v>
      </c>
    </row>
    <row r="53" spans="1:14" x14ac:dyDescent="0.25">
      <c r="A53" s="75" t="s">
        <v>115</v>
      </c>
      <c r="B53" s="68" t="s">
        <v>116</v>
      </c>
      <c r="C53" s="76" t="s">
        <v>314</v>
      </c>
      <c r="D53" s="81"/>
      <c r="E53" s="84">
        <f>(VLOOKUP($A53,Базовая_линия!$A$5:$N$150,5+Сокращения!E$3-2022,FALSE)-VLOOKUP(Сокращения!$A53,Проектная_линия!$A$5:$N$150,5+Сокращения!E$3-2022,FALSE))/(1-Коэффициенты!C$32)*VLOOKUP(Сокращения!$C53,Коэффициенты!$B$5:$L$14,2+Сокращения!E$3-2022,FALSE)/10^6</f>
        <v>8.3377432844802382</v>
      </c>
      <c r="F53" s="69">
        <f>(VLOOKUP($A53,Базовая_линия!$A$5:$N$150,5+Сокращения!F$3-2022,FALSE)-VLOOKUP(Сокращения!$A53,Проектная_линия!$A$5:$N$150,5+Сокращения!F$3-2022,FALSE))/(1-Коэффициенты!D$32)*VLOOKUP(Сокращения!$C53,Коэффициенты!$B$5:$L$14,2+Сокращения!F$3-2022,FALSE)/10^6</f>
        <v>8.6593853172250217</v>
      </c>
      <c r="G53" s="69">
        <f>(VLOOKUP($A53,Базовая_линия!$A$5:$N$150,5+Сокращения!G$3-2022,FALSE)-VLOOKUP(Сокращения!$A53,Проектная_линия!$A$5:$N$150,5+Сокращения!G$3-2022,FALSE))/(1-Коэффициенты!E$32)*VLOOKUP(Сокращения!$C53,Коэффициенты!$B$5:$L$14,2+Сокращения!G$3-2022,FALSE)/10^6</f>
        <v>9.9197990262326137</v>
      </c>
      <c r="H53" s="69">
        <f>(VLOOKUP($A53,Базовая_линия!$A$5:$N$150,5+Сокращения!H$3-2022,FALSE)-VLOOKUP(Сокращения!$A53,Проектная_линия!$A$5:$N$150,5+Сокращения!H$3-2022,FALSE))/(1-Коэффициенты!F$32)*VLOOKUP(Сокращения!$C53,Коэффициенты!$B$5:$L$14,2+Сокращения!H$3-2022,FALSE)/10^6</f>
        <v>8.6896277868799601</v>
      </c>
      <c r="I53" s="69">
        <f>(VLOOKUP($A53,Базовая_линия!$A$5:$N$150,5+Сокращения!I$3-2022,FALSE)-VLOOKUP(Сокращения!$A53,Проектная_линия!$A$5:$N$150,5+Сокращения!I$3-2022,FALSE))/(1-Коэффициенты!G$32)*VLOOKUP(Сокращения!$C53,Коэффициенты!$B$5:$L$14,2+Сокращения!I$3-2022,FALSE)/10^6</f>
        <v>9.5532439071730337</v>
      </c>
      <c r="J53" s="69">
        <f>(VLOOKUP($A53,Базовая_линия!$A$5:$N$150,5+Сокращения!J$3-2022,FALSE)-VLOOKUP(Сокращения!$A53,Проектная_линия!$A$5:$N$150,5+Сокращения!J$3-2022,FALSE))/(1-Коэффициенты!H$32)*VLOOKUP(Сокращения!$C53,Коэффициенты!$B$5:$L$14,2+Сокращения!J$3-2022,FALSE)/10^6</f>
        <v>2.5862040533395065</v>
      </c>
      <c r="K53" s="69">
        <f>(VLOOKUP($A53,Базовая_линия!$A$5:$N$150,5+Сокращения!K$3-2022,FALSE)-VLOOKUP(Сокращения!$A53,Проектная_линия!$A$5:$N$150,5+Сокращения!K$3-2022,FALSE))/(1-Коэффициенты!I$32)*VLOOKUP(Сокращения!$C53,Коэффициенты!$B$5:$L$14,2+Сокращения!K$3-2022,FALSE)/10^6</f>
        <v>0</v>
      </c>
      <c r="L53" s="69">
        <f>(VLOOKUP($A53,Базовая_линия!$A$5:$N$150,5+Сокращения!L$3-2022,FALSE)-VLOOKUP(Сокращения!$A53,Проектная_линия!$A$5:$N$150,5+Сокращения!L$3-2022,FALSE))/(1-Коэффициенты!J$32)*VLOOKUP(Сокращения!$C53,Коэффициенты!$B$5:$L$14,2+Сокращения!L$3-2022,FALSE)/10^6</f>
        <v>0</v>
      </c>
      <c r="M53" s="69">
        <f>(VLOOKUP($A53,Базовая_линия!$A$5:$N$150,5+Сокращения!M$3-2022,FALSE)-VLOOKUP(Сокращения!$A53,Проектная_линия!$A$5:$N$150,5+Сокращения!M$3-2022,FALSE))/(1-Коэффициенты!K$32)*VLOOKUP(Сокращения!$C53,Коэффициенты!$B$5:$L$14,2+Сокращения!M$3-2022,FALSE)/10^6</f>
        <v>0</v>
      </c>
      <c r="N53" s="69">
        <f t="shared" si="1"/>
        <v>47.746003375330375</v>
      </c>
    </row>
    <row r="54" spans="1:14" x14ac:dyDescent="0.25">
      <c r="A54" s="75" t="s">
        <v>41</v>
      </c>
      <c r="B54" s="68" t="s">
        <v>42</v>
      </c>
      <c r="C54" s="76" t="s">
        <v>314</v>
      </c>
      <c r="D54" s="81"/>
      <c r="E54" s="84">
        <f>(VLOOKUP($A54,Базовая_линия!$A$5:$N$150,5+Сокращения!E$3-2022,FALSE)-VLOOKUP(Сокращения!$A54,Проектная_линия!$A$5:$N$150,5+Сокращения!E$3-2022,FALSE))/(1-Коэффициенты!C$32)*VLOOKUP(Сокращения!$C54,Коэффициенты!$B$5:$L$14,2+Сокращения!E$3-2022,FALSE)/10^6</f>
        <v>9.8440959724061887</v>
      </c>
      <c r="F54" s="69">
        <f>(VLOOKUP($A54,Базовая_линия!$A$5:$N$150,5+Сокращения!F$3-2022,FALSE)-VLOOKUP(Сокращения!$A54,Проектная_линия!$A$5:$N$150,5+Сокращения!F$3-2022,FALSE))/(1-Коэффициенты!D$32)*VLOOKUP(Сокращения!$C54,Коэффициенты!$B$5:$L$14,2+Сокращения!F$3-2022,FALSE)/10^6</f>
        <v>15.221441770903759</v>
      </c>
      <c r="G54" s="69">
        <f>(VLOOKUP($A54,Базовая_линия!$A$5:$N$150,5+Сокращения!G$3-2022,FALSE)-VLOOKUP(Сокращения!$A54,Проектная_линия!$A$5:$N$150,5+Сокращения!G$3-2022,FALSE))/(1-Коэффициенты!E$32)*VLOOKUP(Сокращения!$C54,Коэффициенты!$B$5:$L$14,2+Сокращения!G$3-2022,FALSE)/10^6</f>
        <v>1.4276715599949452</v>
      </c>
      <c r="H54" s="69">
        <f>(VLOOKUP($A54,Базовая_линия!$A$5:$N$150,5+Сокращения!H$3-2022,FALSE)-VLOOKUP(Сокращения!$A54,Проектная_линия!$A$5:$N$150,5+Сокращения!H$3-2022,FALSE))/(1-Коэффициенты!F$32)*VLOOKUP(Сокращения!$C54,Коэффициенты!$B$5:$L$14,2+Сокращения!H$3-2022,FALSE)/10^6</f>
        <v>8.1792125279029371</v>
      </c>
      <c r="I54" s="69">
        <f>(VLOOKUP($A54,Базовая_линия!$A$5:$N$150,5+Сокращения!I$3-2022,FALSE)-VLOOKUP(Сокращения!$A54,Проектная_линия!$A$5:$N$150,5+Сокращения!I$3-2022,FALSE))/(1-Коэффициенты!G$32)*VLOOKUP(Сокращения!$C54,Коэффициенты!$B$5:$L$14,2+Сокращения!I$3-2022,FALSE)/10^6</f>
        <v>9.0782424171898999</v>
      </c>
      <c r="J54" s="69">
        <f>(VLOOKUP($A54,Базовая_линия!$A$5:$N$150,5+Сокращения!J$3-2022,FALSE)-VLOOKUP(Сокращения!$A54,Проектная_линия!$A$5:$N$150,5+Сокращения!J$3-2022,FALSE))/(1-Коэффициенты!H$32)*VLOOKUP(Сокращения!$C54,Коэффициенты!$B$5:$L$14,2+Сокращения!J$3-2022,FALSE)/10^6</f>
        <v>1.121294111766924</v>
      </c>
      <c r="K54" s="69">
        <f>(VLOOKUP($A54,Базовая_линия!$A$5:$N$150,5+Сокращения!K$3-2022,FALSE)-VLOOKUP(Сокращения!$A54,Проектная_линия!$A$5:$N$150,5+Сокращения!K$3-2022,FALSE))/(1-Коэффициенты!I$32)*VLOOKUP(Сокращения!$C54,Коэффициенты!$B$5:$L$14,2+Сокращения!K$3-2022,FALSE)/10^6</f>
        <v>0</v>
      </c>
      <c r="L54" s="69">
        <f>(VLOOKUP($A54,Базовая_линия!$A$5:$N$150,5+Сокращения!L$3-2022,FALSE)-VLOOKUP(Сокращения!$A54,Проектная_линия!$A$5:$N$150,5+Сокращения!L$3-2022,FALSE))/(1-Коэффициенты!J$32)*VLOOKUP(Сокращения!$C54,Коэффициенты!$B$5:$L$14,2+Сокращения!L$3-2022,FALSE)/10^6</f>
        <v>0</v>
      </c>
      <c r="M54" s="69">
        <f>(VLOOKUP($A54,Базовая_линия!$A$5:$N$150,5+Сокращения!M$3-2022,FALSE)-VLOOKUP(Сокращения!$A54,Проектная_линия!$A$5:$N$150,5+Сокращения!M$3-2022,FALSE))/(1-Коэффициенты!K$32)*VLOOKUP(Сокращения!$C54,Коэффициенты!$B$5:$L$14,2+Сокращения!M$3-2022,FALSE)/10^6</f>
        <v>0</v>
      </c>
      <c r="N54" s="69">
        <f t="shared" si="1"/>
        <v>44.871958360164648</v>
      </c>
    </row>
    <row r="55" spans="1:14" x14ac:dyDescent="0.25">
      <c r="A55" s="75" t="s">
        <v>109</v>
      </c>
      <c r="B55" s="68" t="s">
        <v>110</v>
      </c>
      <c r="C55" s="76" t="s">
        <v>314</v>
      </c>
      <c r="D55" s="81"/>
      <c r="E55" s="84">
        <f>(VLOOKUP($A55,Базовая_линия!$A$5:$N$150,5+Сокращения!E$3-2022,FALSE)-VLOOKUP(Сокращения!$A55,Проектная_линия!$A$5:$N$150,5+Сокращения!E$3-2022,FALSE))/(1-Коэффициенты!C$32)*VLOOKUP(Сокращения!$C55,Коэффициенты!$B$5:$L$14,2+Сокращения!E$3-2022,FALSE)/10^6</f>
        <v>1.8440332327930562</v>
      </c>
      <c r="F55" s="69">
        <f>(VLOOKUP($A55,Базовая_линия!$A$5:$N$150,5+Сокращения!F$3-2022,FALSE)-VLOOKUP(Сокращения!$A55,Проектная_линия!$A$5:$N$150,5+Сокращения!F$3-2022,FALSE))/(1-Коэффициенты!D$32)*VLOOKUP(Сокращения!$C55,Коэффициенты!$B$5:$L$14,2+Сокращения!F$3-2022,FALSE)/10^6</f>
        <v>4.5795977650718935</v>
      </c>
      <c r="G55" s="69">
        <f>(VLOOKUP($A55,Базовая_линия!$A$5:$N$150,5+Сокращения!G$3-2022,FALSE)-VLOOKUP(Сокращения!$A55,Проектная_линия!$A$5:$N$150,5+Сокращения!G$3-2022,FALSE))/(1-Коэффициенты!E$32)*VLOOKUP(Сокращения!$C55,Коэффициенты!$B$5:$L$14,2+Сокращения!G$3-2022,FALSE)/10^6</f>
        <v>10.70216969454796</v>
      </c>
      <c r="H55" s="69">
        <f>(VLOOKUP($A55,Базовая_линия!$A$5:$N$150,5+Сокращения!H$3-2022,FALSE)-VLOOKUP(Сокращения!$A55,Проектная_линия!$A$5:$N$150,5+Сокращения!H$3-2022,FALSE))/(1-Коэффициенты!F$32)*VLOOKUP(Сокращения!$C55,Коэффициенты!$B$5:$L$14,2+Сокращения!H$3-2022,FALSE)/10^6</f>
        <v>11.646254847233122</v>
      </c>
      <c r="I55" s="69">
        <f>(VLOOKUP($A55,Базовая_линия!$A$5:$N$150,5+Сокращения!I$3-2022,FALSE)-VLOOKUP(Сокращения!$A55,Проектная_линия!$A$5:$N$150,5+Сокращения!I$3-2022,FALSE))/(1-Коэффициенты!G$32)*VLOOKUP(Сокращения!$C55,Коэффициенты!$B$5:$L$14,2+Сокращения!I$3-2022,FALSE)/10^6</f>
        <v>8.1359116285034254</v>
      </c>
      <c r="J55" s="69">
        <f>(VLOOKUP($A55,Базовая_линия!$A$5:$N$150,5+Сокращения!J$3-2022,FALSE)-VLOOKUP(Сокращения!$A55,Проектная_линия!$A$5:$N$150,5+Сокращения!J$3-2022,FALSE))/(1-Коэффициенты!H$32)*VLOOKUP(Сокращения!$C55,Коэффициенты!$B$5:$L$14,2+Сокращения!J$3-2022,FALSE)/10^6</f>
        <v>4.3026184023957725</v>
      </c>
      <c r="K55" s="69">
        <f>(VLOOKUP($A55,Базовая_линия!$A$5:$N$150,5+Сокращения!K$3-2022,FALSE)-VLOOKUP(Сокращения!$A55,Проектная_линия!$A$5:$N$150,5+Сокращения!K$3-2022,FALSE))/(1-Коэффициенты!I$32)*VLOOKUP(Сокращения!$C55,Коэффициенты!$B$5:$L$14,2+Сокращения!K$3-2022,FALSE)/10^6</f>
        <v>0</v>
      </c>
      <c r="L55" s="69">
        <f>(VLOOKUP($A55,Базовая_линия!$A$5:$N$150,5+Сокращения!L$3-2022,FALSE)-VLOOKUP(Сокращения!$A55,Проектная_линия!$A$5:$N$150,5+Сокращения!L$3-2022,FALSE))/(1-Коэффициенты!J$32)*VLOOKUP(Сокращения!$C55,Коэффициенты!$B$5:$L$14,2+Сокращения!L$3-2022,FALSE)/10^6</f>
        <v>0</v>
      </c>
      <c r="M55" s="69">
        <f>(VLOOKUP($A55,Базовая_линия!$A$5:$N$150,5+Сокращения!M$3-2022,FALSE)-VLOOKUP(Сокращения!$A55,Проектная_линия!$A$5:$N$150,5+Сокращения!M$3-2022,FALSE))/(1-Коэффициенты!K$32)*VLOOKUP(Сокращения!$C55,Коэффициенты!$B$5:$L$14,2+Сокращения!M$3-2022,FALSE)/10^6</f>
        <v>0</v>
      </c>
      <c r="N55" s="69">
        <f t="shared" si="1"/>
        <v>41.210585570545227</v>
      </c>
    </row>
    <row r="56" spans="1:14" x14ac:dyDescent="0.25">
      <c r="A56" s="75" t="s">
        <v>295</v>
      </c>
      <c r="B56" s="68" t="s">
        <v>296</v>
      </c>
      <c r="C56" s="76" t="s">
        <v>314</v>
      </c>
      <c r="D56" s="81"/>
      <c r="E56" s="84">
        <f>(VLOOKUP($A56,Базовая_линия!$A$5:$N$150,5+Сокращения!E$3-2022,FALSE)-VLOOKUP(Сокращения!$A56,Проектная_линия!$A$5:$N$150,5+Сокращения!E$3-2022,FALSE))/(1-Коэффициенты!C$32)*VLOOKUP(Сокращения!$C56,Коэффициенты!$B$5:$L$14,2+Сокращения!E$3-2022,FALSE)/10^6</f>
        <v>2.0770069354493663</v>
      </c>
      <c r="F56" s="69">
        <f>(VLOOKUP($A56,Базовая_линия!$A$5:$N$150,5+Сокращения!F$3-2022,FALSE)-VLOOKUP(Сокращения!$A56,Проектная_линия!$A$5:$N$150,5+Сокращения!F$3-2022,FALSE))/(1-Коэффициенты!D$32)*VLOOKUP(Сокращения!$C56,Коэффициенты!$B$5:$L$14,2+Сокращения!F$3-2022,FALSE)/10^6</f>
        <v>2.325951107812855</v>
      </c>
      <c r="G56" s="69">
        <f>(VLOOKUP($A56,Базовая_линия!$A$5:$N$150,5+Сокращения!G$3-2022,FALSE)-VLOOKUP(Сокращения!$A56,Проектная_линия!$A$5:$N$150,5+Сокращения!G$3-2022,FALSE))/(1-Коэффициенты!E$32)*VLOOKUP(Сокращения!$C56,Коэффициенты!$B$5:$L$14,2+Сокращения!G$3-2022,FALSE)/10^6</f>
        <v>9.0436255857258789</v>
      </c>
      <c r="H56" s="69">
        <f>(VLOOKUP($A56,Базовая_линия!$A$5:$N$150,5+Сокращения!H$3-2022,FALSE)-VLOOKUP(Сокращения!$A56,Проектная_линия!$A$5:$N$150,5+Сокращения!H$3-2022,FALSE))/(1-Коэффициенты!F$32)*VLOOKUP(Сокращения!$C56,Коэффициенты!$B$5:$L$14,2+Сокращения!H$3-2022,FALSE)/10^6</f>
        <v>9.6214272961001104</v>
      </c>
      <c r="I56" s="69">
        <f>(VLOOKUP($A56,Базовая_линия!$A$5:$N$150,5+Сокращения!I$3-2022,FALSE)-VLOOKUP(Сокращения!$A56,Проектная_линия!$A$5:$N$150,5+Сокращения!I$3-2022,FALSE))/(1-Коэффициенты!G$32)*VLOOKUP(Сокращения!$C56,Коэффициенты!$B$5:$L$14,2+Сокращения!I$3-2022,FALSE)/10^6</f>
        <v>7.0380853951932494</v>
      </c>
      <c r="J56" s="69">
        <f>(VLOOKUP($A56,Базовая_линия!$A$5:$N$150,5+Сокращения!J$3-2022,FALSE)-VLOOKUP(Сокращения!$A56,Проектная_линия!$A$5:$N$150,5+Сокращения!J$3-2022,FALSE))/(1-Коэффициенты!H$32)*VLOOKUP(Сокращения!$C56,Коэффициенты!$B$5:$L$14,2+Сокращения!J$3-2022,FALSE)/10^6</f>
        <v>2.9775572673933732</v>
      </c>
      <c r="K56" s="69">
        <f>(VLOOKUP($A56,Базовая_линия!$A$5:$N$150,5+Сокращения!K$3-2022,FALSE)-VLOOKUP(Сокращения!$A56,Проектная_линия!$A$5:$N$150,5+Сокращения!K$3-2022,FALSE))/(1-Коэффициенты!I$32)*VLOOKUP(Сокращения!$C56,Коэффициенты!$B$5:$L$14,2+Сокращения!K$3-2022,FALSE)/10^6</f>
        <v>0</v>
      </c>
      <c r="L56" s="69">
        <f>(VLOOKUP($A56,Базовая_линия!$A$5:$N$150,5+Сокращения!L$3-2022,FALSE)-VLOOKUP(Сокращения!$A56,Проектная_линия!$A$5:$N$150,5+Сокращения!L$3-2022,FALSE))/(1-Коэффициенты!J$32)*VLOOKUP(Сокращения!$C56,Коэффициенты!$B$5:$L$14,2+Сокращения!L$3-2022,FALSE)/10^6</f>
        <v>0</v>
      </c>
      <c r="M56" s="69">
        <f>(VLOOKUP($A56,Базовая_линия!$A$5:$N$150,5+Сокращения!M$3-2022,FALSE)-VLOOKUP(Сокращения!$A56,Проектная_линия!$A$5:$N$150,5+Сокращения!M$3-2022,FALSE))/(1-Коэффициенты!K$32)*VLOOKUP(Сокращения!$C56,Коэффициенты!$B$5:$L$14,2+Сокращения!M$3-2022,FALSE)/10^6</f>
        <v>0</v>
      </c>
      <c r="N56" s="69">
        <f t="shared" si="1"/>
        <v>33.083653587674831</v>
      </c>
    </row>
    <row r="57" spans="1:14" x14ac:dyDescent="0.25">
      <c r="A57" s="75" t="s">
        <v>27</v>
      </c>
      <c r="B57" s="68" t="s">
        <v>28</v>
      </c>
      <c r="C57" s="76" t="s">
        <v>314</v>
      </c>
      <c r="D57" s="81"/>
      <c r="E57" s="84">
        <f>(VLOOKUP($A57,Базовая_линия!$A$5:$N$150,5+Сокращения!E$3-2022,FALSE)-VLOOKUP(Сокращения!$A57,Проектная_линия!$A$5:$N$150,5+Сокращения!E$3-2022,FALSE))/(1-Коэффициенты!C$32)*VLOOKUP(Сокращения!$C57,Коэффициенты!$B$5:$L$14,2+Сокращения!E$3-2022,FALSE)/10^6</f>
        <v>3.5630260426757312</v>
      </c>
      <c r="F57" s="69">
        <f>(VLOOKUP($A57,Базовая_линия!$A$5:$N$150,5+Сокращения!F$3-2022,FALSE)-VLOOKUP(Сокращения!$A57,Проектная_линия!$A$5:$N$150,5+Сокращения!F$3-2022,FALSE))/(1-Коэффициенты!D$32)*VLOOKUP(Сокращения!$C57,Коэффициенты!$B$5:$L$14,2+Сокращения!F$3-2022,FALSE)/10^6</f>
        <v>2.1443335101821157</v>
      </c>
      <c r="G57" s="69">
        <f>(VLOOKUP($A57,Базовая_линия!$A$5:$N$150,5+Сокращения!G$3-2022,FALSE)-VLOOKUP(Сокращения!$A57,Проектная_линия!$A$5:$N$150,5+Сокращения!G$3-2022,FALSE))/(1-Коэффициенты!E$32)*VLOOKUP(Сокращения!$C57,Коэффициенты!$B$5:$L$14,2+Сокращения!G$3-2022,FALSE)/10^6</f>
        <v>2.7175793594576545</v>
      </c>
      <c r="H57" s="69">
        <f>(VLOOKUP($A57,Базовая_линия!$A$5:$N$150,5+Сокращения!H$3-2022,FALSE)-VLOOKUP(Сокращения!$A57,Проектная_линия!$A$5:$N$150,5+Сокращения!H$3-2022,FALSE))/(1-Коэффициенты!F$32)*VLOOKUP(Сокращения!$C57,Коэффициенты!$B$5:$L$14,2+Сокращения!H$3-2022,FALSE)/10^6</f>
        <v>2.9500889771415175</v>
      </c>
      <c r="I57" s="69">
        <f>(VLOOKUP($A57,Базовая_линия!$A$5:$N$150,5+Сокращения!I$3-2022,FALSE)-VLOOKUP(Сокращения!$A57,Проектная_линия!$A$5:$N$150,5+Сокращения!I$3-2022,FALSE))/(1-Коэффициенты!G$32)*VLOOKUP(Сокращения!$C57,Коэффициенты!$B$5:$L$14,2+Сокращения!I$3-2022,FALSE)/10^6</f>
        <v>3.1574475292596533</v>
      </c>
      <c r="J57" s="69">
        <f>(VLOOKUP($A57,Базовая_линия!$A$5:$N$150,5+Сокращения!J$3-2022,FALSE)-VLOOKUP(Сокращения!$A57,Проектная_линия!$A$5:$N$150,5+Сокращения!J$3-2022,FALSE))/(1-Коэффициенты!H$32)*VLOOKUP(Сокращения!$C57,Коэффициенты!$B$5:$L$14,2+Сокращения!J$3-2022,FALSE)/10^6</f>
        <v>3.57545456305645</v>
      </c>
      <c r="K57" s="69">
        <f>(VLOOKUP($A57,Базовая_линия!$A$5:$N$150,5+Сокращения!K$3-2022,FALSE)-VLOOKUP(Сокращения!$A57,Проектная_линия!$A$5:$N$150,5+Сокращения!K$3-2022,FALSE))/(1-Коэффициенты!I$32)*VLOOKUP(Сокращения!$C57,Коэффициенты!$B$5:$L$14,2+Сокращения!K$3-2022,FALSE)/10^6</f>
        <v>0</v>
      </c>
      <c r="L57" s="69">
        <f>(VLOOKUP($A57,Базовая_линия!$A$5:$N$150,5+Сокращения!L$3-2022,FALSE)-VLOOKUP(Сокращения!$A57,Проектная_линия!$A$5:$N$150,5+Сокращения!L$3-2022,FALSE))/(1-Коэффициенты!J$32)*VLOOKUP(Сокращения!$C57,Коэффициенты!$B$5:$L$14,2+Сокращения!L$3-2022,FALSE)/10^6</f>
        <v>0</v>
      </c>
      <c r="M57" s="69">
        <f>(VLOOKUP($A57,Базовая_линия!$A$5:$N$150,5+Сокращения!M$3-2022,FALSE)-VLOOKUP(Сокращения!$A57,Проектная_линия!$A$5:$N$150,5+Сокращения!M$3-2022,FALSE))/(1-Коэффициенты!K$32)*VLOOKUP(Сокращения!$C57,Коэффициенты!$B$5:$L$14,2+Сокращения!M$3-2022,FALSE)/10^6</f>
        <v>0</v>
      </c>
      <c r="N57" s="69">
        <f t="shared" si="1"/>
        <v>18.107929981773122</v>
      </c>
    </row>
    <row r="58" spans="1:14" x14ac:dyDescent="0.25">
      <c r="A58" s="75" t="s">
        <v>103</v>
      </c>
      <c r="B58" s="68" t="s">
        <v>104</v>
      </c>
      <c r="C58" s="76" t="s">
        <v>314</v>
      </c>
      <c r="D58" s="81"/>
      <c r="E58" s="84">
        <f>(VLOOKUP($A58,Базовая_линия!$A$5:$N$150,5+Сокращения!E$3-2022,FALSE)-VLOOKUP(Сокращения!$A58,Проектная_линия!$A$5:$N$150,5+Сокращения!E$3-2022,FALSE))/(1-Коэффициенты!C$32)*VLOOKUP(Сокращения!$C58,Коэффициенты!$B$5:$L$14,2+Сокращения!E$3-2022,FALSE)/10^6</f>
        <v>7.7640878705417125</v>
      </c>
      <c r="F58" s="69">
        <f>(VLOOKUP($A58,Базовая_линия!$A$5:$N$150,5+Сокращения!F$3-2022,FALSE)-VLOOKUP(Сокращения!$A58,Проектная_линия!$A$5:$N$150,5+Сокращения!F$3-2022,FALSE))/(1-Коэффициенты!D$32)*VLOOKUP(Сокращения!$C58,Коэффициенты!$B$5:$L$14,2+Сокращения!F$3-2022,FALSE)/10^6</f>
        <v>6.6714263548219375</v>
      </c>
      <c r="G58" s="69">
        <f>(VLOOKUP($A58,Базовая_линия!$A$5:$N$150,5+Сокращения!G$3-2022,FALSE)-VLOOKUP(Сокращения!$A58,Проектная_линия!$A$5:$N$150,5+Сокращения!G$3-2022,FALSE))/(1-Коэффициенты!E$32)*VLOOKUP(Сокращения!$C58,Коэффициенты!$B$5:$L$14,2+Сокращения!G$3-2022,FALSE)/10^6</f>
        <v>1.63705965183536</v>
      </c>
      <c r="H58" s="69">
        <f>(VLOOKUP($A58,Базовая_линия!$A$5:$N$150,5+Сокращения!H$3-2022,FALSE)-VLOOKUP(Сокращения!$A58,Проектная_линия!$A$5:$N$150,5+Сокращения!H$3-2022,FALSE))/(1-Коэффициенты!F$32)*VLOOKUP(Сокращения!$C58,Коэффициенты!$B$5:$L$14,2+Сокращения!H$3-2022,FALSE)/10^6</f>
        <v>5.2821186808012275</v>
      </c>
      <c r="I58" s="69">
        <f>(VLOOKUP($A58,Базовая_линия!$A$5:$N$150,5+Сокращения!I$3-2022,FALSE)-VLOOKUP(Сокращения!$A58,Проектная_линия!$A$5:$N$150,5+Сокращения!I$3-2022,FALSE))/(1-Коэффициенты!G$32)*VLOOKUP(Сокращения!$C58,Коэффициенты!$B$5:$L$14,2+Сокращения!I$3-2022,FALSE)/10^6</f>
        <v>5.3786058731583353</v>
      </c>
      <c r="J58" s="69">
        <f>(VLOOKUP($A58,Базовая_линия!$A$5:$N$150,5+Сокращения!J$3-2022,FALSE)-VLOOKUP(Сокращения!$A58,Проектная_линия!$A$5:$N$150,5+Сокращения!J$3-2022,FALSE))/(1-Коэффициенты!H$32)*VLOOKUP(Сокращения!$C58,Коэффициенты!$B$5:$L$14,2+Сокращения!J$3-2022,FALSE)/10^6</f>
        <v>3.1622589194635311</v>
      </c>
      <c r="K58" s="69">
        <f>(VLOOKUP($A58,Базовая_линия!$A$5:$N$150,5+Сокращения!K$3-2022,FALSE)-VLOOKUP(Сокращения!$A58,Проектная_линия!$A$5:$N$150,5+Сокращения!K$3-2022,FALSE))/(1-Коэффициенты!I$32)*VLOOKUP(Сокращения!$C58,Коэффициенты!$B$5:$L$14,2+Сокращения!K$3-2022,FALSE)/10^6</f>
        <v>0</v>
      </c>
      <c r="L58" s="69">
        <f>(VLOOKUP($A58,Базовая_линия!$A$5:$N$150,5+Сокращения!L$3-2022,FALSE)-VLOOKUP(Сокращения!$A58,Проектная_линия!$A$5:$N$150,5+Сокращения!L$3-2022,FALSE))/(1-Коэффициенты!J$32)*VLOOKUP(Сокращения!$C58,Коэффициенты!$B$5:$L$14,2+Сокращения!L$3-2022,FALSE)/10^6</f>
        <v>0</v>
      </c>
      <c r="M58" s="69">
        <f>(VLOOKUP($A58,Базовая_линия!$A$5:$N$150,5+Сокращения!M$3-2022,FALSE)-VLOOKUP(Сокращения!$A58,Проектная_линия!$A$5:$N$150,5+Сокращения!M$3-2022,FALSE))/(1-Коэффициенты!K$32)*VLOOKUP(Сокращения!$C58,Коэффициенты!$B$5:$L$14,2+Сокращения!M$3-2022,FALSE)/10^6</f>
        <v>0</v>
      </c>
      <c r="N58" s="69">
        <f t="shared" si="1"/>
        <v>29.895557350622106</v>
      </c>
    </row>
    <row r="59" spans="1:14" x14ac:dyDescent="0.25">
      <c r="A59" s="75" t="s">
        <v>283</v>
      </c>
      <c r="B59" s="68" t="s">
        <v>284</v>
      </c>
      <c r="C59" s="76" t="s">
        <v>314</v>
      </c>
      <c r="D59" s="81"/>
      <c r="E59" s="84">
        <f>(VLOOKUP($A59,Базовая_линия!$A$5:$N$150,5+Сокращения!E$3-2022,FALSE)-VLOOKUP(Сокращения!$A59,Проектная_линия!$A$5:$N$150,5+Сокращения!E$3-2022,FALSE))/(1-Коэффициенты!C$32)*VLOOKUP(Сокращения!$C59,Коэффициенты!$B$5:$L$14,2+Сокращения!E$3-2022,FALSE)/10^6</f>
        <v>20.372853152834583</v>
      </c>
      <c r="F59" s="69">
        <f>(VLOOKUP($A59,Базовая_линия!$A$5:$N$150,5+Сокращения!F$3-2022,FALSE)-VLOOKUP(Сокращения!$A59,Проектная_линия!$A$5:$N$150,5+Сокращения!F$3-2022,FALSE))/(1-Коэффициенты!D$32)*VLOOKUP(Сокращения!$C59,Коэффициенты!$B$5:$L$14,2+Сокращения!F$3-2022,FALSE)/10^6</f>
        <v>18.571018140361815</v>
      </c>
      <c r="G59" s="69">
        <f>(VLOOKUP($A59,Базовая_линия!$A$5:$N$150,5+Сокращения!G$3-2022,FALSE)-VLOOKUP(Сокращения!$A59,Проектная_линия!$A$5:$N$150,5+Сокращения!G$3-2022,FALSE))/(1-Коэффициенты!E$32)*VLOOKUP(Сокращения!$C59,Коэффициенты!$B$5:$L$14,2+Сокращения!G$3-2022,FALSE)/10^6</f>
        <v>13.382576249060001</v>
      </c>
      <c r="H59" s="69">
        <f>(VLOOKUP($A59,Базовая_линия!$A$5:$N$150,5+Сокращения!H$3-2022,FALSE)-VLOOKUP(Сокращения!$A59,Проектная_линия!$A$5:$N$150,5+Сокращения!H$3-2022,FALSE))/(1-Коэффициенты!F$32)*VLOOKUP(Сокращения!$C59,Коэффициенты!$B$5:$L$14,2+Сокращения!H$3-2022,FALSE)/10^6</f>
        <v>20.340864249219788</v>
      </c>
      <c r="I59" s="69">
        <f>(VLOOKUP($A59,Базовая_линия!$A$5:$N$150,5+Сокращения!I$3-2022,FALSE)-VLOOKUP(Сокращения!$A59,Проектная_линия!$A$5:$N$150,5+Сокращения!I$3-2022,FALSE))/(1-Коэффициенты!G$32)*VLOOKUP(Сокращения!$C59,Коэффициенты!$B$5:$L$14,2+Сокращения!I$3-2022,FALSE)/10^6</f>
        <v>18.654216485098718</v>
      </c>
      <c r="J59" s="69">
        <f>(VLOOKUP($A59,Базовая_линия!$A$5:$N$150,5+Сокращения!J$3-2022,FALSE)-VLOOKUP(Сокращения!$A59,Проектная_линия!$A$5:$N$150,5+Сокращения!J$3-2022,FALSE))/(1-Коэффициенты!H$32)*VLOOKUP(Сокращения!$C59,Коэффициенты!$B$5:$L$14,2+Сокращения!J$3-2022,FALSE)/10^6</f>
        <v>3.8137590080482262</v>
      </c>
      <c r="K59" s="69">
        <f>(VLOOKUP($A59,Базовая_линия!$A$5:$N$150,5+Сокращения!K$3-2022,FALSE)-VLOOKUP(Сокращения!$A59,Проектная_линия!$A$5:$N$150,5+Сокращения!K$3-2022,FALSE))/(1-Коэффициенты!I$32)*VLOOKUP(Сокращения!$C59,Коэффициенты!$B$5:$L$14,2+Сокращения!K$3-2022,FALSE)/10^6</f>
        <v>0</v>
      </c>
      <c r="L59" s="69">
        <f>(VLOOKUP($A59,Базовая_линия!$A$5:$N$150,5+Сокращения!L$3-2022,FALSE)-VLOOKUP(Сокращения!$A59,Проектная_линия!$A$5:$N$150,5+Сокращения!L$3-2022,FALSE))/(1-Коэффициенты!J$32)*VLOOKUP(Сокращения!$C59,Коэффициенты!$B$5:$L$14,2+Сокращения!L$3-2022,FALSE)/10^6</f>
        <v>0</v>
      </c>
      <c r="M59" s="69">
        <f>(VLOOKUP($A59,Базовая_линия!$A$5:$N$150,5+Сокращения!M$3-2022,FALSE)-VLOOKUP(Сокращения!$A59,Проектная_линия!$A$5:$N$150,5+Сокращения!M$3-2022,FALSE))/(1-Коэффициенты!K$32)*VLOOKUP(Сокращения!$C59,Коэффициенты!$B$5:$L$14,2+Сокращения!M$3-2022,FALSE)/10^6</f>
        <v>0</v>
      </c>
      <c r="N59" s="69">
        <f t="shared" si="1"/>
        <v>95.135287284623118</v>
      </c>
    </row>
    <row r="60" spans="1:14" x14ac:dyDescent="0.25">
      <c r="A60" s="75" t="s">
        <v>285</v>
      </c>
      <c r="B60" s="68" t="s">
        <v>286</v>
      </c>
      <c r="C60" s="76" t="s">
        <v>314</v>
      </c>
      <c r="D60" s="81"/>
      <c r="E60" s="84">
        <f>(VLOOKUP($A60,Базовая_линия!$A$5:$N$150,5+Сокращения!E$3-2022,FALSE)-VLOOKUP(Сокращения!$A60,Проектная_линия!$A$5:$N$150,5+Сокращения!E$3-2022,FALSE))/(1-Коэффициенты!C$32)*VLOOKUP(Сокращения!$C60,Коэффициенты!$B$5:$L$14,2+Сокращения!E$3-2022,FALSE)/10^6</f>
        <v>4.9688070893428504</v>
      </c>
      <c r="F60" s="69">
        <f>(VLOOKUP($A60,Базовая_линия!$A$5:$N$150,5+Сокращения!F$3-2022,FALSE)-VLOOKUP(Сокращения!$A60,Проектная_линия!$A$5:$N$150,5+Сокращения!F$3-2022,FALSE))/(1-Коэффициенты!D$32)*VLOOKUP(Сокращения!$C60,Коэффициенты!$B$5:$L$14,2+Сокращения!F$3-2022,FALSE)/10^6</f>
        <v>12.347814327517035</v>
      </c>
      <c r="G60" s="69">
        <f>(VLOOKUP($A60,Базовая_линия!$A$5:$N$150,5+Сокращения!G$3-2022,FALSE)-VLOOKUP(Сокращения!$A60,Проектная_линия!$A$5:$N$150,5+Сокращения!G$3-2022,FALSE))/(1-Коэффициенты!E$32)*VLOOKUP(Сокращения!$C60,Коэффициенты!$B$5:$L$14,2+Сокращения!G$3-2022,FALSE)/10^6</f>
        <v>10.367266392697944</v>
      </c>
      <c r="H60" s="69">
        <f>(VLOOKUP($A60,Базовая_линия!$A$5:$N$150,5+Сокращения!H$3-2022,FALSE)-VLOOKUP(Сокращения!$A60,Проектная_линия!$A$5:$N$150,5+Сокращения!H$3-2022,FALSE))/(1-Коэффициенты!F$32)*VLOOKUP(Сокращения!$C60,Коэффициенты!$B$5:$L$14,2+Сокращения!H$3-2022,FALSE)/10^6</f>
        <v>9.9833961818029149</v>
      </c>
      <c r="I60" s="69">
        <f>(VLOOKUP($A60,Базовая_линия!$A$5:$N$150,5+Сокращения!I$3-2022,FALSE)-VLOOKUP(Сокращения!$A60,Проектная_линия!$A$5:$N$150,5+Сокращения!I$3-2022,FALSE))/(1-Коэффициенты!G$32)*VLOOKUP(Сокращения!$C60,Коэффициенты!$B$5:$L$14,2+Сокращения!I$3-2022,FALSE)/10^6</f>
        <v>10.738816725713686</v>
      </c>
      <c r="J60" s="69">
        <f>(VLOOKUP($A60,Базовая_линия!$A$5:$N$150,5+Сокращения!J$3-2022,FALSE)-VLOOKUP(Сокращения!$A60,Проектная_линия!$A$5:$N$150,5+Сокращения!J$3-2022,FALSE))/(1-Коэффициенты!H$32)*VLOOKUP(Сокращения!$C60,Коэффициенты!$B$5:$L$14,2+Сокращения!J$3-2022,FALSE)/10^6</f>
        <v>6.3648375644031381</v>
      </c>
      <c r="K60" s="69">
        <f>(VLOOKUP($A60,Базовая_линия!$A$5:$N$150,5+Сокращения!K$3-2022,FALSE)-VLOOKUP(Сокращения!$A60,Проектная_линия!$A$5:$N$150,5+Сокращения!K$3-2022,FALSE))/(1-Коэффициенты!I$32)*VLOOKUP(Сокращения!$C60,Коэффициенты!$B$5:$L$14,2+Сокращения!K$3-2022,FALSE)/10^6</f>
        <v>0</v>
      </c>
      <c r="L60" s="69">
        <f>(VLOOKUP($A60,Базовая_линия!$A$5:$N$150,5+Сокращения!L$3-2022,FALSE)-VLOOKUP(Сокращения!$A60,Проектная_линия!$A$5:$N$150,5+Сокращения!L$3-2022,FALSE))/(1-Коэффициенты!J$32)*VLOOKUP(Сокращения!$C60,Коэффициенты!$B$5:$L$14,2+Сокращения!L$3-2022,FALSE)/10^6</f>
        <v>0</v>
      </c>
      <c r="M60" s="69">
        <f>(VLOOKUP($A60,Базовая_линия!$A$5:$N$150,5+Сокращения!M$3-2022,FALSE)-VLOOKUP(Сокращения!$A60,Проектная_линия!$A$5:$N$150,5+Сокращения!M$3-2022,FALSE))/(1-Коэффициенты!K$32)*VLOOKUP(Сокращения!$C60,Коэффициенты!$B$5:$L$14,2+Сокращения!M$3-2022,FALSE)/10^6</f>
        <v>0</v>
      </c>
      <c r="N60" s="69">
        <f t="shared" si="1"/>
        <v>54.770938281477576</v>
      </c>
    </row>
    <row r="61" spans="1:14" x14ac:dyDescent="0.25">
      <c r="A61" s="75" t="s">
        <v>221</v>
      </c>
      <c r="B61" s="68" t="s">
        <v>222</v>
      </c>
      <c r="C61" s="76" t="s">
        <v>314</v>
      </c>
      <c r="D61" s="81"/>
      <c r="E61" s="84">
        <f>(VLOOKUP($A61,Базовая_линия!$A$5:$N$150,5+Сокращения!E$3-2022,FALSE)-VLOOKUP(Сокращения!$A61,Проектная_линия!$A$5:$N$150,5+Сокращения!E$3-2022,FALSE))/(1-Коэффициенты!C$32)*VLOOKUP(Сокращения!$C61,Коэффициенты!$B$5:$L$14,2+Сокращения!E$3-2022,FALSE)/10^6</f>
        <v>0</v>
      </c>
      <c r="F61" s="69">
        <f>(VLOOKUP($A61,Базовая_линия!$A$5:$N$150,5+Сокращения!F$3-2022,FALSE)-VLOOKUP(Сокращения!$A61,Проектная_линия!$A$5:$N$150,5+Сокращения!F$3-2022,FALSE))/(1-Коэффициенты!D$32)*VLOOKUP(Сокращения!$C61,Коэффициенты!$B$5:$L$14,2+Сокращения!F$3-2022,FALSE)/10^6</f>
        <v>4.2198923985956807</v>
      </c>
      <c r="G61" s="69">
        <f>(VLOOKUP($A61,Базовая_линия!$A$5:$N$150,5+Сокращения!G$3-2022,FALSE)-VLOOKUP(Сокращения!$A61,Проектная_линия!$A$5:$N$150,5+Сокращения!G$3-2022,FALSE))/(1-Коэффициенты!E$32)*VLOOKUP(Сокращения!$C61,Коэффициенты!$B$5:$L$14,2+Сокращения!G$3-2022,FALSE)/10^6</f>
        <v>7.7328944821623917</v>
      </c>
      <c r="H61" s="69">
        <f>(VLOOKUP($A61,Базовая_линия!$A$5:$N$150,5+Сокращения!H$3-2022,FALSE)-VLOOKUP(Сокращения!$A61,Проектная_линия!$A$5:$N$150,5+Сокращения!H$3-2022,FALSE))/(1-Коэффициенты!F$32)*VLOOKUP(Сокращения!$C61,Коэффициенты!$B$5:$L$14,2+Сокращения!H$3-2022,FALSE)/10^6</f>
        <v>7.1163049667433373</v>
      </c>
      <c r="I61" s="69">
        <f>(VLOOKUP($A61,Базовая_линия!$A$5:$N$150,5+Сокращения!I$3-2022,FALSE)-VLOOKUP(Сокращения!$A61,Проектная_линия!$A$5:$N$150,5+Сокращения!I$3-2022,FALSE))/(1-Коэффициенты!G$32)*VLOOKUP(Сокращения!$C61,Коэффициенты!$B$5:$L$14,2+Сокращения!I$3-2022,FALSE)/10^6</f>
        <v>7.5169087181076133</v>
      </c>
      <c r="J61" s="69">
        <f>(VLOOKUP($A61,Базовая_линия!$A$5:$N$150,5+Сокращения!J$3-2022,FALSE)-VLOOKUP(Сокращения!$A61,Проектная_линия!$A$5:$N$150,5+Сокращения!J$3-2022,FALSE))/(1-Коэффициенты!H$32)*VLOOKUP(Сокращения!$C61,Коэффициенты!$B$5:$L$14,2+Сокращения!J$3-2022,FALSE)/10^6</f>
        <v>7.5169087181076133</v>
      </c>
      <c r="K61" s="69">
        <f>(VLOOKUP($A61,Базовая_линия!$A$5:$N$150,5+Сокращения!K$3-2022,FALSE)-VLOOKUP(Сокращения!$A61,Проектная_линия!$A$5:$N$150,5+Сокращения!K$3-2022,FALSE))/(1-Коэффициенты!I$32)*VLOOKUP(Сокращения!$C61,Коэффициенты!$B$5:$L$14,2+Сокращения!K$3-2022,FALSE)/10^6</f>
        <v>1.9646672414780961</v>
      </c>
      <c r="L61" s="69">
        <f>(VLOOKUP($A61,Базовая_линия!$A$5:$N$150,5+Сокращения!L$3-2022,FALSE)-VLOOKUP(Сокращения!$A61,Проектная_линия!$A$5:$N$150,5+Сокращения!L$3-2022,FALSE))/(1-Коэффициенты!J$32)*VLOOKUP(Сокращения!$C61,Коэффициенты!$B$5:$L$14,2+Сокращения!L$3-2022,FALSE)/10^6</f>
        <v>0</v>
      </c>
      <c r="M61" s="69">
        <f>(VLOOKUP($A61,Базовая_линия!$A$5:$N$150,5+Сокращения!M$3-2022,FALSE)-VLOOKUP(Сокращения!$A61,Проектная_линия!$A$5:$N$150,5+Сокращения!M$3-2022,FALSE))/(1-Коэффициенты!K$32)*VLOOKUP(Сокращения!$C61,Коэффициенты!$B$5:$L$14,2+Сокращения!M$3-2022,FALSE)/10^6</f>
        <v>0</v>
      </c>
      <c r="N61" s="69">
        <f t="shared" si="1"/>
        <v>36.067576525194738</v>
      </c>
    </row>
    <row r="62" spans="1:14" x14ac:dyDescent="0.25">
      <c r="A62" s="75" t="s">
        <v>303</v>
      </c>
      <c r="B62" s="68" t="s">
        <v>304</v>
      </c>
      <c r="C62" s="76" t="s">
        <v>314</v>
      </c>
      <c r="D62" s="81"/>
      <c r="E62" s="84">
        <f>(VLOOKUP($A62,Базовая_линия!$A$5:$N$150,5+Сокращения!E$3-2022,FALSE)-VLOOKUP(Сокращения!$A62,Проектная_линия!$A$5:$N$150,5+Сокращения!E$3-2022,FALSE))/(1-Коэффициенты!C$32)*VLOOKUP(Сокращения!$C62,Коэффициенты!$B$5:$L$14,2+Сокращения!E$3-2022,FALSE)/10^6</f>
        <v>0</v>
      </c>
      <c r="F62" s="69">
        <f>(VLOOKUP($A62,Базовая_линия!$A$5:$N$150,5+Сокращения!F$3-2022,FALSE)-VLOOKUP(Сокращения!$A62,Проектная_линия!$A$5:$N$150,5+Сокращения!F$3-2022,FALSE))/(1-Коэффициенты!D$32)*VLOOKUP(Сокращения!$C62,Коэффициенты!$B$5:$L$14,2+Сокращения!F$3-2022,FALSE)/10^6</f>
        <v>4.5980874380778136</v>
      </c>
      <c r="G62" s="69">
        <f>(VLOOKUP($A62,Базовая_линия!$A$5:$N$150,5+Сокращения!G$3-2022,FALSE)-VLOOKUP(Сокращения!$A62,Проектная_линия!$A$5:$N$150,5+Сокращения!G$3-2022,FALSE))/(1-Коэффициенты!E$32)*VLOOKUP(Сокращения!$C62,Коэффициенты!$B$5:$L$14,2+Сокращения!G$3-2022,FALSE)/10^6</f>
        <v>2.4060698101749325</v>
      </c>
      <c r="H62" s="69">
        <f>(VLOOKUP($A62,Базовая_линия!$A$5:$N$150,5+Сокращения!H$3-2022,FALSE)-VLOOKUP(Сокращения!$A62,Проектная_линия!$A$5:$N$150,5+Сокращения!H$3-2022,FALSE))/(1-Коэффициенты!F$32)*VLOOKUP(Сокращения!$C62,Коэффициенты!$B$5:$L$14,2+Сокращения!H$3-2022,FALSE)/10^6</f>
        <v>3.1513358121320225</v>
      </c>
      <c r="I62" s="69">
        <f>(VLOOKUP($A62,Базовая_линия!$A$5:$N$150,5+Сокращения!I$3-2022,FALSE)-VLOOKUP(Сокращения!$A62,Проектная_линия!$A$5:$N$150,5+Сокращения!I$3-2022,FALSE))/(1-Коэффициенты!G$32)*VLOOKUP(Сокращения!$C62,Коэффициенты!$B$5:$L$14,2+Сокращения!I$3-2022,FALSE)/10^6</f>
        <v>3.3463975453726507</v>
      </c>
      <c r="J62" s="69">
        <f>(VLOOKUP($A62,Базовая_линия!$A$5:$N$150,5+Сокращения!J$3-2022,FALSE)-VLOOKUP(Сокращения!$A62,Проектная_линия!$A$5:$N$150,5+Сокращения!J$3-2022,FALSE))/(1-Коэффициенты!H$32)*VLOOKUP(Сокращения!$C62,Коэффициенты!$B$5:$L$14,2+Сокращения!J$3-2022,FALSE)/10^6</f>
        <v>3.3463975453726507</v>
      </c>
      <c r="K62" s="69">
        <f>(VLOOKUP($A62,Базовая_линия!$A$5:$N$150,5+Сокращения!K$3-2022,FALSE)-VLOOKUP(Сокращения!$A62,Проектная_линия!$A$5:$N$150,5+Сокращения!K$3-2022,FALSE))/(1-Коэффициенты!I$32)*VLOOKUP(Сокращения!$C62,Коэффициенты!$B$5:$L$14,2+Сокращения!K$3-2022,FALSE)/10^6</f>
        <v>1.5327930580082485</v>
      </c>
      <c r="L62" s="69">
        <f>(VLOOKUP($A62,Базовая_линия!$A$5:$N$150,5+Сокращения!L$3-2022,FALSE)-VLOOKUP(Сокращения!$A62,Проектная_линия!$A$5:$N$150,5+Сокращения!L$3-2022,FALSE))/(1-Коэффициенты!J$32)*VLOOKUP(Сокращения!$C62,Коэффициенты!$B$5:$L$14,2+Сокращения!L$3-2022,FALSE)/10^6</f>
        <v>0</v>
      </c>
      <c r="M62" s="69">
        <f>(VLOOKUP($A62,Базовая_линия!$A$5:$N$150,5+Сокращения!M$3-2022,FALSE)-VLOOKUP(Сокращения!$A62,Проектная_линия!$A$5:$N$150,5+Сокращения!M$3-2022,FALSE))/(1-Коэффициенты!K$32)*VLOOKUP(Сокращения!$C62,Коэффициенты!$B$5:$L$14,2+Сокращения!M$3-2022,FALSE)/10^6</f>
        <v>0</v>
      </c>
      <c r="N62" s="69">
        <f t="shared" si="1"/>
        <v>18.381081209138316</v>
      </c>
    </row>
    <row r="63" spans="1:14" x14ac:dyDescent="0.25">
      <c r="A63" s="75" t="s">
        <v>19</v>
      </c>
      <c r="B63" s="68" t="s">
        <v>20</v>
      </c>
      <c r="C63" s="76" t="s">
        <v>314</v>
      </c>
      <c r="D63" s="81"/>
      <c r="E63" s="84">
        <f>(VLOOKUP($A63,Базовая_линия!$A$5:$N$150,5+Сокращения!E$3-2022,FALSE)-VLOOKUP(Сокращения!$A63,Проектная_линия!$A$5:$N$150,5+Сокращения!E$3-2022,FALSE))/(1-Коэффициенты!C$32)*VLOOKUP(Сокращения!$C63,Коэффициенты!$B$5:$L$14,2+Сокращения!E$3-2022,FALSE)/10^6</f>
        <v>0</v>
      </c>
      <c r="F63" s="69">
        <f>(VLOOKUP($A63,Базовая_линия!$A$5:$N$150,5+Сокращения!F$3-2022,FALSE)-VLOOKUP(Сокращения!$A63,Проектная_линия!$A$5:$N$150,5+Сокращения!F$3-2022,FALSE))/(1-Коэффициенты!D$32)*VLOOKUP(Сокращения!$C63,Коэффициенты!$B$5:$L$14,2+Сокращения!F$3-2022,FALSE)/10^6</f>
        <v>0.61013616332577791</v>
      </c>
      <c r="G63" s="69">
        <f>(VLOOKUP($A63,Базовая_линия!$A$5:$N$150,5+Сокращения!G$3-2022,FALSE)-VLOOKUP(Сокращения!$A63,Проектная_линия!$A$5:$N$150,5+Сокращения!G$3-2022,FALSE))/(1-Коэффициенты!E$32)*VLOOKUP(Сокращения!$C63,Коэффициенты!$B$5:$L$14,2+Сокращения!G$3-2022,FALSE)/10^6</f>
        <v>5.064063085638864</v>
      </c>
      <c r="H63" s="69">
        <f>(VLOOKUP($A63,Базовая_линия!$A$5:$N$150,5+Сокращения!H$3-2022,FALSE)-VLOOKUP(Сокращения!$A63,Проектная_линия!$A$5:$N$150,5+Сокращения!H$3-2022,FALSE))/(1-Коэффициенты!F$32)*VLOOKUP(Сокращения!$C63,Коэффициенты!$B$5:$L$14,2+Сокращения!H$3-2022,FALSE)/10^6</f>
        <v>5.2638580747105719</v>
      </c>
      <c r="I63" s="69">
        <f>(VLOOKUP($A63,Базовая_линия!$A$5:$N$150,5+Сокращения!I$3-2022,FALSE)-VLOOKUP(Сокращения!$A63,Проектная_линия!$A$5:$N$150,5+Сокращения!I$3-2022,FALSE))/(1-Коэффициенты!G$32)*VLOOKUP(Сокращения!$C63,Коэффициенты!$B$5:$L$14,2+Сокращения!I$3-2022,FALSE)/10^6</f>
        <v>4.6955239088328797</v>
      </c>
      <c r="J63" s="69">
        <f>(VLOOKUP($A63,Базовая_линия!$A$5:$N$150,5+Сокращения!J$3-2022,FALSE)-VLOOKUP(Сокращения!$A63,Проектная_линия!$A$5:$N$150,5+Сокращения!J$3-2022,FALSE))/(1-Коэффициенты!H$32)*VLOOKUP(Сокращения!$C63,Коэффициенты!$B$5:$L$14,2+Сокращения!J$3-2022,FALSE)/10^6</f>
        <v>4.6955239088328797</v>
      </c>
      <c r="K63" s="69">
        <f>(VLOOKUP($A63,Базовая_линия!$A$5:$N$150,5+Сокращения!K$3-2022,FALSE)-VLOOKUP(Сокращения!$A63,Проектная_линия!$A$5:$N$150,5+Сокращения!K$3-2022,FALSE))/(1-Коэффициенты!I$32)*VLOOKUP(Сокращения!$C63,Коэффициенты!$B$5:$L$14,2+Сокращения!K$3-2022,FALSE)/10^6</f>
        <v>2.9193626458729702</v>
      </c>
      <c r="L63" s="69">
        <f>(VLOOKUP($A63,Базовая_линия!$A$5:$N$150,5+Сокращения!L$3-2022,FALSE)-VLOOKUP(Сокращения!$A63,Проектная_линия!$A$5:$N$150,5+Сокращения!L$3-2022,FALSE))/(1-Коэффициенты!J$32)*VLOOKUP(Сокращения!$C63,Коэффициенты!$B$5:$L$14,2+Сокращения!L$3-2022,FALSE)/10^6</f>
        <v>0</v>
      </c>
      <c r="M63" s="69">
        <f>(VLOOKUP($A63,Базовая_линия!$A$5:$N$150,5+Сокращения!M$3-2022,FALSE)-VLOOKUP(Сокращения!$A63,Проектная_линия!$A$5:$N$150,5+Сокращения!M$3-2022,FALSE))/(1-Коэффициенты!K$32)*VLOOKUP(Сокращения!$C63,Коэффициенты!$B$5:$L$14,2+Сокращения!M$3-2022,FALSE)/10^6</f>
        <v>0</v>
      </c>
      <c r="N63" s="69">
        <f t="shared" si="1"/>
        <v>23.24846778721394</v>
      </c>
    </row>
    <row r="64" spans="1:14" x14ac:dyDescent="0.25">
      <c r="A64" s="77" t="s">
        <v>53</v>
      </c>
      <c r="B64" s="68" t="s">
        <v>54</v>
      </c>
      <c r="C64" s="76" t="s">
        <v>314</v>
      </c>
      <c r="D64" s="81"/>
      <c r="E64" s="84">
        <f>(VLOOKUP($A64,Базовая_линия!$A$5:$N$150,5+Сокращения!E$3-2022,FALSE)-VLOOKUP(Сокращения!$A64,Проектная_линия!$A$5:$N$150,5+Сокращения!E$3-2022,FALSE))/(1-Коэффициенты!C$32)*VLOOKUP(Сокращения!$C64,Коэффициенты!$B$5:$L$14,2+Сокращения!E$3-2022,FALSE)/10^6</f>
        <v>0</v>
      </c>
      <c r="F64" s="69">
        <f>(VLOOKUP($A64,Базовая_линия!$A$5:$N$150,5+Сокращения!F$3-2022,FALSE)-VLOOKUP(Сокращения!$A64,Проектная_линия!$A$5:$N$150,5+Сокращения!F$3-2022,FALSE))/(1-Коэффициенты!D$32)*VLOOKUP(Сокращения!$C64,Коэффициенты!$B$5:$L$14,2+Сокращения!F$3-2022,FALSE)/10^6</f>
        <v>0</v>
      </c>
      <c r="G64" s="69">
        <f>(VLOOKUP($A64,Базовая_линия!$A$5:$N$150,5+Сокращения!G$3-2022,FALSE)-VLOOKUP(Сокращения!$A64,Проектная_линия!$A$5:$N$150,5+Сокращения!G$3-2022,FALSE))/(1-Коэффициенты!E$32)*VLOOKUP(Сокращения!$C64,Коэффициенты!$B$5:$L$14,2+Сокращения!G$3-2022,FALSE)/10^6</f>
        <v>32.490108318252467</v>
      </c>
      <c r="H64" s="69">
        <f>(VLOOKUP($A64,Базовая_линия!$A$5:$N$150,5+Сокращения!H$3-2022,FALSE)-VLOOKUP(Сокращения!$A64,Проектная_линия!$A$5:$N$150,5+Сокращения!H$3-2022,FALSE))/(1-Коэффициенты!F$32)*VLOOKUP(Сокращения!$C64,Коэффициенты!$B$5:$L$14,2+Сокращения!H$3-2022,FALSE)/10^6</f>
        <v>36.484437759930429</v>
      </c>
      <c r="I64" s="69">
        <f>(VLOOKUP($A64,Базовая_линия!$A$5:$N$150,5+Сокращения!I$3-2022,FALSE)-VLOOKUP(Сокращения!$A64,Проектная_линия!$A$5:$N$150,5+Сокращения!I$3-2022,FALSE))/(1-Коэффициенты!G$32)*VLOOKUP(Сокращения!$C64,Коэффициенты!$B$5:$L$14,2+Сокращения!I$3-2022,FALSE)/10^6</f>
        <v>36.484437759930429</v>
      </c>
      <c r="J64" s="69">
        <f>(VLOOKUP($A64,Базовая_линия!$A$5:$N$150,5+Сокращения!J$3-2022,FALSE)-VLOOKUP(Сокращения!$A64,Проектная_линия!$A$5:$N$150,5+Сокращения!J$3-2022,FALSE))/(1-Коэффициенты!H$32)*VLOOKUP(Сокращения!$C64,Коэффициенты!$B$5:$L$14,2+Сокращения!J$3-2022,FALSE)/10^6</f>
        <v>36.484437759930429</v>
      </c>
      <c r="K64" s="69">
        <f>(VLOOKUP($A64,Базовая_линия!$A$5:$N$150,5+Сокращения!K$3-2022,FALSE)-VLOOKUP(Сокращения!$A64,Проектная_линия!$A$5:$N$150,5+Сокращения!K$3-2022,FALSE))/(1-Коэффициенты!I$32)*VLOOKUP(Сокращения!$C64,Коэффициенты!$B$5:$L$14,2+Сокращения!K$3-2022,FALSE)/10^6</f>
        <v>36.484437759930429</v>
      </c>
      <c r="L64" s="69">
        <f>(VLOOKUP($A64,Базовая_линия!$A$5:$N$150,5+Сокращения!L$3-2022,FALSE)-VLOOKUP(Сокращения!$A64,Проектная_линия!$A$5:$N$150,5+Сокращения!L$3-2022,FALSE))/(1-Коэффициенты!J$32)*VLOOKUP(Сокращения!$C64,Коэффициенты!$B$5:$L$14,2+Сокращения!L$3-2022,FALSE)/10^6</f>
        <v>2.763775982477692</v>
      </c>
      <c r="M64" s="69">
        <f>(VLOOKUP($A64,Базовая_линия!$A$5:$N$150,5+Сокращения!M$3-2022,FALSE)-VLOOKUP(Сокращения!$A64,Проектная_линия!$A$5:$N$150,5+Сокращения!M$3-2022,FALSE))/(1-Коэффициенты!K$32)*VLOOKUP(Сокращения!$C64,Коэффициенты!$B$5:$L$14,2+Сокращения!M$3-2022,FALSE)/10^6</f>
        <v>0</v>
      </c>
      <c r="N64" s="69">
        <f t="shared" si="1"/>
        <v>181.19163534045185</v>
      </c>
    </row>
    <row r="65" spans="1:14" x14ac:dyDescent="0.25">
      <c r="A65" s="77" t="s">
        <v>57</v>
      </c>
      <c r="B65" s="68" t="s">
        <v>58</v>
      </c>
      <c r="C65" s="76" t="s">
        <v>314</v>
      </c>
      <c r="D65" s="81"/>
      <c r="E65" s="84">
        <f>(VLOOKUP($A65,Базовая_линия!$A$5:$N$150,5+Сокращения!E$3-2022,FALSE)-VLOOKUP(Сокращения!$A65,Проектная_линия!$A$5:$N$150,5+Сокращения!E$3-2022,FALSE))/(1-Коэффициенты!C$32)*VLOOKUP(Сокращения!$C65,Коэффициенты!$B$5:$L$14,2+Сокращения!E$3-2022,FALSE)/10^6</f>
        <v>0</v>
      </c>
      <c r="F65" s="69">
        <f>(VLOOKUP($A65,Базовая_линия!$A$5:$N$150,5+Сокращения!F$3-2022,FALSE)-VLOOKUP(Сокращения!$A65,Проектная_линия!$A$5:$N$150,5+Сокращения!F$3-2022,FALSE))/(1-Коэффициенты!D$32)*VLOOKUP(Сокращения!$C65,Коэффициенты!$B$5:$L$14,2+Сокращения!F$3-2022,FALSE)/10^6</f>
        <v>0</v>
      </c>
      <c r="G65" s="69">
        <f>(VLOOKUP($A65,Базовая_линия!$A$5:$N$150,5+Сокращения!G$3-2022,FALSE)-VLOOKUP(Сокращения!$A65,Проектная_линия!$A$5:$N$150,5+Сокращения!G$3-2022,FALSE))/(1-Коэффициенты!E$32)*VLOOKUP(Сокращения!$C65,Коэффициенты!$B$5:$L$14,2+Сокращения!G$3-2022,FALSE)/10^6</f>
        <v>24.016509464595583</v>
      </c>
      <c r="H65" s="69">
        <f>(VLOOKUP($A65,Базовая_линия!$A$5:$N$150,5+Сокращения!H$3-2022,FALSE)-VLOOKUP(Сокращения!$A65,Проектная_линия!$A$5:$N$150,5+Сокращения!H$3-2022,FALSE))/(1-Коэффициенты!F$32)*VLOOKUP(Сокращения!$C65,Коэффициенты!$B$5:$L$14,2+Сокращения!H$3-2022,FALSE)/10^6</f>
        <v>21.279043472469532</v>
      </c>
      <c r="I65" s="69">
        <f>(VLOOKUP($A65,Базовая_линия!$A$5:$N$150,5+Сокращения!I$3-2022,FALSE)-VLOOKUP(Сокращения!$A65,Проектная_линия!$A$5:$N$150,5+Сокращения!I$3-2022,FALSE))/(1-Коэффициенты!G$32)*VLOOKUP(Сокращения!$C65,Коэффициенты!$B$5:$L$14,2+Сокращения!I$3-2022,FALSE)/10^6</f>
        <v>21.279043472469532</v>
      </c>
      <c r="J65" s="69">
        <f>(VLOOKUP($A65,Базовая_линия!$A$5:$N$150,5+Сокращения!J$3-2022,FALSE)-VLOOKUP(Сокращения!$A65,Проектная_линия!$A$5:$N$150,5+Сокращения!J$3-2022,FALSE))/(1-Коэффициенты!H$32)*VLOOKUP(Сокращения!$C65,Коэффициенты!$B$5:$L$14,2+Сокращения!J$3-2022,FALSE)/10^6</f>
        <v>21.279043472469532</v>
      </c>
      <c r="K65" s="69">
        <f>(VLOOKUP($A65,Базовая_линия!$A$5:$N$150,5+Сокращения!K$3-2022,FALSE)-VLOOKUP(Сокращения!$A65,Проектная_линия!$A$5:$N$150,5+Сокращения!K$3-2022,FALSE))/(1-Коэффициенты!I$32)*VLOOKUP(Сокращения!$C65,Коэффициенты!$B$5:$L$14,2+Сокращения!K$3-2022,FALSE)/10^6</f>
        <v>21.279043472469532</v>
      </c>
      <c r="L65" s="69">
        <f>(VLOOKUP($A65,Базовая_линия!$A$5:$N$150,5+Сокращения!L$3-2022,FALSE)-VLOOKUP(Сокращения!$A65,Проектная_линия!$A$5:$N$150,5+Сокращения!L$3-2022,FALSE))/(1-Коэффициенты!J$32)*VLOOKUP(Сокращения!$C65,Коэффициенты!$B$5:$L$14,2+Сокращения!L$3-2022,FALSE)/10^6</f>
        <v>0.57888499225232237</v>
      </c>
      <c r="M65" s="69">
        <f>(VLOOKUP($A65,Базовая_линия!$A$5:$N$150,5+Сокращения!M$3-2022,FALSE)-VLOOKUP(Сокращения!$A65,Проектная_линия!$A$5:$N$150,5+Сокращения!M$3-2022,FALSE))/(1-Коэффициенты!K$32)*VLOOKUP(Сокращения!$C65,Коэффициенты!$B$5:$L$14,2+Сокращения!M$3-2022,FALSE)/10^6</f>
        <v>0</v>
      </c>
      <c r="N65" s="69">
        <f t="shared" si="1"/>
        <v>109.71156834672605</v>
      </c>
    </row>
    <row r="66" spans="1:14" x14ac:dyDescent="0.25">
      <c r="A66" s="77" t="s">
        <v>63</v>
      </c>
      <c r="B66" s="68" t="s">
        <v>64</v>
      </c>
      <c r="C66" s="76" t="s">
        <v>314</v>
      </c>
      <c r="D66" s="81"/>
      <c r="E66" s="84">
        <f>(VLOOKUP($A66,Базовая_линия!$A$5:$N$150,5+Сокращения!E$3-2022,FALSE)-VLOOKUP(Сокращения!$A66,Проектная_линия!$A$5:$N$150,5+Сокращения!E$3-2022,FALSE))/(1-Коэффициенты!C$32)*VLOOKUP(Сокращения!$C66,Коэффициенты!$B$5:$L$14,2+Сокращения!E$3-2022,FALSE)/10^6</f>
        <v>0</v>
      </c>
      <c r="F66" s="69">
        <f>(VLOOKUP($A66,Базовая_линия!$A$5:$N$150,5+Сокращения!F$3-2022,FALSE)-VLOOKUP(Сокращения!$A66,Проектная_линия!$A$5:$N$150,5+Сокращения!F$3-2022,FALSE))/(1-Коэффициенты!D$32)*VLOOKUP(Сокращения!$C66,Коэффициенты!$B$5:$L$14,2+Сокращения!F$3-2022,FALSE)/10^6</f>
        <v>0</v>
      </c>
      <c r="G66" s="69">
        <f>(VLOOKUP($A66,Базовая_линия!$A$5:$N$150,5+Сокращения!G$3-2022,FALSE)-VLOOKUP(Сокращения!$A66,Проектная_линия!$A$5:$N$150,5+Сокращения!G$3-2022,FALSE))/(1-Коэффициенты!E$32)*VLOOKUP(Сокращения!$C66,Коэффициенты!$B$5:$L$14,2+Сокращения!G$3-2022,FALSE)/10^6</f>
        <v>8.5577164679189064</v>
      </c>
      <c r="H66" s="69">
        <f>(VLOOKUP($A66,Базовая_линия!$A$5:$N$150,5+Сокращения!H$3-2022,FALSE)-VLOOKUP(Сокращения!$A66,Проектная_линия!$A$5:$N$150,5+Сокращения!H$3-2022,FALSE))/(1-Коэффициенты!F$32)*VLOOKUP(Сокращения!$C66,Коэффициенты!$B$5:$L$14,2+Сокращения!H$3-2022,FALSE)/10^6</f>
        <v>10.481620686104471</v>
      </c>
      <c r="I66" s="69">
        <f>(VLOOKUP($A66,Базовая_линия!$A$5:$N$150,5+Сокращения!I$3-2022,FALSE)-VLOOKUP(Сокращения!$A66,Проектная_линия!$A$5:$N$150,5+Сокращения!I$3-2022,FALSE))/(1-Коэффициенты!G$32)*VLOOKUP(Сокращения!$C66,Коэффициенты!$B$5:$L$14,2+Сокращения!I$3-2022,FALSE)/10^6</f>
        <v>10.481620686104471</v>
      </c>
      <c r="J66" s="69">
        <f>(VLOOKUP($A66,Базовая_линия!$A$5:$N$150,5+Сокращения!J$3-2022,FALSE)-VLOOKUP(Сокращения!$A66,Проектная_линия!$A$5:$N$150,5+Сокращения!J$3-2022,FALSE))/(1-Коэффициенты!H$32)*VLOOKUP(Сокращения!$C66,Коэффициенты!$B$5:$L$14,2+Сокращения!J$3-2022,FALSE)/10^6</f>
        <v>10.481620686104471</v>
      </c>
      <c r="K66" s="69">
        <f>(VLOOKUP($A66,Базовая_линия!$A$5:$N$150,5+Сокращения!K$3-2022,FALSE)-VLOOKUP(Сокращения!$A66,Проектная_линия!$A$5:$N$150,5+Сокращения!K$3-2022,FALSE))/(1-Коэффициенты!I$32)*VLOOKUP(Сокращения!$C66,Коэффициенты!$B$5:$L$14,2+Сокращения!K$3-2022,FALSE)/10^6</f>
        <v>10.481620686104471</v>
      </c>
      <c r="L66" s="69">
        <f>(VLOOKUP($A66,Базовая_линия!$A$5:$N$150,5+Сокращения!L$3-2022,FALSE)-VLOOKUP(Сокращения!$A66,Проектная_линия!$A$5:$N$150,5+Сокращения!L$3-2022,FALSE))/(1-Коэффициенты!J$32)*VLOOKUP(Сокращения!$C66,Коэффициенты!$B$5:$L$14,2+Сокращения!L$3-2022,FALSE)/10^6</f>
        <v>0.90085874421600787</v>
      </c>
      <c r="M66" s="69">
        <f>(VLOOKUP($A66,Базовая_линия!$A$5:$N$150,5+Сокращения!M$3-2022,FALSE)-VLOOKUP(Сокращения!$A66,Проектная_линия!$A$5:$N$150,5+Сокращения!M$3-2022,FALSE))/(1-Коэффициенты!K$32)*VLOOKUP(Сокращения!$C66,Коэффициенты!$B$5:$L$14,2+Сокращения!M$3-2022,FALSE)/10^6</f>
        <v>0</v>
      </c>
      <c r="N66" s="69">
        <f t="shared" si="1"/>
        <v>51.385057956552799</v>
      </c>
    </row>
    <row r="67" spans="1:14" x14ac:dyDescent="0.25">
      <c r="A67" s="77" t="s">
        <v>209</v>
      </c>
      <c r="B67" s="68" t="s">
        <v>210</v>
      </c>
      <c r="C67" s="76" t="s">
        <v>314</v>
      </c>
      <c r="D67" s="81"/>
      <c r="E67" s="84">
        <f>(VLOOKUP($A67,Базовая_линия!$A$5:$N$150,5+Сокращения!E$3-2022,FALSE)-VLOOKUP(Сокращения!$A67,Проектная_линия!$A$5:$N$150,5+Сокращения!E$3-2022,FALSE))/(1-Коэффициенты!C$32)*VLOOKUP(Сокращения!$C67,Коэффициенты!$B$5:$L$14,2+Сокращения!E$3-2022,FALSE)/10^6</f>
        <v>0</v>
      </c>
      <c r="F67" s="69">
        <f>(VLOOKUP($A67,Базовая_линия!$A$5:$N$150,5+Сокращения!F$3-2022,FALSE)-VLOOKUP(Сокращения!$A67,Проектная_линия!$A$5:$N$150,5+Сокращения!F$3-2022,FALSE))/(1-Коэффициенты!D$32)*VLOOKUP(Сокращения!$C67,Коэффициенты!$B$5:$L$14,2+Сокращения!F$3-2022,FALSE)/10^6</f>
        <v>0</v>
      </c>
      <c r="G67" s="69">
        <f>(VLOOKUP($A67,Базовая_линия!$A$5:$N$150,5+Сокращения!G$3-2022,FALSE)-VLOOKUP(Сокращения!$A67,Проектная_линия!$A$5:$N$150,5+Сокращения!G$3-2022,FALSE))/(1-Коэффициенты!E$32)*VLOOKUP(Сокращения!$C67,Коэффициенты!$B$5:$L$14,2+Сокращения!G$3-2022,FALSE)/10^6</f>
        <v>10.606736114805368</v>
      </c>
      <c r="H67" s="69">
        <f>(VLOOKUP($A67,Базовая_линия!$A$5:$N$150,5+Сокращения!H$3-2022,FALSE)-VLOOKUP(Сокращения!$A67,Проектная_линия!$A$5:$N$150,5+Сокращения!H$3-2022,FALSE))/(1-Коэффициенты!F$32)*VLOOKUP(Сокращения!$C67,Коэффициенты!$B$5:$L$14,2+Сокращения!H$3-2022,FALSE)/10^6</f>
        <v>5.645554083851307</v>
      </c>
      <c r="I67" s="69">
        <f>(VLOOKUP($A67,Базовая_линия!$A$5:$N$150,5+Сокращения!I$3-2022,FALSE)-VLOOKUP(Сокращения!$A67,Проектная_линия!$A$5:$N$150,5+Сокращения!I$3-2022,FALSE))/(1-Коэффициенты!G$32)*VLOOKUP(Сокращения!$C67,Коэффициенты!$B$5:$L$14,2+Сокращения!I$3-2022,FALSE)/10^6</f>
        <v>5.645554083851307</v>
      </c>
      <c r="J67" s="69">
        <f>(VLOOKUP($A67,Базовая_линия!$A$5:$N$150,5+Сокращения!J$3-2022,FALSE)-VLOOKUP(Сокращения!$A67,Проектная_линия!$A$5:$N$150,5+Сокращения!J$3-2022,FALSE))/(1-Коэффициенты!H$32)*VLOOKUP(Сокращения!$C67,Коэффициенты!$B$5:$L$14,2+Сокращения!J$3-2022,FALSE)/10^6</f>
        <v>5.645554083851307</v>
      </c>
      <c r="K67" s="69">
        <f>(VLOOKUP($A67,Базовая_линия!$A$5:$N$150,5+Сокращения!K$3-2022,FALSE)-VLOOKUP(Сокращения!$A67,Проектная_линия!$A$5:$N$150,5+Сокращения!K$3-2022,FALSE))/(1-Коэффициенты!I$32)*VLOOKUP(Сокращения!$C67,Коэффициенты!$B$5:$L$14,2+Сокращения!K$3-2022,FALSE)/10^6</f>
        <v>5.645554083851307</v>
      </c>
      <c r="L67" s="69">
        <f>(VLOOKUP($A67,Базовая_линия!$A$5:$N$150,5+Сокращения!L$3-2022,FALSE)-VLOOKUP(Сокращения!$A67,Проектная_линия!$A$5:$N$150,5+Сокращения!L$3-2022,FALSE))/(1-Коэффициенты!J$32)*VLOOKUP(Сокращения!$C67,Коэффициенты!$B$5:$L$14,2+Сокращения!L$3-2022,FALSE)/10^6</f>
        <v>-0.35543264131292224</v>
      </c>
      <c r="M67" s="69">
        <f>(VLOOKUP($A67,Базовая_линия!$A$5:$N$150,5+Сокращения!M$3-2022,FALSE)-VLOOKUP(Сокращения!$A67,Проектная_линия!$A$5:$N$150,5+Сокращения!M$3-2022,FALSE))/(1-Коэффициенты!K$32)*VLOOKUP(Сокращения!$C67,Коэффициенты!$B$5:$L$14,2+Сокращения!M$3-2022,FALSE)/10^6</f>
        <v>0</v>
      </c>
      <c r="N67" s="69">
        <f t="shared" si="1"/>
        <v>32.833519808897677</v>
      </c>
    </row>
    <row r="68" spans="1:14" x14ac:dyDescent="0.25">
      <c r="A68" s="77" t="s">
        <v>65</v>
      </c>
      <c r="B68" s="68" t="s">
        <v>66</v>
      </c>
      <c r="C68" s="76" t="s">
        <v>314</v>
      </c>
      <c r="D68" s="81"/>
      <c r="E68" s="84">
        <f>(VLOOKUP($A68,Базовая_линия!$A$5:$N$150,5+Сокращения!E$3-2022,FALSE)-VLOOKUP(Сокращения!$A68,Проектная_линия!$A$5:$N$150,5+Сокращения!E$3-2022,FALSE))/(1-Коэффициенты!C$32)*VLOOKUP(Сокращения!$C68,Коэффициенты!$B$5:$L$14,2+Сокращения!E$3-2022,FALSE)/10^6</f>
        <v>0</v>
      </c>
      <c r="F68" s="69">
        <f>(VLOOKUP($A68,Базовая_линия!$A$5:$N$150,5+Сокращения!F$3-2022,FALSE)-VLOOKUP(Сокращения!$A68,Проектная_линия!$A$5:$N$150,5+Сокращения!F$3-2022,FALSE))/(1-Коэффициенты!D$32)*VLOOKUP(Сокращения!$C68,Коэффициенты!$B$5:$L$14,2+Сокращения!F$3-2022,FALSE)/10^6</f>
        <v>0</v>
      </c>
      <c r="G68" s="69">
        <f>(VLOOKUP($A68,Базовая_линия!$A$5:$N$150,5+Сокращения!G$3-2022,FALSE)-VLOOKUP(Сокращения!$A68,Проектная_линия!$A$5:$N$150,5+Сокращения!G$3-2022,FALSE))/(1-Коэффициенты!E$32)*VLOOKUP(Сокращения!$C68,Коэффициенты!$B$5:$L$14,2+Сокращения!G$3-2022,FALSE)/10^6</f>
        <v>5.3609763238244064</v>
      </c>
      <c r="H68" s="69">
        <f>(VLOOKUP($A68,Базовая_линия!$A$5:$N$150,5+Сокращения!H$3-2022,FALSE)-VLOOKUP(Сокращения!$A68,Проектная_линия!$A$5:$N$150,5+Сокращения!H$3-2022,FALSE))/(1-Коэффициенты!F$32)*VLOOKUP(Сокращения!$C68,Коэффициенты!$B$5:$L$14,2+Сокращения!H$3-2022,FALSE)/10^6</f>
        <v>6.8964500940549875</v>
      </c>
      <c r="I68" s="69">
        <f>(VLOOKUP($A68,Базовая_линия!$A$5:$N$150,5+Сокращения!I$3-2022,FALSE)-VLOOKUP(Сокращения!$A68,Проектная_линия!$A$5:$N$150,5+Сокращения!I$3-2022,FALSE))/(1-Коэффициенты!G$32)*VLOOKUP(Сокращения!$C68,Коэффициенты!$B$5:$L$14,2+Сокращения!I$3-2022,FALSE)/10^6</f>
        <v>6.8964500940549875</v>
      </c>
      <c r="J68" s="69">
        <f>(VLOOKUP($A68,Базовая_линия!$A$5:$N$150,5+Сокращения!J$3-2022,FALSE)-VLOOKUP(Сокращения!$A68,Проектная_линия!$A$5:$N$150,5+Сокращения!J$3-2022,FALSE))/(1-Коэффициенты!H$32)*VLOOKUP(Сокращения!$C68,Коэффициенты!$B$5:$L$14,2+Сокращения!J$3-2022,FALSE)/10^6</f>
        <v>6.8964500940549875</v>
      </c>
      <c r="K68" s="69">
        <f>(VLOOKUP($A68,Базовая_линия!$A$5:$N$150,5+Сокращения!K$3-2022,FALSE)-VLOOKUP(Сокращения!$A68,Проектная_линия!$A$5:$N$150,5+Сокращения!K$3-2022,FALSE))/(1-Коэффициенты!I$32)*VLOOKUP(Сокращения!$C68,Коэффициенты!$B$5:$L$14,2+Сокращения!K$3-2022,FALSE)/10^6</f>
        <v>6.8964500940549875</v>
      </c>
      <c r="L68" s="69">
        <f>(VLOOKUP($A68,Базовая_линия!$A$5:$N$150,5+Сокращения!L$3-2022,FALSE)-VLOOKUP(Сокращения!$A68,Проектная_линия!$A$5:$N$150,5+Сокращения!L$3-2022,FALSE))/(1-Коэффициенты!J$32)*VLOOKUP(Сокращения!$C68,Коэффициенты!$B$5:$L$14,2+Сокращения!L$3-2022,FALSE)/10^6</f>
        <v>2.2405885351175283</v>
      </c>
      <c r="M68" s="69">
        <f>(VLOOKUP($A68,Базовая_линия!$A$5:$N$150,5+Сокращения!M$3-2022,FALSE)-VLOOKUP(Сокращения!$A68,Проектная_линия!$A$5:$N$150,5+Сокращения!M$3-2022,FALSE))/(1-Коэффициенты!K$32)*VLOOKUP(Сокращения!$C68,Коэффициенты!$B$5:$L$14,2+Сокращения!M$3-2022,FALSE)/10^6</f>
        <v>0</v>
      </c>
      <c r="N68" s="69">
        <f t="shared" si="1"/>
        <v>35.187365235161884</v>
      </c>
    </row>
    <row r="69" spans="1:14" x14ac:dyDescent="0.25">
      <c r="A69" s="75" t="s">
        <v>47</v>
      </c>
      <c r="B69" s="68" t="s">
        <v>48</v>
      </c>
      <c r="C69" s="76" t="s">
        <v>314</v>
      </c>
      <c r="D69" s="81"/>
      <c r="E69" s="84">
        <f>(VLOOKUP($A69,Базовая_линия!$A$5:$N$150,5+Сокращения!E$3-2022,FALSE)-VLOOKUP(Сокращения!$A69,Проектная_линия!$A$5:$N$150,5+Сокращения!E$3-2022,FALSE))/(1-Коэффициенты!C$32)*VLOOKUP(Сокращения!$C69,Коэффициенты!$B$5:$L$14,2+Сокращения!E$3-2022,FALSE)/10^6</f>
        <v>0</v>
      </c>
      <c r="F69" s="69">
        <f>(VLOOKUP($A69,Базовая_линия!$A$5:$N$150,5+Сокращения!F$3-2022,FALSE)-VLOOKUP(Сокращения!$A69,Проектная_линия!$A$5:$N$150,5+Сокращения!F$3-2022,FALSE))/(1-Коэффициенты!D$32)*VLOOKUP(Сокращения!$C69,Коэффициенты!$B$5:$L$14,2+Сокращения!F$3-2022,FALSE)/10^6</f>
        <v>0</v>
      </c>
      <c r="G69" s="69">
        <f>(VLOOKUP($A69,Базовая_линия!$A$5:$N$150,5+Сокращения!G$3-2022,FALSE)-VLOOKUP(Сокращения!$A69,Проектная_линия!$A$5:$N$150,5+Сокращения!G$3-2022,FALSE))/(1-Коэффициенты!E$32)*VLOOKUP(Сокращения!$C69,Коэффициенты!$B$5:$L$14,2+Сокращения!G$3-2022,FALSE)/10^6</f>
        <v>4.5717721137063521</v>
      </c>
      <c r="H69" s="69">
        <f>(VLOOKUP($A69,Базовая_линия!$A$5:$N$150,5+Сокращения!H$3-2022,FALSE)-VLOOKUP(Сокращения!$A69,Проектная_линия!$A$5:$N$150,5+Сокращения!H$3-2022,FALSE))/(1-Коэффициенты!F$32)*VLOOKUP(Сокращения!$C69,Коэффициенты!$B$5:$L$14,2+Сокращения!H$3-2022,FALSE)/10^6</f>
        <v>4.3133326168800528</v>
      </c>
      <c r="I69" s="69">
        <f>(VLOOKUP($A69,Базовая_линия!$A$5:$N$150,5+Сокращения!I$3-2022,FALSE)-VLOOKUP(Сокращения!$A69,Проектная_линия!$A$5:$N$150,5+Сокращения!I$3-2022,FALSE))/(1-Коэффициенты!G$32)*VLOOKUP(Сокращения!$C69,Коэффициенты!$B$5:$L$14,2+Сокращения!I$3-2022,FALSE)/10^6</f>
        <v>4.3133326168800528</v>
      </c>
      <c r="J69" s="69">
        <f>(VLOOKUP($A69,Базовая_линия!$A$5:$N$150,5+Сокращения!J$3-2022,FALSE)-VLOOKUP(Сокращения!$A69,Проектная_линия!$A$5:$N$150,5+Сокращения!J$3-2022,FALSE))/(1-Коэффициенты!H$32)*VLOOKUP(Сокращения!$C69,Коэффициенты!$B$5:$L$14,2+Сокращения!J$3-2022,FALSE)/10^6</f>
        <v>4.3133326168800528</v>
      </c>
      <c r="K69" s="69">
        <f>(VLOOKUP($A69,Базовая_линия!$A$5:$N$150,5+Сокращения!K$3-2022,FALSE)-VLOOKUP(Сокращения!$A69,Проектная_линия!$A$5:$N$150,5+Сокращения!K$3-2022,FALSE))/(1-Коэффициенты!I$32)*VLOOKUP(Сокращения!$C69,Коэффициенты!$B$5:$L$14,2+Сокращения!K$3-2022,FALSE)/10^6</f>
        <v>4.3133326168800528</v>
      </c>
      <c r="L69" s="69">
        <f>(VLOOKUP($A69,Базовая_линия!$A$5:$N$150,5+Сокращения!L$3-2022,FALSE)-VLOOKUP(Сокращения!$A69,Проектная_линия!$A$5:$N$150,5+Сокращения!L$3-2022,FALSE))/(1-Коэффициенты!J$32)*VLOOKUP(Сокращения!$C69,Коэффициенты!$B$5:$L$14,2+Сокращения!L$3-2022,FALSE)/10^6</f>
        <v>0.65790260877631435</v>
      </c>
      <c r="M69" s="69">
        <f>(VLOOKUP($A69,Базовая_линия!$A$5:$N$150,5+Сокращения!M$3-2022,FALSE)-VLOOKUP(Сокращения!$A69,Проектная_линия!$A$5:$N$150,5+Сокращения!M$3-2022,FALSE))/(1-Коэффициенты!K$32)*VLOOKUP(Сокращения!$C69,Коэффициенты!$B$5:$L$14,2+Сокращения!M$3-2022,FALSE)/10^6</f>
        <v>0</v>
      </c>
      <c r="N69" s="69">
        <f t="shared" ref="N69:N132" si="2">SUM(E69:M69)</f>
        <v>22.483005190002881</v>
      </c>
    </row>
    <row r="70" spans="1:14" x14ac:dyDescent="0.25">
      <c r="A70" s="77" t="s">
        <v>215</v>
      </c>
      <c r="B70" s="68" t="s">
        <v>216</v>
      </c>
      <c r="C70" s="76" t="s">
        <v>314</v>
      </c>
      <c r="D70" s="81"/>
      <c r="E70" s="84">
        <f>(VLOOKUP($A70,Базовая_линия!$A$5:$N$150,5+Сокращения!E$3-2022,FALSE)-VLOOKUP(Сокращения!$A70,Проектная_линия!$A$5:$N$150,5+Сокращения!E$3-2022,FALSE))/(1-Коэффициенты!C$32)*VLOOKUP(Сокращения!$C70,Коэффициенты!$B$5:$L$14,2+Сокращения!E$3-2022,FALSE)/10^6</f>
        <v>0</v>
      </c>
      <c r="F70" s="69">
        <f>(VLOOKUP($A70,Базовая_линия!$A$5:$N$150,5+Сокращения!F$3-2022,FALSE)-VLOOKUP(Сокращения!$A70,Проектная_линия!$A$5:$N$150,5+Сокращения!F$3-2022,FALSE))/(1-Коэффициенты!D$32)*VLOOKUP(Сокращения!$C70,Коэффициенты!$B$5:$L$14,2+Сокращения!F$3-2022,FALSE)/10^6</f>
        <v>0</v>
      </c>
      <c r="G70" s="69">
        <f>(VLOOKUP($A70,Базовая_линия!$A$5:$N$150,5+Сокращения!G$3-2022,FALSE)-VLOOKUP(Сокращения!$A70,Проектная_линия!$A$5:$N$150,5+Сокращения!G$3-2022,FALSE))/(1-Коэффициенты!E$32)*VLOOKUP(Сокращения!$C70,Коэффициенты!$B$5:$L$14,2+Сокращения!G$3-2022,FALSE)/10^6</f>
        <v>1.0941025349585691</v>
      </c>
      <c r="H70" s="69">
        <f>(VLOOKUP($A70,Базовая_линия!$A$5:$N$150,5+Сокращения!H$3-2022,FALSE)-VLOOKUP(Сокращения!$A70,Проектная_линия!$A$5:$N$150,5+Сокращения!H$3-2022,FALSE))/(1-Коэффициенты!F$32)*VLOOKUP(Сокращения!$C70,Коэффициенты!$B$5:$L$14,2+Сокращения!H$3-2022,FALSE)/10^6</f>
        <v>2.7340282135679801</v>
      </c>
      <c r="I70" s="69">
        <f>(VLOOKUP($A70,Базовая_линия!$A$5:$N$150,5+Сокращения!I$3-2022,FALSE)-VLOOKUP(Сокращения!$A70,Проектная_линия!$A$5:$N$150,5+Сокращения!I$3-2022,FALSE))/(1-Коэффициенты!G$32)*VLOOKUP(Сокращения!$C70,Коэффициенты!$B$5:$L$14,2+Сокращения!I$3-2022,FALSE)/10^6</f>
        <v>2.7340282135679801</v>
      </c>
      <c r="J70" s="69">
        <f>(VLOOKUP($A70,Базовая_линия!$A$5:$N$150,5+Сокращения!J$3-2022,FALSE)-VLOOKUP(Сокращения!$A70,Проектная_линия!$A$5:$N$150,5+Сокращения!J$3-2022,FALSE))/(1-Коэффициенты!H$32)*VLOOKUP(Сокращения!$C70,Коэффициенты!$B$5:$L$14,2+Сокращения!J$3-2022,FALSE)/10^6</f>
        <v>2.7340282135679801</v>
      </c>
      <c r="K70" s="69">
        <f>(VLOOKUP($A70,Базовая_линия!$A$5:$N$150,5+Сокращения!K$3-2022,FALSE)-VLOOKUP(Сокращения!$A70,Проектная_линия!$A$5:$N$150,5+Сокращения!K$3-2022,FALSE))/(1-Коэффициенты!I$32)*VLOOKUP(Сокращения!$C70,Коэффициенты!$B$5:$L$14,2+Сокращения!K$3-2022,FALSE)/10^6</f>
        <v>2.7340282135679801</v>
      </c>
      <c r="L70" s="69">
        <f>(VLOOKUP($A70,Базовая_линия!$A$5:$N$150,5+Сокращения!L$3-2022,FALSE)-VLOOKUP(Сокращения!$A70,Проектная_линия!$A$5:$N$150,5+Сокращения!L$3-2022,FALSE))/(1-Коэффициенты!J$32)*VLOOKUP(Сокращения!$C70,Коэффициенты!$B$5:$L$14,2+Сокращения!L$3-2022,FALSE)/10^6</f>
        <v>1.4911048763918902</v>
      </c>
      <c r="M70" s="69">
        <f>(VLOOKUP($A70,Базовая_линия!$A$5:$N$150,5+Сокращения!M$3-2022,FALSE)-VLOOKUP(Сокращения!$A70,Проектная_линия!$A$5:$N$150,5+Сокращения!M$3-2022,FALSE))/(1-Коэффициенты!K$32)*VLOOKUP(Сокращения!$C70,Коэффициенты!$B$5:$L$14,2+Сокращения!M$3-2022,FALSE)/10^6</f>
        <v>0</v>
      </c>
      <c r="N70" s="69">
        <f t="shared" si="2"/>
        <v>13.521320265622379</v>
      </c>
    </row>
    <row r="71" spans="1:14" x14ac:dyDescent="0.25">
      <c r="A71" s="77" t="s">
        <v>259</v>
      </c>
      <c r="B71" s="68" t="s">
        <v>260</v>
      </c>
      <c r="C71" s="76" t="s">
        <v>314</v>
      </c>
      <c r="D71" s="81"/>
      <c r="E71" s="84">
        <f>(VLOOKUP($A71,Базовая_линия!$A$5:$N$150,5+Сокращения!E$3-2022,FALSE)-VLOOKUP(Сокращения!$A71,Проектная_линия!$A$5:$N$150,5+Сокращения!E$3-2022,FALSE))/(1-Коэффициенты!C$32)*VLOOKUP(Сокращения!$C71,Коэффициенты!$B$5:$L$14,2+Сокращения!E$3-2022,FALSE)/10^6</f>
        <v>0</v>
      </c>
      <c r="F71" s="69">
        <f>(VLOOKUP($A71,Базовая_линия!$A$5:$N$150,5+Сокращения!F$3-2022,FALSE)-VLOOKUP(Сокращения!$A71,Проектная_линия!$A$5:$N$150,5+Сокращения!F$3-2022,FALSE))/(1-Коэффициенты!D$32)*VLOOKUP(Сокращения!$C71,Коэффициенты!$B$5:$L$14,2+Сокращения!F$3-2022,FALSE)/10^6</f>
        <v>0</v>
      </c>
      <c r="G71" s="69">
        <f>(VLOOKUP($A71,Базовая_линия!$A$5:$N$150,5+Сокращения!G$3-2022,FALSE)-VLOOKUP(Сокращения!$A71,Проектная_линия!$A$5:$N$150,5+Сокращения!G$3-2022,FALSE))/(1-Коэффициенты!E$32)*VLOOKUP(Сокращения!$C71,Коэффициенты!$B$5:$L$14,2+Сокращения!G$3-2022,FALSE)/10^6</f>
        <v>-0.24026156430909162</v>
      </c>
      <c r="H71" s="69">
        <f>(VLOOKUP($A71,Базовая_линия!$A$5:$N$150,5+Сокращения!H$3-2022,FALSE)-VLOOKUP(Сокращения!$A71,Проектная_линия!$A$5:$N$150,5+Сокращения!H$3-2022,FALSE))/(1-Коэффициенты!F$32)*VLOOKUP(Сокращения!$C71,Коэффициенты!$B$5:$L$14,2+Сокращения!H$3-2022,FALSE)/10^6</f>
        <v>1.4678065056217915</v>
      </c>
      <c r="I71" s="69">
        <f>(VLOOKUP($A71,Базовая_линия!$A$5:$N$150,5+Сокращения!I$3-2022,FALSE)-VLOOKUP(Сокращения!$A71,Проектная_линия!$A$5:$N$150,5+Сокращения!I$3-2022,FALSE))/(1-Коэффициенты!G$32)*VLOOKUP(Сокращения!$C71,Коэффициенты!$B$5:$L$14,2+Сокращения!I$3-2022,FALSE)/10^6</f>
        <v>1.4678065056217915</v>
      </c>
      <c r="J71" s="69">
        <f>(VLOOKUP($A71,Базовая_линия!$A$5:$N$150,5+Сокращения!J$3-2022,FALSE)-VLOOKUP(Сокращения!$A71,Проектная_линия!$A$5:$N$150,5+Сокращения!J$3-2022,FALSE))/(1-Коэффициенты!H$32)*VLOOKUP(Сокращения!$C71,Коэффициенты!$B$5:$L$14,2+Сокращения!J$3-2022,FALSE)/10^6</f>
        <v>1.4678065056217915</v>
      </c>
      <c r="K71" s="69">
        <f>(VLOOKUP($A71,Базовая_линия!$A$5:$N$150,5+Сокращения!K$3-2022,FALSE)-VLOOKUP(Сокращения!$A71,Проектная_линия!$A$5:$N$150,5+Сокращения!K$3-2022,FALSE))/(1-Коэффициенты!I$32)*VLOOKUP(Сокращения!$C71,Коэффициенты!$B$5:$L$14,2+Сокращения!K$3-2022,FALSE)/10^6</f>
        <v>1.4678065056217915</v>
      </c>
      <c r="L71" s="69">
        <f>(VLOOKUP($A71,Базовая_линия!$A$5:$N$150,5+Сокращения!L$3-2022,FALSE)-VLOOKUP(Сокращения!$A71,Проектная_линия!$A$5:$N$150,5+Сокращения!L$3-2022,FALSE))/(1-Коэффициенты!J$32)*VLOOKUP(Сокращения!$C71,Коэффициенты!$B$5:$L$14,2+Сокращения!L$3-2022,FALSE)/10^6</f>
        <v>1.8162698270465609</v>
      </c>
      <c r="M71" s="69">
        <f>(VLOOKUP($A71,Базовая_линия!$A$5:$N$150,5+Сокращения!M$3-2022,FALSE)-VLOOKUP(Сокращения!$A71,Проектная_линия!$A$5:$N$150,5+Сокращения!M$3-2022,FALSE))/(1-Коэффициенты!K$32)*VLOOKUP(Сокращения!$C71,Коэффициенты!$B$5:$L$14,2+Сокращения!M$3-2022,FALSE)/10^6</f>
        <v>0</v>
      </c>
      <c r="N71" s="69">
        <f t="shared" si="2"/>
        <v>7.4472342852246349</v>
      </c>
    </row>
    <row r="72" spans="1:14" x14ac:dyDescent="0.25">
      <c r="A72" s="75" t="s">
        <v>271</v>
      </c>
      <c r="B72" s="68" t="s">
        <v>272</v>
      </c>
      <c r="C72" s="76" t="s">
        <v>314</v>
      </c>
      <c r="D72" s="81"/>
      <c r="E72" s="84">
        <f>(VLOOKUP($A72,Базовая_линия!$A$5:$N$150,5+Сокращения!E$3-2022,FALSE)-VLOOKUP(Сокращения!$A72,Проектная_линия!$A$5:$N$150,5+Сокращения!E$3-2022,FALSE))/(1-Коэффициенты!C$32)*VLOOKUP(Сокращения!$C72,Коэффициенты!$B$5:$L$14,2+Сокращения!E$3-2022,FALSE)/10^6</f>
        <v>0</v>
      </c>
      <c r="F72" s="69">
        <f>(VLOOKUP($A72,Базовая_линия!$A$5:$N$150,5+Сокращения!F$3-2022,FALSE)-VLOOKUP(Сокращения!$A72,Проектная_линия!$A$5:$N$150,5+Сокращения!F$3-2022,FALSE))/(1-Коэффициенты!D$32)*VLOOKUP(Сокращения!$C72,Коэффициенты!$B$5:$L$14,2+Сокращения!F$3-2022,FALSE)/10^6</f>
        <v>0</v>
      </c>
      <c r="G72" s="69">
        <f>(VLOOKUP($A72,Базовая_линия!$A$5:$N$150,5+Сокращения!G$3-2022,FALSE)-VLOOKUP(Сокращения!$A72,Проектная_линия!$A$5:$N$150,5+Сокращения!G$3-2022,FALSE))/(1-Коэффициенты!E$32)*VLOOKUP(Сокращения!$C72,Коэффициенты!$B$5:$L$14,2+Сокращения!G$3-2022,FALSE)/10^6</f>
        <v>0.62121187913572984</v>
      </c>
      <c r="H72" s="69">
        <f>(VLOOKUP($A72,Базовая_линия!$A$5:$N$150,5+Сокращения!H$3-2022,FALSE)-VLOOKUP(Сокращения!$A72,Проектная_линия!$A$5:$N$150,5+Сокращения!H$3-2022,FALSE))/(1-Коэффициенты!F$32)*VLOOKUP(Сокращения!$C72,Коэффициенты!$B$5:$L$14,2+Сокращения!H$3-2022,FALSE)/10^6</f>
        <v>0.9796750188745138</v>
      </c>
      <c r="I72" s="69">
        <f>(VLOOKUP($A72,Базовая_линия!$A$5:$N$150,5+Сокращения!I$3-2022,FALSE)-VLOOKUP(Сокращения!$A72,Проектная_линия!$A$5:$N$150,5+Сокращения!I$3-2022,FALSE))/(1-Коэффициенты!G$32)*VLOOKUP(Сокращения!$C72,Коэффициенты!$B$5:$L$14,2+Сокращения!I$3-2022,FALSE)/10^6</f>
        <v>0.9796750188745138</v>
      </c>
      <c r="J72" s="69">
        <f>(VLOOKUP($A72,Базовая_линия!$A$5:$N$150,5+Сокращения!J$3-2022,FALSE)-VLOOKUP(Сокращения!$A72,Проектная_линия!$A$5:$N$150,5+Сокращения!J$3-2022,FALSE))/(1-Коэффициенты!H$32)*VLOOKUP(Сокращения!$C72,Коэффициенты!$B$5:$L$14,2+Сокращения!J$3-2022,FALSE)/10^6</f>
        <v>0.9796750188745138</v>
      </c>
      <c r="K72" s="69">
        <f>(VLOOKUP($A72,Базовая_линия!$A$5:$N$150,5+Сокращения!K$3-2022,FALSE)-VLOOKUP(Сокращения!$A72,Проектная_линия!$A$5:$N$150,5+Сокращения!K$3-2022,FALSE))/(1-Коэффициенты!I$32)*VLOOKUP(Сокращения!$C72,Коэффициенты!$B$5:$L$14,2+Сокращения!K$3-2022,FALSE)/10^6</f>
        <v>0.9796750188745138</v>
      </c>
      <c r="L72" s="69">
        <f>(VLOOKUP($A72,Базовая_линия!$A$5:$N$150,5+Сокращения!L$3-2022,FALSE)-VLOOKUP(Сокращения!$A72,Проектная_линия!$A$5:$N$150,5+Сокращения!L$3-2022,FALSE))/(1-Коэффициенты!J$32)*VLOOKUP(Сокращения!$C72,Коэффициенты!$B$5:$L$14,2+Сокращения!L$3-2022,FALSE)/10^6</f>
        <v>0.30243249598243499</v>
      </c>
      <c r="M72" s="69">
        <f>(VLOOKUP($A72,Базовая_линия!$A$5:$N$150,5+Сокращения!M$3-2022,FALSE)-VLOOKUP(Сокращения!$A72,Проектная_линия!$A$5:$N$150,5+Сокращения!M$3-2022,FALSE))/(1-Коэффициенты!K$32)*VLOOKUP(Сокращения!$C72,Коэффициенты!$B$5:$L$14,2+Сокращения!M$3-2022,FALSE)/10^6</f>
        <v>0</v>
      </c>
      <c r="N72" s="69">
        <f t="shared" si="2"/>
        <v>4.8423444506162205</v>
      </c>
    </row>
    <row r="73" spans="1:14" x14ac:dyDescent="0.25">
      <c r="A73" s="75" t="s">
        <v>227</v>
      </c>
      <c r="B73" s="68" t="s">
        <v>228</v>
      </c>
      <c r="C73" s="76" t="s">
        <v>314</v>
      </c>
      <c r="D73" s="81"/>
      <c r="E73" s="84">
        <f>(VLOOKUP($A73,Базовая_линия!$A$5:$N$150,5+Сокращения!E$3-2022,FALSE)-VLOOKUP(Сокращения!$A73,Проектная_линия!$A$5:$N$150,5+Сокращения!E$3-2022,FALSE))/(1-Коэффициенты!C$32)*VLOOKUP(Сокращения!$C73,Коэффициенты!$B$5:$L$14,2+Сокращения!E$3-2022,FALSE)/10^6</f>
        <v>0</v>
      </c>
      <c r="F73" s="69">
        <f>(VLOOKUP($A73,Базовая_линия!$A$5:$N$150,5+Сокращения!F$3-2022,FALSE)-VLOOKUP(Сокращения!$A73,Проектная_линия!$A$5:$N$150,5+Сокращения!F$3-2022,FALSE))/(1-Коэффициенты!D$32)*VLOOKUP(Сокращения!$C73,Коэффициенты!$B$5:$L$14,2+Сокращения!F$3-2022,FALSE)/10^6</f>
        <v>0</v>
      </c>
      <c r="G73" s="69">
        <f>(VLOOKUP($A73,Базовая_линия!$A$5:$N$150,5+Сокращения!G$3-2022,FALSE)-VLOOKUP(Сокращения!$A73,Проектная_линия!$A$5:$N$150,5+Сокращения!G$3-2022,FALSE))/(1-Коэффициенты!E$32)*VLOOKUP(Сокращения!$C73,Коэффициенты!$B$5:$L$14,2+Сокращения!G$3-2022,FALSE)/10^6</f>
        <v>4.9972980334129069</v>
      </c>
      <c r="H73" s="69">
        <f>(VLOOKUP($A73,Базовая_линия!$A$5:$N$150,5+Сокращения!H$3-2022,FALSE)-VLOOKUP(Сокращения!$A73,Проектная_линия!$A$5:$N$150,5+Сокращения!H$3-2022,FALSE))/(1-Коэффициенты!F$32)*VLOOKUP(Сокращения!$C73,Коэффициенты!$B$5:$L$14,2+Сокращения!H$3-2022,FALSE)/10^6</f>
        <v>15.295206652311412</v>
      </c>
      <c r="I73" s="69">
        <f>(VLOOKUP($A73,Базовая_линия!$A$5:$N$150,5+Сокращения!I$3-2022,FALSE)-VLOOKUP(Сокращения!$A73,Проектная_линия!$A$5:$N$150,5+Сокращения!I$3-2022,FALSE))/(1-Коэффициенты!G$32)*VLOOKUP(Сокращения!$C73,Коэффициенты!$B$5:$L$14,2+Сокращения!I$3-2022,FALSE)/10^6</f>
        <v>15.295206652311412</v>
      </c>
      <c r="J73" s="69">
        <f>(VLOOKUP($A73,Базовая_линия!$A$5:$N$150,5+Сокращения!J$3-2022,FALSE)-VLOOKUP(Сокращения!$A73,Проектная_линия!$A$5:$N$150,5+Сокращения!J$3-2022,FALSE))/(1-Коэффициенты!H$32)*VLOOKUP(Сокращения!$C73,Коэффициенты!$B$5:$L$14,2+Сокращения!J$3-2022,FALSE)/10^6</f>
        <v>15.295206652311412</v>
      </c>
      <c r="K73" s="69">
        <f>(VLOOKUP($A73,Базовая_линия!$A$5:$N$150,5+Сокращения!K$3-2022,FALSE)-VLOOKUP(Сокращения!$A73,Проектная_линия!$A$5:$N$150,5+Сокращения!K$3-2022,FALSE))/(1-Коэффициенты!I$32)*VLOOKUP(Сокращения!$C73,Коэффициенты!$B$5:$L$14,2+Сокращения!K$3-2022,FALSE)/10^6</f>
        <v>15.295206652311412</v>
      </c>
      <c r="L73" s="69">
        <f>(VLOOKUP($A73,Базовая_линия!$A$5:$N$150,5+Сокращения!L$3-2022,FALSE)-VLOOKUP(Сокращения!$A73,Проектная_линия!$A$5:$N$150,5+Сокращения!L$3-2022,FALSE))/(1-Коэффициенты!J$32)*VLOOKUP(Сокращения!$C73,Коэффициенты!$B$5:$L$14,2+Сокращения!L$3-2022,FALSE)/10^6</f>
        <v>1.8071820031796317</v>
      </c>
      <c r="M73" s="69">
        <f>(VLOOKUP($A73,Базовая_линия!$A$5:$N$150,5+Сокращения!M$3-2022,FALSE)-VLOOKUP(Сокращения!$A73,Проектная_линия!$A$5:$N$150,5+Сокращения!M$3-2022,FALSE))/(1-Коэффициенты!K$32)*VLOOKUP(Сокращения!$C73,Коэффициенты!$B$5:$L$14,2+Сокращения!M$3-2022,FALSE)/10^6</f>
        <v>0</v>
      </c>
      <c r="N73" s="69">
        <f t="shared" si="2"/>
        <v>67.985306645838193</v>
      </c>
    </row>
    <row r="74" spans="1:14" x14ac:dyDescent="0.25">
      <c r="A74" s="75" t="s">
        <v>85</v>
      </c>
      <c r="B74" s="68" t="s">
        <v>86</v>
      </c>
      <c r="C74" s="76" t="s">
        <v>314</v>
      </c>
      <c r="D74" s="81"/>
      <c r="E74" s="84">
        <f>(VLOOKUP($A74,Базовая_линия!$A$5:$N$150,5+Сокращения!E$3-2022,FALSE)-VLOOKUP(Сокращения!$A74,Проектная_линия!$A$5:$N$150,5+Сокращения!E$3-2022,FALSE))/(1-Коэффициенты!C$32)*VLOOKUP(Сокращения!$C74,Коэффициенты!$B$5:$L$14,2+Сокращения!E$3-2022,FALSE)/10^6</f>
        <v>0</v>
      </c>
      <c r="F74" s="69">
        <f>(VLOOKUP($A74,Базовая_линия!$A$5:$N$150,5+Сокращения!F$3-2022,FALSE)-VLOOKUP(Сокращения!$A74,Проектная_линия!$A$5:$N$150,5+Сокращения!F$3-2022,FALSE))/(1-Коэффициенты!D$32)*VLOOKUP(Сокращения!$C74,Коэффициенты!$B$5:$L$14,2+Сокращения!F$3-2022,FALSE)/10^6</f>
        <v>0</v>
      </c>
      <c r="G74" s="69">
        <f>(VLOOKUP($A74,Базовая_линия!$A$5:$N$150,5+Сокращения!G$3-2022,FALSE)-VLOOKUP(Сокращения!$A74,Проектная_линия!$A$5:$N$150,5+Сокращения!G$3-2022,FALSE))/(1-Коэффициенты!E$32)*VLOOKUP(Сокращения!$C74,Коэффициенты!$B$5:$L$14,2+Сокращения!G$3-2022,FALSE)/10^6</f>
        <v>2.4186217964768999</v>
      </c>
      <c r="H74" s="69">
        <f>(VLOOKUP($A74,Базовая_линия!$A$5:$N$150,5+Сокращения!H$3-2022,FALSE)-VLOOKUP(Сокращения!$A74,Проектная_линия!$A$5:$N$150,5+Сокращения!H$3-2022,FALSE))/(1-Коэффициенты!F$32)*VLOOKUP(Сокращения!$C74,Коэффициенты!$B$5:$L$14,2+Сокращения!H$3-2022,FALSE)/10^6</f>
        <v>8.3407761723765681</v>
      </c>
      <c r="I74" s="69">
        <f>(VLOOKUP($A74,Базовая_линия!$A$5:$N$150,5+Сокращения!I$3-2022,FALSE)-VLOOKUP(Сокращения!$A74,Проектная_линия!$A$5:$N$150,5+Сокращения!I$3-2022,FALSE))/(1-Коэффициенты!G$32)*VLOOKUP(Сокращения!$C74,Коэффициенты!$B$5:$L$14,2+Сокращения!I$3-2022,FALSE)/10^6</f>
        <v>8.3407761723765681</v>
      </c>
      <c r="J74" s="69">
        <f>(VLOOKUP($A74,Базовая_линия!$A$5:$N$150,5+Сокращения!J$3-2022,FALSE)-VLOOKUP(Сокращения!$A74,Проектная_линия!$A$5:$N$150,5+Сокращения!J$3-2022,FALSE))/(1-Коэффициенты!H$32)*VLOOKUP(Сокращения!$C74,Коэффициенты!$B$5:$L$14,2+Сокращения!J$3-2022,FALSE)/10^6</f>
        <v>8.3407761723765681</v>
      </c>
      <c r="K74" s="69">
        <f>(VLOOKUP($A74,Базовая_линия!$A$5:$N$150,5+Сокращения!K$3-2022,FALSE)-VLOOKUP(Сокращения!$A74,Проектная_линия!$A$5:$N$150,5+Сокращения!K$3-2022,FALSE))/(1-Коэффициенты!I$32)*VLOOKUP(Сокращения!$C74,Коэффициенты!$B$5:$L$14,2+Сокращения!K$3-2022,FALSE)/10^6</f>
        <v>8.3407761723765681</v>
      </c>
      <c r="L74" s="69">
        <f>(VLOOKUP($A74,Базовая_линия!$A$5:$N$150,5+Сокращения!L$3-2022,FALSE)-VLOOKUP(Сокращения!$A74,Проектная_линия!$A$5:$N$150,5+Сокращения!L$3-2022,FALSE))/(1-Коэффициенты!J$32)*VLOOKUP(Сокращения!$C74,Коэффициенты!$B$5:$L$14,2+Сокращения!L$3-2022,FALSE)/10^6</f>
        <v>2.2086860771883026</v>
      </c>
      <c r="M74" s="69">
        <f>(VLOOKUP($A74,Базовая_линия!$A$5:$N$150,5+Сокращения!M$3-2022,FALSE)-VLOOKUP(Сокращения!$A74,Проектная_линия!$A$5:$N$150,5+Сокращения!M$3-2022,FALSE))/(1-Коэффициенты!K$32)*VLOOKUP(Сокращения!$C74,Коэффициенты!$B$5:$L$14,2+Сокращения!M$3-2022,FALSE)/10^6</f>
        <v>0</v>
      </c>
      <c r="N74" s="69">
        <f t="shared" si="2"/>
        <v>37.990412563171475</v>
      </c>
    </row>
    <row r="75" spans="1:14" x14ac:dyDescent="0.25">
      <c r="A75" s="77" t="s">
        <v>261</v>
      </c>
      <c r="B75" s="68" t="s">
        <v>262</v>
      </c>
      <c r="C75" s="76" t="s">
        <v>314</v>
      </c>
      <c r="D75" s="81"/>
      <c r="E75" s="84">
        <f>(VLOOKUP($A75,Базовая_линия!$A$5:$N$150,5+Сокращения!E$3-2022,FALSE)-VLOOKUP(Сокращения!$A75,Проектная_линия!$A$5:$N$150,5+Сокращения!E$3-2022,FALSE))/(1-Коэффициенты!C$32)*VLOOKUP(Сокращения!$C75,Коэффициенты!$B$5:$L$14,2+Сокращения!E$3-2022,FALSE)/10^6</f>
        <v>0</v>
      </c>
      <c r="F75" s="69">
        <f>(VLOOKUP($A75,Базовая_линия!$A$5:$N$150,5+Сокращения!F$3-2022,FALSE)-VLOOKUP(Сокращения!$A75,Проектная_линия!$A$5:$N$150,5+Сокращения!F$3-2022,FALSE))/(1-Коэффициенты!D$32)*VLOOKUP(Сокращения!$C75,Коэффициенты!$B$5:$L$14,2+Сокращения!F$3-2022,FALSE)/10^6</f>
        <v>0</v>
      </c>
      <c r="G75" s="69">
        <f>(VLOOKUP($A75,Базовая_линия!$A$5:$N$150,5+Сокращения!G$3-2022,FALSE)-VLOOKUP(Сокращения!$A75,Проектная_линия!$A$5:$N$150,5+Сокращения!G$3-2022,FALSE))/(1-Коэффициенты!E$32)*VLOOKUP(Сокращения!$C75,Коэффициенты!$B$5:$L$14,2+Сокращения!G$3-2022,FALSE)/10^6</f>
        <v>2.8164256060755566</v>
      </c>
      <c r="H75" s="69">
        <f>(VLOOKUP($A75,Базовая_линия!$A$5:$N$150,5+Сокращения!H$3-2022,FALSE)-VLOOKUP(Сокращения!$A75,Проектная_линия!$A$5:$N$150,5+Сокращения!H$3-2022,FALSE))/(1-Коэффициенты!F$32)*VLOOKUP(Сокращения!$C75,Коэффициенты!$B$5:$L$14,2+Сокращения!H$3-2022,FALSE)/10^6</f>
        <v>6.7429831647901759</v>
      </c>
      <c r="I75" s="69">
        <f>(VLOOKUP($A75,Базовая_линия!$A$5:$N$150,5+Сокращения!I$3-2022,FALSE)-VLOOKUP(Сокращения!$A75,Проектная_линия!$A$5:$N$150,5+Сокращения!I$3-2022,FALSE))/(1-Коэффициенты!G$32)*VLOOKUP(Сокращения!$C75,Коэффициенты!$B$5:$L$14,2+Сокращения!I$3-2022,FALSE)/10^6</f>
        <v>6.7429831647901759</v>
      </c>
      <c r="J75" s="69">
        <f>(VLOOKUP($A75,Базовая_линия!$A$5:$N$150,5+Сокращения!J$3-2022,FALSE)-VLOOKUP(Сокращения!$A75,Проектная_линия!$A$5:$N$150,5+Сокращения!J$3-2022,FALSE))/(1-Коэффициенты!H$32)*VLOOKUP(Сокращения!$C75,Коэффициенты!$B$5:$L$14,2+Сокращения!J$3-2022,FALSE)/10^6</f>
        <v>6.7429831647901759</v>
      </c>
      <c r="K75" s="69">
        <f>(VLOOKUP($A75,Базовая_линия!$A$5:$N$150,5+Сокращения!K$3-2022,FALSE)-VLOOKUP(Сокращения!$A75,Проектная_линия!$A$5:$N$150,5+Сокращения!K$3-2022,FALSE))/(1-Коэффициенты!I$32)*VLOOKUP(Сокращения!$C75,Коэффициенты!$B$5:$L$14,2+Сокращения!K$3-2022,FALSE)/10^6</f>
        <v>6.7429831647901759</v>
      </c>
      <c r="L75" s="69">
        <f>(VLOOKUP($A75,Базовая_линия!$A$5:$N$150,5+Сокращения!L$3-2022,FALSE)-VLOOKUP(Сокращения!$A75,Проектная_линия!$A$5:$N$150,5+Сокращения!L$3-2022,FALSE))/(1-Коэффициенты!J$32)*VLOOKUP(Сокращения!$C75,Коэффициенты!$B$5:$L$14,2+Сокращения!L$3-2022,FALSE)/10^6</f>
        <v>0.64759570400123245</v>
      </c>
      <c r="M75" s="69">
        <f>(VLOOKUP($A75,Базовая_линия!$A$5:$N$150,5+Сокращения!M$3-2022,FALSE)-VLOOKUP(Сокращения!$A75,Проектная_линия!$A$5:$N$150,5+Сокращения!M$3-2022,FALSE))/(1-Коэффициенты!K$32)*VLOOKUP(Сокращения!$C75,Коэффициенты!$B$5:$L$14,2+Сокращения!M$3-2022,FALSE)/10^6</f>
        <v>0</v>
      </c>
      <c r="N75" s="69">
        <f t="shared" si="2"/>
        <v>30.435953969237492</v>
      </c>
    </row>
    <row r="76" spans="1:14" x14ac:dyDescent="0.25">
      <c r="A76" s="77" t="s">
        <v>55</v>
      </c>
      <c r="B76" s="68" t="s">
        <v>56</v>
      </c>
      <c r="C76" s="76" t="s">
        <v>314</v>
      </c>
      <c r="D76" s="81"/>
      <c r="E76" s="84">
        <f>(VLOOKUP($A76,Базовая_линия!$A$5:$N$150,5+Сокращения!E$3-2022,FALSE)-VLOOKUP(Сокращения!$A76,Проектная_линия!$A$5:$N$150,5+Сокращения!E$3-2022,FALSE))/(1-Коэффициенты!C$32)*VLOOKUP(Сокращения!$C76,Коэффициенты!$B$5:$L$14,2+Сокращения!E$3-2022,FALSE)/10^6</f>
        <v>0</v>
      </c>
      <c r="F76" s="69">
        <f>(VLOOKUP($A76,Базовая_линия!$A$5:$N$150,5+Сокращения!F$3-2022,FALSE)-VLOOKUP(Сокращения!$A76,Проектная_линия!$A$5:$N$150,5+Сокращения!F$3-2022,FALSE))/(1-Коэффициенты!D$32)*VLOOKUP(Сокращения!$C76,Коэффициенты!$B$5:$L$14,2+Сокращения!F$3-2022,FALSE)/10^6</f>
        <v>0</v>
      </c>
      <c r="G76" s="69">
        <f>(VLOOKUP($A76,Базовая_линия!$A$5:$N$150,5+Сокращения!G$3-2022,FALSE)-VLOOKUP(Сокращения!$A76,Проектная_линия!$A$5:$N$150,5+Сокращения!G$3-2022,FALSE))/(1-Коэффициенты!E$32)*VLOOKUP(Сокращения!$C76,Коэффициенты!$B$5:$L$14,2+Сокращения!G$3-2022,FALSE)/10^6</f>
        <v>1.6840506400580708</v>
      </c>
      <c r="H76" s="69">
        <f>(VLOOKUP($A76,Базовая_линия!$A$5:$N$150,5+Сокращения!H$3-2022,FALSE)-VLOOKUP(Сокращения!$A76,Проектная_линия!$A$5:$N$150,5+Сокращения!H$3-2022,FALSE))/(1-Коэффициенты!F$32)*VLOOKUP(Сокращения!$C76,Коэффициенты!$B$5:$L$14,2+Сокращения!H$3-2022,FALSE)/10^6</f>
        <v>6.3229079853391834</v>
      </c>
      <c r="I76" s="69">
        <f>(VLOOKUP($A76,Базовая_линия!$A$5:$N$150,5+Сокращения!I$3-2022,FALSE)-VLOOKUP(Сокращения!$A76,Проектная_линия!$A$5:$N$150,5+Сокращения!I$3-2022,FALSE))/(1-Коэффициенты!G$32)*VLOOKUP(Сокращения!$C76,Коэффициенты!$B$5:$L$14,2+Сокращения!I$3-2022,FALSE)/10^6</f>
        <v>6.3229079853391834</v>
      </c>
      <c r="J76" s="69">
        <f>(VLOOKUP($A76,Базовая_линия!$A$5:$N$150,5+Сокращения!J$3-2022,FALSE)-VLOOKUP(Сокращения!$A76,Проектная_линия!$A$5:$N$150,5+Сокращения!J$3-2022,FALSE))/(1-Коэффициенты!H$32)*VLOOKUP(Сокращения!$C76,Коэффициенты!$B$5:$L$14,2+Сокращения!J$3-2022,FALSE)/10^6</f>
        <v>6.3229079853391834</v>
      </c>
      <c r="K76" s="69">
        <f>(VLOOKUP($A76,Базовая_линия!$A$5:$N$150,5+Сокращения!K$3-2022,FALSE)-VLOOKUP(Сокращения!$A76,Проектная_линия!$A$5:$N$150,5+Сокращения!K$3-2022,FALSE))/(1-Коэффициенты!I$32)*VLOOKUP(Сокращения!$C76,Коэффициенты!$B$5:$L$14,2+Сокращения!K$3-2022,FALSE)/10^6</f>
        <v>6.3229079853391834</v>
      </c>
      <c r="L76" s="69">
        <f>(VLOOKUP($A76,Базовая_линия!$A$5:$N$150,5+Сокращения!L$3-2022,FALSE)-VLOOKUP(Сокращения!$A76,Проектная_линия!$A$5:$N$150,5+Сокращения!L$3-2022,FALSE))/(1-Коэффициенты!J$32)*VLOOKUP(Сокращения!$C76,Коэффициенты!$B$5:$L$14,2+Сокращения!L$3-2022,FALSE)/10^6</f>
        <v>2.0180199940453902</v>
      </c>
      <c r="M76" s="69">
        <f>(VLOOKUP($A76,Базовая_линия!$A$5:$N$150,5+Сокращения!M$3-2022,FALSE)-VLOOKUP(Сокращения!$A76,Проектная_линия!$A$5:$N$150,5+Сокращения!M$3-2022,FALSE))/(1-Коэффициенты!K$32)*VLOOKUP(Сокращения!$C76,Коэффициенты!$B$5:$L$14,2+Сокращения!M$3-2022,FALSE)/10^6</f>
        <v>0</v>
      </c>
      <c r="N76" s="69">
        <f t="shared" si="2"/>
        <v>28.993702575460198</v>
      </c>
    </row>
    <row r="77" spans="1:14" x14ac:dyDescent="0.25">
      <c r="A77" s="77" t="s">
        <v>59</v>
      </c>
      <c r="B77" s="68" t="s">
        <v>60</v>
      </c>
      <c r="C77" s="76" t="s">
        <v>314</v>
      </c>
      <c r="D77" s="81"/>
      <c r="E77" s="84">
        <f>(VLOOKUP($A77,Базовая_линия!$A$5:$N$150,5+Сокращения!E$3-2022,FALSE)-VLOOKUP(Сокращения!$A77,Проектная_линия!$A$5:$N$150,5+Сокращения!E$3-2022,FALSE))/(1-Коэффициенты!C$32)*VLOOKUP(Сокращения!$C77,Коэффициенты!$B$5:$L$14,2+Сокращения!E$3-2022,FALSE)/10^6</f>
        <v>0</v>
      </c>
      <c r="F77" s="69">
        <f>(VLOOKUP($A77,Базовая_линия!$A$5:$N$150,5+Сокращения!F$3-2022,FALSE)-VLOOKUP(Сокращения!$A77,Проектная_линия!$A$5:$N$150,5+Сокращения!F$3-2022,FALSE))/(1-Коэффициенты!D$32)*VLOOKUP(Сокращения!$C77,Коэффициенты!$B$5:$L$14,2+Сокращения!F$3-2022,FALSE)/10^6</f>
        <v>0</v>
      </c>
      <c r="G77" s="69">
        <f>(VLOOKUP($A77,Базовая_линия!$A$5:$N$150,5+Сокращения!G$3-2022,FALSE)-VLOOKUP(Сокращения!$A77,Проектная_линия!$A$5:$N$150,5+Сокращения!G$3-2022,FALSE))/(1-Коэффициенты!E$32)*VLOOKUP(Сокращения!$C77,Коэффициенты!$B$5:$L$14,2+Сокращения!G$3-2022,FALSE)/10^6</f>
        <v>35.080011831180158</v>
      </c>
      <c r="H77" s="69">
        <f>(VLOOKUP($A77,Базовая_линия!$A$5:$N$150,5+Сокращения!H$3-2022,FALSE)-VLOOKUP(Сокращения!$A77,Проектная_линия!$A$5:$N$150,5+Сокращения!H$3-2022,FALSE))/(1-Коэффициенты!F$32)*VLOOKUP(Сокращения!$C77,Коэффициенты!$B$5:$L$14,2+Сокращения!H$3-2022,FALSE)/10^6</f>
        <v>46.786822766671875</v>
      </c>
      <c r="I77" s="69">
        <f>(VLOOKUP($A77,Базовая_линия!$A$5:$N$150,5+Сокращения!I$3-2022,FALSE)-VLOOKUP(Сокращения!$A77,Проектная_линия!$A$5:$N$150,5+Сокращения!I$3-2022,FALSE))/(1-Коэффициенты!G$32)*VLOOKUP(Сокращения!$C77,Коэффициенты!$B$5:$L$14,2+Сокращения!I$3-2022,FALSE)/10^6</f>
        <v>46.786822766671875</v>
      </c>
      <c r="J77" s="69">
        <f>(VLOOKUP($A77,Базовая_линия!$A$5:$N$150,5+Сокращения!J$3-2022,FALSE)-VLOOKUP(Сокращения!$A77,Проектная_линия!$A$5:$N$150,5+Сокращения!J$3-2022,FALSE))/(1-Коэффициенты!H$32)*VLOOKUP(Сокращения!$C77,Коэффициенты!$B$5:$L$14,2+Сокращения!J$3-2022,FALSE)/10^6</f>
        <v>46.786822766671875</v>
      </c>
      <c r="K77" s="69">
        <f>(VLOOKUP($A77,Базовая_линия!$A$5:$N$150,5+Сокращения!K$3-2022,FALSE)-VLOOKUP(Сокращения!$A77,Проектная_линия!$A$5:$N$150,5+Сокращения!K$3-2022,FALSE))/(1-Коэффициенты!I$32)*VLOOKUP(Сокращения!$C77,Коэффициенты!$B$5:$L$14,2+Сокращения!K$3-2022,FALSE)/10^6</f>
        <v>46.786822766671875</v>
      </c>
      <c r="L77" s="69">
        <f>(VLOOKUP($A77,Базовая_линия!$A$5:$N$150,5+Сокращения!L$3-2022,FALSE)-VLOOKUP(Сокращения!$A77,Проектная_линия!$A$5:$N$150,5+Сокращения!L$3-2022,FALSE))/(1-Коэффициенты!J$32)*VLOOKUP(Сокращения!$C77,Коэффициенты!$B$5:$L$14,2+Сокращения!L$3-2022,FALSE)/10^6</f>
        <v>12.010064111254255</v>
      </c>
      <c r="M77" s="69">
        <f>(VLOOKUP($A77,Базовая_линия!$A$5:$N$150,5+Сокращения!M$3-2022,FALSE)-VLOOKUP(Сокращения!$A77,Проектная_линия!$A$5:$N$150,5+Сокращения!M$3-2022,FALSE))/(1-Коэффициенты!K$32)*VLOOKUP(Сокращения!$C77,Коэффициенты!$B$5:$L$14,2+Сокращения!M$3-2022,FALSE)/10^6</f>
        <v>0</v>
      </c>
      <c r="N77" s="69">
        <f t="shared" si="2"/>
        <v>234.23736700912193</v>
      </c>
    </row>
    <row r="78" spans="1:14" x14ac:dyDescent="0.25">
      <c r="A78" s="75" t="s">
        <v>127</v>
      </c>
      <c r="B78" s="68" t="s">
        <v>128</v>
      </c>
      <c r="C78" s="76" t="s">
        <v>314</v>
      </c>
      <c r="D78" s="81"/>
      <c r="E78" s="84">
        <f>(VLOOKUP($A78,Базовая_линия!$A$5:$N$150,5+Сокращения!E$3-2022,FALSE)-VLOOKUP(Сокращения!$A78,Проектная_линия!$A$5:$N$150,5+Сокращения!E$3-2022,FALSE))/(1-Коэффициенты!C$32)*VLOOKUP(Сокращения!$C78,Коэффициенты!$B$5:$L$14,2+Сокращения!E$3-2022,FALSE)/10^6</f>
        <v>0</v>
      </c>
      <c r="F78" s="69">
        <f>(VLOOKUP($A78,Базовая_линия!$A$5:$N$150,5+Сокращения!F$3-2022,FALSE)-VLOOKUP(Сокращения!$A78,Проектная_линия!$A$5:$N$150,5+Сокращения!F$3-2022,FALSE))/(1-Коэффициенты!D$32)*VLOOKUP(Сокращения!$C78,Коэффициенты!$B$5:$L$14,2+Сокращения!F$3-2022,FALSE)/10^6</f>
        <v>0</v>
      </c>
      <c r="G78" s="69">
        <f>(VLOOKUP($A78,Базовая_линия!$A$5:$N$150,5+Сокращения!G$3-2022,FALSE)-VLOOKUP(Сокращения!$A78,Проектная_линия!$A$5:$N$150,5+Сокращения!G$3-2022,FALSE))/(1-Коэффициенты!E$32)*VLOOKUP(Сокращения!$C78,Коэффициенты!$B$5:$L$14,2+Сокращения!G$3-2022,FALSE)/10^6</f>
        <v>18.90316627133403</v>
      </c>
      <c r="H78" s="69">
        <f>(VLOOKUP($A78,Базовая_линия!$A$5:$N$150,5+Сокращения!H$3-2022,FALSE)-VLOOKUP(Сокращения!$A78,Проектная_линия!$A$5:$N$150,5+Сокращения!H$3-2022,FALSE))/(1-Коэффициенты!F$32)*VLOOKUP(Сокращения!$C78,Коэффициенты!$B$5:$L$14,2+Сокращения!H$3-2022,FALSE)/10^6</f>
        <v>23.508260831450862</v>
      </c>
      <c r="I78" s="69">
        <f>(VLOOKUP($A78,Базовая_линия!$A$5:$N$150,5+Сокращения!I$3-2022,FALSE)-VLOOKUP(Сокращения!$A78,Проектная_линия!$A$5:$N$150,5+Сокращения!I$3-2022,FALSE))/(1-Коэффициенты!G$32)*VLOOKUP(Сокращения!$C78,Коэффициенты!$B$5:$L$14,2+Сокращения!I$3-2022,FALSE)/10^6</f>
        <v>23.508260831450862</v>
      </c>
      <c r="J78" s="69">
        <f>(VLOOKUP($A78,Базовая_линия!$A$5:$N$150,5+Сокращения!J$3-2022,FALSE)-VLOOKUP(Сокращения!$A78,Проектная_линия!$A$5:$N$150,5+Сокращения!J$3-2022,FALSE))/(1-Коэффициенты!H$32)*VLOOKUP(Сокращения!$C78,Коэффициенты!$B$5:$L$14,2+Сокращения!J$3-2022,FALSE)/10^6</f>
        <v>23.508260831450862</v>
      </c>
      <c r="K78" s="69">
        <f>(VLOOKUP($A78,Базовая_линия!$A$5:$N$150,5+Сокращения!K$3-2022,FALSE)-VLOOKUP(Сокращения!$A78,Проектная_линия!$A$5:$N$150,5+Сокращения!K$3-2022,FALSE))/(1-Коэффициенты!I$32)*VLOOKUP(Сокращения!$C78,Коэффициенты!$B$5:$L$14,2+Сокращения!K$3-2022,FALSE)/10^6</f>
        <v>23.508260831450862</v>
      </c>
      <c r="L78" s="69">
        <f>(VLOOKUP($A78,Базовая_линия!$A$5:$N$150,5+Сокращения!L$3-2022,FALSE)-VLOOKUP(Сокращения!$A78,Проектная_линия!$A$5:$N$150,5+Сокращения!L$3-2022,FALSE))/(1-Коэффициенты!J$32)*VLOOKUP(Сокращения!$C78,Коэффициенты!$B$5:$L$14,2+Сокращения!L$3-2022,FALSE)/10^6</f>
        <v>5.3120641445120569</v>
      </c>
      <c r="M78" s="69">
        <f>(VLOOKUP($A78,Базовая_линия!$A$5:$N$150,5+Сокращения!M$3-2022,FALSE)-VLOOKUP(Сокращения!$A78,Проектная_линия!$A$5:$N$150,5+Сокращения!M$3-2022,FALSE))/(1-Коэффициенты!K$32)*VLOOKUP(Сокращения!$C78,Коэффициенты!$B$5:$L$14,2+Сокращения!M$3-2022,FALSE)/10^6</f>
        <v>0</v>
      </c>
      <c r="N78" s="69">
        <f t="shared" si="2"/>
        <v>118.24827374164951</v>
      </c>
    </row>
    <row r="79" spans="1:14" x14ac:dyDescent="0.25">
      <c r="A79" s="75" t="s">
        <v>101</v>
      </c>
      <c r="B79" s="68" t="s">
        <v>102</v>
      </c>
      <c r="C79" s="76" t="s">
        <v>314</v>
      </c>
      <c r="D79" s="81"/>
      <c r="E79" s="84">
        <f>(VLOOKUP($A79,Базовая_линия!$A$5:$N$150,5+Сокращения!E$3-2022,FALSE)-VLOOKUP(Сокращения!$A79,Проектная_линия!$A$5:$N$150,5+Сокращения!E$3-2022,FALSE))/(1-Коэффициенты!C$32)*VLOOKUP(Сокращения!$C79,Коэффициенты!$B$5:$L$14,2+Сокращения!E$3-2022,FALSE)/10^6</f>
        <v>0</v>
      </c>
      <c r="F79" s="69">
        <f>(VLOOKUP($A79,Базовая_линия!$A$5:$N$150,5+Сокращения!F$3-2022,FALSE)-VLOOKUP(Сокращения!$A79,Проектная_линия!$A$5:$N$150,5+Сокращения!F$3-2022,FALSE))/(1-Коэффициенты!D$32)*VLOOKUP(Сокращения!$C79,Коэффициенты!$B$5:$L$14,2+Сокращения!F$3-2022,FALSE)/10^6</f>
        <v>0</v>
      </c>
      <c r="G79" s="69">
        <f>(VLOOKUP($A79,Базовая_линия!$A$5:$N$150,5+Сокращения!G$3-2022,FALSE)-VLOOKUP(Сокращения!$A79,Проектная_линия!$A$5:$N$150,5+Сокращения!G$3-2022,FALSE))/(1-Коэффициенты!E$32)*VLOOKUP(Сокращения!$C79,Коэффициенты!$B$5:$L$14,2+Сокращения!G$3-2022,FALSE)/10^6</f>
        <v>18.536026922041732</v>
      </c>
      <c r="H79" s="69">
        <f>(VLOOKUP($A79,Базовая_линия!$A$5:$N$150,5+Сокращения!H$3-2022,FALSE)-VLOOKUP(Сокращения!$A79,Проектная_линия!$A$5:$N$150,5+Сокращения!H$3-2022,FALSE))/(1-Коэффициенты!F$32)*VLOOKUP(Сокращения!$C79,Коэффициенты!$B$5:$L$14,2+Сокращения!H$3-2022,FALSE)/10^6</f>
        <v>23.980520748683688</v>
      </c>
      <c r="I79" s="69">
        <f>(VLOOKUP($A79,Базовая_линия!$A$5:$N$150,5+Сокращения!I$3-2022,FALSE)-VLOOKUP(Сокращения!$A79,Проектная_линия!$A$5:$N$150,5+Сокращения!I$3-2022,FALSE))/(1-Коэффициенты!G$32)*VLOOKUP(Сокращения!$C79,Коэффициенты!$B$5:$L$14,2+Сокращения!I$3-2022,FALSE)/10^6</f>
        <v>23.980520748683688</v>
      </c>
      <c r="J79" s="69">
        <f>(VLOOKUP($A79,Базовая_линия!$A$5:$N$150,5+Сокращения!J$3-2022,FALSE)-VLOOKUP(Сокращения!$A79,Проектная_линия!$A$5:$N$150,5+Сокращения!J$3-2022,FALSE))/(1-Коэффициенты!H$32)*VLOOKUP(Сокращения!$C79,Коэффициенты!$B$5:$L$14,2+Сокращения!J$3-2022,FALSE)/10^6</f>
        <v>23.980520748683688</v>
      </c>
      <c r="K79" s="69">
        <f>(VLOOKUP($A79,Базовая_линия!$A$5:$N$150,5+Сокращения!K$3-2022,FALSE)-VLOOKUP(Сокращения!$A79,Проектная_линия!$A$5:$N$150,5+Сокращения!K$3-2022,FALSE))/(1-Коэффициенты!I$32)*VLOOKUP(Сокращения!$C79,Коэффициенты!$B$5:$L$14,2+Сокращения!K$3-2022,FALSE)/10^6</f>
        <v>23.980520748683688</v>
      </c>
      <c r="L79" s="69">
        <f>(VLOOKUP($A79,Базовая_линия!$A$5:$N$150,5+Сокращения!L$3-2022,FALSE)-VLOOKUP(Сокращения!$A79,Проектная_линия!$A$5:$N$150,5+Сокращения!L$3-2022,FALSE))/(1-Коэффициенты!J$32)*VLOOKUP(Сокращения!$C79,Коэффициенты!$B$5:$L$14,2+Сокращения!L$3-2022,FALSE)/10^6</f>
        <v>5.2770801614646983</v>
      </c>
      <c r="M79" s="69">
        <f>(VLOOKUP($A79,Базовая_линия!$A$5:$N$150,5+Сокращения!M$3-2022,FALSE)-VLOOKUP(Сокращения!$A79,Проектная_линия!$A$5:$N$150,5+Сокращения!M$3-2022,FALSE))/(1-Коэффициенты!K$32)*VLOOKUP(Сокращения!$C79,Коэффициенты!$B$5:$L$14,2+Сокращения!M$3-2022,FALSE)/10^6</f>
        <v>0</v>
      </c>
      <c r="N79" s="69">
        <f t="shared" si="2"/>
        <v>119.73519007824117</v>
      </c>
    </row>
    <row r="80" spans="1:14" x14ac:dyDescent="0.25">
      <c r="A80" s="75" t="s">
        <v>235</v>
      </c>
      <c r="B80" s="68" t="s">
        <v>236</v>
      </c>
      <c r="C80" s="76" t="s">
        <v>314</v>
      </c>
      <c r="D80" s="81"/>
      <c r="E80" s="84">
        <f>(VLOOKUP($A80,Базовая_линия!$A$5:$N$150,5+Сокращения!E$3-2022,FALSE)-VLOOKUP(Сокращения!$A80,Проектная_линия!$A$5:$N$150,5+Сокращения!E$3-2022,FALSE))/(1-Коэффициенты!C$32)*VLOOKUP(Сокращения!$C80,Коэффициенты!$B$5:$L$14,2+Сокращения!E$3-2022,FALSE)/10^6</f>
        <v>0</v>
      </c>
      <c r="F80" s="69">
        <f>(VLOOKUP($A80,Базовая_линия!$A$5:$N$150,5+Сокращения!F$3-2022,FALSE)-VLOOKUP(Сокращения!$A80,Проектная_линия!$A$5:$N$150,5+Сокращения!F$3-2022,FALSE))/(1-Коэффициенты!D$32)*VLOOKUP(Сокращения!$C80,Коэффициенты!$B$5:$L$14,2+Сокращения!F$3-2022,FALSE)/10^6</f>
        <v>0</v>
      </c>
      <c r="G80" s="69">
        <f>(VLOOKUP($A80,Базовая_линия!$A$5:$N$150,5+Сокращения!G$3-2022,FALSE)-VLOOKUP(Сокращения!$A80,Проектная_линия!$A$5:$N$150,5+Сокращения!G$3-2022,FALSE))/(1-Коэффициенты!E$32)*VLOOKUP(Сокращения!$C80,Коэффициенты!$B$5:$L$14,2+Сокращения!G$3-2022,FALSE)/10^6</f>
        <v>14.833741635793409</v>
      </c>
      <c r="H80" s="69">
        <f>(VLOOKUP($A80,Базовая_линия!$A$5:$N$150,5+Сокращения!H$3-2022,FALSE)-VLOOKUP(Сокращения!$A80,Проектная_линия!$A$5:$N$150,5+Сокращения!H$3-2022,FALSE))/(1-Коэффициенты!F$32)*VLOOKUP(Сокращения!$C80,Коэффициенты!$B$5:$L$14,2+Сокращения!H$3-2022,FALSE)/10^6</f>
        <v>19.120531038519211</v>
      </c>
      <c r="I80" s="69">
        <f>(VLOOKUP($A80,Базовая_линия!$A$5:$N$150,5+Сокращения!I$3-2022,FALSE)-VLOOKUP(Сокращения!$A80,Проектная_линия!$A$5:$N$150,5+Сокращения!I$3-2022,FALSE))/(1-Коэффициенты!G$32)*VLOOKUP(Сокращения!$C80,Коэффициенты!$B$5:$L$14,2+Сокращения!I$3-2022,FALSE)/10^6</f>
        <v>19.120531038519211</v>
      </c>
      <c r="J80" s="69">
        <f>(VLOOKUP($A80,Базовая_линия!$A$5:$N$150,5+Сокращения!J$3-2022,FALSE)-VLOOKUP(Сокращения!$A80,Проектная_линия!$A$5:$N$150,5+Сокращения!J$3-2022,FALSE))/(1-Коэффициенты!H$32)*VLOOKUP(Сокращения!$C80,Коэффициенты!$B$5:$L$14,2+Сокращения!J$3-2022,FALSE)/10^6</f>
        <v>19.120531038519211</v>
      </c>
      <c r="K80" s="69">
        <f>(VLOOKUP($A80,Базовая_линия!$A$5:$N$150,5+Сокращения!K$3-2022,FALSE)-VLOOKUP(Сокращения!$A80,Проектная_линия!$A$5:$N$150,5+Сокращения!K$3-2022,FALSE))/(1-Коэффициенты!I$32)*VLOOKUP(Сокращения!$C80,Коэффициенты!$B$5:$L$14,2+Сокращения!K$3-2022,FALSE)/10^6</f>
        <v>19.120531038519211</v>
      </c>
      <c r="L80" s="69">
        <f>(VLOOKUP($A80,Базовая_линия!$A$5:$N$150,5+Сокращения!L$3-2022,FALSE)-VLOOKUP(Сокращения!$A80,Проектная_линия!$A$5:$N$150,5+Сокращения!L$3-2022,FALSE))/(1-Коэффициенты!J$32)*VLOOKUP(Сокращения!$C80,Коэффициенты!$B$5:$L$14,2+Сокращения!L$3-2022,FALSE)/10^6</f>
        <v>4.4350099861737382</v>
      </c>
      <c r="M80" s="69">
        <f>(VLOOKUP($A80,Базовая_линия!$A$5:$N$150,5+Сокращения!M$3-2022,FALSE)-VLOOKUP(Сокращения!$A80,Проектная_линия!$A$5:$N$150,5+Сокращения!M$3-2022,FALSE))/(1-Коэффициенты!K$32)*VLOOKUP(Сокращения!$C80,Коэффициенты!$B$5:$L$14,2+Сокращения!M$3-2022,FALSE)/10^6</f>
        <v>0</v>
      </c>
      <c r="N80" s="69">
        <f t="shared" si="2"/>
        <v>95.750875776043998</v>
      </c>
    </row>
    <row r="81" spans="1:14" x14ac:dyDescent="0.25">
      <c r="A81" s="75" t="s">
        <v>15</v>
      </c>
      <c r="B81" s="68" t="s">
        <v>16</v>
      </c>
      <c r="C81" s="76" t="s">
        <v>314</v>
      </c>
      <c r="D81" s="81"/>
      <c r="E81" s="84">
        <f>(VLOOKUP($A81,Базовая_линия!$A$5:$N$150,5+Сокращения!E$3-2022,FALSE)-VLOOKUP(Сокращения!$A81,Проектная_линия!$A$5:$N$150,5+Сокращения!E$3-2022,FALSE))/(1-Коэффициенты!C$32)*VLOOKUP(Сокращения!$C81,Коэффициенты!$B$5:$L$14,2+Сокращения!E$3-2022,FALSE)/10^6</f>
        <v>0</v>
      </c>
      <c r="F81" s="69">
        <f>(VLOOKUP($A81,Базовая_линия!$A$5:$N$150,5+Сокращения!F$3-2022,FALSE)-VLOOKUP(Сокращения!$A81,Проектная_линия!$A$5:$N$150,5+Сокращения!F$3-2022,FALSE))/(1-Коэффициенты!D$32)*VLOOKUP(Сокращения!$C81,Коэффициенты!$B$5:$L$14,2+Сокращения!F$3-2022,FALSE)/10^6</f>
        <v>0</v>
      </c>
      <c r="G81" s="69">
        <f>(VLOOKUP($A81,Базовая_линия!$A$5:$N$150,5+Сокращения!G$3-2022,FALSE)-VLOOKUP(Сокращения!$A81,Проектная_линия!$A$5:$N$150,5+Сокращения!G$3-2022,FALSE))/(1-Коэффициенты!E$32)*VLOOKUP(Сокращения!$C81,Коэффициенты!$B$5:$L$14,2+Сокращения!G$3-2022,FALSE)/10^6</f>
        <v>14.416800105742526</v>
      </c>
      <c r="H81" s="69">
        <f>(VLOOKUP($A81,Базовая_линия!$A$5:$N$150,5+Сокращения!H$3-2022,FALSE)-VLOOKUP(Сокращения!$A81,Проектная_линия!$A$5:$N$150,5+Сокращения!H$3-2022,FALSE))/(1-Коэффициенты!F$32)*VLOOKUP(Сокращения!$C81,Коэффициенты!$B$5:$L$14,2+Сокращения!H$3-2022,FALSE)/10^6</f>
        <v>18.569650439638679</v>
      </c>
      <c r="I81" s="69">
        <f>(VLOOKUP($A81,Базовая_линия!$A$5:$N$150,5+Сокращения!I$3-2022,FALSE)-VLOOKUP(Сокращения!$A81,Проектная_линия!$A$5:$N$150,5+Сокращения!I$3-2022,FALSE))/(1-Коэффициенты!G$32)*VLOOKUP(Сокращения!$C81,Коэффициенты!$B$5:$L$14,2+Сокращения!I$3-2022,FALSE)/10^6</f>
        <v>18.569650439638679</v>
      </c>
      <c r="J81" s="69">
        <f>(VLOOKUP($A81,Базовая_линия!$A$5:$N$150,5+Сокращения!J$3-2022,FALSE)-VLOOKUP(Сокращения!$A81,Проектная_линия!$A$5:$N$150,5+Сокращения!J$3-2022,FALSE))/(1-Коэффициенты!H$32)*VLOOKUP(Сокращения!$C81,Коэффициенты!$B$5:$L$14,2+Сокращения!J$3-2022,FALSE)/10^6</f>
        <v>18.569650439638679</v>
      </c>
      <c r="K81" s="69">
        <f>(VLOOKUP($A81,Базовая_линия!$A$5:$N$150,5+Сокращения!K$3-2022,FALSE)-VLOOKUP(Сокращения!$A81,Проектная_линия!$A$5:$N$150,5+Сокращения!K$3-2022,FALSE))/(1-Коэффициенты!I$32)*VLOOKUP(Сокращения!$C81,Коэффициенты!$B$5:$L$14,2+Сокращения!K$3-2022,FALSE)/10^6</f>
        <v>18.569650439638679</v>
      </c>
      <c r="L81" s="69">
        <f>(VLOOKUP($A81,Базовая_линия!$A$5:$N$150,5+Сокращения!L$3-2022,FALSE)-VLOOKUP(Сокращения!$A81,Проектная_линия!$A$5:$N$150,5+Сокращения!L$3-2022,FALSE))/(1-Коэффициенты!J$32)*VLOOKUP(Сокращения!$C81,Коэффициенты!$B$5:$L$14,2+Сокращения!L$3-2022,FALSE)/10^6</f>
        <v>4.7698258833422615</v>
      </c>
      <c r="M81" s="69">
        <f>(VLOOKUP($A81,Базовая_линия!$A$5:$N$150,5+Сокращения!M$3-2022,FALSE)-VLOOKUP(Сокращения!$A81,Проектная_линия!$A$5:$N$150,5+Сокращения!M$3-2022,FALSE))/(1-Коэффициенты!K$32)*VLOOKUP(Сокращения!$C81,Коэффициенты!$B$5:$L$14,2+Сокращения!M$3-2022,FALSE)/10^6</f>
        <v>0</v>
      </c>
      <c r="N81" s="69">
        <f t="shared" si="2"/>
        <v>93.465227747639503</v>
      </c>
    </row>
    <row r="82" spans="1:14" x14ac:dyDescent="0.25">
      <c r="A82" s="77" t="s">
        <v>257</v>
      </c>
      <c r="B82" s="68" t="s">
        <v>258</v>
      </c>
      <c r="C82" s="76" t="s">
        <v>314</v>
      </c>
      <c r="D82" s="81"/>
      <c r="E82" s="84">
        <f>(VLOOKUP($A82,Базовая_линия!$A$5:$N$150,5+Сокращения!E$3-2022,FALSE)-VLOOKUP(Сокращения!$A82,Проектная_линия!$A$5:$N$150,5+Сокращения!E$3-2022,FALSE))/(1-Коэффициенты!C$32)*VLOOKUP(Сокращения!$C82,Коэффициенты!$B$5:$L$14,2+Сокращения!E$3-2022,FALSE)/10^6</f>
        <v>0</v>
      </c>
      <c r="F82" s="69">
        <f>(VLOOKUP($A82,Базовая_линия!$A$5:$N$150,5+Сокращения!F$3-2022,FALSE)-VLOOKUP(Сокращения!$A82,Проектная_линия!$A$5:$N$150,5+Сокращения!F$3-2022,FALSE))/(1-Коэффициенты!D$32)*VLOOKUP(Сокращения!$C82,Коэффициенты!$B$5:$L$14,2+Сокращения!F$3-2022,FALSE)/10^6</f>
        <v>0</v>
      </c>
      <c r="G82" s="69">
        <f>(VLOOKUP($A82,Базовая_линия!$A$5:$N$150,5+Сокращения!G$3-2022,FALSE)-VLOOKUP(Сокращения!$A82,Проектная_линия!$A$5:$N$150,5+Сокращения!G$3-2022,FALSE))/(1-Коэффициенты!E$32)*VLOOKUP(Сокращения!$C82,Коэффициенты!$B$5:$L$14,2+Сокращения!G$3-2022,FALSE)/10^6</f>
        <v>10.480569951857758</v>
      </c>
      <c r="H82" s="69">
        <f>(VLOOKUP($A82,Базовая_линия!$A$5:$N$150,5+Сокращения!H$3-2022,FALSE)-VLOOKUP(Сокращения!$A82,Проектная_линия!$A$5:$N$150,5+Сокращения!H$3-2022,FALSE))/(1-Коэффициенты!F$32)*VLOOKUP(Сокращения!$C82,Коэффициенты!$B$5:$L$14,2+Сокращения!H$3-2022,FALSE)/10^6</f>
        <v>17.179579889025934</v>
      </c>
      <c r="I82" s="69">
        <f>(VLOOKUP($A82,Базовая_линия!$A$5:$N$150,5+Сокращения!I$3-2022,FALSE)-VLOOKUP(Сокращения!$A82,Проектная_линия!$A$5:$N$150,5+Сокращения!I$3-2022,FALSE))/(1-Коэффициенты!G$32)*VLOOKUP(Сокращения!$C82,Коэффициенты!$B$5:$L$14,2+Сокращения!I$3-2022,FALSE)/10^6</f>
        <v>17.179579889025934</v>
      </c>
      <c r="J82" s="69">
        <f>(VLOOKUP($A82,Базовая_линия!$A$5:$N$150,5+Сокращения!J$3-2022,FALSE)-VLOOKUP(Сокращения!$A82,Проектная_линия!$A$5:$N$150,5+Сокращения!J$3-2022,FALSE))/(1-Коэффициенты!H$32)*VLOOKUP(Сокращения!$C82,Коэффициенты!$B$5:$L$14,2+Сокращения!J$3-2022,FALSE)/10^6</f>
        <v>17.179579889025934</v>
      </c>
      <c r="K82" s="69">
        <f>(VLOOKUP($A82,Базовая_линия!$A$5:$N$150,5+Сокращения!K$3-2022,FALSE)-VLOOKUP(Сокращения!$A82,Проектная_линия!$A$5:$N$150,5+Сокращения!K$3-2022,FALSE))/(1-Коэффициенты!I$32)*VLOOKUP(Сокращения!$C82,Коэффициенты!$B$5:$L$14,2+Сокращения!K$3-2022,FALSE)/10^6</f>
        <v>17.179579889025934</v>
      </c>
      <c r="L82" s="69">
        <f>(VLOOKUP($A82,Базовая_линия!$A$5:$N$150,5+Сокращения!L$3-2022,FALSE)-VLOOKUP(Сокращения!$A82,Проектная_линия!$A$5:$N$150,5+Сокращения!L$3-2022,FALSE))/(1-Коэффициенты!J$32)*VLOOKUP(Сокращения!$C82,Коэффициенты!$B$5:$L$14,2+Сокращения!L$3-2022,FALSE)/10^6</f>
        <v>4.8609148813679175</v>
      </c>
      <c r="M82" s="69">
        <f>(VLOOKUP($A82,Базовая_линия!$A$5:$N$150,5+Сокращения!M$3-2022,FALSE)-VLOOKUP(Сокращения!$A82,Проектная_линия!$A$5:$N$150,5+Сокращения!M$3-2022,FALSE))/(1-Коэффициенты!K$32)*VLOOKUP(Сокращения!$C82,Коэффициенты!$B$5:$L$14,2+Сокращения!M$3-2022,FALSE)/10^6</f>
        <v>0</v>
      </c>
      <c r="N82" s="69">
        <f t="shared" si="2"/>
        <v>84.0598043893294</v>
      </c>
    </row>
    <row r="83" spans="1:14" x14ac:dyDescent="0.25">
      <c r="A83" s="77" t="s">
        <v>203</v>
      </c>
      <c r="B83" s="68" t="s">
        <v>204</v>
      </c>
      <c r="C83" s="76" t="s">
        <v>314</v>
      </c>
      <c r="D83" s="81"/>
      <c r="E83" s="84">
        <f>(VLOOKUP($A83,Базовая_линия!$A$5:$N$150,5+Сокращения!E$3-2022,FALSE)-VLOOKUP(Сокращения!$A83,Проектная_линия!$A$5:$N$150,5+Сокращения!E$3-2022,FALSE))/(1-Коэффициенты!C$32)*VLOOKUP(Сокращения!$C83,Коэффициенты!$B$5:$L$14,2+Сокращения!E$3-2022,FALSE)/10^6</f>
        <v>0</v>
      </c>
      <c r="F83" s="69">
        <f>(VLOOKUP($A83,Базовая_линия!$A$5:$N$150,5+Сокращения!F$3-2022,FALSE)-VLOOKUP(Сокращения!$A83,Проектная_линия!$A$5:$N$150,5+Сокращения!F$3-2022,FALSE))/(1-Коэффициенты!D$32)*VLOOKUP(Сокращения!$C83,Коэффициенты!$B$5:$L$14,2+Сокращения!F$3-2022,FALSE)/10^6</f>
        <v>0</v>
      </c>
      <c r="G83" s="69">
        <f>(VLOOKUP($A83,Базовая_линия!$A$5:$N$150,5+Сокращения!G$3-2022,FALSE)-VLOOKUP(Сокращения!$A83,Проектная_линия!$A$5:$N$150,5+Сокращения!G$3-2022,FALSE))/(1-Коэффициенты!E$32)*VLOOKUP(Сокращения!$C83,Коэффициенты!$B$5:$L$14,2+Сокращения!G$3-2022,FALSE)/10^6</f>
        <v>12.171607044731712</v>
      </c>
      <c r="H83" s="69">
        <f>(VLOOKUP($A83,Базовая_линия!$A$5:$N$150,5+Сокращения!H$3-2022,FALSE)-VLOOKUP(Сокращения!$A83,Проектная_линия!$A$5:$N$150,5+Сокращения!H$3-2022,FALSE))/(1-Коэффициенты!F$32)*VLOOKUP(Сокращения!$C83,Коэффициенты!$B$5:$L$14,2+Сокращения!H$3-2022,FALSE)/10^6</f>
        <v>15.196829534582234</v>
      </c>
      <c r="I83" s="69">
        <f>(VLOOKUP($A83,Базовая_линия!$A$5:$N$150,5+Сокращения!I$3-2022,FALSE)-VLOOKUP(Сокращения!$A83,Проектная_линия!$A$5:$N$150,5+Сокращения!I$3-2022,FALSE))/(1-Коэффициенты!G$32)*VLOOKUP(Сокращения!$C83,Коэффициенты!$B$5:$L$14,2+Сокращения!I$3-2022,FALSE)/10^6</f>
        <v>15.196829534582234</v>
      </c>
      <c r="J83" s="69">
        <f>(VLOOKUP($A83,Базовая_линия!$A$5:$N$150,5+Сокращения!J$3-2022,FALSE)-VLOOKUP(Сокращения!$A83,Проектная_линия!$A$5:$N$150,5+Сокращения!J$3-2022,FALSE))/(1-Коэффициенты!H$32)*VLOOKUP(Сокращения!$C83,Коэффициенты!$B$5:$L$14,2+Сокращения!J$3-2022,FALSE)/10^6</f>
        <v>15.196829534582234</v>
      </c>
      <c r="K83" s="69">
        <f>(VLOOKUP($A83,Базовая_линия!$A$5:$N$150,5+Сокращения!K$3-2022,FALSE)-VLOOKUP(Сокращения!$A83,Проектная_линия!$A$5:$N$150,5+Сокращения!K$3-2022,FALSE))/(1-Коэффициенты!I$32)*VLOOKUP(Сокращения!$C83,Коэффициенты!$B$5:$L$14,2+Сокращения!K$3-2022,FALSE)/10^6</f>
        <v>15.196829534582234</v>
      </c>
      <c r="L83" s="69">
        <f>(VLOOKUP($A83,Базовая_линия!$A$5:$N$150,5+Сокращения!L$3-2022,FALSE)-VLOOKUP(Сокращения!$A83,Проектная_линия!$A$5:$N$150,5+Сокращения!L$3-2022,FALSE))/(1-Коэффициенты!J$32)*VLOOKUP(Сокращения!$C83,Коэффициенты!$B$5:$L$14,2+Сокращения!L$3-2022,FALSE)/10^6</f>
        <v>4.4573116590115731</v>
      </c>
      <c r="M83" s="69">
        <f>(VLOOKUP($A83,Базовая_линия!$A$5:$N$150,5+Сокращения!M$3-2022,FALSE)-VLOOKUP(Сокращения!$A83,Проектная_линия!$A$5:$N$150,5+Сокращения!M$3-2022,FALSE))/(1-Коэффициенты!K$32)*VLOOKUP(Сокращения!$C83,Коэффициенты!$B$5:$L$14,2+Сокращения!M$3-2022,FALSE)/10^6</f>
        <v>0</v>
      </c>
      <c r="N83" s="69">
        <f t="shared" si="2"/>
        <v>77.416236842072209</v>
      </c>
    </row>
    <row r="84" spans="1:14" x14ac:dyDescent="0.25">
      <c r="A84" s="77" t="s">
        <v>201</v>
      </c>
      <c r="B84" s="68" t="s">
        <v>202</v>
      </c>
      <c r="C84" s="76" t="s">
        <v>314</v>
      </c>
      <c r="D84" s="81"/>
      <c r="E84" s="84">
        <f>(VLOOKUP($A84,Базовая_линия!$A$5:$N$150,5+Сокращения!E$3-2022,FALSE)-VLOOKUP(Сокращения!$A84,Проектная_линия!$A$5:$N$150,5+Сокращения!E$3-2022,FALSE))/(1-Коэффициенты!C$32)*VLOOKUP(Сокращения!$C84,Коэффициенты!$B$5:$L$14,2+Сокращения!E$3-2022,FALSE)/10^6</f>
        <v>0</v>
      </c>
      <c r="F84" s="69">
        <f>(VLOOKUP($A84,Базовая_линия!$A$5:$N$150,5+Сокращения!F$3-2022,FALSE)-VLOOKUP(Сокращения!$A84,Проектная_линия!$A$5:$N$150,5+Сокращения!F$3-2022,FALSE))/(1-Коэффициенты!D$32)*VLOOKUP(Сокращения!$C84,Коэффициенты!$B$5:$L$14,2+Сокращения!F$3-2022,FALSE)/10^6</f>
        <v>0</v>
      </c>
      <c r="G84" s="69">
        <f>(VLOOKUP($A84,Базовая_линия!$A$5:$N$150,5+Сокращения!G$3-2022,FALSE)-VLOOKUP(Сокращения!$A84,Проектная_линия!$A$5:$N$150,5+Сокращения!G$3-2022,FALSE))/(1-Коэффициенты!E$32)*VLOOKUP(Сокращения!$C84,Коэффициенты!$B$5:$L$14,2+Сокращения!G$3-2022,FALSE)/10^6</f>
        <v>9.0653370731911505</v>
      </c>
      <c r="H84" s="69">
        <f>(VLOOKUP($A84,Базовая_линия!$A$5:$N$150,5+Сокращения!H$3-2022,FALSE)-VLOOKUP(Сокращения!$A84,Проектная_линия!$A$5:$N$150,5+Сокращения!H$3-2022,FALSE))/(1-Коэффициенты!F$32)*VLOOKUP(Сокращения!$C84,Коэффициенты!$B$5:$L$14,2+Сокращения!H$3-2022,FALSE)/10^6</f>
        <v>12.950365123156082</v>
      </c>
      <c r="I84" s="69">
        <f>(VLOOKUP($A84,Базовая_линия!$A$5:$N$150,5+Сокращения!I$3-2022,FALSE)-VLOOKUP(Сокращения!$A84,Проектная_линия!$A$5:$N$150,5+Сокращения!I$3-2022,FALSE))/(1-Коэффициенты!G$32)*VLOOKUP(Сокращения!$C84,Коэффициенты!$B$5:$L$14,2+Сокращения!I$3-2022,FALSE)/10^6</f>
        <v>12.950365123156082</v>
      </c>
      <c r="J84" s="69">
        <f>(VLOOKUP($A84,Базовая_линия!$A$5:$N$150,5+Сокращения!J$3-2022,FALSE)-VLOOKUP(Сокращения!$A84,Проектная_линия!$A$5:$N$150,5+Сокращения!J$3-2022,FALSE))/(1-Коэффициенты!H$32)*VLOOKUP(Сокращения!$C84,Коэффициенты!$B$5:$L$14,2+Сокращения!J$3-2022,FALSE)/10^6</f>
        <v>12.950365123156082</v>
      </c>
      <c r="K84" s="69">
        <f>(VLOOKUP($A84,Базовая_линия!$A$5:$N$150,5+Сокращения!K$3-2022,FALSE)-VLOOKUP(Сокращения!$A84,Проектная_линия!$A$5:$N$150,5+Сокращения!K$3-2022,FALSE))/(1-Коэффициенты!I$32)*VLOOKUP(Сокращения!$C84,Коэффициенты!$B$5:$L$14,2+Сокращения!K$3-2022,FALSE)/10^6</f>
        <v>12.950365123156082</v>
      </c>
      <c r="L84" s="69">
        <f>(VLOOKUP($A84,Базовая_линия!$A$5:$N$150,5+Сокращения!L$3-2022,FALSE)-VLOOKUP(Сокращения!$A84,Проектная_линия!$A$5:$N$150,5+Сокращения!L$3-2022,FALSE))/(1-Коэффициенты!J$32)*VLOOKUP(Сокращения!$C84,Коэффициенты!$B$5:$L$14,2+Сокращения!L$3-2022,FALSE)/10^6</f>
        <v>4.1382780339101615</v>
      </c>
      <c r="M84" s="69">
        <f>(VLOOKUP($A84,Базовая_линия!$A$5:$N$150,5+Сокращения!M$3-2022,FALSE)-VLOOKUP(Сокращения!$A84,Проектная_линия!$A$5:$N$150,5+Сокращения!M$3-2022,FALSE))/(1-Коэффициенты!K$32)*VLOOKUP(Сокращения!$C84,Коэффициенты!$B$5:$L$14,2+Сокращения!M$3-2022,FALSE)/10^6</f>
        <v>0</v>
      </c>
      <c r="N84" s="69">
        <f t="shared" si="2"/>
        <v>65.005075599725643</v>
      </c>
    </row>
    <row r="85" spans="1:14" x14ac:dyDescent="0.25">
      <c r="A85" s="75" t="s">
        <v>159</v>
      </c>
      <c r="B85" s="68" t="s">
        <v>160</v>
      </c>
      <c r="C85" s="76" t="s">
        <v>314</v>
      </c>
      <c r="D85" s="81"/>
      <c r="E85" s="84">
        <f>(VLOOKUP($A85,Базовая_линия!$A$5:$N$150,5+Сокращения!E$3-2022,FALSE)-VLOOKUP(Сокращения!$A85,Проектная_линия!$A$5:$N$150,5+Сокращения!E$3-2022,FALSE))/(1-Коэффициенты!C$32)*VLOOKUP(Сокращения!$C85,Коэффициенты!$B$5:$L$14,2+Сокращения!E$3-2022,FALSE)/10^6</f>
        <v>0</v>
      </c>
      <c r="F85" s="69">
        <f>(VLOOKUP($A85,Базовая_линия!$A$5:$N$150,5+Сокращения!F$3-2022,FALSE)-VLOOKUP(Сокращения!$A85,Проектная_линия!$A$5:$N$150,5+Сокращения!F$3-2022,FALSE))/(1-Коэффициенты!D$32)*VLOOKUP(Сокращения!$C85,Коэффициенты!$B$5:$L$14,2+Сокращения!F$3-2022,FALSE)/10^6</f>
        <v>0</v>
      </c>
      <c r="G85" s="69">
        <f>(VLOOKUP($A85,Базовая_линия!$A$5:$N$150,5+Сокращения!G$3-2022,FALSE)-VLOOKUP(Сокращения!$A85,Проектная_линия!$A$5:$N$150,5+Сокращения!G$3-2022,FALSE))/(1-Коэффициенты!E$32)*VLOOKUP(Сокращения!$C85,Коэффициенты!$B$5:$L$14,2+Сокращения!G$3-2022,FALSE)/10^6</f>
        <v>8.4554229678148687</v>
      </c>
      <c r="H85" s="69">
        <f>(VLOOKUP($A85,Базовая_линия!$A$5:$N$150,5+Сокращения!H$3-2022,FALSE)-VLOOKUP(Сокращения!$A85,Проектная_линия!$A$5:$N$150,5+Сокращения!H$3-2022,FALSE))/(1-Коэффициенты!F$32)*VLOOKUP(Сокращения!$C85,Коэффициенты!$B$5:$L$14,2+Сокращения!H$3-2022,FALSE)/10^6</f>
        <v>12.83879103749986</v>
      </c>
      <c r="I85" s="69">
        <f>(VLOOKUP($A85,Базовая_линия!$A$5:$N$150,5+Сокращения!I$3-2022,FALSE)-VLOOKUP(Сокращения!$A85,Проектная_линия!$A$5:$N$150,5+Сокращения!I$3-2022,FALSE))/(1-Коэффициенты!G$32)*VLOOKUP(Сокращения!$C85,Коэффициенты!$B$5:$L$14,2+Сокращения!I$3-2022,FALSE)/10^6</f>
        <v>12.83879103749986</v>
      </c>
      <c r="J85" s="69">
        <f>(VLOOKUP($A85,Базовая_линия!$A$5:$N$150,5+Сокращения!J$3-2022,FALSE)-VLOOKUP(Сокращения!$A85,Проектная_линия!$A$5:$N$150,5+Сокращения!J$3-2022,FALSE))/(1-Коэффициенты!H$32)*VLOOKUP(Сокращения!$C85,Коэффициенты!$B$5:$L$14,2+Сокращения!J$3-2022,FALSE)/10^6</f>
        <v>12.83879103749986</v>
      </c>
      <c r="K85" s="69">
        <f>(VLOOKUP($A85,Базовая_линия!$A$5:$N$150,5+Сокращения!K$3-2022,FALSE)-VLOOKUP(Сокращения!$A85,Проектная_линия!$A$5:$N$150,5+Сокращения!K$3-2022,FALSE))/(1-Коэффициенты!I$32)*VLOOKUP(Сокращения!$C85,Коэффициенты!$B$5:$L$14,2+Сокращения!K$3-2022,FALSE)/10^6</f>
        <v>12.83879103749986</v>
      </c>
      <c r="L85" s="69">
        <f>(VLOOKUP($A85,Базовая_линия!$A$5:$N$150,5+Сокращения!L$3-2022,FALSE)-VLOOKUP(Сокращения!$A85,Проектная_линия!$A$5:$N$150,5+Сокращения!L$3-2022,FALSE))/(1-Коэффициенты!J$32)*VLOOKUP(Сокращения!$C85,Коэффициенты!$B$5:$L$14,2+Сокращения!L$3-2022,FALSE)/10^6</f>
        <v>3.3502016368993535</v>
      </c>
      <c r="M85" s="69">
        <f>(VLOOKUP($A85,Базовая_линия!$A$5:$N$150,5+Сокращения!M$3-2022,FALSE)-VLOOKUP(Сокращения!$A85,Проектная_линия!$A$5:$N$150,5+Сокращения!M$3-2022,FALSE))/(1-Коэффициенты!K$32)*VLOOKUP(Сокращения!$C85,Коэффициенты!$B$5:$L$14,2+Сокращения!M$3-2022,FALSE)/10^6</f>
        <v>0</v>
      </c>
      <c r="N85" s="69">
        <f t="shared" si="2"/>
        <v>63.160788754713664</v>
      </c>
    </row>
    <row r="86" spans="1:14" x14ac:dyDescent="0.25">
      <c r="A86" s="75" t="s">
        <v>147</v>
      </c>
      <c r="B86" s="68" t="s">
        <v>148</v>
      </c>
      <c r="C86" s="76" t="s">
        <v>314</v>
      </c>
      <c r="D86" s="81"/>
      <c r="E86" s="84">
        <f>(VLOOKUP($A86,Базовая_линия!$A$5:$N$150,5+Сокращения!E$3-2022,FALSE)-VLOOKUP(Сокращения!$A86,Проектная_линия!$A$5:$N$150,5+Сокращения!E$3-2022,FALSE))/(1-Коэффициенты!C$32)*VLOOKUP(Сокращения!$C86,Коэффициенты!$B$5:$L$14,2+Сокращения!E$3-2022,FALSE)/10^6</f>
        <v>0</v>
      </c>
      <c r="F86" s="69">
        <f>(VLOOKUP($A86,Базовая_линия!$A$5:$N$150,5+Сокращения!F$3-2022,FALSE)-VLOOKUP(Сокращения!$A86,Проектная_линия!$A$5:$N$150,5+Сокращения!F$3-2022,FALSE))/(1-Коэффициенты!D$32)*VLOOKUP(Сокращения!$C86,Коэффициенты!$B$5:$L$14,2+Сокращения!F$3-2022,FALSE)/10^6</f>
        <v>0</v>
      </c>
      <c r="G86" s="69">
        <f>(VLOOKUP($A86,Базовая_линия!$A$5:$N$150,5+Сокращения!G$3-2022,FALSE)-VLOOKUP(Сокращения!$A86,Проектная_линия!$A$5:$N$150,5+Сокращения!G$3-2022,FALSE))/(1-Коэффициенты!E$32)*VLOOKUP(Сокращения!$C86,Коэффициенты!$B$5:$L$14,2+Сокращения!G$3-2022,FALSE)/10^6</f>
        <v>7.7397273332311345</v>
      </c>
      <c r="H86" s="69">
        <f>(VLOOKUP($A86,Базовая_линия!$A$5:$N$150,5+Сокращения!H$3-2022,FALSE)-VLOOKUP(Сокращения!$A86,Проектная_линия!$A$5:$N$150,5+Сокращения!H$3-2022,FALSE))/(1-Коэффициенты!F$32)*VLOOKUP(Сокращения!$C86,Коэффициенты!$B$5:$L$14,2+Сокращения!H$3-2022,FALSE)/10^6</f>
        <v>11.389825348860953</v>
      </c>
      <c r="I86" s="69">
        <f>(VLOOKUP($A86,Базовая_линия!$A$5:$N$150,5+Сокращения!I$3-2022,FALSE)-VLOOKUP(Сокращения!$A86,Проектная_линия!$A$5:$N$150,5+Сокращения!I$3-2022,FALSE))/(1-Коэффициенты!G$32)*VLOOKUP(Сокращения!$C86,Коэффициенты!$B$5:$L$14,2+Сокращения!I$3-2022,FALSE)/10^6</f>
        <v>11.389825348860953</v>
      </c>
      <c r="J86" s="69">
        <f>(VLOOKUP($A86,Базовая_линия!$A$5:$N$150,5+Сокращения!J$3-2022,FALSE)-VLOOKUP(Сокращения!$A86,Проектная_линия!$A$5:$N$150,5+Сокращения!J$3-2022,FALSE))/(1-Коэффициенты!H$32)*VLOOKUP(Сокращения!$C86,Коэффициенты!$B$5:$L$14,2+Сокращения!J$3-2022,FALSE)/10^6</f>
        <v>11.389825348860953</v>
      </c>
      <c r="K86" s="69">
        <f>(VLOOKUP($A86,Базовая_линия!$A$5:$N$150,5+Сокращения!K$3-2022,FALSE)-VLOOKUP(Сокращения!$A86,Проектная_линия!$A$5:$N$150,5+Сокращения!K$3-2022,FALSE))/(1-Коэффициенты!I$32)*VLOOKUP(Сокращения!$C86,Коэффициенты!$B$5:$L$14,2+Сокращения!K$3-2022,FALSE)/10^6</f>
        <v>11.389825348860953</v>
      </c>
      <c r="L86" s="69">
        <f>(VLOOKUP($A86,Базовая_линия!$A$5:$N$150,5+Сокращения!L$3-2022,FALSE)-VLOOKUP(Сокращения!$A86,Проектная_линия!$A$5:$N$150,5+Сокращения!L$3-2022,FALSE))/(1-Коэффициенты!J$32)*VLOOKUP(Сокращения!$C86,Коэффициенты!$B$5:$L$14,2+Сокращения!L$3-2022,FALSE)/10^6</f>
        <v>2.5002566972001334</v>
      </c>
      <c r="M86" s="69">
        <f>(VLOOKUP($A86,Базовая_линия!$A$5:$N$150,5+Сокращения!M$3-2022,FALSE)-VLOOKUP(Сокращения!$A86,Проектная_линия!$A$5:$N$150,5+Сокращения!M$3-2022,FALSE))/(1-Коэффициенты!K$32)*VLOOKUP(Сокращения!$C86,Коэффициенты!$B$5:$L$14,2+Сокращения!M$3-2022,FALSE)/10^6</f>
        <v>0</v>
      </c>
      <c r="N86" s="69">
        <f t="shared" si="2"/>
        <v>55.799285425875077</v>
      </c>
    </row>
    <row r="87" spans="1:14" x14ac:dyDescent="0.25">
      <c r="A87" s="77" t="s">
        <v>211</v>
      </c>
      <c r="B87" s="68" t="s">
        <v>212</v>
      </c>
      <c r="C87" s="76" t="s">
        <v>314</v>
      </c>
      <c r="D87" s="81"/>
      <c r="E87" s="84">
        <f>(VLOOKUP($A87,Базовая_линия!$A$5:$N$150,5+Сокращения!E$3-2022,FALSE)-VLOOKUP(Сокращения!$A87,Проектная_линия!$A$5:$N$150,5+Сокращения!E$3-2022,FALSE))/(1-Коэффициенты!C$32)*VLOOKUP(Сокращения!$C87,Коэффициенты!$B$5:$L$14,2+Сокращения!E$3-2022,FALSE)/10^6</f>
        <v>0</v>
      </c>
      <c r="F87" s="69">
        <f>(VLOOKUP($A87,Базовая_линия!$A$5:$N$150,5+Сокращения!F$3-2022,FALSE)-VLOOKUP(Сокращения!$A87,Проектная_линия!$A$5:$N$150,5+Сокращения!F$3-2022,FALSE))/(1-Коэффициенты!D$32)*VLOOKUP(Сокращения!$C87,Коэффициенты!$B$5:$L$14,2+Сокращения!F$3-2022,FALSE)/10^6</f>
        <v>0</v>
      </c>
      <c r="G87" s="69">
        <f>(VLOOKUP($A87,Базовая_линия!$A$5:$N$150,5+Сокращения!G$3-2022,FALSE)-VLOOKUP(Сокращения!$A87,Проектная_линия!$A$5:$N$150,5+Сокращения!G$3-2022,FALSE))/(1-Коэффициенты!E$32)*VLOOKUP(Сокращения!$C87,Коэффициенты!$B$5:$L$14,2+Сокращения!G$3-2022,FALSE)/10^6</f>
        <v>4.9569361200071302</v>
      </c>
      <c r="H87" s="69">
        <f>(VLOOKUP($A87,Базовая_линия!$A$5:$N$150,5+Сокращения!H$3-2022,FALSE)-VLOOKUP(Сокращения!$A87,Проектная_линия!$A$5:$N$150,5+Сокращения!H$3-2022,FALSE))/(1-Коэффициенты!F$32)*VLOOKUP(Сокращения!$C87,Коэффициенты!$B$5:$L$14,2+Сокращения!H$3-2022,FALSE)/10^6</f>
        <v>9.5990515010402753</v>
      </c>
      <c r="I87" s="69">
        <f>(VLOOKUP($A87,Базовая_линия!$A$5:$N$150,5+Сокращения!I$3-2022,FALSE)-VLOOKUP(Сокращения!$A87,Проектная_линия!$A$5:$N$150,5+Сокращения!I$3-2022,FALSE))/(1-Коэффициенты!G$32)*VLOOKUP(Сокращения!$C87,Коэффициенты!$B$5:$L$14,2+Сокращения!I$3-2022,FALSE)/10^6</f>
        <v>9.5990515010402753</v>
      </c>
      <c r="J87" s="69">
        <f>(VLOOKUP($A87,Базовая_линия!$A$5:$N$150,5+Сокращения!J$3-2022,FALSE)-VLOOKUP(Сокращения!$A87,Проектная_линия!$A$5:$N$150,5+Сокращения!J$3-2022,FALSE))/(1-Коэффициенты!H$32)*VLOOKUP(Сокращения!$C87,Коэффициенты!$B$5:$L$14,2+Сокращения!J$3-2022,FALSE)/10^6</f>
        <v>9.5990515010402753</v>
      </c>
      <c r="K87" s="69">
        <f>(VLOOKUP($A87,Базовая_линия!$A$5:$N$150,5+Сокращения!K$3-2022,FALSE)-VLOOKUP(Сокращения!$A87,Проектная_линия!$A$5:$N$150,5+Сокращения!K$3-2022,FALSE))/(1-Коэффициенты!I$32)*VLOOKUP(Сокращения!$C87,Коэффициенты!$B$5:$L$14,2+Сокращения!K$3-2022,FALSE)/10^6</f>
        <v>9.5990515010402753</v>
      </c>
      <c r="L87" s="69">
        <f>(VLOOKUP($A87,Базовая_линия!$A$5:$N$150,5+Сокращения!L$3-2022,FALSE)-VLOOKUP(Сокращения!$A87,Проектная_линия!$A$5:$N$150,5+Сокращения!L$3-2022,FALSE))/(1-Коэффициенты!J$32)*VLOOKUP(Сокращения!$C87,Коэффициенты!$B$5:$L$14,2+Сокращения!L$3-2022,FALSE)/10^6</f>
        <v>1.7333702076661464</v>
      </c>
      <c r="M87" s="69">
        <f>(VLOOKUP($A87,Базовая_линия!$A$5:$N$150,5+Сокращения!M$3-2022,FALSE)-VLOOKUP(Сокращения!$A87,Проектная_линия!$A$5:$N$150,5+Сокращения!M$3-2022,FALSE))/(1-Коэффициенты!K$32)*VLOOKUP(Сокращения!$C87,Коэффициенты!$B$5:$L$14,2+Сокращения!M$3-2022,FALSE)/10^6</f>
        <v>0</v>
      </c>
      <c r="N87" s="69">
        <f t="shared" si="2"/>
        <v>45.086512331834378</v>
      </c>
    </row>
    <row r="88" spans="1:14" x14ac:dyDescent="0.25">
      <c r="A88" s="77" t="s">
        <v>267</v>
      </c>
      <c r="B88" s="68" t="s">
        <v>268</v>
      </c>
      <c r="C88" s="76" t="s">
        <v>314</v>
      </c>
      <c r="D88" s="81"/>
      <c r="E88" s="84">
        <f>(VLOOKUP($A88,Базовая_линия!$A$5:$N$150,5+Сокращения!E$3-2022,FALSE)-VLOOKUP(Сокращения!$A88,Проектная_линия!$A$5:$N$150,5+Сокращения!E$3-2022,FALSE))/(1-Коэффициенты!C$32)*VLOOKUP(Сокращения!$C88,Коэффициенты!$B$5:$L$14,2+Сокращения!E$3-2022,FALSE)/10^6</f>
        <v>0</v>
      </c>
      <c r="F88" s="69">
        <f>(VLOOKUP($A88,Базовая_линия!$A$5:$N$150,5+Сокращения!F$3-2022,FALSE)-VLOOKUP(Сокращения!$A88,Проектная_линия!$A$5:$N$150,5+Сокращения!F$3-2022,FALSE))/(1-Коэффициенты!D$32)*VLOOKUP(Сокращения!$C88,Коэффициенты!$B$5:$L$14,2+Сокращения!F$3-2022,FALSE)/10^6</f>
        <v>0</v>
      </c>
      <c r="G88" s="69">
        <f>(VLOOKUP($A88,Базовая_линия!$A$5:$N$150,5+Сокращения!G$3-2022,FALSE)-VLOOKUP(Сокращения!$A88,Проектная_линия!$A$5:$N$150,5+Сокращения!G$3-2022,FALSE))/(1-Коэффициенты!E$32)*VLOOKUP(Сокращения!$C88,Коэффициенты!$B$5:$L$14,2+Сокращения!G$3-2022,FALSE)/10^6</f>
        <v>3.1990120091052061</v>
      </c>
      <c r="H88" s="69">
        <f>(VLOOKUP($A88,Базовая_линия!$A$5:$N$150,5+Сокращения!H$3-2022,FALSE)-VLOOKUP(Сокращения!$A88,Проектная_линия!$A$5:$N$150,5+Сокращения!H$3-2022,FALSE))/(1-Коэффициенты!F$32)*VLOOKUP(Сокращения!$C88,Коэффициенты!$B$5:$L$14,2+Сокращения!H$3-2022,FALSE)/10^6</f>
        <v>6.2228026183813645</v>
      </c>
      <c r="I88" s="69">
        <f>(VLOOKUP($A88,Базовая_линия!$A$5:$N$150,5+Сокращения!I$3-2022,FALSE)-VLOOKUP(Сокращения!$A88,Проектная_линия!$A$5:$N$150,5+Сокращения!I$3-2022,FALSE))/(1-Коэффициенты!G$32)*VLOOKUP(Сокращения!$C88,Коэффициенты!$B$5:$L$14,2+Сокращения!I$3-2022,FALSE)/10^6</f>
        <v>6.2228026183813645</v>
      </c>
      <c r="J88" s="69">
        <f>(VLOOKUP($A88,Базовая_линия!$A$5:$N$150,5+Сокращения!J$3-2022,FALSE)-VLOOKUP(Сокращения!$A88,Проектная_линия!$A$5:$N$150,5+Сокращения!J$3-2022,FALSE))/(1-Коэффициенты!H$32)*VLOOKUP(Сокращения!$C88,Коэффициенты!$B$5:$L$14,2+Сокращения!J$3-2022,FALSE)/10^6</f>
        <v>6.2228026183813645</v>
      </c>
      <c r="K88" s="69">
        <f>(VLOOKUP($A88,Базовая_линия!$A$5:$N$150,5+Сокращения!K$3-2022,FALSE)-VLOOKUP(Сокращения!$A88,Проектная_линия!$A$5:$N$150,5+Сокращения!K$3-2022,FALSE))/(1-Коэффициенты!I$32)*VLOOKUP(Сокращения!$C88,Коэффициенты!$B$5:$L$14,2+Сокращения!K$3-2022,FALSE)/10^6</f>
        <v>6.2228026183813645</v>
      </c>
      <c r="L88" s="69">
        <f>(VLOOKUP($A88,Базовая_линия!$A$5:$N$150,5+Сокращения!L$3-2022,FALSE)-VLOOKUP(Сокращения!$A88,Проектная_линия!$A$5:$N$150,5+Сокращения!L$3-2022,FALSE))/(1-Коэффициенты!J$32)*VLOOKUP(Сокращения!$C88,Коэффициенты!$B$5:$L$14,2+Сокращения!L$3-2022,FALSE)/10^6</f>
        <v>4.0376307877897144</v>
      </c>
      <c r="M88" s="69">
        <f>(VLOOKUP($A88,Базовая_линия!$A$5:$N$150,5+Сокращения!M$3-2022,FALSE)-VLOOKUP(Сокращения!$A88,Проектная_линия!$A$5:$N$150,5+Сокращения!M$3-2022,FALSE))/(1-Коэффициенты!K$32)*VLOOKUP(Сокращения!$C88,Коэффициенты!$B$5:$L$14,2+Сокращения!M$3-2022,FALSE)/10^6</f>
        <v>0</v>
      </c>
      <c r="N88" s="69">
        <f t="shared" si="2"/>
        <v>32.127853270420381</v>
      </c>
    </row>
    <row r="89" spans="1:14" x14ac:dyDescent="0.25">
      <c r="A89" s="75" t="s">
        <v>25</v>
      </c>
      <c r="B89" s="68" t="s">
        <v>26</v>
      </c>
      <c r="C89" s="76" t="s">
        <v>314</v>
      </c>
      <c r="D89" s="81"/>
      <c r="E89" s="84">
        <f>(VLOOKUP($A89,Базовая_линия!$A$5:$N$150,5+Сокращения!E$3-2022,FALSE)-VLOOKUP(Сокращения!$A89,Проектная_линия!$A$5:$N$150,5+Сокращения!E$3-2022,FALSE))/(1-Коэффициенты!C$32)*VLOOKUP(Сокращения!$C89,Коэффициенты!$B$5:$L$14,2+Сокращения!E$3-2022,FALSE)/10^6</f>
        <v>0</v>
      </c>
      <c r="F89" s="69">
        <f>(VLOOKUP($A89,Базовая_линия!$A$5:$N$150,5+Сокращения!F$3-2022,FALSE)-VLOOKUP(Сокращения!$A89,Проектная_линия!$A$5:$N$150,5+Сокращения!F$3-2022,FALSE))/(1-Коэффициенты!D$32)*VLOOKUP(Сокращения!$C89,Коэффициенты!$B$5:$L$14,2+Сокращения!F$3-2022,FALSE)/10^6</f>
        <v>0</v>
      </c>
      <c r="G89" s="69">
        <f>(VLOOKUP($A89,Базовая_линия!$A$5:$N$150,5+Сокращения!G$3-2022,FALSE)-VLOOKUP(Сокращения!$A89,Проектная_линия!$A$5:$N$150,5+Сокращения!G$3-2022,FALSE))/(1-Коэффициенты!E$32)*VLOOKUP(Сокращения!$C89,Коэффициенты!$B$5:$L$14,2+Сокращения!G$3-2022,FALSE)/10^6</f>
        <v>2.2087119968959565</v>
      </c>
      <c r="H89" s="69">
        <f>(VLOOKUP($A89,Базовая_линия!$A$5:$N$150,5+Сокращения!H$3-2022,FALSE)-VLOOKUP(Сокращения!$A89,Проектная_линия!$A$5:$N$150,5+Сокращения!H$3-2022,FALSE))/(1-Коэффициенты!F$32)*VLOOKUP(Сокращения!$C89,Коэффициенты!$B$5:$L$14,2+Сокращения!H$3-2022,FALSE)/10^6</f>
        <v>3.5808374145688981</v>
      </c>
      <c r="I89" s="69">
        <f>(VLOOKUP($A89,Базовая_линия!$A$5:$N$150,5+Сокращения!I$3-2022,FALSE)-VLOOKUP(Сокращения!$A89,Проектная_линия!$A$5:$N$150,5+Сокращения!I$3-2022,FALSE))/(1-Коэффициенты!G$32)*VLOOKUP(Сокращения!$C89,Коэффициенты!$B$5:$L$14,2+Сокращения!I$3-2022,FALSE)/10^6</f>
        <v>3.5808374145688981</v>
      </c>
      <c r="J89" s="69">
        <f>(VLOOKUP($A89,Базовая_линия!$A$5:$N$150,5+Сокращения!J$3-2022,FALSE)-VLOOKUP(Сокращения!$A89,Проектная_линия!$A$5:$N$150,5+Сокращения!J$3-2022,FALSE))/(1-Коэффициенты!H$32)*VLOOKUP(Сокращения!$C89,Коэффициенты!$B$5:$L$14,2+Сокращения!J$3-2022,FALSE)/10^6</f>
        <v>3.5808374145688981</v>
      </c>
      <c r="K89" s="69">
        <f>(VLOOKUP($A89,Базовая_линия!$A$5:$N$150,5+Сокращения!K$3-2022,FALSE)-VLOOKUP(Сокращения!$A89,Проектная_линия!$A$5:$N$150,5+Сокращения!K$3-2022,FALSE))/(1-Коэффициенты!I$32)*VLOOKUP(Сокращения!$C89,Коэффициенты!$B$5:$L$14,2+Сокращения!K$3-2022,FALSE)/10^6</f>
        <v>3.5808374145688981</v>
      </c>
      <c r="L89" s="69">
        <f>(VLOOKUP($A89,Базовая_линия!$A$5:$N$150,5+Сокращения!L$3-2022,FALSE)-VLOOKUP(Сокращения!$A89,Проектная_линия!$A$5:$N$150,5+Сокращения!L$3-2022,FALSE))/(1-Коэффициенты!J$32)*VLOOKUP(Сокращения!$C89,Коэффициенты!$B$5:$L$14,2+Сокращения!L$3-2022,FALSE)/10^6</f>
        <v>9.6851687280924331E-2</v>
      </c>
      <c r="M89" s="69">
        <f>(VLOOKUP($A89,Базовая_линия!$A$5:$N$150,5+Сокращения!M$3-2022,FALSE)-VLOOKUP(Сокращения!$A89,Проектная_линия!$A$5:$N$150,5+Сокращения!M$3-2022,FALSE))/(1-Коэффициенты!K$32)*VLOOKUP(Сокращения!$C89,Коэффициенты!$B$5:$L$14,2+Сокращения!M$3-2022,FALSE)/10^6</f>
        <v>0</v>
      </c>
      <c r="N89" s="69">
        <f t="shared" si="2"/>
        <v>16.628913342452471</v>
      </c>
    </row>
    <row r="90" spans="1:14" x14ac:dyDescent="0.25">
      <c r="A90" s="75" t="s">
        <v>279</v>
      </c>
      <c r="B90" s="68" t="s">
        <v>280</v>
      </c>
      <c r="C90" s="76" t="s">
        <v>314</v>
      </c>
      <c r="D90" s="81"/>
      <c r="E90" s="84">
        <f>(VLOOKUP($A90,Базовая_линия!$A$5:$N$150,5+Сокращения!E$3-2022,FALSE)-VLOOKUP(Сокращения!$A90,Проектная_линия!$A$5:$N$150,5+Сокращения!E$3-2022,FALSE))/(1-Коэффициенты!C$32)*VLOOKUP(Сокращения!$C90,Коэффициенты!$B$5:$L$14,2+Сокращения!E$3-2022,FALSE)/10^6</f>
        <v>0</v>
      </c>
      <c r="F90" s="69">
        <f>(VLOOKUP($A90,Базовая_линия!$A$5:$N$150,5+Сокращения!F$3-2022,FALSE)-VLOOKUP(Сокращения!$A90,Проектная_линия!$A$5:$N$150,5+Сокращения!F$3-2022,FALSE))/(1-Коэффициенты!D$32)*VLOOKUP(Сокращения!$C90,Коэффициенты!$B$5:$L$14,2+Сокращения!F$3-2022,FALSE)/10^6</f>
        <v>0</v>
      </c>
      <c r="G90" s="69">
        <f>(VLOOKUP($A90,Базовая_линия!$A$5:$N$150,5+Сокращения!G$3-2022,FALSE)-VLOOKUP(Сокращения!$A90,Проектная_линия!$A$5:$N$150,5+Сокращения!G$3-2022,FALSE))/(1-Коэффициенты!E$32)*VLOOKUP(Сокращения!$C90,Коэффициенты!$B$5:$L$14,2+Сокращения!G$3-2022,FALSE)/10^6</f>
        <v>1.4763025364443509</v>
      </c>
      <c r="H90" s="69">
        <f>(VLOOKUP($A90,Базовая_линия!$A$5:$N$150,5+Сокращения!H$3-2022,FALSE)-VLOOKUP(Сокращения!$A90,Проектная_линия!$A$5:$N$150,5+Сокращения!H$3-2022,FALSE))/(1-Коэффициенты!F$32)*VLOOKUP(Сокращения!$C90,Коэффициенты!$B$5:$L$14,2+Сокращения!H$3-2022,FALSE)/10^6</f>
        <v>3.3358680185187626</v>
      </c>
      <c r="I90" s="69">
        <f>(VLOOKUP($A90,Базовая_линия!$A$5:$N$150,5+Сокращения!I$3-2022,FALSE)-VLOOKUP(Сокращения!$A90,Проектная_линия!$A$5:$N$150,5+Сокращения!I$3-2022,FALSE))/(1-Коэффициенты!G$32)*VLOOKUP(Сокращения!$C90,Коэффициенты!$B$5:$L$14,2+Сокращения!I$3-2022,FALSE)/10^6</f>
        <v>3.3358680185187626</v>
      </c>
      <c r="J90" s="69">
        <f>(VLOOKUP($A90,Базовая_линия!$A$5:$N$150,5+Сокращения!J$3-2022,FALSE)-VLOOKUP(Сокращения!$A90,Проектная_линия!$A$5:$N$150,5+Сокращения!J$3-2022,FALSE))/(1-Коэффициенты!H$32)*VLOOKUP(Сокращения!$C90,Коэффициенты!$B$5:$L$14,2+Сокращения!J$3-2022,FALSE)/10^6</f>
        <v>3.3358680185187626</v>
      </c>
      <c r="K90" s="69">
        <f>(VLOOKUP($A90,Базовая_линия!$A$5:$N$150,5+Сокращения!K$3-2022,FALSE)-VLOOKUP(Сокращения!$A90,Проектная_линия!$A$5:$N$150,5+Сокращения!K$3-2022,FALSE))/(1-Коэффициенты!I$32)*VLOOKUP(Сокращения!$C90,Коэффициенты!$B$5:$L$14,2+Сокращения!K$3-2022,FALSE)/10^6</f>
        <v>3.3358680185187626</v>
      </c>
      <c r="L90" s="69">
        <f>(VLOOKUP($A90,Базовая_линия!$A$5:$N$150,5+Сокращения!L$3-2022,FALSE)-VLOOKUP(Сокращения!$A90,Проектная_линия!$A$5:$N$150,5+Сокращения!L$3-2022,FALSE))/(1-Коэффициенты!J$32)*VLOOKUP(Сокращения!$C90,Коэффициенты!$B$5:$L$14,2+Сокращения!L$3-2022,FALSE)/10^6</f>
        <v>1.9208830056110544</v>
      </c>
      <c r="M90" s="69">
        <f>(VLOOKUP($A90,Базовая_линия!$A$5:$N$150,5+Сокращения!M$3-2022,FALSE)-VLOOKUP(Сокращения!$A90,Проектная_линия!$A$5:$N$150,5+Сокращения!M$3-2022,FALSE))/(1-Коэффициенты!K$32)*VLOOKUP(Сокращения!$C90,Коэффициенты!$B$5:$L$14,2+Сокращения!M$3-2022,FALSE)/10^6</f>
        <v>0</v>
      </c>
      <c r="N90" s="69">
        <f t="shared" si="2"/>
        <v>16.740657616130456</v>
      </c>
    </row>
    <row r="91" spans="1:14" x14ac:dyDescent="0.25">
      <c r="A91" s="77" t="s">
        <v>251</v>
      </c>
      <c r="B91" s="68" t="s">
        <v>252</v>
      </c>
      <c r="C91" s="76" t="s">
        <v>314</v>
      </c>
      <c r="D91" s="81"/>
      <c r="E91" s="84">
        <f>(VLOOKUP($A91,Базовая_линия!$A$5:$N$150,5+Сокращения!E$3-2022,FALSE)-VLOOKUP(Сокращения!$A91,Проектная_линия!$A$5:$N$150,5+Сокращения!E$3-2022,FALSE))/(1-Коэффициенты!C$32)*VLOOKUP(Сокращения!$C91,Коэффициенты!$B$5:$L$14,2+Сокращения!E$3-2022,FALSE)/10^6</f>
        <v>0</v>
      </c>
      <c r="F91" s="69">
        <f>(VLOOKUP($A91,Базовая_линия!$A$5:$N$150,5+Сокращения!F$3-2022,FALSE)-VLOOKUP(Сокращения!$A91,Проектная_линия!$A$5:$N$150,5+Сокращения!F$3-2022,FALSE))/(1-Коэффициенты!D$32)*VLOOKUP(Сокращения!$C91,Коэффициенты!$B$5:$L$14,2+Сокращения!F$3-2022,FALSE)/10^6</f>
        <v>0</v>
      </c>
      <c r="G91" s="69">
        <f>(VLOOKUP($A91,Базовая_линия!$A$5:$N$150,5+Сокращения!G$3-2022,FALSE)-VLOOKUP(Сокращения!$A91,Проектная_линия!$A$5:$N$150,5+Сокращения!G$3-2022,FALSE))/(1-Коэффициенты!E$32)*VLOOKUP(Сокращения!$C91,Коэффициенты!$B$5:$L$14,2+Сокращения!G$3-2022,FALSE)/10^6</f>
        <v>8.4414413566782578</v>
      </c>
      <c r="H91" s="69">
        <f>(VLOOKUP($A91,Базовая_линия!$A$5:$N$150,5+Сокращения!H$3-2022,FALSE)-VLOOKUP(Сокращения!$A91,Проектная_линия!$A$5:$N$150,5+Сокращения!H$3-2022,FALSE))/(1-Коэффициенты!F$32)*VLOOKUP(Сокращения!$C91,Коэффициенты!$B$5:$L$14,2+Сокращения!H$3-2022,FALSE)/10^6</f>
        <v>25.611632538365296</v>
      </c>
      <c r="I91" s="69">
        <f>(VLOOKUP($A91,Базовая_линия!$A$5:$N$150,5+Сокращения!I$3-2022,FALSE)-VLOOKUP(Сокращения!$A91,Проектная_линия!$A$5:$N$150,5+Сокращения!I$3-2022,FALSE))/(1-Коэффициенты!G$32)*VLOOKUP(Сокращения!$C91,Коэффициенты!$B$5:$L$14,2+Сокращения!I$3-2022,FALSE)/10^6</f>
        <v>25.611632538365296</v>
      </c>
      <c r="J91" s="69">
        <f>(VLOOKUP($A91,Базовая_линия!$A$5:$N$150,5+Сокращения!J$3-2022,FALSE)-VLOOKUP(Сокращения!$A91,Проектная_линия!$A$5:$N$150,5+Сокращения!J$3-2022,FALSE))/(1-Коэффициенты!H$32)*VLOOKUP(Сокращения!$C91,Коэффициенты!$B$5:$L$14,2+Сокращения!J$3-2022,FALSE)/10^6</f>
        <v>25.611632538365296</v>
      </c>
      <c r="K91" s="69">
        <f>(VLOOKUP($A91,Базовая_линия!$A$5:$N$150,5+Сокращения!K$3-2022,FALSE)-VLOOKUP(Сокращения!$A91,Проектная_линия!$A$5:$N$150,5+Сокращения!K$3-2022,FALSE))/(1-Коэффициенты!I$32)*VLOOKUP(Сокращения!$C91,Коэффициенты!$B$5:$L$14,2+Сокращения!K$3-2022,FALSE)/10^6</f>
        <v>25.611632538365296</v>
      </c>
      <c r="L91" s="69">
        <f>(VLOOKUP($A91,Базовая_линия!$A$5:$N$150,5+Сокращения!L$3-2022,FALSE)-VLOOKUP(Сокращения!$A91,Проектная_линия!$A$5:$N$150,5+Сокращения!L$3-2022,FALSE))/(1-Коэффициенты!J$32)*VLOOKUP(Сокращения!$C91,Коэффициенты!$B$5:$L$14,2+Сокращения!L$3-2022,FALSE)/10^6</f>
        <v>4.9131301436913422</v>
      </c>
      <c r="M91" s="69">
        <f>(VLOOKUP($A91,Базовая_линия!$A$5:$N$150,5+Сокращения!M$3-2022,FALSE)-VLOOKUP(Сокращения!$A91,Проектная_линия!$A$5:$N$150,5+Сокращения!M$3-2022,FALSE))/(1-Коэффициенты!K$32)*VLOOKUP(Сокращения!$C91,Коэффициенты!$B$5:$L$14,2+Сокращения!M$3-2022,FALSE)/10^6</f>
        <v>0</v>
      </c>
      <c r="N91" s="69">
        <f t="shared" si="2"/>
        <v>115.8011016538308</v>
      </c>
    </row>
    <row r="92" spans="1:14" x14ac:dyDescent="0.25">
      <c r="A92" s="77" t="s">
        <v>213</v>
      </c>
      <c r="B92" s="68" t="s">
        <v>214</v>
      </c>
      <c r="C92" s="76" t="s">
        <v>314</v>
      </c>
      <c r="D92" s="81"/>
      <c r="E92" s="84">
        <f>(VLOOKUP($A92,Базовая_линия!$A$5:$N$150,5+Сокращения!E$3-2022,FALSE)-VLOOKUP(Сокращения!$A92,Проектная_линия!$A$5:$N$150,5+Сокращения!E$3-2022,FALSE))/(1-Коэффициенты!C$32)*VLOOKUP(Сокращения!$C92,Коэффициенты!$B$5:$L$14,2+Сокращения!E$3-2022,FALSE)/10^6</f>
        <v>0</v>
      </c>
      <c r="F92" s="69">
        <f>(VLOOKUP($A92,Базовая_линия!$A$5:$N$150,5+Сокращения!F$3-2022,FALSE)-VLOOKUP(Сокращения!$A92,Проектная_линия!$A$5:$N$150,5+Сокращения!F$3-2022,FALSE))/(1-Коэффициенты!D$32)*VLOOKUP(Сокращения!$C92,Коэффициенты!$B$5:$L$14,2+Сокращения!F$3-2022,FALSE)/10^6</f>
        <v>0</v>
      </c>
      <c r="G92" s="69">
        <f>(VLOOKUP($A92,Базовая_линия!$A$5:$N$150,5+Сокращения!G$3-2022,FALSE)-VLOOKUP(Сокращения!$A92,Проектная_линия!$A$5:$N$150,5+Сокращения!G$3-2022,FALSE))/(1-Коэффициенты!E$32)*VLOOKUP(Сокращения!$C92,Коэффициенты!$B$5:$L$14,2+Сокращения!G$3-2022,FALSE)/10^6</f>
        <v>-2.3537497319838625E-2</v>
      </c>
      <c r="H92" s="69">
        <f>(VLOOKUP($A92,Базовая_линия!$A$5:$N$150,5+Сокращения!H$3-2022,FALSE)-VLOOKUP(Сокращения!$A92,Проектная_линия!$A$5:$N$150,5+Сокращения!H$3-2022,FALSE))/(1-Коэффициенты!F$32)*VLOOKUP(Сокращения!$C92,Коэффициенты!$B$5:$L$14,2+Сокращения!H$3-2022,FALSE)/10^6</f>
        <v>23.738622918047476</v>
      </c>
      <c r="I92" s="69">
        <f>(VLOOKUP($A92,Базовая_линия!$A$5:$N$150,5+Сокращения!I$3-2022,FALSE)-VLOOKUP(Сокращения!$A92,Проектная_линия!$A$5:$N$150,5+Сокращения!I$3-2022,FALSE))/(1-Коэффициенты!G$32)*VLOOKUP(Сокращения!$C92,Коэффициенты!$B$5:$L$14,2+Сокращения!I$3-2022,FALSE)/10^6</f>
        <v>23.738622918047476</v>
      </c>
      <c r="J92" s="69">
        <f>(VLOOKUP($A92,Базовая_линия!$A$5:$N$150,5+Сокращения!J$3-2022,FALSE)-VLOOKUP(Сокращения!$A92,Проектная_линия!$A$5:$N$150,5+Сокращения!J$3-2022,FALSE))/(1-Коэффициенты!H$32)*VLOOKUP(Сокращения!$C92,Коэффициенты!$B$5:$L$14,2+Сокращения!J$3-2022,FALSE)/10^6</f>
        <v>23.738622918047476</v>
      </c>
      <c r="K92" s="69">
        <f>(VLOOKUP($A92,Базовая_линия!$A$5:$N$150,5+Сокращения!K$3-2022,FALSE)-VLOOKUP(Сокращения!$A92,Проектная_линия!$A$5:$N$150,5+Сокращения!K$3-2022,FALSE))/(1-Коэффициенты!I$32)*VLOOKUP(Сокращения!$C92,Коэффициенты!$B$5:$L$14,2+Сокращения!K$3-2022,FALSE)/10^6</f>
        <v>23.738622918047476</v>
      </c>
      <c r="L92" s="69">
        <f>(VLOOKUP($A92,Базовая_линия!$A$5:$N$150,5+Сокращения!L$3-2022,FALSE)-VLOOKUP(Сокращения!$A92,Проектная_линия!$A$5:$N$150,5+Сокращения!L$3-2022,FALSE))/(1-Коэффициенты!J$32)*VLOOKUP(Сокращения!$C92,Коэффициенты!$B$5:$L$14,2+Сокращения!L$3-2022,FALSE)/10^6</f>
        <v>5.7654253121060197</v>
      </c>
      <c r="M92" s="69">
        <f>(VLOOKUP($A92,Базовая_линия!$A$5:$N$150,5+Сокращения!M$3-2022,FALSE)-VLOOKUP(Сокращения!$A92,Проектная_линия!$A$5:$N$150,5+Сокращения!M$3-2022,FALSE))/(1-Коэффициенты!K$32)*VLOOKUP(Сокращения!$C92,Коэффициенты!$B$5:$L$14,2+Сокращения!M$3-2022,FALSE)/10^6</f>
        <v>0</v>
      </c>
      <c r="N92" s="69">
        <f t="shared" si="2"/>
        <v>100.69637948697608</v>
      </c>
    </row>
    <row r="93" spans="1:14" x14ac:dyDescent="0.25">
      <c r="A93" s="75" t="s">
        <v>191</v>
      </c>
      <c r="B93" s="68" t="s">
        <v>192</v>
      </c>
      <c r="C93" s="76" t="s">
        <v>314</v>
      </c>
      <c r="D93" s="81"/>
      <c r="E93" s="84">
        <f>(VLOOKUP($A93,Базовая_линия!$A$5:$N$150,5+Сокращения!E$3-2022,FALSE)-VLOOKUP(Сокращения!$A93,Проектная_линия!$A$5:$N$150,5+Сокращения!E$3-2022,FALSE))/(1-Коэффициенты!C$32)*VLOOKUP(Сокращения!$C93,Коэффициенты!$B$5:$L$14,2+Сокращения!E$3-2022,FALSE)/10^6</f>
        <v>0</v>
      </c>
      <c r="F93" s="69">
        <f>(VLOOKUP($A93,Базовая_линия!$A$5:$N$150,5+Сокращения!F$3-2022,FALSE)-VLOOKUP(Сокращения!$A93,Проектная_линия!$A$5:$N$150,5+Сокращения!F$3-2022,FALSE))/(1-Коэффициенты!D$32)*VLOOKUP(Сокращения!$C93,Коэффициенты!$B$5:$L$14,2+Сокращения!F$3-2022,FALSE)/10^6</f>
        <v>0</v>
      </c>
      <c r="G93" s="69">
        <f>(VLOOKUP($A93,Базовая_линия!$A$5:$N$150,5+Сокращения!G$3-2022,FALSE)-VLOOKUP(Сокращения!$A93,Проектная_линия!$A$5:$N$150,5+Сокращения!G$3-2022,FALSE))/(1-Коэффициенты!E$32)*VLOOKUP(Сокращения!$C93,Коэффициенты!$B$5:$L$14,2+Сокращения!G$3-2022,FALSE)/10^6</f>
        <v>4.2791577046810074</v>
      </c>
      <c r="H93" s="69">
        <f>(VLOOKUP($A93,Базовая_линия!$A$5:$N$150,5+Сокращения!H$3-2022,FALSE)-VLOOKUP(Сокращения!$A93,Проектная_линия!$A$5:$N$150,5+Сокращения!H$3-2022,FALSE))/(1-Коэффициенты!F$32)*VLOOKUP(Сокращения!$C93,Коэффициенты!$B$5:$L$14,2+Сокращения!H$3-2022,FALSE)/10^6</f>
        <v>0.96355622307347455</v>
      </c>
      <c r="I93" s="69">
        <f>(VLOOKUP($A93,Базовая_линия!$A$5:$N$150,5+Сокращения!I$3-2022,FALSE)-VLOOKUP(Сокращения!$A93,Проектная_линия!$A$5:$N$150,5+Сокращения!I$3-2022,FALSE))/(1-Коэффициенты!G$32)*VLOOKUP(Сокращения!$C93,Коэффициенты!$B$5:$L$14,2+Сокращения!I$3-2022,FALSE)/10^6</f>
        <v>0.96355622307347455</v>
      </c>
      <c r="J93" s="69">
        <f>(VLOOKUP($A93,Базовая_линия!$A$5:$N$150,5+Сокращения!J$3-2022,FALSE)-VLOOKUP(Сокращения!$A93,Проектная_линия!$A$5:$N$150,5+Сокращения!J$3-2022,FALSE))/(1-Коэффициенты!H$32)*VLOOKUP(Сокращения!$C93,Коэффициенты!$B$5:$L$14,2+Сокращения!J$3-2022,FALSE)/10^6</f>
        <v>0.96355622307347455</v>
      </c>
      <c r="K93" s="69">
        <f>(VLOOKUP($A93,Базовая_линия!$A$5:$N$150,5+Сокращения!K$3-2022,FALSE)-VLOOKUP(Сокращения!$A93,Проектная_линия!$A$5:$N$150,5+Сокращения!K$3-2022,FALSE))/(1-Коэффициенты!I$32)*VLOOKUP(Сокращения!$C93,Коэффициенты!$B$5:$L$14,2+Сокращения!K$3-2022,FALSE)/10^6</f>
        <v>0.96355622307347455</v>
      </c>
      <c r="L93" s="69">
        <f>(VLOOKUP($A93,Базовая_линия!$A$5:$N$150,5+Сокращения!L$3-2022,FALSE)-VLOOKUP(Сокращения!$A93,Проектная_линия!$A$5:$N$150,5+Сокращения!L$3-2022,FALSE))/(1-Коэффициенты!J$32)*VLOOKUP(Сокращения!$C93,Коэффициенты!$B$5:$L$14,2+Сокращения!L$3-2022,FALSE)/10^6</f>
        <v>0.55190825257249254</v>
      </c>
      <c r="M93" s="69">
        <f>(VLOOKUP($A93,Базовая_линия!$A$5:$N$150,5+Сокращения!M$3-2022,FALSE)-VLOOKUP(Сокращения!$A93,Проектная_линия!$A$5:$N$150,5+Сокращения!M$3-2022,FALSE))/(1-Коэффициенты!K$32)*VLOOKUP(Сокращения!$C93,Коэффициенты!$B$5:$L$14,2+Сокращения!M$3-2022,FALSE)/10^6</f>
        <v>0</v>
      </c>
      <c r="N93" s="69">
        <f t="shared" si="2"/>
        <v>8.6852908495473979</v>
      </c>
    </row>
    <row r="94" spans="1:14" x14ac:dyDescent="0.25">
      <c r="A94" s="75" t="s">
        <v>243</v>
      </c>
      <c r="B94" s="68" t="s">
        <v>244</v>
      </c>
      <c r="C94" s="76" t="s">
        <v>314</v>
      </c>
      <c r="D94" s="81"/>
      <c r="E94" s="84">
        <f>(VLOOKUP($A94,Базовая_линия!$A$5:$N$150,5+Сокращения!E$3-2022,FALSE)-VLOOKUP(Сокращения!$A94,Проектная_линия!$A$5:$N$150,5+Сокращения!E$3-2022,FALSE))/(1-Коэффициенты!C$32)*VLOOKUP(Сокращения!$C94,Коэффициенты!$B$5:$L$14,2+Сокращения!E$3-2022,FALSE)/10^6</f>
        <v>0</v>
      </c>
      <c r="F94" s="69">
        <f>(VLOOKUP($A94,Базовая_линия!$A$5:$N$150,5+Сокращения!F$3-2022,FALSE)-VLOOKUP(Сокращения!$A94,Проектная_линия!$A$5:$N$150,5+Сокращения!F$3-2022,FALSE))/(1-Коэффициенты!D$32)*VLOOKUP(Сокращения!$C94,Коэффициенты!$B$5:$L$14,2+Сокращения!F$3-2022,FALSE)/10^6</f>
        <v>0</v>
      </c>
      <c r="G94" s="69">
        <f>(VLOOKUP($A94,Базовая_линия!$A$5:$N$150,5+Сокращения!G$3-2022,FALSE)-VLOOKUP(Сокращения!$A94,Проектная_линия!$A$5:$N$150,5+Сокращения!G$3-2022,FALSE))/(1-Коэффициенты!E$32)*VLOOKUP(Сокращения!$C94,Коэффициенты!$B$5:$L$14,2+Сокращения!G$3-2022,FALSE)/10^6</f>
        <v>1.8561429128170583</v>
      </c>
      <c r="H94" s="69">
        <f>(VLOOKUP($A94,Базовая_линия!$A$5:$N$150,5+Сокращения!H$3-2022,FALSE)-VLOOKUP(Сокращения!$A94,Проектная_линия!$A$5:$N$150,5+Сокращения!H$3-2022,FALSE))/(1-Коэффициенты!F$32)*VLOOKUP(Сокращения!$C94,Коэффициенты!$B$5:$L$14,2+Сокращения!H$3-2022,FALSE)/10^6</f>
        <v>4.8070922916320331</v>
      </c>
      <c r="I94" s="69">
        <f>(VLOOKUP($A94,Базовая_линия!$A$5:$N$150,5+Сокращения!I$3-2022,FALSE)-VLOOKUP(Сокращения!$A94,Проектная_линия!$A$5:$N$150,5+Сокращения!I$3-2022,FALSE))/(1-Коэффициенты!G$32)*VLOOKUP(Сокращения!$C94,Коэффициенты!$B$5:$L$14,2+Сокращения!I$3-2022,FALSE)/10^6</f>
        <v>4.8070922916320331</v>
      </c>
      <c r="J94" s="69">
        <f>(VLOOKUP($A94,Базовая_линия!$A$5:$N$150,5+Сокращения!J$3-2022,FALSE)-VLOOKUP(Сокращения!$A94,Проектная_линия!$A$5:$N$150,5+Сокращения!J$3-2022,FALSE))/(1-Коэффициенты!H$32)*VLOOKUP(Сокращения!$C94,Коэффициенты!$B$5:$L$14,2+Сокращения!J$3-2022,FALSE)/10^6</f>
        <v>4.8070922916320331</v>
      </c>
      <c r="K94" s="69">
        <f>(VLOOKUP($A94,Базовая_линия!$A$5:$N$150,5+Сокращения!K$3-2022,FALSE)-VLOOKUP(Сокращения!$A94,Проектная_линия!$A$5:$N$150,5+Сокращения!K$3-2022,FALSE))/(1-Коэффициенты!I$32)*VLOOKUP(Сокращения!$C94,Коэффициенты!$B$5:$L$14,2+Сокращения!K$3-2022,FALSE)/10^6</f>
        <v>4.8070922916320331</v>
      </c>
      <c r="L94" s="69">
        <f>(VLOOKUP($A94,Базовая_линия!$A$5:$N$150,5+Сокращения!L$3-2022,FALSE)-VLOOKUP(Сокращения!$A94,Проектная_линия!$A$5:$N$150,5+Сокращения!L$3-2022,FALSE))/(1-Коэффициенты!J$32)*VLOOKUP(Сокращения!$C94,Коэффициенты!$B$5:$L$14,2+Сокращения!L$3-2022,FALSE)/10^6</f>
        <v>1.3985475116321584</v>
      </c>
      <c r="M94" s="69">
        <f>(VLOOKUP($A94,Базовая_линия!$A$5:$N$150,5+Сокращения!M$3-2022,FALSE)-VLOOKUP(Сокращения!$A94,Проектная_линия!$A$5:$N$150,5+Сокращения!M$3-2022,FALSE))/(1-Коэффициенты!K$32)*VLOOKUP(Сокращения!$C94,Коэффициенты!$B$5:$L$14,2+Сокращения!M$3-2022,FALSE)/10^6</f>
        <v>0</v>
      </c>
      <c r="N94" s="69">
        <f t="shared" si="2"/>
        <v>22.483059590977348</v>
      </c>
    </row>
    <row r="95" spans="1:14" x14ac:dyDescent="0.25">
      <c r="A95" s="77" t="s">
        <v>67</v>
      </c>
      <c r="B95" s="68" t="s">
        <v>68</v>
      </c>
      <c r="C95" s="76" t="s">
        <v>314</v>
      </c>
      <c r="D95" s="81"/>
      <c r="E95" s="84">
        <f>(VLOOKUP($A95,Базовая_линия!$A$5:$N$150,5+Сокращения!E$3-2022,FALSE)-VLOOKUP(Сокращения!$A95,Проектная_линия!$A$5:$N$150,5+Сокращения!E$3-2022,FALSE))/(1-Коэффициенты!C$32)*VLOOKUP(Сокращения!$C95,Коэффициенты!$B$5:$L$14,2+Сокращения!E$3-2022,FALSE)/10^6</f>
        <v>0</v>
      </c>
      <c r="F95" s="69">
        <f>(VLOOKUP($A95,Базовая_линия!$A$5:$N$150,5+Сокращения!F$3-2022,FALSE)-VLOOKUP(Сокращения!$A95,Проектная_линия!$A$5:$N$150,5+Сокращения!F$3-2022,FALSE))/(1-Коэффициенты!D$32)*VLOOKUP(Сокращения!$C95,Коэффициенты!$B$5:$L$14,2+Сокращения!F$3-2022,FALSE)/10^6</f>
        <v>0</v>
      </c>
      <c r="G95" s="69">
        <f>(VLOOKUP($A95,Базовая_линия!$A$5:$N$150,5+Сокращения!G$3-2022,FALSE)-VLOOKUP(Сокращения!$A95,Проектная_линия!$A$5:$N$150,5+Сокращения!G$3-2022,FALSE))/(1-Коэффициенты!E$32)*VLOOKUP(Сокращения!$C95,Коэффициенты!$B$5:$L$14,2+Сокращения!G$3-2022,FALSE)/10^6</f>
        <v>33.261812006517758</v>
      </c>
      <c r="H95" s="69">
        <f>(VLOOKUP($A95,Базовая_линия!$A$5:$N$150,5+Сокращения!H$3-2022,FALSE)-VLOOKUP(Сокращения!$A95,Проектная_линия!$A$5:$N$150,5+Сокращения!H$3-2022,FALSE))/(1-Коэффициенты!F$32)*VLOOKUP(Сокращения!$C95,Коэффициенты!$B$5:$L$14,2+Сокращения!H$3-2022,FALSE)/10^6</f>
        <v>32.523671503073246</v>
      </c>
      <c r="I95" s="69">
        <f>(VLOOKUP($A95,Базовая_линия!$A$5:$N$150,5+Сокращения!I$3-2022,FALSE)-VLOOKUP(Сокращения!$A95,Проектная_линия!$A$5:$N$150,5+Сокращения!I$3-2022,FALSE))/(1-Коэффициенты!G$32)*VLOOKUP(Сокращения!$C95,Коэффициенты!$B$5:$L$14,2+Сокращения!I$3-2022,FALSE)/10^6</f>
        <v>32.523671503073246</v>
      </c>
      <c r="J95" s="69">
        <f>(VLOOKUP($A95,Базовая_линия!$A$5:$N$150,5+Сокращения!J$3-2022,FALSE)-VLOOKUP(Сокращения!$A95,Проектная_линия!$A$5:$N$150,5+Сокращения!J$3-2022,FALSE))/(1-Коэффициенты!H$32)*VLOOKUP(Сокращения!$C95,Коэффициенты!$B$5:$L$14,2+Сокращения!J$3-2022,FALSE)/10^6</f>
        <v>32.523671503073246</v>
      </c>
      <c r="K95" s="69">
        <f>(VLOOKUP($A95,Базовая_линия!$A$5:$N$150,5+Сокращения!K$3-2022,FALSE)-VLOOKUP(Сокращения!$A95,Проектная_линия!$A$5:$N$150,5+Сокращения!K$3-2022,FALSE))/(1-Коэффициенты!I$32)*VLOOKUP(Сокращения!$C95,Коэффициенты!$B$5:$L$14,2+Сокращения!K$3-2022,FALSE)/10^6</f>
        <v>32.523671503073246</v>
      </c>
      <c r="L95" s="69">
        <f>(VLOOKUP($A95,Базовая_линия!$A$5:$N$150,5+Сокращения!L$3-2022,FALSE)-VLOOKUP(Сокращения!$A95,Проектная_линия!$A$5:$N$150,5+Сокращения!L$3-2022,FALSE))/(1-Коэффициенты!J$32)*VLOOKUP(Сокращения!$C95,Коэффициенты!$B$5:$L$14,2+Сокращения!L$3-2022,FALSE)/10^6</f>
        <v>9.471642891195442</v>
      </c>
      <c r="M95" s="69">
        <f>(VLOOKUP($A95,Базовая_линия!$A$5:$N$150,5+Сокращения!M$3-2022,FALSE)-VLOOKUP(Сокращения!$A95,Проектная_линия!$A$5:$N$150,5+Сокращения!M$3-2022,FALSE))/(1-Коэффициенты!K$32)*VLOOKUP(Сокращения!$C95,Коэффициенты!$B$5:$L$14,2+Сокращения!M$3-2022,FALSE)/10^6</f>
        <v>0</v>
      </c>
      <c r="N95" s="69">
        <f t="shared" si="2"/>
        <v>172.8281409100062</v>
      </c>
    </row>
    <row r="96" spans="1:14" x14ac:dyDescent="0.25">
      <c r="A96" s="75" t="s">
        <v>89</v>
      </c>
      <c r="B96" s="68" t="s">
        <v>90</v>
      </c>
      <c r="C96" s="76" t="s">
        <v>314</v>
      </c>
      <c r="D96" s="81"/>
      <c r="E96" s="84">
        <f>(VLOOKUP($A96,Базовая_линия!$A$5:$N$150,5+Сокращения!E$3-2022,FALSE)-VLOOKUP(Сокращения!$A96,Проектная_линия!$A$5:$N$150,5+Сокращения!E$3-2022,FALSE))/(1-Коэффициенты!C$32)*VLOOKUP(Сокращения!$C96,Коэффициенты!$B$5:$L$14,2+Сокращения!E$3-2022,FALSE)/10^6</f>
        <v>0</v>
      </c>
      <c r="F96" s="69">
        <f>(VLOOKUP($A96,Базовая_линия!$A$5:$N$150,5+Сокращения!F$3-2022,FALSE)-VLOOKUP(Сокращения!$A96,Проектная_линия!$A$5:$N$150,5+Сокращения!F$3-2022,FALSE))/(1-Коэффициенты!D$32)*VLOOKUP(Сокращения!$C96,Коэффициенты!$B$5:$L$14,2+Сокращения!F$3-2022,FALSE)/10^6</f>
        <v>0</v>
      </c>
      <c r="G96" s="69">
        <f>(VLOOKUP($A96,Базовая_линия!$A$5:$N$150,5+Сокращения!G$3-2022,FALSE)-VLOOKUP(Сокращения!$A96,Проектная_линия!$A$5:$N$150,5+Сокращения!G$3-2022,FALSE))/(1-Коэффициенты!E$32)*VLOOKUP(Сокращения!$C96,Коэффициенты!$B$5:$L$14,2+Сокращения!G$3-2022,FALSE)/10^6</f>
        <v>24.21885423503014</v>
      </c>
      <c r="H96" s="69">
        <f>(VLOOKUP($A96,Базовая_линия!$A$5:$N$150,5+Сокращения!H$3-2022,FALSE)-VLOOKUP(Сокращения!$A96,Проектная_линия!$A$5:$N$150,5+Сокращения!H$3-2022,FALSE))/(1-Коэффициенты!F$32)*VLOOKUP(Сокращения!$C96,Коэффициенты!$B$5:$L$14,2+Сокращения!H$3-2022,FALSE)/10^6</f>
        <v>27.204127804980917</v>
      </c>
      <c r="I96" s="69">
        <f>(VLOOKUP($A96,Базовая_линия!$A$5:$N$150,5+Сокращения!I$3-2022,FALSE)-VLOOKUP(Сокращения!$A96,Проектная_линия!$A$5:$N$150,5+Сокращения!I$3-2022,FALSE))/(1-Коэффициенты!G$32)*VLOOKUP(Сокращения!$C96,Коэффициенты!$B$5:$L$14,2+Сокращения!I$3-2022,FALSE)/10^6</f>
        <v>27.204127804980917</v>
      </c>
      <c r="J96" s="69">
        <f>(VLOOKUP($A96,Базовая_линия!$A$5:$N$150,5+Сокращения!J$3-2022,FALSE)-VLOOKUP(Сокращения!$A96,Проектная_линия!$A$5:$N$150,5+Сокращения!J$3-2022,FALSE))/(1-Коэффициенты!H$32)*VLOOKUP(Сокращения!$C96,Коэффициенты!$B$5:$L$14,2+Сокращения!J$3-2022,FALSE)/10^6</f>
        <v>27.204127804980917</v>
      </c>
      <c r="K96" s="69">
        <f>(VLOOKUP($A96,Базовая_линия!$A$5:$N$150,5+Сокращения!K$3-2022,FALSE)-VLOOKUP(Сокращения!$A96,Проектная_линия!$A$5:$N$150,5+Сокращения!K$3-2022,FALSE))/(1-Коэффициенты!I$32)*VLOOKUP(Сокращения!$C96,Коэффициенты!$B$5:$L$14,2+Сокращения!K$3-2022,FALSE)/10^6</f>
        <v>27.204127804980917</v>
      </c>
      <c r="L96" s="69">
        <f>(VLOOKUP($A96,Базовая_линия!$A$5:$N$150,5+Сокращения!L$3-2022,FALSE)-VLOOKUP(Сокращения!$A96,Проектная_линия!$A$5:$N$150,5+Сокращения!L$3-2022,FALSE))/(1-Коэффициенты!J$32)*VLOOKUP(Сокращения!$C96,Коэффициенты!$B$5:$L$14,2+Сокращения!L$3-2022,FALSE)/10^6</f>
        <v>5.5691273158038692</v>
      </c>
      <c r="M96" s="69">
        <f>(VLOOKUP($A96,Базовая_линия!$A$5:$N$150,5+Сокращения!M$3-2022,FALSE)-VLOOKUP(Сокращения!$A96,Проектная_линия!$A$5:$N$150,5+Сокращения!M$3-2022,FALSE))/(1-Коэффициенты!K$32)*VLOOKUP(Сокращения!$C96,Коэффициенты!$B$5:$L$14,2+Сокращения!M$3-2022,FALSE)/10^6</f>
        <v>0</v>
      </c>
      <c r="N96" s="69">
        <f t="shared" si="2"/>
        <v>138.6044927707577</v>
      </c>
    </row>
    <row r="97" spans="1:14" x14ac:dyDescent="0.25">
      <c r="A97" s="75" t="s">
        <v>119</v>
      </c>
      <c r="B97" s="68" t="s">
        <v>120</v>
      </c>
      <c r="C97" s="76" t="s">
        <v>314</v>
      </c>
      <c r="D97" s="81"/>
      <c r="E97" s="84">
        <f>(VLOOKUP($A97,Базовая_линия!$A$5:$N$150,5+Сокращения!E$3-2022,FALSE)-VLOOKUP(Сокращения!$A97,Проектная_линия!$A$5:$N$150,5+Сокращения!E$3-2022,FALSE))/(1-Коэффициенты!C$32)*VLOOKUP(Сокращения!$C97,Коэффициенты!$B$5:$L$14,2+Сокращения!E$3-2022,FALSE)/10^6</f>
        <v>0</v>
      </c>
      <c r="F97" s="69">
        <f>(VLOOKUP($A97,Базовая_линия!$A$5:$N$150,5+Сокращения!F$3-2022,FALSE)-VLOOKUP(Сокращения!$A97,Проектная_линия!$A$5:$N$150,5+Сокращения!F$3-2022,FALSE))/(1-Коэффициенты!D$32)*VLOOKUP(Сокращения!$C97,Коэффициенты!$B$5:$L$14,2+Сокращения!F$3-2022,FALSE)/10^6</f>
        <v>0</v>
      </c>
      <c r="G97" s="69">
        <f>(VLOOKUP($A97,Базовая_линия!$A$5:$N$150,5+Сокращения!G$3-2022,FALSE)-VLOOKUP(Сокращения!$A97,Проектная_линия!$A$5:$N$150,5+Сокращения!G$3-2022,FALSE))/(1-Коэффициенты!E$32)*VLOOKUP(Сокращения!$C97,Коэффициенты!$B$5:$L$14,2+Сокращения!G$3-2022,FALSE)/10^6</f>
        <v>18.565911025300792</v>
      </c>
      <c r="H97" s="69">
        <f>(VLOOKUP($A97,Базовая_линия!$A$5:$N$150,5+Сокращения!H$3-2022,FALSE)-VLOOKUP(Сокращения!$A97,Проектная_линия!$A$5:$N$150,5+Сокращения!H$3-2022,FALSE))/(1-Коэффициенты!F$32)*VLOOKUP(Сокращения!$C97,Коэффициенты!$B$5:$L$14,2+Сокращения!H$3-2022,FALSE)/10^6</f>
        <v>24.400155461696571</v>
      </c>
      <c r="I97" s="69">
        <f>(VLOOKUP($A97,Базовая_линия!$A$5:$N$150,5+Сокращения!I$3-2022,FALSE)-VLOOKUP(Сокращения!$A97,Проектная_линия!$A$5:$N$150,5+Сокращения!I$3-2022,FALSE))/(1-Коэффициенты!G$32)*VLOOKUP(Сокращения!$C97,Коэффициенты!$B$5:$L$14,2+Сокращения!I$3-2022,FALSE)/10^6</f>
        <v>24.400155461696571</v>
      </c>
      <c r="J97" s="69">
        <f>(VLOOKUP($A97,Базовая_линия!$A$5:$N$150,5+Сокращения!J$3-2022,FALSE)-VLOOKUP(Сокращения!$A97,Проектная_линия!$A$5:$N$150,5+Сокращения!J$3-2022,FALSE))/(1-Коэффициенты!H$32)*VLOOKUP(Сокращения!$C97,Коэффициенты!$B$5:$L$14,2+Сокращения!J$3-2022,FALSE)/10^6</f>
        <v>24.400155461696571</v>
      </c>
      <c r="K97" s="69">
        <f>(VLOOKUP($A97,Базовая_линия!$A$5:$N$150,5+Сокращения!K$3-2022,FALSE)-VLOOKUP(Сокращения!$A97,Проектная_линия!$A$5:$N$150,5+Сокращения!K$3-2022,FALSE))/(1-Коэффициенты!I$32)*VLOOKUP(Сокращения!$C97,Коэффициенты!$B$5:$L$14,2+Сокращения!K$3-2022,FALSE)/10^6</f>
        <v>24.400155461696571</v>
      </c>
      <c r="L97" s="69">
        <f>(VLOOKUP($A97,Базовая_линия!$A$5:$N$150,5+Сокращения!L$3-2022,FALSE)-VLOOKUP(Сокращения!$A97,Проектная_линия!$A$5:$N$150,5+Сокращения!L$3-2022,FALSE))/(1-Коэффициенты!J$32)*VLOOKUP(Сокращения!$C97,Коэффициенты!$B$5:$L$14,2+Сокращения!L$3-2022,FALSE)/10^6</f>
        <v>8.157853655366349</v>
      </c>
      <c r="M97" s="69">
        <f>(VLOOKUP($A97,Базовая_линия!$A$5:$N$150,5+Сокращения!M$3-2022,FALSE)-VLOOKUP(Сокращения!$A97,Проектная_линия!$A$5:$N$150,5+Сокращения!M$3-2022,FALSE))/(1-Коэффициенты!K$32)*VLOOKUP(Сокращения!$C97,Коэффициенты!$B$5:$L$14,2+Сокращения!M$3-2022,FALSE)/10^6</f>
        <v>0</v>
      </c>
      <c r="N97" s="69">
        <f t="shared" si="2"/>
        <v>124.32438652745343</v>
      </c>
    </row>
    <row r="98" spans="1:14" x14ac:dyDescent="0.25">
      <c r="A98" s="75" t="s">
        <v>277</v>
      </c>
      <c r="B98" s="68" t="s">
        <v>278</v>
      </c>
      <c r="C98" s="76" t="s">
        <v>314</v>
      </c>
      <c r="D98" s="81"/>
      <c r="E98" s="84">
        <f>(VLOOKUP($A98,Базовая_линия!$A$5:$N$150,5+Сокращения!E$3-2022,FALSE)-VLOOKUP(Сокращения!$A98,Проектная_линия!$A$5:$N$150,5+Сокращения!E$3-2022,FALSE))/(1-Коэффициенты!C$32)*VLOOKUP(Сокращения!$C98,Коэффициенты!$B$5:$L$14,2+Сокращения!E$3-2022,FALSE)/10^6</f>
        <v>0</v>
      </c>
      <c r="F98" s="69">
        <f>(VLOOKUP($A98,Базовая_линия!$A$5:$N$150,5+Сокращения!F$3-2022,FALSE)-VLOOKUP(Сокращения!$A98,Проектная_линия!$A$5:$N$150,5+Сокращения!F$3-2022,FALSE))/(1-Коэффициенты!D$32)*VLOOKUP(Сокращения!$C98,Коэффициенты!$B$5:$L$14,2+Сокращения!F$3-2022,FALSE)/10^6</f>
        <v>0</v>
      </c>
      <c r="G98" s="69">
        <f>(VLOOKUP($A98,Базовая_линия!$A$5:$N$150,5+Сокращения!G$3-2022,FALSE)-VLOOKUP(Сокращения!$A98,Проектная_линия!$A$5:$N$150,5+Сокращения!G$3-2022,FALSE))/(1-Коэффициенты!E$32)*VLOOKUP(Сокращения!$C98,Коэффициенты!$B$5:$L$14,2+Сокращения!G$3-2022,FALSE)/10^6</f>
        <v>18.267538172649004</v>
      </c>
      <c r="H98" s="69">
        <f>(VLOOKUP($A98,Базовая_линия!$A$5:$N$150,5+Сокращения!H$3-2022,FALSE)-VLOOKUP(Сокращения!$A98,Проектная_линия!$A$5:$N$150,5+Сокращения!H$3-2022,FALSE))/(1-Коэффициенты!F$32)*VLOOKUP(Сокращения!$C98,Коэффициенты!$B$5:$L$14,2+Сокращения!H$3-2022,FALSE)/10^6</f>
        <v>21.180012788105739</v>
      </c>
      <c r="I98" s="69">
        <f>(VLOOKUP($A98,Базовая_линия!$A$5:$N$150,5+Сокращения!I$3-2022,FALSE)-VLOOKUP(Сокращения!$A98,Проектная_линия!$A$5:$N$150,5+Сокращения!I$3-2022,FALSE))/(1-Коэффициенты!G$32)*VLOOKUP(Сокращения!$C98,Коэффициенты!$B$5:$L$14,2+Сокращения!I$3-2022,FALSE)/10^6</f>
        <v>21.180012788105739</v>
      </c>
      <c r="J98" s="69">
        <f>(VLOOKUP($A98,Базовая_линия!$A$5:$N$150,5+Сокращения!J$3-2022,FALSE)-VLOOKUP(Сокращения!$A98,Проектная_линия!$A$5:$N$150,5+Сокращения!J$3-2022,FALSE))/(1-Коэффициенты!H$32)*VLOOKUP(Сокращения!$C98,Коэффициенты!$B$5:$L$14,2+Сокращения!J$3-2022,FALSE)/10^6</f>
        <v>21.180012788105739</v>
      </c>
      <c r="K98" s="69">
        <f>(VLOOKUP($A98,Базовая_линия!$A$5:$N$150,5+Сокращения!K$3-2022,FALSE)-VLOOKUP(Сокращения!$A98,Проектная_линия!$A$5:$N$150,5+Сокращения!K$3-2022,FALSE))/(1-Коэффициенты!I$32)*VLOOKUP(Сокращения!$C98,Коэффициенты!$B$5:$L$14,2+Сокращения!K$3-2022,FALSE)/10^6</f>
        <v>21.180012788105739</v>
      </c>
      <c r="L98" s="69">
        <f>(VLOOKUP($A98,Базовая_линия!$A$5:$N$150,5+Сокращения!L$3-2022,FALSE)-VLOOKUP(Сокращения!$A98,Проектная_линия!$A$5:$N$150,5+Сокращения!L$3-2022,FALSE))/(1-Коэффициенты!J$32)*VLOOKUP(Сокращения!$C98,Коэффициенты!$B$5:$L$14,2+Сокращения!L$3-2022,FALSE)/10^6</f>
        <v>3.4600382141182897</v>
      </c>
      <c r="M98" s="69">
        <f>(VLOOKUP($A98,Базовая_линия!$A$5:$N$150,5+Сокращения!M$3-2022,FALSE)-VLOOKUP(Сокращения!$A98,Проектная_линия!$A$5:$N$150,5+Сокращения!M$3-2022,FALSE))/(1-Коэффициенты!K$32)*VLOOKUP(Сокращения!$C98,Коэффициенты!$B$5:$L$14,2+Сокращения!M$3-2022,FALSE)/10^6</f>
        <v>0</v>
      </c>
      <c r="N98" s="69">
        <f t="shared" si="2"/>
        <v>106.44762753919025</v>
      </c>
    </row>
    <row r="99" spans="1:14" x14ac:dyDescent="0.25">
      <c r="A99" s="75" t="s">
        <v>297</v>
      </c>
      <c r="B99" s="68" t="s">
        <v>298</v>
      </c>
      <c r="C99" s="76" t="s">
        <v>314</v>
      </c>
      <c r="D99" s="81"/>
      <c r="E99" s="84">
        <f>(VLOOKUP($A99,Базовая_линия!$A$5:$N$150,5+Сокращения!E$3-2022,FALSE)-VLOOKUP(Сокращения!$A99,Проектная_линия!$A$5:$N$150,5+Сокращения!E$3-2022,FALSE))/(1-Коэффициенты!C$32)*VLOOKUP(Сокращения!$C99,Коэффициенты!$B$5:$L$14,2+Сокращения!E$3-2022,FALSE)/10^6</f>
        <v>0</v>
      </c>
      <c r="F99" s="69">
        <f>(VLOOKUP($A99,Базовая_линия!$A$5:$N$150,5+Сокращения!F$3-2022,FALSE)-VLOOKUP(Сокращения!$A99,Проектная_линия!$A$5:$N$150,5+Сокращения!F$3-2022,FALSE))/(1-Коэффициенты!D$32)*VLOOKUP(Сокращения!$C99,Коэффициенты!$B$5:$L$14,2+Сокращения!F$3-2022,FALSE)/10^6</f>
        <v>0</v>
      </c>
      <c r="G99" s="69">
        <f>(VLOOKUP($A99,Базовая_линия!$A$5:$N$150,5+Сокращения!G$3-2022,FALSE)-VLOOKUP(Сокращения!$A99,Проектная_линия!$A$5:$N$150,5+Сокращения!G$3-2022,FALSE))/(1-Коэффициенты!E$32)*VLOOKUP(Сокращения!$C99,Коэффициенты!$B$5:$L$14,2+Сокращения!G$3-2022,FALSE)/10^6</f>
        <v>15.43583454390051</v>
      </c>
      <c r="H99" s="69">
        <f>(VLOOKUP($A99,Базовая_линия!$A$5:$N$150,5+Сокращения!H$3-2022,FALSE)-VLOOKUP(Сокращения!$A99,Проектная_линия!$A$5:$N$150,5+Сокращения!H$3-2022,FALSE))/(1-Коэффициенты!F$32)*VLOOKUP(Сокращения!$C99,Коэффициенты!$B$5:$L$14,2+Сокращения!H$3-2022,FALSE)/10^6</f>
        <v>21.804765197668949</v>
      </c>
      <c r="I99" s="69">
        <f>(VLOOKUP($A99,Базовая_линия!$A$5:$N$150,5+Сокращения!I$3-2022,FALSE)-VLOOKUP(Сокращения!$A99,Проектная_линия!$A$5:$N$150,5+Сокращения!I$3-2022,FALSE))/(1-Коэффициенты!G$32)*VLOOKUP(Сокращения!$C99,Коэффициенты!$B$5:$L$14,2+Сокращения!I$3-2022,FALSE)/10^6</f>
        <v>21.804765197668949</v>
      </c>
      <c r="J99" s="69">
        <f>(VLOOKUP($A99,Базовая_линия!$A$5:$N$150,5+Сокращения!J$3-2022,FALSE)-VLOOKUP(Сокращения!$A99,Проектная_линия!$A$5:$N$150,5+Сокращения!J$3-2022,FALSE))/(1-Коэффициенты!H$32)*VLOOKUP(Сокращения!$C99,Коэффициенты!$B$5:$L$14,2+Сокращения!J$3-2022,FALSE)/10^6</f>
        <v>21.804765197668949</v>
      </c>
      <c r="K99" s="69">
        <f>(VLOOKUP($A99,Базовая_линия!$A$5:$N$150,5+Сокращения!K$3-2022,FALSE)-VLOOKUP(Сокращения!$A99,Проектная_линия!$A$5:$N$150,5+Сокращения!K$3-2022,FALSE))/(1-Коэффициенты!I$32)*VLOOKUP(Сокращения!$C99,Коэффициенты!$B$5:$L$14,2+Сокращения!K$3-2022,FALSE)/10^6</f>
        <v>21.804765197668949</v>
      </c>
      <c r="L99" s="69">
        <f>(VLOOKUP($A99,Базовая_линия!$A$5:$N$150,5+Сокращения!L$3-2022,FALSE)-VLOOKUP(Сокращения!$A99,Проектная_линия!$A$5:$N$150,5+Сокращения!L$3-2022,FALSE))/(1-Коэффициенты!J$32)*VLOOKUP(Сокращения!$C99,Коэффициенты!$B$5:$L$14,2+Сокращения!L$3-2022,FALSE)/10^6</f>
        <v>5.4797065163182497</v>
      </c>
      <c r="M99" s="69">
        <f>(VLOOKUP($A99,Базовая_линия!$A$5:$N$150,5+Сокращения!M$3-2022,FALSE)-VLOOKUP(Сокращения!$A99,Проектная_линия!$A$5:$N$150,5+Сокращения!M$3-2022,FALSE))/(1-Коэффициенты!K$32)*VLOOKUP(Сокращения!$C99,Коэффициенты!$B$5:$L$14,2+Сокращения!M$3-2022,FALSE)/10^6</f>
        <v>0</v>
      </c>
      <c r="N99" s="69">
        <f t="shared" si="2"/>
        <v>108.13460185089455</v>
      </c>
    </row>
    <row r="100" spans="1:14" x14ac:dyDescent="0.25">
      <c r="A100" s="75" t="s">
        <v>281</v>
      </c>
      <c r="B100" s="68" t="s">
        <v>282</v>
      </c>
      <c r="C100" s="76" t="s">
        <v>314</v>
      </c>
      <c r="D100" s="81"/>
      <c r="E100" s="84">
        <f>(VLOOKUP($A100,Базовая_линия!$A$5:$N$150,5+Сокращения!E$3-2022,FALSE)-VLOOKUP(Сокращения!$A100,Проектная_линия!$A$5:$N$150,5+Сокращения!E$3-2022,FALSE))/(1-Коэффициенты!C$32)*VLOOKUP(Сокращения!$C100,Коэффициенты!$B$5:$L$14,2+Сокращения!E$3-2022,FALSE)/10^6</f>
        <v>0</v>
      </c>
      <c r="F100" s="69">
        <f>(VLOOKUP($A100,Базовая_линия!$A$5:$N$150,5+Сокращения!F$3-2022,FALSE)-VLOOKUP(Сокращения!$A100,Проектная_линия!$A$5:$N$150,5+Сокращения!F$3-2022,FALSE))/(1-Коэффициенты!D$32)*VLOOKUP(Сокращения!$C100,Коэффициенты!$B$5:$L$14,2+Сокращения!F$3-2022,FALSE)/10^6</f>
        <v>0</v>
      </c>
      <c r="G100" s="69">
        <f>(VLOOKUP($A100,Базовая_линия!$A$5:$N$150,5+Сокращения!G$3-2022,FALSE)-VLOOKUP(Сокращения!$A100,Проектная_линия!$A$5:$N$150,5+Сокращения!G$3-2022,FALSE))/(1-Коэффициенты!E$32)*VLOOKUP(Сокращения!$C100,Коэффициенты!$B$5:$L$14,2+Сокращения!G$3-2022,FALSE)/10^6</f>
        <v>11.722384850275377</v>
      </c>
      <c r="H100" s="69">
        <f>(VLOOKUP($A100,Базовая_линия!$A$5:$N$150,5+Сокращения!H$3-2022,FALSE)-VLOOKUP(Сокращения!$A100,Проектная_линия!$A$5:$N$150,5+Сокращения!H$3-2022,FALSE))/(1-Коэффициенты!F$32)*VLOOKUP(Сокращения!$C100,Коэффициенты!$B$5:$L$14,2+Сокращения!H$3-2022,FALSE)/10^6</f>
        <v>17.681985355271362</v>
      </c>
      <c r="I100" s="69">
        <f>(VLOOKUP($A100,Базовая_линия!$A$5:$N$150,5+Сокращения!I$3-2022,FALSE)-VLOOKUP(Сокращения!$A100,Проектная_линия!$A$5:$N$150,5+Сокращения!I$3-2022,FALSE))/(1-Коэффициенты!G$32)*VLOOKUP(Сокращения!$C100,Коэффициенты!$B$5:$L$14,2+Сокращения!I$3-2022,FALSE)/10^6</f>
        <v>17.681985355271362</v>
      </c>
      <c r="J100" s="69">
        <f>(VLOOKUP($A100,Базовая_линия!$A$5:$N$150,5+Сокращения!J$3-2022,FALSE)-VLOOKUP(Сокращения!$A100,Проектная_линия!$A$5:$N$150,5+Сокращения!J$3-2022,FALSE))/(1-Коэффициенты!H$32)*VLOOKUP(Сокращения!$C100,Коэффициенты!$B$5:$L$14,2+Сокращения!J$3-2022,FALSE)/10^6</f>
        <v>17.681985355271362</v>
      </c>
      <c r="K100" s="69">
        <f>(VLOOKUP($A100,Базовая_линия!$A$5:$N$150,5+Сокращения!K$3-2022,FALSE)-VLOOKUP(Сокращения!$A100,Проектная_линия!$A$5:$N$150,5+Сокращения!K$3-2022,FALSE))/(1-Коэффициенты!I$32)*VLOOKUP(Сокращения!$C100,Коэффициенты!$B$5:$L$14,2+Сокращения!K$3-2022,FALSE)/10^6</f>
        <v>17.681985355271362</v>
      </c>
      <c r="L100" s="69">
        <f>(VLOOKUP($A100,Базовая_линия!$A$5:$N$150,5+Сокращения!L$3-2022,FALSE)-VLOOKUP(Сокращения!$A100,Проектная_линия!$A$5:$N$150,5+Сокращения!L$3-2022,FALSE))/(1-Коэффициенты!J$32)*VLOOKUP(Сокращения!$C100,Коэффициенты!$B$5:$L$14,2+Сокращения!L$3-2022,FALSE)/10^6</f>
        <v>4.9526600681199335</v>
      </c>
      <c r="M100" s="69">
        <f>(VLOOKUP($A100,Базовая_линия!$A$5:$N$150,5+Сокращения!M$3-2022,FALSE)-VLOOKUP(Сокращения!$A100,Проектная_линия!$A$5:$N$150,5+Сокращения!M$3-2022,FALSE))/(1-Коэффициенты!K$32)*VLOOKUP(Сокращения!$C100,Коэффициенты!$B$5:$L$14,2+Сокращения!M$3-2022,FALSE)/10^6</f>
        <v>0</v>
      </c>
      <c r="N100" s="69">
        <f t="shared" si="2"/>
        <v>87.402986339480776</v>
      </c>
    </row>
    <row r="101" spans="1:14" x14ac:dyDescent="0.25">
      <c r="A101" s="75" t="s">
        <v>193</v>
      </c>
      <c r="B101" s="68" t="s">
        <v>194</v>
      </c>
      <c r="C101" s="76" t="s">
        <v>314</v>
      </c>
      <c r="D101" s="81"/>
      <c r="E101" s="84">
        <f>(VLOOKUP($A101,Базовая_линия!$A$5:$N$150,5+Сокращения!E$3-2022,FALSE)-VLOOKUP(Сокращения!$A101,Проектная_линия!$A$5:$N$150,5+Сокращения!E$3-2022,FALSE))/(1-Коэффициенты!C$32)*VLOOKUP(Сокращения!$C101,Коэффициенты!$B$5:$L$14,2+Сокращения!E$3-2022,FALSE)/10^6</f>
        <v>0</v>
      </c>
      <c r="F101" s="69">
        <f>(VLOOKUP($A101,Базовая_линия!$A$5:$N$150,5+Сокращения!F$3-2022,FALSE)-VLOOKUP(Сокращения!$A101,Проектная_линия!$A$5:$N$150,5+Сокращения!F$3-2022,FALSE))/(1-Коэффициенты!D$32)*VLOOKUP(Сокращения!$C101,Коэффициенты!$B$5:$L$14,2+Сокращения!F$3-2022,FALSE)/10^6</f>
        <v>0</v>
      </c>
      <c r="G101" s="69">
        <f>(VLOOKUP($A101,Базовая_линия!$A$5:$N$150,5+Сокращения!G$3-2022,FALSE)-VLOOKUP(Сокращения!$A101,Проектная_линия!$A$5:$N$150,5+Сокращения!G$3-2022,FALSE))/(1-Коэффициенты!E$32)*VLOOKUP(Сокращения!$C101,Коэффициенты!$B$5:$L$14,2+Сокращения!G$3-2022,FALSE)/10^6</f>
        <v>9.2444212825536969</v>
      </c>
      <c r="H101" s="69">
        <f>(VLOOKUP($A101,Базовая_линия!$A$5:$N$150,5+Сокращения!H$3-2022,FALSE)-VLOOKUP(Сокращения!$A101,Проектная_линия!$A$5:$N$150,5+Сокращения!H$3-2022,FALSE))/(1-Коэффициенты!F$32)*VLOOKUP(Сокращения!$C101,Коэффициенты!$B$5:$L$14,2+Сокращения!H$3-2022,FALSE)/10^6</f>
        <v>16.96748206106323</v>
      </c>
      <c r="I101" s="69">
        <f>(VLOOKUP($A101,Базовая_линия!$A$5:$N$150,5+Сокращения!I$3-2022,FALSE)-VLOOKUP(Сокращения!$A101,Проектная_линия!$A$5:$N$150,5+Сокращения!I$3-2022,FALSE))/(1-Коэффициенты!G$32)*VLOOKUP(Сокращения!$C101,Коэффициенты!$B$5:$L$14,2+Сокращения!I$3-2022,FALSE)/10^6</f>
        <v>16.96748206106323</v>
      </c>
      <c r="J101" s="69">
        <f>(VLOOKUP($A101,Базовая_линия!$A$5:$N$150,5+Сокращения!J$3-2022,FALSE)-VLOOKUP(Сокращения!$A101,Проектная_линия!$A$5:$N$150,5+Сокращения!J$3-2022,FALSE))/(1-Коэффициенты!H$32)*VLOOKUP(Сокращения!$C101,Коэффициенты!$B$5:$L$14,2+Сокращения!J$3-2022,FALSE)/10^6</f>
        <v>16.96748206106323</v>
      </c>
      <c r="K101" s="69">
        <f>(VLOOKUP($A101,Базовая_линия!$A$5:$N$150,5+Сокращения!K$3-2022,FALSE)-VLOOKUP(Сокращения!$A101,Проектная_линия!$A$5:$N$150,5+Сокращения!K$3-2022,FALSE))/(1-Коэффициенты!I$32)*VLOOKUP(Сокращения!$C101,Коэффициенты!$B$5:$L$14,2+Сокращения!K$3-2022,FALSE)/10^6</f>
        <v>16.96748206106323</v>
      </c>
      <c r="L101" s="69">
        <f>(VLOOKUP($A101,Базовая_линия!$A$5:$N$150,5+Сокращения!L$3-2022,FALSE)-VLOOKUP(Сокращения!$A101,Проектная_линия!$A$5:$N$150,5+Сокращения!L$3-2022,FALSE))/(1-Коэффициенты!J$32)*VLOOKUP(Сокращения!$C101,Коэффициенты!$B$5:$L$14,2+Сокращения!L$3-2022,FALSE)/10^6</f>
        <v>7.1503925312334271</v>
      </c>
      <c r="M101" s="69">
        <f>(VLOOKUP($A101,Базовая_линия!$A$5:$N$150,5+Сокращения!M$3-2022,FALSE)-VLOOKUP(Сокращения!$A101,Проектная_линия!$A$5:$N$150,5+Сокращения!M$3-2022,FALSE))/(1-Коэффициенты!K$32)*VLOOKUP(Сокращения!$C101,Коэффициенты!$B$5:$L$14,2+Сокращения!M$3-2022,FALSE)/10^6</f>
        <v>0</v>
      </c>
      <c r="N101" s="69">
        <f t="shared" si="2"/>
        <v>84.264742058040042</v>
      </c>
    </row>
    <row r="102" spans="1:14" x14ac:dyDescent="0.25">
      <c r="A102" s="75" t="s">
        <v>245</v>
      </c>
      <c r="B102" s="68" t="s">
        <v>246</v>
      </c>
      <c r="C102" s="76" t="s">
        <v>314</v>
      </c>
      <c r="D102" s="81"/>
      <c r="E102" s="84">
        <f>(VLOOKUP($A102,Базовая_линия!$A$5:$N$150,5+Сокращения!E$3-2022,FALSE)-VLOOKUP(Сокращения!$A102,Проектная_линия!$A$5:$N$150,5+Сокращения!E$3-2022,FALSE))/(1-Коэффициенты!C$32)*VLOOKUP(Сокращения!$C102,Коэффициенты!$B$5:$L$14,2+Сокращения!E$3-2022,FALSE)/10^6</f>
        <v>0</v>
      </c>
      <c r="F102" s="69">
        <f>(VLOOKUP($A102,Базовая_линия!$A$5:$N$150,5+Сокращения!F$3-2022,FALSE)-VLOOKUP(Сокращения!$A102,Проектная_линия!$A$5:$N$150,5+Сокращения!F$3-2022,FALSE))/(1-Коэффициенты!D$32)*VLOOKUP(Сокращения!$C102,Коэффициенты!$B$5:$L$14,2+Сокращения!F$3-2022,FALSE)/10^6</f>
        <v>0</v>
      </c>
      <c r="G102" s="69">
        <f>(VLOOKUP($A102,Базовая_линия!$A$5:$N$150,5+Сокращения!G$3-2022,FALSE)-VLOOKUP(Сокращения!$A102,Проектная_линия!$A$5:$N$150,5+Сокращения!G$3-2022,FALSE))/(1-Коэффициенты!E$32)*VLOOKUP(Сокращения!$C102,Коэффициенты!$B$5:$L$14,2+Сокращения!G$3-2022,FALSE)/10^6</f>
        <v>8.5299567232939584</v>
      </c>
      <c r="H102" s="69">
        <f>(VLOOKUP($A102,Базовая_линия!$A$5:$N$150,5+Сокращения!H$3-2022,FALSE)-VLOOKUP(Сокращения!$A102,Проектная_линия!$A$5:$N$150,5+Сокращения!H$3-2022,FALSE))/(1-Коэффициенты!F$32)*VLOOKUP(Сокращения!$C102,Коэффициенты!$B$5:$L$14,2+Сокращения!H$3-2022,FALSE)/10^6</f>
        <v>12.379654502369752</v>
      </c>
      <c r="I102" s="69">
        <f>(VLOOKUP($A102,Базовая_линия!$A$5:$N$150,5+Сокращения!I$3-2022,FALSE)-VLOOKUP(Сокращения!$A102,Проектная_линия!$A$5:$N$150,5+Сокращения!I$3-2022,FALSE))/(1-Коэффициенты!G$32)*VLOOKUP(Сокращения!$C102,Коэффициенты!$B$5:$L$14,2+Сокращения!I$3-2022,FALSE)/10^6</f>
        <v>12.379654502369752</v>
      </c>
      <c r="J102" s="69">
        <f>(VLOOKUP($A102,Базовая_линия!$A$5:$N$150,5+Сокращения!J$3-2022,FALSE)-VLOOKUP(Сокращения!$A102,Проектная_линия!$A$5:$N$150,5+Сокращения!J$3-2022,FALSE))/(1-Коэффициенты!H$32)*VLOOKUP(Сокращения!$C102,Коэффициенты!$B$5:$L$14,2+Сокращения!J$3-2022,FALSE)/10^6</f>
        <v>12.379654502369752</v>
      </c>
      <c r="K102" s="69">
        <f>(VLOOKUP($A102,Базовая_линия!$A$5:$N$150,5+Сокращения!K$3-2022,FALSE)-VLOOKUP(Сокращения!$A102,Проектная_линия!$A$5:$N$150,5+Сокращения!K$3-2022,FALSE))/(1-Коэффициенты!I$32)*VLOOKUP(Сокращения!$C102,Коэффициенты!$B$5:$L$14,2+Сокращения!K$3-2022,FALSE)/10^6</f>
        <v>12.379654502369752</v>
      </c>
      <c r="L102" s="69">
        <f>(VLOOKUP($A102,Базовая_линия!$A$5:$N$150,5+Сокращения!L$3-2022,FALSE)-VLOOKUP(Сокращения!$A102,Проектная_линия!$A$5:$N$150,5+Сокращения!L$3-2022,FALSE))/(1-Коэффициенты!J$32)*VLOOKUP(Сокращения!$C102,Коэффициенты!$B$5:$L$14,2+Сокращения!L$3-2022,FALSE)/10^6</f>
        <v>2.19739455793222</v>
      </c>
      <c r="M102" s="69">
        <f>(VLOOKUP($A102,Базовая_линия!$A$5:$N$150,5+Сокращения!M$3-2022,FALSE)-VLOOKUP(Сокращения!$A102,Проектная_линия!$A$5:$N$150,5+Сокращения!M$3-2022,FALSE))/(1-Коэффициенты!K$32)*VLOOKUP(Сокращения!$C102,Коэффициенты!$B$5:$L$14,2+Сокращения!M$3-2022,FALSE)/10^6</f>
        <v>0</v>
      </c>
      <c r="N102" s="69">
        <f t="shared" si="2"/>
        <v>60.24596929070519</v>
      </c>
    </row>
    <row r="103" spans="1:14" x14ac:dyDescent="0.25">
      <c r="A103" s="75" t="s">
        <v>117</v>
      </c>
      <c r="B103" s="68" t="s">
        <v>118</v>
      </c>
      <c r="C103" s="76" t="s">
        <v>314</v>
      </c>
      <c r="D103" s="81"/>
      <c r="E103" s="84">
        <f>(VLOOKUP($A103,Базовая_линия!$A$5:$N$150,5+Сокращения!E$3-2022,FALSE)-VLOOKUP(Сокращения!$A103,Проектная_линия!$A$5:$N$150,5+Сокращения!E$3-2022,FALSE))/(1-Коэффициенты!C$32)*VLOOKUP(Сокращения!$C103,Коэффициенты!$B$5:$L$14,2+Сокращения!E$3-2022,FALSE)/10^6</f>
        <v>0</v>
      </c>
      <c r="F103" s="69">
        <f>(VLOOKUP($A103,Базовая_линия!$A$5:$N$150,5+Сокращения!F$3-2022,FALSE)-VLOOKUP(Сокращения!$A103,Проектная_линия!$A$5:$N$150,5+Сокращения!F$3-2022,FALSE))/(1-Коэффициенты!D$32)*VLOOKUP(Сокращения!$C103,Коэффициенты!$B$5:$L$14,2+Сокращения!F$3-2022,FALSE)/10^6</f>
        <v>0</v>
      </c>
      <c r="G103" s="69">
        <f>(VLOOKUP($A103,Базовая_линия!$A$5:$N$150,5+Сокращения!G$3-2022,FALSE)-VLOOKUP(Сокращения!$A103,Проектная_линия!$A$5:$N$150,5+Сокращения!G$3-2022,FALSE))/(1-Коэффициенты!E$32)*VLOOKUP(Сокращения!$C103,Коэффициенты!$B$5:$L$14,2+Сокращения!G$3-2022,FALSE)/10^6</f>
        <v>7.2041729471967297</v>
      </c>
      <c r="H103" s="69">
        <f>(VLOOKUP($A103,Базовая_линия!$A$5:$N$150,5+Сокращения!H$3-2022,FALSE)-VLOOKUP(Сокращения!$A103,Проектная_линия!$A$5:$N$150,5+Сокращения!H$3-2022,FALSE))/(1-Коэффициенты!F$32)*VLOOKUP(Сокращения!$C103,Коэффициенты!$B$5:$L$14,2+Сокращения!H$3-2022,FALSE)/10^6</f>
        <v>12.2571613324046</v>
      </c>
      <c r="I103" s="69">
        <f>(VLOOKUP($A103,Базовая_линия!$A$5:$N$150,5+Сокращения!I$3-2022,FALSE)-VLOOKUP(Сокращения!$A103,Проектная_линия!$A$5:$N$150,5+Сокращения!I$3-2022,FALSE))/(1-Коэффициенты!G$32)*VLOOKUP(Сокращения!$C103,Коэффициенты!$B$5:$L$14,2+Сокращения!I$3-2022,FALSE)/10^6</f>
        <v>12.2571613324046</v>
      </c>
      <c r="J103" s="69">
        <f>(VLOOKUP($A103,Базовая_линия!$A$5:$N$150,5+Сокращения!J$3-2022,FALSE)-VLOOKUP(Сокращения!$A103,Проектная_линия!$A$5:$N$150,5+Сокращения!J$3-2022,FALSE))/(1-Коэффициенты!H$32)*VLOOKUP(Сокращения!$C103,Коэффициенты!$B$5:$L$14,2+Сокращения!J$3-2022,FALSE)/10^6</f>
        <v>12.2571613324046</v>
      </c>
      <c r="K103" s="69">
        <f>(VLOOKUP($A103,Базовая_линия!$A$5:$N$150,5+Сокращения!K$3-2022,FALSE)-VLOOKUP(Сокращения!$A103,Проектная_линия!$A$5:$N$150,5+Сокращения!K$3-2022,FALSE))/(1-Коэффициенты!I$32)*VLOOKUP(Сокращения!$C103,Коэффициенты!$B$5:$L$14,2+Сокращения!K$3-2022,FALSE)/10^6</f>
        <v>12.2571613324046</v>
      </c>
      <c r="L103" s="69">
        <f>(VLOOKUP($A103,Базовая_линия!$A$5:$N$150,5+Сокращения!L$3-2022,FALSE)-VLOOKUP(Сокращения!$A103,Проектная_линия!$A$5:$N$150,5+Сокращения!L$3-2022,FALSE))/(1-Коэффициенты!J$32)*VLOOKUP(Сокращения!$C103,Коэффициенты!$B$5:$L$14,2+Сокращения!L$3-2022,FALSE)/10^6</f>
        <v>4.3829866579069838</v>
      </c>
      <c r="M103" s="69">
        <f>(VLOOKUP($A103,Базовая_линия!$A$5:$N$150,5+Сокращения!M$3-2022,FALSE)-VLOOKUP(Сокращения!$A103,Проектная_линия!$A$5:$N$150,5+Сокращения!M$3-2022,FALSE))/(1-Коэффициенты!K$32)*VLOOKUP(Сокращения!$C103,Коэффициенты!$B$5:$L$14,2+Сокращения!M$3-2022,FALSE)/10^6</f>
        <v>0</v>
      </c>
      <c r="N103" s="69">
        <f t="shared" si="2"/>
        <v>60.615804934722114</v>
      </c>
    </row>
    <row r="104" spans="1:14" x14ac:dyDescent="0.25">
      <c r="A104" s="75" t="s">
        <v>289</v>
      </c>
      <c r="B104" s="68" t="s">
        <v>290</v>
      </c>
      <c r="C104" s="76" t="s">
        <v>314</v>
      </c>
      <c r="D104" s="81"/>
      <c r="E104" s="84">
        <f>(VLOOKUP($A104,Базовая_линия!$A$5:$N$150,5+Сокращения!E$3-2022,FALSE)-VLOOKUP(Сокращения!$A104,Проектная_линия!$A$5:$N$150,5+Сокращения!E$3-2022,FALSE))/(1-Коэффициенты!C$32)*VLOOKUP(Сокращения!$C104,Коэффициенты!$B$5:$L$14,2+Сокращения!E$3-2022,FALSE)/10^6</f>
        <v>0</v>
      </c>
      <c r="F104" s="69">
        <f>(VLOOKUP($A104,Базовая_линия!$A$5:$N$150,5+Сокращения!F$3-2022,FALSE)-VLOOKUP(Сокращения!$A104,Проектная_линия!$A$5:$N$150,5+Сокращения!F$3-2022,FALSE))/(1-Коэффициенты!D$32)*VLOOKUP(Сокращения!$C104,Коэффициенты!$B$5:$L$14,2+Сокращения!F$3-2022,FALSE)/10^6</f>
        <v>0</v>
      </c>
      <c r="G104" s="69">
        <f>(VLOOKUP($A104,Базовая_линия!$A$5:$N$150,5+Сокращения!G$3-2022,FALSE)-VLOOKUP(Сокращения!$A104,Проектная_линия!$A$5:$N$150,5+Сокращения!G$3-2022,FALSE))/(1-Коэффициенты!E$32)*VLOOKUP(Сокращения!$C104,Коэффициенты!$B$5:$L$14,2+Сокращения!G$3-2022,FALSE)/10^6</f>
        <v>7.7416825884428109</v>
      </c>
      <c r="H104" s="69">
        <f>(VLOOKUP($A104,Базовая_линия!$A$5:$N$150,5+Сокращения!H$3-2022,FALSE)-VLOOKUP(Сокращения!$A104,Проектная_линия!$A$5:$N$150,5+Сокращения!H$3-2022,FALSE))/(1-Коэффициенты!F$32)*VLOOKUP(Сокращения!$C104,Коэффициенты!$B$5:$L$14,2+Сокращения!H$3-2022,FALSE)/10^6</f>
        <v>8.9416078126727232</v>
      </c>
      <c r="I104" s="69">
        <f>(VLOOKUP($A104,Базовая_линия!$A$5:$N$150,5+Сокращения!I$3-2022,FALSE)-VLOOKUP(Сокращения!$A104,Проектная_линия!$A$5:$N$150,5+Сокращения!I$3-2022,FALSE))/(1-Коэффициенты!G$32)*VLOOKUP(Сокращения!$C104,Коэффициенты!$B$5:$L$14,2+Сокращения!I$3-2022,FALSE)/10^6</f>
        <v>8.9416078126727232</v>
      </c>
      <c r="J104" s="69">
        <f>(VLOOKUP($A104,Базовая_линия!$A$5:$N$150,5+Сокращения!J$3-2022,FALSE)-VLOOKUP(Сокращения!$A104,Проектная_линия!$A$5:$N$150,5+Сокращения!J$3-2022,FALSE))/(1-Коэффициенты!H$32)*VLOOKUP(Сокращения!$C104,Коэффициенты!$B$5:$L$14,2+Сокращения!J$3-2022,FALSE)/10^6</f>
        <v>8.9416078126727232</v>
      </c>
      <c r="K104" s="69">
        <f>(VLOOKUP($A104,Базовая_линия!$A$5:$N$150,5+Сокращения!K$3-2022,FALSE)-VLOOKUP(Сокращения!$A104,Проектная_линия!$A$5:$N$150,5+Сокращения!K$3-2022,FALSE))/(1-Коэффициенты!I$32)*VLOOKUP(Сокращения!$C104,Коэффициенты!$B$5:$L$14,2+Сокращения!K$3-2022,FALSE)/10^6</f>
        <v>8.9416078126727232</v>
      </c>
      <c r="L104" s="69">
        <f>(VLOOKUP($A104,Базовая_линия!$A$5:$N$150,5+Сокращения!L$3-2022,FALSE)-VLOOKUP(Сокращения!$A104,Проектная_линия!$A$5:$N$150,5+Сокращения!L$3-2022,FALSE))/(1-Коэффициенты!J$32)*VLOOKUP(Сокращения!$C104,Коэффициенты!$B$5:$L$14,2+Сокращения!L$3-2022,FALSE)/10^6</f>
        <v>2.2422392469964354</v>
      </c>
      <c r="M104" s="69">
        <f>(VLOOKUP($A104,Базовая_линия!$A$5:$N$150,5+Сокращения!M$3-2022,FALSE)-VLOOKUP(Сокращения!$A104,Проектная_линия!$A$5:$N$150,5+Сокращения!M$3-2022,FALSE))/(1-Коэффициенты!K$32)*VLOOKUP(Сокращения!$C104,Коэффициенты!$B$5:$L$14,2+Сокращения!M$3-2022,FALSE)/10^6</f>
        <v>0</v>
      </c>
      <c r="N104" s="69">
        <f t="shared" si="2"/>
        <v>45.750353086130133</v>
      </c>
    </row>
    <row r="105" spans="1:14" x14ac:dyDescent="0.25">
      <c r="A105" s="75" t="s">
        <v>121</v>
      </c>
      <c r="B105" s="68" t="s">
        <v>122</v>
      </c>
      <c r="C105" s="76" t="s">
        <v>314</v>
      </c>
      <c r="D105" s="81"/>
      <c r="E105" s="84">
        <f>(VLOOKUP($A105,Базовая_линия!$A$5:$N$150,5+Сокращения!E$3-2022,FALSE)-VLOOKUP(Сокращения!$A105,Проектная_линия!$A$5:$N$150,5+Сокращения!E$3-2022,FALSE))/(1-Коэффициенты!C$32)*VLOOKUP(Сокращения!$C105,Коэффициенты!$B$5:$L$14,2+Сокращения!E$3-2022,FALSE)/10^6</f>
        <v>0</v>
      </c>
      <c r="F105" s="69">
        <f>(VLOOKUP($A105,Базовая_линия!$A$5:$N$150,5+Сокращения!F$3-2022,FALSE)-VLOOKUP(Сокращения!$A105,Проектная_линия!$A$5:$N$150,5+Сокращения!F$3-2022,FALSE))/(1-Коэффициенты!D$32)*VLOOKUP(Сокращения!$C105,Коэффициенты!$B$5:$L$14,2+Сокращения!F$3-2022,FALSE)/10^6</f>
        <v>0</v>
      </c>
      <c r="G105" s="69">
        <f>(VLOOKUP($A105,Базовая_линия!$A$5:$N$150,5+Сокращения!G$3-2022,FALSE)-VLOOKUP(Сокращения!$A105,Проектная_линия!$A$5:$N$150,5+Сокращения!G$3-2022,FALSE))/(1-Коэффициенты!E$32)*VLOOKUP(Сокращения!$C105,Коэффициенты!$B$5:$L$14,2+Сокращения!G$3-2022,FALSE)/10^6</f>
        <v>5.9026965618708012</v>
      </c>
      <c r="H105" s="69">
        <f>(VLOOKUP($A105,Базовая_линия!$A$5:$N$150,5+Сокращения!H$3-2022,FALSE)-VLOOKUP(Сокращения!$A105,Проектная_линия!$A$5:$N$150,5+Сокращения!H$3-2022,FALSE))/(1-Коэффициенты!F$32)*VLOOKUP(Сокращения!$C105,Коэффициенты!$B$5:$L$14,2+Сокращения!H$3-2022,FALSE)/10^6</f>
        <v>9.6009204381292879</v>
      </c>
      <c r="I105" s="69">
        <f>(VLOOKUP($A105,Базовая_линия!$A$5:$N$150,5+Сокращения!I$3-2022,FALSE)-VLOOKUP(Сокращения!$A105,Проектная_линия!$A$5:$N$150,5+Сокращения!I$3-2022,FALSE))/(1-Коэффициенты!G$32)*VLOOKUP(Сокращения!$C105,Коэффициенты!$B$5:$L$14,2+Сокращения!I$3-2022,FALSE)/10^6</f>
        <v>9.6009204381292879</v>
      </c>
      <c r="J105" s="69">
        <f>(VLOOKUP($A105,Базовая_линия!$A$5:$N$150,5+Сокращения!J$3-2022,FALSE)-VLOOKUP(Сокращения!$A105,Проектная_линия!$A$5:$N$150,5+Сокращения!J$3-2022,FALSE))/(1-Коэффициенты!H$32)*VLOOKUP(Сокращения!$C105,Коэффициенты!$B$5:$L$14,2+Сокращения!J$3-2022,FALSE)/10^6</f>
        <v>9.6009204381292879</v>
      </c>
      <c r="K105" s="69">
        <f>(VLOOKUP($A105,Базовая_линия!$A$5:$N$150,5+Сокращения!K$3-2022,FALSE)-VLOOKUP(Сокращения!$A105,Проектная_линия!$A$5:$N$150,5+Сокращения!K$3-2022,FALSE))/(1-Коэффициенты!I$32)*VLOOKUP(Сокращения!$C105,Коэффициенты!$B$5:$L$14,2+Сокращения!K$3-2022,FALSE)/10^6</f>
        <v>9.6009204381292879</v>
      </c>
      <c r="L105" s="69">
        <f>(VLOOKUP($A105,Базовая_линия!$A$5:$N$150,5+Сокращения!L$3-2022,FALSE)-VLOOKUP(Сокращения!$A105,Проектная_линия!$A$5:$N$150,5+Сокращения!L$3-2022,FALSE))/(1-Коэффициенты!J$32)*VLOOKUP(Сокращения!$C105,Коэффициенты!$B$5:$L$14,2+Сокращения!L$3-2022,FALSE)/10^6</f>
        <v>4.2708052888004771</v>
      </c>
      <c r="M105" s="69">
        <f>(VLOOKUP($A105,Базовая_линия!$A$5:$N$150,5+Сокращения!M$3-2022,FALSE)-VLOOKUP(Сокращения!$A105,Проектная_линия!$A$5:$N$150,5+Сокращения!M$3-2022,FALSE))/(1-Коэффициенты!K$32)*VLOOKUP(Сокращения!$C105,Коэффициенты!$B$5:$L$14,2+Сокращения!M$3-2022,FALSE)/10^6</f>
        <v>0</v>
      </c>
      <c r="N105" s="69">
        <f t="shared" si="2"/>
        <v>48.577183603188423</v>
      </c>
    </row>
    <row r="106" spans="1:14" x14ac:dyDescent="0.25">
      <c r="A106" s="75" t="s">
        <v>95</v>
      </c>
      <c r="B106" s="68" t="s">
        <v>96</v>
      </c>
      <c r="C106" s="76" t="s">
        <v>314</v>
      </c>
      <c r="D106" s="81"/>
      <c r="E106" s="84">
        <f>(VLOOKUP($A106,Базовая_линия!$A$5:$N$150,5+Сокращения!E$3-2022,FALSE)-VLOOKUP(Сокращения!$A106,Проектная_линия!$A$5:$N$150,5+Сокращения!E$3-2022,FALSE))/(1-Коэффициенты!C$32)*VLOOKUP(Сокращения!$C106,Коэффициенты!$B$5:$L$14,2+Сокращения!E$3-2022,FALSE)/10^6</f>
        <v>0</v>
      </c>
      <c r="F106" s="69">
        <f>(VLOOKUP($A106,Базовая_линия!$A$5:$N$150,5+Сокращения!F$3-2022,FALSE)-VLOOKUP(Сокращения!$A106,Проектная_линия!$A$5:$N$150,5+Сокращения!F$3-2022,FALSE))/(1-Коэффициенты!D$32)*VLOOKUP(Сокращения!$C106,Коэффициенты!$B$5:$L$14,2+Сокращения!F$3-2022,FALSE)/10^6</f>
        <v>0</v>
      </c>
      <c r="G106" s="69">
        <f>(VLOOKUP($A106,Базовая_линия!$A$5:$N$150,5+Сокращения!G$3-2022,FALSE)-VLOOKUP(Сокращения!$A106,Проектная_линия!$A$5:$N$150,5+Сокращения!G$3-2022,FALSE))/(1-Коэффициенты!E$32)*VLOOKUP(Сокращения!$C106,Коэффициенты!$B$5:$L$14,2+Сокращения!G$3-2022,FALSE)/10^6</f>
        <v>4.6016234170253592</v>
      </c>
      <c r="H106" s="69">
        <f>(VLOOKUP($A106,Базовая_линия!$A$5:$N$150,5+Сокращения!H$3-2022,FALSE)-VLOOKUP(Сокращения!$A106,Проектная_линия!$A$5:$N$150,5+Сокращения!H$3-2022,FALSE))/(1-Коэффициенты!F$32)*VLOOKUP(Сокращения!$C106,Коэффициенты!$B$5:$L$14,2+Сокращения!H$3-2022,FALSE)/10^6</f>
        <v>9.1809833602067883</v>
      </c>
      <c r="I106" s="69">
        <f>(VLOOKUP($A106,Базовая_линия!$A$5:$N$150,5+Сокращения!I$3-2022,FALSE)-VLOOKUP(Сокращения!$A106,Проектная_линия!$A$5:$N$150,5+Сокращения!I$3-2022,FALSE))/(1-Коэффициенты!G$32)*VLOOKUP(Сокращения!$C106,Коэффициенты!$B$5:$L$14,2+Сокращения!I$3-2022,FALSE)/10^6</f>
        <v>9.1809833602067883</v>
      </c>
      <c r="J106" s="69">
        <f>(VLOOKUP($A106,Базовая_линия!$A$5:$N$150,5+Сокращения!J$3-2022,FALSE)-VLOOKUP(Сокращения!$A106,Проектная_линия!$A$5:$N$150,5+Сокращения!J$3-2022,FALSE))/(1-Коэффициенты!H$32)*VLOOKUP(Сокращения!$C106,Коэффициенты!$B$5:$L$14,2+Сокращения!J$3-2022,FALSE)/10^6</f>
        <v>9.1809833602067883</v>
      </c>
      <c r="K106" s="69">
        <f>(VLOOKUP($A106,Базовая_линия!$A$5:$N$150,5+Сокращения!K$3-2022,FALSE)-VLOOKUP(Сокращения!$A106,Проектная_линия!$A$5:$N$150,5+Сокращения!K$3-2022,FALSE))/(1-Коэффициенты!I$32)*VLOOKUP(Сокращения!$C106,Коэффициенты!$B$5:$L$14,2+Сокращения!K$3-2022,FALSE)/10^6</f>
        <v>9.1809833602067883</v>
      </c>
      <c r="L106" s="69">
        <f>(VLOOKUP($A106,Базовая_линия!$A$5:$N$150,5+Сокращения!L$3-2022,FALSE)-VLOOKUP(Сокращения!$A106,Проектная_линия!$A$5:$N$150,5+Сокращения!L$3-2022,FALSE))/(1-Коэффициенты!J$32)*VLOOKUP(Сокращения!$C106,Коэффициенты!$B$5:$L$14,2+Сокращения!L$3-2022,FALSE)/10^6</f>
        <v>2.5514097459944001</v>
      </c>
      <c r="M106" s="69">
        <f>(VLOOKUP($A106,Базовая_линия!$A$5:$N$150,5+Сокращения!M$3-2022,FALSE)-VLOOKUP(Сокращения!$A106,Проектная_линия!$A$5:$N$150,5+Сокращения!M$3-2022,FALSE))/(1-Коэффициенты!K$32)*VLOOKUP(Сокращения!$C106,Коэффициенты!$B$5:$L$14,2+Сокращения!M$3-2022,FALSE)/10^6</f>
        <v>0</v>
      </c>
      <c r="N106" s="69">
        <f t="shared" si="2"/>
        <v>43.87696660384691</v>
      </c>
    </row>
    <row r="107" spans="1:14" x14ac:dyDescent="0.25">
      <c r="A107" s="75" t="s">
        <v>133</v>
      </c>
      <c r="B107" s="68" t="s">
        <v>134</v>
      </c>
      <c r="C107" s="76" t="s">
        <v>314</v>
      </c>
      <c r="D107" s="81"/>
      <c r="E107" s="84">
        <f>(VLOOKUP($A107,Базовая_линия!$A$5:$N$150,5+Сокращения!E$3-2022,FALSE)-VLOOKUP(Сокращения!$A107,Проектная_линия!$A$5:$N$150,5+Сокращения!E$3-2022,FALSE))/(1-Коэффициенты!C$32)*VLOOKUP(Сокращения!$C107,Коэффициенты!$B$5:$L$14,2+Сокращения!E$3-2022,FALSE)/10^6</f>
        <v>0</v>
      </c>
      <c r="F107" s="69">
        <f>(VLOOKUP($A107,Базовая_линия!$A$5:$N$150,5+Сокращения!F$3-2022,FALSE)-VLOOKUP(Сокращения!$A107,Проектная_линия!$A$5:$N$150,5+Сокращения!F$3-2022,FALSE))/(1-Коэффициенты!D$32)*VLOOKUP(Сокращения!$C107,Коэффициенты!$B$5:$L$14,2+Сокращения!F$3-2022,FALSE)/10^6</f>
        <v>0</v>
      </c>
      <c r="G107" s="69">
        <f>(VLOOKUP($A107,Базовая_линия!$A$5:$N$150,5+Сокращения!G$3-2022,FALSE)-VLOOKUP(Сокращения!$A107,Проектная_линия!$A$5:$N$150,5+Сокращения!G$3-2022,FALSE))/(1-Коэффициенты!E$32)*VLOOKUP(Сокращения!$C107,Коэффициенты!$B$5:$L$14,2+Сокращения!G$3-2022,FALSE)/10^6</f>
        <v>3.7842006914493118</v>
      </c>
      <c r="H107" s="69">
        <f>(VLOOKUP($A107,Базовая_линия!$A$5:$N$150,5+Сокращения!H$3-2022,FALSE)-VLOOKUP(Сокращения!$A107,Проектная_линия!$A$5:$N$150,5+Сокращения!H$3-2022,FALSE))/(1-Коэффициенты!F$32)*VLOOKUP(Сокращения!$C107,Коэффициенты!$B$5:$L$14,2+Сокращения!H$3-2022,FALSE)/10^6</f>
        <v>9.4895266270890701</v>
      </c>
      <c r="I107" s="69">
        <f>(VLOOKUP($A107,Базовая_линия!$A$5:$N$150,5+Сокращения!I$3-2022,FALSE)-VLOOKUP(Сокращения!$A107,Проектная_линия!$A$5:$N$150,5+Сокращения!I$3-2022,FALSE))/(1-Коэффициенты!G$32)*VLOOKUP(Сокращения!$C107,Коэффициенты!$B$5:$L$14,2+Сокращения!I$3-2022,FALSE)/10^6</f>
        <v>9.4895266270890701</v>
      </c>
      <c r="J107" s="69">
        <f>(VLOOKUP($A107,Базовая_линия!$A$5:$N$150,5+Сокращения!J$3-2022,FALSE)-VLOOKUP(Сокращения!$A107,Проектная_линия!$A$5:$N$150,5+Сокращения!J$3-2022,FALSE))/(1-Коэффициенты!H$32)*VLOOKUP(Сокращения!$C107,Коэффициенты!$B$5:$L$14,2+Сокращения!J$3-2022,FALSE)/10^6</f>
        <v>9.4895266270890701</v>
      </c>
      <c r="K107" s="69">
        <f>(VLOOKUP($A107,Базовая_линия!$A$5:$N$150,5+Сокращения!K$3-2022,FALSE)-VLOOKUP(Сокращения!$A107,Проектная_линия!$A$5:$N$150,5+Сокращения!K$3-2022,FALSE))/(1-Коэффициенты!I$32)*VLOOKUP(Сокращения!$C107,Коэффициенты!$B$5:$L$14,2+Сокращения!K$3-2022,FALSE)/10^6</f>
        <v>9.4895266270890701</v>
      </c>
      <c r="L107" s="69">
        <f>(VLOOKUP($A107,Базовая_линия!$A$5:$N$150,5+Сокращения!L$3-2022,FALSE)-VLOOKUP(Сокращения!$A107,Проектная_линия!$A$5:$N$150,5+Сокращения!L$3-2022,FALSE))/(1-Коэффициенты!J$32)*VLOOKUP(Сокращения!$C107,Коэффициенты!$B$5:$L$14,2+Сокращения!L$3-2022,FALSE)/10^6</f>
        <v>4.3425214233845644</v>
      </c>
      <c r="M107" s="69">
        <f>(VLOOKUP($A107,Базовая_линия!$A$5:$N$150,5+Сокращения!M$3-2022,FALSE)-VLOOKUP(Сокращения!$A107,Проектная_линия!$A$5:$N$150,5+Сокращения!M$3-2022,FALSE))/(1-Коэффициенты!K$32)*VLOOKUP(Сокращения!$C107,Коэффициенты!$B$5:$L$14,2+Сокращения!M$3-2022,FALSE)/10^6</f>
        <v>0</v>
      </c>
      <c r="N107" s="69">
        <f t="shared" si="2"/>
        <v>46.084828623190162</v>
      </c>
    </row>
    <row r="108" spans="1:14" x14ac:dyDescent="0.25">
      <c r="A108" s="75" t="s">
        <v>81</v>
      </c>
      <c r="B108" s="68" t="s">
        <v>82</v>
      </c>
      <c r="C108" s="76" t="s">
        <v>314</v>
      </c>
      <c r="D108" s="81"/>
      <c r="E108" s="84">
        <f>(VLOOKUP($A108,Базовая_линия!$A$5:$N$150,5+Сокращения!E$3-2022,FALSE)-VLOOKUP(Сокращения!$A108,Проектная_линия!$A$5:$N$150,5+Сокращения!E$3-2022,FALSE))/(1-Коэффициенты!C$32)*VLOOKUP(Сокращения!$C108,Коэффициенты!$B$5:$L$14,2+Сокращения!E$3-2022,FALSE)/10^6</f>
        <v>0</v>
      </c>
      <c r="F108" s="69">
        <f>(VLOOKUP($A108,Базовая_линия!$A$5:$N$150,5+Сокращения!F$3-2022,FALSE)-VLOOKUP(Сокращения!$A108,Проектная_линия!$A$5:$N$150,5+Сокращения!F$3-2022,FALSE))/(1-Коэффициенты!D$32)*VLOOKUP(Сокращения!$C108,Коэффициенты!$B$5:$L$14,2+Сокращения!F$3-2022,FALSE)/10^6</f>
        <v>0</v>
      </c>
      <c r="G108" s="69">
        <f>(VLOOKUP($A108,Базовая_линия!$A$5:$N$150,5+Сокращения!G$3-2022,FALSE)-VLOOKUP(Сокращения!$A108,Проектная_линия!$A$5:$N$150,5+Сокращения!G$3-2022,FALSE))/(1-Коэффициенты!E$32)*VLOOKUP(Сокращения!$C108,Коэффициенты!$B$5:$L$14,2+Сокращения!G$3-2022,FALSE)/10^6</f>
        <v>2.5832792088763057</v>
      </c>
      <c r="H108" s="69">
        <f>(VLOOKUP($A108,Базовая_линия!$A$5:$N$150,5+Сокращения!H$3-2022,FALSE)-VLOOKUP(Сокращения!$A108,Проектная_линия!$A$5:$N$150,5+Сокращения!H$3-2022,FALSE))/(1-Коэффициенты!F$32)*VLOOKUP(Сокращения!$C108,Коэффициенты!$B$5:$L$14,2+Сокращения!H$3-2022,FALSE)/10^6</f>
        <v>5.8611395739111734</v>
      </c>
      <c r="I108" s="69">
        <f>(VLOOKUP($A108,Базовая_линия!$A$5:$N$150,5+Сокращения!I$3-2022,FALSE)-VLOOKUP(Сокращения!$A108,Проектная_линия!$A$5:$N$150,5+Сокращения!I$3-2022,FALSE))/(1-Коэффициенты!G$32)*VLOOKUP(Сокращения!$C108,Коэффициенты!$B$5:$L$14,2+Сокращения!I$3-2022,FALSE)/10^6</f>
        <v>5.8611395739111734</v>
      </c>
      <c r="J108" s="69">
        <f>(VLOOKUP($A108,Базовая_линия!$A$5:$N$150,5+Сокращения!J$3-2022,FALSE)-VLOOKUP(Сокращения!$A108,Проектная_линия!$A$5:$N$150,5+Сокращения!J$3-2022,FALSE))/(1-Коэффициенты!H$32)*VLOOKUP(Сокращения!$C108,Коэффициенты!$B$5:$L$14,2+Сокращения!J$3-2022,FALSE)/10^6</f>
        <v>5.8611395739111734</v>
      </c>
      <c r="K108" s="69">
        <f>(VLOOKUP($A108,Базовая_линия!$A$5:$N$150,5+Сокращения!K$3-2022,FALSE)-VLOOKUP(Сокращения!$A108,Проектная_линия!$A$5:$N$150,5+Сокращения!K$3-2022,FALSE))/(1-Коэффициенты!I$32)*VLOOKUP(Сокращения!$C108,Коэффициенты!$B$5:$L$14,2+Сокращения!K$3-2022,FALSE)/10^6</f>
        <v>5.8611395739111734</v>
      </c>
      <c r="L108" s="69">
        <f>(VLOOKUP($A108,Базовая_линия!$A$5:$N$150,5+Сокращения!L$3-2022,FALSE)-VLOOKUP(Сокращения!$A108,Проектная_линия!$A$5:$N$150,5+Сокращения!L$3-2022,FALSE))/(1-Коэффициенты!J$32)*VLOOKUP(Сокращения!$C108,Коэффициенты!$B$5:$L$14,2+Сокращения!L$3-2022,FALSE)/10^6</f>
        <v>4.0241757656909858</v>
      </c>
      <c r="M108" s="69">
        <f>(VLOOKUP($A108,Базовая_линия!$A$5:$N$150,5+Сокращения!M$3-2022,FALSE)-VLOOKUP(Сокращения!$A108,Проектная_линия!$A$5:$N$150,5+Сокращения!M$3-2022,FALSE))/(1-Коэффициенты!K$32)*VLOOKUP(Сокращения!$C108,Коэффициенты!$B$5:$L$14,2+Сокращения!M$3-2022,FALSE)/10^6</f>
        <v>0</v>
      </c>
      <c r="N108" s="69">
        <f t="shared" si="2"/>
        <v>30.052013270211987</v>
      </c>
    </row>
    <row r="109" spans="1:14" x14ac:dyDescent="0.25">
      <c r="A109" s="75" t="s">
        <v>185</v>
      </c>
      <c r="B109" s="68" t="s">
        <v>186</v>
      </c>
      <c r="C109" s="76" t="s">
        <v>314</v>
      </c>
      <c r="D109" s="81"/>
      <c r="E109" s="84">
        <f>(VLOOKUP($A109,Базовая_линия!$A$5:$N$150,5+Сокращения!E$3-2022,FALSE)-VLOOKUP(Сокращения!$A109,Проектная_линия!$A$5:$N$150,5+Сокращения!E$3-2022,FALSE))/(1-Коэффициенты!C$32)*VLOOKUP(Сокращения!$C109,Коэффициенты!$B$5:$L$14,2+Сокращения!E$3-2022,FALSE)/10^6</f>
        <v>0</v>
      </c>
      <c r="F109" s="69">
        <f>(VLOOKUP($A109,Базовая_линия!$A$5:$N$150,5+Сокращения!F$3-2022,FALSE)-VLOOKUP(Сокращения!$A109,Проектная_линия!$A$5:$N$150,5+Сокращения!F$3-2022,FALSE))/(1-Коэффициенты!D$32)*VLOOKUP(Сокращения!$C109,Коэффициенты!$B$5:$L$14,2+Сокращения!F$3-2022,FALSE)/10^6</f>
        <v>0</v>
      </c>
      <c r="G109" s="69">
        <f>(VLOOKUP($A109,Базовая_линия!$A$5:$N$150,5+Сокращения!G$3-2022,FALSE)-VLOOKUP(Сокращения!$A109,Проектная_линия!$A$5:$N$150,5+Сокращения!G$3-2022,FALSE))/(1-Коэффициенты!E$32)*VLOOKUP(Сокращения!$C109,Коэффициенты!$B$5:$L$14,2+Сокращения!G$3-2022,FALSE)/10^6</f>
        <v>3.691111906710101</v>
      </c>
      <c r="H109" s="69">
        <f>(VLOOKUP($A109,Базовая_линия!$A$5:$N$150,5+Сокращения!H$3-2022,FALSE)-VLOOKUP(Сокращения!$A109,Проектная_линия!$A$5:$N$150,5+Сокращения!H$3-2022,FALSE))/(1-Коэффициенты!F$32)*VLOOKUP(Сокращения!$C109,Коэффициенты!$B$5:$L$14,2+Сокращения!H$3-2022,FALSE)/10^6</f>
        <v>5.3678690420944575</v>
      </c>
      <c r="I109" s="69">
        <f>(VLOOKUP($A109,Базовая_линия!$A$5:$N$150,5+Сокращения!I$3-2022,FALSE)-VLOOKUP(Сокращения!$A109,Проектная_линия!$A$5:$N$150,5+Сокращения!I$3-2022,FALSE))/(1-Коэффициенты!G$32)*VLOOKUP(Сокращения!$C109,Коэффициенты!$B$5:$L$14,2+Сокращения!I$3-2022,FALSE)/10^6</f>
        <v>5.3678690420944575</v>
      </c>
      <c r="J109" s="69">
        <f>(VLOOKUP($A109,Базовая_линия!$A$5:$N$150,5+Сокращения!J$3-2022,FALSE)-VLOOKUP(Сокращения!$A109,Проектная_линия!$A$5:$N$150,5+Сокращения!J$3-2022,FALSE))/(1-Коэффициенты!H$32)*VLOOKUP(Сокращения!$C109,Коэффициенты!$B$5:$L$14,2+Сокращения!J$3-2022,FALSE)/10^6</f>
        <v>5.3678690420944575</v>
      </c>
      <c r="K109" s="69">
        <f>(VLOOKUP($A109,Базовая_линия!$A$5:$N$150,5+Сокращения!K$3-2022,FALSE)-VLOOKUP(Сокращения!$A109,Проектная_линия!$A$5:$N$150,5+Сокращения!K$3-2022,FALSE))/(1-Коэффициенты!I$32)*VLOOKUP(Сокращения!$C109,Коэффициенты!$B$5:$L$14,2+Сокращения!K$3-2022,FALSE)/10^6</f>
        <v>5.3678690420944575</v>
      </c>
      <c r="L109" s="69">
        <f>(VLOOKUP($A109,Базовая_линия!$A$5:$N$150,5+Сокращения!L$3-2022,FALSE)-VLOOKUP(Сокращения!$A109,Проектная_линия!$A$5:$N$150,5+Сокращения!L$3-2022,FALSE))/(1-Коэффициенты!J$32)*VLOOKUP(Сокращения!$C109,Коэффициенты!$B$5:$L$14,2+Сокращения!L$3-2022,FALSE)/10^6</f>
        <v>1.7214956276640874</v>
      </c>
      <c r="M109" s="69">
        <f>(VLOOKUP($A109,Базовая_линия!$A$5:$N$150,5+Сокращения!M$3-2022,FALSE)-VLOOKUP(Сокращения!$A109,Проектная_линия!$A$5:$N$150,5+Сокращения!M$3-2022,FALSE))/(1-Коэффициенты!K$32)*VLOOKUP(Сокращения!$C109,Коэффициенты!$B$5:$L$14,2+Сокращения!M$3-2022,FALSE)/10^6</f>
        <v>0</v>
      </c>
      <c r="N109" s="69">
        <f t="shared" si="2"/>
        <v>26.884083702752019</v>
      </c>
    </row>
    <row r="110" spans="1:14" x14ac:dyDescent="0.25">
      <c r="A110" s="75" t="s">
        <v>105</v>
      </c>
      <c r="B110" s="68" t="s">
        <v>106</v>
      </c>
      <c r="C110" s="76" t="s">
        <v>314</v>
      </c>
      <c r="D110" s="81"/>
      <c r="E110" s="84">
        <f>(VLOOKUP($A110,Базовая_линия!$A$5:$N$150,5+Сокращения!E$3-2022,FALSE)-VLOOKUP(Сокращения!$A110,Проектная_линия!$A$5:$N$150,5+Сокращения!E$3-2022,FALSE))/(1-Коэффициенты!C$32)*VLOOKUP(Сокращения!$C110,Коэффициенты!$B$5:$L$14,2+Сокращения!E$3-2022,FALSE)/10^6</f>
        <v>0</v>
      </c>
      <c r="F110" s="69">
        <f>(VLOOKUP($A110,Базовая_линия!$A$5:$N$150,5+Сокращения!F$3-2022,FALSE)-VLOOKUP(Сокращения!$A110,Проектная_линия!$A$5:$N$150,5+Сокращения!F$3-2022,FALSE))/(1-Коэффициенты!D$32)*VLOOKUP(Сокращения!$C110,Коэффициенты!$B$5:$L$14,2+Сокращения!F$3-2022,FALSE)/10^6</f>
        <v>0</v>
      </c>
      <c r="G110" s="69">
        <f>(VLOOKUP($A110,Базовая_линия!$A$5:$N$150,5+Сокращения!G$3-2022,FALSE)-VLOOKUP(Сокращения!$A110,Проектная_линия!$A$5:$N$150,5+Сокращения!G$3-2022,FALSE))/(1-Коэффициенты!E$32)*VLOOKUP(Сокращения!$C110,Коэффициенты!$B$5:$L$14,2+Сокращения!G$3-2022,FALSE)/10^6</f>
        <v>1.9968682550102919</v>
      </c>
      <c r="H110" s="69">
        <f>(VLOOKUP($A110,Базовая_линия!$A$5:$N$150,5+Сокращения!H$3-2022,FALSE)-VLOOKUP(Сокращения!$A110,Проектная_линия!$A$5:$N$150,5+Сокращения!H$3-2022,FALSE))/(1-Коэффициенты!F$32)*VLOOKUP(Сокращения!$C110,Коэффициенты!$B$5:$L$14,2+Сокращения!H$3-2022,FALSE)/10^6</f>
        <v>3.5261403076027302</v>
      </c>
      <c r="I110" s="69">
        <f>(VLOOKUP($A110,Базовая_линия!$A$5:$N$150,5+Сокращения!I$3-2022,FALSE)-VLOOKUP(Сокращения!$A110,Проектная_линия!$A$5:$N$150,5+Сокращения!I$3-2022,FALSE))/(1-Коэффициенты!G$32)*VLOOKUP(Сокращения!$C110,Коэффициенты!$B$5:$L$14,2+Сокращения!I$3-2022,FALSE)/10^6</f>
        <v>3.5261403076027302</v>
      </c>
      <c r="J110" s="69">
        <f>(VLOOKUP($A110,Базовая_линия!$A$5:$N$150,5+Сокращения!J$3-2022,FALSE)-VLOOKUP(Сокращения!$A110,Проектная_линия!$A$5:$N$150,5+Сокращения!J$3-2022,FALSE))/(1-Коэффициенты!H$32)*VLOOKUP(Сокращения!$C110,Коэффициенты!$B$5:$L$14,2+Сокращения!J$3-2022,FALSE)/10^6</f>
        <v>3.5261403076027302</v>
      </c>
      <c r="K110" s="69">
        <f>(VLOOKUP($A110,Базовая_линия!$A$5:$N$150,5+Сокращения!K$3-2022,FALSE)-VLOOKUP(Сокращения!$A110,Проектная_линия!$A$5:$N$150,5+Сокращения!K$3-2022,FALSE))/(1-Коэффициенты!I$32)*VLOOKUP(Сокращения!$C110,Коэффициенты!$B$5:$L$14,2+Сокращения!K$3-2022,FALSE)/10^6</f>
        <v>3.5261403076027302</v>
      </c>
      <c r="L110" s="69">
        <f>(VLOOKUP($A110,Базовая_линия!$A$5:$N$150,5+Сокращения!L$3-2022,FALSE)-VLOOKUP(Сокращения!$A110,Проектная_линия!$A$5:$N$150,5+Сокращения!L$3-2022,FALSE))/(1-Коэффициенты!J$32)*VLOOKUP(Сокращения!$C110,Коэффициенты!$B$5:$L$14,2+Сокращения!L$3-2022,FALSE)/10^6</f>
        <v>1.6211774343743963</v>
      </c>
      <c r="M110" s="69">
        <f>(VLOOKUP($A110,Базовая_линия!$A$5:$N$150,5+Сокращения!M$3-2022,FALSE)-VLOOKUP(Сокращения!$A110,Проектная_линия!$A$5:$N$150,5+Сокращения!M$3-2022,FALSE))/(1-Коэффициенты!K$32)*VLOOKUP(Сокращения!$C110,Коэффициенты!$B$5:$L$14,2+Сокращения!M$3-2022,FALSE)/10^6</f>
        <v>0</v>
      </c>
      <c r="N110" s="69">
        <f t="shared" si="2"/>
        <v>17.722606919795609</v>
      </c>
    </row>
    <row r="111" spans="1:14" x14ac:dyDescent="0.25">
      <c r="A111" s="75" t="s">
        <v>237</v>
      </c>
      <c r="B111" s="68" t="s">
        <v>238</v>
      </c>
      <c r="C111" s="76" t="s">
        <v>314</v>
      </c>
      <c r="D111" s="81"/>
      <c r="E111" s="84">
        <f>(VLOOKUP($A111,Базовая_линия!$A$5:$N$150,5+Сокращения!E$3-2022,FALSE)-VLOOKUP(Сокращения!$A111,Проектная_линия!$A$5:$N$150,5+Сокращения!E$3-2022,FALSE))/(1-Коэффициенты!C$32)*VLOOKUP(Сокращения!$C111,Коэффициенты!$B$5:$L$14,2+Сокращения!E$3-2022,FALSE)/10^6</f>
        <v>0</v>
      </c>
      <c r="F111" s="69">
        <f>(VLOOKUP($A111,Базовая_линия!$A$5:$N$150,5+Сокращения!F$3-2022,FALSE)-VLOOKUP(Сокращения!$A111,Проектная_линия!$A$5:$N$150,5+Сокращения!F$3-2022,FALSE))/(1-Коэффициенты!D$32)*VLOOKUP(Сокращения!$C111,Коэффициенты!$B$5:$L$14,2+Сокращения!F$3-2022,FALSE)/10^6</f>
        <v>0</v>
      </c>
      <c r="G111" s="69">
        <f>(VLOOKUP($A111,Базовая_линия!$A$5:$N$150,5+Сокращения!G$3-2022,FALSE)-VLOOKUP(Сокращения!$A111,Проектная_линия!$A$5:$N$150,5+Сокращения!G$3-2022,FALSE))/(1-Коэффициенты!E$32)*VLOOKUP(Сокращения!$C111,Коэффициенты!$B$5:$L$14,2+Сокращения!G$3-2022,FALSE)/10^6</f>
        <v>1.0174165551400842</v>
      </c>
      <c r="H111" s="69">
        <f>(VLOOKUP($A111,Базовая_линия!$A$5:$N$150,5+Сокращения!H$3-2022,FALSE)-VLOOKUP(Сокращения!$A111,Проектная_линия!$A$5:$N$150,5+Сокращения!H$3-2022,FALSE))/(1-Коэффициенты!F$32)*VLOOKUP(Сокращения!$C111,Коэффициенты!$B$5:$L$14,2+Сокращения!H$3-2022,FALSE)/10^6</f>
        <v>2.8725727809880253</v>
      </c>
      <c r="I111" s="69">
        <f>(VLOOKUP($A111,Базовая_линия!$A$5:$N$150,5+Сокращения!I$3-2022,FALSE)-VLOOKUP(Сокращения!$A111,Проектная_линия!$A$5:$N$150,5+Сокращения!I$3-2022,FALSE))/(1-Коэффициенты!G$32)*VLOOKUP(Сокращения!$C111,Коэффициенты!$B$5:$L$14,2+Сокращения!I$3-2022,FALSE)/10^6</f>
        <v>2.8725727809880253</v>
      </c>
      <c r="J111" s="69">
        <f>(VLOOKUP($A111,Базовая_линия!$A$5:$N$150,5+Сокращения!J$3-2022,FALSE)-VLOOKUP(Сокращения!$A111,Проектная_линия!$A$5:$N$150,5+Сокращения!J$3-2022,FALSE))/(1-Коэффициенты!H$32)*VLOOKUP(Сокращения!$C111,Коэффициенты!$B$5:$L$14,2+Сокращения!J$3-2022,FALSE)/10^6</f>
        <v>2.8725727809880253</v>
      </c>
      <c r="K111" s="69">
        <f>(VLOOKUP($A111,Базовая_линия!$A$5:$N$150,5+Сокращения!K$3-2022,FALSE)-VLOOKUP(Сокращения!$A111,Проектная_линия!$A$5:$N$150,5+Сокращения!K$3-2022,FALSE))/(1-Коэффициенты!I$32)*VLOOKUP(Сокращения!$C111,Коэффициенты!$B$5:$L$14,2+Сокращения!K$3-2022,FALSE)/10^6</f>
        <v>2.8725727809880253</v>
      </c>
      <c r="L111" s="69">
        <f>(VLOOKUP($A111,Базовая_линия!$A$5:$N$150,5+Сокращения!L$3-2022,FALSE)-VLOOKUP(Сокращения!$A111,Проектная_линия!$A$5:$N$150,5+Сокращения!L$3-2022,FALSE))/(1-Коэффициенты!J$32)*VLOOKUP(Сокращения!$C111,Коэффициенты!$B$5:$L$14,2+Сокращения!L$3-2022,FALSE)/10^6</f>
        <v>1.6037916936842873</v>
      </c>
      <c r="M111" s="69">
        <f>(VLOOKUP($A111,Базовая_линия!$A$5:$N$150,5+Сокращения!M$3-2022,FALSE)-VLOOKUP(Сокращения!$A111,Проектная_линия!$A$5:$N$150,5+Сокращения!M$3-2022,FALSE))/(1-Коэффициенты!K$32)*VLOOKUP(Сокращения!$C111,Коэффициенты!$B$5:$L$14,2+Сокращения!M$3-2022,FALSE)/10^6</f>
        <v>0</v>
      </c>
      <c r="N111" s="69">
        <f t="shared" si="2"/>
        <v>14.111499372776473</v>
      </c>
    </row>
    <row r="112" spans="1:14" x14ac:dyDescent="0.25">
      <c r="A112" s="75" t="s">
        <v>11</v>
      </c>
      <c r="B112" s="68" t="s">
        <v>12</v>
      </c>
      <c r="C112" s="76" t="s">
        <v>314</v>
      </c>
      <c r="D112" s="81"/>
      <c r="E112" s="84">
        <f>(VLOOKUP($A112,Базовая_линия!$A$5:$N$150,5+Сокращения!E$3-2022,FALSE)-VLOOKUP(Сокращения!$A112,Проектная_линия!$A$5:$N$150,5+Сокращения!E$3-2022,FALSE))/(1-Коэффициенты!C$32)*VLOOKUP(Сокращения!$C112,Коэффициенты!$B$5:$L$14,2+Сокращения!E$3-2022,FALSE)/10^6</f>
        <v>0</v>
      </c>
      <c r="F112" s="69">
        <f>(VLOOKUP($A112,Базовая_линия!$A$5:$N$150,5+Сокращения!F$3-2022,FALSE)-VLOOKUP(Сокращения!$A112,Проектная_линия!$A$5:$N$150,5+Сокращения!F$3-2022,FALSE))/(1-Коэффициенты!D$32)*VLOOKUP(Сокращения!$C112,Коэффициенты!$B$5:$L$14,2+Сокращения!F$3-2022,FALSE)/10^6</f>
        <v>0</v>
      </c>
      <c r="G112" s="69">
        <f>(VLOOKUP($A112,Базовая_линия!$A$5:$N$150,5+Сокращения!G$3-2022,FALSE)-VLOOKUP(Сокращения!$A112,Проектная_линия!$A$5:$N$150,5+Сокращения!G$3-2022,FALSE))/(1-Коэффициенты!E$32)*VLOOKUP(Сокращения!$C112,Коэффициенты!$B$5:$L$14,2+Сокращения!G$3-2022,FALSE)/10^6</f>
        <v>0.88200949864904599</v>
      </c>
      <c r="H112" s="69">
        <f>(VLOOKUP($A112,Базовая_линия!$A$5:$N$150,5+Сокращения!H$3-2022,FALSE)-VLOOKUP(Сокращения!$A112,Проектная_линия!$A$5:$N$150,5+Сокращения!H$3-2022,FALSE))/(1-Коэффициенты!F$32)*VLOOKUP(Сокращения!$C112,Коэффициенты!$B$5:$L$14,2+Сокращения!H$3-2022,FALSE)/10^6</f>
        <v>2.0396831691298734</v>
      </c>
      <c r="I112" s="69">
        <f>(VLOOKUP($A112,Базовая_линия!$A$5:$N$150,5+Сокращения!I$3-2022,FALSE)-VLOOKUP(Сокращения!$A112,Проектная_линия!$A$5:$N$150,5+Сокращения!I$3-2022,FALSE))/(1-Коэффициенты!G$32)*VLOOKUP(Сокращения!$C112,Коэффициенты!$B$5:$L$14,2+Сокращения!I$3-2022,FALSE)/10^6</f>
        <v>2.0396831691298734</v>
      </c>
      <c r="J112" s="69">
        <f>(VLOOKUP($A112,Базовая_линия!$A$5:$N$150,5+Сокращения!J$3-2022,FALSE)-VLOOKUP(Сокращения!$A112,Проектная_линия!$A$5:$N$150,5+Сокращения!J$3-2022,FALSE))/(1-Коэффициенты!H$32)*VLOOKUP(Сокращения!$C112,Коэффициенты!$B$5:$L$14,2+Сокращения!J$3-2022,FALSE)/10^6</f>
        <v>2.0396831691298734</v>
      </c>
      <c r="K112" s="69">
        <f>(VLOOKUP($A112,Базовая_линия!$A$5:$N$150,5+Сокращения!K$3-2022,FALSE)-VLOOKUP(Сокращения!$A112,Проектная_линия!$A$5:$N$150,5+Сокращения!K$3-2022,FALSE))/(1-Коэффициенты!I$32)*VLOOKUP(Сокращения!$C112,Коэффициенты!$B$5:$L$14,2+Сокращения!K$3-2022,FALSE)/10^6</f>
        <v>2.0396831691298734</v>
      </c>
      <c r="L112" s="69">
        <f>(VLOOKUP($A112,Базовая_линия!$A$5:$N$150,5+Сокращения!L$3-2022,FALSE)-VLOOKUP(Сокращения!$A112,Проектная_линия!$A$5:$N$150,5+Сокращения!L$3-2022,FALSE))/(1-Коэффициенты!J$32)*VLOOKUP(Сокращения!$C112,Коэффициенты!$B$5:$L$14,2+Сокращения!L$3-2022,FALSE)/10^6</f>
        <v>1.4404395890107293</v>
      </c>
      <c r="M112" s="69">
        <f>(VLOOKUP($A112,Базовая_линия!$A$5:$N$150,5+Сокращения!M$3-2022,FALSE)-VLOOKUP(Сокращения!$A112,Проектная_линия!$A$5:$N$150,5+Сокращения!M$3-2022,FALSE))/(1-Коэффициенты!K$32)*VLOOKUP(Сокращения!$C112,Коэффициенты!$B$5:$L$14,2+Сокращения!M$3-2022,FALSE)/10^6</f>
        <v>0</v>
      </c>
      <c r="N112" s="69">
        <f t="shared" si="2"/>
        <v>10.481181764179269</v>
      </c>
    </row>
    <row r="113" spans="1:14" x14ac:dyDescent="0.25">
      <c r="A113" s="75" t="s">
        <v>37</v>
      </c>
      <c r="B113" s="68" t="s">
        <v>38</v>
      </c>
      <c r="C113" s="76" t="s">
        <v>314</v>
      </c>
      <c r="D113" s="81"/>
      <c r="E113" s="84">
        <f>(VLOOKUP($A113,Базовая_линия!$A$5:$N$150,5+Сокращения!E$3-2022,FALSE)-VLOOKUP(Сокращения!$A113,Проектная_линия!$A$5:$N$150,5+Сокращения!E$3-2022,FALSE))/(1-Коэффициенты!C$32)*VLOOKUP(Сокращения!$C113,Коэффициенты!$B$5:$L$14,2+Сокращения!E$3-2022,FALSE)/10^6</f>
        <v>0</v>
      </c>
      <c r="F113" s="69">
        <f>(VLOOKUP($A113,Базовая_линия!$A$5:$N$150,5+Сокращения!F$3-2022,FALSE)-VLOOKUP(Сокращения!$A113,Проектная_линия!$A$5:$N$150,5+Сокращения!F$3-2022,FALSE))/(1-Коэффициенты!D$32)*VLOOKUP(Сокращения!$C113,Коэффициенты!$B$5:$L$14,2+Сокращения!F$3-2022,FALSE)/10^6</f>
        <v>0</v>
      </c>
      <c r="G113" s="69">
        <f>(VLOOKUP($A113,Базовая_линия!$A$5:$N$150,5+Сокращения!G$3-2022,FALSE)-VLOOKUP(Сокращения!$A113,Проектная_линия!$A$5:$N$150,5+Сокращения!G$3-2022,FALSE))/(1-Коэффициенты!E$32)*VLOOKUP(Сокращения!$C113,Коэффициенты!$B$5:$L$14,2+Сокращения!G$3-2022,FALSE)/10^6</f>
        <v>9.7838607420940544</v>
      </c>
      <c r="H113" s="69">
        <f>(VLOOKUP($A113,Базовая_линия!$A$5:$N$150,5+Сокращения!H$3-2022,FALSE)-VLOOKUP(Сокращения!$A113,Проектная_линия!$A$5:$N$150,5+Сокращения!H$3-2022,FALSE))/(1-Коэффициенты!F$32)*VLOOKUP(Сокращения!$C113,Коэффициенты!$B$5:$L$14,2+Сокращения!H$3-2022,FALSE)/10^6</f>
        <v>16.184813221760361</v>
      </c>
      <c r="I113" s="69">
        <f>(VLOOKUP($A113,Базовая_линия!$A$5:$N$150,5+Сокращения!I$3-2022,FALSE)-VLOOKUP(Сокращения!$A113,Проектная_линия!$A$5:$N$150,5+Сокращения!I$3-2022,FALSE))/(1-Коэффициенты!G$32)*VLOOKUP(Сокращения!$C113,Коэффициенты!$B$5:$L$14,2+Сокращения!I$3-2022,FALSE)/10^6</f>
        <v>16.184813221760361</v>
      </c>
      <c r="J113" s="69">
        <f>(VLOOKUP($A113,Базовая_линия!$A$5:$N$150,5+Сокращения!J$3-2022,FALSE)-VLOOKUP(Сокращения!$A113,Проектная_линия!$A$5:$N$150,5+Сокращения!J$3-2022,FALSE))/(1-Коэффициенты!H$32)*VLOOKUP(Сокращения!$C113,Коэффициенты!$B$5:$L$14,2+Сокращения!J$3-2022,FALSE)/10^6</f>
        <v>16.184813221760361</v>
      </c>
      <c r="K113" s="69">
        <f>(VLOOKUP($A113,Базовая_линия!$A$5:$N$150,5+Сокращения!K$3-2022,FALSE)-VLOOKUP(Сокращения!$A113,Проектная_линия!$A$5:$N$150,5+Сокращения!K$3-2022,FALSE))/(1-Коэффициенты!I$32)*VLOOKUP(Сокращения!$C113,Коэффициенты!$B$5:$L$14,2+Сокращения!K$3-2022,FALSE)/10^6</f>
        <v>16.184813221760361</v>
      </c>
      <c r="L113" s="69">
        <f>(VLOOKUP($A113,Базовая_линия!$A$5:$N$150,5+Сокращения!L$3-2022,FALSE)-VLOOKUP(Сокращения!$A113,Проектная_линия!$A$5:$N$150,5+Сокращения!L$3-2022,FALSE))/(1-Коэффициенты!J$32)*VLOOKUP(Сокращения!$C113,Коэффициенты!$B$5:$L$14,2+Сокращения!L$3-2022,FALSE)/10^6</f>
        <v>5.7455687376032847</v>
      </c>
      <c r="M113" s="69">
        <f>(VLOOKUP($A113,Базовая_линия!$A$5:$N$150,5+Сокращения!M$3-2022,FALSE)-VLOOKUP(Сокращения!$A113,Проектная_линия!$A$5:$N$150,5+Сокращения!M$3-2022,FALSE))/(1-Коэффициенты!K$32)*VLOOKUP(Сокращения!$C113,Коэффициенты!$B$5:$L$14,2+Сокращения!M$3-2022,FALSE)/10^6</f>
        <v>0</v>
      </c>
      <c r="N113" s="69">
        <f t="shared" si="2"/>
        <v>80.268682366738787</v>
      </c>
    </row>
    <row r="114" spans="1:14" x14ac:dyDescent="0.25">
      <c r="A114" s="75" t="s">
        <v>275</v>
      </c>
      <c r="B114" s="68" t="s">
        <v>276</v>
      </c>
      <c r="C114" s="76" t="s">
        <v>314</v>
      </c>
      <c r="D114" s="81"/>
      <c r="E114" s="84">
        <f>(VLOOKUP($A114,Базовая_линия!$A$5:$N$150,5+Сокращения!E$3-2022,FALSE)-VLOOKUP(Сокращения!$A114,Проектная_линия!$A$5:$N$150,5+Сокращения!E$3-2022,FALSE))/(1-Коэффициенты!C$32)*VLOOKUP(Сокращения!$C114,Коэффициенты!$B$5:$L$14,2+Сокращения!E$3-2022,FALSE)/10^6</f>
        <v>0</v>
      </c>
      <c r="F114" s="69">
        <f>(VLOOKUP($A114,Базовая_линия!$A$5:$N$150,5+Сокращения!F$3-2022,FALSE)-VLOOKUP(Сокращения!$A114,Проектная_линия!$A$5:$N$150,5+Сокращения!F$3-2022,FALSE))/(1-Коэффициенты!D$32)*VLOOKUP(Сокращения!$C114,Коэффициенты!$B$5:$L$14,2+Сокращения!F$3-2022,FALSE)/10^6</f>
        <v>0</v>
      </c>
      <c r="G114" s="69">
        <f>(VLOOKUP($A114,Базовая_линия!$A$5:$N$150,5+Сокращения!G$3-2022,FALSE)-VLOOKUP(Сокращения!$A114,Проектная_линия!$A$5:$N$150,5+Сокращения!G$3-2022,FALSE))/(1-Коэффициенты!E$32)*VLOOKUP(Сокращения!$C114,Коэффициенты!$B$5:$L$14,2+Сокращения!G$3-2022,FALSE)/10^6</f>
        <v>9.2353384412743811</v>
      </c>
      <c r="H114" s="69">
        <f>(VLOOKUP($A114,Базовая_линия!$A$5:$N$150,5+Сокращения!H$3-2022,FALSE)-VLOOKUP(Сокращения!$A114,Проектная_линия!$A$5:$N$150,5+Сокращения!H$3-2022,FALSE))/(1-Коэффициенты!F$32)*VLOOKUP(Сокращения!$C114,Коэффициенты!$B$5:$L$14,2+Сокращения!H$3-2022,FALSE)/10^6</f>
        <v>15.585976782478843</v>
      </c>
      <c r="I114" s="69">
        <f>(VLOOKUP($A114,Базовая_линия!$A$5:$N$150,5+Сокращения!I$3-2022,FALSE)-VLOOKUP(Сокращения!$A114,Проектная_линия!$A$5:$N$150,5+Сокращения!I$3-2022,FALSE))/(1-Коэффициенты!G$32)*VLOOKUP(Сокращения!$C114,Коэффициенты!$B$5:$L$14,2+Сокращения!I$3-2022,FALSE)/10^6</f>
        <v>15.585976782478843</v>
      </c>
      <c r="J114" s="69">
        <f>(VLOOKUP($A114,Базовая_линия!$A$5:$N$150,5+Сокращения!J$3-2022,FALSE)-VLOOKUP(Сокращения!$A114,Проектная_линия!$A$5:$N$150,5+Сокращения!J$3-2022,FALSE))/(1-Коэффициенты!H$32)*VLOOKUP(Сокращения!$C114,Коэффициенты!$B$5:$L$14,2+Сокращения!J$3-2022,FALSE)/10^6</f>
        <v>15.585976782478843</v>
      </c>
      <c r="K114" s="69">
        <f>(VLOOKUP($A114,Базовая_линия!$A$5:$N$150,5+Сокращения!K$3-2022,FALSE)-VLOOKUP(Сокращения!$A114,Проектная_линия!$A$5:$N$150,5+Сокращения!K$3-2022,FALSE))/(1-Коэффициенты!I$32)*VLOOKUP(Сокращения!$C114,Коэффициенты!$B$5:$L$14,2+Сокращения!K$3-2022,FALSE)/10^6</f>
        <v>15.585976782478843</v>
      </c>
      <c r="L114" s="69">
        <f>(VLOOKUP($A114,Базовая_линия!$A$5:$N$150,5+Сокращения!L$3-2022,FALSE)-VLOOKUP(Сокращения!$A114,Проектная_линия!$A$5:$N$150,5+Сокращения!L$3-2022,FALSE))/(1-Коэффициенты!J$32)*VLOOKUP(Сокращения!$C114,Коэффициенты!$B$5:$L$14,2+Сокращения!L$3-2022,FALSE)/10^6</f>
        <v>5.3668562920521525</v>
      </c>
      <c r="M114" s="69">
        <f>(VLOOKUP($A114,Базовая_линия!$A$5:$N$150,5+Сокращения!M$3-2022,FALSE)-VLOOKUP(Сокращения!$A114,Проектная_линия!$A$5:$N$150,5+Сокращения!M$3-2022,FALSE))/(1-Коэффициенты!K$32)*VLOOKUP(Сокращения!$C114,Коэффициенты!$B$5:$L$14,2+Сокращения!M$3-2022,FALSE)/10^6</f>
        <v>0</v>
      </c>
      <c r="N114" s="69">
        <f t="shared" si="2"/>
        <v>76.946101863241907</v>
      </c>
    </row>
    <row r="115" spans="1:14" x14ac:dyDescent="0.25">
      <c r="A115" s="75" t="s">
        <v>5</v>
      </c>
      <c r="B115" s="68" t="s">
        <v>6</v>
      </c>
      <c r="C115" s="76" t="s">
        <v>314</v>
      </c>
      <c r="D115" s="81"/>
      <c r="E115" s="84">
        <f>(VLOOKUP($A115,Базовая_линия!$A$5:$N$150,5+Сокращения!E$3-2022,FALSE)-VLOOKUP(Сокращения!$A115,Проектная_линия!$A$5:$N$150,5+Сокращения!E$3-2022,FALSE))/(1-Коэффициенты!C$32)*VLOOKUP(Сокращения!$C115,Коэффициенты!$B$5:$L$14,2+Сокращения!E$3-2022,FALSE)/10^6</f>
        <v>0</v>
      </c>
      <c r="F115" s="69">
        <f>(VLOOKUP($A115,Базовая_линия!$A$5:$N$150,5+Сокращения!F$3-2022,FALSE)-VLOOKUP(Сокращения!$A115,Проектная_линия!$A$5:$N$150,5+Сокращения!F$3-2022,FALSE))/(1-Коэффициенты!D$32)*VLOOKUP(Сокращения!$C115,Коэффициенты!$B$5:$L$14,2+Сокращения!F$3-2022,FALSE)/10^6</f>
        <v>0</v>
      </c>
      <c r="G115" s="69">
        <f>(VLOOKUP($A115,Базовая_линия!$A$5:$N$150,5+Сокращения!G$3-2022,FALSE)-VLOOKUP(Сокращения!$A115,Проектная_линия!$A$5:$N$150,5+Сокращения!G$3-2022,FALSE))/(1-Коэффициенты!E$32)*VLOOKUP(Сокращения!$C115,Коэффициенты!$B$5:$L$14,2+Сокращения!G$3-2022,FALSE)/10^6</f>
        <v>7.1632027981925237</v>
      </c>
      <c r="H115" s="69">
        <f>(VLOOKUP($A115,Базовая_линия!$A$5:$N$150,5+Сокращения!H$3-2022,FALSE)-VLOOKUP(Сокращения!$A115,Проектная_линия!$A$5:$N$150,5+Сокращения!H$3-2022,FALSE))/(1-Коэффициенты!F$32)*VLOOKUP(Сокращения!$C115,Коэффициенты!$B$5:$L$14,2+Сокращения!H$3-2022,FALSE)/10^6</f>
        <v>12.783808474581138</v>
      </c>
      <c r="I115" s="69">
        <f>(VLOOKUP($A115,Базовая_линия!$A$5:$N$150,5+Сокращения!I$3-2022,FALSE)-VLOOKUP(Сокращения!$A115,Проектная_линия!$A$5:$N$150,5+Сокращения!I$3-2022,FALSE))/(1-Коэффициенты!G$32)*VLOOKUP(Сокращения!$C115,Коэффициенты!$B$5:$L$14,2+Сокращения!I$3-2022,FALSE)/10^6</f>
        <v>12.783808474581138</v>
      </c>
      <c r="J115" s="69">
        <f>(VLOOKUP($A115,Базовая_линия!$A$5:$N$150,5+Сокращения!J$3-2022,FALSE)-VLOOKUP(Сокращения!$A115,Проектная_линия!$A$5:$N$150,5+Сокращения!J$3-2022,FALSE))/(1-Коэффициенты!H$32)*VLOOKUP(Сокращения!$C115,Коэффициенты!$B$5:$L$14,2+Сокращения!J$3-2022,FALSE)/10^6</f>
        <v>12.783808474581138</v>
      </c>
      <c r="K115" s="69">
        <f>(VLOOKUP($A115,Базовая_линия!$A$5:$N$150,5+Сокращения!K$3-2022,FALSE)-VLOOKUP(Сокращения!$A115,Проектная_линия!$A$5:$N$150,5+Сокращения!K$3-2022,FALSE))/(1-Коэффициенты!I$32)*VLOOKUP(Сокращения!$C115,Коэффициенты!$B$5:$L$14,2+Сокращения!K$3-2022,FALSE)/10^6</f>
        <v>12.783808474581138</v>
      </c>
      <c r="L115" s="69">
        <f>(VLOOKUP($A115,Базовая_линия!$A$5:$N$150,5+Сокращения!L$3-2022,FALSE)-VLOOKUP(Сокращения!$A115,Проектная_линия!$A$5:$N$150,5+Сокращения!L$3-2022,FALSE))/(1-Коэффициенты!J$32)*VLOOKUP(Сокращения!$C115,Коэффициенты!$B$5:$L$14,2+Сокращения!L$3-2022,FALSE)/10^6</f>
        <v>5.7012643458037617</v>
      </c>
      <c r="M115" s="69">
        <f>(VLOOKUP($A115,Базовая_линия!$A$5:$N$150,5+Сокращения!M$3-2022,FALSE)-VLOOKUP(Сокращения!$A115,Проектная_линия!$A$5:$N$150,5+Сокращения!M$3-2022,FALSE))/(1-Коэффициенты!K$32)*VLOOKUP(Сокращения!$C115,Коэффициенты!$B$5:$L$14,2+Сокращения!M$3-2022,FALSE)/10^6</f>
        <v>0</v>
      </c>
      <c r="N115" s="69">
        <f t="shared" si="2"/>
        <v>63.999701042320837</v>
      </c>
    </row>
    <row r="116" spans="1:14" x14ac:dyDescent="0.25">
      <c r="A116" s="75" t="s">
        <v>51</v>
      </c>
      <c r="B116" s="68" t="s">
        <v>52</v>
      </c>
      <c r="C116" s="76" t="s">
        <v>314</v>
      </c>
      <c r="D116" s="81"/>
      <c r="E116" s="84">
        <f>(VLOOKUP($A116,Базовая_линия!$A$5:$N$150,5+Сокращения!E$3-2022,FALSE)-VLOOKUP(Сокращения!$A116,Проектная_линия!$A$5:$N$150,5+Сокращения!E$3-2022,FALSE))/(1-Коэффициенты!C$32)*VLOOKUP(Сокращения!$C116,Коэффициенты!$B$5:$L$14,2+Сокращения!E$3-2022,FALSE)/10^6</f>
        <v>0</v>
      </c>
      <c r="F116" s="69">
        <f>(VLOOKUP($A116,Базовая_линия!$A$5:$N$150,5+Сокращения!F$3-2022,FALSE)-VLOOKUP(Сокращения!$A116,Проектная_линия!$A$5:$N$150,5+Сокращения!F$3-2022,FALSE))/(1-Коэффициенты!D$32)*VLOOKUP(Сокращения!$C116,Коэффициенты!$B$5:$L$14,2+Сокращения!F$3-2022,FALSE)/10^6</f>
        <v>0</v>
      </c>
      <c r="G116" s="69">
        <f>(VLOOKUP($A116,Базовая_линия!$A$5:$N$150,5+Сокращения!G$3-2022,FALSE)-VLOOKUP(Сокращения!$A116,Проектная_линия!$A$5:$N$150,5+Сокращения!G$3-2022,FALSE))/(1-Коэффициенты!E$32)*VLOOKUP(Сокращения!$C116,Коэффициенты!$B$5:$L$14,2+Сокращения!G$3-2022,FALSE)/10^6</f>
        <v>8.5521097243917108</v>
      </c>
      <c r="H116" s="69">
        <f>(VLOOKUP($A116,Базовая_линия!$A$5:$N$150,5+Сокращения!H$3-2022,FALSE)-VLOOKUP(Сокращения!$A116,Проектная_линия!$A$5:$N$150,5+Сокращения!H$3-2022,FALSE))/(1-Коэффициенты!F$32)*VLOOKUP(Сокращения!$C116,Коэффициенты!$B$5:$L$14,2+Сокращения!H$3-2022,FALSE)/10^6</f>
        <v>10.857340813639038</v>
      </c>
      <c r="I116" s="69">
        <f>(VLOOKUP($A116,Базовая_линия!$A$5:$N$150,5+Сокращения!I$3-2022,FALSE)-VLOOKUP(Сокращения!$A116,Проектная_линия!$A$5:$N$150,5+Сокращения!I$3-2022,FALSE))/(1-Коэффициенты!G$32)*VLOOKUP(Сокращения!$C116,Коэффициенты!$B$5:$L$14,2+Сокращения!I$3-2022,FALSE)/10^6</f>
        <v>10.857340813639038</v>
      </c>
      <c r="J116" s="69">
        <f>(VLOOKUP($A116,Базовая_линия!$A$5:$N$150,5+Сокращения!J$3-2022,FALSE)-VLOOKUP(Сокращения!$A116,Проектная_линия!$A$5:$N$150,5+Сокращения!J$3-2022,FALSE))/(1-Коэффициенты!H$32)*VLOOKUP(Сокращения!$C116,Коэффициенты!$B$5:$L$14,2+Сокращения!J$3-2022,FALSE)/10^6</f>
        <v>10.857340813639038</v>
      </c>
      <c r="K116" s="69">
        <f>(VLOOKUP($A116,Базовая_линия!$A$5:$N$150,5+Сокращения!K$3-2022,FALSE)-VLOOKUP(Сокращения!$A116,Проектная_линия!$A$5:$N$150,5+Сокращения!K$3-2022,FALSE))/(1-Коэффициенты!I$32)*VLOOKUP(Сокращения!$C116,Коэффициенты!$B$5:$L$14,2+Сокращения!K$3-2022,FALSE)/10^6</f>
        <v>10.857340813639038</v>
      </c>
      <c r="L116" s="69">
        <f>(VLOOKUP($A116,Базовая_линия!$A$5:$N$150,5+Сокращения!L$3-2022,FALSE)-VLOOKUP(Сокращения!$A116,Проектная_линия!$A$5:$N$150,5+Сокращения!L$3-2022,FALSE))/(1-Коэффициенты!J$32)*VLOOKUP(Сокращения!$C116,Коэффициенты!$B$5:$L$14,2+Сокращения!L$3-2022,FALSE)/10^6</f>
        <v>2.6451825554644519</v>
      </c>
      <c r="M116" s="69">
        <f>(VLOOKUP($A116,Базовая_линия!$A$5:$N$150,5+Сокращения!M$3-2022,FALSE)-VLOOKUP(Сокращения!$A116,Проектная_линия!$A$5:$N$150,5+Сокращения!M$3-2022,FALSE))/(1-Коэффициенты!K$32)*VLOOKUP(Сокращения!$C116,Коэффициенты!$B$5:$L$14,2+Сокращения!M$3-2022,FALSE)/10^6</f>
        <v>0</v>
      </c>
      <c r="N116" s="69">
        <f t="shared" si="2"/>
        <v>54.626655534412315</v>
      </c>
    </row>
    <row r="117" spans="1:14" x14ac:dyDescent="0.25">
      <c r="A117" s="75" t="s">
        <v>187</v>
      </c>
      <c r="B117" s="68" t="s">
        <v>188</v>
      </c>
      <c r="C117" s="76" t="s">
        <v>314</v>
      </c>
      <c r="D117" s="81"/>
      <c r="E117" s="84">
        <f>(VLOOKUP($A117,Базовая_линия!$A$5:$N$150,5+Сокращения!E$3-2022,FALSE)-VLOOKUP(Сокращения!$A117,Проектная_линия!$A$5:$N$150,5+Сокращения!E$3-2022,FALSE))/(1-Коэффициенты!C$32)*VLOOKUP(Сокращения!$C117,Коэффициенты!$B$5:$L$14,2+Сокращения!E$3-2022,FALSE)/10^6</f>
        <v>0</v>
      </c>
      <c r="F117" s="69">
        <f>(VLOOKUP($A117,Базовая_линия!$A$5:$N$150,5+Сокращения!F$3-2022,FALSE)-VLOOKUP(Сокращения!$A117,Проектная_линия!$A$5:$N$150,5+Сокращения!F$3-2022,FALSE))/(1-Коэффициенты!D$32)*VLOOKUP(Сокращения!$C117,Коэффициенты!$B$5:$L$14,2+Сокращения!F$3-2022,FALSE)/10^6</f>
        <v>0</v>
      </c>
      <c r="G117" s="69">
        <f>(VLOOKUP($A117,Базовая_линия!$A$5:$N$150,5+Сокращения!G$3-2022,FALSE)-VLOOKUP(Сокращения!$A117,Проектная_линия!$A$5:$N$150,5+Сокращения!G$3-2022,FALSE))/(1-Коэффициенты!E$32)*VLOOKUP(Сокращения!$C117,Коэффициенты!$B$5:$L$14,2+Сокращения!G$3-2022,FALSE)/10^6</f>
        <v>6.6287924949388763</v>
      </c>
      <c r="H117" s="69">
        <f>(VLOOKUP($A117,Базовая_линия!$A$5:$N$150,5+Сокращения!H$3-2022,FALSE)-VLOOKUP(Сокращения!$A117,Проектная_линия!$A$5:$N$150,5+Сокращения!H$3-2022,FALSE))/(1-Коэффициенты!F$32)*VLOOKUP(Сокращения!$C117,Коэффициенты!$B$5:$L$14,2+Сокращения!H$3-2022,FALSE)/10^6</f>
        <v>10.158477889177025</v>
      </c>
      <c r="I117" s="69">
        <f>(VLOOKUP($A117,Базовая_линия!$A$5:$N$150,5+Сокращения!I$3-2022,FALSE)-VLOOKUP(Сокращения!$A117,Проектная_линия!$A$5:$N$150,5+Сокращения!I$3-2022,FALSE))/(1-Коэффициенты!G$32)*VLOOKUP(Сокращения!$C117,Коэффициенты!$B$5:$L$14,2+Сокращения!I$3-2022,FALSE)/10^6</f>
        <v>10.158477889177025</v>
      </c>
      <c r="J117" s="69">
        <f>(VLOOKUP($A117,Базовая_линия!$A$5:$N$150,5+Сокращения!J$3-2022,FALSE)-VLOOKUP(Сокращения!$A117,Проектная_линия!$A$5:$N$150,5+Сокращения!J$3-2022,FALSE))/(1-Коэффициенты!H$32)*VLOOKUP(Сокращения!$C117,Коэффициенты!$B$5:$L$14,2+Сокращения!J$3-2022,FALSE)/10^6</f>
        <v>10.158477889177025</v>
      </c>
      <c r="K117" s="69">
        <f>(VLOOKUP($A117,Базовая_линия!$A$5:$N$150,5+Сокращения!K$3-2022,FALSE)-VLOOKUP(Сокращения!$A117,Проектная_линия!$A$5:$N$150,5+Сокращения!K$3-2022,FALSE))/(1-Коэффициенты!I$32)*VLOOKUP(Сокращения!$C117,Коэффициенты!$B$5:$L$14,2+Сокращения!K$3-2022,FALSE)/10^6</f>
        <v>10.158477889177025</v>
      </c>
      <c r="L117" s="69">
        <f>(VLOOKUP($A117,Базовая_линия!$A$5:$N$150,5+Сокращения!L$3-2022,FALSE)-VLOOKUP(Сокращения!$A117,Проектная_линия!$A$5:$N$150,5+Сокращения!L$3-2022,FALSE))/(1-Коэффициенты!J$32)*VLOOKUP(Сокращения!$C117,Коэффициенты!$B$5:$L$14,2+Сокращения!L$3-2022,FALSE)/10^6</f>
        <v>4.0259888626475551</v>
      </c>
      <c r="M117" s="69">
        <f>(VLOOKUP($A117,Базовая_линия!$A$5:$N$150,5+Сокращения!M$3-2022,FALSE)-VLOOKUP(Сокращения!$A117,Проектная_линия!$A$5:$N$150,5+Сокращения!M$3-2022,FALSE))/(1-Коэффициенты!K$32)*VLOOKUP(Сокращения!$C117,Коэффициенты!$B$5:$L$14,2+Сокращения!M$3-2022,FALSE)/10^6</f>
        <v>0</v>
      </c>
      <c r="N117" s="69">
        <f t="shared" si="2"/>
        <v>51.288692914294529</v>
      </c>
    </row>
    <row r="118" spans="1:14" x14ac:dyDescent="0.25">
      <c r="A118" s="75" t="s">
        <v>31</v>
      </c>
      <c r="B118" s="68" t="s">
        <v>32</v>
      </c>
      <c r="C118" s="76" t="s">
        <v>314</v>
      </c>
      <c r="D118" s="81"/>
      <c r="E118" s="84">
        <f>(VLOOKUP($A118,Базовая_линия!$A$5:$N$150,5+Сокращения!E$3-2022,FALSE)-VLOOKUP(Сокращения!$A118,Проектная_линия!$A$5:$N$150,5+Сокращения!E$3-2022,FALSE))/(1-Коэффициенты!C$32)*VLOOKUP(Сокращения!$C118,Коэффициенты!$B$5:$L$14,2+Сокращения!E$3-2022,FALSE)/10^6</f>
        <v>0</v>
      </c>
      <c r="F118" s="69">
        <f>(VLOOKUP($A118,Базовая_линия!$A$5:$N$150,5+Сокращения!F$3-2022,FALSE)-VLOOKUP(Сокращения!$A118,Проектная_линия!$A$5:$N$150,5+Сокращения!F$3-2022,FALSE))/(1-Коэффициенты!D$32)*VLOOKUP(Сокращения!$C118,Коэффициенты!$B$5:$L$14,2+Сокращения!F$3-2022,FALSE)/10^6</f>
        <v>0</v>
      </c>
      <c r="G118" s="69">
        <f>(VLOOKUP($A118,Базовая_линия!$A$5:$N$150,5+Сокращения!G$3-2022,FALSE)-VLOOKUP(Сокращения!$A118,Проектная_линия!$A$5:$N$150,5+Сокращения!G$3-2022,FALSE))/(1-Коэффициенты!E$32)*VLOOKUP(Сокращения!$C118,Коэффициенты!$B$5:$L$14,2+Сокращения!G$3-2022,FALSE)/10^6</f>
        <v>1.9192387840855434</v>
      </c>
      <c r="H118" s="69">
        <f>(VLOOKUP($A118,Базовая_линия!$A$5:$N$150,5+Сокращения!H$3-2022,FALSE)-VLOOKUP(Сокращения!$A118,Проектная_линия!$A$5:$N$150,5+Сокращения!H$3-2022,FALSE))/(1-Коэффициенты!F$32)*VLOOKUP(Сокращения!$C118,Коэффициенты!$B$5:$L$14,2+Сокращения!H$3-2022,FALSE)/10^6</f>
        <v>6.2976951005945079</v>
      </c>
      <c r="I118" s="69">
        <f>(VLOOKUP($A118,Базовая_линия!$A$5:$N$150,5+Сокращения!I$3-2022,FALSE)-VLOOKUP(Сокращения!$A118,Проектная_линия!$A$5:$N$150,5+Сокращения!I$3-2022,FALSE))/(1-Коэффициенты!G$32)*VLOOKUP(Сокращения!$C118,Коэффициенты!$B$5:$L$14,2+Сокращения!I$3-2022,FALSE)/10^6</f>
        <v>6.2976951005945079</v>
      </c>
      <c r="J118" s="69">
        <f>(VLOOKUP($A118,Базовая_линия!$A$5:$N$150,5+Сокращения!J$3-2022,FALSE)-VLOOKUP(Сокращения!$A118,Проектная_линия!$A$5:$N$150,5+Сокращения!J$3-2022,FALSE))/(1-Коэффициенты!H$32)*VLOOKUP(Сокращения!$C118,Коэффициенты!$B$5:$L$14,2+Сокращения!J$3-2022,FALSE)/10^6</f>
        <v>6.2976951005945079</v>
      </c>
      <c r="K118" s="69">
        <f>(VLOOKUP($A118,Базовая_линия!$A$5:$N$150,5+Сокращения!K$3-2022,FALSE)-VLOOKUP(Сокращения!$A118,Проектная_линия!$A$5:$N$150,5+Сокращения!K$3-2022,FALSE))/(1-Коэффициенты!I$32)*VLOOKUP(Сокращения!$C118,Коэффициенты!$B$5:$L$14,2+Сокращения!K$3-2022,FALSE)/10^6</f>
        <v>6.2976951005945079</v>
      </c>
      <c r="L118" s="69">
        <f>(VLOOKUP($A118,Базовая_линия!$A$5:$N$150,5+Сокращения!L$3-2022,FALSE)-VLOOKUP(Сокращения!$A118,Проектная_линия!$A$5:$N$150,5+Сокращения!L$3-2022,FALSE))/(1-Коэффициенты!J$32)*VLOOKUP(Сокращения!$C118,Коэффициенты!$B$5:$L$14,2+Сокращения!L$3-2022,FALSE)/10^6</f>
        <v>3.687825832065478</v>
      </c>
      <c r="M118" s="69">
        <f>(VLOOKUP($A118,Базовая_линия!$A$5:$N$150,5+Сокращения!M$3-2022,FALSE)-VLOOKUP(Сокращения!$A118,Проектная_линия!$A$5:$N$150,5+Сокращения!M$3-2022,FALSE))/(1-Коэффициенты!K$32)*VLOOKUP(Сокращения!$C118,Коэффициенты!$B$5:$L$14,2+Сокращения!M$3-2022,FALSE)/10^6</f>
        <v>0</v>
      </c>
      <c r="N118" s="69">
        <f t="shared" si="2"/>
        <v>30.797845018529053</v>
      </c>
    </row>
    <row r="119" spans="1:14" x14ac:dyDescent="0.25">
      <c r="A119" s="75" t="s">
        <v>49</v>
      </c>
      <c r="B119" s="68" t="s">
        <v>50</v>
      </c>
      <c r="C119" s="76" t="s">
        <v>314</v>
      </c>
      <c r="D119" s="81"/>
      <c r="E119" s="84">
        <f>(VLOOKUP($A119,Базовая_линия!$A$5:$N$150,5+Сокращения!E$3-2022,FALSE)-VLOOKUP(Сокращения!$A119,Проектная_линия!$A$5:$N$150,5+Сокращения!E$3-2022,FALSE))/(1-Коэффициенты!C$32)*VLOOKUP(Сокращения!$C119,Коэффициенты!$B$5:$L$14,2+Сокращения!E$3-2022,FALSE)/10^6</f>
        <v>0</v>
      </c>
      <c r="F119" s="69">
        <f>(VLOOKUP($A119,Базовая_линия!$A$5:$N$150,5+Сокращения!F$3-2022,FALSE)-VLOOKUP(Сокращения!$A119,Проектная_линия!$A$5:$N$150,5+Сокращения!F$3-2022,FALSE))/(1-Коэффициенты!D$32)*VLOOKUP(Сокращения!$C119,Коэффициенты!$B$5:$L$14,2+Сокращения!F$3-2022,FALSE)/10^6</f>
        <v>0</v>
      </c>
      <c r="G119" s="69">
        <f>(VLOOKUP($A119,Базовая_линия!$A$5:$N$150,5+Сокращения!G$3-2022,FALSE)-VLOOKUP(Сокращения!$A119,Проектная_линия!$A$5:$N$150,5+Сокращения!G$3-2022,FALSE))/(1-Коэффициенты!E$32)*VLOOKUP(Сокращения!$C119,Коэффициенты!$B$5:$L$14,2+Сокращения!G$3-2022,FALSE)/10^6</f>
        <v>3.0386705616694121</v>
      </c>
      <c r="H119" s="69">
        <f>(VLOOKUP($A119,Базовая_линия!$A$5:$N$150,5+Сокращения!H$3-2022,FALSE)-VLOOKUP(Сокращения!$A119,Проектная_линия!$A$5:$N$150,5+Сокращения!H$3-2022,FALSE))/(1-Коэффициенты!F$32)*VLOOKUP(Сокращения!$C119,Коэффициенты!$B$5:$L$14,2+Сокращения!H$3-2022,FALSE)/10^6</f>
        <v>4.9422097286479607</v>
      </c>
      <c r="I119" s="69">
        <f>(VLOOKUP($A119,Базовая_линия!$A$5:$N$150,5+Сокращения!I$3-2022,FALSE)-VLOOKUP(Сокращения!$A119,Проектная_линия!$A$5:$N$150,5+Сокращения!I$3-2022,FALSE))/(1-Коэффициенты!G$32)*VLOOKUP(Сокращения!$C119,Коэффициенты!$B$5:$L$14,2+Сокращения!I$3-2022,FALSE)/10^6</f>
        <v>4.9422097286479607</v>
      </c>
      <c r="J119" s="69">
        <f>(VLOOKUP($A119,Базовая_линия!$A$5:$N$150,5+Сокращения!J$3-2022,FALSE)-VLOOKUP(Сокращения!$A119,Проектная_линия!$A$5:$N$150,5+Сокращения!J$3-2022,FALSE))/(1-Коэффициенты!H$32)*VLOOKUP(Сокращения!$C119,Коэффициенты!$B$5:$L$14,2+Сокращения!J$3-2022,FALSE)/10^6</f>
        <v>4.9422097286479607</v>
      </c>
      <c r="K119" s="69">
        <f>(VLOOKUP($A119,Базовая_линия!$A$5:$N$150,5+Сокращения!K$3-2022,FALSE)-VLOOKUP(Сокращения!$A119,Проектная_линия!$A$5:$N$150,5+Сокращения!K$3-2022,FALSE))/(1-Коэффициенты!I$32)*VLOOKUP(Сокращения!$C119,Коэффициенты!$B$5:$L$14,2+Сокращения!K$3-2022,FALSE)/10^6</f>
        <v>4.9422097286479607</v>
      </c>
      <c r="L119" s="69">
        <f>(VLOOKUP($A119,Базовая_линия!$A$5:$N$150,5+Сокращения!L$3-2022,FALSE)-VLOOKUP(Сокращения!$A119,Проектная_линия!$A$5:$N$150,5+Сокращения!L$3-2022,FALSE))/(1-Коэффициенты!J$32)*VLOOKUP(Сокращения!$C119,Коэффициенты!$B$5:$L$14,2+Сокращения!L$3-2022,FALSE)/10^6</f>
        <v>2.0631632323147895</v>
      </c>
      <c r="M119" s="69">
        <f>(VLOOKUP($A119,Базовая_линия!$A$5:$N$150,5+Сокращения!M$3-2022,FALSE)-VLOOKUP(Сокращения!$A119,Проектная_линия!$A$5:$N$150,5+Сокращения!M$3-2022,FALSE))/(1-Коэффициенты!K$32)*VLOOKUP(Сокращения!$C119,Коэффициенты!$B$5:$L$14,2+Сокращения!M$3-2022,FALSE)/10^6</f>
        <v>0</v>
      </c>
      <c r="N119" s="69">
        <f t="shared" si="2"/>
        <v>24.870672708576041</v>
      </c>
    </row>
    <row r="120" spans="1:14" x14ac:dyDescent="0.25">
      <c r="A120" s="75" t="s">
        <v>273</v>
      </c>
      <c r="B120" s="68" t="s">
        <v>274</v>
      </c>
      <c r="C120" s="76" t="s">
        <v>314</v>
      </c>
      <c r="D120" s="81"/>
      <c r="E120" s="84">
        <f>(VLOOKUP($A120,Базовая_линия!$A$5:$N$150,5+Сокращения!E$3-2022,FALSE)-VLOOKUP(Сокращения!$A120,Проектная_линия!$A$5:$N$150,5+Сокращения!E$3-2022,FALSE))/(1-Коэффициенты!C$32)*VLOOKUP(Сокращения!$C120,Коэффициенты!$B$5:$L$14,2+Сокращения!E$3-2022,FALSE)/10^6</f>
        <v>0</v>
      </c>
      <c r="F120" s="69">
        <f>(VLOOKUP($A120,Базовая_линия!$A$5:$N$150,5+Сокращения!F$3-2022,FALSE)-VLOOKUP(Сокращения!$A120,Проектная_линия!$A$5:$N$150,5+Сокращения!F$3-2022,FALSE))/(1-Коэффициенты!D$32)*VLOOKUP(Сокращения!$C120,Коэффициенты!$B$5:$L$14,2+Сокращения!F$3-2022,FALSE)/10^6</f>
        <v>0</v>
      </c>
      <c r="G120" s="69">
        <f>(VLOOKUP($A120,Базовая_линия!$A$5:$N$150,5+Сокращения!G$3-2022,FALSE)-VLOOKUP(Сокращения!$A120,Проектная_линия!$A$5:$N$150,5+Сокращения!G$3-2022,FALSE))/(1-Коэффициенты!E$32)*VLOOKUP(Сокращения!$C120,Коэффициенты!$B$5:$L$14,2+Сокращения!G$3-2022,FALSE)/10^6</f>
        <v>2.2777620117273942</v>
      </c>
      <c r="H120" s="69">
        <f>(VLOOKUP($A120,Базовая_линия!$A$5:$N$150,5+Сокращения!H$3-2022,FALSE)-VLOOKUP(Сокращения!$A120,Проектная_линия!$A$5:$N$150,5+Сокращения!H$3-2022,FALSE))/(1-Коэффициенты!F$32)*VLOOKUP(Сокращения!$C120,Коэффициенты!$B$5:$L$14,2+Сокращения!H$3-2022,FALSE)/10^6</f>
        <v>3.3231682890020129</v>
      </c>
      <c r="I120" s="69">
        <f>(VLOOKUP($A120,Базовая_линия!$A$5:$N$150,5+Сокращения!I$3-2022,FALSE)-VLOOKUP(Сокращения!$A120,Проектная_линия!$A$5:$N$150,5+Сокращения!I$3-2022,FALSE))/(1-Коэффициенты!G$32)*VLOOKUP(Сокращения!$C120,Коэффициенты!$B$5:$L$14,2+Сокращения!I$3-2022,FALSE)/10^6</f>
        <v>3.3231682890020129</v>
      </c>
      <c r="J120" s="69">
        <f>(VLOOKUP($A120,Базовая_линия!$A$5:$N$150,5+Сокращения!J$3-2022,FALSE)-VLOOKUP(Сокращения!$A120,Проектная_линия!$A$5:$N$150,5+Сокращения!J$3-2022,FALSE))/(1-Коэффициенты!H$32)*VLOOKUP(Сокращения!$C120,Коэффициенты!$B$5:$L$14,2+Сокращения!J$3-2022,FALSE)/10^6</f>
        <v>3.3231682890020129</v>
      </c>
      <c r="K120" s="69">
        <f>(VLOOKUP($A120,Базовая_линия!$A$5:$N$150,5+Сокращения!K$3-2022,FALSE)-VLOOKUP(Сокращения!$A120,Проектная_линия!$A$5:$N$150,5+Сокращения!K$3-2022,FALSE))/(1-Коэффициенты!I$32)*VLOOKUP(Сокращения!$C120,Коэффициенты!$B$5:$L$14,2+Сокращения!K$3-2022,FALSE)/10^6</f>
        <v>3.3231682890020129</v>
      </c>
      <c r="L120" s="69">
        <f>(VLOOKUP($A120,Базовая_линия!$A$5:$N$150,5+Сокращения!L$3-2022,FALSE)-VLOOKUP(Сокращения!$A120,Проектная_линия!$A$5:$N$150,5+Сокращения!L$3-2022,FALSE))/(1-Коэффициенты!J$32)*VLOOKUP(Сокращения!$C120,Коэффициенты!$B$5:$L$14,2+Сокращения!L$3-2022,FALSE)/10^6</f>
        <v>1.0347569997389698</v>
      </c>
      <c r="M120" s="69">
        <f>(VLOOKUP($A120,Базовая_линия!$A$5:$N$150,5+Сокращения!M$3-2022,FALSE)-VLOOKUP(Сокращения!$A120,Проектная_линия!$A$5:$N$150,5+Сокращения!M$3-2022,FALSE))/(1-Коэффициенты!K$32)*VLOOKUP(Сокращения!$C120,Коэффициенты!$B$5:$L$14,2+Сокращения!M$3-2022,FALSE)/10^6</f>
        <v>0</v>
      </c>
      <c r="N120" s="69">
        <f t="shared" si="2"/>
        <v>16.605192167474414</v>
      </c>
    </row>
    <row r="121" spans="1:14" x14ac:dyDescent="0.25">
      <c r="A121" s="75" t="s">
        <v>197</v>
      </c>
      <c r="B121" s="68" t="s">
        <v>198</v>
      </c>
      <c r="C121" s="76" t="s">
        <v>314</v>
      </c>
      <c r="D121" s="81"/>
      <c r="E121" s="84">
        <f>(VLOOKUP($A121,Базовая_линия!$A$5:$N$150,5+Сокращения!E$3-2022,FALSE)-VLOOKUP(Сокращения!$A121,Проектная_линия!$A$5:$N$150,5+Сокращения!E$3-2022,FALSE))/(1-Коэффициенты!C$32)*VLOOKUP(Сокращения!$C121,Коэффициенты!$B$5:$L$14,2+Сокращения!E$3-2022,FALSE)/10^6</f>
        <v>0</v>
      </c>
      <c r="F121" s="69">
        <f>(VLOOKUP($A121,Базовая_линия!$A$5:$N$150,5+Сокращения!F$3-2022,FALSE)-VLOOKUP(Сокращения!$A121,Проектная_линия!$A$5:$N$150,5+Сокращения!F$3-2022,FALSE))/(1-Коэффициенты!D$32)*VLOOKUP(Сокращения!$C121,Коэффициенты!$B$5:$L$14,2+Сокращения!F$3-2022,FALSE)/10^6</f>
        <v>0</v>
      </c>
      <c r="G121" s="69">
        <f>(VLOOKUP($A121,Базовая_линия!$A$5:$N$150,5+Сокращения!G$3-2022,FALSE)-VLOOKUP(Сокращения!$A121,Проектная_линия!$A$5:$N$150,5+Сокращения!G$3-2022,FALSE))/(1-Коэффициенты!E$32)*VLOOKUP(Сокращения!$C121,Коэффициенты!$B$5:$L$14,2+Сокращения!G$3-2022,FALSE)/10^6</f>
        <v>1.8559452737824438</v>
      </c>
      <c r="H121" s="69">
        <f>(VLOOKUP($A121,Базовая_линия!$A$5:$N$150,5+Сокращения!H$3-2022,FALSE)-VLOOKUP(Сокращения!$A121,Проектная_линия!$A$5:$N$150,5+Сокращения!H$3-2022,FALSE))/(1-Коэффициенты!F$32)*VLOOKUP(Сокращения!$C121,Коэффициенты!$B$5:$L$14,2+Сокращения!H$3-2022,FALSE)/10^6</f>
        <v>3.3209251874943253</v>
      </c>
      <c r="I121" s="69">
        <f>(VLOOKUP($A121,Базовая_линия!$A$5:$N$150,5+Сокращения!I$3-2022,FALSE)-VLOOKUP(Сокращения!$A121,Проектная_линия!$A$5:$N$150,5+Сокращения!I$3-2022,FALSE))/(1-Коэффициенты!G$32)*VLOOKUP(Сокращения!$C121,Коэффициенты!$B$5:$L$14,2+Сокращения!I$3-2022,FALSE)/10^6</f>
        <v>3.3209251874943253</v>
      </c>
      <c r="J121" s="69">
        <f>(VLOOKUP($A121,Базовая_линия!$A$5:$N$150,5+Сокращения!J$3-2022,FALSE)-VLOOKUP(Сокращения!$A121,Проектная_линия!$A$5:$N$150,5+Сокращения!J$3-2022,FALSE))/(1-Коэффициенты!H$32)*VLOOKUP(Сокращения!$C121,Коэффициенты!$B$5:$L$14,2+Сокращения!J$3-2022,FALSE)/10^6</f>
        <v>3.3209251874943253</v>
      </c>
      <c r="K121" s="69">
        <f>(VLOOKUP($A121,Базовая_линия!$A$5:$N$150,5+Сокращения!K$3-2022,FALSE)-VLOOKUP(Сокращения!$A121,Проектная_линия!$A$5:$N$150,5+Сокращения!K$3-2022,FALSE))/(1-Коэффициенты!I$32)*VLOOKUP(Сокращения!$C121,Коэффициенты!$B$5:$L$14,2+Сокращения!K$3-2022,FALSE)/10^6</f>
        <v>3.3209251874943253</v>
      </c>
      <c r="L121" s="69">
        <f>(VLOOKUP($A121,Базовая_линия!$A$5:$N$150,5+Сокращения!L$3-2022,FALSE)-VLOOKUP(Сокращения!$A121,Проектная_линия!$A$5:$N$150,5+Сокращения!L$3-2022,FALSE))/(1-Коэффициенты!J$32)*VLOOKUP(Сокращения!$C121,Коэффициенты!$B$5:$L$14,2+Сокращения!L$3-2022,FALSE)/10^6</f>
        <v>0.70023426570980396</v>
      </c>
      <c r="M121" s="69">
        <f>(VLOOKUP($A121,Базовая_линия!$A$5:$N$150,5+Сокращения!M$3-2022,FALSE)-VLOOKUP(Сокращения!$A121,Проектная_линия!$A$5:$N$150,5+Сокращения!M$3-2022,FALSE))/(1-Коэффициенты!K$32)*VLOOKUP(Сокращения!$C121,Коэффициенты!$B$5:$L$14,2+Сокращения!M$3-2022,FALSE)/10^6</f>
        <v>0</v>
      </c>
      <c r="N121" s="69">
        <f t="shared" si="2"/>
        <v>15.839880289469548</v>
      </c>
    </row>
    <row r="122" spans="1:14" x14ac:dyDescent="0.25">
      <c r="A122" s="75" t="s">
        <v>247</v>
      </c>
      <c r="B122" s="68" t="s">
        <v>248</v>
      </c>
      <c r="C122" s="76" t="s">
        <v>314</v>
      </c>
      <c r="D122" s="81"/>
      <c r="E122" s="84">
        <f>(VLOOKUP($A122,Базовая_линия!$A$5:$N$150,5+Сокращения!E$3-2022,FALSE)-VLOOKUP(Сокращения!$A122,Проектная_линия!$A$5:$N$150,5+Сокращения!E$3-2022,FALSE))/(1-Коэффициенты!C$32)*VLOOKUP(Сокращения!$C122,Коэффициенты!$B$5:$L$14,2+Сокращения!E$3-2022,FALSE)/10^6</f>
        <v>0</v>
      </c>
      <c r="F122" s="69">
        <f>(VLOOKUP($A122,Базовая_линия!$A$5:$N$150,5+Сокращения!F$3-2022,FALSE)-VLOOKUP(Сокращения!$A122,Проектная_линия!$A$5:$N$150,5+Сокращения!F$3-2022,FALSE))/(1-Коэффициенты!D$32)*VLOOKUP(Сокращения!$C122,Коэффициенты!$B$5:$L$14,2+Сокращения!F$3-2022,FALSE)/10^6</f>
        <v>0</v>
      </c>
      <c r="G122" s="69">
        <f>(VLOOKUP($A122,Базовая_линия!$A$5:$N$150,5+Сокращения!G$3-2022,FALSE)-VLOOKUP(Сокращения!$A122,Проектная_линия!$A$5:$N$150,5+Сокращения!G$3-2022,FALSE))/(1-Коэффициенты!E$32)*VLOOKUP(Сокращения!$C122,Коэффициенты!$B$5:$L$14,2+Сокращения!G$3-2022,FALSE)/10^6</f>
        <v>-0.11515197832945878</v>
      </c>
      <c r="H122" s="69">
        <f>(VLOOKUP($A122,Базовая_линия!$A$5:$N$150,5+Сокращения!H$3-2022,FALSE)-VLOOKUP(Сокращения!$A122,Проектная_линия!$A$5:$N$150,5+Сокращения!H$3-2022,FALSE))/(1-Коэффициенты!F$32)*VLOOKUP(Сокращения!$C122,Коэффициенты!$B$5:$L$14,2+Сокращения!H$3-2022,FALSE)/10^6</f>
        <v>3.8989383759556655</v>
      </c>
      <c r="I122" s="69">
        <f>(VLOOKUP($A122,Базовая_линия!$A$5:$N$150,5+Сокращения!I$3-2022,FALSE)-VLOOKUP(Сокращения!$A122,Проектная_линия!$A$5:$N$150,5+Сокращения!I$3-2022,FALSE))/(1-Коэффициенты!G$32)*VLOOKUP(Сокращения!$C122,Коэффициенты!$B$5:$L$14,2+Сокращения!I$3-2022,FALSE)/10^6</f>
        <v>3.8989383759556655</v>
      </c>
      <c r="J122" s="69">
        <f>(VLOOKUP($A122,Базовая_линия!$A$5:$N$150,5+Сокращения!J$3-2022,FALSE)-VLOOKUP(Сокращения!$A122,Проектная_линия!$A$5:$N$150,5+Сокращения!J$3-2022,FALSE))/(1-Коэффициенты!H$32)*VLOOKUP(Сокращения!$C122,Коэффициенты!$B$5:$L$14,2+Сокращения!J$3-2022,FALSE)/10^6</f>
        <v>3.8989383759556655</v>
      </c>
      <c r="K122" s="69">
        <f>(VLOOKUP($A122,Базовая_линия!$A$5:$N$150,5+Сокращения!K$3-2022,FALSE)-VLOOKUP(Сокращения!$A122,Проектная_линия!$A$5:$N$150,5+Сокращения!K$3-2022,FALSE))/(1-Коэффициенты!I$32)*VLOOKUP(Сокращения!$C122,Коэффициенты!$B$5:$L$14,2+Сокращения!K$3-2022,FALSE)/10^6</f>
        <v>3.8989383759556655</v>
      </c>
      <c r="L122" s="69">
        <f>(VLOOKUP($A122,Базовая_линия!$A$5:$N$150,5+Сокращения!L$3-2022,FALSE)-VLOOKUP(Сокращения!$A122,Проектная_линия!$A$5:$N$150,5+Сокращения!L$3-2022,FALSE))/(1-Коэффициенты!J$32)*VLOOKUP(Сокращения!$C122,Коэффициенты!$B$5:$L$14,2+Сокращения!L$3-2022,FALSE)/10^6</f>
        <v>3.4986353664806056</v>
      </c>
      <c r="M122" s="69">
        <f>(VLOOKUP($A122,Базовая_линия!$A$5:$N$150,5+Сокращения!M$3-2022,FALSE)-VLOOKUP(Сокращения!$A122,Проектная_линия!$A$5:$N$150,5+Сокращения!M$3-2022,FALSE))/(1-Коэффициенты!K$32)*VLOOKUP(Сокращения!$C122,Коэффициенты!$B$5:$L$14,2+Сокращения!M$3-2022,FALSE)/10^6</f>
        <v>0</v>
      </c>
      <c r="N122" s="69">
        <f t="shared" si="2"/>
        <v>18.979236891973809</v>
      </c>
    </row>
    <row r="123" spans="1:14" x14ac:dyDescent="0.25">
      <c r="A123" s="77" t="s">
        <v>205</v>
      </c>
      <c r="B123" s="68" t="s">
        <v>206</v>
      </c>
      <c r="C123" s="76" t="s">
        <v>314</v>
      </c>
      <c r="D123" s="81"/>
      <c r="E123" s="84">
        <f>(VLOOKUP($A123,Базовая_линия!$A$5:$N$150,5+Сокращения!E$3-2022,FALSE)-VLOOKUP(Сокращения!$A123,Проектная_линия!$A$5:$N$150,5+Сокращения!E$3-2022,FALSE))/(1-Коэффициенты!C$32)*VLOOKUP(Сокращения!$C123,Коэффициенты!$B$5:$L$14,2+Сокращения!E$3-2022,FALSE)/10^6</f>
        <v>0</v>
      </c>
      <c r="F123" s="69">
        <f>(VLOOKUP($A123,Базовая_линия!$A$5:$N$150,5+Сокращения!F$3-2022,FALSE)-VLOOKUP(Сокращения!$A123,Проектная_линия!$A$5:$N$150,5+Сокращения!F$3-2022,FALSE))/(1-Коэффициенты!D$32)*VLOOKUP(Сокращения!$C123,Коэффициенты!$B$5:$L$14,2+Сокращения!F$3-2022,FALSE)/10^6</f>
        <v>0</v>
      </c>
      <c r="G123" s="69">
        <f>(VLOOKUP($A123,Базовая_линия!$A$5:$N$150,5+Сокращения!G$3-2022,FALSE)-VLOOKUP(Сокращения!$A123,Проектная_линия!$A$5:$N$150,5+Сокращения!G$3-2022,FALSE))/(1-Коэффициенты!E$32)*VLOOKUP(Сокращения!$C123,Коэффициенты!$B$5:$L$14,2+Сокращения!G$3-2022,FALSE)/10^6</f>
        <v>5.6688043347106376</v>
      </c>
      <c r="H123" s="69">
        <f>(VLOOKUP($A123,Базовая_линия!$A$5:$N$150,5+Сокращения!H$3-2022,FALSE)-VLOOKUP(Сокращения!$A123,Проектная_линия!$A$5:$N$150,5+Сокращения!H$3-2022,FALSE))/(1-Коэффициенты!F$32)*VLOOKUP(Сокращения!$C123,Коэффициенты!$B$5:$L$14,2+Сокращения!H$3-2022,FALSE)/10^6</f>
        <v>17.213558120191912</v>
      </c>
      <c r="I123" s="69">
        <f>(VLOOKUP($A123,Базовая_линия!$A$5:$N$150,5+Сокращения!I$3-2022,FALSE)-VLOOKUP(Сокращения!$A123,Проектная_линия!$A$5:$N$150,5+Сокращения!I$3-2022,FALSE))/(1-Коэффициенты!G$32)*VLOOKUP(Сокращения!$C123,Коэффициенты!$B$5:$L$14,2+Сокращения!I$3-2022,FALSE)/10^6</f>
        <v>17.213558120191912</v>
      </c>
      <c r="J123" s="69">
        <f>(VLOOKUP($A123,Базовая_линия!$A$5:$N$150,5+Сокращения!J$3-2022,FALSE)-VLOOKUP(Сокращения!$A123,Проектная_линия!$A$5:$N$150,5+Сокращения!J$3-2022,FALSE))/(1-Коэффициенты!H$32)*VLOOKUP(Сокращения!$C123,Коэффициенты!$B$5:$L$14,2+Сокращения!J$3-2022,FALSE)/10^6</f>
        <v>17.213558120191912</v>
      </c>
      <c r="K123" s="69">
        <f>(VLOOKUP($A123,Базовая_линия!$A$5:$N$150,5+Сокращения!K$3-2022,FALSE)-VLOOKUP(Сокращения!$A123,Проектная_линия!$A$5:$N$150,5+Сокращения!K$3-2022,FALSE))/(1-Коэффициенты!I$32)*VLOOKUP(Сокращения!$C123,Коэффициенты!$B$5:$L$14,2+Сокращения!K$3-2022,FALSE)/10^6</f>
        <v>17.213558120191912</v>
      </c>
      <c r="L123" s="69">
        <f>(VLOOKUP($A123,Базовая_линия!$A$5:$N$150,5+Сокращения!L$3-2022,FALSE)-VLOOKUP(Сокращения!$A123,Проектная_линия!$A$5:$N$150,5+Сокращения!L$3-2022,FALSE))/(1-Коэффициенты!J$32)*VLOOKUP(Сокращения!$C123,Коэффициенты!$B$5:$L$14,2+Сокращения!L$3-2022,FALSE)/10^6</f>
        <v>11.549195617071595</v>
      </c>
      <c r="M123" s="69">
        <f>(VLOOKUP($A123,Базовая_линия!$A$5:$N$150,5+Сокращения!M$3-2022,FALSE)-VLOOKUP(Сокращения!$A123,Проектная_линия!$A$5:$N$150,5+Сокращения!M$3-2022,FALSE))/(1-Коэффициенты!K$32)*VLOOKUP(Сокращения!$C123,Коэффициенты!$B$5:$L$14,2+Сокращения!M$3-2022,FALSE)/10^6</f>
        <v>0</v>
      </c>
      <c r="N123" s="69">
        <f t="shared" si="2"/>
        <v>86.072232432549882</v>
      </c>
    </row>
    <row r="124" spans="1:14" x14ac:dyDescent="0.25">
      <c r="A124" s="77" t="s">
        <v>249</v>
      </c>
      <c r="B124" s="68" t="s">
        <v>250</v>
      </c>
      <c r="C124" s="76" t="s">
        <v>314</v>
      </c>
      <c r="D124" s="81"/>
      <c r="E124" s="84">
        <f>(VLOOKUP($A124,Базовая_линия!$A$5:$N$150,5+Сокращения!E$3-2022,FALSE)-VLOOKUP(Сокращения!$A124,Проектная_линия!$A$5:$N$150,5+Сокращения!E$3-2022,FALSE))/(1-Коэффициенты!C$32)*VLOOKUP(Сокращения!$C124,Коэффициенты!$B$5:$L$14,2+Сокращения!E$3-2022,FALSE)/10^6</f>
        <v>0</v>
      </c>
      <c r="F124" s="69">
        <f>(VLOOKUP($A124,Базовая_линия!$A$5:$N$150,5+Сокращения!F$3-2022,FALSE)-VLOOKUP(Сокращения!$A124,Проектная_линия!$A$5:$N$150,5+Сокращения!F$3-2022,FALSE))/(1-Коэффициенты!D$32)*VLOOKUP(Сокращения!$C124,Коэффициенты!$B$5:$L$14,2+Сокращения!F$3-2022,FALSE)/10^6</f>
        <v>0</v>
      </c>
      <c r="G124" s="69">
        <f>(VLOOKUP($A124,Базовая_линия!$A$5:$N$150,5+Сокращения!G$3-2022,FALSE)-VLOOKUP(Сокращения!$A124,Проектная_линия!$A$5:$N$150,5+Сокращения!G$3-2022,FALSE))/(1-Коэффициенты!E$32)*VLOOKUP(Сокращения!$C124,Коэффициенты!$B$5:$L$14,2+Сокращения!G$3-2022,FALSE)/10^6</f>
        <v>13.93235019319445</v>
      </c>
      <c r="H124" s="69">
        <f>(VLOOKUP($A124,Базовая_линия!$A$5:$N$150,5+Сокращения!H$3-2022,FALSE)-VLOOKUP(Сокращения!$A124,Проектная_линия!$A$5:$N$150,5+Сокращения!H$3-2022,FALSE))/(1-Коэффициенты!F$32)*VLOOKUP(Сокращения!$C124,Коэффициенты!$B$5:$L$14,2+Сокращения!H$3-2022,FALSE)/10^6</f>
        <v>15.330080500542135</v>
      </c>
      <c r="I124" s="69">
        <f>(VLOOKUP($A124,Базовая_линия!$A$5:$N$150,5+Сокращения!I$3-2022,FALSE)-VLOOKUP(Сокращения!$A124,Проектная_линия!$A$5:$N$150,5+Сокращения!I$3-2022,FALSE))/(1-Коэффициенты!G$32)*VLOOKUP(Сокращения!$C124,Коэффициенты!$B$5:$L$14,2+Сокращения!I$3-2022,FALSE)/10^6</f>
        <v>15.330080500542135</v>
      </c>
      <c r="J124" s="69">
        <f>(VLOOKUP($A124,Базовая_линия!$A$5:$N$150,5+Сокращения!J$3-2022,FALSE)-VLOOKUP(Сокращения!$A124,Проектная_линия!$A$5:$N$150,5+Сокращения!J$3-2022,FALSE))/(1-Коэффициенты!H$32)*VLOOKUP(Сокращения!$C124,Коэффициенты!$B$5:$L$14,2+Сокращения!J$3-2022,FALSE)/10^6</f>
        <v>15.330080500542135</v>
      </c>
      <c r="K124" s="69">
        <f>(VLOOKUP($A124,Базовая_линия!$A$5:$N$150,5+Сокращения!K$3-2022,FALSE)-VLOOKUP(Сокращения!$A124,Проектная_линия!$A$5:$N$150,5+Сокращения!K$3-2022,FALSE))/(1-Коэффициенты!I$32)*VLOOKUP(Сокращения!$C124,Коэффициенты!$B$5:$L$14,2+Сокращения!K$3-2022,FALSE)/10^6</f>
        <v>15.330080500542135</v>
      </c>
      <c r="L124" s="69">
        <f>(VLOOKUP($A124,Базовая_линия!$A$5:$N$150,5+Сокращения!L$3-2022,FALSE)-VLOOKUP(Сокращения!$A124,Проектная_линия!$A$5:$N$150,5+Сокращения!L$3-2022,FALSE))/(1-Коэффициенты!J$32)*VLOOKUP(Сокращения!$C124,Коэффициенты!$B$5:$L$14,2+Сокращения!L$3-2022,FALSE)/10^6</f>
        <v>1.4046534697356321</v>
      </c>
      <c r="M124" s="69">
        <f>(VLOOKUP($A124,Базовая_линия!$A$5:$N$150,5+Сокращения!M$3-2022,FALSE)-VLOOKUP(Сокращения!$A124,Проектная_линия!$A$5:$N$150,5+Сокращения!M$3-2022,FALSE))/(1-Коэффициенты!K$32)*VLOOKUP(Сокращения!$C124,Коэффициенты!$B$5:$L$14,2+Сокращения!M$3-2022,FALSE)/10^6</f>
        <v>0</v>
      </c>
      <c r="N124" s="69">
        <f t="shared" si="2"/>
        <v>76.657325665098625</v>
      </c>
    </row>
    <row r="125" spans="1:14" x14ac:dyDescent="0.25">
      <c r="A125" s="75" t="s">
        <v>301</v>
      </c>
      <c r="B125" s="68" t="s">
        <v>302</v>
      </c>
      <c r="C125" s="76" t="s">
        <v>314</v>
      </c>
      <c r="D125" s="81"/>
      <c r="E125" s="84">
        <f>(VLOOKUP($A125,Базовая_линия!$A$5:$N$150,5+Сокращения!E$3-2022,FALSE)-VLOOKUP(Сокращения!$A125,Проектная_линия!$A$5:$N$150,5+Сокращения!E$3-2022,FALSE))/(1-Коэффициенты!C$32)*VLOOKUP(Сокращения!$C125,Коэффициенты!$B$5:$L$14,2+Сокращения!E$3-2022,FALSE)/10^6</f>
        <v>0</v>
      </c>
      <c r="F125" s="69">
        <f>(VLOOKUP($A125,Базовая_линия!$A$5:$N$150,5+Сокращения!F$3-2022,FALSE)-VLOOKUP(Сокращения!$A125,Проектная_линия!$A$5:$N$150,5+Сокращения!F$3-2022,FALSE))/(1-Коэффициенты!D$32)*VLOOKUP(Сокращения!$C125,Коэффициенты!$B$5:$L$14,2+Сокращения!F$3-2022,FALSE)/10^6</f>
        <v>0</v>
      </c>
      <c r="G125" s="69">
        <f>(VLOOKUP($A125,Базовая_линия!$A$5:$N$150,5+Сокращения!G$3-2022,FALSE)-VLOOKUP(Сокращения!$A125,Проектная_линия!$A$5:$N$150,5+Сокращения!G$3-2022,FALSE))/(1-Коэффициенты!E$32)*VLOOKUP(Сокращения!$C125,Коэффициенты!$B$5:$L$14,2+Сокращения!G$3-2022,FALSE)/10^6</f>
        <v>2.8396403281634517</v>
      </c>
      <c r="H125" s="69">
        <f>(VLOOKUP($A125,Базовая_линия!$A$5:$N$150,5+Сокращения!H$3-2022,FALSE)-VLOOKUP(Сокращения!$A125,Проектная_линия!$A$5:$N$150,5+Сокращения!H$3-2022,FALSE))/(1-Коэффициенты!F$32)*VLOOKUP(Сокращения!$C125,Коэффициенты!$B$5:$L$14,2+Сокращения!H$3-2022,FALSE)/10^6</f>
        <v>4.9232368997894005</v>
      </c>
      <c r="I125" s="69">
        <f>(VLOOKUP($A125,Базовая_линия!$A$5:$N$150,5+Сокращения!I$3-2022,FALSE)-VLOOKUP(Сокращения!$A125,Проектная_линия!$A$5:$N$150,5+Сокращения!I$3-2022,FALSE))/(1-Коэффициенты!G$32)*VLOOKUP(Сокращения!$C125,Коэффициенты!$B$5:$L$14,2+Сокращения!I$3-2022,FALSE)/10^6</f>
        <v>4.9232368997894005</v>
      </c>
      <c r="J125" s="69">
        <f>(VLOOKUP($A125,Базовая_линия!$A$5:$N$150,5+Сокращения!J$3-2022,FALSE)-VLOOKUP(Сокращения!$A125,Проектная_линия!$A$5:$N$150,5+Сокращения!J$3-2022,FALSE))/(1-Коэффициенты!H$32)*VLOOKUP(Сокращения!$C125,Коэффициенты!$B$5:$L$14,2+Сокращения!J$3-2022,FALSE)/10^6</f>
        <v>4.9232368997894005</v>
      </c>
      <c r="K125" s="69">
        <f>(VLOOKUP($A125,Базовая_линия!$A$5:$N$150,5+Сокращения!K$3-2022,FALSE)-VLOOKUP(Сокращения!$A125,Проектная_линия!$A$5:$N$150,5+Сокращения!K$3-2022,FALSE))/(1-Коэффициенты!I$32)*VLOOKUP(Сокращения!$C125,Коэффициенты!$B$5:$L$14,2+Сокращения!K$3-2022,FALSE)/10^6</f>
        <v>4.9232368997894005</v>
      </c>
      <c r="L125" s="69">
        <f>(VLOOKUP($A125,Базовая_линия!$A$5:$N$150,5+Сокращения!L$3-2022,FALSE)-VLOOKUP(Сокращения!$A125,Проектная_линия!$A$5:$N$150,5+Сокращения!L$3-2022,FALSE))/(1-Коэффициенты!J$32)*VLOOKUP(Сокращения!$C125,Коэффициенты!$B$5:$L$14,2+Сокращения!L$3-2022,FALSE)/10^6</f>
        <v>2.0835965716259381</v>
      </c>
      <c r="M125" s="69">
        <f>(VLOOKUP($A125,Базовая_линия!$A$5:$N$150,5+Сокращения!M$3-2022,FALSE)-VLOOKUP(Сокращения!$A125,Проектная_линия!$A$5:$N$150,5+Сокращения!M$3-2022,FALSE))/(1-Коэффициенты!K$32)*VLOOKUP(Сокращения!$C125,Коэффициенты!$B$5:$L$14,2+Сокращения!M$3-2022,FALSE)/10^6</f>
        <v>0</v>
      </c>
      <c r="N125" s="69">
        <f t="shared" si="2"/>
        <v>24.616184498946996</v>
      </c>
    </row>
    <row r="126" spans="1:14" x14ac:dyDescent="0.25">
      <c r="A126" s="75" t="s">
        <v>43</v>
      </c>
      <c r="B126" s="68" t="s">
        <v>44</v>
      </c>
      <c r="C126" s="76" t="s">
        <v>314</v>
      </c>
      <c r="D126" s="81"/>
      <c r="E126" s="84">
        <f>(VLOOKUP($A126,Базовая_линия!$A$5:$N$150,5+Сокращения!E$3-2022,FALSE)-VLOOKUP(Сокращения!$A126,Проектная_линия!$A$5:$N$150,5+Сокращения!E$3-2022,FALSE))/(1-Коэффициенты!C$32)*VLOOKUP(Сокращения!$C126,Коэффициенты!$B$5:$L$14,2+Сокращения!E$3-2022,FALSE)/10^6</f>
        <v>0</v>
      </c>
      <c r="F126" s="69">
        <f>(VLOOKUP($A126,Базовая_линия!$A$5:$N$150,5+Сокращения!F$3-2022,FALSE)-VLOOKUP(Сокращения!$A126,Проектная_линия!$A$5:$N$150,5+Сокращения!F$3-2022,FALSE))/(1-Коэффициенты!D$32)*VLOOKUP(Сокращения!$C126,Коэффициенты!$B$5:$L$14,2+Сокращения!F$3-2022,FALSE)/10^6</f>
        <v>0</v>
      </c>
      <c r="G126" s="69">
        <f>(VLOOKUP($A126,Базовая_линия!$A$5:$N$150,5+Сокращения!G$3-2022,FALSE)-VLOOKUP(Сокращения!$A126,Проектная_линия!$A$5:$N$150,5+Сокращения!G$3-2022,FALSE))/(1-Коэффициенты!E$32)*VLOOKUP(Сокращения!$C126,Коэффициенты!$B$5:$L$14,2+Сокращения!G$3-2022,FALSE)/10^6</f>
        <v>1.7390098143357058</v>
      </c>
      <c r="H126" s="69">
        <f>(VLOOKUP($A126,Базовая_линия!$A$5:$N$150,5+Сокращения!H$3-2022,FALSE)-VLOOKUP(Сокращения!$A126,Проектная_линия!$A$5:$N$150,5+Сокращения!H$3-2022,FALSE))/(1-Коэффициенты!F$32)*VLOOKUP(Сокращения!$C126,Коэффициенты!$B$5:$L$14,2+Сокращения!H$3-2022,FALSE)/10^6</f>
        <v>9.248235429467508</v>
      </c>
      <c r="I126" s="69">
        <f>(VLOOKUP($A126,Базовая_линия!$A$5:$N$150,5+Сокращения!I$3-2022,FALSE)-VLOOKUP(Сокращения!$A126,Проектная_линия!$A$5:$N$150,5+Сокращения!I$3-2022,FALSE))/(1-Коэффициенты!G$32)*VLOOKUP(Сокращения!$C126,Коэффициенты!$B$5:$L$14,2+Сокращения!I$3-2022,FALSE)/10^6</f>
        <v>9.248235429467508</v>
      </c>
      <c r="J126" s="69">
        <f>(VLOOKUP($A126,Базовая_линия!$A$5:$N$150,5+Сокращения!J$3-2022,FALSE)-VLOOKUP(Сокращения!$A126,Проектная_линия!$A$5:$N$150,5+Сокращения!J$3-2022,FALSE))/(1-Коэффициенты!H$32)*VLOOKUP(Сокращения!$C126,Коэффициенты!$B$5:$L$14,2+Сокращения!J$3-2022,FALSE)/10^6</f>
        <v>9.248235429467508</v>
      </c>
      <c r="K126" s="69">
        <f>(VLOOKUP($A126,Базовая_линия!$A$5:$N$150,5+Сокращения!K$3-2022,FALSE)-VLOOKUP(Сокращения!$A126,Проектная_линия!$A$5:$N$150,5+Сокращения!K$3-2022,FALSE))/(1-Коэффициенты!I$32)*VLOOKUP(Сокращения!$C126,Коэффициенты!$B$5:$L$14,2+Сокращения!K$3-2022,FALSE)/10^6</f>
        <v>9.248235429467508</v>
      </c>
      <c r="L126" s="69">
        <f>(VLOOKUP($A126,Базовая_линия!$A$5:$N$150,5+Сокращения!L$3-2022,FALSE)-VLOOKUP(Сокращения!$A126,Проектная_линия!$A$5:$N$150,5+Сокращения!L$3-2022,FALSE))/(1-Коэффициенты!J$32)*VLOOKUP(Сокращения!$C126,Коэффициенты!$B$5:$L$14,2+Сокращения!L$3-2022,FALSE)/10^6</f>
        <v>7.5092256151318084</v>
      </c>
      <c r="M126" s="69">
        <f>(VLOOKUP($A126,Базовая_линия!$A$5:$N$150,5+Сокращения!M$3-2022,FALSE)-VLOOKUP(Сокращения!$A126,Проектная_линия!$A$5:$N$150,5+Сокращения!M$3-2022,FALSE))/(1-Коэффициенты!K$32)*VLOOKUP(Сокращения!$C126,Коэффициенты!$B$5:$L$14,2+Сокращения!M$3-2022,FALSE)/10^6</f>
        <v>0</v>
      </c>
      <c r="N126" s="69">
        <f t="shared" si="2"/>
        <v>46.241177147337545</v>
      </c>
    </row>
    <row r="127" spans="1:14" x14ac:dyDescent="0.25">
      <c r="A127" s="75" t="s">
        <v>189</v>
      </c>
      <c r="B127" s="68" t="s">
        <v>190</v>
      </c>
      <c r="C127" s="76" t="s">
        <v>314</v>
      </c>
      <c r="D127" s="81"/>
      <c r="E127" s="84">
        <f>(VLOOKUP($A127,Базовая_линия!$A$5:$N$150,5+Сокращения!E$3-2022,FALSE)-VLOOKUP(Сокращения!$A127,Проектная_линия!$A$5:$N$150,5+Сокращения!E$3-2022,FALSE))/(1-Коэффициенты!C$32)*VLOOKUP(Сокращения!$C127,Коэффициенты!$B$5:$L$14,2+Сокращения!E$3-2022,FALSE)/10^6</f>
        <v>0</v>
      </c>
      <c r="F127" s="69">
        <f>(VLOOKUP($A127,Базовая_линия!$A$5:$N$150,5+Сокращения!F$3-2022,FALSE)-VLOOKUP(Сокращения!$A127,Проектная_линия!$A$5:$N$150,5+Сокращения!F$3-2022,FALSE))/(1-Коэффициенты!D$32)*VLOOKUP(Сокращения!$C127,Коэффициенты!$B$5:$L$14,2+Сокращения!F$3-2022,FALSE)/10^6</f>
        <v>0</v>
      </c>
      <c r="G127" s="69">
        <f>(VLOOKUP($A127,Базовая_линия!$A$5:$N$150,5+Сокращения!G$3-2022,FALSE)-VLOOKUP(Сокращения!$A127,Проектная_линия!$A$5:$N$150,5+Сокращения!G$3-2022,FALSE))/(1-Коэффициенты!E$32)*VLOOKUP(Сокращения!$C127,Коэффициенты!$B$5:$L$14,2+Сокращения!G$3-2022,FALSE)/10^6</f>
        <v>2.4188482686166579</v>
      </c>
      <c r="H127" s="69">
        <f>(VLOOKUP($A127,Базовая_линия!$A$5:$N$150,5+Сокращения!H$3-2022,FALSE)-VLOOKUP(Сокращения!$A127,Проектная_линия!$A$5:$N$150,5+Сокращения!H$3-2022,FALSE))/(1-Коэффициенты!F$32)*VLOOKUP(Сокращения!$C127,Коэффициенты!$B$5:$L$14,2+Сокращения!H$3-2022,FALSE)/10^6</f>
        <v>6.9700370231122806</v>
      </c>
      <c r="I127" s="69">
        <f>(VLOOKUP($A127,Базовая_линия!$A$5:$N$150,5+Сокращения!I$3-2022,FALSE)-VLOOKUP(Сокращения!$A127,Проектная_линия!$A$5:$N$150,5+Сокращения!I$3-2022,FALSE))/(1-Коэффициенты!G$32)*VLOOKUP(Сокращения!$C127,Коэффициенты!$B$5:$L$14,2+Сокращения!I$3-2022,FALSE)/10^6</f>
        <v>6.9700370231122806</v>
      </c>
      <c r="J127" s="69">
        <f>(VLOOKUP($A127,Базовая_линия!$A$5:$N$150,5+Сокращения!J$3-2022,FALSE)-VLOOKUP(Сокращения!$A127,Проектная_линия!$A$5:$N$150,5+Сокращения!J$3-2022,FALSE))/(1-Коэффициенты!H$32)*VLOOKUP(Сокращения!$C127,Коэффициенты!$B$5:$L$14,2+Сокращения!J$3-2022,FALSE)/10^6</f>
        <v>6.9700370231122806</v>
      </c>
      <c r="K127" s="69">
        <f>(VLOOKUP($A127,Базовая_линия!$A$5:$N$150,5+Сокращения!K$3-2022,FALSE)-VLOOKUP(Сокращения!$A127,Проектная_линия!$A$5:$N$150,5+Сокращения!K$3-2022,FALSE))/(1-Коэффициенты!I$32)*VLOOKUP(Сокращения!$C127,Коэффициенты!$B$5:$L$14,2+Сокращения!K$3-2022,FALSE)/10^6</f>
        <v>6.9700370231122806</v>
      </c>
      <c r="L127" s="69">
        <f>(VLOOKUP($A127,Базовая_линия!$A$5:$N$150,5+Сокращения!L$3-2022,FALSE)-VLOOKUP(Сокращения!$A127,Проектная_линия!$A$5:$N$150,5+Сокращения!L$3-2022,FALSE))/(1-Коэффициенты!J$32)*VLOOKUP(Сокращения!$C127,Коэффициенты!$B$5:$L$14,2+Сокращения!L$3-2022,FALSE)/10^6</f>
        <v>4.5511887544956329</v>
      </c>
      <c r="M127" s="69">
        <f>(VLOOKUP($A127,Базовая_линия!$A$5:$N$150,5+Сокращения!M$3-2022,FALSE)-VLOOKUP(Сокращения!$A127,Проектная_линия!$A$5:$N$150,5+Сокращения!M$3-2022,FALSE))/(1-Коэффициенты!K$32)*VLOOKUP(Сокращения!$C127,Коэффициенты!$B$5:$L$14,2+Сокращения!M$3-2022,FALSE)/10^6</f>
        <v>0</v>
      </c>
      <c r="N127" s="69">
        <f t="shared" si="2"/>
        <v>34.850185115561409</v>
      </c>
    </row>
    <row r="128" spans="1:14" x14ac:dyDescent="0.25">
      <c r="A128" s="75" t="s">
        <v>157</v>
      </c>
      <c r="B128" s="68" t="s">
        <v>158</v>
      </c>
      <c r="C128" s="76" t="s">
        <v>314</v>
      </c>
      <c r="D128" s="81"/>
      <c r="E128" s="84">
        <f>(VLOOKUP($A128,Базовая_линия!$A$5:$N$150,5+Сокращения!E$3-2022,FALSE)-VLOOKUP(Сокращения!$A128,Проектная_линия!$A$5:$N$150,5+Сокращения!E$3-2022,FALSE))/(1-Коэффициенты!C$32)*VLOOKUP(Сокращения!$C128,Коэффициенты!$B$5:$L$14,2+Сокращения!E$3-2022,FALSE)/10^6</f>
        <v>0</v>
      </c>
      <c r="F128" s="69">
        <f>(VLOOKUP($A128,Базовая_линия!$A$5:$N$150,5+Сокращения!F$3-2022,FALSE)-VLOOKUP(Сокращения!$A128,Проектная_линия!$A$5:$N$150,5+Сокращения!F$3-2022,FALSE))/(1-Коэффициенты!D$32)*VLOOKUP(Сокращения!$C128,Коэффициенты!$B$5:$L$14,2+Сокращения!F$3-2022,FALSE)/10^6</f>
        <v>0</v>
      </c>
      <c r="G128" s="69">
        <f>(VLOOKUP($A128,Базовая_линия!$A$5:$N$150,5+Сокращения!G$3-2022,FALSE)-VLOOKUP(Сокращения!$A128,Проектная_линия!$A$5:$N$150,5+Сокращения!G$3-2022,FALSE))/(1-Коэффициенты!E$32)*VLOOKUP(Сокращения!$C128,Коэффициенты!$B$5:$L$14,2+Сокращения!G$3-2022,FALSE)/10^6</f>
        <v>4.204835404846154</v>
      </c>
      <c r="H128" s="69">
        <f>(VLOOKUP($A128,Базовая_линия!$A$5:$N$150,5+Сокращения!H$3-2022,FALSE)-VLOOKUP(Сокращения!$A128,Проектная_линия!$A$5:$N$150,5+Сокращения!H$3-2022,FALSE))/(1-Коэффициенты!F$32)*VLOOKUP(Сокращения!$C128,Коэффициенты!$B$5:$L$14,2+Сокращения!H$3-2022,FALSE)/10^6</f>
        <v>7.4709133120912439</v>
      </c>
      <c r="I128" s="69">
        <f>(VLOOKUP($A128,Базовая_линия!$A$5:$N$150,5+Сокращения!I$3-2022,FALSE)-VLOOKUP(Сокращения!$A128,Проектная_линия!$A$5:$N$150,5+Сокращения!I$3-2022,FALSE))/(1-Коэффициенты!G$32)*VLOOKUP(Сокращения!$C128,Коэффициенты!$B$5:$L$14,2+Сокращения!I$3-2022,FALSE)/10^6</f>
        <v>7.4709133120912439</v>
      </c>
      <c r="J128" s="69">
        <f>(VLOOKUP($A128,Базовая_линия!$A$5:$N$150,5+Сокращения!J$3-2022,FALSE)-VLOOKUP(Сокращения!$A128,Проектная_линия!$A$5:$N$150,5+Сокращения!J$3-2022,FALSE))/(1-Коэффициенты!H$32)*VLOOKUP(Сокращения!$C128,Коэффициенты!$B$5:$L$14,2+Сокращения!J$3-2022,FALSE)/10^6</f>
        <v>7.4709133120912439</v>
      </c>
      <c r="K128" s="69">
        <f>(VLOOKUP($A128,Базовая_линия!$A$5:$N$150,5+Сокращения!K$3-2022,FALSE)-VLOOKUP(Сокращения!$A128,Проектная_линия!$A$5:$N$150,5+Сокращения!K$3-2022,FALSE))/(1-Коэффициенты!I$32)*VLOOKUP(Сокращения!$C128,Коэффициенты!$B$5:$L$14,2+Сокращения!K$3-2022,FALSE)/10^6</f>
        <v>7.4709133120912439</v>
      </c>
      <c r="L128" s="69">
        <f>(VLOOKUP($A128,Базовая_линия!$A$5:$N$150,5+Сокращения!L$3-2022,FALSE)-VLOOKUP(Сокращения!$A128,Проектная_линия!$A$5:$N$150,5+Сокращения!L$3-2022,FALSE))/(1-Коэффициенты!J$32)*VLOOKUP(Сокращения!$C128,Коэффициенты!$B$5:$L$14,2+Сокращения!L$3-2022,FALSE)/10^6</f>
        <v>3.2660779072450841</v>
      </c>
      <c r="M128" s="69">
        <f>(VLOOKUP($A128,Базовая_линия!$A$5:$N$150,5+Сокращения!M$3-2022,FALSE)-VLOOKUP(Сокращения!$A128,Проектная_линия!$A$5:$N$150,5+Сокращения!M$3-2022,FALSE))/(1-Коэффициенты!K$32)*VLOOKUP(Сокращения!$C128,Коэффициенты!$B$5:$L$14,2+Сокращения!M$3-2022,FALSE)/10^6</f>
        <v>0</v>
      </c>
      <c r="N128" s="69">
        <f t="shared" si="2"/>
        <v>37.354566560456213</v>
      </c>
    </row>
    <row r="129" spans="1:14" x14ac:dyDescent="0.25">
      <c r="A129" s="75" t="s">
        <v>29</v>
      </c>
      <c r="B129" s="68" t="s">
        <v>30</v>
      </c>
      <c r="C129" s="76" t="s">
        <v>314</v>
      </c>
      <c r="D129" s="81"/>
      <c r="E129" s="84">
        <f>(VLOOKUP($A129,Базовая_линия!$A$5:$N$150,5+Сокращения!E$3-2022,FALSE)-VLOOKUP(Сокращения!$A129,Проектная_линия!$A$5:$N$150,5+Сокращения!E$3-2022,FALSE))/(1-Коэффициенты!C$32)*VLOOKUP(Сокращения!$C129,Коэффициенты!$B$5:$L$14,2+Сокращения!E$3-2022,FALSE)/10^6</f>
        <v>0</v>
      </c>
      <c r="F129" s="69">
        <f>(VLOOKUP($A129,Базовая_линия!$A$5:$N$150,5+Сокращения!F$3-2022,FALSE)-VLOOKUP(Сокращения!$A129,Проектная_линия!$A$5:$N$150,5+Сокращения!F$3-2022,FALSE))/(1-Коэффициенты!D$32)*VLOOKUP(Сокращения!$C129,Коэффициенты!$B$5:$L$14,2+Сокращения!F$3-2022,FALSE)/10^6</f>
        <v>0</v>
      </c>
      <c r="G129" s="69">
        <f>(VLOOKUP($A129,Базовая_линия!$A$5:$N$150,5+Сокращения!G$3-2022,FALSE)-VLOOKUP(Сокращения!$A129,Проектная_линия!$A$5:$N$150,5+Сокращения!G$3-2022,FALSE))/(1-Коэффициенты!E$32)*VLOOKUP(Сокращения!$C129,Коэффициенты!$B$5:$L$14,2+Сокращения!G$3-2022,FALSE)/10^6</f>
        <v>2.6537887746481084</v>
      </c>
      <c r="H129" s="69">
        <f>(VLOOKUP($A129,Базовая_линия!$A$5:$N$150,5+Сокращения!H$3-2022,FALSE)-VLOOKUP(Сокращения!$A129,Проектная_линия!$A$5:$N$150,5+Сокращения!H$3-2022,FALSE))/(1-Коэффициенты!F$32)*VLOOKUP(Сокращения!$C129,Коэффициенты!$B$5:$L$14,2+Сокращения!H$3-2022,FALSE)/10^6</f>
        <v>7.0054546559971103</v>
      </c>
      <c r="I129" s="69">
        <f>(VLOOKUP($A129,Базовая_линия!$A$5:$N$150,5+Сокращения!I$3-2022,FALSE)-VLOOKUP(Сокращения!$A129,Проектная_линия!$A$5:$N$150,5+Сокращения!I$3-2022,FALSE))/(1-Коэффициенты!G$32)*VLOOKUP(Сокращения!$C129,Коэффициенты!$B$5:$L$14,2+Сокращения!I$3-2022,FALSE)/10^6</f>
        <v>7.0054546559971103</v>
      </c>
      <c r="J129" s="69">
        <f>(VLOOKUP($A129,Базовая_линия!$A$5:$N$150,5+Сокращения!J$3-2022,FALSE)-VLOOKUP(Сокращения!$A129,Проектная_линия!$A$5:$N$150,5+Сокращения!J$3-2022,FALSE))/(1-Коэффициенты!H$32)*VLOOKUP(Сокращения!$C129,Коэффициенты!$B$5:$L$14,2+Сокращения!J$3-2022,FALSE)/10^6</f>
        <v>7.0054546559971103</v>
      </c>
      <c r="K129" s="69">
        <f>(VLOOKUP($A129,Базовая_линия!$A$5:$N$150,5+Сокращения!K$3-2022,FALSE)-VLOOKUP(Сокращения!$A129,Проектная_линия!$A$5:$N$150,5+Сокращения!K$3-2022,FALSE))/(1-Коэффициенты!I$32)*VLOOKUP(Сокращения!$C129,Коэффициенты!$B$5:$L$14,2+Сокращения!K$3-2022,FALSE)/10^6</f>
        <v>7.0054546559971103</v>
      </c>
      <c r="L129" s="69">
        <f>(VLOOKUP($A129,Базовая_линия!$A$5:$N$150,5+Сокращения!L$3-2022,FALSE)-VLOOKUP(Сокращения!$A129,Проектная_линия!$A$5:$N$150,5+Сокращения!L$3-2022,FALSE))/(1-Коэффициенты!J$32)*VLOOKUP(Сокращения!$C129,Коэффициенты!$B$5:$L$14,2+Сокращения!L$3-2022,FALSE)/10^6</f>
        <v>4.351665881348997</v>
      </c>
      <c r="M129" s="69">
        <f>(VLOOKUP($A129,Базовая_линия!$A$5:$N$150,5+Сокращения!M$3-2022,FALSE)-VLOOKUP(Сокращения!$A129,Проектная_линия!$A$5:$N$150,5+Сокращения!M$3-2022,FALSE))/(1-Коэффициенты!K$32)*VLOOKUP(Сокращения!$C129,Коэффициенты!$B$5:$L$14,2+Сокращения!M$3-2022,FALSE)/10^6</f>
        <v>0</v>
      </c>
      <c r="N129" s="69">
        <f t="shared" si="2"/>
        <v>35.027273279985543</v>
      </c>
    </row>
    <row r="130" spans="1:14" x14ac:dyDescent="0.25">
      <c r="A130" s="75" t="s">
        <v>233</v>
      </c>
      <c r="B130" s="68" t="s">
        <v>234</v>
      </c>
      <c r="C130" s="76" t="s">
        <v>314</v>
      </c>
      <c r="D130" s="81"/>
      <c r="E130" s="84">
        <f>(VLOOKUP($A130,Базовая_линия!$A$5:$N$150,5+Сокращения!E$3-2022,FALSE)-VLOOKUP(Сокращения!$A130,Проектная_линия!$A$5:$N$150,5+Сокращения!E$3-2022,FALSE))/(1-Коэффициенты!C$32)*VLOOKUP(Сокращения!$C130,Коэффициенты!$B$5:$L$14,2+Сокращения!E$3-2022,FALSE)/10^6</f>
        <v>0</v>
      </c>
      <c r="F130" s="69">
        <f>(VLOOKUP($A130,Базовая_линия!$A$5:$N$150,5+Сокращения!F$3-2022,FALSE)-VLOOKUP(Сокращения!$A130,Проектная_линия!$A$5:$N$150,5+Сокращения!F$3-2022,FALSE))/(1-Коэффициенты!D$32)*VLOOKUP(Сокращения!$C130,Коэффициенты!$B$5:$L$14,2+Сокращения!F$3-2022,FALSE)/10^6</f>
        <v>0</v>
      </c>
      <c r="G130" s="69">
        <f>(VLOOKUP($A130,Базовая_линия!$A$5:$N$150,5+Сокращения!G$3-2022,FALSE)-VLOOKUP(Сокращения!$A130,Проектная_линия!$A$5:$N$150,5+Сокращения!G$3-2022,FALSE))/(1-Коэффициенты!E$32)*VLOOKUP(Сокращения!$C130,Коэффициенты!$B$5:$L$14,2+Сокращения!G$3-2022,FALSE)/10^6</f>
        <v>2.4634187447004039</v>
      </c>
      <c r="H130" s="69">
        <f>(VLOOKUP($A130,Базовая_линия!$A$5:$N$150,5+Сокращения!H$3-2022,FALSE)-VLOOKUP(Сокращения!$A130,Проектная_линия!$A$5:$N$150,5+Сокращения!H$3-2022,FALSE))/(1-Коэффициенты!F$32)*VLOOKUP(Сокращения!$C130,Коэффициенты!$B$5:$L$14,2+Сокращения!H$3-2022,FALSE)/10^6</f>
        <v>4.3623004393257663</v>
      </c>
      <c r="I130" s="69">
        <f>(VLOOKUP($A130,Базовая_линия!$A$5:$N$150,5+Сокращения!I$3-2022,FALSE)-VLOOKUP(Сокращения!$A130,Проектная_линия!$A$5:$N$150,5+Сокращения!I$3-2022,FALSE))/(1-Коэффициенты!G$32)*VLOOKUP(Сокращения!$C130,Коэффициенты!$B$5:$L$14,2+Сокращения!I$3-2022,FALSE)/10^6</f>
        <v>4.3623004393257663</v>
      </c>
      <c r="J130" s="69">
        <f>(VLOOKUP($A130,Базовая_линия!$A$5:$N$150,5+Сокращения!J$3-2022,FALSE)-VLOOKUP(Сокращения!$A130,Проектная_линия!$A$5:$N$150,5+Сокращения!J$3-2022,FALSE))/(1-Коэффициенты!H$32)*VLOOKUP(Сокращения!$C130,Коэффициенты!$B$5:$L$14,2+Сокращения!J$3-2022,FALSE)/10^6</f>
        <v>4.3623004393257663</v>
      </c>
      <c r="K130" s="69">
        <f>(VLOOKUP($A130,Базовая_линия!$A$5:$N$150,5+Сокращения!K$3-2022,FALSE)-VLOOKUP(Сокращения!$A130,Проектная_линия!$A$5:$N$150,5+Сокращения!K$3-2022,FALSE))/(1-Коэффициенты!I$32)*VLOOKUP(Сокращения!$C130,Коэффициенты!$B$5:$L$14,2+Сокращения!K$3-2022,FALSE)/10^6</f>
        <v>4.3623004393257663</v>
      </c>
      <c r="L130" s="69">
        <f>(VLOOKUP($A130,Базовая_линия!$A$5:$N$150,5+Сокращения!L$3-2022,FALSE)-VLOOKUP(Сокращения!$A130,Проектная_линия!$A$5:$N$150,5+Сокращения!L$3-2022,FALSE))/(1-Коэффициенты!J$32)*VLOOKUP(Сокращения!$C130,Коэффициенты!$B$5:$L$14,2+Сокращения!L$3-2022,FALSE)/10^6</f>
        <v>1.8988816946253704</v>
      </c>
      <c r="M130" s="69">
        <f>(VLOOKUP($A130,Базовая_линия!$A$5:$N$150,5+Сокращения!M$3-2022,FALSE)-VLOOKUP(Сокращения!$A130,Проектная_линия!$A$5:$N$150,5+Сокращения!M$3-2022,FALSE))/(1-Коэффициенты!K$32)*VLOOKUP(Сокращения!$C130,Коэффициенты!$B$5:$L$14,2+Сокращения!M$3-2022,FALSE)/10^6</f>
        <v>0</v>
      </c>
      <c r="N130" s="69">
        <f t="shared" si="2"/>
        <v>21.81150219662884</v>
      </c>
    </row>
    <row r="131" spans="1:14" x14ac:dyDescent="0.25">
      <c r="A131" s="75" t="s">
        <v>107</v>
      </c>
      <c r="B131" s="68" t="s">
        <v>108</v>
      </c>
      <c r="C131" s="76" t="s">
        <v>314</v>
      </c>
      <c r="D131" s="81"/>
      <c r="E131" s="84">
        <f>(VLOOKUP($A131,Базовая_линия!$A$5:$N$150,5+Сокращения!E$3-2022,FALSE)-VLOOKUP(Сокращения!$A131,Проектная_линия!$A$5:$N$150,5+Сокращения!E$3-2022,FALSE))/(1-Коэффициенты!C$32)*VLOOKUP(Сокращения!$C131,Коэффициенты!$B$5:$L$14,2+Сокращения!E$3-2022,FALSE)/10^6</f>
        <v>0</v>
      </c>
      <c r="F131" s="69">
        <f>(VLOOKUP($A131,Базовая_линия!$A$5:$N$150,5+Сокращения!F$3-2022,FALSE)-VLOOKUP(Сокращения!$A131,Проектная_линия!$A$5:$N$150,5+Сокращения!F$3-2022,FALSE))/(1-Коэффициенты!D$32)*VLOOKUP(Сокращения!$C131,Коэффициенты!$B$5:$L$14,2+Сокращения!F$3-2022,FALSE)/10^6</f>
        <v>0</v>
      </c>
      <c r="G131" s="69">
        <f>(VLOOKUP($A131,Базовая_линия!$A$5:$N$150,5+Сокращения!G$3-2022,FALSE)-VLOOKUP(Сокращения!$A131,Проектная_линия!$A$5:$N$150,5+Сокращения!G$3-2022,FALSE))/(1-Коэффициенты!E$32)*VLOOKUP(Сокращения!$C131,Коэффициенты!$B$5:$L$14,2+Сокращения!G$3-2022,FALSE)/10^6</f>
        <v>3.0954555824154006</v>
      </c>
      <c r="H131" s="69">
        <f>(VLOOKUP($A131,Базовая_линия!$A$5:$N$150,5+Сокращения!H$3-2022,FALSE)-VLOOKUP(Сокращения!$A131,Проектная_линия!$A$5:$N$150,5+Сокращения!H$3-2022,FALSE))/(1-Коэффициенты!F$32)*VLOOKUP(Сокращения!$C131,Коэффициенты!$B$5:$L$14,2+Сокращения!H$3-2022,FALSE)/10^6</f>
        <v>8.4967437846963847</v>
      </c>
      <c r="I131" s="69">
        <f>(VLOOKUP($A131,Базовая_линия!$A$5:$N$150,5+Сокращения!I$3-2022,FALSE)-VLOOKUP(Сокращения!$A131,Проектная_линия!$A$5:$N$150,5+Сокращения!I$3-2022,FALSE))/(1-Коэффициенты!G$32)*VLOOKUP(Сокращения!$C131,Коэффициенты!$B$5:$L$14,2+Сокращения!I$3-2022,FALSE)/10^6</f>
        <v>5.1522628043712952</v>
      </c>
      <c r="J131" s="69">
        <f>(VLOOKUP($A131,Базовая_линия!$A$5:$N$150,5+Сокращения!J$3-2022,FALSE)-VLOOKUP(Сокращения!$A131,Проектная_линия!$A$5:$N$150,5+Сокращения!J$3-2022,FALSE))/(1-Коэффициенты!H$32)*VLOOKUP(Сокращения!$C131,Коэффициенты!$B$5:$L$14,2+Сокращения!J$3-2022,FALSE)/10^6</f>
        <v>5.1522628043712952</v>
      </c>
      <c r="K131" s="69">
        <f>(VLOOKUP($A131,Базовая_линия!$A$5:$N$150,5+Сокращения!K$3-2022,FALSE)-VLOOKUP(Сокращения!$A131,Проектная_линия!$A$5:$N$150,5+Сокращения!K$3-2022,FALSE))/(1-Коэффициенты!I$32)*VLOOKUP(Сокращения!$C131,Коэффициенты!$B$5:$L$14,2+Сокращения!K$3-2022,FALSE)/10^6</f>
        <v>5.1522628043712952</v>
      </c>
      <c r="L131" s="69">
        <f>(VLOOKUP($A131,Базовая_линия!$A$5:$N$150,5+Сокращения!L$3-2022,FALSE)-VLOOKUP(Сокращения!$A131,Проектная_линия!$A$5:$N$150,5+Сокращения!L$3-2022,FALSE))/(1-Коэффициенты!J$32)*VLOOKUP(Сокращения!$C131,Коэффициенты!$B$5:$L$14,2+Сокращения!L$3-2022,FALSE)/10^6</f>
        <v>4.3402675207390589</v>
      </c>
      <c r="M131" s="69">
        <f>(VLOOKUP($A131,Базовая_линия!$A$5:$N$150,5+Сокращения!M$3-2022,FALSE)-VLOOKUP(Сокращения!$A131,Проектная_линия!$A$5:$N$150,5+Сокращения!M$3-2022,FALSE))/(1-Коэффициенты!K$32)*VLOOKUP(Сокращения!$C131,Коэффициенты!$B$5:$L$14,2+Сокращения!M$3-2022,FALSE)/10^6</f>
        <v>0</v>
      </c>
      <c r="N131" s="69">
        <f t="shared" si="2"/>
        <v>31.389255300964731</v>
      </c>
    </row>
    <row r="132" spans="1:14" x14ac:dyDescent="0.25">
      <c r="A132" s="75" t="s">
        <v>99</v>
      </c>
      <c r="B132" s="68" t="s">
        <v>100</v>
      </c>
      <c r="C132" s="76" t="s">
        <v>314</v>
      </c>
      <c r="D132" s="81"/>
      <c r="E132" s="84">
        <f>(VLOOKUP($A132,Базовая_линия!$A$5:$N$150,5+Сокращения!E$3-2022,FALSE)-VLOOKUP(Сокращения!$A132,Проектная_линия!$A$5:$N$150,5+Сокращения!E$3-2022,FALSE))/(1-Коэффициенты!C$32)*VLOOKUP(Сокращения!$C132,Коэффициенты!$B$5:$L$14,2+Сокращения!E$3-2022,FALSE)/10^6</f>
        <v>0</v>
      </c>
      <c r="F132" s="69">
        <f>(VLOOKUP($A132,Базовая_линия!$A$5:$N$150,5+Сокращения!F$3-2022,FALSE)-VLOOKUP(Сокращения!$A132,Проектная_линия!$A$5:$N$150,5+Сокращения!F$3-2022,FALSE))/(1-Коэффициенты!D$32)*VLOOKUP(Сокращения!$C132,Коэффициенты!$B$5:$L$14,2+Сокращения!F$3-2022,FALSE)/10^6</f>
        <v>0</v>
      </c>
      <c r="G132" s="69">
        <f>(VLOOKUP($A132,Базовая_линия!$A$5:$N$150,5+Сокращения!G$3-2022,FALSE)-VLOOKUP(Сокращения!$A132,Проектная_линия!$A$5:$N$150,5+Сокращения!G$3-2022,FALSE))/(1-Коэффициенты!E$32)*VLOOKUP(Сокращения!$C132,Коэффициенты!$B$5:$L$14,2+Сокращения!G$3-2022,FALSE)/10^6</f>
        <v>0.89047619346054452</v>
      </c>
      <c r="H132" s="69">
        <f>(VLOOKUP($A132,Базовая_линия!$A$5:$N$150,5+Сокращения!H$3-2022,FALSE)-VLOOKUP(Сокращения!$A132,Проектная_линия!$A$5:$N$150,5+Сокращения!H$3-2022,FALSE))/(1-Коэффициенты!F$32)*VLOOKUP(Сокращения!$C132,Коэффициенты!$B$5:$L$14,2+Сокращения!H$3-2022,FALSE)/10^6</f>
        <v>9.9411256673923987</v>
      </c>
      <c r="I132" s="69">
        <f>(VLOOKUP($A132,Базовая_линия!$A$5:$N$150,5+Сокращения!I$3-2022,FALSE)-VLOOKUP(Сокращения!$A132,Проектная_линия!$A$5:$N$150,5+Сокращения!I$3-2022,FALSE))/(1-Коэффициенты!G$32)*VLOOKUP(Сокращения!$C132,Коэффициенты!$B$5:$L$14,2+Сокращения!I$3-2022,FALSE)/10^6</f>
        <v>7.0058266947497225</v>
      </c>
      <c r="J132" s="69">
        <f>(VLOOKUP($A132,Базовая_линия!$A$5:$N$150,5+Сокращения!J$3-2022,FALSE)-VLOOKUP(Сокращения!$A132,Проектная_линия!$A$5:$N$150,5+Сокращения!J$3-2022,FALSE))/(1-Коэффициенты!H$32)*VLOOKUP(Сокращения!$C132,Коэффициенты!$B$5:$L$14,2+Сокращения!J$3-2022,FALSE)/10^6</f>
        <v>7.0058266947497225</v>
      </c>
      <c r="K132" s="69">
        <f>(VLOOKUP($A132,Базовая_линия!$A$5:$N$150,5+Сокращения!K$3-2022,FALSE)-VLOOKUP(Сокращения!$A132,Проектная_линия!$A$5:$N$150,5+Сокращения!K$3-2022,FALSE))/(1-Коэффициенты!I$32)*VLOOKUP(Сокращения!$C132,Коэффициенты!$B$5:$L$14,2+Сокращения!K$3-2022,FALSE)/10^6</f>
        <v>7.0058266947497225</v>
      </c>
      <c r="L132" s="69">
        <f>(VLOOKUP($A132,Базовая_линия!$A$5:$N$150,5+Сокращения!L$3-2022,FALSE)-VLOOKUP(Сокращения!$A132,Проектная_линия!$A$5:$N$150,5+Сокращения!L$3-2022,FALSE))/(1-Коэффициенты!J$32)*VLOOKUP(Сокращения!$C132,Коэффициенты!$B$5:$L$14,2+Сокращения!L$3-2022,FALSE)/10^6</f>
        <v>6.8511782168805055</v>
      </c>
      <c r="M132" s="69">
        <f>(VLOOKUP($A132,Базовая_линия!$A$5:$N$150,5+Сокращения!M$3-2022,FALSE)-VLOOKUP(Сокращения!$A132,Проектная_линия!$A$5:$N$150,5+Сокращения!M$3-2022,FALSE))/(1-Коэффициенты!K$32)*VLOOKUP(Сокращения!$C132,Коэффициенты!$B$5:$L$14,2+Сокращения!M$3-2022,FALSE)/10^6</f>
        <v>0</v>
      </c>
      <c r="N132" s="69">
        <f t="shared" si="2"/>
        <v>38.700260161982612</v>
      </c>
    </row>
    <row r="133" spans="1:14" x14ac:dyDescent="0.25">
      <c r="A133" s="75" t="s">
        <v>179</v>
      </c>
      <c r="B133" s="68" t="s">
        <v>180</v>
      </c>
      <c r="C133" s="76" t="s">
        <v>314</v>
      </c>
      <c r="D133" s="81"/>
      <c r="E133" s="84">
        <f>(VLOOKUP($A133,Базовая_линия!$A$5:$N$150,5+Сокращения!E$3-2022,FALSE)-VLOOKUP(Сокращения!$A133,Проектная_линия!$A$5:$N$150,5+Сокращения!E$3-2022,FALSE))/(1-Коэффициенты!C$32)*VLOOKUP(Сокращения!$C133,Коэффициенты!$B$5:$L$14,2+Сокращения!E$3-2022,FALSE)/10^6</f>
        <v>0</v>
      </c>
      <c r="F133" s="69">
        <f>(VLOOKUP($A133,Базовая_линия!$A$5:$N$150,5+Сокращения!F$3-2022,FALSE)-VLOOKUP(Сокращения!$A133,Проектная_линия!$A$5:$N$150,5+Сокращения!F$3-2022,FALSE))/(1-Коэффициенты!D$32)*VLOOKUP(Сокращения!$C133,Коэффициенты!$B$5:$L$14,2+Сокращения!F$3-2022,FALSE)/10^6</f>
        <v>0</v>
      </c>
      <c r="G133" s="69">
        <f>(VLOOKUP($A133,Базовая_линия!$A$5:$N$150,5+Сокращения!G$3-2022,FALSE)-VLOOKUP(Сокращения!$A133,Проектная_линия!$A$5:$N$150,5+Сокращения!G$3-2022,FALSE))/(1-Коэффициенты!E$32)*VLOOKUP(Сокращения!$C133,Коэффициенты!$B$5:$L$14,2+Сокращения!G$3-2022,FALSE)/10^6</f>
        <v>3.669426074694965</v>
      </c>
      <c r="H133" s="69">
        <f>(VLOOKUP($A133,Базовая_линия!$A$5:$N$150,5+Сокращения!H$3-2022,FALSE)-VLOOKUP(Сокращения!$A133,Проектная_линия!$A$5:$N$150,5+Сокращения!H$3-2022,FALSE))/(1-Коэффициенты!F$32)*VLOOKUP(Сокращения!$C133,Коэффициенты!$B$5:$L$14,2+Сокращения!H$3-2022,FALSE)/10^6</f>
        <v>8.311378021600202</v>
      </c>
      <c r="I133" s="69">
        <f>(VLOOKUP($A133,Базовая_линия!$A$5:$N$150,5+Сокращения!I$3-2022,FALSE)-VLOOKUP(Сокращения!$A133,Проектная_линия!$A$5:$N$150,5+Сокращения!I$3-2022,FALSE))/(1-Коэффициенты!G$32)*VLOOKUP(Сокращения!$C133,Коэффициенты!$B$5:$L$14,2+Сокращения!I$3-2022,FALSE)/10^6</f>
        <v>8.8771683602611464</v>
      </c>
      <c r="J133" s="69">
        <f>(VLOOKUP($A133,Базовая_линия!$A$5:$N$150,5+Сокращения!J$3-2022,FALSE)-VLOOKUP(Сокращения!$A133,Проектная_линия!$A$5:$N$150,5+Сокращения!J$3-2022,FALSE))/(1-Коэффициенты!H$32)*VLOOKUP(Сокращения!$C133,Коэффициенты!$B$5:$L$14,2+Сокращения!J$3-2022,FALSE)/10^6</f>
        <v>8.8771683602611464</v>
      </c>
      <c r="K133" s="69">
        <f>(VLOOKUP($A133,Базовая_линия!$A$5:$N$150,5+Сокращения!K$3-2022,FALSE)-VLOOKUP(Сокращения!$A133,Проектная_линия!$A$5:$N$150,5+Сокращения!K$3-2022,FALSE))/(1-Коэффициенты!I$32)*VLOOKUP(Сокращения!$C133,Коэффициенты!$B$5:$L$14,2+Сокращения!K$3-2022,FALSE)/10^6</f>
        <v>8.8771683602611464</v>
      </c>
      <c r="L133" s="69">
        <f>(VLOOKUP($A133,Базовая_линия!$A$5:$N$150,5+Сокращения!L$3-2022,FALSE)-VLOOKUP(Сокращения!$A133,Проектная_линия!$A$5:$N$150,5+Сокращения!L$3-2022,FALSE))/(1-Коэффициенты!J$32)*VLOOKUP(Сокращения!$C133,Коэффициенты!$B$5:$L$14,2+Сокращения!L$3-2022,FALSE)/10^6</f>
        <v>5.2248196307168495</v>
      </c>
      <c r="M133" s="69">
        <f>(VLOOKUP($A133,Базовая_линия!$A$5:$N$150,5+Сокращения!M$3-2022,FALSE)-VLOOKUP(Сокращения!$A133,Проектная_линия!$A$5:$N$150,5+Сокращения!M$3-2022,FALSE))/(1-Коэффициенты!K$32)*VLOOKUP(Сокращения!$C133,Коэффициенты!$B$5:$L$14,2+Сокращения!M$3-2022,FALSE)/10^6</f>
        <v>0</v>
      </c>
      <c r="N133" s="69">
        <f t="shared" ref="N133:N149" si="3">SUM(E133:M133)</f>
        <v>43.837128807795452</v>
      </c>
    </row>
    <row r="134" spans="1:14" x14ac:dyDescent="0.25">
      <c r="A134" s="77" t="s">
        <v>73</v>
      </c>
      <c r="B134" s="68" t="s">
        <v>74</v>
      </c>
      <c r="C134" s="76" t="s">
        <v>314</v>
      </c>
      <c r="D134" s="81"/>
      <c r="E134" s="84">
        <f>(VLOOKUP($A134,Базовая_линия!$A$5:$N$150,5+Сокращения!E$3-2022,FALSE)-VLOOKUP(Сокращения!$A134,Проектная_линия!$A$5:$N$150,5+Сокращения!E$3-2022,FALSE))/(1-Коэффициенты!C$32)*VLOOKUP(Сокращения!$C134,Коэффициенты!$B$5:$L$14,2+Сокращения!E$3-2022,FALSE)/10^6</f>
        <v>0</v>
      </c>
      <c r="F134" s="69">
        <f>(VLOOKUP($A134,Базовая_линия!$A$5:$N$150,5+Сокращения!F$3-2022,FALSE)-VLOOKUP(Сокращения!$A134,Проектная_линия!$A$5:$N$150,5+Сокращения!F$3-2022,FALSE))/(1-Коэффициенты!D$32)*VLOOKUP(Сокращения!$C134,Коэффициенты!$B$5:$L$14,2+Сокращения!F$3-2022,FALSE)/10^6</f>
        <v>0</v>
      </c>
      <c r="G134" s="69">
        <f>(VLOOKUP($A134,Базовая_линия!$A$5:$N$150,5+Сокращения!G$3-2022,FALSE)-VLOOKUP(Сокращения!$A134,Проектная_линия!$A$5:$N$150,5+Сокращения!G$3-2022,FALSE))/(1-Коэффициенты!E$32)*VLOOKUP(Сокращения!$C134,Коэффициенты!$B$5:$L$14,2+Сокращения!G$3-2022,FALSE)/10^6</f>
        <v>1.4831479295240289</v>
      </c>
      <c r="H134" s="69">
        <f>(VLOOKUP($A134,Базовая_линия!$A$5:$N$150,5+Сокращения!H$3-2022,FALSE)-VLOOKUP(Сокращения!$A134,Проектная_линия!$A$5:$N$150,5+Сокращения!H$3-2022,FALSE))/(1-Коэффициенты!F$32)*VLOOKUP(Сокращения!$C134,Коэффициенты!$B$5:$L$14,2+Сокращения!H$3-2022,FALSE)/10^6</f>
        <v>11.977095388516865</v>
      </c>
      <c r="I134" s="69">
        <f>(VLOOKUP($A134,Базовая_линия!$A$5:$N$150,5+Сокращения!I$3-2022,FALSE)-VLOOKUP(Сокращения!$A134,Проектная_линия!$A$5:$N$150,5+Сокращения!I$3-2022,FALSE))/(1-Коэффициенты!G$32)*VLOOKUP(Сокращения!$C134,Коэффициенты!$B$5:$L$14,2+Сокращения!I$3-2022,FALSE)/10^6</f>
        <v>18.19934300922564</v>
      </c>
      <c r="J134" s="69">
        <f>(VLOOKUP($A134,Базовая_линия!$A$5:$N$150,5+Сокращения!J$3-2022,FALSE)-VLOOKUP(Сокращения!$A134,Проектная_линия!$A$5:$N$150,5+Сокращения!J$3-2022,FALSE))/(1-Коэффициенты!H$32)*VLOOKUP(Сокращения!$C134,Коэффициенты!$B$5:$L$14,2+Сокращения!J$3-2022,FALSE)/10^6</f>
        <v>18.19934300922564</v>
      </c>
      <c r="K134" s="69">
        <f>(VLOOKUP($A134,Базовая_линия!$A$5:$N$150,5+Сокращения!K$3-2022,FALSE)-VLOOKUP(Сокращения!$A134,Проектная_линия!$A$5:$N$150,5+Сокращения!K$3-2022,FALSE))/(1-Коэффициенты!I$32)*VLOOKUP(Сокращения!$C134,Коэффициенты!$B$5:$L$14,2+Сокращения!K$3-2022,FALSE)/10^6</f>
        <v>18.19934300922564</v>
      </c>
      <c r="L134" s="69">
        <f>(VLOOKUP($A134,Базовая_линия!$A$5:$N$150,5+Сокращения!L$3-2022,FALSE)-VLOOKUP(Сокращения!$A134,Проектная_линия!$A$5:$N$150,5+Сокращения!L$3-2022,FALSE))/(1-Коэффициенты!J$32)*VLOOKUP(Сокращения!$C134,Коэффициенты!$B$5:$L$14,2+Сокращения!L$3-2022,FALSE)/10^6</f>
        <v>15.123664720642756</v>
      </c>
      <c r="M134" s="69">
        <f>(VLOOKUP($A134,Базовая_линия!$A$5:$N$150,5+Сокращения!M$3-2022,FALSE)-VLOOKUP(Сокращения!$A134,Проектная_линия!$A$5:$N$150,5+Сокращения!M$3-2022,FALSE))/(1-Коэффициенты!K$32)*VLOOKUP(Сокращения!$C134,Коэффициенты!$B$5:$L$14,2+Сокращения!M$3-2022,FALSE)/10^6</f>
        <v>0</v>
      </c>
      <c r="N134" s="69">
        <f t="shared" si="3"/>
        <v>83.181937066360561</v>
      </c>
    </row>
    <row r="135" spans="1:14" x14ac:dyDescent="0.25">
      <c r="A135" s="75" t="s">
        <v>199</v>
      </c>
      <c r="B135" s="68" t="s">
        <v>200</v>
      </c>
      <c r="C135" s="76" t="s">
        <v>314</v>
      </c>
      <c r="D135" s="81"/>
      <c r="E135" s="84">
        <f>(VLOOKUP($A135,Базовая_линия!$A$5:$N$150,5+Сокращения!E$3-2022,FALSE)-VLOOKUP(Сокращения!$A135,Проектная_линия!$A$5:$N$150,5+Сокращения!E$3-2022,FALSE))/(1-Коэффициенты!C$32)*VLOOKUP(Сокращения!$C135,Коэффициенты!$B$5:$L$14,2+Сокращения!E$3-2022,FALSE)/10^6</f>
        <v>0</v>
      </c>
      <c r="F135" s="69">
        <f>(VLOOKUP($A135,Базовая_линия!$A$5:$N$150,5+Сокращения!F$3-2022,FALSE)-VLOOKUP(Сокращения!$A135,Проектная_линия!$A$5:$N$150,5+Сокращения!F$3-2022,FALSE))/(1-Коэффициенты!D$32)*VLOOKUP(Сокращения!$C135,Коэффициенты!$B$5:$L$14,2+Сокращения!F$3-2022,FALSE)/10^6</f>
        <v>0</v>
      </c>
      <c r="G135" s="69">
        <f>(VLOOKUP($A135,Базовая_линия!$A$5:$N$150,5+Сокращения!G$3-2022,FALSE)-VLOOKUP(Сокращения!$A135,Проектная_линия!$A$5:$N$150,5+Сокращения!G$3-2022,FALSE))/(1-Коэффициенты!E$32)*VLOOKUP(Сокращения!$C135,Коэффициенты!$B$5:$L$14,2+Сокращения!G$3-2022,FALSE)/10^6</f>
        <v>0.38625489863993678</v>
      </c>
      <c r="H135" s="69">
        <f>(VLOOKUP($A135,Базовая_линия!$A$5:$N$150,5+Сокращения!H$3-2022,FALSE)-VLOOKUP(Сокращения!$A135,Проектная_линия!$A$5:$N$150,5+Сокращения!H$3-2022,FALSE))/(1-Коэффициенты!F$32)*VLOOKUP(Сокращения!$C135,Коэффициенты!$B$5:$L$14,2+Сокращения!H$3-2022,FALSE)/10^6</f>
        <v>7.6146245505265506</v>
      </c>
      <c r="I135" s="69">
        <f>(VLOOKUP($A135,Базовая_линия!$A$5:$N$150,5+Сокращения!I$3-2022,FALSE)-VLOOKUP(Сокращения!$A135,Проектная_линия!$A$5:$N$150,5+Сокращения!I$3-2022,FALSE))/(1-Коэффициенты!G$32)*VLOOKUP(Сокращения!$C135,Коэффициенты!$B$5:$L$14,2+Сокращения!I$3-2022,FALSE)/10^6</f>
        <v>13.033524679556004</v>
      </c>
      <c r="J135" s="69">
        <f>(VLOOKUP($A135,Базовая_линия!$A$5:$N$150,5+Сокращения!J$3-2022,FALSE)-VLOOKUP(Сокращения!$A135,Проектная_линия!$A$5:$N$150,5+Сокращения!J$3-2022,FALSE))/(1-Коэффициенты!H$32)*VLOOKUP(Сокращения!$C135,Коэффициенты!$B$5:$L$14,2+Сокращения!J$3-2022,FALSE)/10^6</f>
        <v>13.033524679556004</v>
      </c>
      <c r="K135" s="69">
        <f>(VLOOKUP($A135,Базовая_линия!$A$5:$N$150,5+Сокращения!K$3-2022,FALSE)-VLOOKUP(Сокращения!$A135,Проектная_линия!$A$5:$N$150,5+Сокращения!K$3-2022,FALSE))/(1-Коэффициенты!I$32)*VLOOKUP(Сокращения!$C135,Коэффициенты!$B$5:$L$14,2+Сокращения!K$3-2022,FALSE)/10^6</f>
        <v>13.033524679556004</v>
      </c>
      <c r="L135" s="69">
        <f>(VLOOKUP($A135,Базовая_линия!$A$5:$N$150,5+Сокращения!L$3-2022,FALSE)-VLOOKUP(Сокращения!$A135,Проектная_линия!$A$5:$N$150,5+Сокращения!L$3-2022,FALSE))/(1-Коэффициенты!J$32)*VLOOKUP(Сокращения!$C135,Коэффициенты!$B$5:$L$14,2+Сокращения!L$3-2022,FALSE)/10^6</f>
        <v>9.4579125545795595</v>
      </c>
      <c r="M135" s="69">
        <f>(VLOOKUP($A135,Базовая_линия!$A$5:$N$150,5+Сокращения!M$3-2022,FALSE)-VLOOKUP(Сокращения!$A135,Проектная_линия!$A$5:$N$150,5+Сокращения!M$3-2022,FALSE))/(1-Коэффициенты!K$32)*VLOOKUP(Сокращения!$C135,Коэффициенты!$B$5:$L$14,2+Сокращения!M$3-2022,FALSE)/10^6</f>
        <v>0</v>
      </c>
      <c r="N135" s="69">
        <f t="shared" si="3"/>
        <v>56.559366042414055</v>
      </c>
    </row>
    <row r="136" spans="1:14" x14ac:dyDescent="0.25">
      <c r="A136" s="75" t="s">
        <v>135</v>
      </c>
      <c r="B136" s="68" t="s">
        <v>136</v>
      </c>
      <c r="C136" s="76" t="s">
        <v>314</v>
      </c>
      <c r="D136" s="81"/>
      <c r="E136" s="84">
        <f>(VLOOKUP($A136,Базовая_линия!$A$5:$N$150,5+Сокращения!E$3-2022,FALSE)-VLOOKUP(Сокращения!$A136,Проектная_линия!$A$5:$N$150,5+Сокращения!E$3-2022,FALSE))/(1-Коэффициенты!C$32)*VLOOKUP(Сокращения!$C136,Коэффициенты!$B$5:$L$14,2+Сокращения!E$3-2022,FALSE)/10^6</f>
        <v>0</v>
      </c>
      <c r="F136" s="69">
        <f>(VLOOKUP($A136,Базовая_линия!$A$5:$N$150,5+Сокращения!F$3-2022,FALSE)-VLOOKUP(Сокращения!$A136,Проектная_линия!$A$5:$N$150,5+Сокращения!F$3-2022,FALSE))/(1-Коэффициенты!D$32)*VLOOKUP(Сокращения!$C136,Коэффициенты!$B$5:$L$14,2+Сокращения!F$3-2022,FALSE)/10^6</f>
        <v>0</v>
      </c>
      <c r="G136" s="69">
        <f>(VLOOKUP($A136,Базовая_линия!$A$5:$N$150,5+Сокращения!G$3-2022,FALSE)-VLOOKUP(Сокращения!$A136,Проектная_линия!$A$5:$N$150,5+Сокращения!G$3-2022,FALSE))/(1-Коэффициенты!E$32)*VLOOKUP(Сокращения!$C136,Коэффициенты!$B$5:$L$14,2+Сокращения!G$3-2022,FALSE)/10^6</f>
        <v>0.74858679308375742</v>
      </c>
      <c r="H136" s="69">
        <f>(VLOOKUP($A136,Базовая_линия!$A$5:$N$150,5+Сокращения!H$3-2022,FALSE)-VLOOKUP(Сокращения!$A136,Проектная_линия!$A$5:$N$150,5+Сокращения!H$3-2022,FALSE))/(1-Коэффициенты!F$32)*VLOOKUP(Сокращения!$C136,Коэффициенты!$B$5:$L$14,2+Сокращения!H$3-2022,FALSE)/10^6</f>
        <v>3.070769166499872</v>
      </c>
      <c r="I136" s="69">
        <f>(VLOOKUP($A136,Базовая_линия!$A$5:$N$150,5+Сокращения!I$3-2022,FALSE)-VLOOKUP(Сокращения!$A136,Проектная_линия!$A$5:$N$150,5+Сокращения!I$3-2022,FALSE))/(1-Коэффициенты!G$32)*VLOOKUP(Сокращения!$C136,Коэффициенты!$B$5:$L$14,2+Сокращения!I$3-2022,FALSE)/10^6</f>
        <v>3.4851731973229572</v>
      </c>
      <c r="J136" s="69">
        <f>(VLOOKUP($A136,Базовая_линия!$A$5:$N$150,5+Сокращения!J$3-2022,FALSE)-VLOOKUP(Сокращения!$A136,Проектная_линия!$A$5:$N$150,5+Сокращения!J$3-2022,FALSE))/(1-Коэффициенты!H$32)*VLOOKUP(Сокращения!$C136,Коэффициенты!$B$5:$L$14,2+Сокращения!J$3-2022,FALSE)/10^6</f>
        <v>3.4851731973229572</v>
      </c>
      <c r="K136" s="69">
        <f>(VLOOKUP($A136,Базовая_линия!$A$5:$N$150,5+Сокращения!K$3-2022,FALSE)-VLOOKUP(Сокращения!$A136,Проектная_линия!$A$5:$N$150,5+Сокращения!K$3-2022,FALSE))/(1-Коэффициенты!I$32)*VLOOKUP(Сокращения!$C136,Коэффициенты!$B$5:$L$14,2+Сокращения!K$3-2022,FALSE)/10^6</f>
        <v>3.4851731973229572</v>
      </c>
      <c r="L136" s="69">
        <f>(VLOOKUP($A136,Базовая_линия!$A$5:$N$150,5+Сокращения!L$3-2022,FALSE)-VLOOKUP(Сокращения!$A136,Проектная_линия!$A$5:$N$150,5+Сокращения!L$3-2022,FALSE))/(1-Коэффициенты!J$32)*VLOOKUP(Сокращения!$C136,Коэффициенты!$B$5:$L$14,2+Сокращения!L$3-2022,FALSE)/10^6</f>
        <v>2.7075405299053443</v>
      </c>
      <c r="M136" s="69">
        <f>(VLOOKUP($A136,Базовая_линия!$A$5:$N$150,5+Сокращения!M$3-2022,FALSE)-VLOOKUP(Сокращения!$A136,Проектная_линия!$A$5:$N$150,5+Сокращения!M$3-2022,FALSE))/(1-Коэффициенты!K$32)*VLOOKUP(Сокращения!$C136,Коэффициенты!$B$5:$L$14,2+Сокращения!M$3-2022,FALSE)/10^6</f>
        <v>0</v>
      </c>
      <c r="N136" s="69">
        <f t="shared" si="3"/>
        <v>16.982416081457846</v>
      </c>
    </row>
    <row r="137" spans="1:14" x14ac:dyDescent="0.25">
      <c r="A137" s="77" t="s">
        <v>263</v>
      </c>
      <c r="B137" s="68" t="s">
        <v>264</v>
      </c>
      <c r="C137" s="76" t="s">
        <v>314</v>
      </c>
      <c r="D137" s="81"/>
      <c r="E137" s="84">
        <f>(VLOOKUP($A137,Базовая_линия!$A$5:$N$150,5+Сокращения!E$3-2022,FALSE)-VLOOKUP(Сокращения!$A137,Проектная_линия!$A$5:$N$150,5+Сокращения!E$3-2022,FALSE))/(1-Коэффициенты!C$32)*VLOOKUP(Сокращения!$C137,Коэффициенты!$B$5:$L$14,2+Сокращения!E$3-2022,FALSE)/10^6</f>
        <v>0</v>
      </c>
      <c r="F137" s="69">
        <f>(VLOOKUP($A137,Базовая_линия!$A$5:$N$150,5+Сокращения!F$3-2022,FALSE)-VLOOKUP(Сокращения!$A137,Проектная_линия!$A$5:$N$150,5+Сокращения!F$3-2022,FALSE))/(1-Коэффициенты!D$32)*VLOOKUP(Сокращения!$C137,Коэффициенты!$B$5:$L$14,2+Сокращения!F$3-2022,FALSE)/10^6</f>
        <v>0</v>
      </c>
      <c r="G137" s="69">
        <f>(VLOOKUP($A137,Базовая_линия!$A$5:$N$150,5+Сокращения!G$3-2022,FALSE)-VLOOKUP(Сокращения!$A137,Проектная_линия!$A$5:$N$150,5+Сокращения!G$3-2022,FALSE))/(1-Коэффициенты!E$32)*VLOOKUP(Сокращения!$C137,Коэффициенты!$B$5:$L$14,2+Сокращения!G$3-2022,FALSE)/10^6</f>
        <v>5.6510536669189069</v>
      </c>
      <c r="H137" s="69">
        <f>(VLOOKUP($A137,Базовая_линия!$A$5:$N$150,5+Сокращения!H$3-2022,FALSE)-VLOOKUP(Сокращения!$A137,Проектная_линия!$A$5:$N$150,5+Сокращения!H$3-2022,FALSE))/(1-Коэффициенты!F$32)*VLOOKUP(Сокращения!$C137,Коэффициенты!$B$5:$L$14,2+Сокращения!H$3-2022,FALSE)/10^6</f>
        <v>30.149847285693607</v>
      </c>
      <c r="I137" s="69">
        <f>(VLOOKUP($A137,Базовая_линия!$A$5:$N$150,5+Сокращения!I$3-2022,FALSE)-VLOOKUP(Сокращения!$A137,Проектная_линия!$A$5:$N$150,5+Сокращения!I$3-2022,FALSE))/(1-Коэффициенты!G$32)*VLOOKUP(Сокращения!$C137,Коэффициенты!$B$5:$L$14,2+Сокращения!I$3-2022,FALSE)/10^6</f>
        <v>28.037911461914025</v>
      </c>
      <c r="J137" s="69">
        <f>(VLOOKUP($A137,Базовая_линия!$A$5:$N$150,5+Сокращения!J$3-2022,FALSE)-VLOOKUP(Сокращения!$A137,Проектная_линия!$A$5:$N$150,5+Сокращения!J$3-2022,FALSE))/(1-Коэффициенты!H$32)*VLOOKUP(Сокращения!$C137,Коэффициенты!$B$5:$L$14,2+Сокращения!J$3-2022,FALSE)/10^6</f>
        <v>28.037911461914025</v>
      </c>
      <c r="K137" s="69">
        <f>(VLOOKUP($A137,Базовая_линия!$A$5:$N$150,5+Сокращения!K$3-2022,FALSE)-VLOOKUP(Сокращения!$A137,Проектная_линия!$A$5:$N$150,5+Сокращения!K$3-2022,FALSE))/(1-Коэффициенты!I$32)*VLOOKUP(Сокращения!$C137,Коэффициенты!$B$5:$L$14,2+Сокращения!K$3-2022,FALSE)/10^6</f>
        <v>28.037911461914025</v>
      </c>
      <c r="L137" s="69">
        <f>(VLOOKUP($A137,Базовая_линия!$A$5:$N$150,5+Сокращения!L$3-2022,FALSE)-VLOOKUP(Сокращения!$A137,Проектная_линия!$A$5:$N$150,5+Сокращения!L$3-2022,FALSE))/(1-Коэффициенты!J$32)*VLOOKUP(Сокращения!$C137,Коэффициенты!$B$5:$L$14,2+Сокращения!L$3-2022,FALSE)/10^6</f>
        <v>22.915932370796632</v>
      </c>
      <c r="M137" s="69">
        <f>(VLOOKUP($A137,Базовая_линия!$A$5:$N$150,5+Сокращения!M$3-2022,FALSE)-VLOOKUP(Сокращения!$A137,Проектная_линия!$A$5:$N$150,5+Сокращения!M$3-2022,FALSE))/(1-Коэффициенты!K$32)*VLOOKUP(Сокращения!$C137,Коэффициенты!$B$5:$L$14,2+Сокращения!M$3-2022,FALSE)/10^6</f>
        <v>0</v>
      </c>
      <c r="N137" s="69">
        <f t="shared" si="3"/>
        <v>142.83056770915121</v>
      </c>
    </row>
    <row r="138" spans="1:14" x14ac:dyDescent="0.25">
      <c r="A138" s="75" t="s">
        <v>269</v>
      </c>
      <c r="B138" s="68" t="s">
        <v>270</v>
      </c>
      <c r="C138" s="76" t="s">
        <v>314</v>
      </c>
      <c r="D138" s="81"/>
      <c r="E138" s="84">
        <f>(VLOOKUP($A138,Базовая_линия!$A$5:$N$150,5+Сокращения!E$3-2022,FALSE)-VLOOKUP(Сокращения!$A138,Проектная_линия!$A$5:$N$150,5+Сокращения!E$3-2022,FALSE))/(1-Коэффициенты!C$32)*VLOOKUP(Сокращения!$C138,Коэффициенты!$B$5:$L$14,2+Сокращения!E$3-2022,FALSE)/10^6</f>
        <v>0</v>
      </c>
      <c r="F138" s="69">
        <f>(VLOOKUP($A138,Базовая_линия!$A$5:$N$150,5+Сокращения!F$3-2022,FALSE)-VLOOKUP(Сокращения!$A138,Проектная_линия!$A$5:$N$150,5+Сокращения!F$3-2022,FALSE))/(1-Коэффициенты!D$32)*VLOOKUP(Сокращения!$C138,Коэффициенты!$B$5:$L$14,2+Сокращения!F$3-2022,FALSE)/10^6</f>
        <v>0</v>
      </c>
      <c r="G138" s="69">
        <f>(VLOOKUP($A138,Базовая_линия!$A$5:$N$150,5+Сокращения!G$3-2022,FALSE)-VLOOKUP(Сокращения!$A138,Проектная_линия!$A$5:$N$150,5+Сокращения!G$3-2022,FALSE))/(1-Коэффициенты!E$32)*VLOOKUP(Сокращения!$C138,Коэффициенты!$B$5:$L$14,2+Сокращения!G$3-2022,FALSE)/10^6</f>
        <v>6.6071445925077885</v>
      </c>
      <c r="H138" s="69">
        <f>(VLOOKUP($A138,Базовая_линия!$A$5:$N$150,5+Сокращения!H$3-2022,FALSE)-VLOOKUP(Сокращения!$A138,Проектная_линия!$A$5:$N$150,5+Сокращения!H$3-2022,FALSE))/(1-Коэффициенты!F$32)*VLOOKUP(Сокращения!$C138,Коэффициенты!$B$5:$L$14,2+Сокращения!H$3-2022,FALSE)/10^6</f>
        <v>26.070775409637783</v>
      </c>
      <c r="I138" s="69">
        <f>(VLOOKUP($A138,Базовая_линия!$A$5:$N$150,5+Сокращения!I$3-2022,FALSE)-VLOOKUP(Сокращения!$A138,Проектная_линия!$A$5:$N$150,5+Сокращения!I$3-2022,FALSE))/(1-Коэффициенты!G$32)*VLOOKUP(Сокращения!$C138,Коэффициенты!$B$5:$L$14,2+Сокращения!I$3-2022,FALSE)/10^6</f>
        <v>22.514596337235311</v>
      </c>
      <c r="J138" s="69">
        <f>(VLOOKUP($A138,Базовая_линия!$A$5:$N$150,5+Сокращения!J$3-2022,FALSE)-VLOOKUP(Сокращения!$A138,Проектная_линия!$A$5:$N$150,5+Сокращения!J$3-2022,FALSE))/(1-Коэффициенты!H$32)*VLOOKUP(Сокращения!$C138,Коэффициенты!$B$5:$L$14,2+Сокращения!J$3-2022,FALSE)/10^6</f>
        <v>22.514596337235311</v>
      </c>
      <c r="K138" s="69">
        <f>(VLOOKUP($A138,Базовая_линия!$A$5:$N$150,5+Сокращения!K$3-2022,FALSE)-VLOOKUP(Сокращения!$A138,Проектная_линия!$A$5:$N$150,5+Сокращения!K$3-2022,FALSE))/(1-Коэффициенты!I$32)*VLOOKUP(Сокращения!$C138,Коэффициенты!$B$5:$L$14,2+Сокращения!K$3-2022,FALSE)/10^6</f>
        <v>22.514596337235311</v>
      </c>
      <c r="L138" s="69">
        <f>(VLOOKUP($A138,Базовая_линия!$A$5:$N$150,5+Сокращения!L$3-2022,FALSE)-VLOOKUP(Сокращения!$A138,Проектная_линия!$A$5:$N$150,5+Сокращения!L$3-2022,FALSE))/(1-Коэффициенты!J$32)*VLOOKUP(Сокращения!$C138,Коэффициенты!$B$5:$L$14,2+Сокращения!L$3-2022,FALSE)/10^6</f>
        <v>18.109172062484703</v>
      </c>
      <c r="M138" s="69">
        <f>(VLOOKUP($A138,Базовая_линия!$A$5:$N$150,5+Сокращения!M$3-2022,FALSE)-VLOOKUP(Сокращения!$A138,Проектная_линия!$A$5:$N$150,5+Сокращения!M$3-2022,FALSE))/(1-Коэффициенты!K$32)*VLOOKUP(Сокращения!$C138,Коэффициенты!$B$5:$L$14,2+Сокращения!M$3-2022,FALSE)/10^6</f>
        <v>0</v>
      </c>
      <c r="N138" s="69">
        <f t="shared" si="3"/>
        <v>118.3308810763362</v>
      </c>
    </row>
    <row r="139" spans="1:14" x14ac:dyDescent="0.25">
      <c r="A139" s="75" t="s">
        <v>87</v>
      </c>
      <c r="B139" s="68" t="s">
        <v>88</v>
      </c>
      <c r="C139" s="76" t="s">
        <v>314</v>
      </c>
      <c r="D139" s="81"/>
      <c r="E139" s="84">
        <f>(VLOOKUP($A139,Базовая_линия!$A$5:$N$150,5+Сокращения!E$3-2022,FALSE)-VLOOKUP(Сокращения!$A139,Проектная_линия!$A$5:$N$150,5+Сокращения!E$3-2022,FALSE))/(1-Коэффициенты!C$32)*VLOOKUP(Сокращения!$C139,Коэффициенты!$B$5:$L$14,2+Сокращения!E$3-2022,FALSE)/10^6</f>
        <v>0</v>
      </c>
      <c r="F139" s="69">
        <f>(VLOOKUP($A139,Базовая_линия!$A$5:$N$150,5+Сокращения!F$3-2022,FALSE)-VLOOKUP(Сокращения!$A139,Проектная_линия!$A$5:$N$150,5+Сокращения!F$3-2022,FALSE))/(1-Коэффициенты!D$32)*VLOOKUP(Сокращения!$C139,Коэффициенты!$B$5:$L$14,2+Сокращения!F$3-2022,FALSE)/10^6</f>
        <v>0</v>
      </c>
      <c r="G139" s="69">
        <f>(VLOOKUP($A139,Базовая_линия!$A$5:$N$150,5+Сокращения!G$3-2022,FALSE)-VLOOKUP(Сокращения!$A139,Проектная_линия!$A$5:$N$150,5+Сокращения!G$3-2022,FALSE))/(1-Коэффициенты!E$32)*VLOOKUP(Сокращения!$C139,Коэффициенты!$B$5:$L$14,2+Сокращения!G$3-2022,FALSE)/10^6</f>
        <v>4.6897599354527619</v>
      </c>
      <c r="H139" s="69">
        <f>(VLOOKUP($A139,Базовая_линия!$A$5:$N$150,5+Сокращения!H$3-2022,FALSE)-VLOOKUP(Сокращения!$A139,Проектная_линия!$A$5:$N$150,5+Сокращения!H$3-2022,FALSE))/(1-Коэффициенты!F$32)*VLOOKUP(Сокращения!$C139,Коэффициенты!$B$5:$L$14,2+Сокращения!H$3-2022,FALSE)/10^6</f>
        <v>27.10553054404954</v>
      </c>
      <c r="I139" s="69">
        <f>(VLOOKUP($A139,Базовая_линия!$A$5:$N$150,5+Сокращения!I$3-2022,FALSE)-VLOOKUP(Сокращения!$A139,Проектная_линия!$A$5:$N$150,5+Сокращения!I$3-2022,FALSE))/(1-Коэффициенты!G$32)*VLOOKUP(Сокращения!$C139,Коэффициенты!$B$5:$L$14,2+Сокращения!I$3-2022,FALSE)/10^6</f>
        <v>25.140796387570823</v>
      </c>
      <c r="J139" s="69">
        <f>(VLOOKUP($A139,Базовая_линия!$A$5:$N$150,5+Сокращения!J$3-2022,FALSE)-VLOOKUP(Сокращения!$A139,Проектная_линия!$A$5:$N$150,5+Сокращения!J$3-2022,FALSE))/(1-Коэффициенты!H$32)*VLOOKUP(Сокращения!$C139,Коэффициенты!$B$5:$L$14,2+Сокращения!J$3-2022,FALSE)/10^6</f>
        <v>25.140796387570823</v>
      </c>
      <c r="K139" s="69">
        <f>(VLOOKUP($A139,Базовая_линия!$A$5:$N$150,5+Сокращения!K$3-2022,FALSE)-VLOOKUP(Сокращения!$A139,Проектная_линия!$A$5:$N$150,5+Сокращения!K$3-2022,FALSE))/(1-Коэффициенты!I$32)*VLOOKUP(Сокращения!$C139,Коэффициенты!$B$5:$L$14,2+Сокращения!K$3-2022,FALSE)/10^6</f>
        <v>25.140796387570823</v>
      </c>
      <c r="L139" s="69">
        <f>(VLOOKUP($A139,Базовая_линия!$A$5:$N$150,5+Сокращения!L$3-2022,FALSE)-VLOOKUP(Сокращения!$A139,Проектная_линия!$A$5:$N$150,5+Сокращения!L$3-2022,FALSE))/(1-Коэффициенты!J$32)*VLOOKUP(Сокращения!$C139,Коэффициенты!$B$5:$L$14,2+Сокращения!L$3-2022,FALSE)/10^6</f>
        <v>20.980705099079209</v>
      </c>
      <c r="M139" s="69">
        <f>(VLOOKUP($A139,Базовая_линия!$A$5:$N$150,5+Сокращения!M$3-2022,FALSE)-VLOOKUP(Сокращения!$A139,Проектная_линия!$A$5:$N$150,5+Сокращения!M$3-2022,FALSE))/(1-Коэффициенты!K$32)*VLOOKUP(Сокращения!$C139,Коэффициенты!$B$5:$L$14,2+Сокращения!M$3-2022,FALSE)/10^6</f>
        <v>0</v>
      </c>
      <c r="N139" s="69">
        <f t="shared" si="3"/>
        <v>128.19838474129398</v>
      </c>
    </row>
    <row r="140" spans="1:14" x14ac:dyDescent="0.25">
      <c r="A140" s="75" t="s">
        <v>17</v>
      </c>
      <c r="B140" s="68" t="s">
        <v>18</v>
      </c>
      <c r="C140" s="76" t="s">
        <v>314</v>
      </c>
      <c r="D140" s="81"/>
      <c r="E140" s="84">
        <f>(VLOOKUP($A140,Базовая_линия!$A$5:$N$150,5+Сокращения!E$3-2022,FALSE)-VLOOKUP(Сокращения!$A140,Проектная_линия!$A$5:$N$150,5+Сокращения!E$3-2022,FALSE))/(1-Коэффициенты!C$32)*VLOOKUP(Сокращения!$C140,Коэффициенты!$B$5:$L$14,2+Сокращения!E$3-2022,FALSE)/10^6</f>
        <v>0</v>
      </c>
      <c r="F140" s="69">
        <f>(VLOOKUP($A140,Базовая_линия!$A$5:$N$150,5+Сокращения!F$3-2022,FALSE)-VLOOKUP(Сокращения!$A140,Проектная_линия!$A$5:$N$150,5+Сокращения!F$3-2022,FALSE))/(1-Коэффициенты!D$32)*VLOOKUP(Сокращения!$C140,Коэффициенты!$B$5:$L$14,2+Сокращения!F$3-2022,FALSE)/10^6</f>
        <v>0</v>
      </c>
      <c r="G140" s="69">
        <f>(VLOOKUP($A140,Базовая_линия!$A$5:$N$150,5+Сокращения!G$3-2022,FALSE)-VLOOKUP(Сокращения!$A140,Проектная_линия!$A$5:$N$150,5+Сокращения!G$3-2022,FALSE))/(1-Коэффициенты!E$32)*VLOOKUP(Сокращения!$C140,Коэффициенты!$B$5:$L$14,2+Сокращения!G$3-2022,FALSE)/10^6</f>
        <v>2.0558429012849491</v>
      </c>
      <c r="H140" s="69">
        <f>(VLOOKUP($A140,Базовая_линия!$A$5:$N$150,5+Сокращения!H$3-2022,FALSE)-VLOOKUP(Сокращения!$A140,Проектная_линия!$A$5:$N$150,5+Сокращения!H$3-2022,FALSE))/(1-Коэффициенты!F$32)*VLOOKUP(Сокращения!$C140,Коэффициенты!$B$5:$L$14,2+Сокращения!H$3-2022,FALSE)/10^6</f>
        <v>6.920571912395137</v>
      </c>
      <c r="I140" s="69">
        <f>(VLOOKUP($A140,Базовая_линия!$A$5:$N$150,5+Сокращения!I$3-2022,FALSE)-VLOOKUP(Сокращения!$A140,Проектная_линия!$A$5:$N$150,5+Сокращения!I$3-2022,FALSE))/(1-Коэффициенты!G$32)*VLOOKUP(Сокращения!$C140,Коэффициенты!$B$5:$L$14,2+Сокращения!I$3-2022,FALSE)/10^6</f>
        <v>5.8751398298151543</v>
      </c>
      <c r="J140" s="69">
        <f>(VLOOKUP($A140,Базовая_линия!$A$5:$N$150,5+Сокращения!J$3-2022,FALSE)-VLOOKUP(Сокращения!$A140,Проектная_линия!$A$5:$N$150,5+Сокращения!J$3-2022,FALSE))/(1-Коэффициенты!H$32)*VLOOKUP(Сокращения!$C140,Коэффициенты!$B$5:$L$14,2+Сокращения!J$3-2022,FALSE)/10^6</f>
        <v>5.8751398298151543</v>
      </c>
      <c r="K140" s="69">
        <f>(VLOOKUP($A140,Базовая_линия!$A$5:$N$150,5+Сокращения!K$3-2022,FALSE)-VLOOKUP(Сокращения!$A140,Проектная_линия!$A$5:$N$150,5+Сокращения!K$3-2022,FALSE))/(1-Коэффициенты!I$32)*VLOOKUP(Сокращения!$C140,Коэффициенты!$B$5:$L$14,2+Сокращения!K$3-2022,FALSE)/10^6</f>
        <v>5.8751398298151543</v>
      </c>
      <c r="L140" s="69">
        <f>(VLOOKUP($A140,Базовая_линия!$A$5:$N$150,5+Сокращения!L$3-2022,FALSE)-VLOOKUP(Сокращения!$A140,Проектная_линия!$A$5:$N$150,5+Сокращения!L$3-2022,FALSE))/(1-Коэффициенты!J$32)*VLOOKUP(Сокращения!$C140,Коэффициенты!$B$5:$L$14,2+Сокращения!L$3-2022,FALSE)/10^6</f>
        <v>4.853662719736179</v>
      </c>
      <c r="M140" s="69">
        <f>(VLOOKUP($A140,Базовая_линия!$A$5:$N$150,5+Сокращения!M$3-2022,FALSE)-VLOOKUP(Сокращения!$A140,Проектная_линия!$A$5:$N$150,5+Сокращения!M$3-2022,FALSE))/(1-Коэффициенты!K$32)*VLOOKUP(Сокращения!$C140,Коэффициенты!$B$5:$L$14,2+Сокращения!M$3-2022,FALSE)/10^6</f>
        <v>0</v>
      </c>
      <c r="N140" s="69">
        <f t="shared" si="3"/>
        <v>31.455497022861728</v>
      </c>
    </row>
    <row r="141" spans="1:14" x14ac:dyDescent="0.25">
      <c r="A141" s="75" t="s">
        <v>131</v>
      </c>
      <c r="B141" s="68" t="s">
        <v>132</v>
      </c>
      <c r="C141" s="76" t="s">
        <v>314</v>
      </c>
      <c r="D141" s="81"/>
      <c r="E141" s="84">
        <f>(VLOOKUP($A141,Базовая_линия!$A$5:$N$150,5+Сокращения!E$3-2022,FALSE)-VLOOKUP(Сокращения!$A141,Проектная_линия!$A$5:$N$150,5+Сокращения!E$3-2022,FALSE))/(1-Коэффициенты!C$32)*VLOOKUP(Сокращения!$C141,Коэффициенты!$B$5:$L$14,2+Сокращения!E$3-2022,FALSE)/10^6</f>
        <v>0</v>
      </c>
      <c r="F141" s="69">
        <f>(VLOOKUP($A141,Базовая_линия!$A$5:$N$150,5+Сокращения!F$3-2022,FALSE)-VLOOKUP(Сокращения!$A141,Проектная_линия!$A$5:$N$150,5+Сокращения!F$3-2022,FALSE))/(1-Коэффициенты!D$32)*VLOOKUP(Сокращения!$C141,Коэффициенты!$B$5:$L$14,2+Сокращения!F$3-2022,FALSE)/10^6</f>
        <v>0</v>
      </c>
      <c r="G141" s="69">
        <f>(VLOOKUP($A141,Базовая_линия!$A$5:$N$150,5+Сокращения!G$3-2022,FALSE)-VLOOKUP(Сокращения!$A141,Проектная_линия!$A$5:$N$150,5+Сокращения!G$3-2022,FALSE))/(1-Коэффициенты!E$32)*VLOOKUP(Сокращения!$C141,Коэффициенты!$B$5:$L$14,2+Сокращения!G$3-2022,FALSE)/10^6</f>
        <v>2.8446764263846069</v>
      </c>
      <c r="H141" s="69">
        <f>(VLOOKUP($A141,Базовая_линия!$A$5:$N$150,5+Сокращения!H$3-2022,FALSE)-VLOOKUP(Сокращения!$A141,Проектная_линия!$A$5:$N$150,5+Сокращения!H$3-2022,FALSE))/(1-Коэффициенты!F$32)*VLOOKUP(Сокращения!$C141,Коэффициенты!$B$5:$L$14,2+Сокращения!H$3-2022,FALSE)/10^6</f>
        <v>18.755538600926027</v>
      </c>
      <c r="I141" s="69">
        <f>(VLOOKUP($A141,Базовая_линия!$A$5:$N$150,5+Сокращения!I$3-2022,FALSE)-VLOOKUP(Сокращения!$A141,Проектная_линия!$A$5:$N$150,5+Сокращения!I$3-2022,FALSE))/(1-Коэффициенты!G$32)*VLOOKUP(Сокращения!$C141,Коэффициенты!$B$5:$L$14,2+Сокращения!I$3-2022,FALSE)/10^6</f>
        <v>18.50377426054548</v>
      </c>
      <c r="J141" s="69">
        <f>(VLOOKUP($A141,Базовая_линия!$A$5:$N$150,5+Сокращения!J$3-2022,FALSE)-VLOOKUP(Сокращения!$A141,Проектная_линия!$A$5:$N$150,5+Сокращения!J$3-2022,FALSE))/(1-Коэффициенты!H$32)*VLOOKUP(Сокращения!$C141,Коэффициенты!$B$5:$L$14,2+Сокращения!J$3-2022,FALSE)/10^6</f>
        <v>18.50377426054548</v>
      </c>
      <c r="K141" s="69">
        <f>(VLOOKUP($A141,Базовая_линия!$A$5:$N$150,5+Сокращения!K$3-2022,FALSE)-VLOOKUP(Сокращения!$A141,Проектная_линия!$A$5:$N$150,5+Сокращения!K$3-2022,FALSE))/(1-Коэффициенты!I$32)*VLOOKUP(Сокращения!$C141,Коэффициенты!$B$5:$L$14,2+Сокращения!K$3-2022,FALSE)/10^6</f>
        <v>18.50377426054548</v>
      </c>
      <c r="L141" s="69">
        <f>(VLOOKUP($A141,Базовая_линия!$A$5:$N$150,5+Сокращения!L$3-2022,FALSE)-VLOOKUP(Сокращения!$A141,Проектная_линия!$A$5:$N$150,5+Сокращения!L$3-2022,FALSE))/(1-Коэффициенты!J$32)*VLOOKUP(Сокращения!$C141,Коэффициенты!$B$5:$L$14,2+Сокращения!L$3-2022,FALSE)/10^6</f>
        <v>15.402723739606724</v>
      </c>
      <c r="M141" s="69">
        <f>(VLOOKUP($A141,Базовая_линия!$A$5:$N$150,5+Сокращения!M$3-2022,FALSE)-VLOOKUP(Сокращения!$A141,Проектная_линия!$A$5:$N$150,5+Сокращения!M$3-2022,FALSE))/(1-Коэффициенты!K$32)*VLOOKUP(Сокращения!$C141,Коэффициенты!$B$5:$L$14,2+Сокращения!M$3-2022,FALSE)/10^6</f>
        <v>0</v>
      </c>
      <c r="N141" s="69">
        <f t="shared" si="3"/>
        <v>92.514261548553804</v>
      </c>
    </row>
    <row r="142" spans="1:14" x14ac:dyDescent="0.25">
      <c r="A142" s="75" t="s">
        <v>145</v>
      </c>
      <c r="B142" s="68" t="s">
        <v>146</v>
      </c>
      <c r="C142" s="76" t="s">
        <v>314</v>
      </c>
      <c r="D142" s="81"/>
      <c r="E142" s="84">
        <f>(VLOOKUP($A142,Базовая_линия!$A$5:$N$150,5+Сокращения!E$3-2022,FALSE)-VLOOKUP(Сокращения!$A142,Проектная_линия!$A$5:$N$150,5+Сокращения!E$3-2022,FALSE))/(1-Коэффициенты!C$32)*VLOOKUP(Сокращения!$C142,Коэффициенты!$B$5:$L$14,2+Сокращения!E$3-2022,FALSE)/10^6</f>
        <v>0</v>
      </c>
      <c r="F142" s="69">
        <f>(VLOOKUP($A142,Базовая_линия!$A$5:$N$150,5+Сокращения!F$3-2022,FALSE)-VLOOKUP(Сокращения!$A142,Проектная_линия!$A$5:$N$150,5+Сокращения!F$3-2022,FALSE))/(1-Коэффициенты!D$32)*VLOOKUP(Сокращения!$C142,Коэффициенты!$B$5:$L$14,2+Сокращения!F$3-2022,FALSE)/10^6</f>
        <v>0</v>
      </c>
      <c r="G142" s="69">
        <f>(VLOOKUP($A142,Базовая_линия!$A$5:$N$150,5+Сокращения!G$3-2022,FALSE)-VLOOKUP(Сокращения!$A142,Проектная_линия!$A$5:$N$150,5+Сокращения!G$3-2022,FALSE))/(1-Коэффициенты!E$32)*VLOOKUP(Сокращения!$C142,Коэффициенты!$B$5:$L$14,2+Сокращения!G$3-2022,FALSE)/10^6</f>
        <v>1.5323813616939579</v>
      </c>
      <c r="H142" s="69">
        <f>(VLOOKUP($A142,Базовая_линия!$A$5:$N$150,5+Сокращения!H$3-2022,FALSE)-VLOOKUP(Сокращения!$A142,Проектная_линия!$A$5:$N$150,5+Сокращения!H$3-2022,FALSE))/(1-Коэффициенты!F$32)*VLOOKUP(Сокращения!$C142,Коэффициенты!$B$5:$L$14,2+Сокращения!H$3-2022,FALSE)/10^6</f>
        <v>9.4472747697180335</v>
      </c>
      <c r="I142" s="69">
        <f>(VLOOKUP($A142,Базовая_линия!$A$5:$N$150,5+Сокращения!I$3-2022,FALSE)-VLOOKUP(Сокращения!$A142,Проектная_линия!$A$5:$N$150,5+Сокращения!I$3-2022,FALSE))/(1-Коэффициенты!G$32)*VLOOKUP(Сокращения!$C142,Коэффициенты!$B$5:$L$14,2+Сокращения!I$3-2022,FALSE)/10^6</f>
        <v>7.5404959098484836</v>
      </c>
      <c r="J142" s="69">
        <f>(VLOOKUP($A142,Базовая_линия!$A$5:$N$150,5+Сокращения!J$3-2022,FALSE)-VLOOKUP(Сокращения!$A142,Проектная_линия!$A$5:$N$150,5+Сокращения!J$3-2022,FALSE))/(1-Коэффициенты!H$32)*VLOOKUP(Сокращения!$C142,Коэффициенты!$B$5:$L$14,2+Сокращения!J$3-2022,FALSE)/10^6</f>
        <v>7.5404959098484836</v>
      </c>
      <c r="K142" s="69">
        <f>(VLOOKUP($A142,Базовая_линия!$A$5:$N$150,5+Сокращения!K$3-2022,FALSE)-VLOOKUP(Сокращения!$A142,Проектная_линия!$A$5:$N$150,5+Сокращения!K$3-2022,FALSE))/(1-Коэффициенты!I$32)*VLOOKUP(Сокращения!$C142,Коэффициенты!$B$5:$L$14,2+Сокращения!K$3-2022,FALSE)/10^6</f>
        <v>7.5404959098484836</v>
      </c>
      <c r="L142" s="69">
        <f>(VLOOKUP($A142,Базовая_линия!$A$5:$N$150,5+Сокращения!L$3-2022,FALSE)-VLOOKUP(Сокращения!$A142,Проектная_линия!$A$5:$N$150,5+Сокращения!L$3-2022,FALSE))/(1-Коэффициенты!J$32)*VLOOKUP(Сокращения!$C142,Коэффициенты!$B$5:$L$14,2+Сокращения!L$3-2022,FALSE)/10^6</f>
        <v>5.8793852409076672</v>
      </c>
      <c r="M142" s="69">
        <f>(VLOOKUP($A142,Базовая_линия!$A$5:$N$150,5+Сокращения!M$3-2022,FALSE)-VLOOKUP(Сокращения!$A142,Проектная_линия!$A$5:$N$150,5+Сокращения!M$3-2022,FALSE))/(1-Коэффициенты!K$32)*VLOOKUP(Сокращения!$C142,Коэффициенты!$B$5:$L$14,2+Сокращения!M$3-2022,FALSE)/10^6</f>
        <v>0</v>
      </c>
      <c r="N142" s="69">
        <f t="shared" si="3"/>
        <v>39.480529101865109</v>
      </c>
    </row>
    <row r="143" spans="1:14" x14ac:dyDescent="0.25">
      <c r="A143" s="75" t="s">
        <v>175</v>
      </c>
      <c r="B143" s="68" t="s">
        <v>176</v>
      </c>
      <c r="C143" s="76" t="s">
        <v>314</v>
      </c>
      <c r="D143" s="81"/>
      <c r="E143" s="84">
        <f>(VLOOKUP($A143,Базовая_линия!$A$5:$N$150,5+Сокращения!E$3-2022,FALSE)-VLOOKUP(Сокращения!$A143,Проектная_линия!$A$5:$N$150,5+Сокращения!E$3-2022,FALSE))/(1-Коэффициенты!C$32)*VLOOKUP(Сокращения!$C143,Коэффициенты!$B$5:$L$14,2+Сокращения!E$3-2022,FALSE)/10^6</f>
        <v>0</v>
      </c>
      <c r="F143" s="69">
        <f>(VLOOKUP($A143,Базовая_линия!$A$5:$N$150,5+Сокращения!F$3-2022,FALSE)-VLOOKUP(Сокращения!$A143,Проектная_линия!$A$5:$N$150,5+Сокращения!F$3-2022,FALSE))/(1-Коэффициенты!D$32)*VLOOKUP(Сокращения!$C143,Коэффициенты!$B$5:$L$14,2+Сокращения!F$3-2022,FALSE)/10^6</f>
        <v>0</v>
      </c>
      <c r="G143" s="69">
        <f>(VLOOKUP($A143,Базовая_линия!$A$5:$N$150,5+Сокращения!G$3-2022,FALSE)-VLOOKUP(Сокращения!$A143,Проектная_линия!$A$5:$N$150,5+Сокращения!G$3-2022,FALSE))/(1-Коэффициенты!E$32)*VLOOKUP(Сокращения!$C143,Коэффициенты!$B$5:$L$14,2+Сокращения!G$3-2022,FALSE)/10^6</f>
        <v>0.94018558378341077</v>
      </c>
      <c r="H143" s="69">
        <f>(VLOOKUP($A143,Базовая_линия!$A$5:$N$150,5+Сокращения!H$3-2022,FALSE)-VLOOKUP(Сокращения!$A143,Проектная_линия!$A$5:$N$150,5+Сокращения!H$3-2022,FALSE))/(1-Коэффициенты!F$32)*VLOOKUP(Сокращения!$C143,Коэффициенты!$B$5:$L$14,2+Сокращения!H$3-2022,FALSE)/10^6</f>
        <v>9.1220139474330022</v>
      </c>
      <c r="I143" s="69">
        <f>(VLOOKUP($A143,Базовая_линия!$A$5:$N$150,5+Сокращения!I$3-2022,FALSE)-VLOOKUP(Сокращения!$A143,Проектная_линия!$A$5:$N$150,5+Сокращения!I$3-2022,FALSE))/(1-Коэффициенты!G$32)*VLOOKUP(Сокращения!$C143,Коэффициенты!$B$5:$L$14,2+Сокращения!I$3-2022,FALSE)/10^6</f>
        <v>9.8341153696843673</v>
      </c>
      <c r="J143" s="69">
        <f>(VLOOKUP($A143,Базовая_линия!$A$5:$N$150,5+Сокращения!J$3-2022,FALSE)-VLOOKUP(Сокращения!$A143,Проектная_линия!$A$5:$N$150,5+Сокращения!J$3-2022,FALSE))/(1-Коэффициенты!H$32)*VLOOKUP(Сокращения!$C143,Коэффициенты!$B$5:$L$14,2+Сокращения!J$3-2022,FALSE)/10^6</f>
        <v>9.8341153696843673</v>
      </c>
      <c r="K143" s="69">
        <f>(VLOOKUP($A143,Базовая_линия!$A$5:$N$150,5+Сокращения!K$3-2022,FALSE)-VLOOKUP(Сокращения!$A143,Проектная_линия!$A$5:$N$150,5+Сокращения!K$3-2022,FALSE))/(1-Коэффициенты!I$32)*VLOOKUP(Сокращения!$C143,Коэффициенты!$B$5:$L$14,2+Сокращения!K$3-2022,FALSE)/10^6</f>
        <v>9.8341153696843673</v>
      </c>
      <c r="L143" s="69">
        <f>(VLOOKUP($A143,Базовая_линия!$A$5:$N$150,5+Сокращения!L$3-2022,FALSE)-VLOOKUP(Сокращения!$A143,Проектная_линия!$A$5:$N$150,5+Сокращения!L$3-2022,FALSE))/(1-Коэффициенты!J$32)*VLOOKUP(Сокращения!$C143,Коэффициенты!$B$5:$L$14,2+Сокращения!L$3-2022,FALSE)/10^6</f>
        <v>8.6577365198790304</v>
      </c>
      <c r="M143" s="69">
        <f>(VLOOKUP($A143,Базовая_линия!$A$5:$N$150,5+Сокращения!M$3-2022,FALSE)-VLOOKUP(Сокращения!$A143,Проектная_линия!$A$5:$N$150,5+Сокращения!M$3-2022,FALSE))/(1-Коэффициенты!K$32)*VLOOKUP(Сокращения!$C143,Коэффициенты!$B$5:$L$14,2+Сокращения!M$3-2022,FALSE)/10^6</f>
        <v>0</v>
      </c>
      <c r="N143" s="69">
        <f t="shared" si="3"/>
        <v>48.222282160148545</v>
      </c>
    </row>
    <row r="144" spans="1:14" x14ac:dyDescent="0.25">
      <c r="A144" s="77" t="s">
        <v>255</v>
      </c>
      <c r="B144" s="68" t="s">
        <v>256</v>
      </c>
      <c r="C144" s="76" t="s">
        <v>314</v>
      </c>
      <c r="D144" s="81"/>
      <c r="E144" s="84">
        <f>(VLOOKUP($A144,Базовая_линия!$A$5:$N$150,5+Сокращения!E$3-2022,FALSE)-VLOOKUP(Сокращения!$A144,Проектная_линия!$A$5:$N$150,5+Сокращения!E$3-2022,FALSE))/(1-Коэффициенты!C$32)*VLOOKUP(Сокращения!$C144,Коэффициенты!$B$5:$L$14,2+Сокращения!E$3-2022,FALSE)/10^6</f>
        <v>0</v>
      </c>
      <c r="F144" s="69">
        <f>(VLOOKUP($A144,Базовая_линия!$A$5:$N$150,5+Сокращения!F$3-2022,FALSE)-VLOOKUP(Сокращения!$A144,Проектная_линия!$A$5:$N$150,5+Сокращения!F$3-2022,FALSE))/(1-Коэффициенты!D$32)*VLOOKUP(Сокращения!$C144,Коэффициенты!$B$5:$L$14,2+Сокращения!F$3-2022,FALSE)/10^6</f>
        <v>0</v>
      </c>
      <c r="G144" s="69">
        <f>(VLOOKUP($A144,Базовая_линия!$A$5:$N$150,5+Сокращения!G$3-2022,FALSE)-VLOOKUP(Сокращения!$A144,Проектная_линия!$A$5:$N$150,5+Сокращения!G$3-2022,FALSE))/(1-Коэффициенты!E$32)*VLOOKUP(Сокращения!$C144,Коэффициенты!$B$5:$L$14,2+Сокращения!G$3-2022,FALSE)/10^6</f>
        <v>0.4874081584399852</v>
      </c>
      <c r="H144" s="69">
        <f>(VLOOKUP($A144,Базовая_линия!$A$5:$N$150,5+Сокращения!H$3-2022,FALSE)-VLOOKUP(Сокращения!$A144,Проектная_линия!$A$5:$N$150,5+Сокращения!H$3-2022,FALSE))/(1-Коэффициенты!F$32)*VLOOKUP(Сокращения!$C144,Коэффициенты!$B$5:$L$14,2+Сокращения!H$3-2022,FALSE)/10^6</f>
        <v>9.023907145369261</v>
      </c>
      <c r="I144" s="69">
        <f>(VLOOKUP($A144,Базовая_линия!$A$5:$N$150,5+Сокращения!I$3-2022,FALSE)-VLOOKUP(Сокращения!$A144,Проектная_линия!$A$5:$N$150,5+Сокращения!I$3-2022,FALSE))/(1-Коэффициенты!G$32)*VLOOKUP(Сокращения!$C144,Коэффициенты!$B$5:$L$14,2+Сокращения!I$3-2022,FALSE)/10^6</f>
        <v>9.073010109857659</v>
      </c>
      <c r="J144" s="69">
        <f>(VLOOKUP($A144,Базовая_линия!$A$5:$N$150,5+Сокращения!J$3-2022,FALSE)-VLOOKUP(Сокращения!$A144,Проектная_линия!$A$5:$N$150,5+Сокращения!J$3-2022,FALSE))/(1-Коэффициенты!H$32)*VLOOKUP(Сокращения!$C144,Коэффициенты!$B$5:$L$14,2+Сокращения!J$3-2022,FALSE)/10^6</f>
        <v>9.073010109857659</v>
      </c>
      <c r="K144" s="69">
        <f>(VLOOKUP($A144,Базовая_линия!$A$5:$N$150,5+Сокращения!K$3-2022,FALSE)-VLOOKUP(Сокращения!$A144,Проектная_линия!$A$5:$N$150,5+Сокращения!K$3-2022,FALSE))/(1-Коэффициенты!I$32)*VLOOKUP(Сокращения!$C144,Коэффициенты!$B$5:$L$14,2+Сокращения!K$3-2022,FALSE)/10^6</f>
        <v>9.073010109857659</v>
      </c>
      <c r="L144" s="69">
        <f>(VLOOKUP($A144,Базовая_линия!$A$5:$N$150,5+Сокращения!L$3-2022,FALSE)-VLOOKUP(Сокращения!$A144,Проектная_линия!$A$5:$N$150,5+Сокращения!L$3-2022,FALSE))/(1-Коэффициенты!J$32)*VLOOKUP(Сокращения!$C144,Коэффициенты!$B$5:$L$14,2+Сокращения!L$3-2022,FALSE)/10^6</f>
        <v>7.7871813578630515</v>
      </c>
      <c r="M144" s="69">
        <f>(VLOOKUP($A144,Базовая_линия!$A$5:$N$150,5+Сокращения!M$3-2022,FALSE)-VLOOKUP(Сокращения!$A144,Проектная_линия!$A$5:$N$150,5+Сокращения!M$3-2022,FALSE))/(1-Коэффициенты!K$32)*VLOOKUP(Сокращения!$C144,Коэффициенты!$B$5:$L$14,2+Сокращения!M$3-2022,FALSE)/10^6</f>
        <v>0</v>
      </c>
      <c r="N144" s="69">
        <f t="shared" si="3"/>
        <v>44.517526991245276</v>
      </c>
    </row>
    <row r="145" spans="1:14" x14ac:dyDescent="0.25">
      <c r="A145" s="75" t="s">
        <v>161</v>
      </c>
      <c r="B145" s="68" t="s">
        <v>162</v>
      </c>
      <c r="C145" s="76" t="s">
        <v>314</v>
      </c>
      <c r="D145" s="81"/>
      <c r="E145" s="84">
        <f>(VLOOKUP($A145,Базовая_линия!$A$5:$N$150,5+Сокращения!E$3-2022,FALSE)-VLOOKUP(Сокращения!$A145,Проектная_линия!$A$5:$N$150,5+Сокращения!E$3-2022,FALSE))/(1-Коэффициенты!C$32)*VLOOKUP(Сокращения!$C145,Коэффициенты!$B$5:$L$14,2+Сокращения!E$3-2022,FALSE)/10^6</f>
        <v>0</v>
      </c>
      <c r="F145" s="69">
        <f>(VLOOKUP($A145,Базовая_линия!$A$5:$N$150,5+Сокращения!F$3-2022,FALSE)-VLOOKUP(Сокращения!$A145,Проектная_линия!$A$5:$N$150,5+Сокращения!F$3-2022,FALSE))/(1-Коэффициенты!D$32)*VLOOKUP(Сокращения!$C145,Коэффициенты!$B$5:$L$14,2+Сокращения!F$3-2022,FALSE)/10^6</f>
        <v>0</v>
      </c>
      <c r="G145" s="69">
        <f>(VLOOKUP($A145,Базовая_линия!$A$5:$N$150,5+Сокращения!G$3-2022,FALSE)-VLOOKUP(Сокращения!$A145,Проектная_линия!$A$5:$N$150,5+Сокращения!G$3-2022,FALSE))/(1-Коэффициенты!E$32)*VLOOKUP(Сокращения!$C145,Коэффициенты!$B$5:$L$14,2+Сокращения!G$3-2022,FALSE)/10^6</f>
        <v>0.31698591539590226</v>
      </c>
      <c r="H145" s="69">
        <f>(VLOOKUP($A145,Базовая_линия!$A$5:$N$150,5+Сокращения!H$3-2022,FALSE)-VLOOKUP(Сокращения!$A145,Проектная_линия!$A$5:$N$150,5+Сокращения!H$3-2022,FALSE))/(1-Коэффициенты!F$32)*VLOOKUP(Сокращения!$C145,Коэффициенты!$B$5:$L$14,2+Сокращения!H$3-2022,FALSE)/10^6</f>
        <v>7.2537256810120603</v>
      </c>
      <c r="I145" s="69">
        <f>(VLOOKUP($A145,Базовая_линия!$A$5:$N$150,5+Сокращения!I$3-2022,FALSE)-VLOOKUP(Сокращения!$A145,Проектная_линия!$A$5:$N$150,5+Сокращения!I$3-2022,FALSE))/(1-Коэффициенты!G$32)*VLOOKUP(Сокращения!$C145,Коэффициенты!$B$5:$L$14,2+Сокращения!I$3-2022,FALSE)/10^6</f>
        <v>7.2554959932323468</v>
      </c>
      <c r="J145" s="69">
        <f>(VLOOKUP($A145,Базовая_линия!$A$5:$N$150,5+Сокращения!J$3-2022,FALSE)-VLOOKUP(Сокращения!$A145,Проектная_линия!$A$5:$N$150,5+Сокращения!J$3-2022,FALSE))/(1-Коэффициенты!H$32)*VLOOKUP(Сокращения!$C145,Коэффициенты!$B$5:$L$14,2+Сокращения!J$3-2022,FALSE)/10^6</f>
        <v>7.2554959932323468</v>
      </c>
      <c r="K145" s="69">
        <f>(VLOOKUP($A145,Базовая_линия!$A$5:$N$150,5+Сокращения!K$3-2022,FALSE)-VLOOKUP(Сокращения!$A145,Проектная_линия!$A$5:$N$150,5+Сокращения!K$3-2022,FALSE))/(1-Коэффициенты!I$32)*VLOOKUP(Сокращения!$C145,Коэффициенты!$B$5:$L$14,2+Сокращения!K$3-2022,FALSE)/10^6</f>
        <v>7.2554959932323468</v>
      </c>
      <c r="L145" s="69">
        <f>(VLOOKUP($A145,Базовая_линия!$A$5:$N$150,5+Сокращения!L$3-2022,FALSE)-VLOOKUP(Сокращения!$A145,Проектная_линия!$A$5:$N$150,5+Сокращения!L$3-2022,FALSE))/(1-Коэффициенты!J$32)*VLOOKUP(Сокращения!$C145,Коэффициенты!$B$5:$L$14,2+Сокращения!L$3-2022,FALSE)/10^6</f>
        <v>6.7889433590148149</v>
      </c>
      <c r="M145" s="69">
        <f>(VLOOKUP($A145,Базовая_линия!$A$5:$N$150,5+Сокращения!M$3-2022,FALSE)-VLOOKUP(Сокращения!$A145,Проектная_линия!$A$5:$N$150,5+Сокращения!M$3-2022,FALSE))/(1-Коэффициенты!K$32)*VLOOKUP(Сокращения!$C145,Коэффициенты!$B$5:$L$14,2+Сокращения!M$3-2022,FALSE)/10^6</f>
        <v>0</v>
      </c>
      <c r="N145" s="69">
        <f t="shared" si="3"/>
        <v>36.126142935119816</v>
      </c>
    </row>
    <row r="146" spans="1:14" x14ac:dyDescent="0.25">
      <c r="A146" s="75" t="s">
        <v>45</v>
      </c>
      <c r="B146" s="68" t="s">
        <v>46</v>
      </c>
      <c r="C146" s="76" t="s">
        <v>314</v>
      </c>
      <c r="D146" s="81"/>
      <c r="E146" s="84">
        <f>(VLOOKUP($A146,Базовая_линия!$A$5:$N$150,5+Сокращения!E$3-2022,FALSE)-VLOOKUP(Сокращения!$A146,Проектная_линия!$A$5:$N$150,5+Сокращения!E$3-2022,FALSE))/(1-Коэффициенты!C$32)*VLOOKUP(Сокращения!$C146,Коэффициенты!$B$5:$L$14,2+Сокращения!E$3-2022,FALSE)/10^6</f>
        <v>0</v>
      </c>
      <c r="F146" s="69">
        <f>(VLOOKUP($A146,Базовая_линия!$A$5:$N$150,5+Сокращения!F$3-2022,FALSE)-VLOOKUP(Сокращения!$A146,Проектная_линия!$A$5:$N$150,5+Сокращения!F$3-2022,FALSE))/(1-Коэффициенты!D$32)*VLOOKUP(Сокращения!$C146,Коэффициенты!$B$5:$L$14,2+Сокращения!F$3-2022,FALSE)/10^6</f>
        <v>0</v>
      </c>
      <c r="G146" s="69">
        <f>(VLOOKUP($A146,Базовая_линия!$A$5:$N$150,5+Сокращения!G$3-2022,FALSE)-VLOOKUP(Сокращения!$A146,Проектная_линия!$A$5:$N$150,5+Сокращения!G$3-2022,FALSE))/(1-Коэффициенты!E$32)*VLOOKUP(Сокращения!$C146,Коэффициенты!$B$5:$L$14,2+Сокращения!G$3-2022,FALSE)/10^6</f>
        <v>0</v>
      </c>
      <c r="H146" s="69">
        <f>(VLOOKUP($A146,Базовая_линия!$A$5:$N$150,5+Сокращения!H$3-2022,FALSE)-VLOOKUP(Сокращения!$A146,Проектная_линия!$A$5:$N$150,5+Сокращения!H$3-2022,FALSE))/(1-Коэффициенты!F$32)*VLOOKUP(Сокращения!$C146,Коэффициенты!$B$5:$L$14,2+Сокращения!H$3-2022,FALSE)/10^6</f>
        <v>10.245605826120604</v>
      </c>
      <c r="I146" s="69">
        <f>(VLOOKUP($A146,Базовая_линия!$A$5:$N$150,5+Сокращения!I$3-2022,FALSE)-VLOOKUP(Сокращения!$A146,Проектная_линия!$A$5:$N$150,5+Сокращения!I$3-2022,FALSE))/(1-Коэффициенты!G$32)*VLOOKUP(Сокращения!$C146,Коэффициенты!$B$5:$L$14,2+Сокращения!I$3-2022,FALSE)/10^6</f>
        <v>6.6141594748640751</v>
      </c>
      <c r="J146" s="69">
        <f>(VLOOKUP($A146,Базовая_линия!$A$5:$N$150,5+Сокращения!J$3-2022,FALSE)-VLOOKUP(Сокращения!$A146,Проектная_линия!$A$5:$N$150,5+Сокращения!J$3-2022,FALSE))/(1-Коэффициенты!H$32)*VLOOKUP(Сокращения!$C146,Коэффициенты!$B$5:$L$14,2+Сокращения!J$3-2022,FALSE)/10^6</f>
        <v>6.6141594748640751</v>
      </c>
      <c r="K146" s="69">
        <f>(VLOOKUP($A146,Базовая_линия!$A$5:$N$150,5+Сокращения!K$3-2022,FALSE)-VLOOKUP(Сокращения!$A146,Проектная_линия!$A$5:$N$150,5+Сокращения!K$3-2022,FALSE))/(1-Коэффициенты!I$32)*VLOOKUP(Сокращения!$C146,Коэффициенты!$B$5:$L$14,2+Сокращения!K$3-2022,FALSE)/10^6</f>
        <v>6.6141594748640751</v>
      </c>
      <c r="L146" s="69">
        <f>(VLOOKUP($A146,Базовая_линия!$A$5:$N$150,5+Сокращения!L$3-2022,FALSE)-VLOOKUP(Сокращения!$A146,Проектная_линия!$A$5:$N$150,5+Сокращения!L$3-2022,FALSE))/(1-Коэффициенты!J$32)*VLOOKUP(Сокращения!$C146,Коэффициенты!$B$5:$L$14,2+Сокращения!L$3-2022,FALSE)/10^6</f>
        <v>6.6141594748640751</v>
      </c>
      <c r="M146" s="69">
        <f>(VLOOKUP($A146,Базовая_линия!$A$5:$N$150,5+Сокращения!M$3-2022,FALSE)-VLOOKUP(Сокращения!$A146,Проектная_линия!$A$5:$N$150,5+Сокращения!M$3-2022,FALSE))/(1-Коэффициенты!K$32)*VLOOKUP(Сокращения!$C146,Коэффициенты!$B$5:$L$14,2+Сокращения!M$3-2022,FALSE)/10^6</f>
        <v>0.29764798187413921</v>
      </c>
      <c r="N146" s="69">
        <f t="shared" si="3"/>
        <v>36.999891707451049</v>
      </c>
    </row>
    <row r="147" spans="1:14" x14ac:dyDescent="0.25">
      <c r="A147" s="75" t="s">
        <v>97</v>
      </c>
      <c r="B147" s="68" t="s">
        <v>98</v>
      </c>
      <c r="C147" s="76" t="s">
        <v>314</v>
      </c>
      <c r="D147" s="81"/>
      <c r="E147" s="84">
        <f>(VLOOKUP($A147,Базовая_линия!$A$5:$N$150,5+Сокращения!E$3-2022,FALSE)-VLOOKUP(Сокращения!$A147,Проектная_линия!$A$5:$N$150,5+Сокращения!E$3-2022,FALSE))/(1-Коэффициенты!C$32)*VLOOKUP(Сокращения!$C147,Коэффициенты!$B$5:$L$14,2+Сокращения!E$3-2022,FALSE)/10^6</f>
        <v>0</v>
      </c>
      <c r="F147" s="69">
        <f>(VLOOKUP($A147,Базовая_линия!$A$5:$N$150,5+Сокращения!F$3-2022,FALSE)-VLOOKUP(Сокращения!$A147,Проектная_линия!$A$5:$N$150,5+Сокращения!F$3-2022,FALSE))/(1-Коэффициенты!D$32)*VLOOKUP(Сокращения!$C147,Коэффициенты!$B$5:$L$14,2+Сокращения!F$3-2022,FALSE)/10^6</f>
        <v>0</v>
      </c>
      <c r="G147" s="69">
        <f>(VLOOKUP($A147,Базовая_линия!$A$5:$N$150,5+Сокращения!G$3-2022,FALSE)-VLOOKUP(Сокращения!$A147,Проектная_линия!$A$5:$N$150,5+Сокращения!G$3-2022,FALSE))/(1-Коэффициенты!E$32)*VLOOKUP(Сокращения!$C147,Коэффициенты!$B$5:$L$14,2+Сокращения!G$3-2022,FALSE)/10^6</f>
        <v>0</v>
      </c>
      <c r="H147" s="69">
        <f>(VLOOKUP($A147,Базовая_линия!$A$5:$N$150,5+Сокращения!H$3-2022,FALSE)-VLOOKUP(Сокращения!$A147,Проектная_линия!$A$5:$N$150,5+Сокращения!H$3-2022,FALSE))/(1-Коэффициенты!F$32)*VLOOKUP(Сокращения!$C147,Коэффициенты!$B$5:$L$14,2+Сокращения!H$3-2022,FALSE)/10^6</f>
        <v>7.2947507445510409</v>
      </c>
      <c r="I147" s="69">
        <f>(VLOOKUP($A147,Базовая_линия!$A$5:$N$150,5+Сокращения!I$3-2022,FALSE)-VLOOKUP(Сокращения!$A147,Проектная_линия!$A$5:$N$150,5+Сокращения!I$3-2022,FALSE))/(1-Коэффициенты!G$32)*VLOOKUP(Сокращения!$C147,Коэффициенты!$B$5:$L$14,2+Сокращения!I$3-2022,FALSE)/10^6</f>
        <v>6.8667310612955283</v>
      </c>
      <c r="J147" s="69">
        <f>(VLOOKUP($A147,Базовая_линия!$A$5:$N$150,5+Сокращения!J$3-2022,FALSE)-VLOOKUP(Сокращения!$A147,Проектная_линия!$A$5:$N$150,5+Сокращения!J$3-2022,FALSE))/(1-Коэффициенты!H$32)*VLOOKUP(Сокращения!$C147,Коэффициенты!$B$5:$L$14,2+Сокращения!J$3-2022,FALSE)/10^6</f>
        <v>6.8667310612955283</v>
      </c>
      <c r="K147" s="69">
        <f>(VLOOKUP($A147,Базовая_линия!$A$5:$N$150,5+Сокращения!K$3-2022,FALSE)-VLOOKUP(Сокращения!$A147,Проектная_линия!$A$5:$N$150,5+Сокращения!K$3-2022,FALSE))/(1-Коэффициенты!I$32)*VLOOKUP(Сокращения!$C147,Коэффициенты!$B$5:$L$14,2+Сокращения!K$3-2022,FALSE)/10^6</f>
        <v>6.8667310612955283</v>
      </c>
      <c r="L147" s="69">
        <f>(VLOOKUP($A147,Базовая_линия!$A$5:$N$150,5+Сокращения!L$3-2022,FALSE)-VLOOKUP(Сокращения!$A147,Проектная_линия!$A$5:$N$150,5+Сокращения!L$3-2022,FALSE))/(1-Коэффициенты!J$32)*VLOOKUP(Сокращения!$C147,Коэффициенты!$B$5:$L$14,2+Сокращения!L$3-2022,FALSE)/10^6</f>
        <v>6.8667310612955283</v>
      </c>
      <c r="M147" s="69">
        <f>(VLOOKUP($A147,Базовая_линия!$A$5:$N$150,5+Сокращения!M$3-2022,FALSE)-VLOOKUP(Сокращения!$A147,Проектная_линия!$A$5:$N$150,5+Сокращения!M$3-2022,FALSE))/(1-Коэффициенты!K$32)*VLOOKUP(Сокращения!$C147,Коэффициенты!$B$5:$L$14,2+Сокращения!M$3-2022,FALSE)/10^6</f>
        <v>0.50905540664123905</v>
      </c>
      <c r="N147" s="69">
        <f t="shared" si="3"/>
        <v>35.27073039637439</v>
      </c>
    </row>
    <row r="148" spans="1:14" x14ac:dyDescent="0.25">
      <c r="A148" s="75" t="s">
        <v>195</v>
      </c>
      <c r="B148" s="68" t="s">
        <v>196</v>
      </c>
      <c r="C148" s="76" t="s">
        <v>314</v>
      </c>
      <c r="D148" s="81"/>
      <c r="E148" s="84">
        <f>(VLOOKUP($A148,Базовая_линия!$A$5:$N$150,5+Сокращения!E$3-2022,FALSE)-VLOOKUP(Сокращения!$A148,Проектная_линия!$A$5:$N$150,5+Сокращения!E$3-2022,FALSE))/(1-Коэффициенты!C$32)*VLOOKUP(Сокращения!$C148,Коэффициенты!$B$5:$L$14,2+Сокращения!E$3-2022,FALSE)/10^6</f>
        <v>0</v>
      </c>
      <c r="F148" s="69">
        <f>(VLOOKUP($A148,Базовая_линия!$A$5:$N$150,5+Сокращения!F$3-2022,FALSE)-VLOOKUP(Сокращения!$A148,Проектная_линия!$A$5:$N$150,5+Сокращения!F$3-2022,FALSE))/(1-Коэффициенты!D$32)*VLOOKUP(Сокращения!$C148,Коэффициенты!$B$5:$L$14,2+Сокращения!F$3-2022,FALSE)/10^6</f>
        <v>0</v>
      </c>
      <c r="G148" s="69">
        <f>(VLOOKUP($A148,Базовая_линия!$A$5:$N$150,5+Сокращения!G$3-2022,FALSE)-VLOOKUP(Сокращения!$A148,Проектная_линия!$A$5:$N$150,5+Сокращения!G$3-2022,FALSE))/(1-Коэффициенты!E$32)*VLOOKUP(Сокращения!$C148,Коэффициенты!$B$5:$L$14,2+Сокращения!G$3-2022,FALSE)/10^6</f>
        <v>0</v>
      </c>
      <c r="H148" s="69">
        <f>(VLOOKUP($A148,Базовая_линия!$A$5:$N$150,5+Сокращения!H$3-2022,FALSE)-VLOOKUP(Сокращения!$A148,Проектная_линия!$A$5:$N$150,5+Сокращения!H$3-2022,FALSE))/(1-Коэффициенты!F$32)*VLOOKUP(Сокращения!$C148,Коэффициенты!$B$5:$L$14,2+Сокращения!H$3-2022,FALSE)/10^6</f>
        <v>6.5947306194255111</v>
      </c>
      <c r="I148" s="69">
        <f>(VLOOKUP($A148,Базовая_линия!$A$5:$N$150,5+Сокращения!I$3-2022,FALSE)-VLOOKUP(Сокращения!$A148,Проектная_линия!$A$5:$N$150,5+Сокращения!I$3-2022,FALSE))/(1-Коэффициенты!G$32)*VLOOKUP(Сокращения!$C148,Коэффициенты!$B$5:$L$14,2+Сокращения!I$3-2022,FALSE)/10^6</f>
        <v>4.0705706079277899</v>
      </c>
      <c r="J148" s="69">
        <f>(VLOOKUP($A148,Базовая_линия!$A$5:$N$150,5+Сокращения!J$3-2022,FALSE)-VLOOKUP(Сокращения!$A148,Проектная_линия!$A$5:$N$150,5+Сокращения!J$3-2022,FALSE))/(1-Коэффициенты!H$32)*VLOOKUP(Сокращения!$C148,Коэффициенты!$B$5:$L$14,2+Сокращения!J$3-2022,FALSE)/10^6</f>
        <v>4.0705706079277899</v>
      </c>
      <c r="K148" s="69">
        <f>(VLOOKUP($A148,Базовая_линия!$A$5:$N$150,5+Сокращения!K$3-2022,FALSE)-VLOOKUP(Сокращения!$A148,Проектная_линия!$A$5:$N$150,5+Сокращения!K$3-2022,FALSE))/(1-Коэффициенты!I$32)*VLOOKUP(Сокращения!$C148,Коэффициенты!$B$5:$L$14,2+Сокращения!K$3-2022,FALSE)/10^6</f>
        <v>4.0705706079277899</v>
      </c>
      <c r="L148" s="69">
        <f>(VLOOKUP($A148,Базовая_линия!$A$5:$N$150,5+Сокращения!L$3-2022,FALSE)-VLOOKUP(Сокращения!$A148,Проектная_линия!$A$5:$N$150,5+Сокращения!L$3-2022,FALSE))/(1-Коэффициенты!J$32)*VLOOKUP(Сокращения!$C148,Коэффициенты!$B$5:$L$14,2+Сокращения!L$3-2022,FALSE)/10^6</f>
        <v>4.0705706079277899</v>
      </c>
      <c r="M148" s="69">
        <f>(VLOOKUP($A148,Базовая_линия!$A$5:$N$150,5+Сокращения!M$3-2022,FALSE)-VLOOKUP(Сокращения!$A148,Проектная_линия!$A$5:$N$150,5+Сокращения!M$3-2022,FALSE))/(1-Коэффициенты!K$32)*VLOOKUP(Сокращения!$C148,Коэффициенты!$B$5:$L$14,2+Сокращения!M$3-2022,FALSE)/10^6</f>
        <v>-4.4919046155003445E-2</v>
      </c>
      <c r="N148" s="69">
        <f t="shared" si="3"/>
        <v>22.83209400498167</v>
      </c>
    </row>
    <row r="149" spans="1:14" x14ac:dyDescent="0.25">
      <c r="A149" s="77" t="s">
        <v>77</v>
      </c>
      <c r="B149" s="68" t="s">
        <v>78</v>
      </c>
      <c r="C149" s="76" t="s">
        <v>314</v>
      </c>
      <c r="D149" s="81"/>
      <c r="E149" s="84">
        <f>(VLOOKUP($A149,Базовая_линия!$A$5:$N$150,5+Сокращения!E$3-2022,FALSE)-VLOOKUP(Сокращения!$A149,Проектная_линия!$A$5:$N$150,5+Сокращения!E$3-2022,FALSE))/(1-Коэффициенты!C$32)*VLOOKUP(Сокращения!$C149,Коэффициенты!$B$5:$L$14,2+Сокращения!E$3-2022,FALSE)/10^6</f>
        <v>0</v>
      </c>
      <c r="F149" s="69">
        <f>(VLOOKUP($A149,Базовая_линия!$A$5:$N$150,5+Сокращения!F$3-2022,FALSE)-VLOOKUP(Сокращения!$A149,Проектная_линия!$A$5:$N$150,5+Сокращения!F$3-2022,FALSE))/(1-Коэффициенты!D$32)*VLOOKUP(Сокращения!$C149,Коэффициенты!$B$5:$L$14,2+Сокращения!F$3-2022,FALSE)/10^6</f>
        <v>0</v>
      </c>
      <c r="G149" s="69">
        <f>(VLOOKUP($A149,Базовая_линия!$A$5:$N$150,5+Сокращения!G$3-2022,FALSE)-VLOOKUP(Сокращения!$A149,Проектная_линия!$A$5:$N$150,5+Сокращения!G$3-2022,FALSE))/(1-Коэффициенты!E$32)*VLOOKUP(Сокращения!$C149,Коэффициенты!$B$5:$L$14,2+Сокращения!G$3-2022,FALSE)/10^6</f>
        <v>0</v>
      </c>
      <c r="H149" s="69">
        <f>(VLOOKUP($A149,Базовая_линия!$A$5:$N$150,5+Сокращения!H$3-2022,FALSE)-VLOOKUP(Сокращения!$A149,Проектная_линия!$A$5:$N$150,5+Сокращения!H$3-2022,FALSE))/(1-Коэффициенты!F$32)*VLOOKUP(Сокращения!$C149,Коэффициенты!$B$5:$L$14,2+Сокращения!H$3-2022,FALSE)/10^6</f>
        <v>17.088608303893771</v>
      </c>
      <c r="I149" s="69">
        <f>(VLOOKUP($A149,Базовая_линия!$A$5:$N$150,5+Сокращения!I$3-2022,FALSE)-VLOOKUP(Сокращения!$A149,Проектная_линия!$A$5:$N$150,5+Сокращения!I$3-2022,FALSE))/(1-Коэффициенты!G$32)*VLOOKUP(Сокращения!$C149,Коэффициенты!$B$5:$L$14,2+Сокращения!I$3-2022,FALSE)/10^6</f>
        <v>23.322928020538846</v>
      </c>
      <c r="J149" s="69">
        <f>(VLOOKUP($A149,Базовая_линия!$A$5:$N$150,5+Сокращения!J$3-2022,FALSE)-VLOOKUP(Сокращения!$A149,Проектная_линия!$A$5:$N$150,5+Сокращения!J$3-2022,FALSE))/(1-Коэффициенты!H$32)*VLOOKUP(Сокращения!$C149,Коэффициенты!$B$5:$L$14,2+Сокращения!J$3-2022,FALSE)/10^6</f>
        <v>23.322928020538846</v>
      </c>
      <c r="K149" s="69">
        <f>(VLOOKUP($A149,Базовая_линия!$A$5:$N$150,5+Сокращения!K$3-2022,FALSE)-VLOOKUP(Сокращения!$A149,Проектная_линия!$A$5:$N$150,5+Сокращения!K$3-2022,FALSE))/(1-Коэффициенты!I$32)*VLOOKUP(Сокращения!$C149,Коэффициенты!$B$5:$L$14,2+Сокращения!K$3-2022,FALSE)/10^6</f>
        <v>23.322928020538846</v>
      </c>
      <c r="L149" s="69">
        <f>(VLOOKUP($A149,Базовая_линия!$A$5:$N$150,5+Сокращения!L$3-2022,FALSE)-VLOOKUP(Сокращения!$A149,Проектная_линия!$A$5:$N$150,5+Сокращения!L$3-2022,FALSE))/(1-Коэффициенты!J$32)*VLOOKUP(Сокращения!$C149,Коэффициенты!$B$5:$L$14,2+Сокращения!L$3-2022,FALSE)/10^6</f>
        <v>23.322928020538846</v>
      </c>
      <c r="M149" s="69">
        <f>(VLOOKUP($A149,Базовая_линия!$A$5:$N$150,5+Сокращения!M$3-2022,FALSE)-VLOOKUP(Сокращения!$A149,Проектная_линия!$A$5:$N$150,5+Сокращения!M$3-2022,FALSE))/(1-Коэффициенты!K$32)*VLOOKUP(Сокращения!$C149,Коэффициенты!$B$5:$L$14,2+Сокращения!M$3-2022,FALSE)/10^6</f>
        <v>7.539395999479364</v>
      </c>
      <c r="N149" s="69">
        <f t="shared" si="3"/>
        <v>117.91971638552853</v>
      </c>
    </row>
    <row r="150" spans="1:14" ht="15.75" thickBot="1" x14ac:dyDescent="0.3"/>
    <row r="151" spans="1:14" ht="16.5" thickBot="1" x14ac:dyDescent="0.3">
      <c r="B151" s="50" t="s">
        <v>327</v>
      </c>
      <c r="C151" s="51" t="s">
        <v>618</v>
      </c>
      <c r="E151" s="51">
        <v>2022</v>
      </c>
      <c r="F151" s="51">
        <v>2023</v>
      </c>
      <c r="G151" s="51">
        <v>2024</v>
      </c>
      <c r="H151" s="51">
        <v>2025</v>
      </c>
      <c r="I151" s="51">
        <v>2026</v>
      </c>
      <c r="J151" s="51">
        <v>2027</v>
      </c>
      <c r="K151" s="51">
        <v>2028</v>
      </c>
      <c r="L151" s="51">
        <v>2029</v>
      </c>
      <c r="M151" s="51">
        <v>2030</v>
      </c>
      <c r="N151" s="51" t="s">
        <v>310</v>
      </c>
    </row>
    <row r="152" spans="1:14" ht="16.5" thickBot="1" x14ac:dyDescent="0.3">
      <c r="B152" s="38" t="s">
        <v>331</v>
      </c>
      <c r="C152" s="55" t="s">
        <v>329</v>
      </c>
      <c r="E152" s="52">
        <f>Базовая_линия!E153</f>
        <v>13729965.148110017</v>
      </c>
      <c r="F152" s="52">
        <f>Базовая_линия!F153</f>
        <v>14626261.050129643</v>
      </c>
      <c r="G152" s="52">
        <f>Базовая_линия!G153</f>
        <v>25296297.840611678</v>
      </c>
      <c r="H152" s="52">
        <f>Базовая_линия!H153</f>
        <v>31360995.862562034</v>
      </c>
      <c r="I152" s="52">
        <f>Базовая_линия!I153</f>
        <v>31506104.731139433</v>
      </c>
      <c r="J152" s="52">
        <f>Базовая_линия!J153</f>
        <v>17817639.081461381</v>
      </c>
      <c r="K152" s="52">
        <f>Базовая_линия!K153</f>
        <v>16879843.681009788</v>
      </c>
      <c r="L152" s="52">
        <f>Базовая_линия!L153</f>
        <v>6209806.8905277615</v>
      </c>
      <c r="M152" s="52">
        <f>Базовая_линия!M153</f>
        <v>145108.86857739787</v>
      </c>
      <c r="N152" s="52">
        <f>SUM(E152:M152)</f>
        <v>157572023.15412912</v>
      </c>
    </row>
    <row r="153" spans="1:14" ht="16.5" thickBot="1" x14ac:dyDescent="0.3">
      <c r="B153" s="38" t="s">
        <v>330</v>
      </c>
      <c r="C153" s="55" t="s">
        <v>329</v>
      </c>
      <c r="E153" s="52">
        <f>Проектная_линия!E153</f>
        <v>11334429.646826707</v>
      </c>
      <c r="F153" s="52">
        <f>Проектная_линия!F153</f>
        <v>12203042.431050127</v>
      </c>
      <c r="G153" s="52">
        <f>Проектная_линия!G153</f>
        <v>21882057.606989417</v>
      </c>
      <c r="H153" s="52">
        <f>Проектная_линия!H153</f>
        <v>26483894.241273209</v>
      </c>
      <c r="I153" s="52">
        <f>Проектная_линия!I153</f>
        <v>26517387.2098529</v>
      </c>
      <c r="J153" s="52">
        <f>Проектная_линия!J153</f>
        <v>14836224.374290293</v>
      </c>
      <c r="K153" s="52">
        <f>Проектная_линия!K153</f>
        <v>14016212.176151967</v>
      </c>
      <c r="L153" s="52">
        <f>Проектная_линия!L153</f>
        <v>5032198.7879883917</v>
      </c>
      <c r="M153" s="52">
        <f>Проектная_линия!M153</f>
        <v>122390.15359857143</v>
      </c>
      <c r="N153" s="52">
        <f t="shared" ref="N153:N154" si="4">SUM(E153:M153)</f>
        <v>132427836.62802158</v>
      </c>
    </row>
    <row r="154" spans="1:14" ht="16.5" thickBot="1" x14ac:dyDescent="0.3">
      <c r="B154" s="38" t="s">
        <v>332</v>
      </c>
      <c r="C154" s="55" t="s">
        <v>329</v>
      </c>
      <c r="E154" s="52">
        <f t="shared" ref="E154:M154" si="5">E152-E153</f>
        <v>2395535.5012833104</v>
      </c>
      <c r="F154" s="52">
        <f t="shared" si="5"/>
        <v>2423218.6190795153</v>
      </c>
      <c r="G154" s="52">
        <f t="shared" si="5"/>
        <v>3414240.2336222604</v>
      </c>
      <c r="H154" s="52">
        <f t="shared" si="5"/>
        <v>4877101.6212888248</v>
      </c>
      <c r="I154" s="52">
        <f t="shared" si="5"/>
        <v>4988717.5212865323</v>
      </c>
      <c r="J154" s="52">
        <f t="shared" si="5"/>
        <v>2981414.7071710881</v>
      </c>
      <c r="K154" s="52">
        <f t="shared" si="5"/>
        <v>2863631.5048578214</v>
      </c>
      <c r="L154" s="52">
        <f t="shared" si="5"/>
        <v>1177608.1025393698</v>
      </c>
      <c r="M154" s="52">
        <f t="shared" si="5"/>
        <v>22718.714978826436</v>
      </c>
      <c r="N154" s="52">
        <f t="shared" si="4"/>
        <v>25144186.526107546</v>
      </c>
    </row>
    <row r="155" spans="1:14" ht="32.25" thickBot="1" x14ac:dyDescent="0.3">
      <c r="B155" s="38" t="s">
        <v>342</v>
      </c>
      <c r="C155" s="55" t="s">
        <v>347</v>
      </c>
      <c r="E155" s="53">
        <f>Коэффициенты!C32</f>
        <v>8.4188034188034194E-2</v>
      </c>
      <c r="F155" s="53">
        <f>Коэффициенты!D32</f>
        <v>8.2557154953429301E-2</v>
      </c>
      <c r="G155" s="53">
        <f>Коэффициенты!E32</f>
        <v>8.2557154953429301E-2</v>
      </c>
      <c r="H155" s="53">
        <f>Коэффициенты!F32</f>
        <v>8.2557154953429301E-2</v>
      </c>
      <c r="I155" s="53">
        <f>Коэффициенты!G32</f>
        <v>8.2557154953429301E-2</v>
      </c>
      <c r="J155" s="53">
        <f>Коэффициенты!H32</f>
        <v>8.2557154953429301E-2</v>
      </c>
      <c r="K155" s="53">
        <f>Коэффициенты!I32</f>
        <v>8.2557154953429301E-2</v>
      </c>
      <c r="L155" s="53">
        <f>Коэффициенты!J32</f>
        <v>8.2557154953429301E-2</v>
      </c>
      <c r="M155" s="53">
        <f>Коэффициенты!K32</f>
        <v>8.2557154953429301E-2</v>
      </c>
      <c r="N155" s="53"/>
    </row>
    <row r="156" spans="1:14" ht="35.25" thickBot="1" x14ac:dyDescent="0.3">
      <c r="B156" s="38" t="s">
        <v>630</v>
      </c>
      <c r="C156" s="55" t="s">
        <v>349</v>
      </c>
      <c r="E156" s="54">
        <f>Коэффициенты!C5</f>
        <v>321.54000000000002</v>
      </c>
      <c r="F156" s="54">
        <f>Коэффициенты!D5</f>
        <v>325.82600000000002</v>
      </c>
      <c r="G156" s="54">
        <f>Коэффициенты!E5</f>
        <v>335.22399999999999</v>
      </c>
      <c r="H156" s="54">
        <f>Коэффициенты!F5</f>
        <v>335.22399999999999</v>
      </c>
      <c r="I156" s="54">
        <f>Коэффициенты!G5</f>
        <v>335.22399999999999</v>
      </c>
      <c r="J156" s="54">
        <f>Коэффициенты!H5</f>
        <v>335.22399999999999</v>
      </c>
      <c r="K156" s="54">
        <f>Коэффициенты!I5</f>
        <v>335.22399999999999</v>
      </c>
      <c r="L156" s="54">
        <f>Коэффициенты!J5</f>
        <v>335.22399999999999</v>
      </c>
      <c r="M156" s="54">
        <f>Коэффициенты!K5</f>
        <v>335.22399999999999</v>
      </c>
      <c r="N156" s="54"/>
    </row>
    <row r="157" spans="1:14" ht="16.5" thickBot="1" x14ac:dyDescent="0.3">
      <c r="B157" s="38" t="s">
        <v>627</v>
      </c>
      <c r="C157" s="55"/>
      <c r="E157" s="52">
        <f>Базовая_линия!E156</f>
        <v>4820.567058008638</v>
      </c>
      <c r="F157" s="52">
        <f>Базовая_линия!F156</f>
        <v>5194.4556095781982</v>
      </c>
      <c r="G157" s="52">
        <f>Базовая_линия!G156</f>
        <v>9243.0021042790468</v>
      </c>
      <c r="H157" s="52">
        <f>Базовая_линия!H156</f>
        <v>11458.979198314901</v>
      </c>
      <c r="I157" s="52">
        <f>Базовая_линия!I156</f>
        <v>11512.00045802893</v>
      </c>
      <c r="J157" s="52">
        <f>Базовая_линия!J156</f>
        <v>6510.3785763794558</v>
      </c>
      <c r="K157" s="52">
        <f>Базовая_линия!K156</f>
        <v>6167.7179659465219</v>
      </c>
      <c r="L157" s="52">
        <f>Базовая_линия!L156</f>
        <v>2268.9983537498838</v>
      </c>
      <c r="M157" s="52">
        <f>Базовая_линия!M156</f>
        <v>53.021259714026527</v>
      </c>
      <c r="N157" s="52">
        <f t="shared" ref="N157:N159" si="6">SUM(E157:M157)</f>
        <v>57229.120583999611</v>
      </c>
    </row>
    <row r="158" spans="1:14" ht="16.5" thickBot="1" x14ac:dyDescent="0.3">
      <c r="B158" s="38" t="s">
        <v>629</v>
      </c>
      <c r="C158" s="55"/>
      <c r="E158" s="52">
        <f>Проектная_линия!E156</f>
        <v>3979.4986795236318</v>
      </c>
      <c r="F158" s="52">
        <f>Проектная_линия!F156</f>
        <v>4333.8596236341109</v>
      </c>
      <c r="G158" s="52">
        <f>Проектная_линия!G156</f>
        <v>7995.4745070501531</v>
      </c>
      <c r="H158" s="52">
        <f>Проектная_линия!H156</f>
        <v>9676.9373820621058</v>
      </c>
      <c r="I158" s="52">
        <f>Проектная_линия!I156</f>
        <v>9689.1753617463728</v>
      </c>
      <c r="J158" s="52">
        <f>Проектная_линия!J156</f>
        <v>5421.0008901367901</v>
      </c>
      <c r="K158" s="52">
        <f>Проектная_линия!K156</f>
        <v>5121.3770273611544</v>
      </c>
      <c r="L158" s="52">
        <f>Проектная_линия!L156</f>
        <v>1838.7126954148196</v>
      </c>
      <c r="M158" s="52">
        <f>Проектная_линия!M156</f>
        <v>44.720079372186795</v>
      </c>
      <c r="N158" s="52">
        <f t="shared" si="6"/>
        <v>48100.756246301324</v>
      </c>
    </row>
    <row r="159" spans="1:14" ht="17.25" thickBot="1" x14ac:dyDescent="0.3">
      <c r="B159" s="38" t="s">
        <v>343</v>
      </c>
      <c r="C159" s="55" t="s">
        <v>344</v>
      </c>
      <c r="E159" s="52">
        <f t="shared" ref="E159:M159" si="7">SUM(E4:E149)</f>
        <v>841.0683784850055</v>
      </c>
      <c r="F159" s="52">
        <f t="shared" si="7"/>
        <v>860.59598594408828</v>
      </c>
      <c r="G159" s="52">
        <f t="shared" si="7"/>
        <v>1247.5275972288925</v>
      </c>
      <c r="H159" s="52">
        <f t="shared" si="7"/>
        <v>1782.0418162527981</v>
      </c>
      <c r="I159" s="52">
        <f t="shared" si="7"/>
        <v>1822.8250962825548</v>
      </c>
      <c r="J159" s="52">
        <f t="shared" si="7"/>
        <v>1089.3776862426669</v>
      </c>
      <c r="K159" s="52">
        <f t="shared" si="7"/>
        <v>1046.3409385853722</v>
      </c>
      <c r="L159" s="52">
        <f t="shared" si="7"/>
        <v>430.28565833506264</v>
      </c>
      <c r="M159" s="52">
        <f t="shared" si="7"/>
        <v>8.3011803418397392</v>
      </c>
      <c r="N159" s="52">
        <f t="shared" si="6"/>
        <v>9128.36433769828</v>
      </c>
    </row>
    <row r="160" spans="1:14" ht="15.75" thickBot="1" x14ac:dyDescent="0.3">
      <c r="E160" s="17"/>
      <c r="F160" s="17"/>
      <c r="G160" s="17"/>
      <c r="H160" s="17"/>
      <c r="I160" s="17"/>
      <c r="J160" s="17"/>
      <c r="K160" s="17"/>
      <c r="L160" s="17"/>
      <c r="M160" s="17"/>
      <c r="N160" s="52">
        <f>N159/((8*12+2)/12)</f>
        <v>1117.7588984936669</v>
      </c>
    </row>
    <row r="16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</sheetData>
  <mergeCells count="4">
    <mergeCell ref="C2:C3"/>
    <mergeCell ref="B2:B3"/>
    <mergeCell ref="A2:A3"/>
    <mergeCell ref="E2:M2"/>
  </mergeCells>
  <conditionalFormatting sqref="A4:A149 A2">
    <cfRule type="duplicateValues" dxfId="225" priority="2938"/>
    <cfRule type="duplicateValues" dxfId="224" priority="2939"/>
    <cfRule type="duplicateValues" dxfId="223" priority="2940"/>
    <cfRule type="duplicateValues" dxfId="222" priority="2941"/>
  </conditionalFormatting>
  <conditionalFormatting sqref="A4:A149 A2">
    <cfRule type="duplicateValues" dxfId="221" priority="2950"/>
  </conditionalFormatting>
  <dataValidations count="1">
    <dataValidation type="list" allowBlank="1" showInputMessage="1" showErrorMessage="1" sqref="C4:C149">
      <formula1>$V$4:$V$10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workbookViewId="0">
      <selection activeCell="C32" sqref="C32"/>
    </sheetView>
  </sheetViews>
  <sheetFormatPr defaultColWidth="0" defaultRowHeight="15" zeroHeight="1" x14ac:dyDescent="0.25"/>
  <cols>
    <col min="1" max="1" width="3.28515625" customWidth="1"/>
    <col min="2" max="2" width="38.5703125" customWidth="1"/>
    <col min="3" max="14" width="8.85546875" customWidth="1"/>
    <col min="15" max="16" width="4.42578125" customWidth="1"/>
    <col min="17" max="16384" width="8.85546875" hidden="1"/>
  </cols>
  <sheetData>
    <row r="1" spans="2:12" x14ac:dyDescent="0.25"/>
    <row r="2" spans="2:12" ht="18" x14ac:dyDescent="0.35">
      <c r="B2" s="21" t="s">
        <v>333</v>
      </c>
    </row>
    <row r="3" spans="2:12" x14ac:dyDescent="0.25">
      <c r="C3" s="143" t="s">
        <v>324</v>
      </c>
      <c r="D3" s="143"/>
      <c r="E3" s="143"/>
      <c r="F3" s="143" t="s">
        <v>311</v>
      </c>
      <c r="G3" s="143"/>
      <c r="H3" s="143"/>
      <c r="I3" s="143"/>
      <c r="J3" s="143"/>
      <c r="K3" s="143"/>
      <c r="L3" s="143"/>
    </row>
    <row r="4" spans="2:12" x14ac:dyDescent="0.25">
      <c r="B4" s="9" t="s">
        <v>313</v>
      </c>
      <c r="C4" s="35">
        <v>2022</v>
      </c>
      <c r="D4" s="35">
        <f t="shared" ref="D4:L4" si="0">C4+1</f>
        <v>2023</v>
      </c>
      <c r="E4" s="35">
        <f t="shared" si="0"/>
        <v>2024</v>
      </c>
      <c r="F4" s="35">
        <f t="shared" si="0"/>
        <v>2025</v>
      </c>
      <c r="G4" s="35">
        <f t="shared" si="0"/>
        <v>2026</v>
      </c>
      <c r="H4" s="35">
        <f t="shared" si="0"/>
        <v>2027</v>
      </c>
      <c r="I4" s="35">
        <f t="shared" si="0"/>
        <v>2028</v>
      </c>
      <c r="J4" s="35">
        <f t="shared" si="0"/>
        <v>2029</v>
      </c>
      <c r="K4" s="35">
        <f t="shared" si="0"/>
        <v>2030</v>
      </c>
      <c r="L4" s="35">
        <f t="shared" si="0"/>
        <v>2031</v>
      </c>
    </row>
    <row r="5" spans="2:12" x14ac:dyDescent="0.25">
      <c r="B5" s="6" t="s">
        <v>314</v>
      </c>
      <c r="C5" s="37">
        <v>321.54000000000002</v>
      </c>
      <c r="D5" s="37">
        <v>325.82600000000002</v>
      </c>
      <c r="E5" s="37">
        <v>335.22399999999999</v>
      </c>
      <c r="F5" s="37">
        <f>E5</f>
        <v>335.22399999999999</v>
      </c>
      <c r="G5" s="37">
        <f t="shared" ref="G5:L5" si="1">F5</f>
        <v>335.22399999999999</v>
      </c>
      <c r="H5" s="37">
        <f t="shared" si="1"/>
        <v>335.22399999999999</v>
      </c>
      <c r="I5" s="37">
        <f t="shared" si="1"/>
        <v>335.22399999999999</v>
      </c>
      <c r="J5" s="37">
        <f t="shared" si="1"/>
        <v>335.22399999999999</v>
      </c>
      <c r="K5" s="37">
        <f t="shared" si="1"/>
        <v>335.22399999999999</v>
      </c>
      <c r="L5" s="37">
        <f t="shared" si="1"/>
        <v>335.22399999999999</v>
      </c>
    </row>
    <row r="6" spans="2:12" x14ac:dyDescent="0.25">
      <c r="B6" s="6" t="s">
        <v>315</v>
      </c>
      <c r="C6" s="37">
        <v>445.59399999999999</v>
      </c>
      <c r="D6" s="37">
        <v>428.90800000000002</v>
      </c>
      <c r="E6" s="37">
        <v>487.529</v>
      </c>
      <c r="F6" s="37">
        <f t="shared" ref="F6:L14" si="2">E6</f>
        <v>487.529</v>
      </c>
      <c r="G6" s="37">
        <f t="shared" si="2"/>
        <v>487.529</v>
      </c>
      <c r="H6" s="37">
        <f t="shared" si="2"/>
        <v>487.529</v>
      </c>
      <c r="I6" s="37">
        <f t="shared" si="2"/>
        <v>487.529</v>
      </c>
      <c r="J6" s="37">
        <f t="shared" si="2"/>
        <v>487.529</v>
      </c>
      <c r="K6" s="37">
        <f t="shared" si="2"/>
        <v>487.529</v>
      </c>
      <c r="L6" s="37">
        <f t="shared" si="2"/>
        <v>487.529</v>
      </c>
    </row>
    <row r="7" spans="2:12" x14ac:dyDescent="0.25">
      <c r="B7" s="6" t="s">
        <v>316</v>
      </c>
      <c r="C7" s="37">
        <v>593.22799999999995</v>
      </c>
      <c r="D7" s="37">
        <v>582.18100000000004</v>
      </c>
      <c r="E7" s="37">
        <v>580.26</v>
      </c>
      <c r="F7" s="37">
        <f t="shared" si="2"/>
        <v>580.26</v>
      </c>
      <c r="G7" s="37">
        <f t="shared" si="2"/>
        <v>580.26</v>
      </c>
      <c r="H7" s="37">
        <f t="shared" si="2"/>
        <v>580.26</v>
      </c>
      <c r="I7" s="37">
        <f t="shared" si="2"/>
        <v>580.26</v>
      </c>
      <c r="J7" s="37">
        <f t="shared" si="2"/>
        <v>580.26</v>
      </c>
      <c r="K7" s="37">
        <f t="shared" si="2"/>
        <v>580.26</v>
      </c>
      <c r="L7" s="37">
        <f t="shared" si="2"/>
        <v>580.26</v>
      </c>
    </row>
    <row r="8" spans="2:12" x14ac:dyDescent="0.25">
      <c r="B8" s="6" t="s">
        <v>317</v>
      </c>
      <c r="C8" s="37">
        <v>470.97300000000001</v>
      </c>
      <c r="D8" s="37">
        <v>481.05700000000002</v>
      </c>
      <c r="E8" s="37">
        <v>510.55799999999999</v>
      </c>
      <c r="F8" s="37">
        <f t="shared" si="2"/>
        <v>510.55799999999999</v>
      </c>
      <c r="G8" s="37">
        <f t="shared" si="2"/>
        <v>510.55799999999999</v>
      </c>
      <c r="H8" s="37">
        <f t="shared" si="2"/>
        <v>510.55799999999999</v>
      </c>
      <c r="I8" s="37">
        <f t="shared" si="2"/>
        <v>510.55799999999999</v>
      </c>
      <c r="J8" s="37">
        <f t="shared" si="2"/>
        <v>510.55799999999999</v>
      </c>
      <c r="K8" s="37">
        <f t="shared" si="2"/>
        <v>510.55799999999999</v>
      </c>
      <c r="L8" s="37">
        <f t="shared" si="2"/>
        <v>510.55799999999999</v>
      </c>
    </row>
    <row r="9" spans="2:12" x14ac:dyDescent="0.25">
      <c r="B9" s="6" t="s">
        <v>318</v>
      </c>
      <c r="C9" s="37">
        <v>469.702</v>
      </c>
      <c r="D9" s="37">
        <v>472.95800000000003</v>
      </c>
      <c r="E9" s="37">
        <v>477.08199999999999</v>
      </c>
      <c r="F9" s="37">
        <f t="shared" si="2"/>
        <v>477.08199999999999</v>
      </c>
      <c r="G9" s="37">
        <f t="shared" si="2"/>
        <v>477.08199999999999</v>
      </c>
      <c r="H9" s="37">
        <f t="shared" si="2"/>
        <v>477.08199999999999</v>
      </c>
      <c r="I9" s="37">
        <f t="shared" si="2"/>
        <v>477.08199999999999</v>
      </c>
      <c r="J9" s="37">
        <f t="shared" si="2"/>
        <v>477.08199999999999</v>
      </c>
      <c r="K9" s="37">
        <f t="shared" si="2"/>
        <v>477.08199999999999</v>
      </c>
      <c r="L9" s="37">
        <f t="shared" si="2"/>
        <v>477.08199999999999</v>
      </c>
    </row>
    <row r="10" spans="2:12" x14ac:dyDescent="0.25">
      <c r="B10" s="6" t="s">
        <v>319</v>
      </c>
      <c r="C10" s="37">
        <v>564.26300000000003</v>
      </c>
      <c r="D10" s="37">
        <v>528.40099999999995</v>
      </c>
      <c r="E10" s="37">
        <v>488.142</v>
      </c>
      <c r="F10" s="37">
        <f t="shared" si="2"/>
        <v>488.142</v>
      </c>
      <c r="G10" s="37">
        <f t="shared" si="2"/>
        <v>488.142</v>
      </c>
      <c r="H10" s="37">
        <f t="shared" si="2"/>
        <v>488.142</v>
      </c>
      <c r="I10" s="37">
        <f t="shared" si="2"/>
        <v>488.142</v>
      </c>
      <c r="J10" s="37">
        <f t="shared" si="2"/>
        <v>488.142</v>
      </c>
      <c r="K10" s="37">
        <f t="shared" si="2"/>
        <v>488.142</v>
      </c>
      <c r="L10" s="37">
        <f t="shared" si="2"/>
        <v>488.142</v>
      </c>
    </row>
    <row r="11" spans="2:12" x14ac:dyDescent="0.25">
      <c r="B11" s="6" t="s">
        <v>320</v>
      </c>
      <c r="C11" s="37">
        <v>464.28199999999998</v>
      </c>
      <c r="D11" s="37">
        <v>511.24</v>
      </c>
      <c r="E11" s="37">
        <v>511.45499999999998</v>
      </c>
      <c r="F11" s="37">
        <f t="shared" si="2"/>
        <v>511.45499999999998</v>
      </c>
      <c r="G11" s="37">
        <f t="shared" si="2"/>
        <v>511.45499999999998</v>
      </c>
      <c r="H11" s="37">
        <f t="shared" si="2"/>
        <v>511.45499999999998</v>
      </c>
      <c r="I11" s="37">
        <f t="shared" si="2"/>
        <v>511.45499999999998</v>
      </c>
      <c r="J11" s="37">
        <f t="shared" si="2"/>
        <v>511.45499999999998</v>
      </c>
      <c r="K11" s="37">
        <f t="shared" si="2"/>
        <v>511.45499999999998</v>
      </c>
      <c r="L11" s="37">
        <f t="shared" si="2"/>
        <v>511.45499999999998</v>
      </c>
    </row>
    <row r="12" spans="2:12" x14ac:dyDescent="0.25">
      <c r="B12" s="6" t="s">
        <v>321</v>
      </c>
      <c r="C12" s="37">
        <v>634.22799999999995</v>
      </c>
      <c r="D12" s="37">
        <v>629.11699999999996</v>
      </c>
      <c r="E12" s="37">
        <v>660.80399999999997</v>
      </c>
      <c r="F12" s="37">
        <f t="shared" si="2"/>
        <v>660.80399999999997</v>
      </c>
      <c r="G12" s="37">
        <f t="shared" si="2"/>
        <v>660.80399999999997</v>
      </c>
      <c r="H12" s="37">
        <f t="shared" si="2"/>
        <v>660.80399999999997</v>
      </c>
      <c r="I12" s="37">
        <f t="shared" si="2"/>
        <v>660.80399999999997</v>
      </c>
      <c r="J12" s="37">
        <f t="shared" si="2"/>
        <v>660.80399999999997</v>
      </c>
      <c r="K12" s="37">
        <f t="shared" si="2"/>
        <v>660.80399999999997</v>
      </c>
      <c r="L12" s="37">
        <f t="shared" si="2"/>
        <v>660.80399999999997</v>
      </c>
    </row>
    <row r="13" spans="2:12" x14ac:dyDescent="0.25">
      <c r="B13" s="6" t="s">
        <v>322</v>
      </c>
      <c r="C13" s="37">
        <v>53.616999999999997</v>
      </c>
      <c r="D13" s="37">
        <v>56.808999999999997</v>
      </c>
      <c r="E13" s="37">
        <v>56.119</v>
      </c>
      <c r="F13" s="37">
        <f t="shared" si="2"/>
        <v>56.119</v>
      </c>
      <c r="G13" s="37">
        <f t="shared" si="2"/>
        <v>56.119</v>
      </c>
      <c r="H13" s="37">
        <f t="shared" si="2"/>
        <v>56.119</v>
      </c>
      <c r="I13" s="37">
        <f t="shared" si="2"/>
        <v>56.119</v>
      </c>
      <c r="J13" s="37">
        <f t="shared" si="2"/>
        <v>56.119</v>
      </c>
      <c r="K13" s="37">
        <f t="shared" si="2"/>
        <v>56.119</v>
      </c>
      <c r="L13" s="37">
        <f t="shared" si="2"/>
        <v>56.119</v>
      </c>
    </row>
    <row r="14" spans="2:12" x14ac:dyDescent="0.25">
      <c r="B14" s="6" t="s">
        <v>323</v>
      </c>
      <c r="C14" s="37">
        <v>546.96400000000006</v>
      </c>
      <c r="D14" s="37">
        <v>539.34299999999996</v>
      </c>
      <c r="E14" s="37">
        <v>471.45699999999999</v>
      </c>
      <c r="F14" s="37">
        <f t="shared" si="2"/>
        <v>471.45699999999999</v>
      </c>
      <c r="G14" s="37">
        <f t="shared" si="2"/>
        <v>471.45699999999999</v>
      </c>
      <c r="H14" s="37">
        <f t="shared" si="2"/>
        <v>471.45699999999999</v>
      </c>
      <c r="I14" s="37">
        <f t="shared" si="2"/>
        <v>471.45699999999999</v>
      </c>
      <c r="J14" s="37">
        <f t="shared" si="2"/>
        <v>471.45699999999999</v>
      </c>
      <c r="K14" s="37">
        <f t="shared" si="2"/>
        <v>471.45699999999999</v>
      </c>
      <c r="L14" s="37">
        <f t="shared" si="2"/>
        <v>471.45699999999999</v>
      </c>
    </row>
    <row r="15" spans="2:12" x14ac:dyDescent="0.25">
      <c r="B15" s="36" t="s">
        <v>334</v>
      </c>
    </row>
    <row r="16" spans="2:12" x14ac:dyDescent="0.25">
      <c r="B16" s="36" t="s">
        <v>326</v>
      </c>
    </row>
    <row r="17" spans="2:13" x14ac:dyDescent="0.25">
      <c r="B17" s="36" t="s">
        <v>325</v>
      </c>
    </row>
    <row r="18" spans="2:13" x14ac:dyDescent="0.25"/>
    <row r="19" spans="2:13" x14ac:dyDescent="0.25"/>
    <row r="20" spans="2:13" x14ac:dyDescent="0.25">
      <c r="B20" s="21" t="s">
        <v>341</v>
      </c>
    </row>
    <row r="21" spans="2:13" x14ac:dyDescent="0.25">
      <c r="B21" t="s">
        <v>346</v>
      </c>
    </row>
    <row r="22" spans="2:13" x14ac:dyDescent="0.25">
      <c r="C22" s="144" t="s">
        <v>308</v>
      </c>
      <c r="D22" s="144"/>
      <c r="E22" s="145" t="s">
        <v>311</v>
      </c>
      <c r="F22" s="145"/>
      <c r="G22" s="145"/>
      <c r="H22" s="145"/>
      <c r="I22" s="145"/>
      <c r="J22" s="145"/>
      <c r="K22" s="145"/>
      <c r="L22" s="145"/>
      <c r="M22" s="46"/>
    </row>
    <row r="23" spans="2:13" x14ac:dyDescent="0.25">
      <c r="B23" s="9"/>
      <c r="C23" s="47">
        <v>2022</v>
      </c>
      <c r="D23" s="47">
        <v>2023</v>
      </c>
      <c r="E23" s="48">
        <v>2024</v>
      </c>
      <c r="F23" s="48">
        <f>E23+1</f>
        <v>2025</v>
      </c>
      <c r="G23" s="48">
        <f t="shared" ref="G23:L23" si="3">F23+1</f>
        <v>2026</v>
      </c>
      <c r="H23" s="48">
        <f t="shared" si="3"/>
        <v>2027</v>
      </c>
      <c r="I23" s="48">
        <f t="shared" si="3"/>
        <v>2028</v>
      </c>
      <c r="J23" s="48">
        <f t="shared" si="3"/>
        <v>2029</v>
      </c>
      <c r="K23" s="48">
        <f t="shared" si="3"/>
        <v>2030</v>
      </c>
      <c r="L23" s="48">
        <f t="shared" si="3"/>
        <v>2031</v>
      </c>
    </row>
    <row r="24" spans="2:13" x14ac:dyDescent="0.25">
      <c r="B24" s="49" t="s">
        <v>335</v>
      </c>
      <c r="C24" s="44">
        <v>1170</v>
      </c>
      <c r="D24" s="44">
        <v>1181</v>
      </c>
      <c r="E24" s="45">
        <f>D24</f>
        <v>1181</v>
      </c>
      <c r="F24" s="45">
        <f t="shared" ref="F24:L24" si="4">E24</f>
        <v>1181</v>
      </c>
      <c r="G24" s="45">
        <f t="shared" si="4"/>
        <v>1181</v>
      </c>
      <c r="H24" s="45">
        <f t="shared" si="4"/>
        <v>1181</v>
      </c>
      <c r="I24" s="45">
        <f t="shared" si="4"/>
        <v>1181</v>
      </c>
      <c r="J24" s="45">
        <f t="shared" si="4"/>
        <v>1181</v>
      </c>
      <c r="K24" s="45">
        <f t="shared" si="4"/>
        <v>1181</v>
      </c>
      <c r="L24" s="45">
        <f t="shared" si="4"/>
        <v>1181</v>
      </c>
    </row>
    <row r="25" spans="2:13" x14ac:dyDescent="0.25">
      <c r="B25" s="49" t="s">
        <v>336</v>
      </c>
      <c r="C25" s="44"/>
      <c r="D25" s="44"/>
      <c r="E25" s="45"/>
      <c r="F25" s="45"/>
      <c r="G25" s="45"/>
      <c r="H25" s="45"/>
      <c r="I25" s="45"/>
      <c r="J25" s="45"/>
      <c r="K25" s="45"/>
      <c r="L25" s="45"/>
    </row>
    <row r="26" spans="2:13" x14ac:dyDescent="0.25">
      <c r="B26" s="49" t="s">
        <v>339</v>
      </c>
      <c r="C26" s="44">
        <v>1154</v>
      </c>
      <c r="D26" s="44">
        <v>1172</v>
      </c>
      <c r="E26" s="45">
        <f>D26</f>
        <v>1172</v>
      </c>
      <c r="F26" s="45">
        <f t="shared" ref="F26:L26" si="5">E26</f>
        <v>1172</v>
      </c>
      <c r="G26" s="45">
        <f t="shared" si="5"/>
        <v>1172</v>
      </c>
      <c r="H26" s="45">
        <f t="shared" si="5"/>
        <v>1172</v>
      </c>
      <c r="I26" s="45">
        <f t="shared" si="5"/>
        <v>1172</v>
      </c>
      <c r="J26" s="45">
        <f t="shared" si="5"/>
        <v>1172</v>
      </c>
      <c r="K26" s="45">
        <f t="shared" si="5"/>
        <v>1172</v>
      </c>
      <c r="L26" s="45">
        <f t="shared" si="5"/>
        <v>1172</v>
      </c>
    </row>
    <row r="27" spans="2:13" x14ac:dyDescent="0.25">
      <c r="B27" s="49" t="s">
        <v>337</v>
      </c>
      <c r="C27" s="44"/>
      <c r="D27" s="44"/>
      <c r="E27" s="45"/>
      <c r="F27" s="45"/>
      <c r="G27" s="45"/>
      <c r="H27" s="45"/>
      <c r="I27" s="45"/>
      <c r="J27" s="45"/>
      <c r="K27" s="45"/>
      <c r="L27" s="45"/>
    </row>
    <row r="28" spans="2:13" x14ac:dyDescent="0.25">
      <c r="B28" s="49" t="s">
        <v>336</v>
      </c>
      <c r="C28" s="44"/>
      <c r="D28" s="44"/>
      <c r="E28" s="45"/>
      <c r="F28" s="45"/>
      <c r="G28" s="45"/>
      <c r="H28" s="45"/>
      <c r="I28" s="45"/>
      <c r="J28" s="45"/>
      <c r="K28" s="45"/>
      <c r="L28" s="45"/>
    </row>
    <row r="29" spans="2:13" x14ac:dyDescent="0.25">
      <c r="B29" s="49" t="s">
        <v>338</v>
      </c>
      <c r="C29" s="44">
        <v>98.5</v>
      </c>
      <c r="D29" s="44">
        <v>97.5</v>
      </c>
      <c r="E29" s="45">
        <f>D29</f>
        <v>97.5</v>
      </c>
      <c r="F29" s="45">
        <f t="shared" ref="F29:L29" si="6">E29</f>
        <v>97.5</v>
      </c>
      <c r="G29" s="45">
        <f t="shared" si="6"/>
        <v>97.5</v>
      </c>
      <c r="H29" s="45">
        <f t="shared" si="6"/>
        <v>97.5</v>
      </c>
      <c r="I29" s="45">
        <f t="shared" si="6"/>
        <v>97.5</v>
      </c>
      <c r="J29" s="45">
        <f t="shared" si="6"/>
        <v>97.5</v>
      </c>
      <c r="K29" s="45">
        <f t="shared" si="6"/>
        <v>97.5</v>
      </c>
      <c r="L29" s="45">
        <f t="shared" si="6"/>
        <v>97.5</v>
      </c>
    </row>
    <row r="30" spans="2:13" x14ac:dyDescent="0.25">
      <c r="B30" s="36" t="s">
        <v>340</v>
      </c>
    </row>
    <row r="31" spans="2:13" x14ac:dyDescent="0.25"/>
    <row r="32" spans="2:13" ht="45" x14ac:dyDescent="0.25">
      <c r="B32" s="41" t="s">
        <v>342</v>
      </c>
      <c r="C32" s="42">
        <f>C29/C24</f>
        <v>8.4188034188034194E-2</v>
      </c>
      <c r="D32" s="42">
        <f>D29/D24</f>
        <v>8.2557154953429301E-2</v>
      </c>
      <c r="E32" s="43">
        <f>E29/E24</f>
        <v>8.2557154953429301E-2</v>
      </c>
      <c r="F32" s="43">
        <f t="shared" ref="F32:L32" si="7">F29/F24</f>
        <v>8.2557154953429301E-2</v>
      </c>
      <c r="G32" s="43">
        <f t="shared" si="7"/>
        <v>8.2557154953429301E-2</v>
      </c>
      <c r="H32" s="43">
        <f t="shared" si="7"/>
        <v>8.2557154953429301E-2</v>
      </c>
      <c r="I32" s="43">
        <f t="shared" si="7"/>
        <v>8.2557154953429301E-2</v>
      </c>
      <c r="J32" s="43">
        <f t="shared" si="7"/>
        <v>8.2557154953429301E-2</v>
      </c>
      <c r="K32" s="43">
        <f t="shared" si="7"/>
        <v>8.2557154953429301E-2</v>
      </c>
      <c r="L32" s="43">
        <f t="shared" si="7"/>
        <v>8.2557154953429301E-2</v>
      </c>
    </row>
    <row r="33" x14ac:dyDescent="0.25"/>
    <row r="34" x14ac:dyDescent="0.25"/>
  </sheetData>
  <mergeCells count="4">
    <mergeCell ref="C3:E3"/>
    <mergeCell ref="F3:L3"/>
    <mergeCell ref="C22:D22"/>
    <mergeCell ref="E22:L22"/>
  </mergeCells>
  <dataValidations disablePrompts="1" count="1">
    <dataValidation type="list" allowBlank="1" showInputMessage="1" showErrorMessage="1" sqref="B5">
      <formula1>$V$5:$V$14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5"/>
  <sheetViews>
    <sheetView showGridLines="0" tabSelected="1" workbookViewId="0">
      <selection activeCell="G19" sqref="G19"/>
    </sheetView>
  </sheetViews>
  <sheetFormatPr defaultColWidth="0" defaultRowHeight="14.45" customHeight="1" zeroHeight="1" x14ac:dyDescent="0.25"/>
  <cols>
    <col min="1" max="2" width="2.140625" customWidth="1"/>
    <col min="3" max="3" width="51.85546875" customWidth="1"/>
    <col min="4" max="9" width="13.28515625" customWidth="1"/>
    <col min="10" max="11" width="2.140625" customWidth="1"/>
    <col min="12" max="15" width="3.7109375" hidden="1" customWidth="1"/>
    <col min="16" max="16" width="3.28515625" hidden="1" customWidth="1"/>
    <col min="17" max="21" width="8.85546875" hidden="1" customWidth="1"/>
    <col min="22" max="22" width="35.7109375" hidden="1" customWidth="1"/>
    <col min="23" max="16384" width="8.85546875" hidden="1"/>
  </cols>
  <sheetData>
    <row r="1" spans="3:9" ht="14.45" customHeight="1" x14ac:dyDescent="0.25"/>
    <row r="2" spans="3:9" ht="15.75" thickBot="1" x14ac:dyDescent="0.3"/>
    <row r="3" spans="3:9" ht="16.5" thickBot="1" x14ac:dyDescent="0.3">
      <c r="C3" s="56" t="s">
        <v>327</v>
      </c>
      <c r="D3" s="57" t="s">
        <v>328</v>
      </c>
      <c r="E3" s="57">
        <v>2022</v>
      </c>
      <c r="F3" s="57">
        <v>2023</v>
      </c>
      <c r="G3" s="57">
        <v>2024</v>
      </c>
      <c r="H3" s="57">
        <v>2025</v>
      </c>
      <c r="I3" s="57">
        <v>2026</v>
      </c>
    </row>
    <row r="4" spans="3:9" ht="16.5" thickBot="1" x14ac:dyDescent="0.3">
      <c r="C4" s="58" t="s">
        <v>331</v>
      </c>
      <c r="D4" s="59" t="s">
        <v>351</v>
      </c>
      <c r="E4" s="60">
        <f>Сокращения!E152</f>
        <v>13729965.148110017</v>
      </c>
      <c r="F4" s="60">
        <f>Сокращения!F152</f>
        <v>14626261.050129643</v>
      </c>
      <c r="G4" s="60">
        <f>Сокращения!G152</f>
        <v>25296297.840611678</v>
      </c>
      <c r="H4" s="60">
        <f>Сокращения!H152</f>
        <v>31360995.862562034</v>
      </c>
      <c r="I4" s="60">
        <f>Сокращения!I152</f>
        <v>31506104.731139433</v>
      </c>
    </row>
    <row r="5" spans="3:9" ht="16.5" thickBot="1" x14ac:dyDescent="0.3">
      <c r="C5" s="58" t="s">
        <v>330</v>
      </c>
      <c r="D5" s="59" t="s">
        <v>351</v>
      </c>
      <c r="E5" s="60">
        <f>Сокращения!E153</f>
        <v>11334429.646826707</v>
      </c>
      <c r="F5" s="60">
        <f>Сокращения!F153</f>
        <v>12203042.431050127</v>
      </c>
      <c r="G5" s="60">
        <f>Сокращения!G153</f>
        <v>21882057.606989417</v>
      </c>
      <c r="H5" s="60">
        <f>Сокращения!H153</f>
        <v>26483894.241273209</v>
      </c>
      <c r="I5" s="60">
        <f>Сокращения!I153</f>
        <v>26517387.2098529</v>
      </c>
    </row>
    <row r="6" spans="3:9" ht="19.149999999999999" customHeight="1" thickBot="1" x14ac:dyDescent="0.3">
      <c r="C6" s="58" t="s">
        <v>332</v>
      </c>
      <c r="D6" s="59" t="s">
        <v>351</v>
      </c>
      <c r="E6" s="60">
        <f>Сокращения!E154</f>
        <v>2395535.5012833104</v>
      </c>
      <c r="F6" s="60">
        <f>Сокращения!F154</f>
        <v>2423218.6190795153</v>
      </c>
      <c r="G6" s="60">
        <f>Сокращения!G154</f>
        <v>3414240.2336222604</v>
      </c>
      <c r="H6" s="60">
        <f>Сокращения!H154</f>
        <v>4877101.6212888248</v>
      </c>
      <c r="I6" s="60">
        <f>Сокращения!I154</f>
        <v>4988717.5212865323</v>
      </c>
    </row>
    <row r="7" spans="3:9" ht="32.25" thickBot="1" x14ac:dyDescent="0.3">
      <c r="C7" s="58" t="s">
        <v>342</v>
      </c>
      <c r="D7" s="59" t="s">
        <v>347</v>
      </c>
      <c r="E7" s="61">
        <f>Сокращения!E155</f>
        <v>8.4188034188034194E-2</v>
      </c>
      <c r="F7" s="61">
        <f>Сокращения!F155</f>
        <v>8.2557154953429301E-2</v>
      </c>
      <c r="G7" s="61">
        <f>Сокращения!G155</f>
        <v>8.2557154953429301E-2</v>
      </c>
      <c r="H7" s="61">
        <f>Сокращения!H155</f>
        <v>8.2557154953429301E-2</v>
      </c>
      <c r="I7" s="61">
        <f>Сокращения!I155</f>
        <v>8.2557154953429301E-2</v>
      </c>
    </row>
    <row r="8" spans="3:9" ht="32.25" thickBot="1" x14ac:dyDescent="0.3">
      <c r="C8" s="58" t="s">
        <v>350</v>
      </c>
      <c r="D8" s="59" t="s">
        <v>352</v>
      </c>
      <c r="E8" s="62">
        <f>Сокращения!E156</f>
        <v>321.54000000000002</v>
      </c>
      <c r="F8" s="62">
        <f>Сокращения!F156</f>
        <v>325.82600000000002</v>
      </c>
      <c r="G8" s="62">
        <f>Сокращения!G156</f>
        <v>335.22399999999999</v>
      </c>
      <c r="H8" s="62">
        <f>Сокращения!H156</f>
        <v>335.22399999999999</v>
      </c>
      <c r="I8" s="62">
        <f>Сокращения!I156</f>
        <v>335.22399999999999</v>
      </c>
    </row>
    <row r="9" spans="3:9" ht="17.25" thickBot="1" x14ac:dyDescent="0.3">
      <c r="C9" s="38" t="s">
        <v>627</v>
      </c>
      <c r="D9" s="59" t="s">
        <v>344</v>
      </c>
      <c r="E9" s="123">
        <f>Сокращения!E157</f>
        <v>4820.567058008638</v>
      </c>
      <c r="F9" s="123">
        <f>Сокращения!F157</f>
        <v>5194.4556095781982</v>
      </c>
      <c r="G9" s="123">
        <f>Сокращения!G157</f>
        <v>9243.0021042790468</v>
      </c>
      <c r="H9" s="123">
        <f>Сокращения!H157</f>
        <v>11458.979198314901</v>
      </c>
      <c r="I9" s="123">
        <f>Сокращения!I157</f>
        <v>11512.00045802893</v>
      </c>
    </row>
    <row r="10" spans="3:9" ht="17.25" thickBot="1" x14ac:dyDescent="0.3">
      <c r="C10" s="38" t="s">
        <v>629</v>
      </c>
      <c r="D10" s="59" t="s">
        <v>344</v>
      </c>
      <c r="E10" s="123">
        <f>Сокращения!E158</f>
        <v>3979.4986795236318</v>
      </c>
      <c r="F10" s="123">
        <f>Сокращения!F158</f>
        <v>4333.8596236341109</v>
      </c>
      <c r="G10" s="123">
        <f>Сокращения!G158</f>
        <v>7995.4745070501531</v>
      </c>
      <c r="H10" s="123">
        <f>Сокращения!H158</f>
        <v>9676.9373820621058</v>
      </c>
      <c r="I10" s="123">
        <f>Сокращения!I158</f>
        <v>9689.1753617463728</v>
      </c>
    </row>
    <row r="11" spans="3:9" ht="32.25" thickBot="1" x14ac:dyDescent="0.3">
      <c r="C11" s="65" t="s">
        <v>343</v>
      </c>
      <c r="D11" s="66" t="s">
        <v>344</v>
      </c>
      <c r="E11" s="67">
        <f>Сокращения!E159</f>
        <v>841.0683784850055</v>
      </c>
      <c r="F11" s="67">
        <f>Сокращения!F159</f>
        <v>860.59598594408828</v>
      </c>
      <c r="G11" s="67">
        <f>Сокращения!G159</f>
        <v>1247.5275972288925</v>
      </c>
      <c r="H11" s="67">
        <f>Сокращения!H159</f>
        <v>1782.0418162527981</v>
      </c>
      <c r="I11" s="67">
        <f>Сокращения!I159</f>
        <v>1822.8250962825548</v>
      </c>
    </row>
    <row r="12" spans="3:9" ht="17.25" thickTop="1" thickBot="1" x14ac:dyDescent="0.3">
      <c r="C12" s="63" t="s">
        <v>327</v>
      </c>
      <c r="D12" s="64" t="s">
        <v>328</v>
      </c>
      <c r="E12" s="64">
        <v>2027</v>
      </c>
      <c r="F12" s="64">
        <v>2028</v>
      </c>
      <c r="G12" s="64">
        <v>2029</v>
      </c>
      <c r="H12" s="64">
        <v>2030</v>
      </c>
    </row>
    <row r="13" spans="3:9" ht="16.5" thickBot="1" x14ac:dyDescent="0.3">
      <c r="C13" s="58" t="s">
        <v>331</v>
      </c>
      <c r="D13" s="59" t="s">
        <v>351</v>
      </c>
      <c r="E13" s="60">
        <f>Сокращения!J152</f>
        <v>17817639.081461381</v>
      </c>
      <c r="F13" s="60">
        <f>Сокращения!K152</f>
        <v>16879843.681009788</v>
      </c>
      <c r="G13" s="60">
        <f>Сокращения!L152</f>
        <v>6209806.8905277615</v>
      </c>
      <c r="H13" s="60">
        <f>Сокращения!M152</f>
        <v>145108.86857739787</v>
      </c>
    </row>
    <row r="14" spans="3:9" ht="16.5" thickBot="1" x14ac:dyDescent="0.3">
      <c r="C14" s="58" t="s">
        <v>330</v>
      </c>
      <c r="D14" s="59" t="s">
        <v>351</v>
      </c>
      <c r="E14" s="60">
        <f>Сокращения!J153</f>
        <v>14836224.374290293</v>
      </c>
      <c r="F14" s="60">
        <f>Сокращения!K153</f>
        <v>14016212.176151967</v>
      </c>
      <c r="G14" s="60">
        <f>Сокращения!L153</f>
        <v>5032198.7879883917</v>
      </c>
      <c r="H14" s="60">
        <f>Сокращения!M153</f>
        <v>122390.15359857143</v>
      </c>
    </row>
    <row r="15" spans="3:9" ht="19.899999999999999" customHeight="1" thickBot="1" x14ac:dyDescent="0.3">
      <c r="C15" s="58" t="s">
        <v>332</v>
      </c>
      <c r="D15" s="59" t="s">
        <v>351</v>
      </c>
      <c r="E15" s="60">
        <f>Сокращения!J154</f>
        <v>2981414.7071710881</v>
      </c>
      <c r="F15" s="60">
        <f>Сокращения!K154</f>
        <v>2863631.5048578214</v>
      </c>
      <c r="G15" s="60">
        <f>Сокращения!L154</f>
        <v>1177608.1025393698</v>
      </c>
      <c r="H15" s="60">
        <f>Сокращения!M154</f>
        <v>22718.714978826436</v>
      </c>
    </row>
    <row r="16" spans="3:9" ht="32.25" thickBot="1" x14ac:dyDescent="0.3">
      <c r="C16" s="58" t="s">
        <v>342</v>
      </c>
      <c r="D16" s="59" t="s">
        <v>347</v>
      </c>
      <c r="E16" s="61">
        <f>Сокращения!J155</f>
        <v>8.2557154953429301E-2</v>
      </c>
      <c r="F16" s="61">
        <f>Сокращения!K155</f>
        <v>8.2557154953429301E-2</v>
      </c>
      <c r="G16" s="61">
        <f>Сокращения!L155</f>
        <v>8.2557154953429301E-2</v>
      </c>
      <c r="H16" s="61">
        <f>Сокращения!M155</f>
        <v>8.2557154953429301E-2</v>
      </c>
    </row>
    <row r="17" spans="3:8" ht="32.25" thickBot="1" x14ac:dyDescent="0.3">
      <c r="C17" s="58" t="s">
        <v>350</v>
      </c>
      <c r="D17" s="59" t="s">
        <v>353</v>
      </c>
      <c r="E17" s="62">
        <f>Сокращения!J156</f>
        <v>335.22399999999999</v>
      </c>
      <c r="F17" s="62">
        <f>Сокращения!K156</f>
        <v>335.22399999999999</v>
      </c>
      <c r="G17" s="62">
        <f>Сокращения!L156</f>
        <v>335.22399999999999</v>
      </c>
      <c r="H17" s="62">
        <f>Сокращения!M156</f>
        <v>335.22399999999999</v>
      </c>
    </row>
    <row r="18" spans="3:8" ht="17.25" thickBot="1" x14ac:dyDescent="0.3">
      <c r="C18" s="38" t="s">
        <v>627</v>
      </c>
      <c r="D18" s="59" t="s">
        <v>344</v>
      </c>
      <c r="E18" s="60">
        <f>Сокращения!J157</f>
        <v>6510.3785763794558</v>
      </c>
      <c r="F18" s="60">
        <f>Сокращения!K157</f>
        <v>6167.7179659465219</v>
      </c>
      <c r="G18" s="60">
        <f>Сокращения!L157</f>
        <v>2268.9983537498838</v>
      </c>
      <c r="H18" s="60">
        <f>Сокращения!M157</f>
        <v>53.021259714026527</v>
      </c>
    </row>
    <row r="19" spans="3:8" ht="17.25" thickBot="1" x14ac:dyDescent="0.3">
      <c r="C19" s="38" t="s">
        <v>629</v>
      </c>
      <c r="D19" s="59" t="s">
        <v>344</v>
      </c>
      <c r="E19" s="60">
        <f>Сокращения!J158</f>
        <v>5421.0008901367901</v>
      </c>
      <c r="F19" s="60">
        <f>Сокращения!K158</f>
        <v>5121.3770273611544</v>
      </c>
      <c r="G19" s="60">
        <f>Сокращения!L158</f>
        <v>1838.7126954148196</v>
      </c>
      <c r="H19" s="60">
        <f>Сокращения!M158</f>
        <v>44.720079372186795</v>
      </c>
    </row>
    <row r="20" spans="3:8" ht="32.25" thickBot="1" x14ac:dyDescent="0.3">
      <c r="C20" s="58" t="s">
        <v>343</v>
      </c>
      <c r="D20" s="59" t="s">
        <v>344</v>
      </c>
      <c r="E20" s="60">
        <f>Сокращения!J159</f>
        <v>1089.3776862426669</v>
      </c>
      <c r="F20" s="60">
        <f>Сокращения!K159</f>
        <v>1046.3409385853722</v>
      </c>
      <c r="G20" s="60">
        <f>Сокращения!L159</f>
        <v>430.28565833506264</v>
      </c>
      <c r="H20" s="60">
        <f>Сокращения!M159</f>
        <v>8.3011803418397392</v>
      </c>
    </row>
    <row r="21" spans="3:8" ht="14.45" customHeight="1" x14ac:dyDescent="0.25"/>
    <row r="22" spans="3:8" ht="14.45" customHeight="1" x14ac:dyDescent="0.25"/>
    <row r="23" spans="3:8" ht="14.45" customHeight="1" x14ac:dyDescent="0.25"/>
    <row r="24" spans="3:8" ht="14.45" customHeight="1" x14ac:dyDescent="0.25"/>
    <row r="25" spans="3:8" ht="14.45" customHeight="1" x14ac:dyDescent="0.25"/>
    <row r="26" spans="3:8" ht="14.45" customHeight="1" x14ac:dyDescent="0.25"/>
    <row r="27" spans="3:8" ht="14.45" customHeight="1" x14ac:dyDescent="0.25"/>
    <row r="28" spans="3:8" ht="14.45" customHeight="1" x14ac:dyDescent="0.25"/>
    <row r="29" spans="3:8" ht="14.45" customHeight="1" x14ac:dyDescent="0.25"/>
    <row r="30" spans="3:8" ht="14.45" customHeight="1" x14ac:dyDescent="0.25"/>
    <row r="31" spans="3:8" ht="14.45" customHeight="1" x14ac:dyDescent="0.25"/>
    <row r="32" spans="3:8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hidden="1" customHeight="1" x14ac:dyDescent="0.25"/>
    <row r="40" ht="14.45" hidden="1" customHeight="1" x14ac:dyDescent="0.25"/>
    <row r="41" ht="14.45" hidden="1" customHeight="1" x14ac:dyDescent="0.25"/>
    <row r="42" ht="14.45" hidden="1" customHeight="1" x14ac:dyDescent="0.25"/>
    <row r="43" ht="14.45" hidden="1" customHeight="1" x14ac:dyDescent="0.25"/>
    <row r="44" ht="14.45" hidden="1" customHeight="1" x14ac:dyDescent="0.25"/>
    <row r="45" ht="14.45" hidden="1" customHeight="1" x14ac:dyDescent="0.25"/>
    <row r="46" ht="14.45" hidden="1" customHeight="1" x14ac:dyDescent="0.25"/>
    <row r="47" ht="14.45" hidden="1" customHeight="1" x14ac:dyDescent="0.25"/>
    <row r="48" ht="14.45" hidden="1" customHeight="1" x14ac:dyDescent="0.25"/>
    <row r="49" ht="14.45" hidden="1" customHeight="1" x14ac:dyDescent="0.25"/>
    <row r="50" ht="14.45" hidden="1" customHeight="1" x14ac:dyDescent="0.25"/>
    <row r="51" ht="14.45" hidden="1" customHeight="1" x14ac:dyDescent="0.25"/>
    <row r="52" ht="14.45" hidden="1" customHeight="1" x14ac:dyDescent="0.25"/>
    <row r="53" ht="14.45" hidden="1" customHeight="1" x14ac:dyDescent="0.25"/>
    <row r="54" ht="14.45" hidden="1" customHeight="1" x14ac:dyDescent="0.25"/>
    <row r="55" ht="14.45" hidden="1" customHeight="1" x14ac:dyDescent="0.25"/>
    <row r="56" ht="14.45" hidden="1" customHeight="1" x14ac:dyDescent="0.25"/>
    <row r="57" ht="14.45" hidden="1" customHeight="1" x14ac:dyDescent="0.25"/>
    <row r="58" ht="14.45" hidden="1" customHeight="1" x14ac:dyDescent="0.25"/>
    <row r="59" ht="14.45" hidden="1" customHeight="1" x14ac:dyDescent="0.25"/>
    <row r="60" ht="14.45" hidden="1" customHeight="1" x14ac:dyDescent="0.25"/>
    <row r="61" ht="14.45" hidden="1" customHeight="1" x14ac:dyDescent="0.25"/>
    <row r="62" ht="14.45" hidden="1" customHeight="1" x14ac:dyDescent="0.25"/>
    <row r="63" ht="14.45" hidden="1" customHeight="1" x14ac:dyDescent="0.25"/>
    <row r="64" ht="14.45" hidden="1" customHeight="1" x14ac:dyDescent="0.25"/>
    <row r="65" ht="14.45" hidden="1" customHeight="1" x14ac:dyDescent="0.25"/>
    <row r="66" ht="14.45" hidden="1" customHeight="1" x14ac:dyDescent="0.25"/>
    <row r="67" ht="14.45" hidden="1" customHeight="1" x14ac:dyDescent="0.25"/>
    <row r="68" ht="14.45" hidden="1" customHeight="1" x14ac:dyDescent="0.25"/>
    <row r="69" ht="14.45" hidden="1" customHeight="1" x14ac:dyDescent="0.25"/>
    <row r="70" ht="14.45" hidden="1" customHeight="1" x14ac:dyDescent="0.25"/>
    <row r="71" ht="14.45" hidden="1" customHeight="1" x14ac:dyDescent="0.25"/>
    <row r="72" ht="14.45" hidden="1" customHeight="1" x14ac:dyDescent="0.25"/>
    <row r="73" ht="14.45" hidden="1" customHeight="1" x14ac:dyDescent="0.25"/>
    <row r="74" ht="14.45" hidden="1" customHeight="1" x14ac:dyDescent="0.25"/>
    <row r="75" ht="14.45" hidden="1" customHeight="1" x14ac:dyDescent="0.25"/>
    <row r="76" ht="14.45" hidden="1" customHeight="1" x14ac:dyDescent="0.25"/>
    <row r="77" ht="14.45" hidden="1" customHeight="1" x14ac:dyDescent="0.25"/>
    <row r="78" ht="14.45" hidden="1" customHeight="1" x14ac:dyDescent="0.25"/>
    <row r="79" ht="14.45" hidden="1" customHeight="1" x14ac:dyDescent="0.25"/>
    <row r="80" ht="14.45" hidden="1" customHeight="1" x14ac:dyDescent="0.25"/>
    <row r="81" ht="14.45" hidden="1" customHeight="1" x14ac:dyDescent="0.25"/>
    <row r="82" ht="14.45" hidden="1" customHeight="1" x14ac:dyDescent="0.25"/>
    <row r="83" ht="14.45" hidden="1" customHeight="1" x14ac:dyDescent="0.25"/>
    <row r="84" ht="14.45" hidden="1" customHeight="1" x14ac:dyDescent="0.25"/>
    <row r="85" ht="14.45" hidden="1" customHeight="1" x14ac:dyDescent="0.25"/>
    <row r="86" ht="14.45" hidden="1" customHeight="1" x14ac:dyDescent="0.25"/>
    <row r="87" ht="14.45" hidden="1" customHeight="1" x14ac:dyDescent="0.25"/>
    <row r="88" ht="14.45" hidden="1" customHeight="1" x14ac:dyDescent="0.25"/>
    <row r="89" ht="14.45" hidden="1" customHeight="1" x14ac:dyDescent="0.25"/>
    <row r="90" ht="14.45" hidden="1" customHeight="1" x14ac:dyDescent="0.25"/>
    <row r="91" ht="14.45" hidden="1" customHeight="1" x14ac:dyDescent="0.25"/>
    <row r="92" ht="14.45" hidden="1" customHeight="1" x14ac:dyDescent="0.25"/>
    <row r="93" ht="14.45" hidden="1" customHeight="1" x14ac:dyDescent="0.25"/>
    <row r="94" ht="14.45" hidden="1" customHeight="1" x14ac:dyDescent="0.25"/>
    <row r="95" ht="14.45" hidden="1" customHeight="1" x14ac:dyDescent="0.25"/>
    <row r="96" ht="14.45" hidden="1" customHeight="1" x14ac:dyDescent="0.25"/>
    <row r="97" ht="14.45" hidden="1" customHeight="1" x14ac:dyDescent="0.25"/>
    <row r="98" ht="14.45" hidden="1" customHeight="1" x14ac:dyDescent="0.25"/>
    <row r="99" ht="14.45" hidden="1" customHeight="1" x14ac:dyDescent="0.25"/>
    <row r="100" ht="14.45" hidden="1" customHeight="1" x14ac:dyDescent="0.25"/>
    <row r="101" ht="14.45" hidden="1" customHeight="1" x14ac:dyDescent="0.25"/>
    <row r="102" ht="14.45" hidden="1" customHeight="1" x14ac:dyDescent="0.25"/>
    <row r="103" ht="14.45" hidden="1" customHeight="1" x14ac:dyDescent="0.25"/>
    <row r="104" ht="14.45" hidden="1" customHeight="1" x14ac:dyDescent="0.25"/>
    <row r="105" ht="14.45" hidden="1" customHeight="1" x14ac:dyDescent="0.25"/>
    <row r="106" ht="14.45" hidden="1" customHeight="1" x14ac:dyDescent="0.25"/>
    <row r="107" ht="14.45" hidden="1" customHeight="1" x14ac:dyDescent="0.25"/>
    <row r="108" ht="14.45" hidden="1" customHeight="1" x14ac:dyDescent="0.25"/>
    <row r="109" ht="14.45" hidden="1" customHeight="1" x14ac:dyDescent="0.25"/>
    <row r="110" ht="14.45" hidden="1" customHeight="1" x14ac:dyDescent="0.25"/>
    <row r="111" ht="14.45" hidden="1" customHeight="1" x14ac:dyDescent="0.25"/>
    <row r="112" ht="14.45" hidden="1" customHeight="1" x14ac:dyDescent="0.25"/>
    <row r="113" ht="14.45" hidden="1" customHeight="1" x14ac:dyDescent="0.25"/>
    <row r="114" ht="14.45" hidden="1" customHeight="1" x14ac:dyDescent="0.25"/>
    <row r="115" ht="14.45" hidden="1" customHeight="1" x14ac:dyDescent="0.25"/>
    <row r="116" ht="14.45" hidden="1" customHeight="1" x14ac:dyDescent="0.25"/>
    <row r="117" ht="14.45" hidden="1" customHeight="1" x14ac:dyDescent="0.25"/>
    <row r="118" ht="14.45" hidden="1" customHeight="1" x14ac:dyDescent="0.25"/>
    <row r="119" ht="14.45" hidden="1" customHeight="1" x14ac:dyDescent="0.25"/>
    <row r="120" ht="14.45" hidden="1" customHeight="1" x14ac:dyDescent="0.25"/>
    <row r="121" ht="14.45" hidden="1" customHeight="1" x14ac:dyDescent="0.25"/>
    <row r="122" ht="14.45" hidden="1" customHeight="1" x14ac:dyDescent="0.25"/>
    <row r="123" ht="14.45" hidden="1" customHeight="1" x14ac:dyDescent="0.25"/>
    <row r="124" ht="14.45" hidden="1" customHeight="1" x14ac:dyDescent="0.25"/>
    <row r="125" ht="14.45" hidden="1" customHeight="1" x14ac:dyDescent="0.25"/>
    <row r="126" ht="14.45" hidden="1" customHeight="1" x14ac:dyDescent="0.25"/>
    <row r="127" ht="14.45" hidden="1" customHeight="1" x14ac:dyDescent="0.25"/>
    <row r="128" ht="14.45" hidden="1" customHeight="1" x14ac:dyDescent="0.25"/>
    <row r="129" ht="14.45" hidden="1" customHeight="1" x14ac:dyDescent="0.25"/>
    <row r="130" ht="14.45" hidden="1" customHeight="1" x14ac:dyDescent="0.25"/>
    <row r="131" ht="14.45" hidden="1" customHeight="1" x14ac:dyDescent="0.25"/>
    <row r="132" ht="14.45" hidden="1" customHeight="1" x14ac:dyDescent="0.25"/>
    <row r="133" ht="14.45" hidden="1" customHeight="1" x14ac:dyDescent="0.25"/>
    <row r="134" ht="14.45" hidden="1" customHeight="1" x14ac:dyDescent="0.25"/>
    <row r="135" ht="14.45" hidden="1" customHeight="1" x14ac:dyDescent="0.25"/>
    <row r="136" ht="14.45" hidden="1" customHeight="1" x14ac:dyDescent="0.25"/>
    <row r="137" ht="14.45" hidden="1" customHeight="1" x14ac:dyDescent="0.25"/>
    <row r="138" ht="14.45" hidden="1" customHeight="1" x14ac:dyDescent="0.25"/>
    <row r="139" ht="14.45" hidden="1" customHeight="1" x14ac:dyDescent="0.25"/>
    <row r="140" ht="14.45" hidden="1" customHeight="1" x14ac:dyDescent="0.25"/>
    <row r="141" ht="14.45" hidden="1" customHeight="1" x14ac:dyDescent="0.25"/>
    <row r="142" ht="14.45" hidden="1" customHeight="1" x14ac:dyDescent="0.25"/>
    <row r="143" ht="14.45" hidden="1" customHeight="1" x14ac:dyDescent="0.25"/>
    <row r="144" ht="14.45" hidden="1" customHeight="1" x14ac:dyDescent="0.25"/>
    <row r="145" ht="14.45" hidden="1" customHeight="1" x14ac:dyDescent="0.25"/>
    <row r="146" ht="14.45" hidden="1" customHeight="1" x14ac:dyDescent="0.25"/>
    <row r="147" ht="14.45" hidden="1" customHeight="1" x14ac:dyDescent="0.25"/>
    <row r="148" ht="14.45" hidden="1" customHeight="1" x14ac:dyDescent="0.25"/>
    <row r="149" ht="14.45" hidden="1" customHeight="1" x14ac:dyDescent="0.25"/>
    <row r="150" ht="14.45" hidden="1" customHeight="1" x14ac:dyDescent="0.25"/>
    <row r="151" ht="14.45" hidden="1" customHeight="1" x14ac:dyDescent="0.25"/>
    <row r="152" ht="14.45" hidden="1" customHeight="1" x14ac:dyDescent="0.25"/>
    <row r="153" ht="14.45" hidden="1" customHeight="1" x14ac:dyDescent="0.25"/>
    <row r="154" ht="14.45" hidden="1" customHeight="1" x14ac:dyDescent="0.25"/>
    <row r="155" ht="14.45" hidden="1" customHeight="1" x14ac:dyDescent="0.25"/>
    <row r="156" ht="14.45" hidden="1" customHeight="1" x14ac:dyDescent="0.25"/>
    <row r="157" ht="14.45" hidden="1" customHeight="1" x14ac:dyDescent="0.25"/>
    <row r="158" ht="14.45" hidden="1" customHeight="1" x14ac:dyDescent="0.25"/>
    <row r="159" ht="14.45" hidden="1" customHeight="1" x14ac:dyDescent="0.25"/>
    <row r="160" ht="14.45" hidden="1" customHeight="1" x14ac:dyDescent="0.25"/>
    <row r="161" ht="14.45" hidden="1" customHeight="1" x14ac:dyDescent="0.25"/>
    <row r="162" ht="14.45" hidden="1" customHeight="1" x14ac:dyDescent="0.25"/>
    <row r="163" ht="14.45" hidden="1" customHeight="1" x14ac:dyDescent="0.25"/>
    <row r="164" ht="14.45" hidden="1" customHeight="1" x14ac:dyDescent="0.25"/>
    <row r="165" ht="14.45" hidden="1" customHeight="1" x14ac:dyDescent="0.25"/>
    <row r="166" ht="14.45" hidden="1" customHeight="1" x14ac:dyDescent="0.25"/>
    <row r="167" ht="14.45" hidden="1" customHeight="1" x14ac:dyDescent="0.25"/>
    <row r="168" ht="14.45" hidden="1" customHeight="1" x14ac:dyDescent="0.25"/>
    <row r="169" ht="14.45" hidden="1" customHeight="1" x14ac:dyDescent="0.25"/>
    <row r="170" ht="14.45" hidden="1" customHeight="1" x14ac:dyDescent="0.25"/>
    <row r="171" ht="14.45" hidden="1" customHeight="1" x14ac:dyDescent="0.25"/>
    <row r="172" ht="14.45" hidden="1" customHeight="1" x14ac:dyDescent="0.25"/>
    <row r="173" ht="14.45" hidden="1" customHeight="1" x14ac:dyDescent="0.25"/>
    <row r="174" ht="14.45" hidden="1" customHeight="1" x14ac:dyDescent="0.25"/>
    <row r="175" ht="14.45" hidden="1" customHeight="1" x14ac:dyDescent="0.25"/>
    <row r="176" ht="14.45" hidden="1" customHeight="1" x14ac:dyDescent="0.25"/>
    <row r="177" ht="14.45" hidden="1" customHeight="1" x14ac:dyDescent="0.25"/>
    <row r="178" ht="14.45" hidden="1" customHeight="1" x14ac:dyDescent="0.25"/>
    <row r="179" ht="14.45" hidden="1" customHeight="1" x14ac:dyDescent="0.25"/>
    <row r="180" ht="14.45" hidden="1" customHeight="1" x14ac:dyDescent="0.25"/>
    <row r="181" ht="14.45" hidden="1" customHeight="1" x14ac:dyDescent="0.25"/>
    <row r="182" ht="14.45" hidden="1" customHeight="1" x14ac:dyDescent="0.25"/>
    <row r="183" ht="14.45" hidden="1" customHeight="1" x14ac:dyDescent="0.25"/>
    <row r="184" ht="14.45" hidden="1" customHeight="1" x14ac:dyDescent="0.25"/>
    <row r="185" ht="14.45" hidden="1" customHeight="1" x14ac:dyDescent="0.25"/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3"/>
  <sheetViews>
    <sheetView showGridLines="0" topLeftCell="A151" zoomScale="85" zoomScaleNormal="85" workbookViewId="0">
      <selection activeCell="A172" sqref="A172:XFD172"/>
    </sheetView>
  </sheetViews>
  <sheetFormatPr defaultColWidth="0" defaultRowHeight="0" customHeight="1" zeroHeight="1" x14ac:dyDescent="0.25"/>
  <cols>
    <col min="1" max="1" width="9.5703125" bestFit="1" customWidth="1"/>
    <col min="2" max="2" width="40.28515625" style="87" customWidth="1"/>
    <col min="3" max="3" width="14.5703125" style="90" customWidth="1"/>
    <col min="4" max="4" width="18.28515625" customWidth="1"/>
    <col min="5" max="5" width="18.85546875" bestFit="1" customWidth="1"/>
    <col min="6" max="6" width="31.28515625" customWidth="1"/>
    <col min="7" max="7" width="5.5703125" customWidth="1"/>
    <col min="8" max="9" width="3.28515625" customWidth="1"/>
    <col min="10" max="14" width="8.85546875" hidden="1" customWidth="1"/>
    <col min="15" max="16" width="35.7109375" hidden="1" customWidth="1"/>
    <col min="17" max="20" width="8.85546875" hidden="1" customWidth="1"/>
    <col min="21" max="23" width="35.7109375" hidden="1" customWidth="1"/>
    <col min="24" max="16384" width="8.85546875" hidden="1"/>
  </cols>
  <sheetData>
    <row r="1" spans="1:15" ht="15.75" thickBot="1" x14ac:dyDescent="0.3"/>
    <row r="2" spans="1:15" ht="40.9" customHeight="1" thickBot="1" x14ac:dyDescent="0.3">
      <c r="A2" s="97" t="s">
        <v>0</v>
      </c>
      <c r="B2" s="98" t="s">
        <v>3</v>
      </c>
      <c r="C2" s="100" t="s">
        <v>616</v>
      </c>
      <c r="D2" s="100" t="s">
        <v>362</v>
      </c>
      <c r="E2" s="100" t="s">
        <v>361</v>
      </c>
      <c r="F2" s="100" t="s">
        <v>617</v>
      </c>
      <c r="G2" s="99" t="s">
        <v>363</v>
      </c>
    </row>
    <row r="3" spans="1:15" ht="15" x14ac:dyDescent="0.25">
      <c r="A3" s="94" t="s">
        <v>33</v>
      </c>
      <c r="B3" s="107" t="s">
        <v>34</v>
      </c>
      <c r="C3" s="92">
        <v>1</v>
      </c>
      <c r="D3" s="105" t="s">
        <v>354</v>
      </c>
      <c r="E3" s="103" t="s">
        <v>355</v>
      </c>
      <c r="F3" s="71" t="s">
        <v>356</v>
      </c>
      <c r="G3" s="101" t="s">
        <v>357</v>
      </c>
      <c r="O3" t="s">
        <v>314</v>
      </c>
    </row>
    <row r="4" spans="1:15" ht="15" x14ac:dyDescent="0.25">
      <c r="A4" s="93" t="s">
        <v>165</v>
      </c>
      <c r="B4" s="108" t="s">
        <v>166</v>
      </c>
      <c r="C4" s="95">
        <v>1</v>
      </c>
      <c r="D4" s="106" t="s">
        <v>358</v>
      </c>
      <c r="E4" s="104" t="s">
        <v>364</v>
      </c>
      <c r="F4" s="69" t="s">
        <v>359</v>
      </c>
      <c r="G4" s="102" t="s">
        <v>360</v>
      </c>
      <c r="O4" t="s">
        <v>315</v>
      </c>
    </row>
    <row r="5" spans="1:15" ht="15" x14ac:dyDescent="0.25">
      <c r="A5" s="93" t="s">
        <v>299</v>
      </c>
      <c r="B5" s="108" t="s">
        <v>300</v>
      </c>
      <c r="C5" s="95">
        <v>1</v>
      </c>
      <c r="D5" s="106" t="s">
        <v>354</v>
      </c>
      <c r="E5" s="104" t="s">
        <v>366</v>
      </c>
      <c r="F5" s="69" t="s">
        <v>367</v>
      </c>
      <c r="G5" s="102" t="s">
        <v>360</v>
      </c>
      <c r="O5" t="s">
        <v>316</v>
      </c>
    </row>
    <row r="6" spans="1:15" ht="15" x14ac:dyDescent="0.25">
      <c r="A6" s="93" t="s">
        <v>229</v>
      </c>
      <c r="B6" s="108" t="s">
        <v>230</v>
      </c>
      <c r="C6" s="95">
        <v>1</v>
      </c>
      <c r="D6" s="106" t="s">
        <v>358</v>
      </c>
      <c r="E6" s="104" t="s">
        <v>369</v>
      </c>
      <c r="F6" s="69" t="s">
        <v>370</v>
      </c>
      <c r="G6" s="102" t="s">
        <v>368</v>
      </c>
      <c r="O6" t="s">
        <v>317</v>
      </c>
    </row>
    <row r="7" spans="1:15" ht="15" x14ac:dyDescent="0.25">
      <c r="A7" s="85" t="s">
        <v>291</v>
      </c>
      <c r="B7" s="109" t="s">
        <v>292</v>
      </c>
      <c r="C7" s="95">
        <v>1</v>
      </c>
      <c r="D7" s="106" t="s">
        <v>358</v>
      </c>
      <c r="E7" s="104" t="s">
        <v>371</v>
      </c>
      <c r="F7" s="69" t="s">
        <v>356</v>
      </c>
      <c r="G7" s="102" t="s">
        <v>372</v>
      </c>
      <c r="O7" t="s">
        <v>318</v>
      </c>
    </row>
    <row r="8" spans="1:15" ht="15" x14ac:dyDescent="0.25">
      <c r="A8" s="150" t="s">
        <v>137</v>
      </c>
      <c r="B8" s="148" t="s">
        <v>138</v>
      </c>
      <c r="C8" s="146">
        <v>6</v>
      </c>
      <c r="D8" s="106" t="s">
        <v>358</v>
      </c>
      <c r="E8" s="104" t="s">
        <v>375</v>
      </c>
      <c r="F8" s="69" t="s">
        <v>373</v>
      </c>
      <c r="G8" s="102" t="s">
        <v>360</v>
      </c>
      <c r="O8" t="s">
        <v>319</v>
      </c>
    </row>
    <row r="9" spans="1:15" ht="15" x14ac:dyDescent="0.25">
      <c r="A9" s="151"/>
      <c r="B9" s="149"/>
      <c r="C9" s="147"/>
      <c r="D9" s="106" t="s">
        <v>354</v>
      </c>
      <c r="E9" s="104" t="s">
        <v>376</v>
      </c>
      <c r="F9" s="69" t="s">
        <v>377</v>
      </c>
      <c r="G9" s="102" t="s">
        <v>374</v>
      </c>
    </row>
    <row r="10" spans="1:15" ht="15" x14ac:dyDescent="0.25">
      <c r="A10" s="151"/>
      <c r="B10" s="149"/>
      <c r="C10" s="147"/>
      <c r="D10" s="106" t="s">
        <v>354</v>
      </c>
      <c r="E10" s="104" t="s">
        <v>378</v>
      </c>
      <c r="F10" s="69" t="s">
        <v>377</v>
      </c>
      <c r="G10" s="102" t="s">
        <v>368</v>
      </c>
    </row>
    <row r="11" spans="1:15" ht="15" x14ac:dyDescent="0.25">
      <c r="A11" s="151"/>
      <c r="B11" s="149"/>
      <c r="C11" s="147"/>
      <c r="D11" s="106" t="s">
        <v>358</v>
      </c>
      <c r="E11" s="104" t="s">
        <v>379</v>
      </c>
      <c r="F11" s="69" t="s">
        <v>373</v>
      </c>
      <c r="G11" s="102" t="s">
        <v>360</v>
      </c>
    </row>
    <row r="12" spans="1:15" ht="15" x14ac:dyDescent="0.25">
      <c r="A12" s="151"/>
      <c r="B12" s="149"/>
      <c r="C12" s="147"/>
      <c r="D12" s="106" t="s">
        <v>358</v>
      </c>
      <c r="E12" s="104" t="s">
        <v>380</v>
      </c>
      <c r="F12" s="69" t="s">
        <v>373</v>
      </c>
      <c r="G12" s="102" t="s">
        <v>381</v>
      </c>
    </row>
    <row r="13" spans="1:15" ht="15" x14ac:dyDescent="0.25">
      <c r="A13" s="151"/>
      <c r="B13" s="149"/>
      <c r="C13" s="147"/>
      <c r="D13" s="106" t="s">
        <v>358</v>
      </c>
      <c r="E13" s="104" t="s">
        <v>382</v>
      </c>
      <c r="F13" s="69" t="s">
        <v>373</v>
      </c>
      <c r="G13" s="102" t="s">
        <v>381</v>
      </c>
    </row>
    <row r="14" spans="1:15" ht="30" x14ac:dyDescent="0.25">
      <c r="A14" s="85" t="s">
        <v>171</v>
      </c>
      <c r="B14" s="109" t="s">
        <v>172</v>
      </c>
      <c r="C14" s="92">
        <v>1</v>
      </c>
      <c r="D14" s="106" t="s">
        <v>354</v>
      </c>
      <c r="E14" s="104" t="s">
        <v>385</v>
      </c>
      <c r="F14" s="69" t="s">
        <v>386</v>
      </c>
      <c r="G14" s="102" t="s">
        <v>387</v>
      </c>
      <c r="O14" t="s">
        <v>321</v>
      </c>
    </row>
    <row r="15" spans="1:15" ht="15" x14ac:dyDescent="0.25">
      <c r="A15" s="93" t="s">
        <v>39</v>
      </c>
      <c r="B15" s="108" t="s">
        <v>40</v>
      </c>
      <c r="C15" s="91">
        <v>1</v>
      </c>
      <c r="D15" s="106" t="s">
        <v>358</v>
      </c>
      <c r="E15" s="104" t="s">
        <v>388</v>
      </c>
      <c r="F15" s="69" t="s">
        <v>359</v>
      </c>
      <c r="G15" s="102" t="s">
        <v>360</v>
      </c>
    </row>
    <row r="16" spans="1:15" ht="15" x14ac:dyDescent="0.25">
      <c r="A16" s="150" t="s">
        <v>139</v>
      </c>
      <c r="B16" s="148" t="s">
        <v>140</v>
      </c>
      <c r="C16" s="146">
        <v>2</v>
      </c>
      <c r="D16" s="106" t="s">
        <v>354</v>
      </c>
      <c r="E16" s="104" t="s">
        <v>389</v>
      </c>
      <c r="F16" s="69" t="s">
        <v>390</v>
      </c>
      <c r="G16" s="102" t="s">
        <v>357</v>
      </c>
    </row>
    <row r="17" spans="1:7" ht="15" x14ac:dyDescent="0.25">
      <c r="A17" s="151"/>
      <c r="B17" s="149"/>
      <c r="C17" s="147"/>
      <c r="D17" s="106" t="s">
        <v>354</v>
      </c>
      <c r="E17" s="104" t="s">
        <v>391</v>
      </c>
      <c r="F17" s="69" t="s">
        <v>390</v>
      </c>
      <c r="G17" s="102" t="s">
        <v>357</v>
      </c>
    </row>
    <row r="18" spans="1:7" ht="15" x14ac:dyDescent="0.25">
      <c r="A18" s="93" t="s">
        <v>169</v>
      </c>
      <c r="B18" s="108" t="s">
        <v>170</v>
      </c>
      <c r="C18" s="91">
        <v>1</v>
      </c>
      <c r="D18" s="106" t="s">
        <v>354</v>
      </c>
      <c r="E18" s="104" t="s">
        <v>392</v>
      </c>
      <c r="F18" s="69" t="s">
        <v>393</v>
      </c>
      <c r="G18" s="102" t="s">
        <v>387</v>
      </c>
    </row>
    <row r="19" spans="1:7" ht="15" x14ac:dyDescent="0.25">
      <c r="A19" s="93" t="s">
        <v>241</v>
      </c>
      <c r="B19" s="108" t="s">
        <v>242</v>
      </c>
      <c r="C19" s="91">
        <v>1</v>
      </c>
      <c r="D19" s="106" t="s">
        <v>354</v>
      </c>
      <c r="E19" s="104" t="s">
        <v>395</v>
      </c>
      <c r="F19" s="69" t="s">
        <v>359</v>
      </c>
      <c r="G19" s="102" t="s">
        <v>372</v>
      </c>
    </row>
    <row r="20" spans="1:7" ht="15" x14ac:dyDescent="0.25">
      <c r="A20" s="154" t="s">
        <v>71</v>
      </c>
      <c r="B20" s="148" t="s">
        <v>72</v>
      </c>
      <c r="C20" s="146">
        <v>2</v>
      </c>
      <c r="D20" s="106" t="s">
        <v>396</v>
      </c>
      <c r="E20" s="104" t="s">
        <v>397</v>
      </c>
      <c r="F20" s="69" t="s">
        <v>398</v>
      </c>
      <c r="G20" s="102" t="s">
        <v>360</v>
      </c>
    </row>
    <row r="21" spans="1:7" ht="15" x14ac:dyDescent="0.25">
      <c r="A21" s="155"/>
      <c r="B21" s="153"/>
      <c r="C21" s="152"/>
      <c r="D21" s="106" t="s">
        <v>396</v>
      </c>
      <c r="E21" s="104" t="s">
        <v>399</v>
      </c>
      <c r="F21" s="69" t="s">
        <v>398</v>
      </c>
      <c r="G21" s="102" t="s">
        <v>360</v>
      </c>
    </row>
    <row r="22" spans="1:7" ht="15" x14ac:dyDescent="0.25">
      <c r="A22" s="154" t="s">
        <v>69</v>
      </c>
      <c r="B22" s="148" t="s">
        <v>70</v>
      </c>
      <c r="C22" s="146">
        <v>2</v>
      </c>
      <c r="D22" s="106" t="s">
        <v>358</v>
      </c>
      <c r="E22" s="104" t="s">
        <v>400</v>
      </c>
      <c r="F22" s="69" t="s">
        <v>386</v>
      </c>
      <c r="G22" s="102" t="s">
        <v>387</v>
      </c>
    </row>
    <row r="23" spans="1:7" ht="15" x14ac:dyDescent="0.25">
      <c r="A23" s="155"/>
      <c r="B23" s="153"/>
      <c r="C23" s="152"/>
      <c r="D23" s="106" t="s">
        <v>358</v>
      </c>
      <c r="E23" s="104" t="s">
        <v>401</v>
      </c>
      <c r="F23" s="69" t="s">
        <v>386</v>
      </c>
      <c r="G23" s="102" t="s">
        <v>387</v>
      </c>
    </row>
    <row r="24" spans="1:7" ht="15" x14ac:dyDescent="0.25">
      <c r="A24" s="154" t="s">
        <v>217</v>
      </c>
      <c r="B24" s="148" t="s">
        <v>218</v>
      </c>
      <c r="C24" s="146">
        <v>2</v>
      </c>
      <c r="D24" s="106" t="s">
        <v>358</v>
      </c>
      <c r="E24" s="104" t="s">
        <v>402</v>
      </c>
      <c r="F24" s="69" t="s">
        <v>403</v>
      </c>
      <c r="G24" s="102" t="s">
        <v>357</v>
      </c>
    </row>
    <row r="25" spans="1:7" ht="15" x14ac:dyDescent="0.25">
      <c r="A25" s="155"/>
      <c r="B25" s="153"/>
      <c r="C25" s="152"/>
      <c r="D25" s="106" t="s">
        <v>358</v>
      </c>
      <c r="E25" s="104" t="s">
        <v>404</v>
      </c>
      <c r="F25" s="69" t="s">
        <v>403</v>
      </c>
      <c r="G25" s="102" t="s">
        <v>357</v>
      </c>
    </row>
    <row r="26" spans="1:7" ht="15" x14ac:dyDescent="0.25">
      <c r="A26" s="89" t="s">
        <v>293</v>
      </c>
      <c r="B26" s="108" t="s">
        <v>294</v>
      </c>
      <c r="C26" s="92">
        <v>1</v>
      </c>
      <c r="D26" s="106" t="s">
        <v>354</v>
      </c>
      <c r="E26" s="104" t="s">
        <v>405</v>
      </c>
      <c r="F26" s="69" t="s">
        <v>359</v>
      </c>
      <c r="G26" s="102" t="s">
        <v>372</v>
      </c>
    </row>
    <row r="27" spans="1:7" ht="30" x14ac:dyDescent="0.25">
      <c r="A27" s="89" t="s">
        <v>141</v>
      </c>
      <c r="B27" s="108" t="s">
        <v>142</v>
      </c>
      <c r="C27" s="92">
        <v>1</v>
      </c>
      <c r="D27" s="106" t="s">
        <v>358</v>
      </c>
      <c r="E27" s="104" t="s">
        <v>406</v>
      </c>
      <c r="F27" s="69" t="s">
        <v>394</v>
      </c>
      <c r="G27" s="102" t="s">
        <v>357</v>
      </c>
    </row>
    <row r="28" spans="1:7" ht="15" x14ac:dyDescent="0.25">
      <c r="A28" s="85" t="s">
        <v>13</v>
      </c>
      <c r="B28" s="109" t="s">
        <v>14</v>
      </c>
      <c r="C28" s="95">
        <v>1</v>
      </c>
      <c r="D28" s="106" t="s">
        <v>354</v>
      </c>
      <c r="E28" s="104" t="s">
        <v>407</v>
      </c>
      <c r="F28" s="69" t="s">
        <v>408</v>
      </c>
      <c r="G28" s="102" t="s">
        <v>374</v>
      </c>
    </row>
    <row r="29" spans="1:7" ht="15" x14ac:dyDescent="0.25">
      <c r="A29" s="150" t="s">
        <v>287</v>
      </c>
      <c r="B29" s="148" t="s">
        <v>288</v>
      </c>
      <c r="C29" s="157">
        <v>2</v>
      </c>
      <c r="D29" s="106" t="s">
        <v>358</v>
      </c>
      <c r="E29" s="104" t="s">
        <v>409</v>
      </c>
      <c r="F29" s="69" t="s">
        <v>359</v>
      </c>
      <c r="G29" s="102" t="s">
        <v>372</v>
      </c>
    </row>
    <row r="30" spans="1:7" ht="15" x14ac:dyDescent="0.25">
      <c r="A30" s="156"/>
      <c r="B30" s="153"/>
      <c r="C30" s="157"/>
      <c r="D30" s="106" t="s">
        <v>358</v>
      </c>
      <c r="E30" s="104" t="s">
        <v>410</v>
      </c>
      <c r="F30" s="69" t="s">
        <v>359</v>
      </c>
      <c r="G30" s="102" t="s">
        <v>372</v>
      </c>
    </row>
    <row r="31" spans="1:7" ht="15" x14ac:dyDescent="0.25">
      <c r="A31" s="150" t="s">
        <v>123</v>
      </c>
      <c r="B31" s="148" t="s">
        <v>124</v>
      </c>
      <c r="C31" s="157">
        <v>2</v>
      </c>
      <c r="D31" s="106" t="s">
        <v>358</v>
      </c>
      <c r="E31" s="104" t="s">
        <v>411</v>
      </c>
      <c r="F31" s="69" t="s">
        <v>377</v>
      </c>
      <c r="G31" s="102" t="s">
        <v>372</v>
      </c>
    </row>
    <row r="32" spans="1:7" ht="15" x14ac:dyDescent="0.25">
      <c r="A32" s="156"/>
      <c r="B32" s="153"/>
      <c r="C32" s="157"/>
      <c r="D32" s="106" t="s">
        <v>354</v>
      </c>
      <c r="E32" s="104" t="s">
        <v>412</v>
      </c>
      <c r="F32" s="69" t="s">
        <v>377</v>
      </c>
      <c r="G32" s="102" t="s">
        <v>372</v>
      </c>
    </row>
    <row r="33" spans="1:7" ht="15" x14ac:dyDescent="0.25">
      <c r="A33" s="89" t="s">
        <v>231</v>
      </c>
      <c r="B33" s="108" t="s">
        <v>232</v>
      </c>
      <c r="C33" s="95">
        <v>1</v>
      </c>
      <c r="D33" s="106" t="s">
        <v>413</v>
      </c>
      <c r="E33" s="104" t="s">
        <v>414</v>
      </c>
      <c r="F33" s="69" t="s">
        <v>415</v>
      </c>
      <c r="G33" s="102" t="s">
        <v>384</v>
      </c>
    </row>
    <row r="34" spans="1:7" ht="15" x14ac:dyDescent="0.25">
      <c r="A34" s="88" t="s">
        <v>207</v>
      </c>
      <c r="B34" s="108" t="s">
        <v>208</v>
      </c>
      <c r="C34" s="95">
        <v>1</v>
      </c>
      <c r="D34" s="106" t="s">
        <v>358</v>
      </c>
      <c r="E34" s="104" t="s">
        <v>417</v>
      </c>
      <c r="F34" s="69" t="s">
        <v>416</v>
      </c>
      <c r="G34" s="102" t="s">
        <v>360</v>
      </c>
    </row>
    <row r="35" spans="1:7" ht="15" x14ac:dyDescent="0.25">
      <c r="A35" s="89" t="s">
        <v>219</v>
      </c>
      <c r="B35" s="108" t="s">
        <v>220</v>
      </c>
      <c r="C35" s="95">
        <v>2</v>
      </c>
      <c r="D35" s="106" t="s">
        <v>354</v>
      </c>
      <c r="E35" s="104" t="s">
        <v>418</v>
      </c>
      <c r="F35" s="69" t="s">
        <v>359</v>
      </c>
      <c r="G35" s="102" t="s">
        <v>360</v>
      </c>
    </row>
    <row r="36" spans="1:7" ht="15" x14ac:dyDescent="0.25">
      <c r="A36" s="150" t="s">
        <v>9</v>
      </c>
      <c r="B36" s="148" t="s">
        <v>10</v>
      </c>
      <c r="C36" s="157">
        <v>4</v>
      </c>
      <c r="D36" s="106" t="s">
        <v>358</v>
      </c>
      <c r="E36" s="104" t="s">
        <v>419</v>
      </c>
      <c r="F36" s="69" t="s">
        <v>420</v>
      </c>
      <c r="G36" s="102" t="s">
        <v>387</v>
      </c>
    </row>
    <row r="37" spans="1:7" ht="15" x14ac:dyDescent="0.25">
      <c r="A37" s="151"/>
      <c r="B37" s="149"/>
      <c r="C37" s="157"/>
      <c r="D37" s="106" t="s">
        <v>354</v>
      </c>
      <c r="E37" s="104" t="s">
        <v>421</v>
      </c>
      <c r="F37" s="69" t="s">
        <v>422</v>
      </c>
      <c r="G37" s="102" t="s">
        <v>360</v>
      </c>
    </row>
    <row r="38" spans="1:7" ht="15" x14ac:dyDescent="0.25">
      <c r="A38" s="151"/>
      <c r="B38" s="149"/>
      <c r="C38" s="157"/>
      <c r="D38" s="106" t="s">
        <v>358</v>
      </c>
      <c r="E38" s="104" t="s">
        <v>423</v>
      </c>
      <c r="F38" s="69" t="s">
        <v>420</v>
      </c>
      <c r="G38" s="102" t="s">
        <v>357</v>
      </c>
    </row>
    <row r="39" spans="1:7" ht="15" x14ac:dyDescent="0.25">
      <c r="A39" s="156"/>
      <c r="B39" s="153"/>
      <c r="C39" s="157"/>
      <c r="D39" s="106" t="s">
        <v>358</v>
      </c>
      <c r="E39" s="104" t="s">
        <v>424</v>
      </c>
      <c r="F39" s="69" t="s">
        <v>420</v>
      </c>
      <c r="G39" s="102" t="s">
        <v>357</v>
      </c>
    </row>
    <row r="40" spans="1:7" ht="15" x14ac:dyDescent="0.25">
      <c r="A40" s="89" t="s">
        <v>83</v>
      </c>
      <c r="B40" s="108" t="s">
        <v>84</v>
      </c>
      <c r="C40" s="95">
        <v>1</v>
      </c>
      <c r="D40" s="106" t="s">
        <v>354</v>
      </c>
      <c r="E40" s="104" t="s">
        <v>425</v>
      </c>
      <c r="F40" s="69" t="s">
        <v>365</v>
      </c>
      <c r="G40" s="102" t="s">
        <v>360</v>
      </c>
    </row>
    <row r="41" spans="1:7" ht="15" x14ac:dyDescent="0.25">
      <c r="A41" s="89" t="s">
        <v>113</v>
      </c>
      <c r="B41" s="108" t="s">
        <v>114</v>
      </c>
      <c r="C41" s="95">
        <v>1</v>
      </c>
      <c r="D41" s="106" t="s">
        <v>354</v>
      </c>
      <c r="E41" s="104" t="s">
        <v>426</v>
      </c>
      <c r="F41" s="69" t="s">
        <v>393</v>
      </c>
      <c r="G41" s="102" t="s">
        <v>372</v>
      </c>
    </row>
    <row r="42" spans="1:7" ht="15" x14ac:dyDescent="0.25">
      <c r="A42" s="85" t="s">
        <v>225</v>
      </c>
      <c r="B42" s="109" t="s">
        <v>226</v>
      </c>
      <c r="C42" s="95">
        <v>1</v>
      </c>
      <c r="D42" s="106" t="s">
        <v>358</v>
      </c>
      <c r="E42" s="104" t="s">
        <v>427</v>
      </c>
      <c r="F42" s="69" t="s">
        <v>365</v>
      </c>
      <c r="G42" s="102" t="s">
        <v>357</v>
      </c>
    </row>
    <row r="43" spans="1:7" ht="30" x14ac:dyDescent="0.25">
      <c r="A43" s="89" t="s">
        <v>181</v>
      </c>
      <c r="B43" s="108" t="s">
        <v>182</v>
      </c>
      <c r="C43" s="95">
        <v>1</v>
      </c>
      <c r="D43" s="106" t="s">
        <v>354</v>
      </c>
      <c r="E43" s="104" t="s">
        <v>428</v>
      </c>
      <c r="F43" s="69" t="s">
        <v>377</v>
      </c>
      <c r="G43" s="102" t="s">
        <v>360</v>
      </c>
    </row>
    <row r="44" spans="1:7" ht="15" x14ac:dyDescent="0.25">
      <c r="A44" s="154" t="s">
        <v>265</v>
      </c>
      <c r="B44" s="148" t="s">
        <v>266</v>
      </c>
      <c r="C44" s="146">
        <v>2</v>
      </c>
      <c r="D44" s="106" t="s">
        <v>358</v>
      </c>
      <c r="E44" s="104" t="s">
        <v>429</v>
      </c>
      <c r="F44" s="69" t="s">
        <v>430</v>
      </c>
      <c r="G44" s="102" t="s">
        <v>372</v>
      </c>
    </row>
    <row r="45" spans="1:7" ht="15" x14ac:dyDescent="0.25">
      <c r="A45" s="155"/>
      <c r="B45" s="153"/>
      <c r="C45" s="152"/>
      <c r="D45" s="106" t="s">
        <v>358</v>
      </c>
      <c r="E45" s="104" t="s">
        <v>431</v>
      </c>
      <c r="F45" s="69" t="s">
        <v>430</v>
      </c>
      <c r="G45" s="102" t="s">
        <v>372</v>
      </c>
    </row>
    <row r="46" spans="1:7" ht="15" x14ac:dyDescent="0.25">
      <c r="A46" s="154" t="s">
        <v>7</v>
      </c>
      <c r="B46" s="148" t="s">
        <v>8</v>
      </c>
      <c r="C46" s="146">
        <v>2</v>
      </c>
      <c r="D46" s="106" t="s">
        <v>354</v>
      </c>
      <c r="E46" s="104" t="s">
        <v>432</v>
      </c>
      <c r="F46" s="69" t="s">
        <v>365</v>
      </c>
      <c r="G46" s="102" t="s">
        <v>360</v>
      </c>
    </row>
    <row r="47" spans="1:7" ht="15" x14ac:dyDescent="0.25">
      <c r="A47" s="155"/>
      <c r="B47" s="153"/>
      <c r="C47" s="152"/>
      <c r="D47" s="106" t="s">
        <v>354</v>
      </c>
      <c r="E47" s="104" t="s">
        <v>433</v>
      </c>
      <c r="F47" s="69" t="s">
        <v>377</v>
      </c>
      <c r="G47" s="102" t="s">
        <v>360</v>
      </c>
    </row>
    <row r="48" spans="1:7" ht="15" x14ac:dyDescent="0.25">
      <c r="A48" s="88" t="s">
        <v>253</v>
      </c>
      <c r="B48" s="108" t="s">
        <v>254</v>
      </c>
      <c r="C48" s="92">
        <v>1</v>
      </c>
      <c r="D48" s="106" t="s">
        <v>358</v>
      </c>
      <c r="E48" s="104" t="s">
        <v>434</v>
      </c>
      <c r="F48" s="69" t="s">
        <v>359</v>
      </c>
      <c r="G48" s="102" t="s">
        <v>368</v>
      </c>
    </row>
    <row r="49" spans="1:7" ht="15" x14ac:dyDescent="0.25">
      <c r="A49" s="89" t="s">
        <v>91</v>
      </c>
      <c r="B49" s="108" t="s">
        <v>92</v>
      </c>
      <c r="C49" s="92">
        <v>1</v>
      </c>
      <c r="D49" s="106" t="s">
        <v>435</v>
      </c>
      <c r="E49" s="104" t="s">
        <v>436</v>
      </c>
      <c r="F49" s="69" t="s">
        <v>365</v>
      </c>
      <c r="G49" s="102" t="s">
        <v>372</v>
      </c>
    </row>
    <row r="50" spans="1:7" ht="15" x14ac:dyDescent="0.25">
      <c r="A50" s="150" t="s">
        <v>125</v>
      </c>
      <c r="B50" s="148" t="s">
        <v>126</v>
      </c>
      <c r="C50" s="146">
        <v>2</v>
      </c>
      <c r="D50" s="106" t="s">
        <v>358</v>
      </c>
      <c r="E50" s="104" t="s">
        <v>437</v>
      </c>
      <c r="F50" s="69" t="s">
        <v>377</v>
      </c>
      <c r="G50" s="102" t="s">
        <v>360</v>
      </c>
    </row>
    <row r="51" spans="1:7" ht="15" hidden="1" x14ac:dyDescent="0.25">
      <c r="A51" s="156"/>
      <c r="B51" s="153"/>
      <c r="C51" s="152"/>
      <c r="D51" s="106" t="s">
        <v>358</v>
      </c>
      <c r="E51" s="104" t="s">
        <v>438</v>
      </c>
      <c r="F51" s="69" t="s">
        <v>377</v>
      </c>
      <c r="G51" s="102" t="s">
        <v>360</v>
      </c>
    </row>
    <row r="52" spans="1:7" ht="15" x14ac:dyDescent="0.25">
      <c r="A52" s="150" t="s">
        <v>143</v>
      </c>
      <c r="B52" s="148" t="s">
        <v>144</v>
      </c>
      <c r="C52" s="146">
        <v>2</v>
      </c>
      <c r="D52" s="106" t="s">
        <v>354</v>
      </c>
      <c r="E52" s="104" t="s">
        <v>439</v>
      </c>
      <c r="F52" s="69" t="s">
        <v>394</v>
      </c>
      <c r="G52" s="102" t="s">
        <v>357</v>
      </c>
    </row>
    <row r="53" spans="1:7" ht="15" x14ac:dyDescent="0.25">
      <c r="A53" s="156"/>
      <c r="B53" s="153"/>
      <c r="C53" s="152"/>
      <c r="D53" s="106" t="s">
        <v>354</v>
      </c>
      <c r="E53" s="104" t="s">
        <v>440</v>
      </c>
      <c r="F53" s="69" t="s">
        <v>377</v>
      </c>
      <c r="G53" s="102" t="s">
        <v>357</v>
      </c>
    </row>
    <row r="54" spans="1:7" ht="15" x14ac:dyDescent="0.25">
      <c r="A54" s="150" t="s">
        <v>21</v>
      </c>
      <c r="B54" s="148" t="s">
        <v>22</v>
      </c>
      <c r="C54" s="146">
        <v>2</v>
      </c>
      <c r="D54" s="106" t="s">
        <v>354</v>
      </c>
      <c r="E54" s="104" t="s">
        <v>441</v>
      </c>
      <c r="F54" s="69" t="s">
        <v>442</v>
      </c>
      <c r="G54" s="102" t="s">
        <v>357</v>
      </c>
    </row>
    <row r="55" spans="1:7" ht="15" x14ac:dyDescent="0.25">
      <c r="A55" s="156"/>
      <c r="B55" s="153"/>
      <c r="C55" s="152"/>
      <c r="D55" s="106" t="s">
        <v>354</v>
      </c>
      <c r="E55" s="104" t="s">
        <v>443</v>
      </c>
      <c r="F55" s="69" t="s">
        <v>365</v>
      </c>
      <c r="G55" s="102" t="s">
        <v>357</v>
      </c>
    </row>
    <row r="56" spans="1:7" ht="15" x14ac:dyDescent="0.25">
      <c r="A56" s="89" t="s">
        <v>173</v>
      </c>
      <c r="B56" s="108" t="s">
        <v>174</v>
      </c>
      <c r="C56" s="92">
        <v>1</v>
      </c>
      <c r="D56" s="106" t="s">
        <v>354</v>
      </c>
      <c r="E56" s="104" t="s">
        <v>444</v>
      </c>
      <c r="F56" s="69" t="s">
        <v>393</v>
      </c>
      <c r="G56" s="102" t="s">
        <v>387</v>
      </c>
    </row>
    <row r="57" spans="1:7" ht="30" hidden="1" x14ac:dyDescent="0.25">
      <c r="A57" s="85" t="s">
        <v>149</v>
      </c>
      <c r="B57" s="109" t="s">
        <v>150</v>
      </c>
      <c r="C57" s="92">
        <v>1</v>
      </c>
      <c r="D57" s="106" t="s">
        <v>354</v>
      </c>
      <c r="E57" s="104" t="s">
        <v>445</v>
      </c>
      <c r="F57" s="69" t="s">
        <v>446</v>
      </c>
      <c r="G57" s="102" t="s">
        <v>357</v>
      </c>
    </row>
    <row r="58" spans="1:7" ht="30" x14ac:dyDescent="0.25">
      <c r="A58" s="89" t="s">
        <v>177</v>
      </c>
      <c r="B58" s="108" t="s">
        <v>178</v>
      </c>
      <c r="C58" s="92">
        <v>1</v>
      </c>
      <c r="D58" s="106" t="s">
        <v>358</v>
      </c>
      <c r="E58" s="104" t="s">
        <v>447</v>
      </c>
      <c r="F58" s="69" t="s">
        <v>393</v>
      </c>
      <c r="G58" s="102" t="s">
        <v>387</v>
      </c>
    </row>
    <row r="59" spans="1:7" ht="15" x14ac:dyDescent="0.25">
      <c r="A59" s="150" t="s">
        <v>129</v>
      </c>
      <c r="B59" s="148" t="s">
        <v>130</v>
      </c>
      <c r="C59" s="146">
        <v>2</v>
      </c>
      <c r="D59" s="106" t="s">
        <v>358</v>
      </c>
      <c r="E59" s="104" t="s">
        <v>448</v>
      </c>
      <c r="F59" s="69" t="s">
        <v>449</v>
      </c>
      <c r="G59" s="102" t="s">
        <v>357</v>
      </c>
    </row>
    <row r="60" spans="1:7" ht="15" x14ac:dyDescent="0.25">
      <c r="A60" s="156"/>
      <c r="B60" s="153"/>
      <c r="C60" s="152"/>
      <c r="D60" s="106" t="s">
        <v>358</v>
      </c>
      <c r="E60" s="104" t="s">
        <v>450</v>
      </c>
      <c r="F60" s="69" t="s">
        <v>449</v>
      </c>
      <c r="G60" s="102" t="s">
        <v>357</v>
      </c>
    </row>
    <row r="61" spans="1:7" ht="15" x14ac:dyDescent="0.25">
      <c r="A61" s="150" t="s">
        <v>151</v>
      </c>
      <c r="B61" s="148" t="s">
        <v>152</v>
      </c>
      <c r="C61" s="146">
        <v>3</v>
      </c>
      <c r="D61" s="106" t="s">
        <v>358</v>
      </c>
      <c r="E61" s="104" t="s">
        <v>451</v>
      </c>
      <c r="F61" s="69" t="s">
        <v>420</v>
      </c>
      <c r="G61" s="102" t="s">
        <v>387</v>
      </c>
    </row>
    <row r="62" spans="1:7" ht="15" x14ac:dyDescent="0.25">
      <c r="A62" s="151"/>
      <c r="B62" s="149"/>
      <c r="C62" s="147"/>
      <c r="D62" s="106" t="s">
        <v>358</v>
      </c>
      <c r="E62" s="104" t="s">
        <v>452</v>
      </c>
      <c r="F62" s="69" t="s">
        <v>420</v>
      </c>
      <c r="G62" s="102" t="s">
        <v>387</v>
      </c>
    </row>
    <row r="63" spans="1:7" ht="15" x14ac:dyDescent="0.25">
      <c r="A63" s="156"/>
      <c r="B63" s="153"/>
      <c r="C63" s="152"/>
      <c r="D63" s="106" t="s">
        <v>358</v>
      </c>
      <c r="E63" s="104" t="s">
        <v>453</v>
      </c>
      <c r="F63" s="69" t="s">
        <v>420</v>
      </c>
      <c r="G63" s="102" t="s">
        <v>387</v>
      </c>
    </row>
    <row r="64" spans="1:7" ht="15" x14ac:dyDescent="0.25">
      <c r="A64" s="89" t="s">
        <v>163</v>
      </c>
      <c r="B64" s="108" t="s">
        <v>164</v>
      </c>
      <c r="C64" s="92">
        <v>1</v>
      </c>
      <c r="D64" s="106" t="s">
        <v>358</v>
      </c>
      <c r="E64" s="104" t="s">
        <v>454</v>
      </c>
      <c r="F64" s="69" t="s">
        <v>377</v>
      </c>
      <c r="G64" s="102" t="s">
        <v>360</v>
      </c>
    </row>
    <row r="65" spans="1:7" ht="15" x14ac:dyDescent="0.25">
      <c r="A65" s="150" t="s">
        <v>153</v>
      </c>
      <c r="B65" s="148" t="s">
        <v>154</v>
      </c>
      <c r="C65" s="146">
        <v>2</v>
      </c>
      <c r="D65" s="106" t="s">
        <v>354</v>
      </c>
      <c r="E65" s="104" t="s">
        <v>455</v>
      </c>
      <c r="F65" s="69" t="s">
        <v>456</v>
      </c>
      <c r="G65" s="102" t="s">
        <v>387</v>
      </c>
    </row>
    <row r="66" spans="1:7" ht="15" x14ac:dyDescent="0.25">
      <c r="A66" s="156"/>
      <c r="B66" s="153"/>
      <c r="C66" s="152"/>
      <c r="D66" s="106" t="s">
        <v>358</v>
      </c>
      <c r="E66" s="104" t="s">
        <v>457</v>
      </c>
      <c r="F66" s="69" t="s">
        <v>377</v>
      </c>
      <c r="G66" s="102" t="s">
        <v>360</v>
      </c>
    </row>
    <row r="67" spans="1:7" ht="15" x14ac:dyDescent="0.25">
      <c r="A67" s="150" t="s">
        <v>61</v>
      </c>
      <c r="B67" s="148" t="s">
        <v>62</v>
      </c>
      <c r="C67" s="146">
        <v>2</v>
      </c>
      <c r="D67" s="106" t="s">
        <v>358</v>
      </c>
      <c r="E67" s="104" t="s">
        <v>458</v>
      </c>
      <c r="F67" s="69" t="s">
        <v>359</v>
      </c>
      <c r="G67" s="102" t="s">
        <v>360</v>
      </c>
    </row>
    <row r="68" spans="1:7" ht="15" x14ac:dyDescent="0.25">
      <c r="A68" s="156"/>
      <c r="B68" s="153"/>
      <c r="C68" s="152"/>
      <c r="D68" s="106" t="s">
        <v>358</v>
      </c>
      <c r="E68" s="104" t="s">
        <v>459</v>
      </c>
      <c r="F68" s="69" t="s">
        <v>359</v>
      </c>
      <c r="G68" s="102" t="s">
        <v>360</v>
      </c>
    </row>
    <row r="69" spans="1:7" ht="15" x14ac:dyDescent="0.25">
      <c r="A69" s="154" t="s">
        <v>75</v>
      </c>
      <c r="B69" s="148" t="s">
        <v>76</v>
      </c>
      <c r="C69" s="146">
        <v>2</v>
      </c>
      <c r="D69" s="106" t="s">
        <v>354</v>
      </c>
      <c r="E69" s="104" t="s">
        <v>460</v>
      </c>
      <c r="F69" s="69" t="s">
        <v>461</v>
      </c>
      <c r="G69" s="102" t="s">
        <v>387</v>
      </c>
    </row>
    <row r="70" spans="1:7" ht="15" x14ac:dyDescent="0.25">
      <c r="A70" s="155"/>
      <c r="B70" s="153"/>
      <c r="C70" s="152"/>
      <c r="D70" s="106" t="s">
        <v>354</v>
      </c>
      <c r="E70" s="104" t="s">
        <v>462</v>
      </c>
      <c r="F70" s="69" t="s">
        <v>461</v>
      </c>
      <c r="G70" s="102" t="s">
        <v>387</v>
      </c>
    </row>
    <row r="71" spans="1:7" ht="15" x14ac:dyDescent="0.25">
      <c r="A71" s="89" t="s">
        <v>155</v>
      </c>
      <c r="B71" s="108" t="s">
        <v>156</v>
      </c>
      <c r="C71" s="91">
        <v>1</v>
      </c>
      <c r="D71" s="106" t="s">
        <v>358</v>
      </c>
      <c r="E71" s="104" t="s">
        <v>463</v>
      </c>
      <c r="F71" s="69" t="s">
        <v>393</v>
      </c>
      <c r="G71" s="102" t="s">
        <v>387</v>
      </c>
    </row>
    <row r="72" spans="1:7" ht="15" x14ac:dyDescent="0.25">
      <c r="A72" s="154" t="s">
        <v>239</v>
      </c>
      <c r="B72" s="148" t="s">
        <v>240</v>
      </c>
      <c r="C72" s="146">
        <v>2</v>
      </c>
      <c r="D72" s="106" t="s">
        <v>358</v>
      </c>
      <c r="E72" s="104" t="s">
        <v>464</v>
      </c>
      <c r="F72" s="69" t="s">
        <v>359</v>
      </c>
      <c r="G72" s="102" t="s">
        <v>360</v>
      </c>
    </row>
    <row r="73" spans="1:7" ht="15" x14ac:dyDescent="0.25">
      <c r="A73" s="155"/>
      <c r="B73" s="153"/>
      <c r="C73" s="152"/>
      <c r="D73" s="106" t="s">
        <v>354</v>
      </c>
      <c r="E73" s="104" t="s">
        <v>465</v>
      </c>
      <c r="F73" s="69" t="s">
        <v>466</v>
      </c>
      <c r="G73" s="102" t="s">
        <v>360</v>
      </c>
    </row>
    <row r="74" spans="1:7" ht="15" x14ac:dyDescent="0.25">
      <c r="A74" s="89" t="s">
        <v>93</v>
      </c>
      <c r="B74" s="108" t="s">
        <v>94</v>
      </c>
      <c r="C74" s="91">
        <v>1</v>
      </c>
      <c r="D74" s="106" t="s">
        <v>354</v>
      </c>
      <c r="E74" s="104" t="s">
        <v>467</v>
      </c>
      <c r="F74" s="69" t="s">
        <v>420</v>
      </c>
      <c r="G74" s="102" t="s">
        <v>387</v>
      </c>
    </row>
    <row r="75" spans="1:7" ht="15" x14ac:dyDescent="0.25">
      <c r="A75" s="89" t="s">
        <v>35</v>
      </c>
      <c r="B75" s="108" t="s">
        <v>36</v>
      </c>
      <c r="C75" s="91">
        <v>1</v>
      </c>
      <c r="D75" s="106" t="s">
        <v>358</v>
      </c>
      <c r="E75" s="104" t="s">
        <v>468</v>
      </c>
      <c r="F75" s="69" t="s">
        <v>377</v>
      </c>
      <c r="G75" s="102" t="s">
        <v>469</v>
      </c>
    </row>
    <row r="76" spans="1:7" ht="15" x14ac:dyDescent="0.25">
      <c r="A76" s="89" t="s">
        <v>223</v>
      </c>
      <c r="B76" s="108" t="s">
        <v>224</v>
      </c>
      <c r="C76" s="91">
        <v>1</v>
      </c>
      <c r="D76" s="106" t="s">
        <v>354</v>
      </c>
      <c r="E76" s="104" t="s">
        <v>470</v>
      </c>
      <c r="F76" s="69" t="s">
        <v>420</v>
      </c>
      <c r="G76" s="102" t="s">
        <v>387</v>
      </c>
    </row>
    <row r="77" spans="1:7" ht="15" x14ac:dyDescent="0.25">
      <c r="A77" s="154" t="s">
        <v>111</v>
      </c>
      <c r="B77" s="148" t="s">
        <v>112</v>
      </c>
      <c r="C77" s="146">
        <v>2</v>
      </c>
      <c r="D77" s="106" t="s">
        <v>354</v>
      </c>
      <c r="E77" s="104" t="s">
        <v>471</v>
      </c>
      <c r="F77" s="69" t="s">
        <v>365</v>
      </c>
      <c r="G77" s="102" t="s">
        <v>372</v>
      </c>
    </row>
    <row r="78" spans="1:7" ht="15" x14ac:dyDescent="0.25">
      <c r="A78" s="155"/>
      <c r="B78" s="153"/>
      <c r="C78" s="152"/>
      <c r="D78" s="106" t="s">
        <v>358</v>
      </c>
      <c r="E78" s="104" t="s">
        <v>472</v>
      </c>
      <c r="F78" s="69" t="s">
        <v>449</v>
      </c>
      <c r="G78" s="102" t="s">
        <v>360</v>
      </c>
    </row>
    <row r="79" spans="1:7" ht="30" x14ac:dyDescent="0.25">
      <c r="A79" s="85" t="s">
        <v>115</v>
      </c>
      <c r="B79" s="109" t="s">
        <v>116</v>
      </c>
      <c r="C79" s="92">
        <v>1</v>
      </c>
      <c r="D79" s="106" t="s">
        <v>354</v>
      </c>
      <c r="E79" s="104" t="s">
        <v>473</v>
      </c>
      <c r="F79" s="69" t="s">
        <v>446</v>
      </c>
      <c r="G79" s="102" t="s">
        <v>372</v>
      </c>
    </row>
    <row r="80" spans="1:7" ht="15" x14ac:dyDescent="0.25">
      <c r="A80" s="154" t="s">
        <v>41</v>
      </c>
      <c r="B80" s="148" t="s">
        <v>42</v>
      </c>
      <c r="C80" s="146">
        <v>7</v>
      </c>
      <c r="D80" s="106" t="s">
        <v>354</v>
      </c>
      <c r="E80" s="104" t="s">
        <v>474</v>
      </c>
      <c r="F80" s="69" t="s">
        <v>356</v>
      </c>
      <c r="G80" s="102" t="s">
        <v>357</v>
      </c>
    </row>
    <row r="81" spans="1:7" ht="15" x14ac:dyDescent="0.25">
      <c r="A81" s="155"/>
      <c r="B81" s="153"/>
      <c r="C81" s="152"/>
      <c r="D81" s="106" t="s">
        <v>354</v>
      </c>
      <c r="E81" s="104" t="s">
        <v>475</v>
      </c>
      <c r="F81" s="69" t="s">
        <v>386</v>
      </c>
      <c r="G81" s="102" t="s">
        <v>357</v>
      </c>
    </row>
    <row r="82" spans="1:7" ht="15" x14ac:dyDescent="0.25">
      <c r="A82" s="85" t="s">
        <v>109</v>
      </c>
      <c r="B82" s="109" t="s">
        <v>110</v>
      </c>
      <c r="C82" s="92">
        <v>1</v>
      </c>
      <c r="D82" s="106" t="s">
        <v>354</v>
      </c>
      <c r="E82" s="104" t="s">
        <v>476</v>
      </c>
      <c r="F82" s="69" t="s">
        <v>365</v>
      </c>
      <c r="G82" s="102" t="s">
        <v>360</v>
      </c>
    </row>
    <row r="83" spans="1:7" ht="15" x14ac:dyDescent="0.25">
      <c r="A83" s="85" t="s">
        <v>295</v>
      </c>
      <c r="B83" s="109" t="s">
        <v>296</v>
      </c>
      <c r="C83" s="92">
        <v>1</v>
      </c>
      <c r="D83" s="106" t="s">
        <v>354</v>
      </c>
      <c r="E83" s="104" t="s">
        <v>477</v>
      </c>
      <c r="F83" s="69" t="s">
        <v>359</v>
      </c>
      <c r="G83" s="102" t="s">
        <v>360</v>
      </c>
    </row>
    <row r="84" spans="1:7" ht="30" x14ac:dyDescent="0.25">
      <c r="A84" s="85" t="s">
        <v>27</v>
      </c>
      <c r="B84" s="109" t="s">
        <v>28</v>
      </c>
      <c r="C84" s="92">
        <v>1</v>
      </c>
      <c r="D84" s="106" t="s">
        <v>358</v>
      </c>
      <c r="E84" s="104" t="s">
        <v>478</v>
      </c>
      <c r="F84" s="69" t="s">
        <v>449</v>
      </c>
      <c r="G84" s="102" t="s">
        <v>360</v>
      </c>
    </row>
    <row r="85" spans="1:7" ht="15" x14ac:dyDescent="0.25">
      <c r="A85" s="89" t="s">
        <v>103</v>
      </c>
      <c r="B85" s="108" t="s">
        <v>104</v>
      </c>
      <c r="C85" s="92">
        <v>1</v>
      </c>
      <c r="D85" s="106" t="s">
        <v>354</v>
      </c>
      <c r="E85" s="104" t="s">
        <v>479</v>
      </c>
      <c r="F85" s="69" t="s">
        <v>365</v>
      </c>
      <c r="G85" s="102" t="s">
        <v>372</v>
      </c>
    </row>
    <row r="86" spans="1:7" ht="15" x14ac:dyDescent="0.25">
      <c r="A86" s="85" t="s">
        <v>283</v>
      </c>
      <c r="B86" s="109" t="s">
        <v>284</v>
      </c>
      <c r="C86" s="92">
        <v>1</v>
      </c>
      <c r="D86" s="106" t="s">
        <v>354</v>
      </c>
      <c r="E86" s="104" t="s">
        <v>480</v>
      </c>
      <c r="F86" s="69" t="s">
        <v>365</v>
      </c>
      <c r="G86" s="102" t="s">
        <v>372</v>
      </c>
    </row>
    <row r="87" spans="1:7" ht="30" x14ac:dyDescent="0.25">
      <c r="A87" s="89" t="s">
        <v>285</v>
      </c>
      <c r="B87" s="108" t="s">
        <v>286</v>
      </c>
      <c r="C87" s="92">
        <v>1</v>
      </c>
      <c r="D87" s="106" t="s">
        <v>358</v>
      </c>
      <c r="E87" s="104" t="s">
        <v>481</v>
      </c>
      <c r="F87" s="69" t="s">
        <v>359</v>
      </c>
      <c r="G87" s="102" t="s">
        <v>360</v>
      </c>
    </row>
    <row r="88" spans="1:7" ht="15" x14ac:dyDescent="0.25">
      <c r="A88" s="85" t="s">
        <v>221</v>
      </c>
      <c r="B88" s="109" t="s">
        <v>222</v>
      </c>
      <c r="C88" s="92">
        <v>1</v>
      </c>
      <c r="D88" s="106" t="s">
        <v>354</v>
      </c>
      <c r="E88" s="104" t="s">
        <v>482</v>
      </c>
      <c r="F88" s="69" t="s">
        <v>456</v>
      </c>
      <c r="G88" s="102" t="s">
        <v>387</v>
      </c>
    </row>
    <row r="89" spans="1:7" ht="15" x14ac:dyDescent="0.25">
      <c r="A89" s="85" t="s">
        <v>303</v>
      </c>
      <c r="B89" s="109" t="s">
        <v>304</v>
      </c>
      <c r="C89" s="92">
        <v>1</v>
      </c>
      <c r="D89" s="106" t="s">
        <v>358</v>
      </c>
      <c r="E89" s="104" t="s">
        <v>483</v>
      </c>
      <c r="F89" s="69" t="s">
        <v>359</v>
      </c>
      <c r="G89" s="102" t="s">
        <v>372</v>
      </c>
    </row>
    <row r="90" spans="1:7" ht="15" x14ac:dyDescent="0.25">
      <c r="A90" s="85" t="s">
        <v>19</v>
      </c>
      <c r="B90" s="109" t="s">
        <v>20</v>
      </c>
      <c r="C90" s="92">
        <v>1</v>
      </c>
      <c r="D90" s="106" t="s">
        <v>354</v>
      </c>
      <c r="E90" s="104" t="s">
        <v>484</v>
      </c>
      <c r="F90" s="69" t="s">
        <v>408</v>
      </c>
      <c r="G90" s="102" t="s">
        <v>372</v>
      </c>
    </row>
    <row r="91" spans="1:7" ht="15" x14ac:dyDescent="0.25">
      <c r="A91" s="86" t="s">
        <v>53</v>
      </c>
      <c r="B91" s="109" t="s">
        <v>54</v>
      </c>
      <c r="C91" s="92">
        <v>1</v>
      </c>
      <c r="D91" s="106" t="s">
        <v>354</v>
      </c>
      <c r="E91" s="104" t="s">
        <v>485</v>
      </c>
      <c r="F91" s="69" t="s">
        <v>486</v>
      </c>
      <c r="G91" s="102" t="s">
        <v>368</v>
      </c>
    </row>
    <row r="92" spans="1:7" ht="15" x14ac:dyDescent="0.25">
      <c r="A92" s="150" t="s">
        <v>57</v>
      </c>
      <c r="B92" s="148" t="s">
        <v>58</v>
      </c>
      <c r="C92" s="146">
        <v>2</v>
      </c>
      <c r="D92" s="106" t="s">
        <v>396</v>
      </c>
      <c r="E92" s="104" t="s">
        <v>487</v>
      </c>
      <c r="F92" s="69" t="s">
        <v>488</v>
      </c>
      <c r="G92" s="102" t="s">
        <v>387</v>
      </c>
    </row>
    <row r="93" spans="1:7" ht="15" x14ac:dyDescent="0.25">
      <c r="A93" s="156"/>
      <c r="B93" s="153"/>
      <c r="C93" s="152"/>
      <c r="D93" s="106" t="s">
        <v>396</v>
      </c>
      <c r="E93" s="104" t="s">
        <v>489</v>
      </c>
      <c r="F93" s="69" t="s">
        <v>490</v>
      </c>
      <c r="G93" s="102" t="s">
        <v>387</v>
      </c>
    </row>
    <row r="94" spans="1:7" ht="15" x14ac:dyDescent="0.25">
      <c r="A94" s="150" t="s">
        <v>63</v>
      </c>
      <c r="B94" s="148" t="s">
        <v>64</v>
      </c>
      <c r="C94" s="146">
        <v>2</v>
      </c>
      <c r="D94" s="106" t="s">
        <v>396</v>
      </c>
      <c r="E94" s="104" t="s">
        <v>491</v>
      </c>
      <c r="F94" s="69" t="s">
        <v>488</v>
      </c>
      <c r="G94" s="102" t="s">
        <v>387</v>
      </c>
    </row>
    <row r="95" spans="1:7" ht="15" x14ac:dyDescent="0.25">
      <c r="A95" s="156"/>
      <c r="B95" s="153"/>
      <c r="C95" s="152"/>
      <c r="D95" s="106" t="s">
        <v>396</v>
      </c>
      <c r="E95" s="104" t="s">
        <v>492</v>
      </c>
      <c r="F95" s="69" t="s">
        <v>488</v>
      </c>
      <c r="G95" s="102" t="s">
        <v>387</v>
      </c>
    </row>
    <row r="96" spans="1:7" ht="15" x14ac:dyDescent="0.25">
      <c r="A96" s="89" t="s">
        <v>209</v>
      </c>
      <c r="B96" s="108" t="s">
        <v>210</v>
      </c>
      <c r="C96" s="92">
        <v>1</v>
      </c>
      <c r="D96" s="106" t="s">
        <v>358</v>
      </c>
      <c r="E96" s="104" t="s">
        <v>493</v>
      </c>
      <c r="F96" s="69" t="s">
        <v>386</v>
      </c>
      <c r="G96" s="102" t="s">
        <v>387</v>
      </c>
    </row>
    <row r="97" spans="1:7" ht="15" x14ac:dyDescent="0.25">
      <c r="A97" s="150" t="s">
        <v>65</v>
      </c>
      <c r="B97" s="148" t="s">
        <v>66</v>
      </c>
      <c r="C97" s="146">
        <v>2</v>
      </c>
      <c r="D97" s="106" t="s">
        <v>358</v>
      </c>
      <c r="E97" s="104" t="s">
        <v>494</v>
      </c>
      <c r="F97" s="69" t="s">
        <v>456</v>
      </c>
      <c r="G97" s="102" t="s">
        <v>387</v>
      </c>
    </row>
    <row r="98" spans="1:7" ht="15" x14ac:dyDescent="0.25">
      <c r="A98" s="156"/>
      <c r="B98" s="153"/>
      <c r="C98" s="152"/>
      <c r="D98" s="106" t="s">
        <v>358</v>
      </c>
      <c r="E98" s="104" t="s">
        <v>495</v>
      </c>
      <c r="F98" s="69" t="s">
        <v>456</v>
      </c>
      <c r="G98" s="102" t="s">
        <v>387</v>
      </c>
    </row>
    <row r="99" spans="1:7" ht="15" x14ac:dyDescent="0.25">
      <c r="A99" s="89" t="s">
        <v>47</v>
      </c>
      <c r="B99" s="108" t="s">
        <v>48</v>
      </c>
      <c r="C99" s="92">
        <v>1</v>
      </c>
      <c r="D99" s="106" t="s">
        <v>358</v>
      </c>
      <c r="E99" s="104" t="s">
        <v>496</v>
      </c>
      <c r="F99" s="69" t="s">
        <v>365</v>
      </c>
      <c r="G99" s="102" t="s">
        <v>360</v>
      </c>
    </row>
    <row r="100" spans="1:7" ht="15" x14ac:dyDescent="0.25">
      <c r="A100" s="86" t="s">
        <v>215</v>
      </c>
      <c r="B100" s="109" t="s">
        <v>216</v>
      </c>
      <c r="C100" s="92">
        <v>1</v>
      </c>
      <c r="D100" s="106" t="s">
        <v>354</v>
      </c>
      <c r="E100" s="104" t="s">
        <v>497</v>
      </c>
      <c r="F100" s="69" t="s">
        <v>365</v>
      </c>
      <c r="G100" s="102" t="s">
        <v>357</v>
      </c>
    </row>
    <row r="101" spans="1:7" ht="15" x14ac:dyDescent="0.25">
      <c r="A101" s="86" t="s">
        <v>259</v>
      </c>
      <c r="B101" s="109" t="s">
        <v>260</v>
      </c>
      <c r="C101" s="92">
        <v>1</v>
      </c>
      <c r="D101" s="106" t="s">
        <v>358</v>
      </c>
      <c r="E101" s="104" t="s">
        <v>498</v>
      </c>
      <c r="F101" s="69" t="s">
        <v>446</v>
      </c>
      <c r="G101" s="102" t="s">
        <v>469</v>
      </c>
    </row>
    <row r="102" spans="1:7" ht="15" x14ac:dyDescent="0.25">
      <c r="A102" s="89" t="s">
        <v>271</v>
      </c>
      <c r="B102" s="108" t="s">
        <v>272</v>
      </c>
      <c r="C102" s="92">
        <v>1</v>
      </c>
      <c r="D102" s="106" t="s">
        <v>358</v>
      </c>
      <c r="E102" s="104" t="s">
        <v>499</v>
      </c>
      <c r="F102" s="69" t="s">
        <v>500</v>
      </c>
      <c r="G102" s="102" t="s">
        <v>387</v>
      </c>
    </row>
    <row r="103" spans="1:7" ht="15" x14ac:dyDescent="0.25">
      <c r="A103" s="85" t="s">
        <v>227</v>
      </c>
      <c r="B103" s="109" t="s">
        <v>228</v>
      </c>
      <c r="C103" s="92">
        <v>1</v>
      </c>
      <c r="D103" s="106" t="s">
        <v>358</v>
      </c>
      <c r="E103" s="104" t="s">
        <v>501</v>
      </c>
      <c r="F103" s="69" t="s">
        <v>500</v>
      </c>
      <c r="G103" s="102" t="s">
        <v>387</v>
      </c>
    </row>
    <row r="104" spans="1:7" ht="15" x14ac:dyDescent="0.25">
      <c r="A104" s="89" t="s">
        <v>85</v>
      </c>
      <c r="B104" s="108" t="s">
        <v>86</v>
      </c>
      <c r="C104" s="92">
        <v>1</v>
      </c>
      <c r="D104" s="106" t="s">
        <v>358</v>
      </c>
      <c r="E104" s="104" t="s">
        <v>502</v>
      </c>
      <c r="F104" s="69" t="s">
        <v>503</v>
      </c>
      <c r="G104" s="102" t="s">
        <v>372</v>
      </c>
    </row>
    <row r="105" spans="1:7" ht="15" x14ac:dyDescent="0.25">
      <c r="A105" s="150" t="s">
        <v>261</v>
      </c>
      <c r="B105" s="148" t="s">
        <v>262</v>
      </c>
      <c r="C105" s="146">
        <v>2</v>
      </c>
      <c r="D105" s="106" t="s">
        <v>354</v>
      </c>
      <c r="E105" s="104" t="s">
        <v>504</v>
      </c>
      <c r="F105" s="69" t="s">
        <v>365</v>
      </c>
      <c r="G105" s="102" t="s">
        <v>360</v>
      </c>
    </row>
    <row r="106" spans="1:7" ht="15" x14ac:dyDescent="0.25">
      <c r="A106" s="156"/>
      <c r="B106" s="153"/>
      <c r="C106" s="152"/>
      <c r="D106" s="106" t="s">
        <v>354</v>
      </c>
      <c r="E106" s="104" t="s">
        <v>505</v>
      </c>
      <c r="F106" s="69" t="s">
        <v>365</v>
      </c>
      <c r="G106" s="102" t="s">
        <v>360</v>
      </c>
    </row>
    <row r="107" spans="1:7" ht="15" x14ac:dyDescent="0.25">
      <c r="A107" s="150" t="s">
        <v>55</v>
      </c>
      <c r="B107" s="148" t="s">
        <v>56</v>
      </c>
      <c r="C107" s="146">
        <v>2</v>
      </c>
      <c r="D107" s="106" t="s">
        <v>396</v>
      </c>
      <c r="E107" s="104" t="s">
        <v>506</v>
      </c>
      <c r="F107" s="69" t="s">
        <v>486</v>
      </c>
      <c r="G107" s="102" t="s">
        <v>357</v>
      </c>
    </row>
    <row r="108" spans="1:7" ht="15" x14ac:dyDescent="0.25">
      <c r="A108" s="156"/>
      <c r="B108" s="153"/>
      <c r="C108" s="152"/>
      <c r="D108" s="106" t="s">
        <v>396</v>
      </c>
      <c r="E108" s="104" t="s">
        <v>507</v>
      </c>
      <c r="F108" s="69" t="s">
        <v>486</v>
      </c>
      <c r="G108" s="102" t="s">
        <v>357</v>
      </c>
    </row>
    <row r="109" spans="1:7" ht="15" x14ac:dyDescent="0.25">
      <c r="A109" s="150" t="s">
        <v>59</v>
      </c>
      <c r="B109" s="148" t="s">
        <v>60</v>
      </c>
      <c r="C109" s="146">
        <v>2</v>
      </c>
      <c r="D109" s="106" t="s">
        <v>396</v>
      </c>
      <c r="E109" s="104" t="s">
        <v>508</v>
      </c>
      <c r="F109" s="69" t="s">
        <v>456</v>
      </c>
      <c r="G109" s="102" t="s">
        <v>387</v>
      </c>
    </row>
    <row r="110" spans="1:7" ht="15" x14ac:dyDescent="0.25">
      <c r="A110" s="156"/>
      <c r="B110" s="153"/>
      <c r="C110" s="152"/>
      <c r="D110" s="106" t="s">
        <v>396</v>
      </c>
      <c r="E110" s="104" t="s">
        <v>509</v>
      </c>
      <c r="F110" s="69" t="s">
        <v>456</v>
      </c>
      <c r="G110" s="102" t="s">
        <v>387</v>
      </c>
    </row>
    <row r="111" spans="1:7" ht="30" x14ac:dyDescent="0.25">
      <c r="A111" s="89" t="s">
        <v>127</v>
      </c>
      <c r="B111" s="108" t="s">
        <v>128</v>
      </c>
      <c r="C111" s="92">
        <v>1</v>
      </c>
      <c r="D111" s="106" t="s">
        <v>358</v>
      </c>
      <c r="E111" s="104" t="s">
        <v>510</v>
      </c>
      <c r="F111" s="69" t="s">
        <v>420</v>
      </c>
      <c r="G111" s="102" t="s">
        <v>387</v>
      </c>
    </row>
    <row r="112" spans="1:7" ht="30" x14ac:dyDescent="0.25">
      <c r="A112" s="89" t="s">
        <v>101</v>
      </c>
      <c r="B112" s="108" t="s">
        <v>102</v>
      </c>
      <c r="C112" s="92">
        <v>1</v>
      </c>
      <c r="D112" s="106" t="s">
        <v>354</v>
      </c>
      <c r="E112" s="104" t="s">
        <v>511</v>
      </c>
      <c r="F112" s="69" t="s">
        <v>500</v>
      </c>
      <c r="G112" s="102" t="s">
        <v>387</v>
      </c>
    </row>
    <row r="113" spans="1:7" ht="15" x14ac:dyDescent="0.25">
      <c r="A113" s="85" t="s">
        <v>235</v>
      </c>
      <c r="B113" s="109" t="s">
        <v>236</v>
      </c>
      <c r="C113" s="92">
        <v>1</v>
      </c>
      <c r="D113" s="106" t="s">
        <v>512</v>
      </c>
      <c r="E113" s="104" t="s">
        <v>513</v>
      </c>
      <c r="F113" s="69" t="s">
        <v>359</v>
      </c>
      <c r="G113" s="102" t="s">
        <v>360</v>
      </c>
    </row>
    <row r="114" spans="1:7" ht="15" x14ac:dyDescent="0.25">
      <c r="A114" s="89" t="s">
        <v>15</v>
      </c>
      <c r="B114" s="108" t="s">
        <v>16</v>
      </c>
      <c r="C114" s="92">
        <v>1</v>
      </c>
      <c r="D114" s="106" t="s">
        <v>358</v>
      </c>
      <c r="E114" s="104" t="s">
        <v>514</v>
      </c>
      <c r="F114" s="69" t="s">
        <v>515</v>
      </c>
      <c r="G114" s="102" t="s">
        <v>360</v>
      </c>
    </row>
    <row r="115" spans="1:7" ht="15" x14ac:dyDescent="0.25">
      <c r="A115" s="89" t="s">
        <v>257</v>
      </c>
      <c r="B115" s="108" t="s">
        <v>258</v>
      </c>
      <c r="C115" s="92">
        <v>1</v>
      </c>
      <c r="D115" s="106" t="s">
        <v>354</v>
      </c>
      <c r="E115" s="104" t="s">
        <v>516</v>
      </c>
      <c r="F115" s="69" t="s">
        <v>356</v>
      </c>
      <c r="G115" s="102" t="s">
        <v>360</v>
      </c>
    </row>
    <row r="116" spans="1:7" ht="15" x14ac:dyDescent="0.25">
      <c r="A116" s="150" t="s">
        <v>203</v>
      </c>
      <c r="B116" s="148" t="s">
        <v>204</v>
      </c>
      <c r="C116" s="146">
        <v>2</v>
      </c>
      <c r="D116" s="106" t="s">
        <v>358</v>
      </c>
      <c r="E116" s="104" t="s">
        <v>517</v>
      </c>
      <c r="F116" s="69" t="s">
        <v>359</v>
      </c>
      <c r="G116" s="102" t="s">
        <v>372</v>
      </c>
    </row>
    <row r="117" spans="1:7" ht="15" x14ac:dyDescent="0.25">
      <c r="A117" s="156"/>
      <c r="B117" s="153"/>
      <c r="C117" s="152"/>
      <c r="D117" s="106" t="s">
        <v>358</v>
      </c>
      <c r="E117" s="104" t="s">
        <v>518</v>
      </c>
      <c r="F117" s="69" t="s">
        <v>359</v>
      </c>
      <c r="G117" s="102" t="s">
        <v>372</v>
      </c>
    </row>
    <row r="118" spans="1:7" ht="15" x14ac:dyDescent="0.25">
      <c r="A118" s="150" t="s">
        <v>201</v>
      </c>
      <c r="B118" s="148" t="s">
        <v>202</v>
      </c>
      <c r="C118" s="146">
        <v>2</v>
      </c>
      <c r="D118" s="106" t="s">
        <v>358</v>
      </c>
      <c r="E118" s="104" t="s">
        <v>519</v>
      </c>
      <c r="F118" s="69" t="s">
        <v>365</v>
      </c>
      <c r="G118" s="102" t="s">
        <v>357</v>
      </c>
    </row>
    <row r="119" spans="1:7" ht="15" x14ac:dyDescent="0.25">
      <c r="A119" s="156"/>
      <c r="B119" s="153"/>
      <c r="C119" s="152"/>
      <c r="D119" s="106" t="s">
        <v>358</v>
      </c>
      <c r="E119" s="104" t="s">
        <v>520</v>
      </c>
      <c r="F119" s="69" t="s">
        <v>365</v>
      </c>
      <c r="G119" s="102" t="s">
        <v>357</v>
      </c>
    </row>
    <row r="120" spans="1:7" ht="30" x14ac:dyDescent="0.25">
      <c r="A120" s="89" t="s">
        <v>159</v>
      </c>
      <c r="B120" s="108" t="s">
        <v>160</v>
      </c>
      <c r="C120" s="92">
        <v>1</v>
      </c>
      <c r="D120" s="106" t="s">
        <v>354</v>
      </c>
      <c r="E120" s="104" t="s">
        <v>521</v>
      </c>
      <c r="F120" s="69" t="s">
        <v>522</v>
      </c>
      <c r="G120" s="102" t="s">
        <v>360</v>
      </c>
    </row>
    <row r="121" spans="1:7" ht="15" x14ac:dyDescent="0.25">
      <c r="A121" s="89" t="s">
        <v>147</v>
      </c>
      <c r="B121" s="108" t="s">
        <v>148</v>
      </c>
      <c r="C121" s="92">
        <v>1</v>
      </c>
      <c r="D121" s="106" t="s">
        <v>358</v>
      </c>
      <c r="E121" s="104" t="s">
        <v>523</v>
      </c>
      <c r="F121" s="69" t="s">
        <v>500</v>
      </c>
      <c r="G121" s="102" t="s">
        <v>387</v>
      </c>
    </row>
    <row r="122" spans="1:7" ht="30" x14ac:dyDescent="0.25">
      <c r="A122" s="86" t="s">
        <v>211</v>
      </c>
      <c r="B122" s="109" t="s">
        <v>212</v>
      </c>
      <c r="C122" s="92">
        <v>1</v>
      </c>
      <c r="D122" s="106" t="s">
        <v>396</v>
      </c>
      <c r="E122" s="104" t="s">
        <v>524</v>
      </c>
      <c r="F122" s="69" t="s">
        <v>446</v>
      </c>
      <c r="G122" s="102" t="s">
        <v>368</v>
      </c>
    </row>
    <row r="123" spans="1:7" ht="15" x14ac:dyDescent="0.25">
      <c r="A123" s="89" t="s">
        <v>267</v>
      </c>
      <c r="B123" s="108" t="s">
        <v>268</v>
      </c>
      <c r="C123" s="92">
        <v>1</v>
      </c>
      <c r="D123" s="106" t="s">
        <v>358</v>
      </c>
      <c r="E123" s="104" t="s">
        <v>525</v>
      </c>
      <c r="F123" s="69" t="s">
        <v>416</v>
      </c>
      <c r="G123" s="102" t="s">
        <v>360</v>
      </c>
    </row>
    <row r="124" spans="1:7" ht="15" x14ac:dyDescent="0.25">
      <c r="A124" s="150" t="s">
        <v>25</v>
      </c>
      <c r="B124" s="148" t="s">
        <v>26</v>
      </c>
      <c r="C124" s="146">
        <v>2</v>
      </c>
      <c r="D124" s="106" t="s">
        <v>354</v>
      </c>
      <c r="E124" s="104" t="s">
        <v>526</v>
      </c>
      <c r="F124" s="69" t="s">
        <v>359</v>
      </c>
      <c r="G124" s="102" t="s">
        <v>357</v>
      </c>
    </row>
    <row r="125" spans="1:7" ht="15" x14ac:dyDescent="0.25">
      <c r="A125" s="156"/>
      <c r="B125" s="153"/>
      <c r="C125" s="152"/>
      <c r="D125" s="106" t="s">
        <v>354</v>
      </c>
      <c r="E125" s="104" t="s">
        <v>527</v>
      </c>
      <c r="F125" s="69" t="s">
        <v>359</v>
      </c>
      <c r="G125" s="102" t="s">
        <v>357</v>
      </c>
    </row>
    <row r="126" spans="1:7" ht="30" x14ac:dyDescent="0.25">
      <c r="A126" s="89" t="s">
        <v>279</v>
      </c>
      <c r="B126" s="108" t="s">
        <v>280</v>
      </c>
      <c r="C126" s="92">
        <v>1</v>
      </c>
      <c r="D126" s="106" t="s">
        <v>354</v>
      </c>
      <c r="E126" s="104" t="s">
        <v>528</v>
      </c>
      <c r="F126" s="69" t="s">
        <v>500</v>
      </c>
      <c r="G126" s="102" t="s">
        <v>387</v>
      </c>
    </row>
    <row r="127" spans="1:7" ht="15" x14ac:dyDescent="0.25">
      <c r="A127" s="150" t="s">
        <v>251</v>
      </c>
      <c r="B127" s="148" t="s">
        <v>252</v>
      </c>
      <c r="C127" s="146">
        <v>2</v>
      </c>
      <c r="D127" s="106" t="s">
        <v>354</v>
      </c>
      <c r="E127" s="104" t="s">
        <v>529</v>
      </c>
      <c r="F127" s="69" t="s">
        <v>461</v>
      </c>
      <c r="G127" s="102" t="s">
        <v>387</v>
      </c>
    </row>
    <row r="128" spans="1:7" ht="15" x14ac:dyDescent="0.25">
      <c r="A128" s="156"/>
      <c r="B128" s="153"/>
      <c r="C128" s="152"/>
      <c r="D128" s="106" t="s">
        <v>354</v>
      </c>
      <c r="E128" s="104" t="s">
        <v>530</v>
      </c>
      <c r="F128" s="69" t="s">
        <v>461</v>
      </c>
      <c r="G128" s="102" t="s">
        <v>387</v>
      </c>
    </row>
    <row r="129" spans="1:7" ht="15" x14ac:dyDescent="0.25">
      <c r="A129" s="150" t="s">
        <v>213</v>
      </c>
      <c r="B129" s="148" t="s">
        <v>214</v>
      </c>
      <c r="C129" s="146">
        <v>2</v>
      </c>
      <c r="D129" s="106" t="s">
        <v>358</v>
      </c>
      <c r="E129" s="104" t="s">
        <v>531</v>
      </c>
      <c r="F129" s="69" t="s">
        <v>446</v>
      </c>
      <c r="G129" s="102" t="s">
        <v>357</v>
      </c>
    </row>
    <row r="130" spans="1:7" ht="15" x14ac:dyDescent="0.25">
      <c r="A130" s="156"/>
      <c r="B130" s="153"/>
      <c r="C130" s="152"/>
      <c r="D130" s="106" t="s">
        <v>358</v>
      </c>
      <c r="E130" s="104" t="s">
        <v>532</v>
      </c>
      <c r="F130" s="69" t="s">
        <v>446</v>
      </c>
      <c r="G130" s="102" t="s">
        <v>357</v>
      </c>
    </row>
    <row r="131" spans="1:7" ht="30" x14ac:dyDescent="0.25">
      <c r="A131" s="89" t="s">
        <v>191</v>
      </c>
      <c r="B131" s="108" t="s">
        <v>192</v>
      </c>
      <c r="C131" s="92">
        <v>1</v>
      </c>
      <c r="D131" s="106" t="s">
        <v>358</v>
      </c>
      <c r="E131" s="104" t="s">
        <v>533</v>
      </c>
      <c r="F131" s="69" t="s">
        <v>534</v>
      </c>
      <c r="G131" s="102" t="s">
        <v>360</v>
      </c>
    </row>
    <row r="132" spans="1:7" ht="15" x14ac:dyDescent="0.25">
      <c r="A132" s="89" t="s">
        <v>243</v>
      </c>
      <c r="B132" s="108" t="s">
        <v>244</v>
      </c>
      <c r="C132" s="92">
        <v>1</v>
      </c>
      <c r="D132" s="106" t="s">
        <v>358</v>
      </c>
      <c r="E132" s="104" t="s">
        <v>535</v>
      </c>
      <c r="F132" s="69" t="s">
        <v>356</v>
      </c>
      <c r="G132" s="102" t="s">
        <v>360</v>
      </c>
    </row>
    <row r="133" spans="1:7" ht="15" x14ac:dyDescent="0.25">
      <c r="A133" s="150" t="s">
        <v>67</v>
      </c>
      <c r="B133" s="148" t="s">
        <v>68</v>
      </c>
      <c r="C133" s="146">
        <v>2</v>
      </c>
      <c r="D133" s="106" t="s">
        <v>358</v>
      </c>
      <c r="E133" s="104" t="s">
        <v>536</v>
      </c>
      <c r="F133" s="69" t="s">
        <v>537</v>
      </c>
      <c r="G133" s="102" t="s">
        <v>357</v>
      </c>
    </row>
    <row r="134" spans="1:7" ht="15" x14ac:dyDescent="0.25">
      <c r="A134" s="156"/>
      <c r="B134" s="153"/>
      <c r="C134" s="152"/>
      <c r="D134" s="106" t="s">
        <v>358</v>
      </c>
      <c r="E134" s="104" t="s">
        <v>538</v>
      </c>
      <c r="F134" s="69" t="s">
        <v>537</v>
      </c>
      <c r="G134" s="102" t="s">
        <v>357</v>
      </c>
    </row>
    <row r="135" spans="1:7" ht="15" x14ac:dyDescent="0.25">
      <c r="A135" s="85" t="s">
        <v>89</v>
      </c>
      <c r="B135" s="109" t="s">
        <v>90</v>
      </c>
      <c r="C135" s="92">
        <v>1</v>
      </c>
      <c r="D135" s="106" t="s">
        <v>358</v>
      </c>
      <c r="E135" s="104" t="s">
        <v>539</v>
      </c>
      <c r="F135" s="69" t="s">
        <v>446</v>
      </c>
      <c r="G135" s="102" t="s">
        <v>360</v>
      </c>
    </row>
    <row r="136" spans="1:7" ht="15" x14ac:dyDescent="0.25">
      <c r="A136" s="150" t="s">
        <v>119</v>
      </c>
      <c r="B136" s="148" t="s">
        <v>120</v>
      </c>
      <c r="C136" s="146">
        <v>2</v>
      </c>
      <c r="D136" s="106" t="s">
        <v>396</v>
      </c>
      <c r="E136" s="104" t="s">
        <v>540</v>
      </c>
      <c r="F136" s="69" t="s">
        <v>456</v>
      </c>
      <c r="G136" s="102" t="s">
        <v>387</v>
      </c>
    </row>
    <row r="137" spans="1:7" ht="15" x14ac:dyDescent="0.25">
      <c r="A137" s="156"/>
      <c r="B137" s="153"/>
      <c r="C137" s="152"/>
      <c r="D137" s="106" t="s">
        <v>396</v>
      </c>
      <c r="E137" s="104" t="s">
        <v>541</v>
      </c>
      <c r="F137" s="69" t="s">
        <v>456</v>
      </c>
      <c r="G137" s="102" t="s">
        <v>387</v>
      </c>
    </row>
    <row r="138" spans="1:7" ht="15" x14ac:dyDescent="0.25">
      <c r="A138" s="85" t="s">
        <v>277</v>
      </c>
      <c r="B138" s="109" t="s">
        <v>278</v>
      </c>
      <c r="C138" s="92">
        <v>1</v>
      </c>
      <c r="D138" s="106" t="s">
        <v>354</v>
      </c>
      <c r="E138" s="104" t="s">
        <v>542</v>
      </c>
      <c r="F138" s="69" t="s">
        <v>356</v>
      </c>
      <c r="G138" s="102" t="s">
        <v>360</v>
      </c>
    </row>
    <row r="139" spans="1:7" ht="30" x14ac:dyDescent="0.25">
      <c r="A139" s="89" t="s">
        <v>297</v>
      </c>
      <c r="B139" s="108" t="s">
        <v>298</v>
      </c>
      <c r="C139" s="92">
        <v>1</v>
      </c>
      <c r="D139" s="106" t="s">
        <v>354</v>
      </c>
      <c r="E139" s="104" t="s">
        <v>543</v>
      </c>
      <c r="F139" s="69" t="s">
        <v>446</v>
      </c>
      <c r="G139" s="102" t="s">
        <v>360</v>
      </c>
    </row>
    <row r="140" spans="1:7" ht="15" x14ac:dyDescent="0.25">
      <c r="A140" s="89" t="s">
        <v>281</v>
      </c>
      <c r="B140" s="108" t="s">
        <v>282</v>
      </c>
      <c r="C140" s="92">
        <v>1</v>
      </c>
      <c r="D140" s="106" t="s">
        <v>358</v>
      </c>
      <c r="E140" s="104" t="s">
        <v>544</v>
      </c>
      <c r="F140" s="69" t="s">
        <v>365</v>
      </c>
      <c r="G140" s="102" t="s">
        <v>372</v>
      </c>
    </row>
    <row r="141" spans="1:7" ht="15" x14ac:dyDescent="0.25">
      <c r="A141" s="85" t="s">
        <v>193</v>
      </c>
      <c r="B141" s="109" t="s">
        <v>194</v>
      </c>
      <c r="C141" s="92">
        <v>1</v>
      </c>
      <c r="D141" s="106" t="s">
        <v>354</v>
      </c>
      <c r="E141" s="104" t="s">
        <v>545</v>
      </c>
      <c r="F141" s="69" t="s">
        <v>356</v>
      </c>
      <c r="G141" s="102" t="s">
        <v>360</v>
      </c>
    </row>
    <row r="142" spans="1:7" ht="15" x14ac:dyDescent="0.25">
      <c r="A142" s="85" t="s">
        <v>245</v>
      </c>
      <c r="B142" s="109" t="s">
        <v>246</v>
      </c>
      <c r="C142" s="92">
        <v>1</v>
      </c>
      <c r="D142" s="106" t="s">
        <v>396</v>
      </c>
      <c r="E142" s="104" t="s">
        <v>546</v>
      </c>
      <c r="F142" s="69" t="s">
        <v>359</v>
      </c>
      <c r="G142" s="102" t="s">
        <v>372</v>
      </c>
    </row>
    <row r="143" spans="1:7" ht="15" x14ac:dyDescent="0.25">
      <c r="A143" s="89" t="s">
        <v>117</v>
      </c>
      <c r="B143" s="108" t="s">
        <v>118</v>
      </c>
      <c r="C143" s="92">
        <v>1</v>
      </c>
      <c r="D143" s="106" t="s">
        <v>354</v>
      </c>
      <c r="E143" s="104" t="s">
        <v>547</v>
      </c>
      <c r="F143" s="69" t="s">
        <v>456</v>
      </c>
      <c r="G143" s="102" t="s">
        <v>387</v>
      </c>
    </row>
    <row r="144" spans="1:7" ht="30" x14ac:dyDescent="0.25">
      <c r="A144" s="89" t="s">
        <v>289</v>
      </c>
      <c r="B144" s="108" t="s">
        <v>290</v>
      </c>
      <c r="C144" s="92">
        <v>1</v>
      </c>
      <c r="D144" s="106" t="s">
        <v>358</v>
      </c>
      <c r="E144" s="104" t="s">
        <v>548</v>
      </c>
      <c r="F144" s="69" t="s">
        <v>515</v>
      </c>
      <c r="G144" s="102" t="s">
        <v>357</v>
      </c>
    </row>
    <row r="145" spans="1:7" ht="30" x14ac:dyDescent="0.25">
      <c r="A145" s="89" t="s">
        <v>121</v>
      </c>
      <c r="B145" s="108" t="s">
        <v>122</v>
      </c>
      <c r="C145" s="92">
        <v>1</v>
      </c>
      <c r="D145" s="106" t="s">
        <v>354</v>
      </c>
      <c r="E145" s="104" t="s">
        <v>549</v>
      </c>
      <c r="F145" s="69" t="s">
        <v>394</v>
      </c>
      <c r="G145" s="102" t="s">
        <v>360</v>
      </c>
    </row>
    <row r="146" spans="1:7" ht="15" x14ac:dyDescent="0.25">
      <c r="A146" s="150" t="s">
        <v>95</v>
      </c>
      <c r="B146" s="148" t="s">
        <v>96</v>
      </c>
      <c r="C146" s="146">
        <v>2</v>
      </c>
      <c r="D146" s="106" t="s">
        <v>396</v>
      </c>
      <c r="E146" s="104" t="s">
        <v>550</v>
      </c>
      <c r="F146" s="69" t="s">
        <v>365</v>
      </c>
      <c r="G146" s="102" t="s">
        <v>360</v>
      </c>
    </row>
    <row r="147" spans="1:7" ht="15" x14ac:dyDescent="0.25">
      <c r="A147" s="156"/>
      <c r="B147" s="153"/>
      <c r="C147" s="152"/>
      <c r="D147" s="106" t="s">
        <v>396</v>
      </c>
      <c r="E147" s="104" t="s">
        <v>551</v>
      </c>
      <c r="F147" s="69" t="s">
        <v>365</v>
      </c>
      <c r="G147" s="102" t="s">
        <v>360</v>
      </c>
    </row>
    <row r="148" spans="1:7" ht="15" x14ac:dyDescent="0.25">
      <c r="A148" s="89" t="s">
        <v>133</v>
      </c>
      <c r="B148" s="108" t="s">
        <v>134</v>
      </c>
      <c r="C148" s="92">
        <v>1</v>
      </c>
      <c r="D148" s="106" t="s">
        <v>358</v>
      </c>
      <c r="E148" s="104" t="s">
        <v>552</v>
      </c>
      <c r="F148" s="69" t="s">
        <v>449</v>
      </c>
      <c r="G148" s="102" t="s">
        <v>360</v>
      </c>
    </row>
    <row r="149" spans="1:7" ht="15" x14ac:dyDescent="0.25">
      <c r="A149" s="85" t="s">
        <v>81</v>
      </c>
      <c r="B149" s="109" t="s">
        <v>82</v>
      </c>
      <c r="C149" s="92">
        <v>1</v>
      </c>
      <c r="D149" s="106" t="s">
        <v>358</v>
      </c>
      <c r="E149" s="104" t="s">
        <v>553</v>
      </c>
      <c r="F149" s="69" t="s">
        <v>365</v>
      </c>
      <c r="G149" s="102" t="s">
        <v>360</v>
      </c>
    </row>
    <row r="150" spans="1:7" ht="30" x14ac:dyDescent="0.25">
      <c r="A150" s="89" t="s">
        <v>185</v>
      </c>
      <c r="B150" s="108" t="s">
        <v>186</v>
      </c>
      <c r="C150" s="92">
        <v>1</v>
      </c>
      <c r="D150" s="106" t="s">
        <v>358</v>
      </c>
      <c r="E150" s="104" t="s">
        <v>554</v>
      </c>
      <c r="F150" s="69" t="s">
        <v>555</v>
      </c>
      <c r="G150" s="102" t="s">
        <v>387</v>
      </c>
    </row>
    <row r="151" spans="1:7" ht="15" x14ac:dyDescent="0.25">
      <c r="A151" s="89" t="s">
        <v>105</v>
      </c>
      <c r="B151" s="108" t="s">
        <v>106</v>
      </c>
      <c r="C151" s="92">
        <v>1</v>
      </c>
      <c r="D151" s="106" t="s">
        <v>354</v>
      </c>
      <c r="E151" s="104" t="s">
        <v>556</v>
      </c>
      <c r="F151" s="69" t="s">
        <v>557</v>
      </c>
      <c r="G151" s="102" t="s">
        <v>387</v>
      </c>
    </row>
    <row r="152" spans="1:7" ht="15" x14ac:dyDescent="0.25">
      <c r="A152" s="89" t="s">
        <v>237</v>
      </c>
      <c r="B152" s="108" t="s">
        <v>238</v>
      </c>
      <c r="C152" s="92">
        <v>1</v>
      </c>
      <c r="D152" s="106" t="s">
        <v>358</v>
      </c>
      <c r="E152" s="104" t="s">
        <v>558</v>
      </c>
      <c r="F152" s="69" t="s">
        <v>383</v>
      </c>
      <c r="G152" s="102" t="s">
        <v>360</v>
      </c>
    </row>
    <row r="153" spans="1:7" ht="15" x14ac:dyDescent="0.25">
      <c r="A153" s="150" t="s">
        <v>11</v>
      </c>
      <c r="B153" s="148" t="s">
        <v>12</v>
      </c>
      <c r="C153" s="146">
        <v>2</v>
      </c>
      <c r="D153" s="106" t="s">
        <v>354</v>
      </c>
      <c r="E153" s="104" t="s">
        <v>559</v>
      </c>
      <c r="F153" s="69" t="s">
        <v>408</v>
      </c>
      <c r="G153" s="102" t="s">
        <v>360</v>
      </c>
    </row>
    <row r="154" spans="1:7" ht="15" x14ac:dyDescent="0.25">
      <c r="A154" s="156"/>
      <c r="B154" s="153"/>
      <c r="C154" s="152"/>
      <c r="D154" s="106" t="s">
        <v>354</v>
      </c>
      <c r="E154" s="104" t="s">
        <v>560</v>
      </c>
      <c r="F154" s="69" t="s">
        <v>408</v>
      </c>
      <c r="G154" s="102" t="s">
        <v>360</v>
      </c>
    </row>
    <row r="155" spans="1:7" ht="15" x14ac:dyDescent="0.25">
      <c r="A155" s="85" t="s">
        <v>37</v>
      </c>
      <c r="B155" s="109" t="s">
        <v>38</v>
      </c>
      <c r="C155" s="92">
        <v>1</v>
      </c>
      <c r="D155" s="106" t="s">
        <v>358</v>
      </c>
      <c r="E155" s="104" t="s">
        <v>561</v>
      </c>
      <c r="F155" s="69" t="s">
        <v>446</v>
      </c>
      <c r="G155" s="102" t="s">
        <v>360</v>
      </c>
    </row>
    <row r="156" spans="1:7" ht="15" x14ac:dyDescent="0.25">
      <c r="A156" s="85" t="s">
        <v>275</v>
      </c>
      <c r="B156" s="109" t="s">
        <v>276</v>
      </c>
      <c r="C156" s="92">
        <v>1</v>
      </c>
      <c r="D156" s="106" t="s">
        <v>354</v>
      </c>
      <c r="E156" s="104" t="s">
        <v>562</v>
      </c>
      <c r="F156" s="69" t="s">
        <v>394</v>
      </c>
      <c r="G156" s="102" t="s">
        <v>357</v>
      </c>
    </row>
    <row r="157" spans="1:7" ht="15" x14ac:dyDescent="0.25">
      <c r="A157" s="150" t="s">
        <v>5</v>
      </c>
      <c r="B157" s="148" t="s">
        <v>6</v>
      </c>
      <c r="C157" s="146">
        <v>2</v>
      </c>
      <c r="D157" s="106" t="s">
        <v>354</v>
      </c>
      <c r="E157" s="104" t="s">
        <v>563</v>
      </c>
      <c r="F157" s="69" t="s">
        <v>446</v>
      </c>
      <c r="G157" s="102" t="s">
        <v>360</v>
      </c>
    </row>
    <row r="158" spans="1:7" ht="15" x14ac:dyDescent="0.25">
      <c r="A158" s="156"/>
      <c r="B158" s="153"/>
      <c r="C158" s="152"/>
      <c r="D158" s="106" t="s">
        <v>354</v>
      </c>
      <c r="E158" s="104" t="s">
        <v>564</v>
      </c>
      <c r="F158" s="69" t="s">
        <v>446</v>
      </c>
      <c r="G158" s="102" t="s">
        <v>360</v>
      </c>
    </row>
    <row r="159" spans="1:7" ht="15" x14ac:dyDescent="0.25">
      <c r="A159" s="85" t="s">
        <v>51</v>
      </c>
      <c r="B159" s="109" t="s">
        <v>52</v>
      </c>
      <c r="C159" s="92">
        <v>1</v>
      </c>
      <c r="D159" s="106" t="s">
        <v>358</v>
      </c>
      <c r="E159" s="104" t="s">
        <v>568</v>
      </c>
      <c r="F159" s="69" t="s">
        <v>359</v>
      </c>
      <c r="G159" s="102" t="s">
        <v>360</v>
      </c>
    </row>
    <row r="160" spans="1:7" ht="15" x14ac:dyDescent="0.25">
      <c r="A160" s="150" t="s">
        <v>187</v>
      </c>
      <c r="B160" s="148" t="s">
        <v>188</v>
      </c>
      <c r="C160" s="146">
        <v>2</v>
      </c>
      <c r="D160" s="106" t="s">
        <v>358</v>
      </c>
      <c r="E160" s="104" t="s">
        <v>565</v>
      </c>
      <c r="F160" s="69" t="s">
        <v>566</v>
      </c>
      <c r="G160" s="102" t="s">
        <v>387</v>
      </c>
    </row>
    <row r="161" spans="1:7" ht="15" x14ac:dyDescent="0.25">
      <c r="A161" s="156"/>
      <c r="B161" s="153"/>
      <c r="C161" s="152"/>
      <c r="D161" s="106" t="s">
        <v>358</v>
      </c>
      <c r="E161" s="104" t="s">
        <v>567</v>
      </c>
      <c r="F161" s="69" t="s">
        <v>566</v>
      </c>
      <c r="G161" s="102" t="s">
        <v>387</v>
      </c>
    </row>
    <row r="162" spans="1:7" ht="15" x14ac:dyDescent="0.25">
      <c r="A162" s="89" t="s">
        <v>31</v>
      </c>
      <c r="B162" s="108" t="s">
        <v>32</v>
      </c>
      <c r="C162" s="92">
        <v>1</v>
      </c>
      <c r="D162" s="106" t="s">
        <v>354</v>
      </c>
      <c r="E162" s="104" t="s">
        <v>569</v>
      </c>
      <c r="F162" s="69" t="s">
        <v>570</v>
      </c>
      <c r="G162" s="102" t="s">
        <v>387</v>
      </c>
    </row>
    <row r="163" spans="1:7" ht="15" x14ac:dyDescent="0.25">
      <c r="A163" s="85" t="s">
        <v>49</v>
      </c>
      <c r="B163" s="109" t="s">
        <v>50</v>
      </c>
      <c r="C163" s="92">
        <v>1</v>
      </c>
      <c r="D163" s="106" t="s">
        <v>354</v>
      </c>
      <c r="E163" s="104" t="s">
        <v>571</v>
      </c>
      <c r="F163" s="69" t="s">
        <v>365</v>
      </c>
      <c r="G163" s="102" t="s">
        <v>360</v>
      </c>
    </row>
    <row r="164" spans="1:7" ht="30" x14ac:dyDescent="0.25">
      <c r="A164" s="89" t="s">
        <v>273</v>
      </c>
      <c r="B164" s="108" t="s">
        <v>274</v>
      </c>
      <c r="C164" s="92">
        <v>1</v>
      </c>
      <c r="D164" s="106" t="s">
        <v>358</v>
      </c>
      <c r="E164" s="104" t="s">
        <v>572</v>
      </c>
      <c r="F164" s="69" t="s">
        <v>573</v>
      </c>
      <c r="G164" s="102" t="s">
        <v>387</v>
      </c>
    </row>
    <row r="165" spans="1:7" ht="15" x14ac:dyDescent="0.25">
      <c r="A165" s="89" t="s">
        <v>197</v>
      </c>
      <c r="B165" s="108" t="s">
        <v>198</v>
      </c>
      <c r="C165" s="92">
        <v>1</v>
      </c>
      <c r="D165" s="106" t="s">
        <v>358</v>
      </c>
      <c r="E165" s="104" t="s">
        <v>574</v>
      </c>
      <c r="F165" s="69" t="s">
        <v>575</v>
      </c>
      <c r="G165" s="102" t="s">
        <v>372</v>
      </c>
    </row>
    <row r="166" spans="1:7" ht="15" x14ac:dyDescent="0.25">
      <c r="A166" s="150" t="s">
        <v>247</v>
      </c>
      <c r="B166" s="148" t="s">
        <v>248</v>
      </c>
      <c r="C166" s="146">
        <v>2</v>
      </c>
      <c r="D166" s="106" t="s">
        <v>576</v>
      </c>
      <c r="E166" s="104" t="s">
        <v>577</v>
      </c>
      <c r="F166" s="69" t="s">
        <v>359</v>
      </c>
      <c r="G166" s="102" t="s">
        <v>372</v>
      </c>
    </row>
    <row r="167" spans="1:7" ht="15" x14ac:dyDescent="0.25">
      <c r="A167" s="156"/>
      <c r="B167" s="153"/>
      <c r="C167" s="152"/>
      <c r="D167" s="106" t="s">
        <v>512</v>
      </c>
      <c r="E167" s="104" t="s">
        <v>578</v>
      </c>
      <c r="F167" s="69" t="s">
        <v>579</v>
      </c>
      <c r="G167" s="102" t="s">
        <v>368</v>
      </c>
    </row>
    <row r="168" spans="1:7" ht="15" x14ac:dyDescent="0.25">
      <c r="A168" s="150" t="s">
        <v>205</v>
      </c>
      <c r="B168" s="148" t="s">
        <v>206</v>
      </c>
      <c r="C168" s="146">
        <v>2</v>
      </c>
      <c r="D168" s="106" t="s">
        <v>358</v>
      </c>
      <c r="E168" s="104" t="s">
        <v>580</v>
      </c>
      <c r="F168" s="69" t="s">
        <v>386</v>
      </c>
      <c r="G168" s="102" t="s">
        <v>387</v>
      </c>
    </row>
    <row r="169" spans="1:7" ht="15" x14ac:dyDescent="0.25">
      <c r="A169" s="156"/>
      <c r="B169" s="153"/>
      <c r="C169" s="152"/>
      <c r="D169" s="106" t="s">
        <v>358</v>
      </c>
      <c r="E169" s="104" t="s">
        <v>581</v>
      </c>
      <c r="F169" s="69" t="s">
        <v>386</v>
      </c>
      <c r="G169" s="102" t="s">
        <v>387</v>
      </c>
    </row>
    <row r="170" spans="1:7" ht="15" x14ac:dyDescent="0.25">
      <c r="A170" s="150" t="s">
        <v>249</v>
      </c>
      <c r="B170" s="148" t="s">
        <v>250</v>
      </c>
      <c r="C170" s="146">
        <v>2</v>
      </c>
      <c r="D170" s="106" t="s">
        <v>354</v>
      </c>
      <c r="E170" s="104" t="s">
        <v>582</v>
      </c>
      <c r="F170" s="69" t="s">
        <v>461</v>
      </c>
      <c r="G170" s="102" t="s">
        <v>387</v>
      </c>
    </row>
    <row r="171" spans="1:7" ht="15" x14ac:dyDescent="0.25">
      <c r="A171" s="156"/>
      <c r="B171" s="153"/>
      <c r="C171" s="152"/>
      <c r="D171" s="106" t="s">
        <v>354</v>
      </c>
      <c r="E171" s="104" t="s">
        <v>583</v>
      </c>
      <c r="F171" s="69" t="s">
        <v>461</v>
      </c>
      <c r="G171" s="102" t="s">
        <v>387</v>
      </c>
    </row>
    <row r="172" spans="1:7" ht="15" x14ac:dyDescent="0.25">
      <c r="A172" s="89" t="s">
        <v>301</v>
      </c>
      <c r="B172" s="108" t="s">
        <v>302</v>
      </c>
      <c r="C172" s="92">
        <v>1</v>
      </c>
      <c r="D172" s="106" t="s">
        <v>358</v>
      </c>
      <c r="E172" s="104" t="s">
        <v>584</v>
      </c>
      <c r="F172" s="69" t="s">
        <v>515</v>
      </c>
      <c r="G172" s="102" t="s">
        <v>360</v>
      </c>
    </row>
    <row r="173" spans="1:7" ht="15" x14ac:dyDescent="0.25">
      <c r="A173" s="85" t="s">
        <v>43</v>
      </c>
      <c r="B173" s="109" t="s">
        <v>44</v>
      </c>
      <c r="C173" s="92">
        <v>1</v>
      </c>
      <c r="D173" s="106" t="s">
        <v>358</v>
      </c>
      <c r="E173" s="104" t="s">
        <v>585</v>
      </c>
      <c r="F173" s="69" t="s">
        <v>365</v>
      </c>
      <c r="G173" s="102" t="s">
        <v>360</v>
      </c>
    </row>
    <row r="174" spans="1:7" ht="30" x14ac:dyDescent="0.25">
      <c r="A174" s="89" t="s">
        <v>189</v>
      </c>
      <c r="B174" s="108" t="s">
        <v>190</v>
      </c>
      <c r="C174" s="92">
        <v>1</v>
      </c>
      <c r="D174" s="106" t="s">
        <v>354</v>
      </c>
      <c r="E174" s="104" t="s">
        <v>586</v>
      </c>
      <c r="F174" s="69" t="s">
        <v>393</v>
      </c>
      <c r="G174" s="102" t="s">
        <v>387</v>
      </c>
    </row>
    <row r="175" spans="1:7" ht="15" x14ac:dyDescent="0.25">
      <c r="A175" s="85" t="s">
        <v>157</v>
      </c>
      <c r="B175" s="109" t="s">
        <v>158</v>
      </c>
      <c r="C175" s="92">
        <v>1</v>
      </c>
      <c r="D175" s="106" t="s">
        <v>354</v>
      </c>
      <c r="E175" s="104" t="s">
        <v>587</v>
      </c>
      <c r="F175" s="69" t="s">
        <v>566</v>
      </c>
      <c r="G175" s="102" t="s">
        <v>387</v>
      </c>
    </row>
    <row r="176" spans="1:7" ht="15" x14ac:dyDescent="0.25">
      <c r="A176" s="89" t="s">
        <v>29</v>
      </c>
      <c r="B176" s="108" t="s">
        <v>30</v>
      </c>
      <c r="C176" s="92">
        <v>1</v>
      </c>
      <c r="D176" s="106" t="s">
        <v>354</v>
      </c>
      <c r="E176" s="104" t="s">
        <v>588</v>
      </c>
      <c r="F176" s="69" t="s">
        <v>356</v>
      </c>
      <c r="G176" s="102" t="s">
        <v>360</v>
      </c>
    </row>
    <row r="177" spans="1:7" ht="15" x14ac:dyDescent="0.25">
      <c r="A177" s="89" t="s">
        <v>233</v>
      </c>
      <c r="B177" s="108" t="s">
        <v>234</v>
      </c>
      <c r="C177" s="92">
        <v>1</v>
      </c>
      <c r="D177" s="106" t="s">
        <v>589</v>
      </c>
      <c r="E177" s="104" t="s">
        <v>590</v>
      </c>
      <c r="F177" s="69" t="s">
        <v>430</v>
      </c>
      <c r="G177" s="102" t="s">
        <v>360</v>
      </c>
    </row>
    <row r="178" spans="1:7" ht="15" x14ac:dyDescent="0.25">
      <c r="A178" s="89" t="s">
        <v>107</v>
      </c>
      <c r="B178" s="108" t="s">
        <v>108</v>
      </c>
      <c r="C178" s="92">
        <v>1</v>
      </c>
      <c r="D178" s="106" t="s">
        <v>358</v>
      </c>
      <c r="E178" s="104" t="s">
        <v>591</v>
      </c>
      <c r="F178" s="69" t="s">
        <v>592</v>
      </c>
      <c r="G178" s="102" t="s">
        <v>357</v>
      </c>
    </row>
    <row r="179" spans="1:7" ht="15" x14ac:dyDescent="0.25">
      <c r="A179" s="89" t="s">
        <v>99</v>
      </c>
      <c r="B179" s="108" t="s">
        <v>100</v>
      </c>
      <c r="C179" s="92">
        <v>1</v>
      </c>
      <c r="D179" s="106" t="s">
        <v>358</v>
      </c>
      <c r="E179" s="104" t="s">
        <v>593</v>
      </c>
      <c r="F179" s="69" t="s">
        <v>515</v>
      </c>
      <c r="G179" s="102" t="s">
        <v>360</v>
      </c>
    </row>
    <row r="180" spans="1:7" ht="30" x14ac:dyDescent="0.25">
      <c r="A180" s="89" t="s">
        <v>179</v>
      </c>
      <c r="B180" s="108" t="s">
        <v>180</v>
      </c>
      <c r="C180" s="92">
        <v>1</v>
      </c>
      <c r="D180" s="106" t="s">
        <v>358</v>
      </c>
      <c r="E180" s="104" t="s">
        <v>594</v>
      </c>
      <c r="F180" s="69" t="s">
        <v>595</v>
      </c>
      <c r="G180" s="102" t="s">
        <v>387</v>
      </c>
    </row>
    <row r="181" spans="1:7" ht="15" x14ac:dyDescent="0.25">
      <c r="A181" s="89" t="s">
        <v>73</v>
      </c>
      <c r="B181" s="108" t="s">
        <v>74</v>
      </c>
      <c r="C181" s="92">
        <v>1</v>
      </c>
      <c r="D181" s="106" t="s">
        <v>354</v>
      </c>
      <c r="E181" s="104" t="s">
        <v>596</v>
      </c>
      <c r="F181" s="69" t="s">
        <v>461</v>
      </c>
      <c r="G181" s="102" t="s">
        <v>387</v>
      </c>
    </row>
    <row r="182" spans="1:7" ht="30" hidden="1" x14ac:dyDescent="0.25">
      <c r="A182" s="85" t="s">
        <v>199</v>
      </c>
      <c r="B182" s="109" t="s">
        <v>200</v>
      </c>
      <c r="C182" s="92">
        <v>1</v>
      </c>
      <c r="D182" s="106" t="s">
        <v>354</v>
      </c>
      <c r="E182" s="104" t="s">
        <v>597</v>
      </c>
      <c r="F182" s="69" t="s">
        <v>365</v>
      </c>
      <c r="G182" s="102" t="s">
        <v>384</v>
      </c>
    </row>
    <row r="183" spans="1:7" ht="15" x14ac:dyDescent="0.25">
      <c r="A183" s="89" t="s">
        <v>135</v>
      </c>
      <c r="B183" s="108" t="s">
        <v>136</v>
      </c>
      <c r="C183" s="92">
        <v>1</v>
      </c>
      <c r="D183" s="106" t="s">
        <v>358</v>
      </c>
      <c r="E183" s="104" t="s">
        <v>598</v>
      </c>
      <c r="F183" s="69" t="s">
        <v>599</v>
      </c>
      <c r="G183" s="102" t="s">
        <v>387</v>
      </c>
    </row>
    <row r="184" spans="1:7" ht="15" x14ac:dyDescent="0.25">
      <c r="A184" s="150" t="s">
        <v>263</v>
      </c>
      <c r="B184" s="148" t="s">
        <v>264</v>
      </c>
      <c r="C184" s="146">
        <v>2</v>
      </c>
      <c r="D184" s="106" t="s">
        <v>358</v>
      </c>
      <c r="E184" s="104" t="s">
        <v>600</v>
      </c>
      <c r="F184" s="69" t="s">
        <v>386</v>
      </c>
      <c r="G184" s="102" t="s">
        <v>387</v>
      </c>
    </row>
    <row r="185" spans="1:7" ht="15" x14ac:dyDescent="0.25">
      <c r="A185" s="156"/>
      <c r="B185" s="153"/>
      <c r="C185" s="152"/>
      <c r="D185" s="106" t="s">
        <v>358</v>
      </c>
      <c r="E185" s="104" t="s">
        <v>601</v>
      </c>
      <c r="F185" s="69" t="s">
        <v>386</v>
      </c>
      <c r="G185" s="102" t="s">
        <v>387</v>
      </c>
    </row>
    <row r="186" spans="1:7" ht="15" x14ac:dyDescent="0.25">
      <c r="A186" s="89" t="s">
        <v>269</v>
      </c>
      <c r="B186" s="108" t="s">
        <v>270</v>
      </c>
      <c r="C186" s="92">
        <v>1</v>
      </c>
      <c r="D186" s="106" t="s">
        <v>358</v>
      </c>
      <c r="E186" s="104" t="s">
        <v>602</v>
      </c>
      <c r="F186" s="69" t="s">
        <v>599</v>
      </c>
      <c r="G186" s="102" t="s">
        <v>360</v>
      </c>
    </row>
    <row r="187" spans="1:7" ht="15" x14ac:dyDescent="0.25">
      <c r="A187" s="89" t="s">
        <v>87</v>
      </c>
      <c r="B187" s="108" t="s">
        <v>88</v>
      </c>
      <c r="C187" s="92">
        <v>1</v>
      </c>
      <c r="D187" s="106" t="s">
        <v>358</v>
      </c>
      <c r="E187" s="104" t="s">
        <v>602</v>
      </c>
      <c r="F187" s="69" t="s">
        <v>599</v>
      </c>
      <c r="G187" s="102" t="s">
        <v>360</v>
      </c>
    </row>
    <row r="188" spans="1:7" ht="15" x14ac:dyDescent="0.25">
      <c r="A188" s="85" t="s">
        <v>17</v>
      </c>
      <c r="B188" s="109" t="s">
        <v>18</v>
      </c>
      <c r="C188" s="92">
        <v>1</v>
      </c>
      <c r="D188" s="106" t="s">
        <v>354</v>
      </c>
      <c r="E188" s="104" t="s">
        <v>603</v>
      </c>
      <c r="F188" s="69" t="s">
        <v>365</v>
      </c>
      <c r="G188" s="102" t="s">
        <v>360</v>
      </c>
    </row>
    <row r="189" spans="1:7" ht="15" x14ac:dyDescent="0.25">
      <c r="A189" s="85" t="s">
        <v>131</v>
      </c>
      <c r="B189" s="109" t="s">
        <v>132</v>
      </c>
      <c r="C189" s="92">
        <v>1</v>
      </c>
      <c r="D189" s="106" t="s">
        <v>358</v>
      </c>
      <c r="E189" s="104" t="s">
        <v>604</v>
      </c>
      <c r="F189" s="69" t="s">
        <v>566</v>
      </c>
      <c r="G189" s="102" t="s">
        <v>387</v>
      </c>
    </row>
    <row r="190" spans="1:7" ht="30" x14ac:dyDescent="0.25">
      <c r="A190" s="89" t="s">
        <v>145</v>
      </c>
      <c r="B190" s="108" t="s">
        <v>146</v>
      </c>
      <c r="C190" s="92">
        <v>1</v>
      </c>
      <c r="D190" s="106" t="s">
        <v>358</v>
      </c>
      <c r="E190" s="104" t="s">
        <v>605</v>
      </c>
      <c r="F190" s="69" t="s">
        <v>595</v>
      </c>
      <c r="G190" s="102" t="s">
        <v>387</v>
      </c>
    </row>
    <row r="191" spans="1:7" ht="15" x14ac:dyDescent="0.25">
      <c r="A191" s="150" t="s">
        <v>175</v>
      </c>
      <c r="B191" s="148" t="s">
        <v>176</v>
      </c>
      <c r="C191" s="146">
        <v>2</v>
      </c>
      <c r="D191" s="106" t="s">
        <v>354</v>
      </c>
      <c r="E191" s="104" t="s">
        <v>606</v>
      </c>
      <c r="F191" s="69" t="s">
        <v>420</v>
      </c>
      <c r="G191" s="102" t="s">
        <v>387</v>
      </c>
    </row>
    <row r="192" spans="1:7" ht="15" x14ac:dyDescent="0.25">
      <c r="A192" s="156"/>
      <c r="B192" s="153"/>
      <c r="C192" s="152"/>
      <c r="D192" s="106" t="s">
        <v>354</v>
      </c>
      <c r="E192" s="104" t="s">
        <v>607</v>
      </c>
      <c r="F192" s="69" t="s">
        <v>420</v>
      </c>
      <c r="G192" s="102" t="s">
        <v>387</v>
      </c>
    </row>
    <row r="193" spans="1:7" ht="15" x14ac:dyDescent="0.25">
      <c r="A193" s="89" t="s">
        <v>255</v>
      </c>
      <c r="B193" s="108" t="s">
        <v>256</v>
      </c>
      <c r="C193" s="92">
        <v>1</v>
      </c>
      <c r="D193" s="106" t="s">
        <v>358</v>
      </c>
      <c r="E193" s="104" t="s">
        <v>608</v>
      </c>
      <c r="F193" s="69" t="s">
        <v>609</v>
      </c>
      <c r="G193" s="102" t="s">
        <v>387</v>
      </c>
    </row>
    <row r="194" spans="1:7" ht="15" x14ac:dyDescent="0.25">
      <c r="A194" s="85" t="s">
        <v>161</v>
      </c>
      <c r="B194" s="109" t="s">
        <v>162</v>
      </c>
      <c r="C194" s="92">
        <v>1</v>
      </c>
      <c r="D194" s="106" t="s">
        <v>354</v>
      </c>
      <c r="E194" s="104" t="s">
        <v>610</v>
      </c>
      <c r="F194" s="69" t="s">
        <v>408</v>
      </c>
      <c r="G194" s="102" t="s">
        <v>360</v>
      </c>
    </row>
    <row r="195" spans="1:7" ht="15" x14ac:dyDescent="0.25">
      <c r="A195" s="89" t="s">
        <v>45</v>
      </c>
      <c r="B195" s="108" t="s">
        <v>46</v>
      </c>
      <c r="C195" s="92">
        <v>1</v>
      </c>
      <c r="D195" s="106" t="s">
        <v>358</v>
      </c>
      <c r="E195" s="104" t="s">
        <v>611</v>
      </c>
      <c r="F195" s="69" t="s">
        <v>515</v>
      </c>
      <c r="G195" s="102" t="s">
        <v>360</v>
      </c>
    </row>
    <row r="196" spans="1:7" ht="15" x14ac:dyDescent="0.25">
      <c r="A196" s="89" t="s">
        <v>97</v>
      </c>
      <c r="B196" s="108" t="s">
        <v>98</v>
      </c>
      <c r="C196" s="92">
        <v>1</v>
      </c>
      <c r="D196" s="106" t="s">
        <v>354</v>
      </c>
      <c r="E196" s="104" t="s">
        <v>612</v>
      </c>
      <c r="F196" s="69" t="s">
        <v>456</v>
      </c>
      <c r="G196" s="102" t="s">
        <v>387</v>
      </c>
    </row>
    <row r="197" spans="1:7" ht="15" x14ac:dyDescent="0.25">
      <c r="A197" s="89" t="s">
        <v>195</v>
      </c>
      <c r="B197" s="108" t="s">
        <v>196</v>
      </c>
      <c r="C197" s="92">
        <v>1</v>
      </c>
      <c r="D197" s="106" t="s">
        <v>358</v>
      </c>
      <c r="E197" s="104" t="s">
        <v>613</v>
      </c>
      <c r="F197" s="69" t="s">
        <v>359</v>
      </c>
      <c r="G197" s="102" t="s">
        <v>372</v>
      </c>
    </row>
    <row r="198" spans="1:7" ht="15" x14ac:dyDescent="0.25">
      <c r="A198" s="154" t="s">
        <v>77</v>
      </c>
      <c r="B198" s="148" t="s">
        <v>78</v>
      </c>
      <c r="C198" s="146">
        <v>2</v>
      </c>
      <c r="D198" s="106" t="s">
        <v>396</v>
      </c>
      <c r="E198" s="104" t="s">
        <v>614</v>
      </c>
      <c r="F198" s="69" t="s">
        <v>490</v>
      </c>
      <c r="G198" s="102" t="s">
        <v>387</v>
      </c>
    </row>
    <row r="199" spans="1:7" ht="15" x14ac:dyDescent="0.25">
      <c r="A199" s="155"/>
      <c r="B199" s="153"/>
      <c r="C199" s="152"/>
      <c r="D199" s="106" t="s">
        <v>396</v>
      </c>
      <c r="E199" s="104" t="s">
        <v>615</v>
      </c>
      <c r="F199" s="69" t="s">
        <v>490</v>
      </c>
      <c r="G199" s="102" t="s">
        <v>387</v>
      </c>
    </row>
    <row r="200" spans="1:7" ht="15" x14ac:dyDescent="0.25">
      <c r="B200"/>
      <c r="C200"/>
    </row>
    <row r="201" spans="1:7" ht="15" x14ac:dyDescent="0.25">
      <c r="B201"/>
      <c r="C201"/>
    </row>
    <row r="202" spans="1:7" ht="15" hidden="1" x14ac:dyDescent="0.25">
      <c r="B202"/>
      <c r="C202"/>
    </row>
    <row r="203" spans="1:7" ht="15" hidden="1" x14ac:dyDescent="0.25">
      <c r="B203"/>
      <c r="C203"/>
    </row>
    <row r="204" spans="1:7" ht="15" hidden="1" x14ac:dyDescent="0.25">
      <c r="B204"/>
      <c r="C204"/>
    </row>
    <row r="205" spans="1:7" ht="15" hidden="1" x14ac:dyDescent="0.25">
      <c r="B205"/>
      <c r="C205"/>
    </row>
    <row r="206" spans="1:7" ht="15" hidden="1" x14ac:dyDescent="0.25">
      <c r="B206"/>
      <c r="C206"/>
    </row>
    <row r="207" spans="1:7" ht="15" hidden="1" x14ac:dyDescent="0.25">
      <c r="B207"/>
      <c r="C207"/>
    </row>
    <row r="208" spans="1:7" ht="15" hidden="1" x14ac:dyDescent="0.25">
      <c r="B208"/>
      <c r="C208"/>
    </row>
    <row r="209" spans="2:3" ht="15" hidden="1" x14ac:dyDescent="0.25">
      <c r="B209"/>
      <c r="C209"/>
    </row>
    <row r="210" spans="2:3" ht="15" hidden="1" x14ac:dyDescent="0.25">
      <c r="B210"/>
      <c r="C210"/>
    </row>
    <row r="211" spans="2:3" ht="15" hidden="1" x14ac:dyDescent="0.25">
      <c r="B211"/>
      <c r="C211"/>
    </row>
    <row r="212" spans="2:3" ht="15" hidden="1" x14ac:dyDescent="0.25">
      <c r="B212"/>
      <c r="C212"/>
    </row>
    <row r="213" spans="2:3" ht="15" hidden="1" x14ac:dyDescent="0.25">
      <c r="B213"/>
      <c r="C213"/>
    </row>
    <row r="214" spans="2:3" ht="15" hidden="1" x14ac:dyDescent="0.25">
      <c r="B214"/>
      <c r="C214"/>
    </row>
    <row r="215" spans="2:3" ht="15" hidden="1" x14ac:dyDescent="0.25">
      <c r="B215"/>
      <c r="C215"/>
    </row>
    <row r="216" spans="2:3" ht="15" hidden="1" x14ac:dyDescent="0.25">
      <c r="B216"/>
      <c r="C216"/>
    </row>
    <row r="217" spans="2:3" ht="15" hidden="1" x14ac:dyDescent="0.25">
      <c r="B217"/>
      <c r="C217"/>
    </row>
    <row r="218" spans="2:3" ht="15" hidden="1" x14ac:dyDescent="0.25">
      <c r="B218"/>
      <c r="C218"/>
    </row>
    <row r="219" spans="2:3" ht="15" hidden="1" x14ac:dyDescent="0.25">
      <c r="B219"/>
      <c r="C219"/>
    </row>
    <row r="220" spans="2:3" ht="15" hidden="1" x14ac:dyDescent="0.25">
      <c r="B220"/>
      <c r="C220"/>
    </row>
    <row r="221" spans="2:3" ht="15" hidden="1" x14ac:dyDescent="0.25">
      <c r="B221"/>
      <c r="C221"/>
    </row>
    <row r="222" spans="2:3" ht="15" hidden="1" x14ac:dyDescent="0.25">
      <c r="B222"/>
      <c r="C222"/>
    </row>
    <row r="223" spans="2:3" ht="15" hidden="1" x14ac:dyDescent="0.25">
      <c r="B223"/>
      <c r="C223"/>
    </row>
    <row r="224" spans="2:3" ht="15" hidden="1" x14ac:dyDescent="0.25">
      <c r="B224"/>
      <c r="C224"/>
    </row>
    <row r="225" spans="2:3" ht="15" hidden="1" x14ac:dyDescent="0.25">
      <c r="B225"/>
      <c r="C225"/>
    </row>
    <row r="226" spans="2:3" ht="15" hidden="1" x14ac:dyDescent="0.25">
      <c r="B226"/>
      <c r="C226"/>
    </row>
    <row r="227" spans="2:3" ht="15" hidden="1" x14ac:dyDescent="0.25">
      <c r="B227"/>
      <c r="C227"/>
    </row>
    <row r="228" spans="2:3" ht="15" hidden="1" x14ac:dyDescent="0.25">
      <c r="B228"/>
      <c r="C228"/>
    </row>
    <row r="229" spans="2:3" ht="15" hidden="1" x14ac:dyDescent="0.25">
      <c r="B229"/>
      <c r="C229"/>
    </row>
    <row r="230" spans="2:3" ht="15" hidden="1" x14ac:dyDescent="0.25">
      <c r="B230"/>
      <c r="C230"/>
    </row>
    <row r="231" spans="2:3" ht="15" hidden="1" x14ac:dyDescent="0.25">
      <c r="B231"/>
      <c r="C231"/>
    </row>
    <row r="232" spans="2:3" ht="15" hidden="1" x14ac:dyDescent="0.25">
      <c r="B232"/>
      <c r="C232"/>
    </row>
    <row r="233" spans="2:3" ht="15" hidden="1" x14ac:dyDescent="0.25">
      <c r="B233"/>
      <c r="C233"/>
    </row>
    <row r="234" spans="2:3" ht="15" hidden="1" x14ac:dyDescent="0.25">
      <c r="B234"/>
      <c r="C234"/>
    </row>
    <row r="235" spans="2:3" ht="15" hidden="1" x14ac:dyDescent="0.25">
      <c r="B235"/>
      <c r="C235"/>
    </row>
    <row r="236" spans="2:3" ht="15" hidden="1" x14ac:dyDescent="0.25">
      <c r="B236"/>
      <c r="C236"/>
    </row>
    <row r="237" spans="2:3" ht="15" hidden="1" x14ac:dyDescent="0.25">
      <c r="B237"/>
      <c r="C237"/>
    </row>
    <row r="238" spans="2:3" ht="15" hidden="1" x14ac:dyDescent="0.25">
      <c r="B238"/>
      <c r="C238"/>
    </row>
    <row r="239" spans="2:3" ht="15" hidden="1" x14ac:dyDescent="0.25">
      <c r="B239"/>
      <c r="C239"/>
    </row>
    <row r="240" spans="2:3" ht="15" hidden="1" x14ac:dyDescent="0.25">
      <c r="B240"/>
      <c r="C240"/>
    </row>
    <row r="241" spans="2:3" ht="15" hidden="1" x14ac:dyDescent="0.25">
      <c r="B241"/>
      <c r="C241"/>
    </row>
    <row r="242" spans="2:3" ht="15" hidden="1" x14ac:dyDescent="0.25">
      <c r="B242"/>
      <c r="C242"/>
    </row>
    <row r="243" spans="2:3" ht="15" hidden="1" x14ac:dyDescent="0.25">
      <c r="B243"/>
      <c r="C243"/>
    </row>
    <row r="244" spans="2:3" ht="15" hidden="1" x14ac:dyDescent="0.25">
      <c r="B244"/>
      <c r="C244"/>
    </row>
    <row r="245" spans="2:3" ht="15" hidden="1" x14ac:dyDescent="0.25">
      <c r="B245"/>
      <c r="C245"/>
    </row>
    <row r="246" spans="2:3" ht="15" hidden="1" x14ac:dyDescent="0.25">
      <c r="B246"/>
      <c r="C246"/>
    </row>
    <row r="247" spans="2:3" ht="15" hidden="1" x14ac:dyDescent="0.25">
      <c r="B247"/>
      <c r="C247"/>
    </row>
    <row r="248" spans="2:3" ht="15" hidden="1" x14ac:dyDescent="0.25">
      <c r="B248"/>
      <c r="C248"/>
    </row>
    <row r="249" spans="2:3" ht="15" hidden="1" x14ac:dyDescent="0.25">
      <c r="B249"/>
      <c r="C249"/>
    </row>
    <row r="250" spans="2:3" ht="15" hidden="1" x14ac:dyDescent="0.25">
      <c r="B250"/>
      <c r="C250"/>
    </row>
    <row r="251" spans="2:3" ht="15" hidden="1" x14ac:dyDescent="0.25">
      <c r="B251"/>
      <c r="C251"/>
    </row>
    <row r="252" spans="2:3" ht="15" hidden="1" x14ac:dyDescent="0.25">
      <c r="B252"/>
      <c r="C252"/>
    </row>
    <row r="253" spans="2:3" ht="15" hidden="1" x14ac:dyDescent="0.25">
      <c r="B253"/>
      <c r="C253"/>
    </row>
    <row r="254" spans="2:3" ht="15" hidden="1" x14ac:dyDescent="0.25">
      <c r="B254"/>
      <c r="C254"/>
    </row>
    <row r="255" spans="2:3" ht="15" hidden="1" x14ac:dyDescent="0.25">
      <c r="B255"/>
      <c r="C255"/>
    </row>
    <row r="256" spans="2:3" ht="15" hidden="1" x14ac:dyDescent="0.25">
      <c r="B256"/>
      <c r="C256"/>
    </row>
    <row r="257" spans="2:3" ht="15" hidden="1" x14ac:dyDescent="0.25">
      <c r="B257"/>
      <c r="C257"/>
    </row>
    <row r="258" spans="2:3" ht="15" hidden="1" x14ac:dyDescent="0.25">
      <c r="B258"/>
      <c r="C258"/>
    </row>
    <row r="259" spans="2:3" ht="15" hidden="1" x14ac:dyDescent="0.25">
      <c r="B259"/>
      <c r="C259"/>
    </row>
    <row r="260" spans="2:3" ht="15" hidden="1" x14ac:dyDescent="0.25">
      <c r="B260"/>
      <c r="C260"/>
    </row>
    <row r="261" spans="2:3" ht="15" hidden="1" x14ac:dyDescent="0.25">
      <c r="B261"/>
      <c r="C261"/>
    </row>
    <row r="262" spans="2:3" ht="15" hidden="1" x14ac:dyDescent="0.25">
      <c r="B262"/>
      <c r="C262"/>
    </row>
    <row r="263" spans="2:3" ht="15" hidden="1" x14ac:dyDescent="0.25">
      <c r="B263"/>
      <c r="C263"/>
    </row>
    <row r="264" spans="2:3" ht="15" hidden="1" x14ac:dyDescent="0.25">
      <c r="B264"/>
      <c r="C264"/>
    </row>
    <row r="265" spans="2:3" ht="15" hidden="1" x14ac:dyDescent="0.25">
      <c r="B265"/>
      <c r="C265"/>
    </row>
    <row r="266" spans="2:3" ht="15" hidden="1" x14ac:dyDescent="0.25">
      <c r="B266"/>
      <c r="C266"/>
    </row>
    <row r="267" spans="2:3" ht="15" hidden="1" x14ac:dyDescent="0.25">
      <c r="B267"/>
      <c r="C267"/>
    </row>
    <row r="268" spans="2:3" ht="15" hidden="1" x14ac:dyDescent="0.25">
      <c r="B268"/>
      <c r="C268"/>
    </row>
    <row r="269" spans="2:3" ht="14.45" hidden="1" customHeight="1" x14ac:dyDescent="0.25">
      <c r="B269"/>
      <c r="C269"/>
    </row>
    <row r="270" spans="2:3" ht="14.45" hidden="1" customHeight="1" x14ac:dyDescent="0.25">
      <c r="B270"/>
      <c r="C270"/>
    </row>
    <row r="271" spans="2:3" ht="14.45" hidden="1" customHeight="1" x14ac:dyDescent="0.25">
      <c r="B271"/>
      <c r="C271"/>
    </row>
    <row r="272" spans="2:3" ht="14.45" hidden="1" customHeight="1" x14ac:dyDescent="0.25">
      <c r="B272"/>
      <c r="C272"/>
    </row>
    <row r="273" spans="2:3" ht="14.45" hidden="1" customHeight="1" x14ac:dyDescent="0.25">
      <c r="B273"/>
      <c r="C273"/>
    </row>
    <row r="274" spans="2:3" ht="14.45" hidden="1" customHeight="1" x14ac:dyDescent="0.25">
      <c r="B274"/>
      <c r="C274"/>
    </row>
    <row r="275" spans="2:3" ht="14.45" hidden="1" customHeight="1" x14ac:dyDescent="0.25">
      <c r="B275"/>
      <c r="C275"/>
    </row>
    <row r="276" spans="2:3" ht="0" hidden="1" customHeight="1" x14ac:dyDescent="0.25">
      <c r="B276"/>
      <c r="C276"/>
    </row>
    <row r="277" spans="2:3" ht="0" hidden="1" customHeight="1" x14ac:dyDescent="0.25">
      <c r="B277"/>
      <c r="C277"/>
    </row>
    <row r="278" spans="2:3" ht="0" hidden="1" customHeight="1" x14ac:dyDescent="0.25">
      <c r="B278"/>
      <c r="C278"/>
    </row>
    <row r="279" spans="2:3" ht="0" hidden="1" customHeight="1" x14ac:dyDescent="0.25">
      <c r="B279"/>
      <c r="C279"/>
    </row>
    <row r="280" spans="2:3" ht="0" hidden="1" customHeight="1" x14ac:dyDescent="0.25">
      <c r="B280"/>
      <c r="C280"/>
    </row>
    <row r="281" spans="2:3" ht="0" hidden="1" customHeight="1" x14ac:dyDescent="0.25">
      <c r="B281"/>
      <c r="C281"/>
    </row>
    <row r="282" spans="2:3" ht="0" hidden="1" customHeight="1" x14ac:dyDescent="0.25"/>
    <row r="283" spans="2:3" ht="0" hidden="1" customHeight="1" x14ac:dyDescent="0.25"/>
  </sheetData>
  <mergeCells count="132">
    <mergeCell ref="B133:B134"/>
    <mergeCell ref="C133:C134"/>
    <mergeCell ref="C157:C158"/>
    <mergeCell ref="A157:A158"/>
    <mergeCell ref="B157:B158"/>
    <mergeCell ref="C184:C185"/>
    <mergeCell ref="A184:A185"/>
    <mergeCell ref="B184:B185"/>
    <mergeCell ref="A136:A137"/>
    <mergeCell ref="B136:B137"/>
    <mergeCell ref="C136:C137"/>
    <mergeCell ref="A146:A147"/>
    <mergeCell ref="B146:B147"/>
    <mergeCell ref="C146:C147"/>
    <mergeCell ref="A160:A161"/>
    <mergeCell ref="B160:B161"/>
    <mergeCell ref="C160:C161"/>
    <mergeCell ref="A153:A154"/>
    <mergeCell ref="B153:B154"/>
    <mergeCell ref="C153:C154"/>
    <mergeCell ref="A166:A167"/>
    <mergeCell ref="B166:B167"/>
    <mergeCell ref="C166:C167"/>
    <mergeCell ref="A133:A134"/>
    <mergeCell ref="A92:A93"/>
    <mergeCell ref="B92:B93"/>
    <mergeCell ref="C92:C93"/>
    <mergeCell ref="A94:A95"/>
    <mergeCell ref="B94:B95"/>
    <mergeCell ref="C97:C98"/>
    <mergeCell ref="A97:A98"/>
    <mergeCell ref="B97:B98"/>
    <mergeCell ref="C109:C110"/>
    <mergeCell ref="A109:A110"/>
    <mergeCell ref="B109:B110"/>
    <mergeCell ref="A129:A130"/>
    <mergeCell ref="B129:B130"/>
    <mergeCell ref="C129:C130"/>
    <mergeCell ref="C94:C95"/>
    <mergeCell ref="A107:A108"/>
    <mergeCell ref="B107:B108"/>
    <mergeCell ref="C107:C108"/>
    <mergeCell ref="A105:A106"/>
    <mergeCell ref="B124:B125"/>
    <mergeCell ref="C124:C125"/>
    <mergeCell ref="A127:A128"/>
    <mergeCell ref="B127:B128"/>
    <mergeCell ref="C127:C128"/>
    <mergeCell ref="A124:A125"/>
    <mergeCell ref="B105:B106"/>
    <mergeCell ref="C105:C106"/>
    <mergeCell ref="C116:C117"/>
    <mergeCell ref="A116:A117"/>
    <mergeCell ref="B116:B117"/>
    <mergeCell ref="C118:C119"/>
    <mergeCell ref="A118:A119"/>
    <mergeCell ref="B118:B119"/>
    <mergeCell ref="A191:A192"/>
    <mergeCell ref="B191:B192"/>
    <mergeCell ref="C191:C192"/>
    <mergeCell ref="C198:C199"/>
    <mergeCell ref="B198:B199"/>
    <mergeCell ref="A198:A199"/>
    <mergeCell ref="A168:A169"/>
    <mergeCell ref="B168:B169"/>
    <mergeCell ref="C168:C169"/>
    <mergeCell ref="A170:A171"/>
    <mergeCell ref="B170:B171"/>
    <mergeCell ref="C170:C171"/>
    <mergeCell ref="A80:A81"/>
    <mergeCell ref="B80:B81"/>
    <mergeCell ref="C80:C81"/>
    <mergeCell ref="C65:C66"/>
    <mergeCell ref="B65:B66"/>
    <mergeCell ref="A65:A66"/>
    <mergeCell ref="C69:C70"/>
    <mergeCell ref="B69:B70"/>
    <mergeCell ref="A69:A70"/>
    <mergeCell ref="A67:A68"/>
    <mergeCell ref="B67:B68"/>
    <mergeCell ref="C67:C68"/>
    <mergeCell ref="A72:A73"/>
    <mergeCell ref="B72:B73"/>
    <mergeCell ref="C72:C73"/>
    <mergeCell ref="A77:A78"/>
    <mergeCell ref="B77:B78"/>
    <mergeCell ref="C77:C78"/>
    <mergeCell ref="C54:C55"/>
    <mergeCell ref="B54:B55"/>
    <mergeCell ref="A54:A55"/>
    <mergeCell ref="C61:C63"/>
    <mergeCell ref="B61:B63"/>
    <mergeCell ref="A61:A63"/>
    <mergeCell ref="A59:A60"/>
    <mergeCell ref="B59:B60"/>
    <mergeCell ref="C59:C60"/>
    <mergeCell ref="C52:C53"/>
    <mergeCell ref="B52:B53"/>
    <mergeCell ref="A52:A53"/>
    <mergeCell ref="C36:C39"/>
    <mergeCell ref="B36:B39"/>
    <mergeCell ref="A36:A39"/>
    <mergeCell ref="A44:A45"/>
    <mergeCell ref="B44:B45"/>
    <mergeCell ref="C44:C45"/>
    <mergeCell ref="A46:A47"/>
    <mergeCell ref="B46:B47"/>
    <mergeCell ref="C46:C47"/>
    <mergeCell ref="C50:C51"/>
    <mergeCell ref="B50:B51"/>
    <mergeCell ref="A50:A51"/>
    <mergeCell ref="A29:A30"/>
    <mergeCell ref="B29:B30"/>
    <mergeCell ref="C29:C30"/>
    <mergeCell ref="B31:B32"/>
    <mergeCell ref="A31:A32"/>
    <mergeCell ref="C31:C32"/>
    <mergeCell ref="C24:C25"/>
    <mergeCell ref="B24:B25"/>
    <mergeCell ref="A24:A25"/>
    <mergeCell ref="C8:C13"/>
    <mergeCell ref="B8:B13"/>
    <mergeCell ref="A8:A13"/>
    <mergeCell ref="C22:C23"/>
    <mergeCell ref="B22:B23"/>
    <mergeCell ref="A22:A23"/>
    <mergeCell ref="C16:C17"/>
    <mergeCell ref="B16:B17"/>
    <mergeCell ref="A16:A17"/>
    <mergeCell ref="C20:C21"/>
    <mergeCell ref="B20:B21"/>
    <mergeCell ref="A20:A21"/>
  </mergeCells>
  <conditionalFormatting sqref="D3:G199">
    <cfRule type="cellIs" dxfId="220" priority="272" operator="lessThan">
      <formula>0</formula>
    </cfRule>
  </conditionalFormatting>
  <conditionalFormatting sqref="A195">
    <cfRule type="duplicateValues" dxfId="219" priority="267"/>
    <cfRule type="duplicateValues" dxfId="218" priority="268"/>
    <cfRule type="duplicateValues" dxfId="217" priority="269"/>
    <cfRule type="duplicateValues" dxfId="216" priority="270"/>
  </conditionalFormatting>
  <conditionalFormatting sqref="A195">
    <cfRule type="duplicateValues" dxfId="215" priority="271"/>
  </conditionalFormatting>
  <conditionalFormatting sqref="A193">
    <cfRule type="duplicateValues" dxfId="214" priority="262"/>
    <cfRule type="duplicateValues" dxfId="213" priority="263"/>
    <cfRule type="duplicateValues" dxfId="212" priority="264"/>
    <cfRule type="duplicateValues" dxfId="211" priority="265"/>
  </conditionalFormatting>
  <conditionalFormatting sqref="A193">
    <cfRule type="duplicateValues" dxfId="210" priority="266"/>
  </conditionalFormatting>
  <conditionalFormatting sqref="A191">
    <cfRule type="duplicateValues" dxfId="209" priority="257"/>
    <cfRule type="duplicateValues" dxfId="208" priority="258"/>
    <cfRule type="duplicateValues" dxfId="207" priority="259"/>
    <cfRule type="duplicateValues" dxfId="206" priority="260"/>
  </conditionalFormatting>
  <conditionalFormatting sqref="A191">
    <cfRule type="duplicateValues" dxfId="205" priority="261"/>
  </conditionalFormatting>
  <conditionalFormatting sqref="A190">
    <cfRule type="duplicateValues" dxfId="204" priority="252"/>
    <cfRule type="duplicateValues" dxfId="203" priority="253"/>
    <cfRule type="duplicateValues" dxfId="202" priority="254"/>
    <cfRule type="duplicateValues" dxfId="201" priority="255"/>
  </conditionalFormatting>
  <conditionalFormatting sqref="A190">
    <cfRule type="duplicateValues" dxfId="200" priority="256"/>
  </conditionalFormatting>
  <conditionalFormatting sqref="A186:A187">
    <cfRule type="duplicateValues" dxfId="199" priority="247"/>
    <cfRule type="duplicateValues" dxfId="198" priority="248"/>
    <cfRule type="duplicateValues" dxfId="197" priority="249"/>
    <cfRule type="duplicateValues" dxfId="196" priority="250"/>
  </conditionalFormatting>
  <conditionalFormatting sqref="A186:A187">
    <cfRule type="duplicateValues" dxfId="195" priority="251"/>
  </conditionalFormatting>
  <conditionalFormatting sqref="A183">
    <cfRule type="duplicateValues" dxfId="194" priority="242"/>
    <cfRule type="duplicateValues" dxfId="193" priority="243"/>
    <cfRule type="duplicateValues" dxfId="192" priority="244"/>
    <cfRule type="duplicateValues" dxfId="191" priority="245"/>
  </conditionalFormatting>
  <conditionalFormatting sqref="A183">
    <cfRule type="duplicateValues" dxfId="190" priority="246"/>
  </conditionalFormatting>
  <conditionalFormatting sqref="A181">
    <cfRule type="duplicateValues" dxfId="189" priority="237"/>
    <cfRule type="duplicateValues" dxfId="188" priority="238"/>
    <cfRule type="duplicateValues" dxfId="187" priority="239"/>
    <cfRule type="duplicateValues" dxfId="186" priority="240"/>
  </conditionalFormatting>
  <conditionalFormatting sqref="A181">
    <cfRule type="duplicateValues" dxfId="185" priority="241"/>
  </conditionalFormatting>
  <conditionalFormatting sqref="A177:A180">
    <cfRule type="duplicateValues" dxfId="184" priority="232"/>
    <cfRule type="duplicateValues" dxfId="183" priority="233"/>
    <cfRule type="duplicateValues" dxfId="182" priority="234"/>
    <cfRule type="duplicateValues" dxfId="181" priority="235"/>
  </conditionalFormatting>
  <conditionalFormatting sqref="A177:A180">
    <cfRule type="duplicateValues" dxfId="180" priority="236"/>
  </conditionalFormatting>
  <conditionalFormatting sqref="A174">
    <cfRule type="duplicateValues" dxfId="179" priority="222"/>
    <cfRule type="duplicateValues" dxfId="178" priority="223"/>
    <cfRule type="duplicateValues" dxfId="177" priority="224"/>
    <cfRule type="duplicateValues" dxfId="176" priority="225"/>
  </conditionalFormatting>
  <conditionalFormatting sqref="A174">
    <cfRule type="duplicateValues" dxfId="175" priority="226"/>
  </conditionalFormatting>
  <conditionalFormatting sqref="A160 A162">
    <cfRule type="duplicateValues" dxfId="174" priority="217"/>
    <cfRule type="duplicateValues" dxfId="173" priority="218"/>
    <cfRule type="duplicateValues" dxfId="172" priority="219"/>
    <cfRule type="duplicateValues" dxfId="171" priority="220"/>
  </conditionalFormatting>
  <conditionalFormatting sqref="A160 A162">
    <cfRule type="duplicateValues" dxfId="170" priority="221"/>
  </conditionalFormatting>
  <conditionalFormatting sqref="A143:A146 A148">
    <cfRule type="duplicateValues" dxfId="169" priority="207"/>
    <cfRule type="duplicateValues" dxfId="168" priority="208"/>
    <cfRule type="duplicateValues" dxfId="167" priority="209"/>
    <cfRule type="duplicateValues" dxfId="166" priority="210"/>
  </conditionalFormatting>
  <conditionalFormatting sqref="A143:A146 A148">
    <cfRule type="duplicateValues" dxfId="165" priority="211"/>
  </conditionalFormatting>
  <conditionalFormatting sqref="A139:A140">
    <cfRule type="duplicateValues" dxfId="164" priority="202"/>
    <cfRule type="duplicateValues" dxfId="163" priority="203"/>
    <cfRule type="duplicateValues" dxfId="162" priority="204"/>
    <cfRule type="duplicateValues" dxfId="161" priority="205"/>
  </conditionalFormatting>
  <conditionalFormatting sqref="A139:A140">
    <cfRule type="duplicateValues" dxfId="160" priority="206"/>
  </conditionalFormatting>
  <conditionalFormatting sqref="A136">
    <cfRule type="duplicateValues" dxfId="159" priority="197"/>
    <cfRule type="duplicateValues" dxfId="158" priority="198"/>
    <cfRule type="duplicateValues" dxfId="157" priority="199"/>
    <cfRule type="duplicateValues" dxfId="156" priority="200"/>
  </conditionalFormatting>
  <conditionalFormatting sqref="A136">
    <cfRule type="duplicateValues" dxfId="155" priority="201"/>
  </conditionalFormatting>
  <conditionalFormatting sqref="A124 A126:A127 A129">
    <cfRule type="duplicateValues" dxfId="154" priority="187"/>
    <cfRule type="duplicateValues" dxfId="153" priority="188"/>
    <cfRule type="duplicateValues" dxfId="152" priority="189"/>
    <cfRule type="duplicateValues" dxfId="151" priority="190"/>
  </conditionalFormatting>
  <conditionalFormatting sqref="A124 A126:A127 A129">
    <cfRule type="duplicateValues" dxfId="150" priority="191"/>
  </conditionalFormatting>
  <conditionalFormatting sqref="A123">
    <cfRule type="duplicateValues" dxfId="149" priority="182"/>
    <cfRule type="duplicateValues" dxfId="148" priority="183"/>
    <cfRule type="duplicateValues" dxfId="147" priority="184"/>
    <cfRule type="duplicateValues" dxfId="146" priority="185"/>
  </conditionalFormatting>
  <conditionalFormatting sqref="A123">
    <cfRule type="duplicateValues" dxfId="145" priority="186"/>
  </conditionalFormatting>
  <conditionalFormatting sqref="A121">
    <cfRule type="duplicateValues" dxfId="144" priority="177"/>
    <cfRule type="duplicateValues" dxfId="143" priority="178"/>
    <cfRule type="duplicateValues" dxfId="142" priority="179"/>
    <cfRule type="duplicateValues" dxfId="141" priority="180"/>
  </conditionalFormatting>
  <conditionalFormatting sqref="A121">
    <cfRule type="duplicateValues" dxfId="140" priority="181"/>
  </conditionalFormatting>
  <conditionalFormatting sqref="A111">
    <cfRule type="duplicateValues" dxfId="139" priority="172"/>
    <cfRule type="duplicateValues" dxfId="138" priority="173"/>
    <cfRule type="duplicateValues" dxfId="137" priority="174"/>
    <cfRule type="duplicateValues" dxfId="136" priority="175"/>
  </conditionalFormatting>
  <conditionalFormatting sqref="A111">
    <cfRule type="duplicateValues" dxfId="135" priority="176"/>
  </conditionalFormatting>
  <conditionalFormatting sqref="A102">
    <cfRule type="duplicateValues" dxfId="134" priority="167"/>
    <cfRule type="duplicateValues" dxfId="133" priority="168"/>
    <cfRule type="duplicateValues" dxfId="132" priority="169"/>
    <cfRule type="duplicateValues" dxfId="131" priority="170"/>
  </conditionalFormatting>
  <conditionalFormatting sqref="A102">
    <cfRule type="duplicateValues" dxfId="130" priority="171"/>
  </conditionalFormatting>
  <conditionalFormatting sqref="A104:A105 A107">
    <cfRule type="duplicateValues" dxfId="129" priority="162"/>
    <cfRule type="duplicateValues" dxfId="128" priority="163"/>
    <cfRule type="duplicateValues" dxfId="127" priority="164"/>
    <cfRule type="duplicateValues" dxfId="126" priority="165"/>
  </conditionalFormatting>
  <conditionalFormatting sqref="A104:A105 A107">
    <cfRule type="duplicateValues" dxfId="125" priority="166"/>
  </conditionalFormatting>
  <conditionalFormatting sqref="A92 A94 A96">
    <cfRule type="duplicateValues" dxfId="124" priority="157"/>
    <cfRule type="duplicateValues" dxfId="123" priority="158"/>
    <cfRule type="duplicateValues" dxfId="122" priority="159"/>
    <cfRule type="duplicateValues" dxfId="121" priority="160"/>
  </conditionalFormatting>
  <conditionalFormatting sqref="A92 A94 A96">
    <cfRule type="duplicateValues" dxfId="120" priority="161"/>
  </conditionalFormatting>
  <conditionalFormatting sqref="A87">
    <cfRule type="duplicateValues" dxfId="119" priority="152"/>
    <cfRule type="duplicateValues" dxfId="118" priority="153"/>
    <cfRule type="duplicateValues" dxfId="117" priority="154"/>
    <cfRule type="duplicateValues" dxfId="116" priority="155"/>
  </conditionalFormatting>
  <conditionalFormatting sqref="A87">
    <cfRule type="duplicateValues" dxfId="115" priority="156"/>
  </conditionalFormatting>
  <conditionalFormatting sqref="A99">
    <cfRule type="duplicateValues" dxfId="114" priority="147"/>
    <cfRule type="duplicateValues" dxfId="113" priority="148"/>
    <cfRule type="duplicateValues" dxfId="112" priority="149"/>
    <cfRule type="duplicateValues" dxfId="111" priority="150"/>
  </conditionalFormatting>
  <conditionalFormatting sqref="A99">
    <cfRule type="duplicateValues" dxfId="110" priority="151"/>
  </conditionalFormatting>
  <conditionalFormatting sqref="A112">
    <cfRule type="duplicateValues" dxfId="109" priority="142"/>
    <cfRule type="duplicateValues" dxfId="108" priority="143"/>
    <cfRule type="duplicateValues" dxfId="107" priority="144"/>
    <cfRule type="duplicateValues" dxfId="106" priority="145"/>
  </conditionalFormatting>
  <conditionalFormatting sqref="A112">
    <cfRule type="duplicateValues" dxfId="105" priority="146"/>
  </conditionalFormatting>
  <conditionalFormatting sqref="A114:A115">
    <cfRule type="duplicateValues" dxfId="104" priority="137"/>
    <cfRule type="duplicateValues" dxfId="103" priority="138"/>
    <cfRule type="duplicateValues" dxfId="102" priority="139"/>
    <cfRule type="duplicateValues" dxfId="101" priority="140"/>
  </conditionalFormatting>
  <conditionalFormatting sqref="A114:A115">
    <cfRule type="duplicateValues" dxfId="100" priority="141"/>
  </conditionalFormatting>
  <conditionalFormatting sqref="A120">
    <cfRule type="duplicateValues" dxfId="99" priority="132"/>
    <cfRule type="duplicateValues" dxfId="98" priority="133"/>
    <cfRule type="duplicateValues" dxfId="97" priority="134"/>
    <cfRule type="duplicateValues" dxfId="96" priority="135"/>
  </conditionalFormatting>
  <conditionalFormatting sqref="A120">
    <cfRule type="duplicateValues" dxfId="95" priority="136"/>
  </conditionalFormatting>
  <conditionalFormatting sqref="A176">
    <cfRule type="duplicateValues" dxfId="94" priority="122"/>
    <cfRule type="duplicateValues" dxfId="93" priority="123"/>
    <cfRule type="duplicateValues" dxfId="92" priority="124"/>
    <cfRule type="duplicateValues" dxfId="91" priority="125"/>
  </conditionalFormatting>
  <conditionalFormatting sqref="A176">
    <cfRule type="duplicateValues" dxfId="90" priority="126"/>
  </conditionalFormatting>
  <conditionalFormatting sqref="A46">
    <cfRule type="duplicateValues" dxfId="89" priority="81"/>
    <cfRule type="duplicateValues" dxfId="88" priority="82"/>
    <cfRule type="duplicateValues" dxfId="87" priority="83"/>
    <cfRule type="duplicateValues" dxfId="86" priority="84"/>
  </conditionalFormatting>
  <conditionalFormatting sqref="A46">
    <cfRule type="duplicateValues" dxfId="85" priority="85"/>
  </conditionalFormatting>
  <conditionalFormatting sqref="A59">
    <cfRule type="duplicateValues" dxfId="84" priority="76"/>
    <cfRule type="duplicateValues" dxfId="83" priority="77"/>
    <cfRule type="duplicateValues" dxfId="82" priority="78"/>
    <cfRule type="duplicateValues" dxfId="81" priority="79"/>
  </conditionalFormatting>
  <conditionalFormatting sqref="A59">
    <cfRule type="duplicateValues" dxfId="80" priority="80"/>
  </conditionalFormatting>
  <conditionalFormatting sqref="A67">
    <cfRule type="duplicateValues" dxfId="79" priority="71"/>
    <cfRule type="duplicateValues" dxfId="78" priority="72"/>
    <cfRule type="duplicateValues" dxfId="77" priority="73"/>
    <cfRule type="duplicateValues" dxfId="76" priority="74"/>
  </conditionalFormatting>
  <conditionalFormatting sqref="A67">
    <cfRule type="duplicateValues" dxfId="75" priority="75"/>
  </conditionalFormatting>
  <conditionalFormatting sqref="A72">
    <cfRule type="duplicateValues" dxfId="74" priority="66"/>
    <cfRule type="duplicateValues" dxfId="73" priority="67"/>
    <cfRule type="duplicateValues" dxfId="72" priority="68"/>
    <cfRule type="duplicateValues" dxfId="71" priority="69"/>
  </conditionalFormatting>
  <conditionalFormatting sqref="A72">
    <cfRule type="duplicateValues" dxfId="70" priority="70"/>
  </conditionalFormatting>
  <conditionalFormatting sqref="A77">
    <cfRule type="duplicateValues" dxfId="69" priority="61"/>
    <cfRule type="duplicateValues" dxfId="68" priority="62"/>
    <cfRule type="duplicateValues" dxfId="67" priority="63"/>
    <cfRule type="duplicateValues" dxfId="66" priority="64"/>
  </conditionalFormatting>
  <conditionalFormatting sqref="A77">
    <cfRule type="duplicateValues" dxfId="65" priority="65"/>
  </conditionalFormatting>
  <conditionalFormatting sqref="A80">
    <cfRule type="duplicateValues" dxfId="64" priority="56"/>
    <cfRule type="duplicateValues" dxfId="63" priority="57"/>
    <cfRule type="duplicateValues" dxfId="62" priority="58"/>
    <cfRule type="duplicateValues" dxfId="61" priority="59"/>
  </conditionalFormatting>
  <conditionalFormatting sqref="A80">
    <cfRule type="duplicateValues" dxfId="60" priority="60"/>
  </conditionalFormatting>
  <conditionalFormatting sqref="A84">
    <cfRule type="duplicateValues" dxfId="59" priority="51"/>
    <cfRule type="duplicateValues" dxfId="58" priority="52"/>
    <cfRule type="duplicateValues" dxfId="57" priority="53"/>
    <cfRule type="duplicateValues" dxfId="56" priority="54"/>
  </conditionalFormatting>
  <conditionalFormatting sqref="A84">
    <cfRule type="duplicateValues" dxfId="55" priority="55"/>
  </conditionalFormatting>
  <conditionalFormatting sqref="A97">
    <cfRule type="duplicateValues" dxfId="54" priority="46"/>
    <cfRule type="duplicateValues" dxfId="53" priority="47"/>
    <cfRule type="duplicateValues" dxfId="52" priority="48"/>
    <cfRule type="duplicateValues" dxfId="51" priority="49"/>
  </conditionalFormatting>
  <conditionalFormatting sqref="A97">
    <cfRule type="duplicateValues" dxfId="50" priority="50"/>
  </conditionalFormatting>
  <conditionalFormatting sqref="A109">
    <cfRule type="duplicateValues" dxfId="49" priority="41"/>
    <cfRule type="duplicateValues" dxfId="48" priority="42"/>
    <cfRule type="duplicateValues" dxfId="47" priority="43"/>
    <cfRule type="duplicateValues" dxfId="46" priority="44"/>
  </conditionalFormatting>
  <conditionalFormatting sqref="A109">
    <cfRule type="duplicateValues" dxfId="45" priority="45"/>
  </conditionalFormatting>
  <conditionalFormatting sqref="A116">
    <cfRule type="duplicateValues" dxfId="44" priority="31"/>
    <cfRule type="duplicateValues" dxfId="43" priority="32"/>
    <cfRule type="duplicateValues" dxfId="42" priority="33"/>
    <cfRule type="duplicateValues" dxfId="41" priority="34"/>
  </conditionalFormatting>
  <conditionalFormatting sqref="A116">
    <cfRule type="duplicateValues" dxfId="40" priority="35"/>
  </conditionalFormatting>
  <conditionalFormatting sqref="A118">
    <cfRule type="duplicateValues" dxfId="39" priority="21"/>
    <cfRule type="duplicateValues" dxfId="38" priority="22"/>
    <cfRule type="duplicateValues" dxfId="37" priority="23"/>
    <cfRule type="duplicateValues" dxfId="36" priority="24"/>
  </conditionalFormatting>
  <conditionalFormatting sqref="A118">
    <cfRule type="duplicateValues" dxfId="35" priority="25"/>
  </conditionalFormatting>
  <conditionalFormatting sqref="A133">
    <cfRule type="duplicateValues" dxfId="34" priority="16"/>
    <cfRule type="duplicateValues" dxfId="33" priority="17"/>
    <cfRule type="duplicateValues" dxfId="32" priority="18"/>
    <cfRule type="duplicateValues" dxfId="31" priority="19"/>
  </conditionalFormatting>
  <conditionalFormatting sqref="A133">
    <cfRule type="duplicateValues" dxfId="30" priority="20"/>
  </conditionalFormatting>
  <conditionalFormatting sqref="A157">
    <cfRule type="duplicateValues" dxfId="29" priority="11"/>
    <cfRule type="duplicateValues" dxfId="28" priority="12"/>
    <cfRule type="duplicateValues" dxfId="27" priority="13"/>
    <cfRule type="duplicateValues" dxfId="26" priority="14"/>
  </conditionalFormatting>
  <conditionalFormatting sqref="A157">
    <cfRule type="duplicateValues" dxfId="25" priority="15"/>
  </conditionalFormatting>
  <conditionalFormatting sqref="A184">
    <cfRule type="duplicateValues" dxfId="24" priority="6"/>
    <cfRule type="duplicateValues" dxfId="23" priority="7"/>
    <cfRule type="duplicateValues" dxfId="22" priority="8"/>
    <cfRule type="duplicateValues" dxfId="21" priority="9"/>
  </conditionalFormatting>
  <conditionalFormatting sqref="A184">
    <cfRule type="duplicateValues" dxfId="20" priority="10"/>
  </conditionalFormatting>
  <conditionalFormatting sqref="A196:A198 A82:A83 A79 A54 A31 A22 A2:A8 A18:A20 A14:A16 A26:A29 A24 A33:A36 A52 A48:A50 A40:A44 A61 A56:A58 A74:A76 A71 A69 A64:A65 A85:A86 A194 A188:A189 A182 A173 A175 A163 A155:A156 A149 A141:A142 A138 A135 A122 A113 A103 A88:A91 A100:A101 A159">
    <cfRule type="duplicateValues" dxfId="19" priority="1877"/>
    <cfRule type="duplicateValues" dxfId="18" priority="1878"/>
    <cfRule type="duplicateValues" dxfId="17" priority="1879"/>
    <cfRule type="duplicateValues" dxfId="16" priority="1880"/>
  </conditionalFormatting>
  <conditionalFormatting sqref="A196:A198 A82:A83 A79 A54 A31 A22 A2:A8 A18:A20 A14:A16 A26:A29 A24 A33:A36 A52 A48:A50 A40:A44 A61 A56:A58 A74:A76 A71 A69 A64:A65 A85:A86 A194 A188:A189 A182 A173 A175 A163 A155:A156 A149 A141:A142 A138 A135 A122 A113 A103 A88:A91 A100:A101 A159">
    <cfRule type="duplicateValues" dxfId="15" priority="2045"/>
  </conditionalFormatting>
  <conditionalFormatting sqref="A150:A153">
    <cfRule type="duplicateValues" dxfId="14" priority="2281"/>
    <cfRule type="duplicateValues" dxfId="13" priority="2282"/>
    <cfRule type="duplicateValues" dxfId="12" priority="2283"/>
    <cfRule type="duplicateValues" dxfId="11" priority="2284"/>
  </conditionalFormatting>
  <conditionalFormatting sqref="A150:A153">
    <cfRule type="duplicateValues" dxfId="10" priority="2289"/>
  </conditionalFormatting>
  <conditionalFormatting sqref="A131:A132">
    <cfRule type="duplicateValues" dxfId="9" priority="2422"/>
    <cfRule type="duplicateValues" dxfId="8" priority="2423"/>
    <cfRule type="duplicateValues" dxfId="7" priority="2424"/>
    <cfRule type="duplicateValues" dxfId="6" priority="2425"/>
  </conditionalFormatting>
  <conditionalFormatting sqref="A131:A132">
    <cfRule type="duplicateValues" dxfId="5" priority="2426"/>
  </conditionalFormatting>
  <conditionalFormatting sqref="A168 A164:A166 A170 A172">
    <cfRule type="duplicateValues" dxfId="4" priority="2919"/>
    <cfRule type="duplicateValues" dxfId="3" priority="2920"/>
    <cfRule type="duplicateValues" dxfId="2" priority="2921"/>
    <cfRule type="duplicateValues" dxfId="1" priority="2922"/>
  </conditionalFormatting>
  <conditionalFormatting sqref="A168 A164:A166 A170 A172">
    <cfRule type="duplicateValues" dxfId="0" priority="293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Потребление ЭЭ_факт</vt:lpstr>
      <vt:lpstr>Потребление ЭЭ_базовая линия</vt:lpstr>
      <vt:lpstr>Потребление ЭЭ_проектная линия</vt:lpstr>
      <vt:lpstr>Базовая_линия</vt:lpstr>
      <vt:lpstr>Проектная_линия</vt:lpstr>
      <vt:lpstr>Сокращения</vt:lpstr>
      <vt:lpstr>Коэффициенты</vt:lpstr>
      <vt:lpstr>Визуализация</vt:lpstr>
      <vt:lpstr>ПУ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Дыган Михаил Михайлович</dc:creator>
  <cp:lastModifiedBy>Дыган Михаил Михайлович</cp:lastModifiedBy>
  <dcterms:created xsi:type="dcterms:W3CDTF">2025-07-08T14:42:39Z</dcterms:created>
  <dcterms:modified xsi:type="dcterms:W3CDTF">2026-06-30T08:35:47Z</dcterms:modified>
</cp:coreProperties>
</file>